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Ex1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Ex2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Ex3.xml" ContentType="application/vnd.ms-office.chartex+xml"/>
  <Override PartName="/xl/charts/style26.xml" ContentType="application/vnd.ms-office.chartstyle+xml"/>
  <Override PartName="/xl/charts/colors26.xml" ContentType="application/vnd.ms-office.chartcolorstyle+xml"/>
  <Override PartName="/xl/charts/chartEx4.xml" ContentType="application/vnd.ms-office.chartex+xml"/>
  <Override PartName="/xl/charts/style27.xml" ContentType="application/vnd.ms-office.chartstyle+xml"/>
  <Override PartName="/xl/charts/colors27.xml" ContentType="application/vnd.ms-office.chartcolorstyle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harts/chart2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Ex5.xml" ContentType="application/vnd.ms-office.chartex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Ex6.xml" ContentType="application/vnd.ms-office.chartex+xml"/>
  <Override PartName="/xl/charts/style32.xml" ContentType="application/vnd.ms-office.chartstyle+xml"/>
  <Override PartName="/xl/charts/colors32.xml" ContentType="application/vnd.ms-office.chartcolorstyle+xml"/>
  <Override PartName="/xl/charts/chartEx7.xml" ContentType="application/vnd.ms-office.chartex+xml"/>
  <Override PartName="/xl/charts/style33.xml" ContentType="application/vnd.ms-office.chartstyle+xml"/>
  <Override PartName="/xl/charts/colors33.xml" ContentType="application/vnd.ms-office.chartcolorstyle+xml"/>
  <Override PartName="/xl/charts/chart27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28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Ex8.xml" ContentType="application/vnd.ms-office.chartex+xml"/>
  <Override PartName="/xl/charts/style36.xml" ContentType="application/vnd.ms-office.chartstyle+xml"/>
  <Override PartName="/xl/charts/colors36.xml" ContentType="application/vnd.ms-office.chartcolorstyle+xml"/>
  <Override PartName="/xl/charts/chart2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Ex9.xml" ContentType="application/vnd.ms-office.chartex+xml"/>
  <Override PartName="/xl/charts/style41.xml" ContentType="application/vnd.ms-office.chartstyle+xml"/>
  <Override PartName="/xl/charts/colors41.xml" ContentType="application/vnd.ms-office.chartcolorstyle+xml"/>
  <Override PartName="/xl/charts/chartEx10.xml" ContentType="application/vnd.ms-office.chartex+xml"/>
  <Override PartName="/xl/charts/style42.xml" ContentType="application/vnd.ms-office.chartstyle+xml"/>
  <Override PartName="/xl/charts/colors42.xml" ContentType="application/vnd.ms-office.chartcolorstyle+xml"/>
  <Override PartName="/xl/charts/chart3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Ex11.xml" ContentType="application/vnd.ms-office.chartex+xml"/>
  <Override PartName="/xl/charts/style45.xml" ContentType="application/vnd.ms-office.chartstyle+xml"/>
  <Override PartName="/xl/charts/colors45.xml" ContentType="application/vnd.ms-office.chartcolorstyle+xml"/>
  <Override PartName="/xl/charts/chart3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xouche/Documents/Repositories/Fonds-BNI/"/>
    </mc:Choice>
  </mc:AlternateContent>
  <xr:revisionPtr revIDLastSave="0" documentId="13_ncr:1_{62EE9785-2980-C54F-B2F0-748E48688B85}" xr6:coauthVersionLast="47" xr6:coauthVersionMax="47" xr10:uidLastSave="{00000000-0000-0000-0000-000000000000}"/>
  <bookViews>
    <workbookView xWindow="0" yWindow="760" windowWidth="30240" windowHeight="18880" tabRatio="807" activeTab="4" xr2:uid="{66EC9EB9-117E-A948-94B8-A3B6DCC893D9}"/>
  </bookViews>
  <sheets>
    <sheet name="Explications Décomposition" sheetId="10" r:id="rId1"/>
    <sheet name="Instructions" sheetId="1" r:id="rId2"/>
    <sheet name="Input" sheetId="16" r:id="rId3"/>
    <sheet name="Holdings" sheetId="17" r:id="rId4"/>
    <sheet name="Données" sheetId="2" r:id="rId5"/>
    <sheet name="Rendements" sheetId="21" r:id="rId6"/>
    <sheet name="Geo Risk" sheetId="19" r:id="rId7"/>
    <sheet name="Evolution_new" sheetId="18" r:id="rId8"/>
    <sheet name="Evolution" sheetId="6" r:id="rId9"/>
    <sheet name="Tableaux" sheetId="4" r:id="rId10"/>
    <sheet name="Repartition" sheetId="5" r:id="rId11"/>
    <sheet name="Décomposition (T1)" sheetId="15" r:id="rId12"/>
    <sheet name="Décomposition (S1)" sheetId="12" r:id="rId13"/>
    <sheet name="Décomposition RA (T)" sheetId="22" r:id="rId14"/>
    <sheet name="Décomposition (archive)" sheetId="9" r:id="rId15"/>
  </sheets>
  <externalReferences>
    <externalReference r:id="rId16"/>
  </externalReferences>
  <definedNames>
    <definedName name="_1Y">Holdings!$A$16:$A$16</definedName>
    <definedName name="_xlchart.v1.4" hidden="1">'Décomposition RA (T)'!$AA$8</definedName>
    <definedName name="_xlchart.v1.5" hidden="1">'Décomposition RA (T)'!$AA$9:$AA$14</definedName>
    <definedName name="_xlchart.v1.6" hidden="1">'Décomposition RA (T)'!$Z$9:$Z$14</definedName>
    <definedName name="_xlchart.v5.0" hidden="1">'Décomposition (T1)'!$T$20:$T$24</definedName>
    <definedName name="_xlchart.v5.1" hidden="1">'Décomposition (T1)'!$W$20:$W$24</definedName>
    <definedName name="_xlchart.v5.10" hidden="1">'Décomposition (S1)'!$W$27:$W$31</definedName>
    <definedName name="_xlchart.v5.2" hidden="1">'Décomposition (S1)'!$T$27:$T$31</definedName>
    <definedName name="_xlchart.v5.3" hidden="1">'Décomposition (S1)'!$W$27:$W$31</definedName>
    <definedName name="_xlchart.v5.7" hidden="1">'Décomposition RA (T)'!$AA$9:$AA$14</definedName>
    <definedName name="_xlchart.v5.8" hidden="1">'Décomposition RA (T)'!$Z$9:$Z$14</definedName>
    <definedName name="_xlchart.v5.9" hidden="1">'Décomposition (S1)'!#REF!</definedName>
    <definedName name="Strategic1">Holdings!$A$107:$A$107</definedName>
    <definedName name="Strategic2">Holdings!$A$120:$A$120</definedName>
    <definedName name="Strategic3">Holdings!$A$133:$A$133</definedName>
    <definedName name="Strategic4">Holdings!$A$146:$A$146</definedName>
    <definedName name="Tactic1">Holdings!$A$55:$A$55</definedName>
    <definedName name="Tactic2">Holdings!$A$68:$A$68</definedName>
    <definedName name="Tactic3">Holdings!$A$81:$A$81</definedName>
    <definedName name="Tactic4">Holdings!$A$94:$A$94</definedName>
    <definedName name="Today">Holdings!$A$3:$A$3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9" i="4" l="1"/>
  <c r="B12" i="16"/>
  <c r="G1566" i="2"/>
  <c r="H1566" i="2"/>
  <c r="I1566" i="2"/>
  <c r="J1566" i="2"/>
  <c r="K1566" i="2"/>
  <c r="L1566" i="2"/>
  <c r="G1567" i="2"/>
  <c r="H1567" i="2"/>
  <c r="I1567" i="2"/>
  <c r="J1567" i="2"/>
  <c r="K1567" i="2"/>
  <c r="L1567" i="2"/>
  <c r="G1568" i="2"/>
  <c r="H1568" i="2"/>
  <c r="I1568" i="2"/>
  <c r="J1568" i="2"/>
  <c r="K1568" i="2"/>
  <c r="L1568" i="2"/>
  <c r="G1569" i="2"/>
  <c r="H1569" i="2"/>
  <c r="I1569" i="2"/>
  <c r="J1569" i="2"/>
  <c r="K1569" i="2"/>
  <c r="L1569" i="2"/>
  <c r="G1570" i="2"/>
  <c r="H1570" i="2"/>
  <c r="I1570" i="2"/>
  <c r="J1570" i="2"/>
  <c r="K1570" i="2"/>
  <c r="L1570" i="2"/>
  <c r="G1571" i="2"/>
  <c r="H1571" i="2"/>
  <c r="I1571" i="2"/>
  <c r="J1571" i="2"/>
  <c r="K1571" i="2"/>
  <c r="L1571" i="2"/>
  <c r="G1572" i="2"/>
  <c r="H1572" i="2"/>
  <c r="I1572" i="2"/>
  <c r="J1572" i="2"/>
  <c r="K1572" i="2"/>
  <c r="L1572" i="2"/>
  <c r="G1573" i="2"/>
  <c r="H1573" i="2"/>
  <c r="I1573" i="2"/>
  <c r="J1573" i="2"/>
  <c r="K1573" i="2"/>
  <c r="L1573" i="2"/>
  <c r="G1574" i="2"/>
  <c r="H1574" i="2"/>
  <c r="I1574" i="2"/>
  <c r="J1574" i="2"/>
  <c r="K1574" i="2"/>
  <c r="L1574" i="2"/>
  <c r="G1575" i="2"/>
  <c r="H1575" i="2"/>
  <c r="I1575" i="2"/>
  <c r="J1575" i="2"/>
  <c r="K1575" i="2"/>
  <c r="L1575" i="2"/>
  <c r="G1576" i="2"/>
  <c r="H1576" i="2"/>
  <c r="I1576" i="2"/>
  <c r="J1576" i="2"/>
  <c r="K1576" i="2"/>
  <c r="L1576" i="2"/>
  <c r="G1577" i="2"/>
  <c r="H1577" i="2"/>
  <c r="I1577" i="2"/>
  <c r="J1577" i="2"/>
  <c r="K1577" i="2"/>
  <c r="L1577" i="2"/>
  <c r="G1578" i="2"/>
  <c r="H1578" i="2"/>
  <c r="I1578" i="2"/>
  <c r="J1578" i="2"/>
  <c r="K1578" i="2"/>
  <c r="L1578" i="2"/>
  <c r="G1579" i="2"/>
  <c r="H1579" i="2"/>
  <c r="I1579" i="2"/>
  <c r="J1579" i="2"/>
  <c r="K1579" i="2"/>
  <c r="L1579" i="2"/>
  <c r="G1580" i="2"/>
  <c r="H1580" i="2"/>
  <c r="I1580" i="2"/>
  <c r="J1580" i="2"/>
  <c r="K1580" i="2"/>
  <c r="L1580" i="2"/>
  <c r="G1581" i="2"/>
  <c r="H1581" i="2"/>
  <c r="I1581" i="2"/>
  <c r="J1581" i="2"/>
  <c r="K1581" i="2"/>
  <c r="L1581" i="2"/>
  <c r="G1582" i="2"/>
  <c r="H1582" i="2"/>
  <c r="I1582" i="2"/>
  <c r="J1582" i="2"/>
  <c r="K1582" i="2"/>
  <c r="L1582" i="2"/>
  <c r="G1583" i="2"/>
  <c r="H1583" i="2"/>
  <c r="I1583" i="2"/>
  <c r="J1583" i="2"/>
  <c r="K1583" i="2"/>
  <c r="L1583" i="2"/>
  <c r="G1584" i="2"/>
  <c r="H1584" i="2"/>
  <c r="I1584" i="2"/>
  <c r="J1584" i="2"/>
  <c r="K1584" i="2"/>
  <c r="L1584" i="2"/>
  <c r="G1585" i="2"/>
  <c r="H1585" i="2"/>
  <c r="I1585" i="2"/>
  <c r="J1585" i="2"/>
  <c r="K1585" i="2"/>
  <c r="L1585" i="2"/>
  <c r="G1586" i="2"/>
  <c r="H1586" i="2"/>
  <c r="I1586" i="2"/>
  <c r="J1586" i="2"/>
  <c r="K1586" i="2"/>
  <c r="L1586" i="2"/>
  <c r="G1587" i="2"/>
  <c r="H1587" i="2"/>
  <c r="I1587" i="2"/>
  <c r="J1587" i="2"/>
  <c r="K1587" i="2"/>
  <c r="L1587" i="2"/>
  <c r="G1588" i="2"/>
  <c r="H1588" i="2"/>
  <c r="I1588" i="2"/>
  <c r="J1588" i="2"/>
  <c r="K1588" i="2"/>
  <c r="L1588" i="2"/>
  <c r="G1589" i="2"/>
  <c r="H1589" i="2"/>
  <c r="I1589" i="2"/>
  <c r="J1589" i="2"/>
  <c r="K1589" i="2"/>
  <c r="L1589" i="2"/>
  <c r="G1590" i="2"/>
  <c r="H1590" i="2"/>
  <c r="I1590" i="2"/>
  <c r="J1590" i="2"/>
  <c r="K1590" i="2"/>
  <c r="L1590" i="2"/>
  <c r="G1591" i="2"/>
  <c r="H1591" i="2"/>
  <c r="I1591" i="2"/>
  <c r="J1591" i="2"/>
  <c r="K1591" i="2"/>
  <c r="L1591" i="2"/>
  <c r="G1592" i="2"/>
  <c r="H1592" i="2"/>
  <c r="I1592" i="2"/>
  <c r="J1592" i="2"/>
  <c r="K1592" i="2"/>
  <c r="L1592" i="2"/>
  <c r="G1593" i="2"/>
  <c r="H1593" i="2"/>
  <c r="I1593" i="2"/>
  <c r="J1593" i="2"/>
  <c r="K1593" i="2"/>
  <c r="L1593" i="2"/>
  <c r="G1594" i="2"/>
  <c r="H1594" i="2"/>
  <c r="I1594" i="2"/>
  <c r="J1594" i="2"/>
  <c r="K1594" i="2"/>
  <c r="L1594" i="2"/>
  <c r="G1595" i="2"/>
  <c r="H1595" i="2"/>
  <c r="I1595" i="2"/>
  <c r="J1595" i="2"/>
  <c r="K1595" i="2"/>
  <c r="L1595" i="2"/>
  <c r="G1596" i="2"/>
  <c r="H1596" i="2"/>
  <c r="I1596" i="2"/>
  <c r="J1596" i="2"/>
  <c r="K1596" i="2"/>
  <c r="L1596" i="2"/>
  <c r="G1597" i="2"/>
  <c r="H1597" i="2"/>
  <c r="I1597" i="2"/>
  <c r="J1597" i="2"/>
  <c r="K1597" i="2"/>
  <c r="L1597" i="2"/>
  <c r="G1598" i="2"/>
  <c r="H1598" i="2"/>
  <c r="I1598" i="2"/>
  <c r="J1598" i="2"/>
  <c r="K1598" i="2"/>
  <c r="L1598" i="2"/>
  <c r="G1599" i="2"/>
  <c r="H1599" i="2"/>
  <c r="I1599" i="2"/>
  <c r="J1599" i="2"/>
  <c r="K1599" i="2"/>
  <c r="L1599" i="2"/>
  <c r="G1600" i="2"/>
  <c r="H1600" i="2"/>
  <c r="I1600" i="2"/>
  <c r="J1600" i="2"/>
  <c r="K1600" i="2"/>
  <c r="L1600" i="2"/>
  <c r="G1601" i="2"/>
  <c r="H1601" i="2"/>
  <c r="I1601" i="2"/>
  <c r="J1601" i="2"/>
  <c r="K1601" i="2"/>
  <c r="L1601" i="2"/>
  <c r="G1602" i="2"/>
  <c r="H1602" i="2"/>
  <c r="I1602" i="2"/>
  <c r="J1602" i="2"/>
  <c r="K1602" i="2"/>
  <c r="L1602" i="2"/>
  <c r="G1603" i="2"/>
  <c r="H1603" i="2"/>
  <c r="I1603" i="2"/>
  <c r="J1603" i="2"/>
  <c r="K1603" i="2"/>
  <c r="L1603" i="2"/>
  <c r="G1604" i="2"/>
  <c r="H1604" i="2"/>
  <c r="I1604" i="2"/>
  <c r="J1604" i="2"/>
  <c r="K1604" i="2"/>
  <c r="L1604" i="2"/>
  <c r="G1605" i="2"/>
  <c r="H1605" i="2"/>
  <c r="I1605" i="2"/>
  <c r="J1605" i="2"/>
  <c r="K1605" i="2"/>
  <c r="L1605" i="2"/>
  <c r="G1606" i="2"/>
  <c r="H1606" i="2"/>
  <c r="I1606" i="2"/>
  <c r="J1606" i="2"/>
  <c r="K1606" i="2"/>
  <c r="L1606" i="2"/>
  <c r="G1607" i="2"/>
  <c r="H1607" i="2"/>
  <c r="I1607" i="2"/>
  <c r="J1607" i="2"/>
  <c r="K1607" i="2"/>
  <c r="L1607" i="2"/>
  <c r="G1608" i="2"/>
  <c r="H1608" i="2"/>
  <c r="I1608" i="2"/>
  <c r="J1608" i="2"/>
  <c r="K1608" i="2"/>
  <c r="L1608" i="2"/>
  <c r="G1609" i="2"/>
  <c r="H1609" i="2"/>
  <c r="I1609" i="2"/>
  <c r="J1609" i="2"/>
  <c r="K1609" i="2"/>
  <c r="L1609" i="2"/>
  <c r="G1610" i="2"/>
  <c r="H1610" i="2"/>
  <c r="I1610" i="2"/>
  <c r="J1610" i="2"/>
  <c r="K1610" i="2"/>
  <c r="L1610" i="2"/>
  <c r="G1611" i="2"/>
  <c r="H1611" i="2"/>
  <c r="I1611" i="2"/>
  <c r="J1611" i="2"/>
  <c r="K1611" i="2"/>
  <c r="L1611" i="2"/>
  <c r="G1612" i="2"/>
  <c r="H1612" i="2"/>
  <c r="I1612" i="2"/>
  <c r="J1612" i="2"/>
  <c r="K1612" i="2"/>
  <c r="L1612" i="2"/>
  <c r="G1613" i="2"/>
  <c r="H1613" i="2"/>
  <c r="I1613" i="2"/>
  <c r="J1613" i="2"/>
  <c r="K1613" i="2"/>
  <c r="L1613" i="2"/>
  <c r="G1614" i="2"/>
  <c r="H1614" i="2"/>
  <c r="I1614" i="2"/>
  <c r="J1614" i="2"/>
  <c r="K1614" i="2"/>
  <c r="L1614" i="2"/>
  <c r="G1615" i="2"/>
  <c r="H1615" i="2"/>
  <c r="I1615" i="2"/>
  <c r="J1615" i="2"/>
  <c r="K1615" i="2"/>
  <c r="L1615" i="2"/>
  <c r="G1616" i="2"/>
  <c r="H1616" i="2"/>
  <c r="I1616" i="2"/>
  <c r="J1616" i="2"/>
  <c r="K1616" i="2"/>
  <c r="L1616" i="2"/>
  <c r="G1617" i="2"/>
  <c r="H1617" i="2"/>
  <c r="I1617" i="2"/>
  <c r="J1617" i="2"/>
  <c r="K1617" i="2"/>
  <c r="L1617" i="2"/>
  <c r="G1618" i="2"/>
  <c r="H1618" i="2"/>
  <c r="I1618" i="2"/>
  <c r="J1618" i="2"/>
  <c r="K1618" i="2"/>
  <c r="L1618" i="2"/>
  <c r="G1619" i="2"/>
  <c r="H1619" i="2"/>
  <c r="I1619" i="2"/>
  <c r="J1619" i="2"/>
  <c r="K1619" i="2"/>
  <c r="L1619" i="2"/>
  <c r="G1620" i="2"/>
  <c r="H1620" i="2"/>
  <c r="I1620" i="2"/>
  <c r="J1620" i="2"/>
  <c r="K1620" i="2"/>
  <c r="L1620" i="2"/>
  <c r="G1621" i="2"/>
  <c r="H1621" i="2"/>
  <c r="I1621" i="2"/>
  <c r="J1621" i="2"/>
  <c r="K1621" i="2"/>
  <c r="L1621" i="2"/>
  <c r="G1622" i="2"/>
  <c r="H1622" i="2"/>
  <c r="I1622" i="2"/>
  <c r="J1622" i="2"/>
  <c r="K1622" i="2"/>
  <c r="L1622" i="2"/>
  <c r="G1623" i="2"/>
  <c r="H1623" i="2"/>
  <c r="I1623" i="2"/>
  <c r="J1623" i="2"/>
  <c r="K1623" i="2"/>
  <c r="L1623" i="2"/>
  <c r="G1624" i="2"/>
  <c r="H1624" i="2"/>
  <c r="I1624" i="2"/>
  <c r="J1624" i="2"/>
  <c r="K1624" i="2"/>
  <c r="L1624" i="2"/>
  <c r="G1625" i="2"/>
  <c r="H1625" i="2"/>
  <c r="I1625" i="2"/>
  <c r="J1625" i="2"/>
  <c r="K1625" i="2"/>
  <c r="L1625" i="2"/>
  <c r="G1626" i="2"/>
  <c r="H1626" i="2"/>
  <c r="I1626" i="2"/>
  <c r="J1626" i="2"/>
  <c r="K1626" i="2"/>
  <c r="L1626" i="2"/>
  <c r="G1627" i="2"/>
  <c r="H1627" i="2"/>
  <c r="I1627" i="2"/>
  <c r="J1627" i="2"/>
  <c r="K1627" i="2"/>
  <c r="L1627" i="2"/>
  <c r="G1628" i="2"/>
  <c r="H1628" i="2"/>
  <c r="I1628" i="2"/>
  <c r="J1628" i="2"/>
  <c r="K1628" i="2"/>
  <c r="L1628" i="2"/>
  <c r="G1629" i="2"/>
  <c r="H1629" i="2"/>
  <c r="I1629" i="2"/>
  <c r="J1629" i="2"/>
  <c r="K1629" i="2"/>
  <c r="L1629" i="2"/>
  <c r="G1630" i="2"/>
  <c r="H1630" i="2"/>
  <c r="I1630" i="2"/>
  <c r="J1630" i="2"/>
  <c r="K1630" i="2"/>
  <c r="L1630" i="2"/>
  <c r="G1631" i="2"/>
  <c r="H1631" i="2"/>
  <c r="I1631" i="2"/>
  <c r="J1631" i="2"/>
  <c r="K1631" i="2"/>
  <c r="L1631" i="2"/>
  <c r="G1632" i="2"/>
  <c r="H1632" i="2"/>
  <c r="I1632" i="2"/>
  <c r="J1632" i="2"/>
  <c r="K1632" i="2"/>
  <c r="L1632" i="2"/>
  <c r="G1633" i="2"/>
  <c r="H1633" i="2"/>
  <c r="I1633" i="2"/>
  <c r="J1633" i="2"/>
  <c r="K1633" i="2"/>
  <c r="L1633" i="2"/>
  <c r="G1634" i="2"/>
  <c r="H1634" i="2"/>
  <c r="I1634" i="2"/>
  <c r="J1634" i="2"/>
  <c r="K1634" i="2"/>
  <c r="L1634" i="2"/>
  <c r="G1635" i="2"/>
  <c r="H1635" i="2"/>
  <c r="I1635" i="2"/>
  <c r="J1635" i="2"/>
  <c r="K1635" i="2"/>
  <c r="L1635" i="2"/>
  <c r="G1636" i="2"/>
  <c r="H1636" i="2"/>
  <c r="I1636" i="2"/>
  <c r="J1636" i="2"/>
  <c r="K1636" i="2"/>
  <c r="L1636" i="2"/>
  <c r="G1637" i="2"/>
  <c r="H1637" i="2"/>
  <c r="I1637" i="2"/>
  <c r="J1637" i="2"/>
  <c r="K1637" i="2"/>
  <c r="L1637" i="2"/>
  <c r="G1638" i="2"/>
  <c r="H1638" i="2"/>
  <c r="I1638" i="2"/>
  <c r="J1638" i="2"/>
  <c r="K1638" i="2"/>
  <c r="L1638" i="2"/>
  <c r="G1639" i="2"/>
  <c r="H1639" i="2"/>
  <c r="I1639" i="2"/>
  <c r="J1639" i="2"/>
  <c r="K1639" i="2"/>
  <c r="L1639" i="2"/>
  <c r="G1640" i="2"/>
  <c r="H1640" i="2"/>
  <c r="I1640" i="2"/>
  <c r="J1640" i="2"/>
  <c r="K1640" i="2"/>
  <c r="L1640" i="2"/>
  <c r="G1641" i="2"/>
  <c r="H1641" i="2"/>
  <c r="I1641" i="2"/>
  <c r="J1641" i="2"/>
  <c r="K1641" i="2"/>
  <c r="L1641" i="2"/>
  <c r="G1642" i="2"/>
  <c r="H1642" i="2"/>
  <c r="I1642" i="2"/>
  <c r="J1642" i="2"/>
  <c r="K1642" i="2"/>
  <c r="L1642" i="2"/>
  <c r="G1643" i="2"/>
  <c r="H1643" i="2"/>
  <c r="I1643" i="2"/>
  <c r="J1643" i="2"/>
  <c r="K1643" i="2"/>
  <c r="L1643" i="2"/>
  <c r="G1644" i="2"/>
  <c r="H1644" i="2"/>
  <c r="I1644" i="2"/>
  <c r="J1644" i="2"/>
  <c r="K1644" i="2"/>
  <c r="L1644" i="2"/>
  <c r="G1645" i="2"/>
  <c r="H1645" i="2"/>
  <c r="I1645" i="2"/>
  <c r="J1645" i="2"/>
  <c r="K1645" i="2"/>
  <c r="L1645" i="2"/>
  <c r="G1646" i="2"/>
  <c r="H1646" i="2"/>
  <c r="I1646" i="2"/>
  <c r="J1646" i="2"/>
  <c r="K1646" i="2"/>
  <c r="L1646" i="2"/>
  <c r="G1647" i="2"/>
  <c r="H1647" i="2"/>
  <c r="I1647" i="2"/>
  <c r="J1647" i="2"/>
  <c r="K1647" i="2"/>
  <c r="L1647" i="2"/>
  <c r="G1648" i="2"/>
  <c r="H1648" i="2"/>
  <c r="I1648" i="2"/>
  <c r="J1648" i="2"/>
  <c r="K1648" i="2"/>
  <c r="L1648" i="2"/>
  <c r="G1649" i="2"/>
  <c r="H1649" i="2"/>
  <c r="I1649" i="2"/>
  <c r="J1649" i="2"/>
  <c r="K1649" i="2"/>
  <c r="L1649" i="2"/>
  <c r="G1650" i="2"/>
  <c r="H1650" i="2"/>
  <c r="I1650" i="2"/>
  <c r="J1650" i="2"/>
  <c r="K1650" i="2"/>
  <c r="L1650" i="2"/>
  <c r="G1651" i="2"/>
  <c r="H1651" i="2"/>
  <c r="I1651" i="2"/>
  <c r="J1651" i="2"/>
  <c r="K1651" i="2"/>
  <c r="L1651" i="2"/>
  <c r="G1652" i="2"/>
  <c r="H1652" i="2"/>
  <c r="I1652" i="2"/>
  <c r="J1652" i="2"/>
  <c r="K1652" i="2"/>
  <c r="L1652" i="2"/>
  <c r="G1653" i="2"/>
  <c r="H1653" i="2"/>
  <c r="I1653" i="2"/>
  <c r="J1653" i="2"/>
  <c r="K1653" i="2"/>
  <c r="L1653" i="2"/>
  <c r="G1654" i="2"/>
  <c r="H1654" i="2"/>
  <c r="I1654" i="2"/>
  <c r="J1654" i="2"/>
  <c r="K1654" i="2"/>
  <c r="L1654" i="2"/>
  <c r="G1655" i="2"/>
  <c r="H1655" i="2"/>
  <c r="I1655" i="2"/>
  <c r="J1655" i="2"/>
  <c r="K1655" i="2"/>
  <c r="L1655" i="2"/>
  <c r="G1656" i="2"/>
  <c r="H1656" i="2"/>
  <c r="I1656" i="2"/>
  <c r="J1656" i="2"/>
  <c r="K1656" i="2"/>
  <c r="L1656" i="2"/>
  <c r="G1657" i="2"/>
  <c r="H1657" i="2"/>
  <c r="I1657" i="2"/>
  <c r="J1657" i="2"/>
  <c r="K1657" i="2"/>
  <c r="L1657" i="2"/>
  <c r="G1658" i="2"/>
  <c r="H1658" i="2"/>
  <c r="I1658" i="2"/>
  <c r="J1658" i="2"/>
  <c r="K1658" i="2"/>
  <c r="L1658" i="2"/>
  <c r="G1659" i="2"/>
  <c r="H1659" i="2"/>
  <c r="I1659" i="2"/>
  <c r="J1659" i="2"/>
  <c r="K1659" i="2"/>
  <c r="L1659" i="2"/>
  <c r="G1660" i="2"/>
  <c r="H1660" i="2"/>
  <c r="I1660" i="2"/>
  <c r="J1660" i="2"/>
  <c r="K1660" i="2"/>
  <c r="L1660" i="2"/>
  <c r="G1661" i="2"/>
  <c r="H1661" i="2"/>
  <c r="I1661" i="2"/>
  <c r="J1661" i="2"/>
  <c r="K1661" i="2"/>
  <c r="L1661" i="2"/>
  <c r="G1662" i="2"/>
  <c r="H1662" i="2"/>
  <c r="I1662" i="2"/>
  <c r="J1662" i="2"/>
  <c r="K1662" i="2"/>
  <c r="L1662" i="2"/>
  <c r="G1663" i="2"/>
  <c r="H1663" i="2"/>
  <c r="I1663" i="2"/>
  <c r="J1663" i="2"/>
  <c r="K1663" i="2"/>
  <c r="L1663" i="2"/>
  <c r="G1664" i="2"/>
  <c r="H1664" i="2"/>
  <c r="I1664" i="2"/>
  <c r="J1664" i="2"/>
  <c r="K1664" i="2"/>
  <c r="L1664" i="2"/>
  <c r="G1665" i="2"/>
  <c r="H1665" i="2"/>
  <c r="I1665" i="2"/>
  <c r="J1665" i="2"/>
  <c r="K1665" i="2"/>
  <c r="L1665" i="2"/>
  <c r="G1666" i="2"/>
  <c r="H1666" i="2"/>
  <c r="I1666" i="2"/>
  <c r="J1666" i="2"/>
  <c r="K1666" i="2"/>
  <c r="L1666" i="2"/>
  <c r="G1667" i="2"/>
  <c r="H1667" i="2"/>
  <c r="I1667" i="2"/>
  <c r="J1667" i="2"/>
  <c r="K1667" i="2"/>
  <c r="L1667" i="2"/>
  <c r="G1668" i="2"/>
  <c r="H1668" i="2"/>
  <c r="I1668" i="2"/>
  <c r="J1668" i="2"/>
  <c r="K1668" i="2"/>
  <c r="L1668" i="2"/>
  <c r="G1669" i="2"/>
  <c r="H1669" i="2"/>
  <c r="I1669" i="2"/>
  <c r="J1669" i="2"/>
  <c r="K1669" i="2"/>
  <c r="L1669" i="2"/>
  <c r="G1670" i="2"/>
  <c r="H1670" i="2"/>
  <c r="I1670" i="2"/>
  <c r="J1670" i="2"/>
  <c r="K1670" i="2"/>
  <c r="L1670" i="2"/>
  <c r="G1671" i="2"/>
  <c r="H1671" i="2"/>
  <c r="I1671" i="2"/>
  <c r="J1671" i="2"/>
  <c r="K1671" i="2"/>
  <c r="L1671" i="2"/>
  <c r="G1672" i="2"/>
  <c r="H1672" i="2"/>
  <c r="I1672" i="2"/>
  <c r="J1672" i="2"/>
  <c r="K1672" i="2"/>
  <c r="L1672" i="2"/>
  <c r="G1673" i="2"/>
  <c r="H1673" i="2"/>
  <c r="I1673" i="2"/>
  <c r="J1673" i="2"/>
  <c r="K1673" i="2"/>
  <c r="L1673" i="2"/>
  <c r="G1674" i="2"/>
  <c r="H1674" i="2"/>
  <c r="I1674" i="2"/>
  <c r="J1674" i="2"/>
  <c r="K1674" i="2"/>
  <c r="L1674" i="2"/>
  <c r="G1675" i="2"/>
  <c r="H1675" i="2"/>
  <c r="I1675" i="2"/>
  <c r="J1675" i="2"/>
  <c r="K1675" i="2"/>
  <c r="L1675" i="2"/>
  <c r="B3" i="15"/>
  <c r="B2" i="15"/>
  <c r="G1565" i="2"/>
  <c r="C1569" i="21"/>
  <c r="L1565" i="2"/>
  <c r="K1565" i="2"/>
  <c r="J1565" i="2"/>
  <c r="I1565" i="2"/>
  <c r="H1565" i="2"/>
  <c r="L1564" i="2"/>
  <c r="K1564" i="2"/>
  <c r="J1564" i="2"/>
  <c r="I1564" i="2"/>
  <c r="H1564" i="2"/>
  <c r="G1564" i="2"/>
  <c r="L1563" i="2"/>
  <c r="K1563" i="2"/>
  <c r="J1563" i="2"/>
  <c r="I1563" i="2"/>
  <c r="H1563" i="2"/>
  <c r="G1563" i="2"/>
  <c r="L1562" i="2"/>
  <c r="K1562" i="2"/>
  <c r="J1562" i="2"/>
  <c r="I1562" i="2"/>
  <c r="H1562" i="2"/>
  <c r="G1562" i="2"/>
  <c r="L1561" i="2"/>
  <c r="K1561" i="2"/>
  <c r="J1561" i="2"/>
  <c r="I1561" i="2"/>
  <c r="H1561" i="2"/>
  <c r="G1561" i="2"/>
  <c r="L1560" i="2"/>
  <c r="K1560" i="2"/>
  <c r="J1560" i="2"/>
  <c r="I1560" i="2"/>
  <c r="H1560" i="2"/>
  <c r="G1560" i="2"/>
  <c r="L1559" i="2"/>
  <c r="K1559" i="2"/>
  <c r="J1559" i="2"/>
  <c r="I1559" i="2"/>
  <c r="H1559" i="2"/>
  <c r="G1559" i="2"/>
  <c r="L1558" i="2"/>
  <c r="K1558" i="2"/>
  <c r="J1558" i="2"/>
  <c r="I1558" i="2"/>
  <c r="H1558" i="2"/>
  <c r="G1558" i="2"/>
  <c r="L1557" i="2"/>
  <c r="K1557" i="2"/>
  <c r="J1557" i="2"/>
  <c r="I1557" i="2"/>
  <c r="H1557" i="2"/>
  <c r="G1557" i="2"/>
  <c r="L1556" i="2"/>
  <c r="K1556" i="2"/>
  <c r="J1556" i="2"/>
  <c r="I1556" i="2"/>
  <c r="H1556" i="2"/>
  <c r="G1556" i="2"/>
  <c r="L1555" i="2"/>
  <c r="K1555" i="2"/>
  <c r="J1555" i="2"/>
  <c r="I1555" i="2"/>
  <c r="H1555" i="2"/>
  <c r="G1555" i="2"/>
  <c r="L1554" i="2"/>
  <c r="K1554" i="2"/>
  <c r="J1554" i="2"/>
  <c r="I1554" i="2"/>
  <c r="H1554" i="2"/>
  <c r="G1554" i="2"/>
  <c r="L1553" i="2"/>
  <c r="K1553" i="2"/>
  <c r="J1553" i="2"/>
  <c r="I1553" i="2"/>
  <c r="H1553" i="2"/>
  <c r="G1553" i="2"/>
  <c r="L1552" i="2"/>
  <c r="K1552" i="2"/>
  <c r="J1552" i="2"/>
  <c r="I1552" i="2"/>
  <c r="H1552" i="2"/>
  <c r="G1552" i="2"/>
  <c r="L1551" i="2"/>
  <c r="K1551" i="2"/>
  <c r="J1551" i="2"/>
  <c r="I1551" i="2"/>
  <c r="H1551" i="2"/>
  <c r="G1551" i="2"/>
  <c r="L1550" i="2"/>
  <c r="K1550" i="2"/>
  <c r="J1550" i="2"/>
  <c r="I1550" i="2"/>
  <c r="H1550" i="2"/>
  <c r="G1550" i="2"/>
  <c r="L1549" i="2"/>
  <c r="K1549" i="2"/>
  <c r="J1549" i="2"/>
  <c r="I1549" i="2"/>
  <c r="H1549" i="2"/>
  <c r="G1549" i="2"/>
  <c r="L1548" i="2"/>
  <c r="K1548" i="2"/>
  <c r="J1548" i="2"/>
  <c r="I1548" i="2"/>
  <c r="H1548" i="2"/>
  <c r="G1548" i="2"/>
  <c r="L1547" i="2"/>
  <c r="K1547" i="2"/>
  <c r="J1547" i="2"/>
  <c r="I1547" i="2"/>
  <c r="H1547" i="2"/>
  <c r="G1547" i="2"/>
  <c r="L1546" i="2"/>
  <c r="K1546" i="2"/>
  <c r="J1546" i="2"/>
  <c r="I1546" i="2"/>
  <c r="H1546" i="2"/>
  <c r="G1546" i="2"/>
  <c r="L1545" i="2"/>
  <c r="K1545" i="2"/>
  <c r="J1545" i="2"/>
  <c r="I1545" i="2"/>
  <c r="H1545" i="2"/>
  <c r="G1545" i="2"/>
  <c r="L1544" i="2"/>
  <c r="K1544" i="2"/>
  <c r="J1544" i="2"/>
  <c r="I1544" i="2"/>
  <c r="H1544" i="2"/>
  <c r="G1544" i="2"/>
  <c r="L1543" i="2"/>
  <c r="K1543" i="2"/>
  <c r="J1543" i="2"/>
  <c r="I1543" i="2"/>
  <c r="H1543" i="2"/>
  <c r="G1543" i="2"/>
  <c r="L1542" i="2"/>
  <c r="K1542" i="2"/>
  <c r="J1542" i="2"/>
  <c r="I1542" i="2"/>
  <c r="H1542" i="2"/>
  <c r="G1542" i="2"/>
  <c r="L1541" i="2"/>
  <c r="K1541" i="2"/>
  <c r="J1541" i="2"/>
  <c r="I1541" i="2"/>
  <c r="H1541" i="2"/>
  <c r="G1541" i="2"/>
  <c r="L1540" i="2"/>
  <c r="K1540" i="2"/>
  <c r="J1540" i="2"/>
  <c r="I1540" i="2"/>
  <c r="H1540" i="2"/>
  <c r="G1540" i="2"/>
  <c r="L1539" i="2"/>
  <c r="K1539" i="2"/>
  <c r="J1539" i="2"/>
  <c r="I1539" i="2"/>
  <c r="H1539" i="2"/>
  <c r="G1539" i="2"/>
  <c r="L1538" i="2"/>
  <c r="K1538" i="2"/>
  <c r="J1538" i="2"/>
  <c r="I1538" i="2"/>
  <c r="H1538" i="2"/>
  <c r="G1538" i="2"/>
  <c r="L1537" i="2"/>
  <c r="K1537" i="2"/>
  <c r="J1537" i="2"/>
  <c r="I1537" i="2"/>
  <c r="H1537" i="2"/>
  <c r="G1537" i="2"/>
  <c r="L1536" i="2"/>
  <c r="K1536" i="2"/>
  <c r="J1536" i="2"/>
  <c r="I1536" i="2"/>
  <c r="H1536" i="2"/>
  <c r="G1536" i="2"/>
  <c r="L1535" i="2"/>
  <c r="K1535" i="2"/>
  <c r="J1535" i="2"/>
  <c r="I1535" i="2"/>
  <c r="H1535" i="2"/>
  <c r="G1535" i="2"/>
  <c r="L1534" i="2"/>
  <c r="K1534" i="2"/>
  <c r="J1534" i="2"/>
  <c r="I1534" i="2"/>
  <c r="H1534" i="2"/>
  <c r="G1534" i="2"/>
  <c r="L1533" i="2"/>
  <c r="K1533" i="2"/>
  <c r="J1533" i="2"/>
  <c r="I1533" i="2"/>
  <c r="H1533" i="2"/>
  <c r="G1533" i="2"/>
  <c r="L1532" i="2"/>
  <c r="K1532" i="2"/>
  <c r="J1532" i="2"/>
  <c r="I1532" i="2"/>
  <c r="H1532" i="2"/>
  <c r="G1532" i="2"/>
  <c r="L1531" i="2"/>
  <c r="K1531" i="2"/>
  <c r="J1531" i="2"/>
  <c r="I1531" i="2"/>
  <c r="H1531" i="2"/>
  <c r="G1531" i="2"/>
  <c r="L1530" i="2"/>
  <c r="K1530" i="2"/>
  <c r="J1530" i="2"/>
  <c r="I1530" i="2"/>
  <c r="H1530" i="2"/>
  <c r="G1530" i="2"/>
  <c r="L1529" i="2"/>
  <c r="K1529" i="2"/>
  <c r="J1529" i="2"/>
  <c r="I1529" i="2"/>
  <c r="H1529" i="2"/>
  <c r="G1529" i="2"/>
  <c r="L1528" i="2"/>
  <c r="K1528" i="2"/>
  <c r="J1528" i="2"/>
  <c r="I1528" i="2"/>
  <c r="H1528" i="2"/>
  <c r="G1528" i="2"/>
  <c r="L1527" i="2"/>
  <c r="K1527" i="2"/>
  <c r="J1527" i="2"/>
  <c r="I1527" i="2"/>
  <c r="H1527" i="2"/>
  <c r="G1527" i="2"/>
  <c r="L1526" i="2"/>
  <c r="K1526" i="2"/>
  <c r="J1526" i="2"/>
  <c r="I1526" i="2"/>
  <c r="H1526" i="2"/>
  <c r="G1526" i="2"/>
  <c r="L1525" i="2"/>
  <c r="K1525" i="2"/>
  <c r="J1525" i="2"/>
  <c r="I1525" i="2"/>
  <c r="H1525" i="2"/>
  <c r="G1525" i="2"/>
  <c r="L1524" i="2"/>
  <c r="K1524" i="2"/>
  <c r="J1524" i="2"/>
  <c r="I1524" i="2"/>
  <c r="H1524" i="2"/>
  <c r="G1524" i="2"/>
  <c r="L1523" i="2"/>
  <c r="K1523" i="2"/>
  <c r="J1523" i="2"/>
  <c r="I1523" i="2"/>
  <c r="H1523" i="2"/>
  <c r="G1523" i="2"/>
  <c r="L1522" i="2"/>
  <c r="K1522" i="2"/>
  <c r="J1522" i="2"/>
  <c r="I1522" i="2"/>
  <c r="H1522" i="2"/>
  <c r="G1522" i="2"/>
  <c r="L1521" i="2"/>
  <c r="K1521" i="2"/>
  <c r="J1521" i="2"/>
  <c r="I1521" i="2"/>
  <c r="H1521" i="2"/>
  <c r="G1521" i="2"/>
  <c r="L1520" i="2"/>
  <c r="K1520" i="2"/>
  <c r="J1520" i="2"/>
  <c r="I1520" i="2"/>
  <c r="H1520" i="2"/>
  <c r="G1520" i="2"/>
  <c r="L1519" i="2"/>
  <c r="K1519" i="2"/>
  <c r="J1519" i="2"/>
  <c r="I1519" i="2"/>
  <c r="H1519" i="2"/>
  <c r="G1519" i="2"/>
  <c r="L1518" i="2"/>
  <c r="K1518" i="2"/>
  <c r="J1518" i="2"/>
  <c r="I1518" i="2"/>
  <c r="H1518" i="2"/>
  <c r="G1518" i="2"/>
  <c r="L1517" i="2"/>
  <c r="K1517" i="2"/>
  <c r="J1517" i="2"/>
  <c r="I1517" i="2"/>
  <c r="H1517" i="2"/>
  <c r="G1517" i="2"/>
  <c r="L1516" i="2"/>
  <c r="K1516" i="2"/>
  <c r="J1516" i="2"/>
  <c r="I1516" i="2"/>
  <c r="H1516" i="2"/>
  <c r="G1516" i="2"/>
  <c r="L1515" i="2"/>
  <c r="K1515" i="2"/>
  <c r="J1515" i="2"/>
  <c r="I1515" i="2"/>
  <c r="H1515" i="2"/>
  <c r="G1515" i="2"/>
  <c r="L1514" i="2"/>
  <c r="K1514" i="2"/>
  <c r="J1514" i="2"/>
  <c r="I1514" i="2"/>
  <c r="H1514" i="2"/>
  <c r="G1514" i="2"/>
  <c r="L1513" i="2"/>
  <c r="K1513" i="2"/>
  <c r="J1513" i="2"/>
  <c r="I1513" i="2"/>
  <c r="H1513" i="2"/>
  <c r="G1513" i="2"/>
  <c r="L1512" i="2"/>
  <c r="K1512" i="2"/>
  <c r="J1512" i="2"/>
  <c r="I1512" i="2"/>
  <c r="H1512" i="2"/>
  <c r="G1512" i="2"/>
  <c r="L1511" i="2"/>
  <c r="K1511" i="2"/>
  <c r="J1511" i="2"/>
  <c r="I1511" i="2"/>
  <c r="H1511" i="2"/>
  <c r="G1511" i="2"/>
  <c r="L1510" i="2"/>
  <c r="K1510" i="2"/>
  <c r="J1510" i="2"/>
  <c r="I1510" i="2"/>
  <c r="H1510" i="2"/>
  <c r="G1510" i="2"/>
  <c r="L1509" i="2"/>
  <c r="K1509" i="2"/>
  <c r="J1509" i="2"/>
  <c r="I1509" i="2"/>
  <c r="H1509" i="2"/>
  <c r="G1509" i="2"/>
  <c r="L1508" i="2"/>
  <c r="K1508" i="2"/>
  <c r="J1508" i="2"/>
  <c r="I1508" i="2"/>
  <c r="H1508" i="2"/>
  <c r="G1508" i="2"/>
  <c r="L1507" i="2"/>
  <c r="K1507" i="2"/>
  <c r="J1507" i="2"/>
  <c r="I1507" i="2"/>
  <c r="H1507" i="2"/>
  <c r="G1507" i="2"/>
  <c r="L1506" i="2"/>
  <c r="K1506" i="2"/>
  <c r="J1506" i="2"/>
  <c r="I1506" i="2"/>
  <c r="H1506" i="2"/>
  <c r="G1506" i="2"/>
  <c r="L1505" i="2"/>
  <c r="K1505" i="2"/>
  <c r="J1505" i="2"/>
  <c r="I1505" i="2"/>
  <c r="H1505" i="2"/>
  <c r="G1505" i="2"/>
  <c r="L1504" i="2"/>
  <c r="K1504" i="2"/>
  <c r="J1504" i="2"/>
  <c r="I1504" i="2"/>
  <c r="H1504" i="2"/>
  <c r="G1504" i="2"/>
  <c r="L1503" i="2"/>
  <c r="K1503" i="2"/>
  <c r="J1503" i="2"/>
  <c r="I1503" i="2"/>
  <c r="H1503" i="2"/>
  <c r="G1503" i="2"/>
  <c r="L1502" i="2"/>
  <c r="K1502" i="2"/>
  <c r="J1502" i="2"/>
  <c r="I1502" i="2"/>
  <c r="H1502" i="2"/>
  <c r="G1502" i="2"/>
  <c r="L1501" i="2"/>
  <c r="K1501" i="2"/>
  <c r="J1501" i="2"/>
  <c r="I1501" i="2"/>
  <c r="H1501" i="2"/>
  <c r="G1501" i="2"/>
  <c r="L1500" i="2"/>
  <c r="K1500" i="2"/>
  <c r="J1500" i="2"/>
  <c r="I1500" i="2"/>
  <c r="H1500" i="2"/>
  <c r="G1500" i="2"/>
  <c r="L1499" i="2"/>
  <c r="K1499" i="2"/>
  <c r="J1499" i="2"/>
  <c r="I1499" i="2"/>
  <c r="H1499" i="2"/>
  <c r="G1499" i="2"/>
  <c r="L1498" i="2"/>
  <c r="K1498" i="2"/>
  <c r="J1498" i="2"/>
  <c r="I1498" i="2"/>
  <c r="H1498" i="2"/>
  <c r="G1498" i="2"/>
  <c r="L1497" i="2"/>
  <c r="K1497" i="2"/>
  <c r="J1497" i="2"/>
  <c r="I1497" i="2"/>
  <c r="H1497" i="2"/>
  <c r="G1497" i="2"/>
  <c r="L1496" i="2"/>
  <c r="K1496" i="2"/>
  <c r="J1496" i="2"/>
  <c r="I1496" i="2"/>
  <c r="H1496" i="2"/>
  <c r="G1496" i="2"/>
  <c r="L1495" i="2"/>
  <c r="K1495" i="2"/>
  <c r="J1495" i="2"/>
  <c r="I1495" i="2"/>
  <c r="H1495" i="2"/>
  <c r="G1495" i="2"/>
  <c r="L1494" i="2"/>
  <c r="K1494" i="2"/>
  <c r="J1494" i="2"/>
  <c r="I1494" i="2"/>
  <c r="H1494" i="2"/>
  <c r="G1494" i="2"/>
  <c r="L1493" i="2"/>
  <c r="K1493" i="2"/>
  <c r="J1493" i="2"/>
  <c r="I1493" i="2"/>
  <c r="H1493" i="2"/>
  <c r="G1493" i="2"/>
  <c r="L1492" i="2"/>
  <c r="K1492" i="2"/>
  <c r="J1492" i="2"/>
  <c r="I1492" i="2"/>
  <c r="H1492" i="2"/>
  <c r="G1492" i="2"/>
  <c r="L1491" i="2"/>
  <c r="K1491" i="2"/>
  <c r="J1491" i="2"/>
  <c r="I1491" i="2"/>
  <c r="H1491" i="2"/>
  <c r="G1491" i="2"/>
  <c r="L1490" i="2"/>
  <c r="K1490" i="2"/>
  <c r="J1490" i="2"/>
  <c r="I1490" i="2"/>
  <c r="H1490" i="2"/>
  <c r="G1490" i="2"/>
  <c r="L1489" i="2"/>
  <c r="K1489" i="2"/>
  <c r="J1489" i="2"/>
  <c r="I1489" i="2"/>
  <c r="H1489" i="2"/>
  <c r="G1489" i="2"/>
  <c r="L1488" i="2"/>
  <c r="K1488" i="2"/>
  <c r="J1488" i="2"/>
  <c r="I1488" i="2"/>
  <c r="H1488" i="2"/>
  <c r="G1488" i="2"/>
  <c r="L1487" i="2"/>
  <c r="K1487" i="2"/>
  <c r="J1487" i="2"/>
  <c r="I1487" i="2"/>
  <c r="H1487" i="2"/>
  <c r="G1487" i="2"/>
  <c r="L1486" i="2"/>
  <c r="K1486" i="2"/>
  <c r="J1486" i="2"/>
  <c r="I1486" i="2"/>
  <c r="H1486" i="2"/>
  <c r="G1486" i="2"/>
  <c r="L1485" i="2"/>
  <c r="K1485" i="2"/>
  <c r="J1485" i="2"/>
  <c r="I1485" i="2"/>
  <c r="H1485" i="2"/>
  <c r="G1485" i="2"/>
  <c r="L1484" i="2"/>
  <c r="K1484" i="2"/>
  <c r="J1484" i="2"/>
  <c r="I1484" i="2"/>
  <c r="H1484" i="2"/>
  <c r="G1484" i="2"/>
  <c r="L1483" i="2"/>
  <c r="K1483" i="2"/>
  <c r="J1483" i="2"/>
  <c r="I1483" i="2"/>
  <c r="H1483" i="2"/>
  <c r="G1483" i="2"/>
  <c r="L1482" i="2"/>
  <c r="K1482" i="2"/>
  <c r="J1482" i="2"/>
  <c r="I1482" i="2"/>
  <c r="H1482" i="2"/>
  <c r="G1482" i="2"/>
  <c r="L1481" i="2"/>
  <c r="K1481" i="2"/>
  <c r="J1481" i="2"/>
  <c r="I1481" i="2"/>
  <c r="H1481" i="2"/>
  <c r="G1481" i="2"/>
  <c r="L1480" i="2"/>
  <c r="K1480" i="2"/>
  <c r="J1480" i="2"/>
  <c r="I1480" i="2"/>
  <c r="H1480" i="2"/>
  <c r="G1480" i="2"/>
  <c r="L1479" i="2"/>
  <c r="K1479" i="2"/>
  <c r="J1479" i="2"/>
  <c r="I1479" i="2"/>
  <c r="H1479" i="2"/>
  <c r="G1479" i="2"/>
  <c r="L1478" i="2"/>
  <c r="K1478" i="2"/>
  <c r="J1478" i="2"/>
  <c r="I1478" i="2"/>
  <c r="H1478" i="2"/>
  <c r="G1478" i="2"/>
  <c r="L1477" i="2"/>
  <c r="K1477" i="2"/>
  <c r="J1477" i="2"/>
  <c r="I1477" i="2"/>
  <c r="H1477" i="2"/>
  <c r="G1477" i="2"/>
  <c r="L1476" i="2"/>
  <c r="K1476" i="2"/>
  <c r="J1476" i="2"/>
  <c r="I1476" i="2"/>
  <c r="H1476" i="2"/>
  <c r="G1476" i="2"/>
  <c r="L1475" i="2"/>
  <c r="K1475" i="2"/>
  <c r="J1475" i="2"/>
  <c r="I1475" i="2"/>
  <c r="H1475" i="2"/>
  <c r="G1475" i="2"/>
  <c r="L1474" i="2"/>
  <c r="K1474" i="2"/>
  <c r="J1474" i="2"/>
  <c r="I1474" i="2"/>
  <c r="H1474" i="2"/>
  <c r="G1474" i="2"/>
  <c r="L1473" i="2"/>
  <c r="K1473" i="2"/>
  <c r="J1473" i="2"/>
  <c r="I1473" i="2"/>
  <c r="H1473" i="2"/>
  <c r="G1473" i="2"/>
  <c r="L1472" i="2"/>
  <c r="K1472" i="2"/>
  <c r="J1472" i="2"/>
  <c r="I1472" i="2"/>
  <c r="H1472" i="2"/>
  <c r="G1472" i="2"/>
  <c r="L1471" i="2"/>
  <c r="K1471" i="2"/>
  <c r="J1471" i="2"/>
  <c r="I1471" i="2"/>
  <c r="H1471" i="2"/>
  <c r="G1471" i="2"/>
  <c r="L1470" i="2"/>
  <c r="K1470" i="2"/>
  <c r="J1470" i="2"/>
  <c r="I1470" i="2"/>
  <c r="H1470" i="2"/>
  <c r="G1470" i="2"/>
  <c r="L1469" i="2"/>
  <c r="K1469" i="2"/>
  <c r="J1469" i="2"/>
  <c r="I1469" i="2"/>
  <c r="H1469" i="2"/>
  <c r="G1469" i="2"/>
  <c r="L1468" i="2"/>
  <c r="K1468" i="2"/>
  <c r="J1468" i="2"/>
  <c r="I1468" i="2"/>
  <c r="H1468" i="2"/>
  <c r="G1468" i="2"/>
  <c r="L1467" i="2"/>
  <c r="K1467" i="2"/>
  <c r="J1467" i="2"/>
  <c r="I1467" i="2"/>
  <c r="H1467" i="2"/>
  <c r="G1467" i="2"/>
  <c r="L1466" i="2"/>
  <c r="K1466" i="2"/>
  <c r="J1466" i="2"/>
  <c r="I1466" i="2"/>
  <c r="H1466" i="2"/>
  <c r="G1466" i="2"/>
  <c r="L1465" i="2"/>
  <c r="K1465" i="2"/>
  <c r="J1465" i="2"/>
  <c r="I1465" i="2"/>
  <c r="H1465" i="2"/>
  <c r="G1465" i="2"/>
  <c r="L1464" i="2"/>
  <c r="K1464" i="2"/>
  <c r="J1464" i="2"/>
  <c r="I1464" i="2"/>
  <c r="H1464" i="2"/>
  <c r="G1464" i="2"/>
  <c r="L1463" i="2"/>
  <c r="K1463" i="2"/>
  <c r="J1463" i="2"/>
  <c r="I1463" i="2"/>
  <c r="H1463" i="2"/>
  <c r="G1463" i="2"/>
  <c r="L1462" i="2"/>
  <c r="K1462" i="2"/>
  <c r="J1462" i="2"/>
  <c r="I1462" i="2"/>
  <c r="H1462" i="2"/>
  <c r="G1462" i="2"/>
  <c r="L1461" i="2"/>
  <c r="K1461" i="2"/>
  <c r="J1461" i="2"/>
  <c r="I1461" i="2"/>
  <c r="H1461" i="2"/>
  <c r="G1461" i="2"/>
  <c r="L1460" i="2"/>
  <c r="K1460" i="2"/>
  <c r="J1460" i="2"/>
  <c r="I1460" i="2"/>
  <c r="H1460" i="2"/>
  <c r="G1460" i="2"/>
  <c r="L1459" i="2"/>
  <c r="K1459" i="2"/>
  <c r="J1459" i="2"/>
  <c r="I1459" i="2"/>
  <c r="H1459" i="2"/>
  <c r="G1459" i="2"/>
  <c r="L1458" i="2"/>
  <c r="K1458" i="2"/>
  <c r="J1458" i="2"/>
  <c r="I1458" i="2"/>
  <c r="H1458" i="2"/>
  <c r="G1458" i="2"/>
  <c r="L1457" i="2"/>
  <c r="K1457" i="2"/>
  <c r="J1457" i="2"/>
  <c r="I1457" i="2"/>
  <c r="H1457" i="2"/>
  <c r="G1457" i="2"/>
  <c r="L1456" i="2"/>
  <c r="K1456" i="2"/>
  <c r="J1456" i="2"/>
  <c r="I1456" i="2"/>
  <c r="H1456" i="2"/>
  <c r="G1456" i="2"/>
  <c r="L1455" i="2"/>
  <c r="K1455" i="2"/>
  <c r="J1455" i="2"/>
  <c r="I1455" i="2"/>
  <c r="H1455" i="2"/>
  <c r="G1455" i="2"/>
  <c r="L1454" i="2"/>
  <c r="K1454" i="2"/>
  <c r="J1454" i="2"/>
  <c r="I1454" i="2"/>
  <c r="H1454" i="2"/>
  <c r="G1454" i="2"/>
  <c r="L1453" i="2"/>
  <c r="K1453" i="2"/>
  <c r="J1453" i="2"/>
  <c r="I1453" i="2"/>
  <c r="H1453" i="2"/>
  <c r="G1453" i="2"/>
  <c r="L1452" i="2"/>
  <c r="K1452" i="2"/>
  <c r="J1452" i="2"/>
  <c r="I1452" i="2"/>
  <c r="H1452" i="2"/>
  <c r="G1452" i="2"/>
  <c r="L1451" i="2"/>
  <c r="K1451" i="2"/>
  <c r="J1451" i="2"/>
  <c r="I1451" i="2"/>
  <c r="H1451" i="2"/>
  <c r="G1451" i="2"/>
  <c r="L1450" i="2"/>
  <c r="K1450" i="2"/>
  <c r="J1450" i="2"/>
  <c r="I1450" i="2"/>
  <c r="H1450" i="2"/>
  <c r="G1450" i="2"/>
  <c r="L1449" i="2"/>
  <c r="K1449" i="2"/>
  <c r="J1449" i="2"/>
  <c r="I1449" i="2"/>
  <c r="H1449" i="2"/>
  <c r="G1449" i="2"/>
  <c r="L1448" i="2"/>
  <c r="K1448" i="2"/>
  <c r="J1448" i="2"/>
  <c r="I1448" i="2"/>
  <c r="H1448" i="2"/>
  <c r="G1448" i="2"/>
  <c r="L1447" i="2"/>
  <c r="K1447" i="2"/>
  <c r="J1447" i="2"/>
  <c r="I1447" i="2"/>
  <c r="H1447" i="2"/>
  <c r="G1447" i="2"/>
  <c r="L1446" i="2"/>
  <c r="K1446" i="2"/>
  <c r="J1446" i="2"/>
  <c r="I1446" i="2"/>
  <c r="H1446" i="2"/>
  <c r="G1446" i="2"/>
  <c r="L1445" i="2"/>
  <c r="K1445" i="2"/>
  <c r="J1445" i="2"/>
  <c r="I1445" i="2"/>
  <c r="H1445" i="2"/>
  <c r="G1445" i="2"/>
  <c r="L1444" i="2"/>
  <c r="K1444" i="2"/>
  <c r="J1444" i="2"/>
  <c r="I1444" i="2"/>
  <c r="H1444" i="2"/>
  <c r="G1444" i="2"/>
  <c r="L1443" i="2"/>
  <c r="K1443" i="2"/>
  <c r="J1443" i="2"/>
  <c r="I1443" i="2"/>
  <c r="H1443" i="2"/>
  <c r="G1443" i="2"/>
  <c r="L1442" i="2"/>
  <c r="K1442" i="2"/>
  <c r="J1442" i="2"/>
  <c r="I1442" i="2"/>
  <c r="H1442" i="2"/>
  <c r="G1442" i="2"/>
  <c r="L1441" i="2"/>
  <c r="K1441" i="2"/>
  <c r="J1441" i="2"/>
  <c r="I1441" i="2"/>
  <c r="H1441" i="2"/>
  <c r="G1441" i="2"/>
  <c r="L1440" i="2"/>
  <c r="K1440" i="2"/>
  <c r="J1440" i="2"/>
  <c r="I1440" i="2"/>
  <c r="H1440" i="2"/>
  <c r="G1440" i="2"/>
  <c r="L1439" i="2"/>
  <c r="K1439" i="2"/>
  <c r="J1439" i="2"/>
  <c r="I1439" i="2"/>
  <c r="H1439" i="2"/>
  <c r="G1439" i="2"/>
  <c r="L1438" i="2"/>
  <c r="K1438" i="2"/>
  <c r="J1438" i="2"/>
  <c r="I1438" i="2"/>
  <c r="H1438" i="2"/>
  <c r="G1438" i="2"/>
  <c r="L1437" i="2"/>
  <c r="K1437" i="2"/>
  <c r="J1437" i="2"/>
  <c r="I1437" i="2"/>
  <c r="H1437" i="2"/>
  <c r="G1437" i="2"/>
  <c r="L1436" i="2"/>
  <c r="K1436" i="2"/>
  <c r="J1436" i="2"/>
  <c r="I1436" i="2"/>
  <c r="H1436" i="2"/>
  <c r="G1436" i="2"/>
  <c r="L1435" i="2"/>
  <c r="K1435" i="2"/>
  <c r="J1435" i="2"/>
  <c r="I1435" i="2"/>
  <c r="H1435" i="2"/>
  <c r="G1435" i="2"/>
  <c r="L1434" i="2"/>
  <c r="K1434" i="2"/>
  <c r="J1434" i="2"/>
  <c r="I1434" i="2"/>
  <c r="H1434" i="2"/>
  <c r="G1434" i="2"/>
  <c r="L1433" i="2"/>
  <c r="K1433" i="2"/>
  <c r="J1433" i="2"/>
  <c r="I1433" i="2"/>
  <c r="H1433" i="2"/>
  <c r="G1433" i="2"/>
  <c r="L1432" i="2"/>
  <c r="K1432" i="2"/>
  <c r="J1432" i="2"/>
  <c r="I1432" i="2"/>
  <c r="H1432" i="2"/>
  <c r="G1432" i="2"/>
  <c r="L1431" i="2"/>
  <c r="K1431" i="2"/>
  <c r="J1431" i="2"/>
  <c r="I1431" i="2"/>
  <c r="H1431" i="2"/>
  <c r="G1431" i="2"/>
  <c r="L1430" i="2"/>
  <c r="K1430" i="2"/>
  <c r="J1430" i="2"/>
  <c r="I1430" i="2"/>
  <c r="H1430" i="2"/>
  <c r="G1430" i="2"/>
  <c r="L1429" i="2"/>
  <c r="K1429" i="2"/>
  <c r="J1429" i="2"/>
  <c r="I1429" i="2"/>
  <c r="H1429" i="2"/>
  <c r="G1429" i="2"/>
  <c r="L1428" i="2"/>
  <c r="K1428" i="2"/>
  <c r="J1428" i="2"/>
  <c r="I1428" i="2"/>
  <c r="H1428" i="2"/>
  <c r="G1428" i="2"/>
  <c r="L1427" i="2"/>
  <c r="K1427" i="2"/>
  <c r="J1427" i="2"/>
  <c r="I1427" i="2"/>
  <c r="H1427" i="2"/>
  <c r="G1427" i="2"/>
  <c r="L1426" i="2"/>
  <c r="K1426" i="2"/>
  <c r="J1426" i="2"/>
  <c r="I1426" i="2"/>
  <c r="H1426" i="2"/>
  <c r="G1426" i="2"/>
  <c r="L1425" i="2"/>
  <c r="K1425" i="2"/>
  <c r="J1425" i="2"/>
  <c r="I1425" i="2"/>
  <c r="H1425" i="2"/>
  <c r="G1425" i="2"/>
  <c r="L1424" i="2"/>
  <c r="K1424" i="2"/>
  <c r="J1424" i="2"/>
  <c r="I1424" i="2"/>
  <c r="H1424" i="2"/>
  <c r="G1424" i="2"/>
  <c r="L1423" i="2"/>
  <c r="K1423" i="2"/>
  <c r="J1423" i="2"/>
  <c r="I1423" i="2"/>
  <c r="H1423" i="2"/>
  <c r="G1423" i="2"/>
  <c r="L1422" i="2"/>
  <c r="K1422" i="2"/>
  <c r="J1422" i="2"/>
  <c r="I1422" i="2"/>
  <c r="H1422" i="2"/>
  <c r="G1422" i="2"/>
  <c r="L1421" i="2"/>
  <c r="K1421" i="2"/>
  <c r="J1421" i="2"/>
  <c r="I1421" i="2"/>
  <c r="H1421" i="2"/>
  <c r="G1421" i="2"/>
  <c r="L1420" i="2"/>
  <c r="K1420" i="2"/>
  <c r="J1420" i="2"/>
  <c r="I1420" i="2"/>
  <c r="H1420" i="2"/>
  <c r="G1420" i="2"/>
  <c r="L1419" i="2"/>
  <c r="K1419" i="2"/>
  <c r="J1419" i="2"/>
  <c r="I1419" i="2"/>
  <c r="H1419" i="2"/>
  <c r="G1419" i="2"/>
  <c r="L1418" i="2"/>
  <c r="K1418" i="2"/>
  <c r="J1418" i="2"/>
  <c r="I1418" i="2"/>
  <c r="H1418" i="2"/>
  <c r="G1418" i="2"/>
  <c r="L1417" i="2"/>
  <c r="K1417" i="2"/>
  <c r="J1417" i="2"/>
  <c r="I1417" i="2"/>
  <c r="H1417" i="2"/>
  <c r="G1417" i="2"/>
  <c r="L1416" i="2"/>
  <c r="K1416" i="2"/>
  <c r="J1416" i="2"/>
  <c r="I1416" i="2"/>
  <c r="H1416" i="2"/>
  <c r="G1416" i="2"/>
  <c r="L1415" i="2"/>
  <c r="K1415" i="2"/>
  <c r="J1415" i="2"/>
  <c r="I1415" i="2"/>
  <c r="H1415" i="2"/>
  <c r="G1415" i="2"/>
  <c r="L1414" i="2"/>
  <c r="K1414" i="2"/>
  <c r="J1414" i="2"/>
  <c r="I1414" i="2"/>
  <c r="H1414" i="2"/>
  <c r="G1414" i="2"/>
  <c r="L1413" i="2"/>
  <c r="K1413" i="2"/>
  <c r="J1413" i="2"/>
  <c r="I1413" i="2"/>
  <c r="H1413" i="2"/>
  <c r="G1413" i="2"/>
  <c r="L1412" i="2"/>
  <c r="K1412" i="2"/>
  <c r="J1412" i="2"/>
  <c r="I1412" i="2"/>
  <c r="H1412" i="2"/>
  <c r="G1412" i="2"/>
  <c r="L1411" i="2"/>
  <c r="K1411" i="2"/>
  <c r="J1411" i="2"/>
  <c r="I1411" i="2"/>
  <c r="H1411" i="2"/>
  <c r="G1411" i="2"/>
  <c r="L1410" i="2"/>
  <c r="K1410" i="2"/>
  <c r="J1410" i="2"/>
  <c r="I1410" i="2"/>
  <c r="H1410" i="2"/>
  <c r="G1410" i="2"/>
  <c r="L1409" i="2"/>
  <c r="K1409" i="2"/>
  <c r="J1409" i="2"/>
  <c r="I1409" i="2"/>
  <c r="H1409" i="2"/>
  <c r="G1409" i="2"/>
  <c r="L1408" i="2"/>
  <c r="K1408" i="2"/>
  <c r="J1408" i="2"/>
  <c r="I1408" i="2"/>
  <c r="H1408" i="2"/>
  <c r="G1408" i="2"/>
  <c r="L1407" i="2"/>
  <c r="K1407" i="2"/>
  <c r="J1407" i="2"/>
  <c r="I1407" i="2"/>
  <c r="H1407" i="2"/>
  <c r="G1407" i="2"/>
  <c r="L1406" i="2"/>
  <c r="K1406" i="2"/>
  <c r="J1406" i="2"/>
  <c r="I1406" i="2"/>
  <c r="H1406" i="2"/>
  <c r="G1406" i="2"/>
  <c r="L1405" i="2"/>
  <c r="K1405" i="2"/>
  <c r="J1405" i="2"/>
  <c r="I1405" i="2"/>
  <c r="H1405" i="2"/>
  <c r="G1405" i="2"/>
  <c r="L1404" i="2"/>
  <c r="K1404" i="2"/>
  <c r="J1404" i="2"/>
  <c r="I1404" i="2"/>
  <c r="H1404" i="2"/>
  <c r="G1404" i="2"/>
  <c r="L1403" i="2"/>
  <c r="K1403" i="2"/>
  <c r="J1403" i="2"/>
  <c r="I1403" i="2"/>
  <c r="H1403" i="2"/>
  <c r="G1403" i="2"/>
  <c r="L1402" i="2"/>
  <c r="K1402" i="2"/>
  <c r="J1402" i="2"/>
  <c r="I1402" i="2"/>
  <c r="H1402" i="2"/>
  <c r="G1402" i="2"/>
  <c r="L1401" i="2"/>
  <c r="K1401" i="2"/>
  <c r="J1401" i="2"/>
  <c r="I1401" i="2"/>
  <c r="H1401" i="2"/>
  <c r="G1401" i="2"/>
  <c r="L1400" i="2"/>
  <c r="K1400" i="2"/>
  <c r="J1400" i="2"/>
  <c r="I1400" i="2"/>
  <c r="H1400" i="2"/>
  <c r="G1400" i="2"/>
  <c r="L1399" i="2"/>
  <c r="K1399" i="2"/>
  <c r="J1399" i="2"/>
  <c r="I1399" i="2"/>
  <c r="H1399" i="2"/>
  <c r="G1399" i="2"/>
  <c r="L1398" i="2"/>
  <c r="K1398" i="2"/>
  <c r="J1398" i="2"/>
  <c r="I1398" i="2"/>
  <c r="H1398" i="2"/>
  <c r="G1398" i="2"/>
  <c r="L1397" i="2"/>
  <c r="K1397" i="2"/>
  <c r="J1397" i="2"/>
  <c r="I1397" i="2"/>
  <c r="H1397" i="2"/>
  <c r="G1397" i="2"/>
  <c r="L1396" i="2"/>
  <c r="K1396" i="2"/>
  <c r="J1396" i="2"/>
  <c r="I1396" i="2"/>
  <c r="H1396" i="2"/>
  <c r="G1396" i="2"/>
  <c r="L1395" i="2"/>
  <c r="K1395" i="2"/>
  <c r="J1395" i="2"/>
  <c r="I1395" i="2"/>
  <c r="H1395" i="2"/>
  <c r="G1395" i="2"/>
  <c r="L1394" i="2"/>
  <c r="K1394" i="2"/>
  <c r="J1394" i="2"/>
  <c r="I1394" i="2"/>
  <c r="H1394" i="2"/>
  <c r="G1394" i="2"/>
  <c r="L1393" i="2"/>
  <c r="K1393" i="2"/>
  <c r="J1393" i="2"/>
  <c r="I1393" i="2"/>
  <c r="H1393" i="2"/>
  <c r="G1393" i="2"/>
  <c r="L1392" i="2"/>
  <c r="K1392" i="2"/>
  <c r="J1392" i="2"/>
  <c r="I1392" i="2"/>
  <c r="H1392" i="2"/>
  <c r="G1392" i="2"/>
  <c r="L1391" i="2"/>
  <c r="K1391" i="2"/>
  <c r="J1391" i="2"/>
  <c r="I1391" i="2"/>
  <c r="H1391" i="2"/>
  <c r="G1391" i="2"/>
  <c r="L1390" i="2"/>
  <c r="K1390" i="2"/>
  <c r="J1390" i="2"/>
  <c r="I1390" i="2"/>
  <c r="H1390" i="2"/>
  <c r="G1390" i="2"/>
  <c r="L1389" i="2"/>
  <c r="K1389" i="2"/>
  <c r="J1389" i="2"/>
  <c r="I1389" i="2"/>
  <c r="H1389" i="2"/>
  <c r="G1389" i="2"/>
  <c r="L1388" i="2"/>
  <c r="K1388" i="2"/>
  <c r="J1388" i="2"/>
  <c r="I1388" i="2"/>
  <c r="H1388" i="2"/>
  <c r="G1388" i="2"/>
  <c r="L1387" i="2"/>
  <c r="K1387" i="2"/>
  <c r="J1387" i="2"/>
  <c r="I1387" i="2"/>
  <c r="H1387" i="2"/>
  <c r="G1387" i="2"/>
  <c r="L1386" i="2"/>
  <c r="K1386" i="2"/>
  <c r="J1386" i="2"/>
  <c r="I1386" i="2"/>
  <c r="H1386" i="2"/>
  <c r="G1386" i="2"/>
  <c r="L1385" i="2"/>
  <c r="K1385" i="2"/>
  <c r="J1385" i="2"/>
  <c r="I1385" i="2"/>
  <c r="H1385" i="2"/>
  <c r="G1385" i="2"/>
  <c r="L1384" i="2"/>
  <c r="K1384" i="2"/>
  <c r="J1384" i="2"/>
  <c r="I1384" i="2"/>
  <c r="H1384" i="2"/>
  <c r="G1384" i="2"/>
  <c r="L1383" i="2"/>
  <c r="K1383" i="2"/>
  <c r="J1383" i="2"/>
  <c r="I1383" i="2"/>
  <c r="H1383" i="2"/>
  <c r="G1383" i="2"/>
  <c r="L1382" i="2"/>
  <c r="K1382" i="2"/>
  <c r="J1382" i="2"/>
  <c r="I1382" i="2"/>
  <c r="H1382" i="2"/>
  <c r="G1382" i="2"/>
  <c r="L1381" i="2"/>
  <c r="K1381" i="2"/>
  <c r="J1381" i="2"/>
  <c r="I1381" i="2"/>
  <c r="H1381" i="2"/>
  <c r="G1381" i="2"/>
  <c r="L1380" i="2"/>
  <c r="K1380" i="2"/>
  <c r="J1380" i="2"/>
  <c r="I1380" i="2"/>
  <c r="H1380" i="2"/>
  <c r="G1380" i="2"/>
  <c r="L1379" i="2"/>
  <c r="K1379" i="2"/>
  <c r="J1379" i="2"/>
  <c r="I1379" i="2"/>
  <c r="H1379" i="2"/>
  <c r="G1379" i="2"/>
  <c r="L1378" i="2"/>
  <c r="K1378" i="2"/>
  <c r="J1378" i="2"/>
  <c r="I1378" i="2"/>
  <c r="H1378" i="2"/>
  <c r="G1378" i="2"/>
  <c r="L1377" i="2"/>
  <c r="K1377" i="2"/>
  <c r="J1377" i="2"/>
  <c r="I1377" i="2"/>
  <c r="H1377" i="2"/>
  <c r="G1377" i="2"/>
  <c r="L1376" i="2"/>
  <c r="K1376" i="2"/>
  <c r="J1376" i="2"/>
  <c r="I1376" i="2"/>
  <c r="H1376" i="2"/>
  <c r="G1376" i="2"/>
  <c r="L1375" i="2"/>
  <c r="K1375" i="2"/>
  <c r="J1375" i="2"/>
  <c r="I1375" i="2"/>
  <c r="H1375" i="2"/>
  <c r="G1375" i="2"/>
  <c r="L1374" i="2"/>
  <c r="K1374" i="2"/>
  <c r="J1374" i="2"/>
  <c r="I1374" i="2"/>
  <c r="H1374" i="2"/>
  <c r="G1374" i="2"/>
  <c r="L1373" i="2"/>
  <c r="K1373" i="2"/>
  <c r="J1373" i="2"/>
  <c r="I1373" i="2"/>
  <c r="H1373" i="2"/>
  <c r="G1373" i="2"/>
  <c r="L1372" i="2"/>
  <c r="K1372" i="2"/>
  <c r="J1372" i="2"/>
  <c r="I1372" i="2"/>
  <c r="H1372" i="2"/>
  <c r="G1372" i="2"/>
  <c r="L1371" i="2"/>
  <c r="K1371" i="2"/>
  <c r="J1371" i="2"/>
  <c r="I1371" i="2"/>
  <c r="H1371" i="2"/>
  <c r="G1371" i="2"/>
  <c r="L1370" i="2"/>
  <c r="K1370" i="2"/>
  <c r="J1370" i="2"/>
  <c r="I1370" i="2"/>
  <c r="H1370" i="2"/>
  <c r="G1370" i="2"/>
  <c r="L1369" i="2"/>
  <c r="K1369" i="2"/>
  <c r="J1369" i="2"/>
  <c r="I1369" i="2"/>
  <c r="H1369" i="2"/>
  <c r="G1369" i="2"/>
  <c r="L1368" i="2"/>
  <c r="K1368" i="2"/>
  <c r="J1368" i="2"/>
  <c r="I1368" i="2"/>
  <c r="H1368" i="2"/>
  <c r="G1368" i="2"/>
  <c r="L1367" i="2"/>
  <c r="K1367" i="2"/>
  <c r="J1367" i="2"/>
  <c r="I1367" i="2"/>
  <c r="H1367" i="2"/>
  <c r="G1367" i="2"/>
  <c r="L1366" i="2"/>
  <c r="K1366" i="2"/>
  <c r="J1366" i="2"/>
  <c r="I1366" i="2"/>
  <c r="H1366" i="2"/>
  <c r="G1366" i="2"/>
  <c r="L1365" i="2"/>
  <c r="K1365" i="2"/>
  <c r="J1365" i="2"/>
  <c r="I1365" i="2"/>
  <c r="H1365" i="2"/>
  <c r="G1365" i="2"/>
  <c r="L1364" i="2"/>
  <c r="K1364" i="2"/>
  <c r="J1364" i="2"/>
  <c r="I1364" i="2"/>
  <c r="H1364" i="2"/>
  <c r="G1364" i="2"/>
  <c r="L1363" i="2"/>
  <c r="K1363" i="2"/>
  <c r="J1363" i="2"/>
  <c r="I1363" i="2"/>
  <c r="H1363" i="2"/>
  <c r="G1363" i="2"/>
  <c r="L1362" i="2"/>
  <c r="K1362" i="2"/>
  <c r="J1362" i="2"/>
  <c r="I1362" i="2"/>
  <c r="H1362" i="2"/>
  <c r="G1362" i="2"/>
  <c r="L1361" i="2"/>
  <c r="K1361" i="2"/>
  <c r="J1361" i="2"/>
  <c r="I1361" i="2"/>
  <c r="H1361" i="2"/>
  <c r="G1361" i="2"/>
  <c r="L1360" i="2"/>
  <c r="K1360" i="2"/>
  <c r="J1360" i="2"/>
  <c r="I1360" i="2"/>
  <c r="H1360" i="2"/>
  <c r="G1360" i="2"/>
  <c r="L1359" i="2"/>
  <c r="K1359" i="2"/>
  <c r="J1359" i="2"/>
  <c r="I1359" i="2"/>
  <c r="H1359" i="2"/>
  <c r="G1359" i="2"/>
  <c r="L1358" i="2"/>
  <c r="K1358" i="2"/>
  <c r="J1358" i="2"/>
  <c r="I1358" i="2"/>
  <c r="H1358" i="2"/>
  <c r="G1358" i="2"/>
  <c r="L1357" i="2"/>
  <c r="K1357" i="2"/>
  <c r="J1357" i="2"/>
  <c r="I1357" i="2"/>
  <c r="H1357" i="2"/>
  <c r="G1357" i="2"/>
  <c r="L1356" i="2"/>
  <c r="K1356" i="2"/>
  <c r="J1356" i="2"/>
  <c r="I1356" i="2"/>
  <c r="H1356" i="2"/>
  <c r="G1356" i="2"/>
  <c r="L1355" i="2"/>
  <c r="K1355" i="2"/>
  <c r="J1355" i="2"/>
  <c r="I1355" i="2"/>
  <c r="H1355" i="2"/>
  <c r="G1355" i="2"/>
  <c r="L1354" i="2"/>
  <c r="K1354" i="2"/>
  <c r="J1354" i="2"/>
  <c r="I1354" i="2"/>
  <c r="H1354" i="2"/>
  <c r="G1354" i="2"/>
  <c r="L1353" i="2"/>
  <c r="K1353" i="2"/>
  <c r="J1353" i="2"/>
  <c r="I1353" i="2"/>
  <c r="H1353" i="2"/>
  <c r="G1353" i="2"/>
  <c r="L1352" i="2"/>
  <c r="K1352" i="2"/>
  <c r="J1352" i="2"/>
  <c r="I1352" i="2"/>
  <c r="H1352" i="2"/>
  <c r="G1352" i="2"/>
  <c r="L1351" i="2"/>
  <c r="K1351" i="2"/>
  <c r="J1351" i="2"/>
  <c r="I1351" i="2"/>
  <c r="H1351" i="2"/>
  <c r="G1351" i="2"/>
  <c r="L1350" i="2"/>
  <c r="K1350" i="2"/>
  <c r="J1350" i="2"/>
  <c r="I1350" i="2"/>
  <c r="H1350" i="2"/>
  <c r="G1350" i="2"/>
  <c r="L1349" i="2"/>
  <c r="K1349" i="2"/>
  <c r="J1349" i="2"/>
  <c r="I1349" i="2"/>
  <c r="H1349" i="2"/>
  <c r="G1349" i="2"/>
  <c r="L1348" i="2"/>
  <c r="K1348" i="2"/>
  <c r="J1348" i="2"/>
  <c r="I1348" i="2"/>
  <c r="H1348" i="2"/>
  <c r="G1348" i="2"/>
  <c r="L1347" i="2"/>
  <c r="K1347" i="2"/>
  <c r="J1347" i="2"/>
  <c r="I1347" i="2"/>
  <c r="H1347" i="2"/>
  <c r="G1347" i="2"/>
  <c r="L1346" i="2"/>
  <c r="K1346" i="2"/>
  <c r="J1346" i="2"/>
  <c r="I1346" i="2"/>
  <c r="H1346" i="2"/>
  <c r="G1346" i="2"/>
  <c r="L1345" i="2"/>
  <c r="K1345" i="2"/>
  <c r="J1345" i="2"/>
  <c r="I1345" i="2"/>
  <c r="H1345" i="2"/>
  <c r="G1345" i="2"/>
  <c r="L1344" i="2"/>
  <c r="K1344" i="2"/>
  <c r="J1344" i="2"/>
  <c r="I1344" i="2"/>
  <c r="H1344" i="2"/>
  <c r="G1344" i="2"/>
  <c r="L1343" i="2"/>
  <c r="K1343" i="2"/>
  <c r="J1343" i="2"/>
  <c r="I1343" i="2"/>
  <c r="H1343" i="2"/>
  <c r="G1343" i="2"/>
  <c r="L1342" i="2"/>
  <c r="K1342" i="2"/>
  <c r="J1342" i="2"/>
  <c r="I1342" i="2"/>
  <c r="H1342" i="2"/>
  <c r="G1342" i="2"/>
  <c r="L1341" i="2"/>
  <c r="K1341" i="2"/>
  <c r="J1341" i="2"/>
  <c r="I1341" i="2"/>
  <c r="H1341" i="2"/>
  <c r="G1341" i="2"/>
  <c r="L1340" i="2"/>
  <c r="K1340" i="2"/>
  <c r="J1340" i="2"/>
  <c r="I1340" i="2"/>
  <c r="H1340" i="2"/>
  <c r="G1340" i="2"/>
  <c r="L1339" i="2"/>
  <c r="K1339" i="2"/>
  <c r="J1339" i="2"/>
  <c r="I1339" i="2"/>
  <c r="H1339" i="2"/>
  <c r="G1339" i="2"/>
  <c r="L1338" i="2"/>
  <c r="K1338" i="2"/>
  <c r="J1338" i="2"/>
  <c r="I1338" i="2"/>
  <c r="H1338" i="2"/>
  <c r="G1338" i="2"/>
  <c r="L1337" i="2"/>
  <c r="K1337" i="2"/>
  <c r="J1337" i="2"/>
  <c r="I1337" i="2"/>
  <c r="H1337" i="2"/>
  <c r="G1337" i="2"/>
  <c r="L1336" i="2"/>
  <c r="K1336" i="2"/>
  <c r="J1336" i="2"/>
  <c r="I1336" i="2"/>
  <c r="H1336" i="2"/>
  <c r="G1336" i="2"/>
  <c r="L1335" i="2"/>
  <c r="K1335" i="2"/>
  <c r="J1335" i="2"/>
  <c r="I1335" i="2"/>
  <c r="H1335" i="2"/>
  <c r="G1335" i="2"/>
  <c r="L1334" i="2"/>
  <c r="K1334" i="2"/>
  <c r="J1334" i="2"/>
  <c r="I1334" i="2"/>
  <c r="H1334" i="2"/>
  <c r="G1334" i="2"/>
  <c r="L1333" i="2"/>
  <c r="K1333" i="2"/>
  <c r="J1333" i="2"/>
  <c r="I1333" i="2"/>
  <c r="H1333" i="2"/>
  <c r="G1333" i="2"/>
  <c r="L1332" i="2"/>
  <c r="K1332" i="2"/>
  <c r="J1332" i="2"/>
  <c r="I1332" i="2"/>
  <c r="H1332" i="2"/>
  <c r="G1332" i="2"/>
  <c r="L1331" i="2"/>
  <c r="K1331" i="2"/>
  <c r="J1331" i="2"/>
  <c r="I1331" i="2"/>
  <c r="H1331" i="2"/>
  <c r="G1331" i="2"/>
  <c r="L1330" i="2"/>
  <c r="K1330" i="2"/>
  <c r="J1330" i="2"/>
  <c r="I1330" i="2"/>
  <c r="H1330" i="2"/>
  <c r="G1330" i="2"/>
  <c r="L1329" i="2"/>
  <c r="K1329" i="2"/>
  <c r="J1329" i="2"/>
  <c r="I1329" i="2"/>
  <c r="H1329" i="2"/>
  <c r="G1329" i="2"/>
  <c r="L1328" i="2"/>
  <c r="K1328" i="2"/>
  <c r="J1328" i="2"/>
  <c r="I1328" i="2"/>
  <c r="H1328" i="2"/>
  <c r="G1328" i="2"/>
  <c r="L1327" i="2"/>
  <c r="K1327" i="2"/>
  <c r="J1327" i="2"/>
  <c r="I1327" i="2"/>
  <c r="H1327" i="2"/>
  <c r="G1327" i="2"/>
  <c r="L1326" i="2"/>
  <c r="K1326" i="2"/>
  <c r="J1326" i="2"/>
  <c r="I1326" i="2"/>
  <c r="H1326" i="2"/>
  <c r="G1326" i="2"/>
  <c r="L1325" i="2"/>
  <c r="K1325" i="2"/>
  <c r="J1325" i="2"/>
  <c r="I1325" i="2"/>
  <c r="H1325" i="2"/>
  <c r="G1325" i="2"/>
  <c r="L1324" i="2"/>
  <c r="K1324" i="2"/>
  <c r="J1324" i="2"/>
  <c r="I1324" i="2"/>
  <c r="H1324" i="2"/>
  <c r="G1324" i="2"/>
  <c r="L1323" i="2"/>
  <c r="K1323" i="2"/>
  <c r="J1323" i="2"/>
  <c r="I1323" i="2"/>
  <c r="H1323" i="2"/>
  <c r="G1323" i="2"/>
  <c r="L1322" i="2"/>
  <c r="K1322" i="2"/>
  <c r="J1322" i="2"/>
  <c r="I1322" i="2"/>
  <c r="H1322" i="2"/>
  <c r="G1322" i="2"/>
  <c r="L1321" i="2"/>
  <c r="K1321" i="2"/>
  <c r="J1321" i="2"/>
  <c r="I1321" i="2"/>
  <c r="H1321" i="2"/>
  <c r="G1321" i="2"/>
  <c r="L1320" i="2"/>
  <c r="K1320" i="2"/>
  <c r="J1320" i="2"/>
  <c r="I1320" i="2"/>
  <c r="H1320" i="2"/>
  <c r="G1320" i="2"/>
  <c r="L1319" i="2"/>
  <c r="K1319" i="2"/>
  <c r="J1319" i="2"/>
  <c r="I1319" i="2"/>
  <c r="H1319" i="2"/>
  <c r="G1319" i="2"/>
  <c r="L1318" i="2"/>
  <c r="K1318" i="2"/>
  <c r="J1318" i="2"/>
  <c r="I1318" i="2"/>
  <c r="H1318" i="2"/>
  <c r="G1318" i="2"/>
  <c r="L1317" i="2"/>
  <c r="K1317" i="2"/>
  <c r="J1317" i="2"/>
  <c r="I1317" i="2"/>
  <c r="H1317" i="2"/>
  <c r="G1317" i="2"/>
  <c r="L1316" i="2"/>
  <c r="K1316" i="2"/>
  <c r="J1316" i="2"/>
  <c r="I1316" i="2"/>
  <c r="H1316" i="2"/>
  <c r="G1316" i="2"/>
  <c r="L1315" i="2"/>
  <c r="K1315" i="2"/>
  <c r="J1315" i="2"/>
  <c r="I1315" i="2"/>
  <c r="H1315" i="2"/>
  <c r="G1315" i="2"/>
  <c r="L1314" i="2"/>
  <c r="K1314" i="2"/>
  <c r="J1314" i="2"/>
  <c r="I1314" i="2"/>
  <c r="H1314" i="2"/>
  <c r="G1314" i="2"/>
  <c r="L1313" i="2"/>
  <c r="K1313" i="2"/>
  <c r="J1313" i="2"/>
  <c r="I1313" i="2"/>
  <c r="H1313" i="2"/>
  <c r="G1313" i="2"/>
  <c r="L1312" i="2"/>
  <c r="K1312" i="2"/>
  <c r="J1312" i="2"/>
  <c r="I1312" i="2"/>
  <c r="H1312" i="2"/>
  <c r="G1312" i="2"/>
  <c r="L1311" i="2"/>
  <c r="K1311" i="2"/>
  <c r="J1311" i="2"/>
  <c r="I1311" i="2"/>
  <c r="H1311" i="2"/>
  <c r="G1311" i="2"/>
  <c r="L1310" i="2"/>
  <c r="K1310" i="2"/>
  <c r="J1310" i="2"/>
  <c r="I1310" i="2"/>
  <c r="H1310" i="2"/>
  <c r="G1310" i="2"/>
  <c r="L1309" i="2"/>
  <c r="K1309" i="2"/>
  <c r="J1309" i="2"/>
  <c r="I1309" i="2"/>
  <c r="H1309" i="2"/>
  <c r="G1309" i="2"/>
  <c r="L1308" i="2"/>
  <c r="K1308" i="2"/>
  <c r="J1308" i="2"/>
  <c r="I1308" i="2"/>
  <c r="H1308" i="2"/>
  <c r="G1308" i="2"/>
  <c r="L1307" i="2"/>
  <c r="K1307" i="2"/>
  <c r="J1307" i="2"/>
  <c r="I1307" i="2"/>
  <c r="H1307" i="2"/>
  <c r="G1307" i="2"/>
  <c r="L1306" i="2"/>
  <c r="K1306" i="2"/>
  <c r="J1306" i="2"/>
  <c r="I1306" i="2"/>
  <c r="H1306" i="2"/>
  <c r="G1306" i="2"/>
  <c r="L1305" i="2"/>
  <c r="K1305" i="2"/>
  <c r="J1305" i="2"/>
  <c r="I1305" i="2"/>
  <c r="H1305" i="2"/>
  <c r="G1305" i="2"/>
  <c r="L1304" i="2"/>
  <c r="K1304" i="2"/>
  <c r="J1304" i="2"/>
  <c r="I1304" i="2"/>
  <c r="H1304" i="2"/>
  <c r="G1304" i="2"/>
  <c r="L1303" i="2"/>
  <c r="K1303" i="2"/>
  <c r="J1303" i="2"/>
  <c r="I1303" i="2"/>
  <c r="H1303" i="2"/>
  <c r="G1303" i="2"/>
  <c r="L1302" i="2"/>
  <c r="K1302" i="2"/>
  <c r="J1302" i="2"/>
  <c r="I1302" i="2"/>
  <c r="H1302" i="2"/>
  <c r="G1302" i="2"/>
  <c r="L1301" i="2"/>
  <c r="K1301" i="2"/>
  <c r="J1301" i="2"/>
  <c r="I1301" i="2"/>
  <c r="H1301" i="2"/>
  <c r="G1301" i="2"/>
  <c r="L1300" i="2"/>
  <c r="K1300" i="2"/>
  <c r="J1300" i="2"/>
  <c r="I1300" i="2"/>
  <c r="H1300" i="2"/>
  <c r="G1300" i="2"/>
  <c r="L1299" i="2"/>
  <c r="K1299" i="2"/>
  <c r="J1299" i="2"/>
  <c r="I1299" i="2"/>
  <c r="H1299" i="2"/>
  <c r="G1299" i="2"/>
  <c r="L1298" i="2"/>
  <c r="K1298" i="2"/>
  <c r="J1298" i="2"/>
  <c r="I1298" i="2"/>
  <c r="H1298" i="2"/>
  <c r="G1298" i="2"/>
  <c r="L1297" i="2"/>
  <c r="K1297" i="2"/>
  <c r="J1297" i="2"/>
  <c r="I1297" i="2"/>
  <c r="H1297" i="2"/>
  <c r="G1297" i="2"/>
  <c r="L1296" i="2"/>
  <c r="K1296" i="2"/>
  <c r="J1296" i="2"/>
  <c r="I1296" i="2"/>
  <c r="H1296" i="2"/>
  <c r="G1296" i="2"/>
  <c r="L1295" i="2"/>
  <c r="K1295" i="2"/>
  <c r="J1295" i="2"/>
  <c r="I1295" i="2"/>
  <c r="H1295" i="2"/>
  <c r="G1295" i="2"/>
  <c r="L1294" i="2"/>
  <c r="K1294" i="2"/>
  <c r="J1294" i="2"/>
  <c r="I1294" i="2"/>
  <c r="H1294" i="2"/>
  <c r="G1294" i="2"/>
  <c r="L1293" i="2"/>
  <c r="K1293" i="2"/>
  <c r="J1293" i="2"/>
  <c r="I1293" i="2"/>
  <c r="H1293" i="2"/>
  <c r="G1293" i="2"/>
  <c r="L1292" i="2"/>
  <c r="K1292" i="2"/>
  <c r="J1292" i="2"/>
  <c r="I1292" i="2"/>
  <c r="H1292" i="2"/>
  <c r="G1292" i="2"/>
  <c r="L1291" i="2"/>
  <c r="K1291" i="2"/>
  <c r="J1291" i="2"/>
  <c r="I1291" i="2"/>
  <c r="H1291" i="2"/>
  <c r="G1291" i="2"/>
  <c r="L1290" i="2"/>
  <c r="K1290" i="2"/>
  <c r="J1290" i="2"/>
  <c r="I1290" i="2"/>
  <c r="H1290" i="2"/>
  <c r="G1290" i="2"/>
  <c r="L1289" i="2"/>
  <c r="K1289" i="2"/>
  <c r="J1289" i="2"/>
  <c r="I1289" i="2"/>
  <c r="H1289" i="2"/>
  <c r="G1289" i="2"/>
  <c r="L1288" i="2"/>
  <c r="K1288" i="2"/>
  <c r="J1288" i="2"/>
  <c r="I1288" i="2"/>
  <c r="H1288" i="2"/>
  <c r="G1288" i="2"/>
  <c r="L1287" i="2"/>
  <c r="K1287" i="2"/>
  <c r="J1287" i="2"/>
  <c r="I1287" i="2"/>
  <c r="H1287" i="2"/>
  <c r="G1287" i="2"/>
  <c r="L1286" i="2"/>
  <c r="K1286" i="2"/>
  <c r="J1286" i="2"/>
  <c r="I1286" i="2"/>
  <c r="H1286" i="2"/>
  <c r="G1286" i="2"/>
  <c r="L1285" i="2"/>
  <c r="K1285" i="2"/>
  <c r="J1285" i="2"/>
  <c r="I1285" i="2"/>
  <c r="H1285" i="2"/>
  <c r="G1285" i="2"/>
  <c r="L1284" i="2"/>
  <c r="K1284" i="2"/>
  <c r="J1284" i="2"/>
  <c r="I1284" i="2"/>
  <c r="H1284" i="2"/>
  <c r="G1284" i="2"/>
  <c r="L1283" i="2"/>
  <c r="K1283" i="2"/>
  <c r="J1283" i="2"/>
  <c r="I1283" i="2"/>
  <c r="H1283" i="2"/>
  <c r="G1283" i="2"/>
  <c r="L1282" i="2"/>
  <c r="K1282" i="2"/>
  <c r="J1282" i="2"/>
  <c r="I1282" i="2"/>
  <c r="H1282" i="2"/>
  <c r="G1282" i="2"/>
  <c r="L1281" i="2"/>
  <c r="K1281" i="2"/>
  <c r="J1281" i="2"/>
  <c r="I1281" i="2"/>
  <c r="H1281" i="2"/>
  <c r="G1281" i="2"/>
  <c r="L1280" i="2"/>
  <c r="K1280" i="2"/>
  <c r="J1280" i="2"/>
  <c r="I1280" i="2"/>
  <c r="H1280" i="2"/>
  <c r="G1280" i="2"/>
  <c r="L1279" i="2"/>
  <c r="K1279" i="2"/>
  <c r="J1279" i="2"/>
  <c r="I1279" i="2"/>
  <c r="H1279" i="2"/>
  <c r="G1279" i="2"/>
  <c r="L1278" i="2"/>
  <c r="K1278" i="2"/>
  <c r="J1278" i="2"/>
  <c r="I1278" i="2"/>
  <c r="H1278" i="2"/>
  <c r="G1278" i="2"/>
  <c r="L1277" i="2"/>
  <c r="K1277" i="2"/>
  <c r="J1277" i="2"/>
  <c r="I1277" i="2"/>
  <c r="H1277" i="2"/>
  <c r="G1277" i="2"/>
  <c r="L1276" i="2"/>
  <c r="K1276" i="2"/>
  <c r="J1276" i="2"/>
  <c r="I1276" i="2"/>
  <c r="H1276" i="2"/>
  <c r="G1276" i="2"/>
  <c r="L1275" i="2"/>
  <c r="K1275" i="2"/>
  <c r="J1275" i="2"/>
  <c r="I1275" i="2"/>
  <c r="H1275" i="2"/>
  <c r="G1275" i="2"/>
  <c r="L1274" i="2"/>
  <c r="K1274" i="2"/>
  <c r="J1274" i="2"/>
  <c r="I1274" i="2"/>
  <c r="H1274" i="2"/>
  <c r="G1274" i="2"/>
  <c r="L1273" i="2"/>
  <c r="K1273" i="2"/>
  <c r="J1273" i="2"/>
  <c r="I1273" i="2"/>
  <c r="H1273" i="2"/>
  <c r="G1273" i="2"/>
  <c r="L1272" i="2"/>
  <c r="K1272" i="2"/>
  <c r="J1272" i="2"/>
  <c r="I1272" i="2"/>
  <c r="H1272" i="2"/>
  <c r="G1272" i="2"/>
  <c r="L1271" i="2"/>
  <c r="K1271" i="2"/>
  <c r="J1271" i="2"/>
  <c r="I1271" i="2"/>
  <c r="H1271" i="2"/>
  <c r="G1271" i="2"/>
  <c r="L1270" i="2"/>
  <c r="K1270" i="2"/>
  <c r="J1270" i="2"/>
  <c r="I1270" i="2"/>
  <c r="H1270" i="2"/>
  <c r="G1270" i="2"/>
  <c r="L1269" i="2"/>
  <c r="K1269" i="2"/>
  <c r="J1269" i="2"/>
  <c r="I1269" i="2"/>
  <c r="H1269" i="2"/>
  <c r="G1269" i="2"/>
  <c r="L1268" i="2"/>
  <c r="K1268" i="2"/>
  <c r="J1268" i="2"/>
  <c r="I1268" i="2"/>
  <c r="H1268" i="2"/>
  <c r="G1268" i="2"/>
  <c r="L1267" i="2"/>
  <c r="K1267" i="2"/>
  <c r="J1267" i="2"/>
  <c r="I1267" i="2"/>
  <c r="H1267" i="2"/>
  <c r="G1267" i="2"/>
  <c r="L1266" i="2"/>
  <c r="K1266" i="2"/>
  <c r="J1266" i="2"/>
  <c r="I1266" i="2"/>
  <c r="H1266" i="2"/>
  <c r="G1266" i="2"/>
  <c r="L1265" i="2"/>
  <c r="K1265" i="2"/>
  <c r="J1265" i="2"/>
  <c r="I1265" i="2"/>
  <c r="H1265" i="2"/>
  <c r="G1265" i="2"/>
  <c r="L1264" i="2"/>
  <c r="K1264" i="2"/>
  <c r="J1264" i="2"/>
  <c r="I1264" i="2"/>
  <c r="H1264" i="2"/>
  <c r="G1264" i="2"/>
  <c r="L1263" i="2"/>
  <c r="K1263" i="2"/>
  <c r="J1263" i="2"/>
  <c r="I1263" i="2"/>
  <c r="H1263" i="2"/>
  <c r="G1263" i="2"/>
  <c r="L1262" i="2"/>
  <c r="K1262" i="2"/>
  <c r="J1262" i="2"/>
  <c r="I1262" i="2"/>
  <c r="H1262" i="2"/>
  <c r="G1262" i="2"/>
  <c r="L1261" i="2"/>
  <c r="K1261" i="2"/>
  <c r="J1261" i="2"/>
  <c r="I1261" i="2"/>
  <c r="H1261" i="2"/>
  <c r="G1261" i="2"/>
  <c r="L1260" i="2"/>
  <c r="K1260" i="2"/>
  <c r="J1260" i="2"/>
  <c r="I1260" i="2"/>
  <c r="H1260" i="2"/>
  <c r="G1260" i="2"/>
  <c r="L1259" i="2"/>
  <c r="K1259" i="2"/>
  <c r="J1259" i="2"/>
  <c r="I1259" i="2"/>
  <c r="H1259" i="2"/>
  <c r="G1259" i="2"/>
  <c r="L1258" i="2"/>
  <c r="K1258" i="2"/>
  <c r="J1258" i="2"/>
  <c r="I1258" i="2"/>
  <c r="H1258" i="2"/>
  <c r="G1258" i="2"/>
  <c r="L1257" i="2"/>
  <c r="K1257" i="2"/>
  <c r="J1257" i="2"/>
  <c r="I1257" i="2"/>
  <c r="H1257" i="2"/>
  <c r="G1257" i="2"/>
  <c r="L1256" i="2"/>
  <c r="K1256" i="2"/>
  <c r="J1256" i="2"/>
  <c r="I1256" i="2"/>
  <c r="H1256" i="2"/>
  <c r="G1256" i="2"/>
  <c r="L1255" i="2"/>
  <c r="K1255" i="2"/>
  <c r="J1255" i="2"/>
  <c r="I1255" i="2"/>
  <c r="H1255" i="2"/>
  <c r="G1255" i="2"/>
  <c r="L1254" i="2"/>
  <c r="K1254" i="2"/>
  <c r="J1254" i="2"/>
  <c r="I1254" i="2"/>
  <c r="H1254" i="2"/>
  <c r="G1254" i="2"/>
  <c r="L1253" i="2"/>
  <c r="K1253" i="2"/>
  <c r="J1253" i="2"/>
  <c r="I1253" i="2"/>
  <c r="H1253" i="2"/>
  <c r="G1253" i="2"/>
  <c r="L1252" i="2"/>
  <c r="K1252" i="2"/>
  <c r="J1252" i="2"/>
  <c r="I1252" i="2"/>
  <c r="H1252" i="2"/>
  <c r="G1252" i="2"/>
  <c r="L1251" i="2"/>
  <c r="K1251" i="2"/>
  <c r="J1251" i="2"/>
  <c r="I1251" i="2"/>
  <c r="H1251" i="2"/>
  <c r="G1251" i="2"/>
  <c r="L1250" i="2"/>
  <c r="K1250" i="2"/>
  <c r="J1250" i="2"/>
  <c r="I1250" i="2"/>
  <c r="H1250" i="2"/>
  <c r="G1250" i="2"/>
  <c r="L1249" i="2"/>
  <c r="K1249" i="2"/>
  <c r="J1249" i="2"/>
  <c r="I1249" i="2"/>
  <c r="H1249" i="2"/>
  <c r="G1249" i="2"/>
  <c r="L1248" i="2"/>
  <c r="K1248" i="2"/>
  <c r="J1248" i="2"/>
  <c r="I1248" i="2"/>
  <c r="H1248" i="2"/>
  <c r="G1248" i="2"/>
  <c r="L1247" i="2"/>
  <c r="K1247" i="2"/>
  <c r="J1247" i="2"/>
  <c r="I1247" i="2"/>
  <c r="H1247" i="2"/>
  <c r="G1247" i="2"/>
  <c r="L1246" i="2"/>
  <c r="K1246" i="2"/>
  <c r="J1246" i="2"/>
  <c r="I1246" i="2"/>
  <c r="H1246" i="2"/>
  <c r="G1246" i="2"/>
  <c r="L1245" i="2"/>
  <c r="K1245" i="2"/>
  <c r="J1245" i="2"/>
  <c r="I1245" i="2"/>
  <c r="H1245" i="2"/>
  <c r="G1245" i="2"/>
  <c r="L1244" i="2"/>
  <c r="K1244" i="2"/>
  <c r="J1244" i="2"/>
  <c r="I1244" i="2"/>
  <c r="H1244" i="2"/>
  <c r="G1244" i="2"/>
  <c r="L1243" i="2"/>
  <c r="K1243" i="2"/>
  <c r="J1243" i="2"/>
  <c r="I1243" i="2"/>
  <c r="H1243" i="2"/>
  <c r="G1243" i="2"/>
  <c r="L1242" i="2"/>
  <c r="K1242" i="2"/>
  <c r="J1242" i="2"/>
  <c r="I1242" i="2"/>
  <c r="H1242" i="2"/>
  <c r="G1242" i="2"/>
  <c r="L1241" i="2"/>
  <c r="K1241" i="2"/>
  <c r="J1241" i="2"/>
  <c r="I1241" i="2"/>
  <c r="H1241" i="2"/>
  <c r="G1241" i="2"/>
  <c r="L1240" i="2"/>
  <c r="K1240" i="2"/>
  <c r="J1240" i="2"/>
  <c r="I1240" i="2"/>
  <c r="H1240" i="2"/>
  <c r="G1240" i="2"/>
  <c r="L1239" i="2"/>
  <c r="K1239" i="2"/>
  <c r="J1239" i="2"/>
  <c r="I1239" i="2"/>
  <c r="H1239" i="2"/>
  <c r="G1239" i="2"/>
  <c r="L1238" i="2"/>
  <c r="K1238" i="2"/>
  <c r="J1238" i="2"/>
  <c r="I1238" i="2"/>
  <c r="H1238" i="2"/>
  <c r="G1238" i="2"/>
  <c r="L1237" i="2"/>
  <c r="K1237" i="2"/>
  <c r="J1237" i="2"/>
  <c r="I1237" i="2"/>
  <c r="H1237" i="2"/>
  <c r="G1237" i="2"/>
  <c r="L1236" i="2"/>
  <c r="K1236" i="2"/>
  <c r="J1236" i="2"/>
  <c r="I1236" i="2"/>
  <c r="H1236" i="2"/>
  <c r="G1236" i="2"/>
  <c r="L1235" i="2"/>
  <c r="K1235" i="2"/>
  <c r="J1235" i="2"/>
  <c r="I1235" i="2"/>
  <c r="H1235" i="2"/>
  <c r="G1235" i="2"/>
  <c r="L1234" i="2"/>
  <c r="K1234" i="2"/>
  <c r="J1234" i="2"/>
  <c r="I1234" i="2"/>
  <c r="H1234" i="2"/>
  <c r="G1234" i="2"/>
  <c r="L1233" i="2"/>
  <c r="K1233" i="2"/>
  <c r="J1233" i="2"/>
  <c r="I1233" i="2"/>
  <c r="H1233" i="2"/>
  <c r="G1233" i="2"/>
  <c r="L1232" i="2"/>
  <c r="K1232" i="2"/>
  <c r="J1232" i="2"/>
  <c r="I1232" i="2"/>
  <c r="H1232" i="2"/>
  <c r="G1232" i="2"/>
  <c r="L1231" i="2"/>
  <c r="K1231" i="2"/>
  <c r="J1231" i="2"/>
  <c r="I1231" i="2"/>
  <c r="H1231" i="2"/>
  <c r="G1231" i="2"/>
  <c r="L1230" i="2"/>
  <c r="K1230" i="2"/>
  <c r="J1230" i="2"/>
  <c r="I1230" i="2"/>
  <c r="H1230" i="2"/>
  <c r="G1230" i="2"/>
  <c r="L1229" i="2"/>
  <c r="K1229" i="2"/>
  <c r="J1229" i="2"/>
  <c r="I1229" i="2"/>
  <c r="H1229" i="2"/>
  <c r="G1229" i="2"/>
  <c r="L1228" i="2"/>
  <c r="K1228" i="2"/>
  <c r="J1228" i="2"/>
  <c r="I1228" i="2"/>
  <c r="H1228" i="2"/>
  <c r="G1228" i="2"/>
  <c r="L1227" i="2"/>
  <c r="K1227" i="2"/>
  <c r="J1227" i="2"/>
  <c r="I1227" i="2"/>
  <c r="H1227" i="2"/>
  <c r="G1227" i="2"/>
  <c r="L1226" i="2"/>
  <c r="K1226" i="2"/>
  <c r="J1226" i="2"/>
  <c r="I1226" i="2"/>
  <c r="H1226" i="2"/>
  <c r="G1226" i="2"/>
  <c r="L1225" i="2"/>
  <c r="K1225" i="2"/>
  <c r="J1225" i="2"/>
  <c r="I1225" i="2"/>
  <c r="H1225" i="2"/>
  <c r="G1225" i="2"/>
  <c r="L1224" i="2"/>
  <c r="K1224" i="2"/>
  <c r="J1224" i="2"/>
  <c r="I1224" i="2"/>
  <c r="H1224" i="2"/>
  <c r="G1224" i="2"/>
  <c r="L1223" i="2"/>
  <c r="K1223" i="2"/>
  <c r="J1223" i="2"/>
  <c r="I1223" i="2"/>
  <c r="H1223" i="2"/>
  <c r="G1223" i="2"/>
  <c r="L1222" i="2"/>
  <c r="K1222" i="2"/>
  <c r="J1222" i="2"/>
  <c r="I1222" i="2"/>
  <c r="H1222" i="2"/>
  <c r="G1222" i="2"/>
  <c r="L1221" i="2"/>
  <c r="K1221" i="2"/>
  <c r="J1221" i="2"/>
  <c r="I1221" i="2"/>
  <c r="H1221" i="2"/>
  <c r="G1221" i="2"/>
  <c r="L1220" i="2"/>
  <c r="K1220" i="2"/>
  <c r="J1220" i="2"/>
  <c r="I1220" i="2"/>
  <c r="H1220" i="2"/>
  <c r="G1220" i="2"/>
  <c r="L1219" i="2"/>
  <c r="K1219" i="2"/>
  <c r="J1219" i="2"/>
  <c r="I1219" i="2"/>
  <c r="H1219" i="2"/>
  <c r="G1219" i="2"/>
  <c r="L1218" i="2"/>
  <c r="K1218" i="2"/>
  <c r="J1218" i="2"/>
  <c r="I1218" i="2"/>
  <c r="H1218" i="2"/>
  <c r="G1218" i="2"/>
  <c r="L1217" i="2"/>
  <c r="K1217" i="2"/>
  <c r="J1217" i="2"/>
  <c r="I1217" i="2"/>
  <c r="H1217" i="2"/>
  <c r="G1217" i="2"/>
  <c r="L1216" i="2"/>
  <c r="K1216" i="2"/>
  <c r="J1216" i="2"/>
  <c r="I1216" i="2"/>
  <c r="H1216" i="2"/>
  <c r="G1216" i="2"/>
  <c r="L1215" i="2"/>
  <c r="K1215" i="2"/>
  <c r="J1215" i="2"/>
  <c r="I1215" i="2"/>
  <c r="H1215" i="2"/>
  <c r="G1215" i="2"/>
  <c r="L1214" i="2"/>
  <c r="K1214" i="2"/>
  <c r="J1214" i="2"/>
  <c r="I1214" i="2"/>
  <c r="H1214" i="2"/>
  <c r="G1214" i="2"/>
  <c r="L1213" i="2"/>
  <c r="K1213" i="2"/>
  <c r="J1213" i="2"/>
  <c r="I1213" i="2"/>
  <c r="H1213" i="2"/>
  <c r="G1213" i="2"/>
  <c r="L1212" i="2"/>
  <c r="K1212" i="2"/>
  <c r="J1212" i="2"/>
  <c r="I1212" i="2"/>
  <c r="H1212" i="2"/>
  <c r="G1212" i="2"/>
  <c r="L1211" i="2"/>
  <c r="K1211" i="2"/>
  <c r="J1211" i="2"/>
  <c r="I1211" i="2"/>
  <c r="H1211" i="2"/>
  <c r="G1211" i="2"/>
  <c r="L1210" i="2"/>
  <c r="K1210" i="2"/>
  <c r="J1210" i="2"/>
  <c r="I1210" i="2"/>
  <c r="H1210" i="2"/>
  <c r="G1210" i="2"/>
  <c r="L1209" i="2"/>
  <c r="K1209" i="2"/>
  <c r="J1209" i="2"/>
  <c r="I1209" i="2"/>
  <c r="H1209" i="2"/>
  <c r="G1209" i="2"/>
  <c r="L1208" i="2"/>
  <c r="K1208" i="2"/>
  <c r="J1208" i="2"/>
  <c r="I1208" i="2"/>
  <c r="H1208" i="2"/>
  <c r="G1208" i="2"/>
  <c r="L1207" i="2"/>
  <c r="K1207" i="2"/>
  <c r="J1207" i="2"/>
  <c r="I1207" i="2"/>
  <c r="H1207" i="2"/>
  <c r="G1207" i="2"/>
  <c r="L1206" i="2"/>
  <c r="K1206" i="2"/>
  <c r="J1206" i="2"/>
  <c r="I1206" i="2"/>
  <c r="H1206" i="2"/>
  <c r="G1206" i="2"/>
  <c r="L1205" i="2"/>
  <c r="K1205" i="2"/>
  <c r="J1205" i="2"/>
  <c r="I1205" i="2"/>
  <c r="H1205" i="2"/>
  <c r="G1205" i="2"/>
  <c r="L1204" i="2"/>
  <c r="K1204" i="2"/>
  <c r="J1204" i="2"/>
  <c r="I1204" i="2"/>
  <c r="H1204" i="2"/>
  <c r="G1204" i="2"/>
  <c r="L1203" i="2"/>
  <c r="K1203" i="2"/>
  <c r="J1203" i="2"/>
  <c r="I1203" i="2"/>
  <c r="H1203" i="2"/>
  <c r="G1203" i="2"/>
  <c r="L1202" i="2"/>
  <c r="K1202" i="2"/>
  <c r="J1202" i="2"/>
  <c r="I1202" i="2"/>
  <c r="H1202" i="2"/>
  <c r="G1202" i="2"/>
  <c r="L1201" i="2"/>
  <c r="K1201" i="2"/>
  <c r="J1201" i="2"/>
  <c r="I1201" i="2"/>
  <c r="H1201" i="2"/>
  <c r="G1201" i="2"/>
  <c r="L1200" i="2"/>
  <c r="K1200" i="2"/>
  <c r="J1200" i="2"/>
  <c r="I1200" i="2"/>
  <c r="H1200" i="2"/>
  <c r="G1200" i="2"/>
  <c r="L1199" i="2"/>
  <c r="K1199" i="2"/>
  <c r="J1199" i="2"/>
  <c r="I1199" i="2"/>
  <c r="H1199" i="2"/>
  <c r="G1199" i="2"/>
  <c r="L1198" i="2"/>
  <c r="K1198" i="2"/>
  <c r="J1198" i="2"/>
  <c r="I1198" i="2"/>
  <c r="H1198" i="2"/>
  <c r="G1198" i="2"/>
  <c r="L1197" i="2"/>
  <c r="K1197" i="2"/>
  <c r="J1197" i="2"/>
  <c r="I1197" i="2"/>
  <c r="H1197" i="2"/>
  <c r="G1197" i="2"/>
  <c r="L1196" i="2"/>
  <c r="K1196" i="2"/>
  <c r="J1196" i="2"/>
  <c r="I1196" i="2"/>
  <c r="H1196" i="2"/>
  <c r="G1196" i="2"/>
  <c r="L1195" i="2"/>
  <c r="K1195" i="2"/>
  <c r="J1195" i="2"/>
  <c r="I1195" i="2"/>
  <c r="H1195" i="2"/>
  <c r="G1195" i="2"/>
  <c r="L1194" i="2"/>
  <c r="K1194" i="2"/>
  <c r="J1194" i="2"/>
  <c r="I1194" i="2"/>
  <c r="H1194" i="2"/>
  <c r="G1194" i="2"/>
  <c r="L1193" i="2"/>
  <c r="K1193" i="2"/>
  <c r="J1193" i="2"/>
  <c r="I1193" i="2"/>
  <c r="H1193" i="2"/>
  <c r="G1193" i="2"/>
  <c r="L1192" i="2"/>
  <c r="K1192" i="2"/>
  <c r="J1192" i="2"/>
  <c r="I1192" i="2"/>
  <c r="H1192" i="2"/>
  <c r="G1192" i="2"/>
  <c r="L1191" i="2"/>
  <c r="K1191" i="2"/>
  <c r="J1191" i="2"/>
  <c r="I1191" i="2"/>
  <c r="H1191" i="2"/>
  <c r="G1191" i="2"/>
  <c r="L1190" i="2"/>
  <c r="K1190" i="2"/>
  <c r="J1190" i="2"/>
  <c r="I1190" i="2"/>
  <c r="H1190" i="2"/>
  <c r="G1190" i="2"/>
  <c r="L1189" i="2"/>
  <c r="K1189" i="2"/>
  <c r="J1189" i="2"/>
  <c r="I1189" i="2"/>
  <c r="H1189" i="2"/>
  <c r="G1189" i="2"/>
  <c r="L1188" i="2"/>
  <c r="K1188" i="2"/>
  <c r="J1188" i="2"/>
  <c r="I1188" i="2"/>
  <c r="H1188" i="2"/>
  <c r="G1188" i="2"/>
  <c r="L1187" i="2"/>
  <c r="K1187" i="2"/>
  <c r="J1187" i="2"/>
  <c r="I1187" i="2"/>
  <c r="H1187" i="2"/>
  <c r="G1187" i="2"/>
  <c r="L1186" i="2"/>
  <c r="K1186" i="2"/>
  <c r="J1186" i="2"/>
  <c r="I1186" i="2"/>
  <c r="H1186" i="2"/>
  <c r="G1186" i="2"/>
  <c r="L1185" i="2"/>
  <c r="K1185" i="2"/>
  <c r="J1185" i="2"/>
  <c r="I1185" i="2"/>
  <c r="H1185" i="2"/>
  <c r="G1185" i="2"/>
  <c r="L1184" i="2"/>
  <c r="K1184" i="2"/>
  <c r="J1184" i="2"/>
  <c r="I1184" i="2"/>
  <c r="H1184" i="2"/>
  <c r="G1184" i="2"/>
  <c r="L1183" i="2"/>
  <c r="K1183" i="2"/>
  <c r="J1183" i="2"/>
  <c r="I1183" i="2"/>
  <c r="H1183" i="2"/>
  <c r="G1183" i="2"/>
  <c r="L1182" i="2"/>
  <c r="K1182" i="2"/>
  <c r="J1182" i="2"/>
  <c r="I1182" i="2"/>
  <c r="H1182" i="2"/>
  <c r="G1182" i="2"/>
  <c r="L1181" i="2"/>
  <c r="K1181" i="2"/>
  <c r="J1181" i="2"/>
  <c r="I1181" i="2"/>
  <c r="H1181" i="2"/>
  <c r="G1181" i="2"/>
  <c r="L1180" i="2"/>
  <c r="K1180" i="2"/>
  <c r="J1180" i="2"/>
  <c r="I1180" i="2"/>
  <c r="H1180" i="2"/>
  <c r="G1180" i="2"/>
  <c r="L1179" i="2"/>
  <c r="K1179" i="2"/>
  <c r="J1179" i="2"/>
  <c r="I1179" i="2"/>
  <c r="H1179" i="2"/>
  <c r="G1179" i="2"/>
  <c r="L1178" i="2"/>
  <c r="K1178" i="2"/>
  <c r="J1178" i="2"/>
  <c r="I1178" i="2"/>
  <c r="H1178" i="2"/>
  <c r="G1178" i="2"/>
  <c r="L1177" i="2"/>
  <c r="K1177" i="2"/>
  <c r="J1177" i="2"/>
  <c r="I1177" i="2"/>
  <c r="H1177" i="2"/>
  <c r="G1177" i="2"/>
  <c r="L1176" i="2"/>
  <c r="K1176" i="2"/>
  <c r="J1176" i="2"/>
  <c r="I1176" i="2"/>
  <c r="H1176" i="2"/>
  <c r="G1176" i="2"/>
  <c r="L1175" i="2"/>
  <c r="K1175" i="2"/>
  <c r="J1175" i="2"/>
  <c r="I1175" i="2"/>
  <c r="H1175" i="2"/>
  <c r="G1175" i="2"/>
  <c r="L1174" i="2"/>
  <c r="K1174" i="2"/>
  <c r="J1174" i="2"/>
  <c r="I1174" i="2"/>
  <c r="H1174" i="2"/>
  <c r="G1174" i="2"/>
  <c r="L1173" i="2"/>
  <c r="K1173" i="2"/>
  <c r="J1173" i="2"/>
  <c r="I1173" i="2"/>
  <c r="H1173" i="2"/>
  <c r="G1173" i="2"/>
  <c r="L1172" i="2"/>
  <c r="K1172" i="2"/>
  <c r="J1172" i="2"/>
  <c r="I1172" i="2"/>
  <c r="H1172" i="2"/>
  <c r="G1172" i="2"/>
  <c r="L1171" i="2"/>
  <c r="K1171" i="2"/>
  <c r="J1171" i="2"/>
  <c r="I1171" i="2"/>
  <c r="H1171" i="2"/>
  <c r="G1171" i="2"/>
  <c r="L1170" i="2"/>
  <c r="K1170" i="2"/>
  <c r="J1170" i="2"/>
  <c r="I1170" i="2"/>
  <c r="H1170" i="2"/>
  <c r="G1170" i="2"/>
  <c r="L1169" i="2"/>
  <c r="K1169" i="2"/>
  <c r="J1169" i="2"/>
  <c r="I1169" i="2"/>
  <c r="H1169" i="2"/>
  <c r="G1169" i="2"/>
  <c r="L1168" i="2"/>
  <c r="K1168" i="2"/>
  <c r="J1168" i="2"/>
  <c r="I1168" i="2"/>
  <c r="H1168" i="2"/>
  <c r="G1168" i="2"/>
  <c r="L1167" i="2"/>
  <c r="K1167" i="2"/>
  <c r="J1167" i="2"/>
  <c r="I1167" i="2"/>
  <c r="H1167" i="2"/>
  <c r="G1167" i="2"/>
  <c r="L1166" i="2"/>
  <c r="K1166" i="2"/>
  <c r="J1166" i="2"/>
  <c r="I1166" i="2"/>
  <c r="H1166" i="2"/>
  <c r="G1166" i="2"/>
  <c r="L1165" i="2"/>
  <c r="K1165" i="2"/>
  <c r="J1165" i="2"/>
  <c r="I1165" i="2"/>
  <c r="H1165" i="2"/>
  <c r="G1165" i="2"/>
  <c r="L1164" i="2"/>
  <c r="K1164" i="2"/>
  <c r="J1164" i="2"/>
  <c r="I1164" i="2"/>
  <c r="H1164" i="2"/>
  <c r="G1164" i="2"/>
  <c r="L1163" i="2"/>
  <c r="K1163" i="2"/>
  <c r="J1163" i="2"/>
  <c r="I1163" i="2"/>
  <c r="H1163" i="2"/>
  <c r="G1163" i="2"/>
  <c r="L1162" i="2"/>
  <c r="K1162" i="2"/>
  <c r="J1162" i="2"/>
  <c r="I1162" i="2"/>
  <c r="H1162" i="2"/>
  <c r="G1162" i="2"/>
  <c r="L1161" i="2"/>
  <c r="K1161" i="2"/>
  <c r="J1161" i="2"/>
  <c r="I1161" i="2"/>
  <c r="H1161" i="2"/>
  <c r="G1161" i="2"/>
  <c r="L1160" i="2"/>
  <c r="K1160" i="2"/>
  <c r="J1160" i="2"/>
  <c r="I1160" i="2"/>
  <c r="H1160" i="2"/>
  <c r="G1160" i="2"/>
  <c r="L1159" i="2"/>
  <c r="K1159" i="2"/>
  <c r="J1159" i="2"/>
  <c r="I1159" i="2"/>
  <c r="H1159" i="2"/>
  <c r="G1159" i="2"/>
  <c r="L1158" i="2"/>
  <c r="K1158" i="2"/>
  <c r="J1158" i="2"/>
  <c r="I1158" i="2"/>
  <c r="H1158" i="2"/>
  <c r="G1158" i="2"/>
  <c r="L1157" i="2"/>
  <c r="K1157" i="2"/>
  <c r="J1157" i="2"/>
  <c r="I1157" i="2"/>
  <c r="H1157" i="2"/>
  <c r="G1157" i="2"/>
  <c r="L1156" i="2"/>
  <c r="K1156" i="2"/>
  <c r="J1156" i="2"/>
  <c r="I1156" i="2"/>
  <c r="H1156" i="2"/>
  <c r="G1156" i="2"/>
  <c r="L1155" i="2"/>
  <c r="K1155" i="2"/>
  <c r="J1155" i="2"/>
  <c r="I1155" i="2"/>
  <c r="H1155" i="2"/>
  <c r="G1155" i="2"/>
  <c r="L1154" i="2"/>
  <c r="K1154" i="2"/>
  <c r="J1154" i="2"/>
  <c r="I1154" i="2"/>
  <c r="H1154" i="2"/>
  <c r="G1154" i="2"/>
  <c r="L1153" i="2"/>
  <c r="K1153" i="2"/>
  <c r="J1153" i="2"/>
  <c r="I1153" i="2"/>
  <c r="H1153" i="2"/>
  <c r="G1153" i="2"/>
  <c r="L1152" i="2"/>
  <c r="K1152" i="2"/>
  <c r="J1152" i="2"/>
  <c r="I1152" i="2"/>
  <c r="H1152" i="2"/>
  <c r="G1152" i="2"/>
  <c r="L1151" i="2"/>
  <c r="K1151" i="2"/>
  <c r="J1151" i="2"/>
  <c r="I1151" i="2"/>
  <c r="H1151" i="2"/>
  <c r="G1151" i="2"/>
  <c r="L1150" i="2"/>
  <c r="K1150" i="2"/>
  <c r="J1150" i="2"/>
  <c r="I1150" i="2"/>
  <c r="H1150" i="2"/>
  <c r="G1150" i="2"/>
  <c r="L1149" i="2"/>
  <c r="K1149" i="2"/>
  <c r="J1149" i="2"/>
  <c r="I1149" i="2"/>
  <c r="H1149" i="2"/>
  <c r="G1149" i="2"/>
  <c r="L1148" i="2"/>
  <c r="K1148" i="2"/>
  <c r="J1148" i="2"/>
  <c r="I1148" i="2"/>
  <c r="H1148" i="2"/>
  <c r="G1148" i="2"/>
  <c r="L1147" i="2"/>
  <c r="K1147" i="2"/>
  <c r="J1147" i="2"/>
  <c r="I1147" i="2"/>
  <c r="H1147" i="2"/>
  <c r="G1147" i="2"/>
  <c r="L1146" i="2"/>
  <c r="K1146" i="2"/>
  <c r="J1146" i="2"/>
  <c r="I1146" i="2"/>
  <c r="H1146" i="2"/>
  <c r="G1146" i="2"/>
  <c r="L1145" i="2"/>
  <c r="K1145" i="2"/>
  <c r="J1145" i="2"/>
  <c r="I1145" i="2"/>
  <c r="H1145" i="2"/>
  <c r="G1145" i="2"/>
  <c r="L1144" i="2"/>
  <c r="K1144" i="2"/>
  <c r="J1144" i="2"/>
  <c r="I1144" i="2"/>
  <c r="H1144" i="2"/>
  <c r="G1144" i="2"/>
  <c r="L1143" i="2"/>
  <c r="K1143" i="2"/>
  <c r="J1143" i="2"/>
  <c r="I1143" i="2"/>
  <c r="H1143" i="2"/>
  <c r="G1143" i="2"/>
  <c r="L1142" i="2"/>
  <c r="K1142" i="2"/>
  <c r="J1142" i="2"/>
  <c r="I1142" i="2"/>
  <c r="H1142" i="2"/>
  <c r="G1142" i="2"/>
  <c r="L1141" i="2"/>
  <c r="K1141" i="2"/>
  <c r="J1141" i="2"/>
  <c r="I1141" i="2"/>
  <c r="H1141" i="2"/>
  <c r="G1141" i="2"/>
  <c r="L1140" i="2"/>
  <c r="K1140" i="2"/>
  <c r="J1140" i="2"/>
  <c r="I1140" i="2"/>
  <c r="H1140" i="2"/>
  <c r="G1140" i="2"/>
  <c r="L1139" i="2"/>
  <c r="K1139" i="2"/>
  <c r="J1139" i="2"/>
  <c r="I1139" i="2"/>
  <c r="H1139" i="2"/>
  <c r="G1139" i="2"/>
  <c r="L1138" i="2"/>
  <c r="K1138" i="2"/>
  <c r="J1138" i="2"/>
  <c r="I1138" i="2"/>
  <c r="H1138" i="2"/>
  <c r="G1138" i="2"/>
  <c r="L1137" i="2"/>
  <c r="K1137" i="2"/>
  <c r="J1137" i="2"/>
  <c r="I1137" i="2"/>
  <c r="H1137" i="2"/>
  <c r="G1137" i="2"/>
  <c r="L1136" i="2"/>
  <c r="K1136" i="2"/>
  <c r="J1136" i="2"/>
  <c r="I1136" i="2"/>
  <c r="H1136" i="2"/>
  <c r="G1136" i="2"/>
  <c r="L1135" i="2"/>
  <c r="K1135" i="2"/>
  <c r="J1135" i="2"/>
  <c r="I1135" i="2"/>
  <c r="H1135" i="2"/>
  <c r="G1135" i="2"/>
  <c r="L1134" i="2"/>
  <c r="K1134" i="2"/>
  <c r="J1134" i="2"/>
  <c r="I1134" i="2"/>
  <c r="H1134" i="2"/>
  <c r="G1134" i="2"/>
  <c r="L1133" i="2"/>
  <c r="K1133" i="2"/>
  <c r="J1133" i="2"/>
  <c r="I1133" i="2"/>
  <c r="H1133" i="2"/>
  <c r="G1133" i="2"/>
  <c r="L1132" i="2"/>
  <c r="K1132" i="2"/>
  <c r="J1132" i="2"/>
  <c r="I1132" i="2"/>
  <c r="H1132" i="2"/>
  <c r="G1132" i="2"/>
  <c r="L1131" i="2"/>
  <c r="K1131" i="2"/>
  <c r="J1131" i="2"/>
  <c r="I1131" i="2"/>
  <c r="H1131" i="2"/>
  <c r="G1131" i="2"/>
  <c r="L1130" i="2"/>
  <c r="K1130" i="2"/>
  <c r="J1130" i="2"/>
  <c r="I1130" i="2"/>
  <c r="H1130" i="2"/>
  <c r="G1130" i="2"/>
  <c r="L1129" i="2"/>
  <c r="K1129" i="2"/>
  <c r="J1129" i="2"/>
  <c r="I1129" i="2"/>
  <c r="H1129" i="2"/>
  <c r="G1129" i="2"/>
  <c r="L1128" i="2"/>
  <c r="K1128" i="2"/>
  <c r="J1128" i="2"/>
  <c r="I1128" i="2"/>
  <c r="H1128" i="2"/>
  <c r="G1128" i="2"/>
  <c r="L1127" i="2"/>
  <c r="K1127" i="2"/>
  <c r="J1127" i="2"/>
  <c r="I1127" i="2"/>
  <c r="H1127" i="2"/>
  <c r="G1127" i="2"/>
  <c r="L1126" i="2"/>
  <c r="K1126" i="2"/>
  <c r="J1126" i="2"/>
  <c r="I1126" i="2"/>
  <c r="H1126" i="2"/>
  <c r="G1126" i="2"/>
  <c r="L1125" i="2"/>
  <c r="K1125" i="2"/>
  <c r="J1125" i="2"/>
  <c r="I1125" i="2"/>
  <c r="H1125" i="2"/>
  <c r="G1125" i="2"/>
  <c r="L1124" i="2"/>
  <c r="K1124" i="2"/>
  <c r="J1124" i="2"/>
  <c r="I1124" i="2"/>
  <c r="H1124" i="2"/>
  <c r="G1124" i="2"/>
  <c r="L1123" i="2"/>
  <c r="K1123" i="2"/>
  <c r="J1123" i="2"/>
  <c r="I1123" i="2"/>
  <c r="H1123" i="2"/>
  <c r="G1123" i="2"/>
  <c r="L1122" i="2"/>
  <c r="K1122" i="2"/>
  <c r="J1122" i="2"/>
  <c r="I1122" i="2"/>
  <c r="H1122" i="2"/>
  <c r="G1122" i="2"/>
  <c r="L1121" i="2"/>
  <c r="K1121" i="2"/>
  <c r="J1121" i="2"/>
  <c r="I1121" i="2"/>
  <c r="H1121" i="2"/>
  <c r="G1121" i="2"/>
  <c r="L1120" i="2"/>
  <c r="K1120" i="2"/>
  <c r="J1120" i="2"/>
  <c r="I1120" i="2"/>
  <c r="H1120" i="2"/>
  <c r="G1120" i="2"/>
  <c r="L1119" i="2"/>
  <c r="K1119" i="2"/>
  <c r="J1119" i="2"/>
  <c r="I1119" i="2"/>
  <c r="H1119" i="2"/>
  <c r="G1119" i="2"/>
  <c r="L1118" i="2"/>
  <c r="K1118" i="2"/>
  <c r="J1118" i="2"/>
  <c r="I1118" i="2"/>
  <c r="H1118" i="2"/>
  <c r="G1118" i="2"/>
  <c r="L1117" i="2"/>
  <c r="K1117" i="2"/>
  <c r="J1117" i="2"/>
  <c r="I1117" i="2"/>
  <c r="H1117" i="2"/>
  <c r="G1117" i="2"/>
  <c r="L1116" i="2"/>
  <c r="K1116" i="2"/>
  <c r="J1116" i="2"/>
  <c r="I1116" i="2"/>
  <c r="H1116" i="2"/>
  <c r="G1116" i="2"/>
  <c r="L1115" i="2"/>
  <c r="K1115" i="2"/>
  <c r="J1115" i="2"/>
  <c r="I1115" i="2"/>
  <c r="H1115" i="2"/>
  <c r="G1115" i="2"/>
  <c r="L1114" i="2"/>
  <c r="K1114" i="2"/>
  <c r="J1114" i="2"/>
  <c r="I1114" i="2"/>
  <c r="H1114" i="2"/>
  <c r="G1114" i="2"/>
  <c r="L1113" i="2"/>
  <c r="K1113" i="2"/>
  <c r="J1113" i="2"/>
  <c r="I1113" i="2"/>
  <c r="H1113" i="2"/>
  <c r="G1113" i="2"/>
  <c r="L1112" i="2"/>
  <c r="K1112" i="2"/>
  <c r="J1112" i="2"/>
  <c r="I1112" i="2"/>
  <c r="H1112" i="2"/>
  <c r="G1112" i="2"/>
  <c r="L1111" i="2"/>
  <c r="K1111" i="2"/>
  <c r="J1111" i="2"/>
  <c r="I1111" i="2"/>
  <c r="H1111" i="2"/>
  <c r="G1111" i="2"/>
  <c r="L1110" i="2"/>
  <c r="K1110" i="2"/>
  <c r="J1110" i="2"/>
  <c r="I1110" i="2"/>
  <c r="H1110" i="2"/>
  <c r="G1110" i="2"/>
  <c r="L1109" i="2"/>
  <c r="K1109" i="2"/>
  <c r="J1109" i="2"/>
  <c r="I1109" i="2"/>
  <c r="H1109" i="2"/>
  <c r="G1109" i="2"/>
  <c r="L1108" i="2"/>
  <c r="K1108" i="2"/>
  <c r="J1108" i="2"/>
  <c r="I1108" i="2"/>
  <c r="H1108" i="2"/>
  <c r="G1108" i="2"/>
  <c r="L1107" i="2"/>
  <c r="K1107" i="2"/>
  <c r="J1107" i="2"/>
  <c r="I1107" i="2"/>
  <c r="H1107" i="2"/>
  <c r="G1107" i="2"/>
  <c r="L1106" i="2"/>
  <c r="K1106" i="2"/>
  <c r="J1106" i="2"/>
  <c r="I1106" i="2"/>
  <c r="H1106" i="2"/>
  <c r="G1106" i="2"/>
  <c r="L1105" i="2"/>
  <c r="K1105" i="2"/>
  <c r="J1105" i="2"/>
  <c r="I1105" i="2"/>
  <c r="H1105" i="2"/>
  <c r="G1105" i="2"/>
  <c r="L1104" i="2"/>
  <c r="K1104" i="2"/>
  <c r="J1104" i="2"/>
  <c r="I1104" i="2"/>
  <c r="H1104" i="2"/>
  <c r="G1104" i="2"/>
  <c r="L1103" i="2"/>
  <c r="K1103" i="2"/>
  <c r="J1103" i="2"/>
  <c r="I1103" i="2"/>
  <c r="H1103" i="2"/>
  <c r="G1103" i="2"/>
  <c r="L1102" i="2"/>
  <c r="K1102" i="2"/>
  <c r="J1102" i="2"/>
  <c r="I1102" i="2"/>
  <c r="H1102" i="2"/>
  <c r="G1102" i="2"/>
  <c r="L1101" i="2"/>
  <c r="K1101" i="2"/>
  <c r="J1101" i="2"/>
  <c r="I1101" i="2"/>
  <c r="H1101" i="2"/>
  <c r="G1101" i="2"/>
  <c r="L1100" i="2"/>
  <c r="K1100" i="2"/>
  <c r="J1100" i="2"/>
  <c r="I1100" i="2"/>
  <c r="H1100" i="2"/>
  <c r="G1100" i="2"/>
  <c r="L1099" i="2"/>
  <c r="K1099" i="2"/>
  <c r="J1099" i="2"/>
  <c r="I1099" i="2"/>
  <c r="H1099" i="2"/>
  <c r="G1099" i="2"/>
  <c r="L1098" i="2"/>
  <c r="K1098" i="2"/>
  <c r="J1098" i="2"/>
  <c r="I1098" i="2"/>
  <c r="H1098" i="2"/>
  <c r="G1098" i="2"/>
  <c r="L1097" i="2"/>
  <c r="K1097" i="2"/>
  <c r="J1097" i="2"/>
  <c r="I1097" i="2"/>
  <c r="H1097" i="2"/>
  <c r="G1097" i="2"/>
  <c r="L1096" i="2"/>
  <c r="K1096" i="2"/>
  <c r="J1096" i="2"/>
  <c r="I1096" i="2"/>
  <c r="H1096" i="2"/>
  <c r="G1096" i="2"/>
  <c r="L1095" i="2"/>
  <c r="K1095" i="2"/>
  <c r="J1095" i="2"/>
  <c r="I1095" i="2"/>
  <c r="H1095" i="2"/>
  <c r="G1095" i="2"/>
  <c r="L1094" i="2"/>
  <c r="K1094" i="2"/>
  <c r="J1094" i="2"/>
  <c r="I1094" i="2"/>
  <c r="H1094" i="2"/>
  <c r="G1094" i="2"/>
  <c r="L1093" i="2"/>
  <c r="K1093" i="2"/>
  <c r="J1093" i="2"/>
  <c r="I1093" i="2"/>
  <c r="H1093" i="2"/>
  <c r="G1093" i="2"/>
  <c r="L1092" i="2"/>
  <c r="K1092" i="2"/>
  <c r="J1092" i="2"/>
  <c r="I1092" i="2"/>
  <c r="H1092" i="2"/>
  <c r="G1092" i="2"/>
  <c r="L1091" i="2"/>
  <c r="K1091" i="2"/>
  <c r="J1091" i="2"/>
  <c r="I1091" i="2"/>
  <c r="H1091" i="2"/>
  <c r="G1091" i="2"/>
  <c r="L1090" i="2"/>
  <c r="K1090" i="2"/>
  <c r="J1090" i="2"/>
  <c r="I1090" i="2"/>
  <c r="H1090" i="2"/>
  <c r="G1090" i="2"/>
  <c r="L1089" i="2"/>
  <c r="K1089" i="2"/>
  <c r="J1089" i="2"/>
  <c r="I1089" i="2"/>
  <c r="H1089" i="2"/>
  <c r="G1089" i="2"/>
  <c r="L1088" i="2"/>
  <c r="K1088" i="2"/>
  <c r="J1088" i="2"/>
  <c r="I1088" i="2"/>
  <c r="H1088" i="2"/>
  <c r="G1088" i="2"/>
  <c r="L1087" i="2"/>
  <c r="K1087" i="2"/>
  <c r="J1087" i="2"/>
  <c r="I1087" i="2"/>
  <c r="H1087" i="2"/>
  <c r="G1087" i="2"/>
  <c r="L1086" i="2"/>
  <c r="K1086" i="2"/>
  <c r="J1086" i="2"/>
  <c r="I1086" i="2"/>
  <c r="H1086" i="2"/>
  <c r="G1086" i="2"/>
  <c r="L1085" i="2"/>
  <c r="K1085" i="2"/>
  <c r="J1085" i="2"/>
  <c r="I1085" i="2"/>
  <c r="H1085" i="2"/>
  <c r="G1085" i="2"/>
  <c r="L1084" i="2"/>
  <c r="K1084" i="2"/>
  <c r="J1084" i="2"/>
  <c r="I1084" i="2"/>
  <c r="H1084" i="2"/>
  <c r="G1084" i="2"/>
  <c r="L1083" i="2"/>
  <c r="K1083" i="2"/>
  <c r="J1083" i="2"/>
  <c r="I1083" i="2"/>
  <c r="H1083" i="2"/>
  <c r="G1083" i="2"/>
  <c r="L1082" i="2"/>
  <c r="K1082" i="2"/>
  <c r="J1082" i="2"/>
  <c r="I1082" i="2"/>
  <c r="H1082" i="2"/>
  <c r="G1082" i="2"/>
  <c r="L1081" i="2"/>
  <c r="K1081" i="2"/>
  <c r="J1081" i="2"/>
  <c r="I1081" i="2"/>
  <c r="H1081" i="2"/>
  <c r="G1081" i="2"/>
  <c r="L1080" i="2"/>
  <c r="K1080" i="2"/>
  <c r="J1080" i="2"/>
  <c r="I1080" i="2"/>
  <c r="H1080" i="2"/>
  <c r="G1080" i="2"/>
  <c r="L1079" i="2"/>
  <c r="K1079" i="2"/>
  <c r="J1079" i="2"/>
  <c r="I1079" i="2"/>
  <c r="H1079" i="2"/>
  <c r="G1079" i="2"/>
  <c r="L1078" i="2"/>
  <c r="K1078" i="2"/>
  <c r="J1078" i="2"/>
  <c r="I1078" i="2"/>
  <c r="H1078" i="2"/>
  <c r="G1078" i="2"/>
  <c r="L1077" i="2"/>
  <c r="K1077" i="2"/>
  <c r="J1077" i="2"/>
  <c r="I1077" i="2"/>
  <c r="H1077" i="2"/>
  <c r="G1077" i="2"/>
  <c r="L1076" i="2"/>
  <c r="K1076" i="2"/>
  <c r="J1076" i="2"/>
  <c r="I1076" i="2"/>
  <c r="H1076" i="2"/>
  <c r="G1076" i="2"/>
  <c r="L1075" i="2"/>
  <c r="K1075" i="2"/>
  <c r="J1075" i="2"/>
  <c r="I1075" i="2"/>
  <c r="H1075" i="2"/>
  <c r="G1075" i="2"/>
  <c r="L1074" i="2"/>
  <c r="K1074" i="2"/>
  <c r="J1074" i="2"/>
  <c r="I1074" i="2"/>
  <c r="H1074" i="2"/>
  <c r="G1074" i="2"/>
  <c r="L1073" i="2"/>
  <c r="K1073" i="2"/>
  <c r="J1073" i="2"/>
  <c r="I1073" i="2"/>
  <c r="H1073" i="2"/>
  <c r="G1073" i="2"/>
  <c r="L1072" i="2"/>
  <c r="K1072" i="2"/>
  <c r="J1072" i="2"/>
  <c r="I1072" i="2"/>
  <c r="H1072" i="2"/>
  <c r="G1072" i="2"/>
  <c r="L1071" i="2"/>
  <c r="K1071" i="2"/>
  <c r="J1071" i="2"/>
  <c r="I1071" i="2"/>
  <c r="H1071" i="2"/>
  <c r="G1071" i="2"/>
  <c r="L1070" i="2"/>
  <c r="K1070" i="2"/>
  <c r="J1070" i="2"/>
  <c r="I1070" i="2"/>
  <c r="H1070" i="2"/>
  <c r="G1070" i="2"/>
  <c r="L1069" i="2"/>
  <c r="K1069" i="2"/>
  <c r="J1069" i="2"/>
  <c r="I1069" i="2"/>
  <c r="H1069" i="2"/>
  <c r="G1069" i="2"/>
  <c r="L1068" i="2"/>
  <c r="K1068" i="2"/>
  <c r="J1068" i="2"/>
  <c r="I1068" i="2"/>
  <c r="H1068" i="2"/>
  <c r="G1068" i="2"/>
  <c r="L1067" i="2"/>
  <c r="K1067" i="2"/>
  <c r="J1067" i="2"/>
  <c r="I1067" i="2"/>
  <c r="H1067" i="2"/>
  <c r="G1067" i="2"/>
  <c r="L1066" i="2"/>
  <c r="K1066" i="2"/>
  <c r="J1066" i="2"/>
  <c r="I1066" i="2"/>
  <c r="H1066" i="2"/>
  <c r="G1066" i="2"/>
  <c r="L1065" i="2"/>
  <c r="K1065" i="2"/>
  <c r="J1065" i="2"/>
  <c r="I1065" i="2"/>
  <c r="H1065" i="2"/>
  <c r="G1065" i="2"/>
  <c r="L1064" i="2"/>
  <c r="K1064" i="2"/>
  <c r="J1064" i="2"/>
  <c r="I1064" i="2"/>
  <c r="H1064" i="2"/>
  <c r="G1064" i="2"/>
  <c r="L1063" i="2"/>
  <c r="K1063" i="2"/>
  <c r="J1063" i="2"/>
  <c r="I1063" i="2"/>
  <c r="H1063" i="2"/>
  <c r="G1063" i="2"/>
  <c r="L1062" i="2"/>
  <c r="K1062" i="2"/>
  <c r="J1062" i="2"/>
  <c r="I1062" i="2"/>
  <c r="H1062" i="2"/>
  <c r="G1062" i="2"/>
  <c r="L1061" i="2"/>
  <c r="K1061" i="2"/>
  <c r="J1061" i="2"/>
  <c r="I1061" i="2"/>
  <c r="H1061" i="2"/>
  <c r="G1061" i="2"/>
  <c r="L1060" i="2"/>
  <c r="K1060" i="2"/>
  <c r="J1060" i="2"/>
  <c r="I1060" i="2"/>
  <c r="H1060" i="2"/>
  <c r="G1060" i="2"/>
  <c r="L1059" i="2"/>
  <c r="K1059" i="2"/>
  <c r="J1059" i="2"/>
  <c r="I1059" i="2"/>
  <c r="H1059" i="2"/>
  <c r="G1059" i="2"/>
  <c r="L1058" i="2"/>
  <c r="K1058" i="2"/>
  <c r="J1058" i="2"/>
  <c r="I1058" i="2"/>
  <c r="H1058" i="2"/>
  <c r="G1058" i="2"/>
  <c r="L1057" i="2"/>
  <c r="K1057" i="2"/>
  <c r="J1057" i="2"/>
  <c r="I1057" i="2"/>
  <c r="H1057" i="2"/>
  <c r="G1057" i="2"/>
  <c r="L1056" i="2"/>
  <c r="K1056" i="2"/>
  <c r="J1056" i="2"/>
  <c r="I1056" i="2"/>
  <c r="H1056" i="2"/>
  <c r="G1056" i="2"/>
  <c r="L1055" i="2"/>
  <c r="K1055" i="2"/>
  <c r="J1055" i="2"/>
  <c r="I1055" i="2"/>
  <c r="H1055" i="2"/>
  <c r="G1055" i="2"/>
  <c r="L1054" i="2"/>
  <c r="K1054" i="2"/>
  <c r="J1054" i="2"/>
  <c r="I1054" i="2"/>
  <c r="H1054" i="2"/>
  <c r="G1054" i="2"/>
  <c r="L1053" i="2"/>
  <c r="K1053" i="2"/>
  <c r="J1053" i="2"/>
  <c r="I1053" i="2"/>
  <c r="H1053" i="2"/>
  <c r="G1053" i="2"/>
  <c r="L1052" i="2"/>
  <c r="K1052" i="2"/>
  <c r="J1052" i="2"/>
  <c r="I1052" i="2"/>
  <c r="H1052" i="2"/>
  <c r="G1052" i="2"/>
  <c r="L1051" i="2"/>
  <c r="K1051" i="2"/>
  <c r="J1051" i="2"/>
  <c r="I1051" i="2"/>
  <c r="H1051" i="2"/>
  <c r="G1051" i="2"/>
  <c r="L1050" i="2"/>
  <c r="K1050" i="2"/>
  <c r="J1050" i="2"/>
  <c r="I1050" i="2"/>
  <c r="H1050" i="2"/>
  <c r="G1050" i="2"/>
  <c r="L1049" i="2"/>
  <c r="K1049" i="2"/>
  <c r="J1049" i="2"/>
  <c r="I1049" i="2"/>
  <c r="H1049" i="2"/>
  <c r="G1049" i="2"/>
  <c r="L1048" i="2"/>
  <c r="K1048" i="2"/>
  <c r="J1048" i="2"/>
  <c r="I1048" i="2"/>
  <c r="H1048" i="2"/>
  <c r="G1048" i="2"/>
  <c r="L1047" i="2"/>
  <c r="K1047" i="2"/>
  <c r="J1047" i="2"/>
  <c r="I1047" i="2"/>
  <c r="H1047" i="2"/>
  <c r="G1047" i="2"/>
  <c r="L1046" i="2"/>
  <c r="K1046" i="2"/>
  <c r="J1046" i="2"/>
  <c r="I1046" i="2"/>
  <c r="H1046" i="2"/>
  <c r="G1046" i="2"/>
  <c r="L1045" i="2"/>
  <c r="K1045" i="2"/>
  <c r="J1045" i="2"/>
  <c r="I1045" i="2"/>
  <c r="H1045" i="2"/>
  <c r="G1045" i="2"/>
  <c r="L1044" i="2"/>
  <c r="K1044" i="2"/>
  <c r="J1044" i="2"/>
  <c r="I1044" i="2"/>
  <c r="H1044" i="2"/>
  <c r="G1044" i="2"/>
  <c r="L1043" i="2"/>
  <c r="K1043" i="2"/>
  <c r="J1043" i="2"/>
  <c r="I1043" i="2"/>
  <c r="H1043" i="2"/>
  <c r="G1043" i="2"/>
  <c r="L1042" i="2"/>
  <c r="K1042" i="2"/>
  <c r="J1042" i="2"/>
  <c r="I1042" i="2"/>
  <c r="H1042" i="2"/>
  <c r="G1042" i="2"/>
  <c r="L1041" i="2"/>
  <c r="K1041" i="2"/>
  <c r="J1041" i="2"/>
  <c r="I1041" i="2"/>
  <c r="H1041" i="2"/>
  <c r="G1041" i="2"/>
  <c r="L1040" i="2"/>
  <c r="K1040" i="2"/>
  <c r="J1040" i="2"/>
  <c r="I1040" i="2"/>
  <c r="H1040" i="2"/>
  <c r="G1040" i="2"/>
  <c r="L1039" i="2"/>
  <c r="K1039" i="2"/>
  <c r="J1039" i="2"/>
  <c r="I1039" i="2"/>
  <c r="H1039" i="2"/>
  <c r="G1039" i="2"/>
  <c r="L1038" i="2"/>
  <c r="K1038" i="2"/>
  <c r="J1038" i="2"/>
  <c r="I1038" i="2"/>
  <c r="H1038" i="2"/>
  <c r="G1038" i="2"/>
  <c r="L1037" i="2"/>
  <c r="K1037" i="2"/>
  <c r="J1037" i="2"/>
  <c r="I1037" i="2"/>
  <c r="H1037" i="2"/>
  <c r="G1037" i="2"/>
  <c r="L1036" i="2"/>
  <c r="K1036" i="2"/>
  <c r="J1036" i="2"/>
  <c r="I1036" i="2"/>
  <c r="H1036" i="2"/>
  <c r="G1036" i="2"/>
  <c r="L1035" i="2"/>
  <c r="K1035" i="2"/>
  <c r="J1035" i="2"/>
  <c r="I1035" i="2"/>
  <c r="H1035" i="2"/>
  <c r="G1035" i="2"/>
  <c r="L1034" i="2"/>
  <c r="K1034" i="2"/>
  <c r="J1034" i="2"/>
  <c r="I1034" i="2"/>
  <c r="H1034" i="2"/>
  <c r="G1034" i="2"/>
  <c r="L1033" i="2"/>
  <c r="K1033" i="2"/>
  <c r="J1033" i="2"/>
  <c r="I1033" i="2"/>
  <c r="H1033" i="2"/>
  <c r="G1033" i="2"/>
  <c r="L1032" i="2"/>
  <c r="K1032" i="2"/>
  <c r="J1032" i="2"/>
  <c r="I1032" i="2"/>
  <c r="H1032" i="2"/>
  <c r="G1032" i="2"/>
  <c r="L1031" i="2"/>
  <c r="K1031" i="2"/>
  <c r="J1031" i="2"/>
  <c r="I1031" i="2"/>
  <c r="H1031" i="2"/>
  <c r="G1031" i="2"/>
  <c r="L1030" i="2"/>
  <c r="K1030" i="2"/>
  <c r="J1030" i="2"/>
  <c r="I1030" i="2"/>
  <c r="H1030" i="2"/>
  <c r="G1030" i="2"/>
  <c r="L1029" i="2"/>
  <c r="K1029" i="2"/>
  <c r="J1029" i="2"/>
  <c r="I1029" i="2"/>
  <c r="H1029" i="2"/>
  <c r="G1029" i="2"/>
  <c r="L1028" i="2"/>
  <c r="K1028" i="2"/>
  <c r="J1028" i="2"/>
  <c r="I1028" i="2"/>
  <c r="H1028" i="2"/>
  <c r="G1028" i="2"/>
  <c r="L1027" i="2"/>
  <c r="K1027" i="2"/>
  <c r="J1027" i="2"/>
  <c r="I1027" i="2"/>
  <c r="H1027" i="2"/>
  <c r="G1027" i="2"/>
  <c r="L1026" i="2"/>
  <c r="K1026" i="2"/>
  <c r="J1026" i="2"/>
  <c r="I1026" i="2"/>
  <c r="H1026" i="2"/>
  <c r="G1026" i="2"/>
  <c r="L1025" i="2"/>
  <c r="K1025" i="2"/>
  <c r="J1025" i="2"/>
  <c r="I1025" i="2"/>
  <c r="H1025" i="2"/>
  <c r="G1025" i="2"/>
  <c r="L1024" i="2"/>
  <c r="K1024" i="2"/>
  <c r="J1024" i="2"/>
  <c r="I1024" i="2"/>
  <c r="H1024" i="2"/>
  <c r="G1024" i="2"/>
  <c r="L1023" i="2"/>
  <c r="K1023" i="2"/>
  <c r="J1023" i="2"/>
  <c r="I1023" i="2"/>
  <c r="H1023" i="2"/>
  <c r="G1023" i="2"/>
  <c r="L1022" i="2"/>
  <c r="K1022" i="2"/>
  <c r="J1022" i="2"/>
  <c r="I1022" i="2"/>
  <c r="H1022" i="2"/>
  <c r="G1022" i="2"/>
  <c r="L1021" i="2"/>
  <c r="K1021" i="2"/>
  <c r="J1021" i="2"/>
  <c r="I1021" i="2"/>
  <c r="H1021" i="2"/>
  <c r="G1021" i="2"/>
  <c r="L1020" i="2"/>
  <c r="K1020" i="2"/>
  <c r="J1020" i="2"/>
  <c r="I1020" i="2"/>
  <c r="H1020" i="2"/>
  <c r="G1020" i="2"/>
  <c r="L1019" i="2"/>
  <c r="K1019" i="2"/>
  <c r="J1019" i="2"/>
  <c r="I1019" i="2"/>
  <c r="H1019" i="2"/>
  <c r="G1019" i="2"/>
  <c r="L1018" i="2"/>
  <c r="K1018" i="2"/>
  <c r="J1018" i="2"/>
  <c r="I1018" i="2"/>
  <c r="H1018" i="2"/>
  <c r="G1018" i="2"/>
  <c r="L1017" i="2"/>
  <c r="K1017" i="2"/>
  <c r="J1017" i="2"/>
  <c r="I1017" i="2"/>
  <c r="H1017" i="2"/>
  <c r="G1017" i="2"/>
  <c r="L1016" i="2"/>
  <c r="K1016" i="2"/>
  <c r="J1016" i="2"/>
  <c r="I1016" i="2"/>
  <c r="H1016" i="2"/>
  <c r="G1016" i="2"/>
  <c r="L1015" i="2"/>
  <c r="K1015" i="2"/>
  <c r="J1015" i="2"/>
  <c r="I1015" i="2"/>
  <c r="H1015" i="2"/>
  <c r="G1015" i="2"/>
  <c r="L1014" i="2"/>
  <c r="K1014" i="2"/>
  <c r="J1014" i="2"/>
  <c r="I1014" i="2"/>
  <c r="H1014" i="2"/>
  <c r="G1014" i="2"/>
  <c r="L1013" i="2"/>
  <c r="K1013" i="2"/>
  <c r="J1013" i="2"/>
  <c r="I1013" i="2"/>
  <c r="H1013" i="2"/>
  <c r="G1013" i="2"/>
  <c r="L1012" i="2"/>
  <c r="K1012" i="2"/>
  <c r="J1012" i="2"/>
  <c r="I1012" i="2"/>
  <c r="H1012" i="2"/>
  <c r="G1012" i="2"/>
  <c r="L1011" i="2"/>
  <c r="K1011" i="2"/>
  <c r="J1011" i="2"/>
  <c r="I1011" i="2"/>
  <c r="H1011" i="2"/>
  <c r="G1011" i="2"/>
  <c r="L1010" i="2"/>
  <c r="K1010" i="2"/>
  <c r="J1010" i="2"/>
  <c r="I1010" i="2"/>
  <c r="H1010" i="2"/>
  <c r="G1010" i="2"/>
  <c r="L1009" i="2"/>
  <c r="K1009" i="2"/>
  <c r="J1009" i="2"/>
  <c r="I1009" i="2"/>
  <c r="H1009" i="2"/>
  <c r="G1009" i="2"/>
  <c r="L1008" i="2"/>
  <c r="K1008" i="2"/>
  <c r="J1008" i="2"/>
  <c r="I1008" i="2"/>
  <c r="H1008" i="2"/>
  <c r="G1008" i="2"/>
  <c r="L1007" i="2"/>
  <c r="K1007" i="2"/>
  <c r="J1007" i="2"/>
  <c r="I1007" i="2"/>
  <c r="H1007" i="2"/>
  <c r="G1007" i="2"/>
  <c r="L1006" i="2"/>
  <c r="K1006" i="2"/>
  <c r="J1006" i="2"/>
  <c r="I1006" i="2"/>
  <c r="H1006" i="2"/>
  <c r="G1006" i="2"/>
  <c r="L1005" i="2"/>
  <c r="K1005" i="2"/>
  <c r="J1005" i="2"/>
  <c r="I1005" i="2"/>
  <c r="H1005" i="2"/>
  <c r="G1005" i="2"/>
  <c r="L1004" i="2"/>
  <c r="K1004" i="2"/>
  <c r="J1004" i="2"/>
  <c r="I1004" i="2"/>
  <c r="H1004" i="2"/>
  <c r="G1004" i="2"/>
  <c r="L1003" i="2"/>
  <c r="K1003" i="2"/>
  <c r="J1003" i="2"/>
  <c r="I1003" i="2"/>
  <c r="H1003" i="2"/>
  <c r="G1003" i="2"/>
  <c r="L1002" i="2"/>
  <c r="K1002" i="2"/>
  <c r="J1002" i="2"/>
  <c r="I1002" i="2"/>
  <c r="H1002" i="2"/>
  <c r="G1002" i="2"/>
  <c r="L1001" i="2"/>
  <c r="K1001" i="2"/>
  <c r="J1001" i="2"/>
  <c r="I1001" i="2"/>
  <c r="H1001" i="2"/>
  <c r="G1001" i="2"/>
  <c r="L1000" i="2"/>
  <c r="K1000" i="2"/>
  <c r="J1000" i="2"/>
  <c r="I1000" i="2"/>
  <c r="H1000" i="2"/>
  <c r="G1000" i="2"/>
  <c r="L999" i="2"/>
  <c r="K999" i="2"/>
  <c r="J999" i="2"/>
  <c r="I999" i="2"/>
  <c r="H999" i="2"/>
  <c r="G999" i="2"/>
  <c r="L998" i="2"/>
  <c r="K998" i="2"/>
  <c r="J998" i="2"/>
  <c r="I998" i="2"/>
  <c r="H998" i="2"/>
  <c r="G998" i="2"/>
  <c r="L997" i="2"/>
  <c r="K997" i="2"/>
  <c r="J997" i="2"/>
  <c r="I997" i="2"/>
  <c r="H997" i="2"/>
  <c r="G997" i="2"/>
  <c r="L996" i="2"/>
  <c r="K996" i="2"/>
  <c r="J996" i="2"/>
  <c r="I996" i="2"/>
  <c r="H996" i="2"/>
  <c r="G996" i="2"/>
  <c r="L995" i="2"/>
  <c r="K995" i="2"/>
  <c r="J995" i="2"/>
  <c r="I995" i="2"/>
  <c r="H995" i="2"/>
  <c r="G995" i="2"/>
  <c r="L994" i="2"/>
  <c r="K994" i="2"/>
  <c r="J994" i="2"/>
  <c r="I994" i="2"/>
  <c r="H994" i="2"/>
  <c r="G994" i="2"/>
  <c r="L993" i="2"/>
  <c r="K993" i="2"/>
  <c r="J993" i="2"/>
  <c r="I993" i="2"/>
  <c r="H993" i="2"/>
  <c r="G993" i="2"/>
  <c r="L992" i="2"/>
  <c r="K992" i="2"/>
  <c r="J992" i="2"/>
  <c r="I992" i="2"/>
  <c r="H992" i="2"/>
  <c r="G992" i="2"/>
  <c r="L991" i="2"/>
  <c r="K991" i="2"/>
  <c r="J991" i="2"/>
  <c r="I991" i="2"/>
  <c r="H991" i="2"/>
  <c r="G991" i="2"/>
  <c r="L990" i="2"/>
  <c r="K990" i="2"/>
  <c r="J990" i="2"/>
  <c r="I990" i="2"/>
  <c r="H990" i="2"/>
  <c r="G990" i="2"/>
  <c r="L989" i="2"/>
  <c r="K989" i="2"/>
  <c r="J989" i="2"/>
  <c r="I989" i="2"/>
  <c r="H989" i="2"/>
  <c r="G989" i="2"/>
  <c r="L988" i="2"/>
  <c r="K988" i="2"/>
  <c r="J988" i="2"/>
  <c r="I988" i="2"/>
  <c r="H988" i="2"/>
  <c r="G988" i="2"/>
  <c r="L987" i="2"/>
  <c r="K987" i="2"/>
  <c r="J987" i="2"/>
  <c r="I987" i="2"/>
  <c r="H987" i="2"/>
  <c r="G987" i="2"/>
  <c r="L986" i="2"/>
  <c r="K986" i="2"/>
  <c r="J986" i="2"/>
  <c r="I986" i="2"/>
  <c r="H986" i="2"/>
  <c r="G986" i="2"/>
  <c r="L985" i="2"/>
  <c r="K985" i="2"/>
  <c r="J985" i="2"/>
  <c r="I985" i="2"/>
  <c r="H985" i="2"/>
  <c r="G985" i="2"/>
  <c r="L984" i="2"/>
  <c r="K984" i="2"/>
  <c r="J984" i="2"/>
  <c r="I984" i="2"/>
  <c r="H984" i="2"/>
  <c r="G984" i="2"/>
  <c r="L983" i="2"/>
  <c r="K983" i="2"/>
  <c r="J983" i="2"/>
  <c r="I983" i="2"/>
  <c r="H983" i="2"/>
  <c r="G983" i="2"/>
  <c r="L982" i="2"/>
  <c r="K982" i="2"/>
  <c r="J982" i="2"/>
  <c r="I982" i="2"/>
  <c r="H982" i="2"/>
  <c r="G982" i="2"/>
  <c r="L981" i="2"/>
  <c r="K981" i="2"/>
  <c r="J981" i="2"/>
  <c r="I981" i="2"/>
  <c r="H981" i="2"/>
  <c r="G981" i="2"/>
  <c r="L980" i="2"/>
  <c r="K980" i="2"/>
  <c r="J980" i="2"/>
  <c r="I980" i="2"/>
  <c r="H980" i="2"/>
  <c r="G980" i="2"/>
  <c r="L979" i="2"/>
  <c r="K979" i="2"/>
  <c r="J979" i="2"/>
  <c r="I979" i="2"/>
  <c r="H979" i="2"/>
  <c r="G979" i="2"/>
  <c r="L978" i="2"/>
  <c r="K978" i="2"/>
  <c r="J978" i="2"/>
  <c r="I978" i="2"/>
  <c r="H978" i="2"/>
  <c r="G978" i="2"/>
  <c r="L977" i="2"/>
  <c r="K977" i="2"/>
  <c r="J977" i="2"/>
  <c r="I977" i="2"/>
  <c r="H977" i="2"/>
  <c r="G977" i="2"/>
  <c r="L976" i="2"/>
  <c r="K976" i="2"/>
  <c r="J976" i="2"/>
  <c r="I976" i="2"/>
  <c r="H976" i="2"/>
  <c r="G976" i="2"/>
  <c r="L975" i="2"/>
  <c r="K975" i="2"/>
  <c r="J975" i="2"/>
  <c r="I975" i="2"/>
  <c r="H975" i="2"/>
  <c r="G975" i="2"/>
  <c r="L974" i="2"/>
  <c r="K974" i="2"/>
  <c r="J974" i="2"/>
  <c r="I974" i="2"/>
  <c r="H974" i="2"/>
  <c r="G974" i="2"/>
  <c r="L973" i="2"/>
  <c r="K973" i="2"/>
  <c r="J973" i="2"/>
  <c r="I973" i="2"/>
  <c r="H973" i="2"/>
  <c r="G973" i="2"/>
  <c r="L972" i="2"/>
  <c r="K972" i="2"/>
  <c r="J972" i="2"/>
  <c r="I972" i="2"/>
  <c r="H972" i="2"/>
  <c r="G972" i="2"/>
  <c r="L971" i="2"/>
  <c r="K971" i="2"/>
  <c r="J971" i="2"/>
  <c r="I971" i="2"/>
  <c r="H971" i="2"/>
  <c r="G971" i="2"/>
  <c r="L970" i="2"/>
  <c r="K970" i="2"/>
  <c r="J970" i="2"/>
  <c r="I970" i="2"/>
  <c r="H970" i="2"/>
  <c r="G970" i="2"/>
  <c r="L969" i="2"/>
  <c r="K969" i="2"/>
  <c r="J969" i="2"/>
  <c r="I969" i="2"/>
  <c r="H969" i="2"/>
  <c r="G969" i="2"/>
  <c r="L968" i="2"/>
  <c r="K968" i="2"/>
  <c r="J968" i="2"/>
  <c r="I968" i="2"/>
  <c r="H968" i="2"/>
  <c r="G968" i="2"/>
  <c r="L967" i="2"/>
  <c r="K967" i="2"/>
  <c r="J967" i="2"/>
  <c r="I967" i="2"/>
  <c r="H967" i="2"/>
  <c r="G967" i="2"/>
  <c r="L966" i="2"/>
  <c r="K966" i="2"/>
  <c r="J966" i="2"/>
  <c r="I966" i="2"/>
  <c r="H966" i="2"/>
  <c r="G966" i="2"/>
  <c r="L965" i="2"/>
  <c r="K965" i="2"/>
  <c r="J965" i="2"/>
  <c r="I965" i="2"/>
  <c r="H965" i="2"/>
  <c r="G965" i="2"/>
  <c r="L964" i="2"/>
  <c r="K964" i="2"/>
  <c r="J964" i="2"/>
  <c r="I964" i="2"/>
  <c r="H964" i="2"/>
  <c r="G964" i="2"/>
  <c r="L963" i="2"/>
  <c r="K963" i="2"/>
  <c r="J963" i="2"/>
  <c r="I963" i="2"/>
  <c r="H963" i="2"/>
  <c r="G963" i="2"/>
  <c r="L962" i="2"/>
  <c r="K962" i="2"/>
  <c r="J962" i="2"/>
  <c r="I962" i="2"/>
  <c r="H962" i="2"/>
  <c r="G962" i="2"/>
  <c r="L961" i="2"/>
  <c r="K961" i="2"/>
  <c r="J961" i="2"/>
  <c r="I961" i="2"/>
  <c r="H961" i="2"/>
  <c r="G961" i="2"/>
  <c r="L960" i="2"/>
  <c r="K960" i="2"/>
  <c r="J960" i="2"/>
  <c r="I960" i="2"/>
  <c r="H960" i="2"/>
  <c r="G960" i="2"/>
  <c r="L959" i="2"/>
  <c r="K959" i="2"/>
  <c r="J959" i="2"/>
  <c r="I959" i="2"/>
  <c r="H959" i="2"/>
  <c r="G959" i="2"/>
  <c r="L958" i="2"/>
  <c r="K958" i="2"/>
  <c r="J958" i="2"/>
  <c r="I958" i="2"/>
  <c r="H958" i="2"/>
  <c r="G958" i="2"/>
  <c r="L957" i="2"/>
  <c r="K957" i="2"/>
  <c r="J957" i="2"/>
  <c r="I957" i="2"/>
  <c r="H957" i="2"/>
  <c r="G957" i="2"/>
  <c r="L956" i="2"/>
  <c r="K956" i="2"/>
  <c r="J956" i="2"/>
  <c r="I956" i="2"/>
  <c r="H956" i="2"/>
  <c r="G956" i="2"/>
  <c r="L955" i="2"/>
  <c r="K955" i="2"/>
  <c r="J955" i="2"/>
  <c r="I955" i="2"/>
  <c r="H955" i="2"/>
  <c r="G955" i="2"/>
  <c r="L954" i="2"/>
  <c r="K954" i="2"/>
  <c r="J954" i="2"/>
  <c r="I954" i="2"/>
  <c r="H954" i="2"/>
  <c r="G954" i="2"/>
  <c r="L953" i="2"/>
  <c r="K953" i="2"/>
  <c r="J953" i="2"/>
  <c r="I953" i="2"/>
  <c r="H953" i="2"/>
  <c r="G953" i="2"/>
  <c r="L952" i="2"/>
  <c r="K952" i="2"/>
  <c r="J952" i="2"/>
  <c r="I952" i="2"/>
  <c r="H952" i="2"/>
  <c r="G952" i="2"/>
  <c r="L951" i="2"/>
  <c r="K951" i="2"/>
  <c r="J951" i="2"/>
  <c r="I951" i="2"/>
  <c r="H951" i="2"/>
  <c r="G951" i="2"/>
  <c r="L950" i="2"/>
  <c r="K950" i="2"/>
  <c r="J950" i="2"/>
  <c r="I950" i="2"/>
  <c r="H950" i="2"/>
  <c r="G950" i="2"/>
  <c r="L949" i="2"/>
  <c r="K949" i="2"/>
  <c r="J949" i="2"/>
  <c r="I949" i="2"/>
  <c r="H949" i="2"/>
  <c r="G949" i="2"/>
  <c r="L948" i="2"/>
  <c r="K948" i="2"/>
  <c r="J948" i="2"/>
  <c r="I948" i="2"/>
  <c r="H948" i="2"/>
  <c r="G948" i="2"/>
  <c r="L947" i="2"/>
  <c r="K947" i="2"/>
  <c r="J947" i="2"/>
  <c r="I947" i="2"/>
  <c r="H947" i="2"/>
  <c r="G947" i="2"/>
  <c r="L946" i="2"/>
  <c r="K946" i="2"/>
  <c r="J946" i="2"/>
  <c r="I946" i="2"/>
  <c r="H946" i="2"/>
  <c r="G946" i="2"/>
  <c r="L945" i="2"/>
  <c r="K945" i="2"/>
  <c r="J945" i="2"/>
  <c r="I945" i="2"/>
  <c r="H945" i="2"/>
  <c r="G945" i="2"/>
  <c r="L944" i="2"/>
  <c r="K944" i="2"/>
  <c r="J944" i="2"/>
  <c r="I944" i="2"/>
  <c r="H944" i="2"/>
  <c r="G944" i="2"/>
  <c r="L943" i="2"/>
  <c r="K943" i="2"/>
  <c r="J943" i="2"/>
  <c r="I943" i="2"/>
  <c r="H943" i="2"/>
  <c r="G943" i="2"/>
  <c r="L942" i="2"/>
  <c r="K942" i="2"/>
  <c r="J942" i="2"/>
  <c r="I942" i="2"/>
  <c r="H942" i="2"/>
  <c r="G942" i="2"/>
  <c r="L941" i="2"/>
  <c r="K941" i="2"/>
  <c r="J941" i="2"/>
  <c r="I941" i="2"/>
  <c r="H941" i="2"/>
  <c r="G941" i="2"/>
  <c r="L940" i="2"/>
  <c r="K940" i="2"/>
  <c r="J940" i="2"/>
  <c r="I940" i="2"/>
  <c r="H940" i="2"/>
  <c r="G940" i="2"/>
  <c r="L939" i="2"/>
  <c r="K939" i="2"/>
  <c r="J939" i="2"/>
  <c r="I939" i="2"/>
  <c r="H939" i="2"/>
  <c r="G939" i="2"/>
  <c r="L938" i="2"/>
  <c r="K938" i="2"/>
  <c r="J938" i="2"/>
  <c r="I938" i="2"/>
  <c r="H938" i="2"/>
  <c r="G938" i="2"/>
  <c r="L937" i="2"/>
  <c r="K937" i="2"/>
  <c r="J937" i="2"/>
  <c r="I937" i="2"/>
  <c r="H937" i="2"/>
  <c r="G937" i="2"/>
  <c r="L936" i="2"/>
  <c r="K936" i="2"/>
  <c r="J936" i="2"/>
  <c r="I936" i="2"/>
  <c r="H936" i="2"/>
  <c r="G936" i="2"/>
  <c r="L935" i="2"/>
  <c r="K935" i="2"/>
  <c r="J935" i="2"/>
  <c r="I935" i="2"/>
  <c r="H935" i="2"/>
  <c r="G935" i="2"/>
  <c r="L934" i="2"/>
  <c r="K934" i="2"/>
  <c r="J934" i="2"/>
  <c r="I934" i="2"/>
  <c r="H934" i="2"/>
  <c r="G934" i="2"/>
  <c r="L933" i="2"/>
  <c r="K933" i="2"/>
  <c r="J933" i="2"/>
  <c r="I933" i="2"/>
  <c r="H933" i="2"/>
  <c r="G933" i="2"/>
  <c r="L932" i="2"/>
  <c r="K932" i="2"/>
  <c r="J932" i="2"/>
  <c r="I932" i="2"/>
  <c r="H932" i="2"/>
  <c r="G932" i="2"/>
  <c r="L931" i="2"/>
  <c r="K931" i="2"/>
  <c r="J931" i="2"/>
  <c r="I931" i="2"/>
  <c r="H931" i="2"/>
  <c r="G931" i="2"/>
  <c r="L930" i="2"/>
  <c r="K930" i="2"/>
  <c r="J930" i="2"/>
  <c r="I930" i="2"/>
  <c r="H930" i="2"/>
  <c r="G930" i="2"/>
  <c r="L929" i="2"/>
  <c r="K929" i="2"/>
  <c r="J929" i="2"/>
  <c r="I929" i="2"/>
  <c r="H929" i="2"/>
  <c r="G929" i="2"/>
  <c r="L928" i="2"/>
  <c r="K928" i="2"/>
  <c r="J928" i="2"/>
  <c r="I928" i="2"/>
  <c r="H928" i="2"/>
  <c r="G928" i="2"/>
  <c r="L927" i="2"/>
  <c r="K927" i="2"/>
  <c r="J927" i="2"/>
  <c r="I927" i="2"/>
  <c r="H927" i="2"/>
  <c r="G927" i="2"/>
  <c r="L926" i="2"/>
  <c r="K926" i="2"/>
  <c r="J926" i="2"/>
  <c r="I926" i="2"/>
  <c r="H926" i="2"/>
  <c r="G926" i="2"/>
  <c r="L925" i="2"/>
  <c r="K925" i="2"/>
  <c r="J925" i="2"/>
  <c r="I925" i="2"/>
  <c r="H925" i="2"/>
  <c r="G925" i="2"/>
  <c r="L924" i="2"/>
  <c r="K924" i="2"/>
  <c r="J924" i="2"/>
  <c r="I924" i="2"/>
  <c r="H924" i="2"/>
  <c r="G924" i="2"/>
  <c r="L923" i="2"/>
  <c r="K923" i="2"/>
  <c r="J923" i="2"/>
  <c r="I923" i="2"/>
  <c r="H923" i="2"/>
  <c r="G923" i="2"/>
  <c r="L922" i="2"/>
  <c r="K922" i="2"/>
  <c r="J922" i="2"/>
  <c r="I922" i="2"/>
  <c r="H922" i="2"/>
  <c r="G922" i="2"/>
  <c r="L921" i="2"/>
  <c r="K921" i="2"/>
  <c r="J921" i="2"/>
  <c r="I921" i="2"/>
  <c r="H921" i="2"/>
  <c r="G921" i="2"/>
  <c r="L920" i="2"/>
  <c r="K920" i="2"/>
  <c r="J920" i="2"/>
  <c r="I920" i="2"/>
  <c r="H920" i="2"/>
  <c r="G920" i="2"/>
  <c r="L919" i="2"/>
  <c r="K919" i="2"/>
  <c r="J919" i="2"/>
  <c r="I919" i="2"/>
  <c r="H919" i="2"/>
  <c r="G919" i="2"/>
  <c r="L918" i="2"/>
  <c r="K918" i="2"/>
  <c r="J918" i="2"/>
  <c r="I918" i="2"/>
  <c r="H918" i="2"/>
  <c r="G918" i="2"/>
  <c r="L917" i="2"/>
  <c r="K917" i="2"/>
  <c r="J917" i="2"/>
  <c r="I917" i="2"/>
  <c r="H917" i="2"/>
  <c r="G917" i="2"/>
  <c r="L916" i="2"/>
  <c r="K916" i="2"/>
  <c r="J916" i="2"/>
  <c r="I916" i="2"/>
  <c r="H916" i="2"/>
  <c r="G916" i="2"/>
  <c r="L915" i="2"/>
  <c r="K915" i="2"/>
  <c r="J915" i="2"/>
  <c r="I915" i="2"/>
  <c r="H915" i="2"/>
  <c r="G915" i="2"/>
  <c r="L914" i="2"/>
  <c r="K914" i="2"/>
  <c r="J914" i="2"/>
  <c r="I914" i="2"/>
  <c r="H914" i="2"/>
  <c r="G914" i="2"/>
  <c r="L913" i="2"/>
  <c r="K913" i="2"/>
  <c r="J913" i="2"/>
  <c r="I913" i="2"/>
  <c r="H913" i="2"/>
  <c r="G913" i="2"/>
  <c r="L912" i="2"/>
  <c r="K912" i="2"/>
  <c r="J912" i="2"/>
  <c r="I912" i="2"/>
  <c r="H912" i="2"/>
  <c r="G912" i="2"/>
  <c r="L911" i="2"/>
  <c r="K911" i="2"/>
  <c r="J911" i="2"/>
  <c r="I911" i="2"/>
  <c r="H911" i="2"/>
  <c r="G911" i="2"/>
  <c r="L910" i="2"/>
  <c r="K910" i="2"/>
  <c r="J910" i="2"/>
  <c r="I910" i="2"/>
  <c r="H910" i="2"/>
  <c r="G910" i="2"/>
  <c r="L909" i="2"/>
  <c r="K909" i="2"/>
  <c r="J909" i="2"/>
  <c r="I909" i="2"/>
  <c r="H909" i="2"/>
  <c r="G909" i="2"/>
  <c r="L908" i="2"/>
  <c r="K908" i="2"/>
  <c r="J908" i="2"/>
  <c r="I908" i="2"/>
  <c r="H908" i="2"/>
  <c r="G908" i="2"/>
  <c r="L907" i="2"/>
  <c r="K907" i="2"/>
  <c r="J907" i="2"/>
  <c r="I907" i="2"/>
  <c r="H907" i="2"/>
  <c r="G907" i="2"/>
  <c r="L906" i="2"/>
  <c r="K906" i="2"/>
  <c r="J906" i="2"/>
  <c r="I906" i="2"/>
  <c r="H906" i="2"/>
  <c r="G906" i="2"/>
  <c r="L905" i="2"/>
  <c r="K905" i="2"/>
  <c r="J905" i="2"/>
  <c r="I905" i="2"/>
  <c r="H905" i="2"/>
  <c r="G905" i="2"/>
  <c r="L904" i="2"/>
  <c r="K904" i="2"/>
  <c r="J904" i="2"/>
  <c r="I904" i="2"/>
  <c r="H904" i="2"/>
  <c r="G904" i="2"/>
  <c r="L903" i="2"/>
  <c r="K903" i="2"/>
  <c r="J903" i="2"/>
  <c r="I903" i="2"/>
  <c r="H903" i="2"/>
  <c r="G903" i="2"/>
  <c r="L902" i="2"/>
  <c r="K902" i="2"/>
  <c r="J902" i="2"/>
  <c r="I902" i="2"/>
  <c r="H902" i="2"/>
  <c r="G902" i="2"/>
  <c r="L901" i="2"/>
  <c r="K901" i="2"/>
  <c r="J901" i="2"/>
  <c r="I901" i="2"/>
  <c r="H901" i="2"/>
  <c r="G901" i="2"/>
  <c r="L900" i="2"/>
  <c r="K900" i="2"/>
  <c r="J900" i="2"/>
  <c r="I900" i="2"/>
  <c r="H900" i="2"/>
  <c r="G900" i="2"/>
  <c r="L899" i="2"/>
  <c r="K899" i="2"/>
  <c r="J899" i="2"/>
  <c r="I899" i="2"/>
  <c r="H899" i="2"/>
  <c r="G899" i="2"/>
  <c r="L898" i="2"/>
  <c r="K898" i="2"/>
  <c r="J898" i="2"/>
  <c r="I898" i="2"/>
  <c r="H898" i="2"/>
  <c r="G898" i="2"/>
  <c r="L897" i="2"/>
  <c r="K897" i="2"/>
  <c r="J897" i="2"/>
  <c r="I897" i="2"/>
  <c r="H897" i="2"/>
  <c r="G897" i="2"/>
  <c r="L896" i="2"/>
  <c r="K896" i="2"/>
  <c r="J896" i="2"/>
  <c r="I896" i="2"/>
  <c r="H896" i="2"/>
  <c r="G896" i="2"/>
  <c r="L895" i="2"/>
  <c r="K895" i="2"/>
  <c r="J895" i="2"/>
  <c r="I895" i="2"/>
  <c r="H895" i="2"/>
  <c r="G895" i="2"/>
  <c r="L894" i="2"/>
  <c r="K894" i="2"/>
  <c r="J894" i="2"/>
  <c r="I894" i="2"/>
  <c r="H894" i="2"/>
  <c r="G894" i="2"/>
  <c r="L893" i="2"/>
  <c r="K893" i="2"/>
  <c r="J893" i="2"/>
  <c r="I893" i="2"/>
  <c r="H893" i="2"/>
  <c r="G893" i="2"/>
  <c r="L892" i="2"/>
  <c r="K892" i="2"/>
  <c r="J892" i="2"/>
  <c r="I892" i="2"/>
  <c r="H892" i="2"/>
  <c r="G892" i="2"/>
  <c r="L891" i="2"/>
  <c r="K891" i="2"/>
  <c r="J891" i="2"/>
  <c r="I891" i="2"/>
  <c r="H891" i="2"/>
  <c r="G891" i="2"/>
  <c r="L890" i="2"/>
  <c r="K890" i="2"/>
  <c r="J890" i="2"/>
  <c r="I890" i="2"/>
  <c r="H890" i="2"/>
  <c r="G890" i="2"/>
  <c r="L889" i="2"/>
  <c r="K889" i="2"/>
  <c r="J889" i="2"/>
  <c r="I889" i="2"/>
  <c r="H889" i="2"/>
  <c r="G889" i="2"/>
  <c r="L888" i="2"/>
  <c r="K888" i="2"/>
  <c r="J888" i="2"/>
  <c r="I888" i="2"/>
  <c r="H888" i="2"/>
  <c r="G888" i="2"/>
  <c r="L887" i="2"/>
  <c r="K887" i="2"/>
  <c r="J887" i="2"/>
  <c r="I887" i="2"/>
  <c r="H887" i="2"/>
  <c r="G887" i="2"/>
  <c r="L886" i="2"/>
  <c r="K886" i="2"/>
  <c r="J886" i="2"/>
  <c r="I886" i="2"/>
  <c r="H886" i="2"/>
  <c r="G886" i="2"/>
  <c r="L885" i="2"/>
  <c r="K885" i="2"/>
  <c r="J885" i="2"/>
  <c r="I885" i="2"/>
  <c r="H885" i="2"/>
  <c r="G885" i="2"/>
  <c r="L884" i="2"/>
  <c r="K884" i="2"/>
  <c r="J884" i="2"/>
  <c r="I884" i="2"/>
  <c r="H884" i="2"/>
  <c r="G884" i="2"/>
  <c r="L883" i="2"/>
  <c r="K883" i="2"/>
  <c r="J883" i="2"/>
  <c r="I883" i="2"/>
  <c r="H883" i="2"/>
  <c r="G883" i="2"/>
  <c r="L882" i="2"/>
  <c r="K882" i="2"/>
  <c r="J882" i="2"/>
  <c r="I882" i="2"/>
  <c r="H882" i="2"/>
  <c r="G882" i="2"/>
  <c r="L881" i="2"/>
  <c r="K881" i="2"/>
  <c r="J881" i="2"/>
  <c r="I881" i="2"/>
  <c r="H881" i="2"/>
  <c r="G881" i="2"/>
  <c r="L880" i="2"/>
  <c r="K880" i="2"/>
  <c r="J880" i="2"/>
  <c r="I880" i="2"/>
  <c r="H880" i="2"/>
  <c r="G880" i="2"/>
  <c r="L879" i="2"/>
  <c r="K879" i="2"/>
  <c r="J879" i="2"/>
  <c r="I879" i="2"/>
  <c r="H879" i="2"/>
  <c r="G879" i="2"/>
  <c r="L878" i="2"/>
  <c r="K878" i="2"/>
  <c r="J878" i="2"/>
  <c r="I878" i="2"/>
  <c r="H878" i="2"/>
  <c r="G878" i="2"/>
  <c r="L877" i="2"/>
  <c r="K877" i="2"/>
  <c r="J877" i="2"/>
  <c r="I877" i="2"/>
  <c r="H877" i="2"/>
  <c r="G877" i="2"/>
  <c r="L876" i="2"/>
  <c r="K876" i="2"/>
  <c r="J876" i="2"/>
  <c r="I876" i="2"/>
  <c r="H876" i="2"/>
  <c r="G876" i="2"/>
  <c r="L875" i="2"/>
  <c r="K875" i="2"/>
  <c r="J875" i="2"/>
  <c r="I875" i="2"/>
  <c r="H875" i="2"/>
  <c r="G875" i="2"/>
  <c r="L874" i="2"/>
  <c r="K874" i="2"/>
  <c r="J874" i="2"/>
  <c r="I874" i="2"/>
  <c r="H874" i="2"/>
  <c r="G874" i="2"/>
  <c r="L873" i="2"/>
  <c r="K873" i="2"/>
  <c r="J873" i="2"/>
  <c r="I873" i="2"/>
  <c r="H873" i="2"/>
  <c r="G873" i="2"/>
  <c r="L872" i="2"/>
  <c r="K872" i="2"/>
  <c r="J872" i="2"/>
  <c r="I872" i="2"/>
  <c r="H872" i="2"/>
  <c r="G872" i="2"/>
  <c r="L871" i="2"/>
  <c r="K871" i="2"/>
  <c r="J871" i="2"/>
  <c r="I871" i="2"/>
  <c r="H871" i="2"/>
  <c r="G871" i="2"/>
  <c r="L870" i="2"/>
  <c r="K870" i="2"/>
  <c r="J870" i="2"/>
  <c r="I870" i="2"/>
  <c r="H870" i="2"/>
  <c r="G870" i="2"/>
  <c r="L869" i="2"/>
  <c r="K869" i="2"/>
  <c r="J869" i="2"/>
  <c r="I869" i="2"/>
  <c r="H869" i="2"/>
  <c r="G869" i="2"/>
  <c r="L868" i="2"/>
  <c r="K868" i="2"/>
  <c r="J868" i="2"/>
  <c r="I868" i="2"/>
  <c r="H868" i="2"/>
  <c r="G868" i="2"/>
  <c r="L867" i="2"/>
  <c r="K867" i="2"/>
  <c r="J867" i="2"/>
  <c r="I867" i="2"/>
  <c r="H867" i="2"/>
  <c r="G867" i="2"/>
  <c r="L866" i="2"/>
  <c r="K866" i="2"/>
  <c r="J866" i="2"/>
  <c r="I866" i="2"/>
  <c r="H866" i="2"/>
  <c r="G866" i="2"/>
  <c r="L865" i="2"/>
  <c r="K865" i="2"/>
  <c r="J865" i="2"/>
  <c r="I865" i="2"/>
  <c r="H865" i="2"/>
  <c r="G865" i="2"/>
  <c r="L864" i="2"/>
  <c r="K864" i="2"/>
  <c r="J864" i="2"/>
  <c r="I864" i="2"/>
  <c r="H864" i="2"/>
  <c r="G864" i="2"/>
  <c r="L863" i="2"/>
  <c r="K863" i="2"/>
  <c r="J863" i="2"/>
  <c r="I863" i="2"/>
  <c r="H863" i="2"/>
  <c r="G863" i="2"/>
  <c r="L862" i="2"/>
  <c r="K862" i="2"/>
  <c r="J862" i="2"/>
  <c r="I862" i="2"/>
  <c r="H862" i="2"/>
  <c r="G862" i="2"/>
  <c r="L861" i="2"/>
  <c r="K861" i="2"/>
  <c r="J861" i="2"/>
  <c r="I861" i="2"/>
  <c r="H861" i="2"/>
  <c r="G861" i="2"/>
  <c r="L860" i="2"/>
  <c r="K860" i="2"/>
  <c r="J860" i="2"/>
  <c r="I860" i="2"/>
  <c r="H860" i="2"/>
  <c r="G860" i="2"/>
  <c r="L859" i="2"/>
  <c r="K859" i="2"/>
  <c r="J859" i="2"/>
  <c r="I859" i="2"/>
  <c r="H859" i="2"/>
  <c r="G859" i="2"/>
  <c r="L858" i="2"/>
  <c r="K858" i="2"/>
  <c r="J858" i="2"/>
  <c r="I858" i="2"/>
  <c r="H858" i="2"/>
  <c r="G858" i="2"/>
  <c r="L857" i="2"/>
  <c r="K857" i="2"/>
  <c r="J857" i="2"/>
  <c r="I857" i="2"/>
  <c r="H857" i="2"/>
  <c r="G857" i="2"/>
  <c r="L856" i="2"/>
  <c r="K856" i="2"/>
  <c r="J856" i="2"/>
  <c r="I856" i="2"/>
  <c r="H856" i="2"/>
  <c r="G856" i="2"/>
  <c r="L855" i="2"/>
  <c r="K855" i="2"/>
  <c r="J855" i="2"/>
  <c r="I855" i="2"/>
  <c r="H855" i="2"/>
  <c r="G855" i="2"/>
  <c r="L854" i="2"/>
  <c r="K854" i="2"/>
  <c r="J854" i="2"/>
  <c r="I854" i="2"/>
  <c r="H854" i="2"/>
  <c r="G854" i="2"/>
  <c r="L853" i="2"/>
  <c r="K853" i="2"/>
  <c r="J853" i="2"/>
  <c r="I853" i="2"/>
  <c r="H853" i="2"/>
  <c r="G853" i="2"/>
  <c r="L852" i="2"/>
  <c r="K852" i="2"/>
  <c r="J852" i="2"/>
  <c r="I852" i="2"/>
  <c r="H852" i="2"/>
  <c r="G852" i="2"/>
  <c r="L851" i="2"/>
  <c r="K851" i="2"/>
  <c r="J851" i="2"/>
  <c r="I851" i="2"/>
  <c r="H851" i="2"/>
  <c r="G851" i="2"/>
  <c r="L850" i="2"/>
  <c r="K850" i="2"/>
  <c r="J850" i="2"/>
  <c r="I850" i="2"/>
  <c r="H850" i="2"/>
  <c r="G850" i="2"/>
  <c r="L849" i="2"/>
  <c r="K849" i="2"/>
  <c r="J849" i="2"/>
  <c r="I849" i="2"/>
  <c r="H849" i="2"/>
  <c r="G849" i="2"/>
  <c r="L848" i="2"/>
  <c r="K848" i="2"/>
  <c r="J848" i="2"/>
  <c r="I848" i="2"/>
  <c r="H848" i="2"/>
  <c r="G848" i="2"/>
  <c r="L847" i="2"/>
  <c r="K847" i="2"/>
  <c r="J847" i="2"/>
  <c r="I847" i="2"/>
  <c r="H847" i="2"/>
  <c r="G847" i="2"/>
  <c r="L846" i="2"/>
  <c r="K846" i="2"/>
  <c r="J846" i="2"/>
  <c r="I846" i="2"/>
  <c r="H846" i="2"/>
  <c r="G846" i="2"/>
  <c r="L845" i="2"/>
  <c r="K845" i="2"/>
  <c r="J845" i="2"/>
  <c r="I845" i="2"/>
  <c r="H845" i="2"/>
  <c r="G845" i="2"/>
  <c r="L844" i="2"/>
  <c r="K844" i="2"/>
  <c r="J844" i="2"/>
  <c r="I844" i="2"/>
  <c r="H844" i="2"/>
  <c r="G844" i="2"/>
  <c r="L843" i="2"/>
  <c r="K843" i="2"/>
  <c r="J843" i="2"/>
  <c r="I843" i="2"/>
  <c r="H843" i="2"/>
  <c r="G843" i="2"/>
  <c r="L842" i="2"/>
  <c r="K842" i="2"/>
  <c r="J842" i="2"/>
  <c r="I842" i="2"/>
  <c r="H842" i="2"/>
  <c r="G842" i="2"/>
  <c r="L841" i="2"/>
  <c r="K841" i="2"/>
  <c r="J841" i="2"/>
  <c r="I841" i="2"/>
  <c r="H841" i="2"/>
  <c r="G841" i="2"/>
  <c r="L840" i="2"/>
  <c r="K840" i="2"/>
  <c r="J840" i="2"/>
  <c r="I840" i="2"/>
  <c r="H840" i="2"/>
  <c r="G840" i="2"/>
  <c r="L839" i="2"/>
  <c r="K839" i="2"/>
  <c r="J839" i="2"/>
  <c r="I839" i="2"/>
  <c r="H839" i="2"/>
  <c r="G839" i="2"/>
  <c r="L838" i="2"/>
  <c r="K838" i="2"/>
  <c r="J838" i="2"/>
  <c r="I838" i="2"/>
  <c r="H838" i="2"/>
  <c r="G838" i="2"/>
  <c r="L837" i="2"/>
  <c r="K837" i="2"/>
  <c r="J837" i="2"/>
  <c r="I837" i="2"/>
  <c r="H837" i="2"/>
  <c r="G837" i="2"/>
  <c r="L836" i="2"/>
  <c r="K836" i="2"/>
  <c r="J836" i="2"/>
  <c r="I836" i="2"/>
  <c r="H836" i="2"/>
  <c r="G836" i="2"/>
  <c r="L835" i="2"/>
  <c r="K835" i="2"/>
  <c r="J835" i="2"/>
  <c r="I835" i="2"/>
  <c r="H835" i="2"/>
  <c r="G835" i="2"/>
  <c r="L834" i="2"/>
  <c r="K834" i="2"/>
  <c r="J834" i="2"/>
  <c r="I834" i="2"/>
  <c r="H834" i="2"/>
  <c r="G834" i="2"/>
  <c r="L833" i="2"/>
  <c r="K833" i="2"/>
  <c r="J833" i="2"/>
  <c r="I833" i="2"/>
  <c r="H833" i="2"/>
  <c r="G833" i="2"/>
  <c r="L832" i="2"/>
  <c r="K832" i="2"/>
  <c r="J832" i="2"/>
  <c r="I832" i="2"/>
  <c r="H832" i="2"/>
  <c r="G832" i="2"/>
  <c r="L831" i="2"/>
  <c r="K831" i="2"/>
  <c r="J831" i="2"/>
  <c r="I831" i="2"/>
  <c r="H831" i="2"/>
  <c r="G831" i="2"/>
  <c r="L830" i="2"/>
  <c r="K830" i="2"/>
  <c r="J830" i="2"/>
  <c r="I830" i="2"/>
  <c r="H830" i="2"/>
  <c r="G830" i="2"/>
  <c r="L829" i="2"/>
  <c r="K829" i="2"/>
  <c r="J829" i="2"/>
  <c r="I829" i="2"/>
  <c r="H829" i="2"/>
  <c r="G829" i="2"/>
  <c r="L828" i="2"/>
  <c r="K828" i="2"/>
  <c r="J828" i="2"/>
  <c r="I828" i="2"/>
  <c r="H828" i="2"/>
  <c r="G828" i="2"/>
  <c r="L827" i="2"/>
  <c r="K827" i="2"/>
  <c r="J827" i="2"/>
  <c r="I827" i="2"/>
  <c r="H827" i="2"/>
  <c r="G827" i="2"/>
  <c r="L826" i="2"/>
  <c r="K826" i="2"/>
  <c r="J826" i="2"/>
  <c r="I826" i="2"/>
  <c r="H826" i="2"/>
  <c r="G826" i="2"/>
  <c r="L825" i="2"/>
  <c r="K825" i="2"/>
  <c r="J825" i="2"/>
  <c r="I825" i="2"/>
  <c r="H825" i="2"/>
  <c r="G825" i="2"/>
  <c r="L824" i="2"/>
  <c r="K824" i="2"/>
  <c r="J824" i="2"/>
  <c r="I824" i="2"/>
  <c r="H824" i="2"/>
  <c r="G824" i="2"/>
  <c r="L823" i="2"/>
  <c r="K823" i="2"/>
  <c r="J823" i="2"/>
  <c r="I823" i="2"/>
  <c r="H823" i="2"/>
  <c r="G823" i="2"/>
  <c r="L822" i="2"/>
  <c r="K822" i="2"/>
  <c r="J822" i="2"/>
  <c r="I822" i="2"/>
  <c r="H822" i="2"/>
  <c r="G822" i="2"/>
  <c r="L821" i="2"/>
  <c r="K821" i="2"/>
  <c r="J821" i="2"/>
  <c r="I821" i="2"/>
  <c r="H821" i="2"/>
  <c r="G821" i="2"/>
  <c r="L820" i="2"/>
  <c r="K820" i="2"/>
  <c r="J820" i="2"/>
  <c r="I820" i="2"/>
  <c r="H820" i="2"/>
  <c r="G820" i="2"/>
  <c r="L819" i="2"/>
  <c r="K819" i="2"/>
  <c r="J819" i="2"/>
  <c r="I819" i="2"/>
  <c r="H819" i="2"/>
  <c r="G819" i="2"/>
  <c r="L818" i="2"/>
  <c r="K818" i="2"/>
  <c r="J818" i="2"/>
  <c r="I818" i="2"/>
  <c r="H818" i="2"/>
  <c r="G818" i="2"/>
  <c r="L817" i="2"/>
  <c r="K817" i="2"/>
  <c r="J817" i="2"/>
  <c r="I817" i="2"/>
  <c r="H817" i="2"/>
  <c r="G817" i="2"/>
  <c r="L816" i="2"/>
  <c r="K816" i="2"/>
  <c r="J816" i="2"/>
  <c r="I816" i="2"/>
  <c r="H816" i="2"/>
  <c r="G816" i="2"/>
  <c r="L815" i="2"/>
  <c r="K815" i="2"/>
  <c r="J815" i="2"/>
  <c r="I815" i="2"/>
  <c r="H815" i="2"/>
  <c r="G815" i="2"/>
  <c r="L814" i="2"/>
  <c r="K814" i="2"/>
  <c r="J814" i="2"/>
  <c r="I814" i="2"/>
  <c r="H814" i="2"/>
  <c r="G814" i="2"/>
  <c r="L813" i="2"/>
  <c r="K813" i="2"/>
  <c r="J813" i="2"/>
  <c r="I813" i="2"/>
  <c r="H813" i="2"/>
  <c r="G813" i="2"/>
  <c r="L812" i="2"/>
  <c r="K812" i="2"/>
  <c r="J812" i="2"/>
  <c r="I812" i="2"/>
  <c r="H812" i="2"/>
  <c r="G812" i="2"/>
  <c r="L811" i="2"/>
  <c r="K811" i="2"/>
  <c r="J811" i="2"/>
  <c r="I811" i="2"/>
  <c r="H811" i="2"/>
  <c r="G811" i="2"/>
  <c r="L810" i="2"/>
  <c r="K810" i="2"/>
  <c r="J810" i="2"/>
  <c r="I810" i="2"/>
  <c r="H810" i="2"/>
  <c r="G810" i="2"/>
  <c r="L809" i="2"/>
  <c r="K809" i="2"/>
  <c r="J809" i="2"/>
  <c r="I809" i="2"/>
  <c r="H809" i="2"/>
  <c r="G809" i="2"/>
  <c r="L808" i="2"/>
  <c r="K808" i="2"/>
  <c r="J808" i="2"/>
  <c r="I808" i="2"/>
  <c r="H808" i="2"/>
  <c r="G808" i="2"/>
  <c r="L807" i="2"/>
  <c r="K807" i="2"/>
  <c r="J807" i="2"/>
  <c r="I807" i="2"/>
  <c r="H807" i="2"/>
  <c r="G807" i="2"/>
  <c r="L806" i="2"/>
  <c r="K806" i="2"/>
  <c r="J806" i="2"/>
  <c r="I806" i="2"/>
  <c r="H806" i="2"/>
  <c r="G806" i="2"/>
  <c r="L805" i="2"/>
  <c r="K805" i="2"/>
  <c r="J805" i="2"/>
  <c r="I805" i="2"/>
  <c r="H805" i="2"/>
  <c r="G805" i="2"/>
  <c r="L804" i="2"/>
  <c r="K804" i="2"/>
  <c r="J804" i="2"/>
  <c r="I804" i="2"/>
  <c r="H804" i="2"/>
  <c r="G804" i="2"/>
  <c r="L803" i="2"/>
  <c r="K803" i="2"/>
  <c r="J803" i="2"/>
  <c r="I803" i="2"/>
  <c r="H803" i="2"/>
  <c r="G803" i="2"/>
  <c r="L802" i="2"/>
  <c r="K802" i="2"/>
  <c r="J802" i="2"/>
  <c r="I802" i="2"/>
  <c r="H802" i="2"/>
  <c r="G802" i="2"/>
  <c r="L801" i="2"/>
  <c r="K801" i="2"/>
  <c r="J801" i="2"/>
  <c r="I801" i="2"/>
  <c r="H801" i="2"/>
  <c r="G801" i="2"/>
  <c r="L800" i="2"/>
  <c r="K800" i="2"/>
  <c r="J800" i="2"/>
  <c r="I800" i="2"/>
  <c r="H800" i="2"/>
  <c r="G800" i="2"/>
  <c r="L799" i="2"/>
  <c r="K799" i="2"/>
  <c r="J799" i="2"/>
  <c r="I799" i="2"/>
  <c r="H799" i="2"/>
  <c r="G799" i="2"/>
  <c r="L798" i="2"/>
  <c r="K798" i="2"/>
  <c r="J798" i="2"/>
  <c r="I798" i="2"/>
  <c r="H798" i="2"/>
  <c r="G798" i="2"/>
  <c r="L797" i="2"/>
  <c r="K797" i="2"/>
  <c r="J797" i="2"/>
  <c r="I797" i="2"/>
  <c r="H797" i="2"/>
  <c r="G797" i="2"/>
  <c r="L796" i="2"/>
  <c r="K796" i="2"/>
  <c r="J796" i="2"/>
  <c r="I796" i="2"/>
  <c r="H796" i="2"/>
  <c r="G796" i="2"/>
  <c r="L795" i="2"/>
  <c r="K795" i="2"/>
  <c r="J795" i="2"/>
  <c r="I795" i="2"/>
  <c r="H795" i="2"/>
  <c r="G795" i="2"/>
  <c r="L794" i="2"/>
  <c r="K794" i="2"/>
  <c r="J794" i="2"/>
  <c r="I794" i="2"/>
  <c r="H794" i="2"/>
  <c r="G794" i="2"/>
  <c r="L793" i="2"/>
  <c r="K793" i="2"/>
  <c r="J793" i="2"/>
  <c r="I793" i="2"/>
  <c r="H793" i="2"/>
  <c r="G793" i="2"/>
  <c r="L792" i="2"/>
  <c r="K792" i="2"/>
  <c r="J792" i="2"/>
  <c r="I792" i="2"/>
  <c r="H792" i="2"/>
  <c r="G792" i="2"/>
  <c r="L791" i="2"/>
  <c r="K791" i="2"/>
  <c r="J791" i="2"/>
  <c r="I791" i="2"/>
  <c r="H791" i="2"/>
  <c r="G791" i="2"/>
  <c r="L790" i="2"/>
  <c r="K790" i="2"/>
  <c r="J790" i="2"/>
  <c r="I790" i="2"/>
  <c r="H790" i="2"/>
  <c r="G790" i="2"/>
  <c r="L789" i="2"/>
  <c r="K789" i="2"/>
  <c r="J789" i="2"/>
  <c r="I789" i="2"/>
  <c r="H789" i="2"/>
  <c r="G789" i="2"/>
  <c r="L788" i="2"/>
  <c r="K788" i="2"/>
  <c r="J788" i="2"/>
  <c r="I788" i="2"/>
  <c r="H788" i="2"/>
  <c r="G788" i="2"/>
  <c r="L787" i="2"/>
  <c r="K787" i="2"/>
  <c r="J787" i="2"/>
  <c r="I787" i="2"/>
  <c r="H787" i="2"/>
  <c r="G787" i="2"/>
  <c r="L786" i="2"/>
  <c r="K786" i="2"/>
  <c r="J786" i="2"/>
  <c r="I786" i="2"/>
  <c r="H786" i="2"/>
  <c r="G786" i="2"/>
  <c r="L785" i="2"/>
  <c r="K785" i="2"/>
  <c r="J785" i="2"/>
  <c r="I785" i="2"/>
  <c r="H785" i="2"/>
  <c r="G785" i="2"/>
  <c r="L784" i="2"/>
  <c r="K784" i="2"/>
  <c r="J784" i="2"/>
  <c r="I784" i="2"/>
  <c r="H784" i="2"/>
  <c r="G784" i="2"/>
  <c r="L783" i="2"/>
  <c r="K783" i="2"/>
  <c r="J783" i="2"/>
  <c r="I783" i="2"/>
  <c r="H783" i="2"/>
  <c r="G783" i="2"/>
  <c r="L782" i="2"/>
  <c r="K782" i="2"/>
  <c r="J782" i="2"/>
  <c r="I782" i="2"/>
  <c r="H782" i="2"/>
  <c r="G782" i="2"/>
  <c r="L781" i="2"/>
  <c r="K781" i="2"/>
  <c r="J781" i="2"/>
  <c r="I781" i="2"/>
  <c r="H781" i="2"/>
  <c r="G781" i="2"/>
  <c r="L780" i="2"/>
  <c r="K780" i="2"/>
  <c r="J780" i="2"/>
  <c r="I780" i="2"/>
  <c r="H780" i="2"/>
  <c r="G780" i="2"/>
  <c r="L779" i="2"/>
  <c r="K779" i="2"/>
  <c r="J779" i="2"/>
  <c r="I779" i="2"/>
  <c r="H779" i="2"/>
  <c r="G779" i="2"/>
  <c r="L778" i="2"/>
  <c r="K778" i="2"/>
  <c r="J778" i="2"/>
  <c r="I778" i="2"/>
  <c r="H778" i="2"/>
  <c r="G778" i="2"/>
  <c r="L777" i="2"/>
  <c r="K777" i="2"/>
  <c r="J777" i="2"/>
  <c r="I777" i="2"/>
  <c r="H777" i="2"/>
  <c r="G777" i="2"/>
  <c r="L776" i="2"/>
  <c r="K776" i="2"/>
  <c r="J776" i="2"/>
  <c r="I776" i="2"/>
  <c r="H776" i="2"/>
  <c r="G776" i="2"/>
  <c r="L775" i="2"/>
  <c r="K775" i="2"/>
  <c r="J775" i="2"/>
  <c r="I775" i="2"/>
  <c r="H775" i="2"/>
  <c r="G775" i="2"/>
  <c r="L774" i="2"/>
  <c r="K774" i="2"/>
  <c r="J774" i="2"/>
  <c r="I774" i="2"/>
  <c r="H774" i="2"/>
  <c r="G774" i="2"/>
  <c r="L773" i="2"/>
  <c r="K773" i="2"/>
  <c r="J773" i="2"/>
  <c r="I773" i="2"/>
  <c r="H773" i="2"/>
  <c r="G773" i="2"/>
  <c r="L772" i="2"/>
  <c r="K772" i="2"/>
  <c r="J772" i="2"/>
  <c r="I772" i="2"/>
  <c r="H772" i="2"/>
  <c r="G772" i="2"/>
  <c r="L771" i="2"/>
  <c r="K771" i="2"/>
  <c r="J771" i="2"/>
  <c r="I771" i="2"/>
  <c r="H771" i="2"/>
  <c r="G771" i="2"/>
  <c r="L770" i="2"/>
  <c r="K770" i="2"/>
  <c r="J770" i="2"/>
  <c r="I770" i="2"/>
  <c r="H770" i="2"/>
  <c r="G770" i="2"/>
  <c r="L769" i="2"/>
  <c r="K769" i="2"/>
  <c r="J769" i="2"/>
  <c r="I769" i="2"/>
  <c r="H769" i="2"/>
  <c r="G769" i="2"/>
  <c r="L768" i="2"/>
  <c r="K768" i="2"/>
  <c r="J768" i="2"/>
  <c r="I768" i="2"/>
  <c r="H768" i="2"/>
  <c r="G768" i="2"/>
  <c r="L767" i="2"/>
  <c r="K767" i="2"/>
  <c r="J767" i="2"/>
  <c r="I767" i="2"/>
  <c r="H767" i="2"/>
  <c r="G767" i="2"/>
  <c r="L766" i="2"/>
  <c r="K766" i="2"/>
  <c r="J766" i="2"/>
  <c r="I766" i="2"/>
  <c r="H766" i="2"/>
  <c r="G766" i="2"/>
  <c r="L765" i="2"/>
  <c r="K765" i="2"/>
  <c r="J765" i="2"/>
  <c r="I765" i="2"/>
  <c r="H765" i="2"/>
  <c r="G765" i="2"/>
  <c r="L764" i="2"/>
  <c r="K764" i="2"/>
  <c r="J764" i="2"/>
  <c r="I764" i="2"/>
  <c r="H764" i="2"/>
  <c r="G764" i="2"/>
  <c r="L763" i="2"/>
  <c r="K763" i="2"/>
  <c r="J763" i="2"/>
  <c r="I763" i="2"/>
  <c r="H763" i="2"/>
  <c r="G763" i="2"/>
  <c r="L762" i="2"/>
  <c r="K762" i="2"/>
  <c r="J762" i="2"/>
  <c r="I762" i="2"/>
  <c r="H762" i="2"/>
  <c r="G762" i="2"/>
  <c r="L761" i="2"/>
  <c r="K761" i="2"/>
  <c r="J761" i="2"/>
  <c r="I761" i="2"/>
  <c r="H761" i="2"/>
  <c r="G761" i="2"/>
  <c r="L760" i="2"/>
  <c r="K760" i="2"/>
  <c r="J760" i="2"/>
  <c r="I760" i="2"/>
  <c r="H760" i="2"/>
  <c r="G760" i="2"/>
  <c r="L759" i="2"/>
  <c r="K759" i="2"/>
  <c r="J759" i="2"/>
  <c r="I759" i="2"/>
  <c r="H759" i="2"/>
  <c r="G759" i="2"/>
  <c r="L758" i="2"/>
  <c r="K758" i="2"/>
  <c r="J758" i="2"/>
  <c r="I758" i="2"/>
  <c r="H758" i="2"/>
  <c r="G758" i="2"/>
  <c r="L757" i="2"/>
  <c r="K757" i="2"/>
  <c r="J757" i="2"/>
  <c r="I757" i="2"/>
  <c r="H757" i="2"/>
  <c r="G757" i="2"/>
  <c r="L756" i="2"/>
  <c r="K756" i="2"/>
  <c r="J756" i="2"/>
  <c r="I756" i="2"/>
  <c r="H756" i="2"/>
  <c r="G756" i="2"/>
  <c r="L755" i="2"/>
  <c r="K755" i="2"/>
  <c r="J755" i="2"/>
  <c r="I755" i="2"/>
  <c r="H755" i="2"/>
  <c r="G755" i="2"/>
  <c r="L754" i="2"/>
  <c r="K754" i="2"/>
  <c r="J754" i="2"/>
  <c r="I754" i="2"/>
  <c r="H754" i="2"/>
  <c r="G754" i="2"/>
  <c r="L753" i="2"/>
  <c r="K753" i="2"/>
  <c r="J753" i="2"/>
  <c r="I753" i="2"/>
  <c r="H753" i="2"/>
  <c r="G753" i="2"/>
  <c r="L752" i="2"/>
  <c r="K752" i="2"/>
  <c r="J752" i="2"/>
  <c r="I752" i="2"/>
  <c r="H752" i="2"/>
  <c r="G752" i="2"/>
  <c r="L751" i="2"/>
  <c r="K751" i="2"/>
  <c r="J751" i="2"/>
  <c r="I751" i="2"/>
  <c r="H751" i="2"/>
  <c r="G751" i="2"/>
  <c r="L750" i="2"/>
  <c r="K750" i="2"/>
  <c r="J750" i="2"/>
  <c r="I750" i="2"/>
  <c r="H750" i="2"/>
  <c r="G750" i="2"/>
  <c r="L749" i="2"/>
  <c r="K749" i="2"/>
  <c r="J749" i="2"/>
  <c r="I749" i="2"/>
  <c r="H749" i="2"/>
  <c r="G749" i="2"/>
  <c r="L748" i="2"/>
  <c r="K748" i="2"/>
  <c r="J748" i="2"/>
  <c r="I748" i="2"/>
  <c r="H748" i="2"/>
  <c r="G748" i="2"/>
  <c r="L747" i="2"/>
  <c r="K747" i="2"/>
  <c r="J747" i="2"/>
  <c r="I747" i="2"/>
  <c r="H747" i="2"/>
  <c r="G747" i="2"/>
  <c r="L746" i="2"/>
  <c r="K746" i="2"/>
  <c r="J746" i="2"/>
  <c r="I746" i="2"/>
  <c r="H746" i="2"/>
  <c r="G746" i="2"/>
  <c r="L745" i="2"/>
  <c r="K745" i="2"/>
  <c r="J745" i="2"/>
  <c r="I745" i="2"/>
  <c r="H745" i="2"/>
  <c r="G745" i="2"/>
  <c r="L744" i="2"/>
  <c r="K744" i="2"/>
  <c r="J744" i="2"/>
  <c r="I744" i="2"/>
  <c r="H744" i="2"/>
  <c r="G744" i="2"/>
  <c r="L743" i="2"/>
  <c r="K743" i="2"/>
  <c r="J743" i="2"/>
  <c r="I743" i="2"/>
  <c r="H743" i="2"/>
  <c r="G743" i="2"/>
  <c r="L742" i="2"/>
  <c r="K742" i="2"/>
  <c r="J742" i="2"/>
  <c r="I742" i="2"/>
  <c r="H742" i="2"/>
  <c r="G742" i="2"/>
  <c r="L741" i="2"/>
  <c r="K741" i="2"/>
  <c r="J741" i="2"/>
  <c r="I741" i="2"/>
  <c r="H741" i="2"/>
  <c r="G741" i="2"/>
  <c r="L740" i="2"/>
  <c r="K740" i="2"/>
  <c r="J740" i="2"/>
  <c r="I740" i="2"/>
  <c r="H740" i="2"/>
  <c r="G740" i="2"/>
  <c r="L739" i="2"/>
  <c r="K739" i="2"/>
  <c r="J739" i="2"/>
  <c r="I739" i="2"/>
  <c r="H739" i="2"/>
  <c r="G739" i="2"/>
  <c r="L738" i="2"/>
  <c r="K738" i="2"/>
  <c r="J738" i="2"/>
  <c r="I738" i="2"/>
  <c r="H738" i="2"/>
  <c r="G738" i="2"/>
  <c r="L737" i="2"/>
  <c r="K737" i="2"/>
  <c r="J737" i="2"/>
  <c r="I737" i="2"/>
  <c r="H737" i="2"/>
  <c r="G737" i="2"/>
  <c r="L736" i="2"/>
  <c r="K736" i="2"/>
  <c r="J736" i="2"/>
  <c r="I736" i="2"/>
  <c r="H736" i="2"/>
  <c r="G736" i="2"/>
  <c r="L735" i="2"/>
  <c r="K735" i="2"/>
  <c r="J735" i="2"/>
  <c r="I735" i="2"/>
  <c r="H735" i="2"/>
  <c r="G735" i="2"/>
  <c r="L734" i="2"/>
  <c r="K734" i="2"/>
  <c r="J734" i="2"/>
  <c r="I734" i="2"/>
  <c r="H734" i="2"/>
  <c r="G734" i="2"/>
  <c r="L733" i="2"/>
  <c r="K733" i="2"/>
  <c r="J733" i="2"/>
  <c r="I733" i="2"/>
  <c r="H733" i="2"/>
  <c r="G733" i="2"/>
  <c r="L732" i="2"/>
  <c r="K732" i="2"/>
  <c r="J732" i="2"/>
  <c r="I732" i="2"/>
  <c r="H732" i="2"/>
  <c r="G732" i="2"/>
  <c r="L731" i="2"/>
  <c r="K731" i="2"/>
  <c r="J731" i="2"/>
  <c r="I731" i="2"/>
  <c r="H731" i="2"/>
  <c r="G731" i="2"/>
  <c r="L730" i="2"/>
  <c r="K730" i="2"/>
  <c r="J730" i="2"/>
  <c r="I730" i="2"/>
  <c r="H730" i="2"/>
  <c r="G730" i="2"/>
  <c r="L729" i="2"/>
  <c r="K729" i="2"/>
  <c r="J729" i="2"/>
  <c r="I729" i="2"/>
  <c r="H729" i="2"/>
  <c r="G729" i="2"/>
  <c r="L728" i="2"/>
  <c r="K728" i="2"/>
  <c r="J728" i="2"/>
  <c r="I728" i="2"/>
  <c r="H728" i="2"/>
  <c r="G728" i="2"/>
  <c r="L727" i="2"/>
  <c r="K727" i="2"/>
  <c r="J727" i="2"/>
  <c r="I727" i="2"/>
  <c r="H727" i="2"/>
  <c r="G727" i="2"/>
  <c r="L726" i="2"/>
  <c r="K726" i="2"/>
  <c r="J726" i="2"/>
  <c r="I726" i="2"/>
  <c r="H726" i="2"/>
  <c r="G726" i="2"/>
  <c r="L725" i="2"/>
  <c r="K725" i="2"/>
  <c r="J725" i="2"/>
  <c r="I725" i="2"/>
  <c r="H725" i="2"/>
  <c r="G725" i="2"/>
  <c r="L724" i="2"/>
  <c r="K724" i="2"/>
  <c r="J724" i="2"/>
  <c r="I724" i="2"/>
  <c r="H724" i="2"/>
  <c r="G724" i="2"/>
  <c r="L723" i="2"/>
  <c r="K723" i="2"/>
  <c r="J723" i="2"/>
  <c r="I723" i="2"/>
  <c r="H723" i="2"/>
  <c r="G723" i="2"/>
  <c r="L722" i="2"/>
  <c r="K722" i="2"/>
  <c r="J722" i="2"/>
  <c r="I722" i="2"/>
  <c r="H722" i="2"/>
  <c r="G722" i="2"/>
  <c r="L721" i="2"/>
  <c r="K721" i="2"/>
  <c r="J721" i="2"/>
  <c r="I721" i="2"/>
  <c r="H721" i="2"/>
  <c r="G721" i="2"/>
  <c r="L720" i="2"/>
  <c r="K720" i="2"/>
  <c r="J720" i="2"/>
  <c r="I720" i="2"/>
  <c r="H720" i="2"/>
  <c r="G720" i="2"/>
  <c r="L719" i="2"/>
  <c r="K719" i="2"/>
  <c r="J719" i="2"/>
  <c r="I719" i="2"/>
  <c r="H719" i="2"/>
  <c r="G719" i="2"/>
  <c r="L718" i="2"/>
  <c r="K718" i="2"/>
  <c r="J718" i="2"/>
  <c r="I718" i="2"/>
  <c r="H718" i="2"/>
  <c r="G718" i="2"/>
  <c r="L717" i="2"/>
  <c r="K717" i="2"/>
  <c r="J717" i="2"/>
  <c r="I717" i="2"/>
  <c r="H717" i="2"/>
  <c r="G717" i="2"/>
  <c r="L716" i="2"/>
  <c r="K716" i="2"/>
  <c r="J716" i="2"/>
  <c r="I716" i="2"/>
  <c r="H716" i="2"/>
  <c r="G716" i="2"/>
  <c r="L715" i="2"/>
  <c r="K715" i="2"/>
  <c r="J715" i="2"/>
  <c r="I715" i="2"/>
  <c r="H715" i="2"/>
  <c r="G715" i="2"/>
  <c r="L714" i="2"/>
  <c r="K714" i="2"/>
  <c r="J714" i="2"/>
  <c r="I714" i="2"/>
  <c r="H714" i="2"/>
  <c r="G714" i="2"/>
  <c r="L713" i="2"/>
  <c r="K713" i="2"/>
  <c r="J713" i="2"/>
  <c r="I713" i="2"/>
  <c r="H713" i="2"/>
  <c r="G713" i="2"/>
  <c r="L712" i="2"/>
  <c r="K712" i="2"/>
  <c r="J712" i="2"/>
  <c r="I712" i="2"/>
  <c r="H712" i="2"/>
  <c r="G712" i="2"/>
  <c r="L711" i="2"/>
  <c r="K711" i="2"/>
  <c r="J711" i="2"/>
  <c r="I711" i="2"/>
  <c r="H711" i="2"/>
  <c r="G711" i="2"/>
  <c r="L710" i="2"/>
  <c r="K710" i="2"/>
  <c r="J710" i="2"/>
  <c r="I710" i="2"/>
  <c r="H710" i="2"/>
  <c r="G710" i="2"/>
  <c r="L709" i="2"/>
  <c r="K709" i="2"/>
  <c r="J709" i="2"/>
  <c r="I709" i="2"/>
  <c r="H709" i="2"/>
  <c r="G709" i="2"/>
  <c r="L708" i="2"/>
  <c r="K708" i="2"/>
  <c r="J708" i="2"/>
  <c r="I708" i="2"/>
  <c r="H708" i="2"/>
  <c r="G708" i="2"/>
  <c r="L707" i="2"/>
  <c r="K707" i="2"/>
  <c r="J707" i="2"/>
  <c r="I707" i="2"/>
  <c r="H707" i="2"/>
  <c r="G707" i="2"/>
  <c r="L706" i="2"/>
  <c r="K706" i="2"/>
  <c r="J706" i="2"/>
  <c r="I706" i="2"/>
  <c r="H706" i="2"/>
  <c r="G706" i="2"/>
  <c r="L705" i="2"/>
  <c r="K705" i="2"/>
  <c r="J705" i="2"/>
  <c r="I705" i="2"/>
  <c r="H705" i="2"/>
  <c r="G705" i="2"/>
  <c r="L704" i="2"/>
  <c r="K704" i="2"/>
  <c r="J704" i="2"/>
  <c r="I704" i="2"/>
  <c r="H704" i="2"/>
  <c r="G704" i="2"/>
  <c r="L703" i="2"/>
  <c r="K703" i="2"/>
  <c r="J703" i="2"/>
  <c r="I703" i="2"/>
  <c r="H703" i="2"/>
  <c r="G703" i="2"/>
  <c r="L702" i="2"/>
  <c r="K702" i="2"/>
  <c r="J702" i="2"/>
  <c r="I702" i="2"/>
  <c r="H702" i="2"/>
  <c r="G702" i="2"/>
  <c r="L701" i="2"/>
  <c r="K701" i="2"/>
  <c r="J701" i="2"/>
  <c r="I701" i="2"/>
  <c r="H701" i="2"/>
  <c r="G701" i="2"/>
  <c r="L700" i="2"/>
  <c r="K700" i="2"/>
  <c r="J700" i="2"/>
  <c r="I700" i="2"/>
  <c r="H700" i="2"/>
  <c r="G700" i="2"/>
  <c r="L699" i="2"/>
  <c r="K699" i="2"/>
  <c r="J699" i="2"/>
  <c r="I699" i="2"/>
  <c r="H699" i="2"/>
  <c r="G699" i="2"/>
  <c r="L698" i="2"/>
  <c r="K698" i="2"/>
  <c r="J698" i="2"/>
  <c r="I698" i="2"/>
  <c r="H698" i="2"/>
  <c r="G698" i="2"/>
  <c r="L697" i="2"/>
  <c r="K697" i="2"/>
  <c r="J697" i="2"/>
  <c r="I697" i="2"/>
  <c r="H697" i="2"/>
  <c r="G697" i="2"/>
  <c r="L696" i="2"/>
  <c r="K696" i="2"/>
  <c r="J696" i="2"/>
  <c r="I696" i="2"/>
  <c r="H696" i="2"/>
  <c r="G696" i="2"/>
  <c r="L695" i="2"/>
  <c r="K695" i="2"/>
  <c r="J695" i="2"/>
  <c r="I695" i="2"/>
  <c r="H695" i="2"/>
  <c r="G695" i="2"/>
  <c r="L694" i="2"/>
  <c r="K694" i="2"/>
  <c r="J694" i="2"/>
  <c r="I694" i="2"/>
  <c r="H694" i="2"/>
  <c r="G694" i="2"/>
  <c r="L693" i="2"/>
  <c r="K693" i="2"/>
  <c r="J693" i="2"/>
  <c r="I693" i="2"/>
  <c r="H693" i="2"/>
  <c r="G693" i="2"/>
  <c r="L692" i="2"/>
  <c r="K692" i="2"/>
  <c r="J692" i="2"/>
  <c r="I692" i="2"/>
  <c r="H692" i="2"/>
  <c r="G692" i="2"/>
  <c r="L691" i="2"/>
  <c r="K691" i="2"/>
  <c r="J691" i="2"/>
  <c r="I691" i="2"/>
  <c r="H691" i="2"/>
  <c r="G691" i="2"/>
  <c r="L690" i="2"/>
  <c r="K690" i="2"/>
  <c r="J690" i="2"/>
  <c r="I690" i="2"/>
  <c r="H690" i="2"/>
  <c r="G690" i="2"/>
  <c r="L689" i="2"/>
  <c r="K689" i="2"/>
  <c r="J689" i="2"/>
  <c r="I689" i="2"/>
  <c r="H689" i="2"/>
  <c r="G689" i="2"/>
  <c r="L688" i="2"/>
  <c r="K688" i="2"/>
  <c r="J688" i="2"/>
  <c r="I688" i="2"/>
  <c r="H688" i="2"/>
  <c r="G688" i="2"/>
  <c r="L687" i="2"/>
  <c r="K687" i="2"/>
  <c r="J687" i="2"/>
  <c r="I687" i="2"/>
  <c r="H687" i="2"/>
  <c r="G687" i="2"/>
  <c r="L686" i="2"/>
  <c r="K686" i="2"/>
  <c r="J686" i="2"/>
  <c r="I686" i="2"/>
  <c r="H686" i="2"/>
  <c r="G686" i="2"/>
  <c r="L685" i="2"/>
  <c r="K685" i="2"/>
  <c r="J685" i="2"/>
  <c r="I685" i="2"/>
  <c r="H685" i="2"/>
  <c r="G685" i="2"/>
  <c r="L684" i="2"/>
  <c r="K684" i="2"/>
  <c r="J684" i="2"/>
  <c r="I684" i="2"/>
  <c r="H684" i="2"/>
  <c r="G684" i="2"/>
  <c r="L683" i="2"/>
  <c r="K683" i="2"/>
  <c r="J683" i="2"/>
  <c r="I683" i="2"/>
  <c r="H683" i="2"/>
  <c r="G683" i="2"/>
  <c r="L682" i="2"/>
  <c r="K682" i="2"/>
  <c r="J682" i="2"/>
  <c r="I682" i="2"/>
  <c r="H682" i="2"/>
  <c r="G682" i="2"/>
  <c r="L681" i="2"/>
  <c r="K681" i="2"/>
  <c r="J681" i="2"/>
  <c r="I681" i="2"/>
  <c r="H681" i="2"/>
  <c r="G681" i="2"/>
  <c r="L680" i="2"/>
  <c r="K680" i="2"/>
  <c r="J680" i="2"/>
  <c r="I680" i="2"/>
  <c r="H680" i="2"/>
  <c r="G680" i="2"/>
  <c r="L679" i="2"/>
  <c r="K679" i="2"/>
  <c r="J679" i="2"/>
  <c r="I679" i="2"/>
  <c r="H679" i="2"/>
  <c r="G679" i="2"/>
  <c r="L678" i="2"/>
  <c r="K678" i="2"/>
  <c r="J678" i="2"/>
  <c r="I678" i="2"/>
  <c r="H678" i="2"/>
  <c r="G678" i="2"/>
  <c r="L677" i="2"/>
  <c r="K677" i="2"/>
  <c r="J677" i="2"/>
  <c r="I677" i="2"/>
  <c r="H677" i="2"/>
  <c r="G677" i="2"/>
  <c r="L676" i="2"/>
  <c r="K676" i="2"/>
  <c r="J676" i="2"/>
  <c r="I676" i="2"/>
  <c r="H676" i="2"/>
  <c r="G676" i="2"/>
  <c r="L675" i="2"/>
  <c r="K675" i="2"/>
  <c r="J675" i="2"/>
  <c r="I675" i="2"/>
  <c r="H675" i="2"/>
  <c r="G675" i="2"/>
  <c r="L674" i="2"/>
  <c r="K674" i="2"/>
  <c r="J674" i="2"/>
  <c r="I674" i="2"/>
  <c r="H674" i="2"/>
  <c r="G674" i="2"/>
  <c r="L673" i="2"/>
  <c r="K673" i="2"/>
  <c r="J673" i="2"/>
  <c r="I673" i="2"/>
  <c r="H673" i="2"/>
  <c r="G673" i="2"/>
  <c r="L672" i="2"/>
  <c r="K672" i="2"/>
  <c r="J672" i="2"/>
  <c r="I672" i="2"/>
  <c r="H672" i="2"/>
  <c r="G672" i="2"/>
  <c r="L671" i="2"/>
  <c r="K671" i="2"/>
  <c r="J671" i="2"/>
  <c r="I671" i="2"/>
  <c r="H671" i="2"/>
  <c r="G671" i="2"/>
  <c r="L670" i="2"/>
  <c r="K670" i="2"/>
  <c r="J670" i="2"/>
  <c r="I670" i="2"/>
  <c r="H670" i="2"/>
  <c r="G670" i="2"/>
  <c r="L669" i="2"/>
  <c r="K669" i="2"/>
  <c r="J669" i="2"/>
  <c r="I669" i="2"/>
  <c r="H669" i="2"/>
  <c r="G669" i="2"/>
  <c r="L668" i="2"/>
  <c r="K668" i="2"/>
  <c r="J668" i="2"/>
  <c r="I668" i="2"/>
  <c r="H668" i="2"/>
  <c r="G668" i="2"/>
  <c r="L667" i="2"/>
  <c r="K667" i="2"/>
  <c r="J667" i="2"/>
  <c r="I667" i="2"/>
  <c r="H667" i="2"/>
  <c r="G667" i="2"/>
  <c r="L666" i="2"/>
  <c r="K666" i="2"/>
  <c r="J666" i="2"/>
  <c r="I666" i="2"/>
  <c r="H666" i="2"/>
  <c r="G666" i="2"/>
  <c r="L665" i="2"/>
  <c r="K665" i="2"/>
  <c r="J665" i="2"/>
  <c r="I665" i="2"/>
  <c r="H665" i="2"/>
  <c r="G665" i="2"/>
  <c r="L664" i="2"/>
  <c r="K664" i="2"/>
  <c r="J664" i="2"/>
  <c r="I664" i="2"/>
  <c r="H664" i="2"/>
  <c r="G664" i="2"/>
  <c r="L663" i="2"/>
  <c r="K663" i="2"/>
  <c r="J663" i="2"/>
  <c r="I663" i="2"/>
  <c r="H663" i="2"/>
  <c r="G663" i="2"/>
  <c r="L662" i="2"/>
  <c r="K662" i="2"/>
  <c r="J662" i="2"/>
  <c r="I662" i="2"/>
  <c r="H662" i="2"/>
  <c r="G662" i="2"/>
  <c r="L661" i="2"/>
  <c r="K661" i="2"/>
  <c r="J661" i="2"/>
  <c r="I661" i="2"/>
  <c r="H661" i="2"/>
  <c r="G661" i="2"/>
  <c r="L660" i="2"/>
  <c r="K660" i="2"/>
  <c r="J660" i="2"/>
  <c r="I660" i="2"/>
  <c r="H660" i="2"/>
  <c r="G660" i="2"/>
  <c r="L659" i="2"/>
  <c r="K659" i="2"/>
  <c r="J659" i="2"/>
  <c r="I659" i="2"/>
  <c r="H659" i="2"/>
  <c r="G659" i="2"/>
  <c r="L658" i="2"/>
  <c r="K658" i="2"/>
  <c r="J658" i="2"/>
  <c r="I658" i="2"/>
  <c r="H658" i="2"/>
  <c r="G658" i="2"/>
  <c r="L657" i="2"/>
  <c r="K657" i="2"/>
  <c r="J657" i="2"/>
  <c r="I657" i="2"/>
  <c r="H657" i="2"/>
  <c r="G657" i="2"/>
  <c r="L656" i="2"/>
  <c r="K656" i="2"/>
  <c r="J656" i="2"/>
  <c r="I656" i="2"/>
  <c r="H656" i="2"/>
  <c r="G656" i="2"/>
  <c r="L655" i="2"/>
  <c r="K655" i="2"/>
  <c r="J655" i="2"/>
  <c r="I655" i="2"/>
  <c r="H655" i="2"/>
  <c r="G655" i="2"/>
  <c r="L654" i="2"/>
  <c r="K654" i="2"/>
  <c r="J654" i="2"/>
  <c r="I654" i="2"/>
  <c r="H654" i="2"/>
  <c r="G654" i="2"/>
  <c r="L653" i="2"/>
  <c r="K653" i="2"/>
  <c r="J653" i="2"/>
  <c r="I653" i="2"/>
  <c r="H653" i="2"/>
  <c r="G653" i="2"/>
  <c r="L652" i="2"/>
  <c r="K652" i="2"/>
  <c r="J652" i="2"/>
  <c r="I652" i="2"/>
  <c r="H652" i="2"/>
  <c r="G652" i="2"/>
  <c r="L651" i="2"/>
  <c r="K651" i="2"/>
  <c r="J651" i="2"/>
  <c r="I651" i="2"/>
  <c r="H651" i="2"/>
  <c r="G651" i="2"/>
  <c r="L650" i="2"/>
  <c r="K650" i="2"/>
  <c r="J650" i="2"/>
  <c r="I650" i="2"/>
  <c r="H650" i="2"/>
  <c r="G650" i="2"/>
  <c r="L649" i="2"/>
  <c r="K649" i="2"/>
  <c r="J649" i="2"/>
  <c r="I649" i="2"/>
  <c r="H649" i="2"/>
  <c r="G649" i="2"/>
  <c r="L648" i="2"/>
  <c r="K648" i="2"/>
  <c r="J648" i="2"/>
  <c r="I648" i="2"/>
  <c r="H648" i="2"/>
  <c r="G648" i="2"/>
  <c r="L647" i="2"/>
  <c r="K647" i="2"/>
  <c r="J647" i="2"/>
  <c r="I647" i="2"/>
  <c r="H647" i="2"/>
  <c r="G647" i="2"/>
  <c r="L646" i="2"/>
  <c r="K646" i="2"/>
  <c r="J646" i="2"/>
  <c r="I646" i="2"/>
  <c r="H646" i="2"/>
  <c r="G646" i="2"/>
  <c r="L645" i="2"/>
  <c r="K645" i="2"/>
  <c r="J645" i="2"/>
  <c r="I645" i="2"/>
  <c r="H645" i="2"/>
  <c r="G645" i="2"/>
  <c r="L644" i="2"/>
  <c r="K644" i="2"/>
  <c r="J644" i="2"/>
  <c r="I644" i="2"/>
  <c r="H644" i="2"/>
  <c r="G644" i="2"/>
  <c r="L643" i="2"/>
  <c r="K643" i="2"/>
  <c r="J643" i="2"/>
  <c r="I643" i="2"/>
  <c r="H643" i="2"/>
  <c r="G643" i="2"/>
  <c r="L642" i="2"/>
  <c r="K642" i="2"/>
  <c r="J642" i="2"/>
  <c r="I642" i="2"/>
  <c r="H642" i="2"/>
  <c r="G642" i="2"/>
  <c r="L641" i="2"/>
  <c r="K641" i="2"/>
  <c r="J641" i="2"/>
  <c r="I641" i="2"/>
  <c r="H641" i="2"/>
  <c r="G641" i="2"/>
  <c r="L640" i="2"/>
  <c r="K640" i="2"/>
  <c r="J640" i="2"/>
  <c r="I640" i="2"/>
  <c r="H640" i="2"/>
  <c r="G640" i="2"/>
  <c r="L639" i="2"/>
  <c r="K639" i="2"/>
  <c r="J639" i="2"/>
  <c r="I639" i="2"/>
  <c r="H639" i="2"/>
  <c r="G639" i="2"/>
  <c r="L638" i="2"/>
  <c r="K638" i="2"/>
  <c r="J638" i="2"/>
  <c r="I638" i="2"/>
  <c r="H638" i="2"/>
  <c r="G638" i="2"/>
  <c r="L637" i="2"/>
  <c r="K637" i="2"/>
  <c r="J637" i="2"/>
  <c r="I637" i="2"/>
  <c r="H637" i="2"/>
  <c r="G637" i="2"/>
  <c r="L636" i="2"/>
  <c r="K636" i="2"/>
  <c r="J636" i="2"/>
  <c r="I636" i="2"/>
  <c r="H636" i="2"/>
  <c r="G636" i="2"/>
  <c r="L635" i="2"/>
  <c r="K635" i="2"/>
  <c r="J635" i="2"/>
  <c r="I635" i="2"/>
  <c r="H635" i="2"/>
  <c r="G635" i="2"/>
  <c r="L634" i="2"/>
  <c r="K634" i="2"/>
  <c r="J634" i="2"/>
  <c r="I634" i="2"/>
  <c r="H634" i="2"/>
  <c r="G634" i="2"/>
  <c r="L633" i="2"/>
  <c r="K633" i="2"/>
  <c r="J633" i="2"/>
  <c r="I633" i="2"/>
  <c r="H633" i="2"/>
  <c r="G633" i="2"/>
  <c r="L632" i="2"/>
  <c r="K632" i="2"/>
  <c r="J632" i="2"/>
  <c r="I632" i="2"/>
  <c r="H632" i="2"/>
  <c r="G632" i="2"/>
  <c r="L631" i="2"/>
  <c r="K631" i="2"/>
  <c r="J631" i="2"/>
  <c r="I631" i="2"/>
  <c r="H631" i="2"/>
  <c r="G631" i="2"/>
  <c r="L630" i="2"/>
  <c r="K630" i="2"/>
  <c r="J630" i="2"/>
  <c r="I630" i="2"/>
  <c r="H630" i="2"/>
  <c r="G630" i="2"/>
  <c r="L629" i="2"/>
  <c r="K629" i="2"/>
  <c r="J629" i="2"/>
  <c r="I629" i="2"/>
  <c r="H629" i="2"/>
  <c r="G629" i="2"/>
  <c r="L628" i="2"/>
  <c r="K628" i="2"/>
  <c r="J628" i="2"/>
  <c r="I628" i="2"/>
  <c r="H628" i="2"/>
  <c r="G628" i="2"/>
  <c r="L627" i="2"/>
  <c r="K627" i="2"/>
  <c r="J627" i="2"/>
  <c r="I627" i="2"/>
  <c r="H627" i="2"/>
  <c r="G627" i="2"/>
  <c r="L626" i="2"/>
  <c r="K626" i="2"/>
  <c r="J626" i="2"/>
  <c r="I626" i="2"/>
  <c r="H626" i="2"/>
  <c r="G626" i="2"/>
  <c r="L625" i="2"/>
  <c r="K625" i="2"/>
  <c r="J625" i="2"/>
  <c r="I625" i="2"/>
  <c r="H625" i="2"/>
  <c r="G625" i="2"/>
  <c r="L624" i="2"/>
  <c r="K624" i="2"/>
  <c r="J624" i="2"/>
  <c r="I624" i="2"/>
  <c r="H624" i="2"/>
  <c r="G624" i="2"/>
  <c r="L623" i="2"/>
  <c r="K623" i="2"/>
  <c r="J623" i="2"/>
  <c r="I623" i="2"/>
  <c r="H623" i="2"/>
  <c r="G623" i="2"/>
  <c r="L622" i="2"/>
  <c r="K622" i="2"/>
  <c r="J622" i="2"/>
  <c r="I622" i="2"/>
  <c r="H622" i="2"/>
  <c r="G622" i="2"/>
  <c r="L621" i="2"/>
  <c r="K621" i="2"/>
  <c r="J621" i="2"/>
  <c r="I621" i="2"/>
  <c r="H621" i="2"/>
  <c r="G621" i="2"/>
  <c r="L620" i="2"/>
  <c r="K620" i="2"/>
  <c r="J620" i="2"/>
  <c r="I620" i="2"/>
  <c r="H620" i="2"/>
  <c r="G620" i="2"/>
  <c r="L619" i="2"/>
  <c r="K619" i="2"/>
  <c r="J619" i="2"/>
  <c r="I619" i="2"/>
  <c r="H619" i="2"/>
  <c r="G619" i="2"/>
  <c r="L618" i="2"/>
  <c r="K618" i="2"/>
  <c r="J618" i="2"/>
  <c r="I618" i="2"/>
  <c r="H618" i="2"/>
  <c r="G618" i="2"/>
  <c r="L617" i="2"/>
  <c r="K617" i="2"/>
  <c r="J617" i="2"/>
  <c r="I617" i="2"/>
  <c r="H617" i="2"/>
  <c r="G617" i="2"/>
  <c r="L616" i="2"/>
  <c r="K616" i="2"/>
  <c r="J616" i="2"/>
  <c r="I616" i="2"/>
  <c r="H616" i="2"/>
  <c r="G616" i="2"/>
  <c r="L615" i="2"/>
  <c r="K615" i="2"/>
  <c r="J615" i="2"/>
  <c r="I615" i="2"/>
  <c r="H615" i="2"/>
  <c r="G615" i="2"/>
  <c r="L614" i="2"/>
  <c r="K614" i="2"/>
  <c r="J614" i="2"/>
  <c r="I614" i="2"/>
  <c r="H614" i="2"/>
  <c r="G614" i="2"/>
  <c r="L613" i="2"/>
  <c r="K613" i="2"/>
  <c r="J613" i="2"/>
  <c r="I613" i="2"/>
  <c r="H613" i="2"/>
  <c r="G613" i="2"/>
  <c r="L612" i="2"/>
  <c r="K612" i="2"/>
  <c r="J612" i="2"/>
  <c r="I612" i="2"/>
  <c r="H612" i="2"/>
  <c r="G612" i="2"/>
  <c r="L611" i="2"/>
  <c r="K611" i="2"/>
  <c r="J611" i="2"/>
  <c r="I611" i="2"/>
  <c r="H611" i="2"/>
  <c r="G611" i="2"/>
  <c r="L610" i="2"/>
  <c r="K610" i="2"/>
  <c r="J610" i="2"/>
  <c r="I610" i="2"/>
  <c r="H610" i="2"/>
  <c r="G610" i="2"/>
  <c r="L609" i="2"/>
  <c r="K609" i="2"/>
  <c r="J609" i="2"/>
  <c r="I609" i="2"/>
  <c r="H609" i="2"/>
  <c r="G609" i="2"/>
  <c r="L608" i="2"/>
  <c r="K608" i="2"/>
  <c r="J608" i="2"/>
  <c r="I608" i="2"/>
  <c r="H608" i="2"/>
  <c r="G608" i="2"/>
  <c r="L607" i="2"/>
  <c r="K607" i="2"/>
  <c r="J607" i="2"/>
  <c r="I607" i="2"/>
  <c r="H607" i="2"/>
  <c r="G607" i="2"/>
  <c r="L606" i="2"/>
  <c r="K606" i="2"/>
  <c r="J606" i="2"/>
  <c r="I606" i="2"/>
  <c r="H606" i="2"/>
  <c r="G606" i="2"/>
  <c r="L605" i="2"/>
  <c r="K605" i="2"/>
  <c r="J605" i="2"/>
  <c r="I605" i="2"/>
  <c r="H605" i="2"/>
  <c r="G605" i="2"/>
  <c r="L604" i="2"/>
  <c r="K604" i="2"/>
  <c r="J604" i="2"/>
  <c r="I604" i="2"/>
  <c r="H604" i="2"/>
  <c r="G604" i="2"/>
  <c r="L603" i="2"/>
  <c r="K603" i="2"/>
  <c r="J603" i="2"/>
  <c r="I603" i="2"/>
  <c r="H603" i="2"/>
  <c r="G603" i="2"/>
  <c r="L602" i="2"/>
  <c r="K602" i="2"/>
  <c r="J602" i="2"/>
  <c r="I602" i="2"/>
  <c r="H602" i="2"/>
  <c r="G602" i="2"/>
  <c r="L601" i="2"/>
  <c r="K601" i="2"/>
  <c r="J601" i="2"/>
  <c r="I601" i="2"/>
  <c r="H601" i="2"/>
  <c r="G601" i="2"/>
  <c r="L600" i="2"/>
  <c r="K600" i="2"/>
  <c r="J600" i="2"/>
  <c r="I600" i="2"/>
  <c r="H600" i="2"/>
  <c r="G600" i="2"/>
  <c r="L599" i="2"/>
  <c r="K599" i="2"/>
  <c r="J599" i="2"/>
  <c r="I599" i="2"/>
  <c r="H599" i="2"/>
  <c r="G599" i="2"/>
  <c r="L598" i="2"/>
  <c r="K598" i="2"/>
  <c r="J598" i="2"/>
  <c r="I598" i="2"/>
  <c r="H598" i="2"/>
  <c r="G598" i="2"/>
  <c r="L597" i="2"/>
  <c r="K597" i="2"/>
  <c r="J597" i="2"/>
  <c r="I597" i="2"/>
  <c r="H597" i="2"/>
  <c r="G597" i="2"/>
  <c r="L596" i="2"/>
  <c r="K596" i="2"/>
  <c r="J596" i="2"/>
  <c r="I596" i="2"/>
  <c r="H596" i="2"/>
  <c r="G596" i="2"/>
  <c r="L595" i="2"/>
  <c r="K595" i="2"/>
  <c r="J595" i="2"/>
  <c r="I595" i="2"/>
  <c r="H595" i="2"/>
  <c r="G595" i="2"/>
  <c r="L594" i="2"/>
  <c r="K594" i="2"/>
  <c r="J594" i="2"/>
  <c r="I594" i="2"/>
  <c r="H594" i="2"/>
  <c r="G594" i="2"/>
  <c r="L593" i="2"/>
  <c r="K593" i="2"/>
  <c r="J593" i="2"/>
  <c r="I593" i="2"/>
  <c r="H593" i="2"/>
  <c r="G593" i="2"/>
  <c r="L592" i="2"/>
  <c r="K592" i="2"/>
  <c r="J592" i="2"/>
  <c r="I592" i="2"/>
  <c r="H592" i="2"/>
  <c r="G592" i="2"/>
  <c r="L591" i="2"/>
  <c r="K591" i="2"/>
  <c r="J591" i="2"/>
  <c r="I591" i="2"/>
  <c r="H591" i="2"/>
  <c r="G591" i="2"/>
  <c r="L590" i="2"/>
  <c r="K590" i="2"/>
  <c r="J590" i="2"/>
  <c r="I590" i="2"/>
  <c r="H590" i="2"/>
  <c r="G590" i="2"/>
  <c r="L589" i="2"/>
  <c r="K589" i="2"/>
  <c r="J589" i="2"/>
  <c r="I589" i="2"/>
  <c r="H589" i="2"/>
  <c r="G589" i="2"/>
  <c r="L588" i="2"/>
  <c r="K588" i="2"/>
  <c r="J588" i="2"/>
  <c r="I588" i="2"/>
  <c r="H588" i="2"/>
  <c r="G588" i="2"/>
  <c r="L587" i="2"/>
  <c r="K587" i="2"/>
  <c r="J587" i="2"/>
  <c r="I587" i="2"/>
  <c r="H587" i="2"/>
  <c r="G587" i="2"/>
  <c r="L586" i="2"/>
  <c r="K586" i="2"/>
  <c r="J586" i="2"/>
  <c r="I586" i="2"/>
  <c r="H586" i="2"/>
  <c r="G586" i="2"/>
  <c r="L585" i="2"/>
  <c r="K585" i="2"/>
  <c r="J585" i="2"/>
  <c r="I585" i="2"/>
  <c r="H585" i="2"/>
  <c r="G585" i="2"/>
  <c r="L584" i="2"/>
  <c r="K584" i="2"/>
  <c r="J584" i="2"/>
  <c r="I584" i="2"/>
  <c r="H584" i="2"/>
  <c r="G584" i="2"/>
  <c r="L583" i="2"/>
  <c r="K583" i="2"/>
  <c r="J583" i="2"/>
  <c r="I583" i="2"/>
  <c r="H583" i="2"/>
  <c r="G583" i="2"/>
  <c r="L582" i="2"/>
  <c r="K582" i="2"/>
  <c r="J582" i="2"/>
  <c r="I582" i="2"/>
  <c r="H582" i="2"/>
  <c r="G582" i="2"/>
  <c r="L581" i="2"/>
  <c r="K581" i="2"/>
  <c r="J581" i="2"/>
  <c r="I581" i="2"/>
  <c r="H581" i="2"/>
  <c r="G581" i="2"/>
  <c r="L580" i="2"/>
  <c r="K580" i="2"/>
  <c r="J580" i="2"/>
  <c r="I580" i="2"/>
  <c r="H580" i="2"/>
  <c r="G580" i="2"/>
  <c r="L579" i="2"/>
  <c r="K579" i="2"/>
  <c r="J579" i="2"/>
  <c r="I579" i="2"/>
  <c r="H579" i="2"/>
  <c r="G579" i="2"/>
  <c r="L578" i="2"/>
  <c r="K578" i="2"/>
  <c r="J578" i="2"/>
  <c r="I578" i="2"/>
  <c r="H578" i="2"/>
  <c r="G578" i="2"/>
  <c r="L577" i="2"/>
  <c r="K577" i="2"/>
  <c r="J577" i="2"/>
  <c r="I577" i="2"/>
  <c r="H577" i="2"/>
  <c r="G577" i="2"/>
  <c r="L576" i="2"/>
  <c r="K576" i="2"/>
  <c r="J576" i="2"/>
  <c r="I576" i="2"/>
  <c r="H576" i="2"/>
  <c r="G576" i="2"/>
  <c r="L575" i="2"/>
  <c r="K575" i="2"/>
  <c r="J575" i="2"/>
  <c r="I575" i="2"/>
  <c r="H575" i="2"/>
  <c r="G575" i="2"/>
  <c r="L574" i="2"/>
  <c r="K574" i="2"/>
  <c r="J574" i="2"/>
  <c r="I574" i="2"/>
  <c r="H574" i="2"/>
  <c r="G574" i="2"/>
  <c r="L573" i="2"/>
  <c r="K573" i="2"/>
  <c r="J573" i="2"/>
  <c r="I573" i="2"/>
  <c r="H573" i="2"/>
  <c r="G573" i="2"/>
  <c r="L572" i="2"/>
  <c r="K572" i="2"/>
  <c r="J572" i="2"/>
  <c r="I572" i="2"/>
  <c r="H572" i="2"/>
  <c r="G572" i="2"/>
  <c r="L571" i="2"/>
  <c r="K571" i="2"/>
  <c r="J571" i="2"/>
  <c r="I571" i="2"/>
  <c r="H571" i="2"/>
  <c r="G571" i="2"/>
  <c r="L570" i="2"/>
  <c r="K570" i="2"/>
  <c r="J570" i="2"/>
  <c r="I570" i="2"/>
  <c r="H570" i="2"/>
  <c r="G570" i="2"/>
  <c r="L569" i="2"/>
  <c r="K569" i="2"/>
  <c r="J569" i="2"/>
  <c r="I569" i="2"/>
  <c r="H569" i="2"/>
  <c r="G569" i="2"/>
  <c r="L568" i="2"/>
  <c r="K568" i="2"/>
  <c r="J568" i="2"/>
  <c r="I568" i="2"/>
  <c r="H568" i="2"/>
  <c r="G568" i="2"/>
  <c r="L567" i="2"/>
  <c r="K567" i="2"/>
  <c r="J567" i="2"/>
  <c r="I567" i="2"/>
  <c r="H567" i="2"/>
  <c r="G567" i="2"/>
  <c r="L566" i="2"/>
  <c r="K566" i="2"/>
  <c r="J566" i="2"/>
  <c r="I566" i="2"/>
  <c r="H566" i="2"/>
  <c r="G566" i="2"/>
  <c r="L565" i="2"/>
  <c r="K565" i="2"/>
  <c r="J565" i="2"/>
  <c r="I565" i="2"/>
  <c r="H565" i="2"/>
  <c r="G565" i="2"/>
  <c r="L564" i="2"/>
  <c r="K564" i="2"/>
  <c r="J564" i="2"/>
  <c r="I564" i="2"/>
  <c r="H564" i="2"/>
  <c r="G564" i="2"/>
  <c r="L563" i="2"/>
  <c r="K563" i="2"/>
  <c r="J563" i="2"/>
  <c r="I563" i="2"/>
  <c r="H563" i="2"/>
  <c r="G563" i="2"/>
  <c r="L562" i="2"/>
  <c r="K562" i="2"/>
  <c r="J562" i="2"/>
  <c r="I562" i="2"/>
  <c r="H562" i="2"/>
  <c r="G562" i="2"/>
  <c r="L561" i="2"/>
  <c r="K561" i="2"/>
  <c r="J561" i="2"/>
  <c r="I561" i="2"/>
  <c r="H561" i="2"/>
  <c r="G561" i="2"/>
  <c r="L560" i="2"/>
  <c r="K560" i="2"/>
  <c r="J560" i="2"/>
  <c r="I560" i="2"/>
  <c r="H560" i="2"/>
  <c r="G560" i="2"/>
  <c r="L559" i="2"/>
  <c r="K559" i="2"/>
  <c r="J559" i="2"/>
  <c r="I559" i="2"/>
  <c r="H559" i="2"/>
  <c r="G559" i="2"/>
  <c r="L558" i="2"/>
  <c r="K558" i="2"/>
  <c r="J558" i="2"/>
  <c r="I558" i="2"/>
  <c r="H558" i="2"/>
  <c r="G558" i="2"/>
  <c r="L557" i="2"/>
  <c r="K557" i="2"/>
  <c r="J557" i="2"/>
  <c r="I557" i="2"/>
  <c r="H557" i="2"/>
  <c r="G557" i="2"/>
  <c r="L556" i="2"/>
  <c r="K556" i="2"/>
  <c r="J556" i="2"/>
  <c r="I556" i="2"/>
  <c r="H556" i="2"/>
  <c r="G556" i="2"/>
  <c r="L555" i="2"/>
  <c r="K555" i="2"/>
  <c r="J555" i="2"/>
  <c r="I555" i="2"/>
  <c r="H555" i="2"/>
  <c r="G555" i="2"/>
  <c r="L554" i="2"/>
  <c r="K554" i="2"/>
  <c r="J554" i="2"/>
  <c r="I554" i="2"/>
  <c r="H554" i="2"/>
  <c r="G554" i="2"/>
  <c r="L553" i="2"/>
  <c r="K553" i="2"/>
  <c r="J553" i="2"/>
  <c r="I553" i="2"/>
  <c r="H553" i="2"/>
  <c r="G553" i="2"/>
  <c r="L552" i="2"/>
  <c r="K552" i="2"/>
  <c r="J552" i="2"/>
  <c r="I552" i="2"/>
  <c r="H552" i="2"/>
  <c r="G552" i="2"/>
  <c r="L551" i="2"/>
  <c r="K551" i="2"/>
  <c r="J551" i="2"/>
  <c r="I551" i="2"/>
  <c r="H551" i="2"/>
  <c r="G551" i="2"/>
  <c r="L550" i="2"/>
  <c r="K550" i="2"/>
  <c r="J550" i="2"/>
  <c r="I550" i="2"/>
  <c r="H550" i="2"/>
  <c r="G550" i="2"/>
  <c r="L549" i="2"/>
  <c r="K549" i="2"/>
  <c r="J549" i="2"/>
  <c r="I549" i="2"/>
  <c r="H549" i="2"/>
  <c r="G549" i="2"/>
  <c r="L548" i="2"/>
  <c r="K548" i="2"/>
  <c r="J548" i="2"/>
  <c r="I548" i="2"/>
  <c r="H548" i="2"/>
  <c r="G548" i="2"/>
  <c r="L547" i="2"/>
  <c r="K547" i="2"/>
  <c r="J547" i="2"/>
  <c r="I547" i="2"/>
  <c r="H547" i="2"/>
  <c r="G547" i="2"/>
  <c r="L546" i="2"/>
  <c r="K546" i="2"/>
  <c r="J546" i="2"/>
  <c r="I546" i="2"/>
  <c r="H546" i="2"/>
  <c r="G546" i="2"/>
  <c r="L545" i="2"/>
  <c r="K545" i="2"/>
  <c r="J545" i="2"/>
  <c r="I545" i="2"/>
  <c r="H545" i="2"/>
  <c r="G545" i="2"/>
  <c r="L544" i="2"/>
  <c r="K544" i="2"/>
  <c r="J544" i="2"/>
  <c r="I544" i="2"/>
  <c r="H544" i="2"/>
  <c r="G544" i="2"/>
  <c r="L543" i="2"/>
  <c r="K543" i="2"/>
  <c r="J543" i="2"/>
  <c r="I543" i="2"/>
  <c r="H543" i="2"/>
  <c r="G543" i="2"/>
  <c r="L542" i="2"/>
  <c r="K542" i="2"/>
  <c r="J542" i="2"/>
  <c r="I542" i="2"/>
  <c r="H542" i="2"/>
  <c r="G542" i="2"/>
  <c r="L541" i="2"/>
  <c r="K541" i="2"/>
  <c r="J541" i="2"/>
  <c r="I541" i="2"/>
  <c r="H541" i="2"/>
  <c r="G541" i="2"/>
  <c r="L540" i="2"/>
  <c r="K540" i="2"/>
  <c r="J540" i="2"/>
  <c r="I540" i="2"/>
  <c r="H540" i="2"/>
  <c r="G540" i="2"/>
  <c r="L539" i="2"/>
  <c r="K539" i="2"/>
  <c r="J539" i="2"/>
  <c r="I539" i="2"/>
  <c r="H539" i="2"/>
  <c r="G539" i="2"/>
  <c r="L538" i="2"/>
  <c r="K538" i="2"/>
  <c r="J538" i="2"/>
  <c r="I538" i="2"/>
  <c r="H538" i="2"/>
  <c r="G538" i="2"/>
  <c r="L537" i="2"/>
  <c r="K537" i="2"/>
  <c r="J537" i="2"/>
  <c r="I537" i="2"/>
  <c r="H537" i="2"/>
  <c r="G537" i="2"/>
  <c r="L536" i="2"/>
  <c r="K536" i="2"/>
  <c r="J536" i="2"/>
  <c r="I536" i="2"/>
  <c r="H536" i="2"/>
  <c r="G536" i="2"/>
  <c r="L535" i="2"/>
  <c r="K535" i="2"/>
  <c r="J535" i="2"/>
  <c r="I535" i="2"/>
  <c r="H535" i="2"/>
  <c r="G535" i="2"/>
  <c r="L534" i="2"/>
  <c r="K534" i="2"/>
  <c r="J534" i="2"/>
  <c r="I534" i="2"/>
  <c r="H534" i="2"/>
  <c r="G534" i="2"/>
  <c r="L533" i="2"/>
  <c r="K533" i="2"/>
  <c r="J533" i="2"/>
  <c r="I533" i="2"/>
  <c r="H533" i="2"/>
  <c r="G533" i="2"/>
  <c r="L532" i="2"/>
  <c r="K532" i="2"/>
  <c r="J532" i="2"/>
  <c r="I532" i="2"/>
  <c r="H532" i="2"/>
  <c r="G532" i="2"/>
  <c r="L531" i="2"/>
  <c r="K531" i="2"/>
  <c r="J531" i="2"/>
  <c r="I531" i="2"/>
  <c r="H531" i="2"/>
  <c r="G531" i="2"/>
  <c r="L530" i="2"/>
  <c r="K530" i="2"/>
  <c r="J530" i="2"/>
  <c r="I530" i="2"/>
  <c r="H530" i="2"/>
  <c r="G530" i="2"/>
  <c r="L529" i="2"/>
  <c r="K529" i="2"/>
  <c r="J529" i="2"/>
  <c r="I529" i="2"/>
  <c r="H529" i="2"/>
  <c r="G529" i="2"/>
  <c r="L528" i="2"/>
  <c r="K528" i="2"/>
  <c r="J528" i="2"/>
  <c r="I528" i="2"/>
  <c r="H528" i="2"/>
  <c r="G528" i="2"/>
  <c r="L527" i="2"/>
  <c r="K527" i="2"/>
  <c r="J527" i="2"/>
  <c r="I527" i="2"/>
  <c r="H527" i="2"/>
  <c r="G527" i="2"/>
  <c r="L526" i="2"/>
  <c r="K526" i="2"/>
  <c r="J526" i="2"/>
  <c r="I526" i="2"/>
  <c r="H526" i="2"/>
  <c r="G526" i="2"/>
  <c r="L525" i="2"/>
  <c r="K525" i="2"/>
  <c r="J525" i="2"/>
  <c r="I525" i="2"/>
  <c r="H525" i="2"/>
  <c r="G525" i="2"/>
  <c r="L524" i="2"/>
  <c r="K524" i="2"/>
  <c r="J524" i="2"/>
  <c r="I524" i="2"/>
  <c r="H524" i="2"/>
  <c r="G524" i="2"/>
  <c r="L523" i="2"/>
  <c r="K523" i="2"/>
  <c r="J523" i="2"/>
  <c r="I523" i="2"/>
  <c r="H523" i="2"/>
  <c r="G523" i="2"/>
  <c r="L522" i="2"/>
  <c r="K522" i="2"/>
  <c r="J522" i="2"/>
  <c r="I522" i="2"/>
  <c r="H522" i="2"/>
  <c r="G522" i="2"/>
  <c r="L521" i="2"/>
  <c r="K521" i="2"/>
  <c r="J521" i="2"/>
  <c r="I521" i="2"/>
  <c r="H521" i="2"/>
  <c r="G521" i="2"/>
  <c r="L520" i="2"/>
  <c r="K520" i="2"/>
  <c r="J520" i="2"/>
  <c r="I520" i="2"/>
  <c r="H520" i="2"/>
  <c r="G520" i="2"/>
  <c r="L519" i="2"/>
  <c r="K519" i="2"/>
  <c r="J519" i="2"/>
  <c r="I519" i="2"/>
  <c r="H519" i="2"/>
  <c r="G519" i="2"/>
  <c r="L518" i="2"/>
  <c r="K518" i="2"/>
  <c r="J518" i="2"/>
  <c r="I518" i="2"/>
  <c r="H518" i="2"/>
  <c r="G518" i="2"/>
  <c r="L517" i="2"/>
  <c r="K517" i="2"/>
  <c r="J517" i="2"/>
  <c r="I517" i="2"/>
  <c r="H517" i="2"/>
  <c r="G517" i="2"/>
  <c r="L516" i="2"/>
  <c r="K516" i="2"/>
  <c r="J516" i="2"/>
  <c r="I516" i="2"/>
  <c r="H516" i="2"/>
  <c r="G516" i="2"/>
  <c r="L515" i="2"/>
  <c r="K515" i="2"/>
  <c r="J515" i="2"/>
  <c r="I515" i="2"/>
  <c r="H515" i="2"/>
  <c r="G515" i="2"/>
  <c r="L514" i="2"/>
  <c r="K514" i="2"/>
  <c r="J514" i="2"/>
  <c r="I514" i="2"/>
  <c r="H514" i="2"/>
  <c r="G514" i="2"/>
  <c r="L513" i="2"/>
  <c r="K513" i="2"/>
  <c r="J513" i="2"/>
  <c r="I513" i="2"/>
  <c r="H513" i="2"/>
  <c r="G513" i="2"/>
  <c r="L512" i="2"/>
  <c r="K512" i="2"/>
  <c r="J512" i="2"/>
  <c r="I512" i="2"/>
  <c r="H512" i="2"/>
  <c r="G512" i="2"/>
  <c r="L511" i="2"/>
  <c r="K511" i="2"/>
  <c r="J511" i="2"/>
  <c r="I511" i="2"/>
  <c r="H511" i="2"/>
  <c r="G511" i="2"/>
  <c r="L510" i="2"/>
  <c r="K510" i="2"/>
  <c r="J510" i="2"/>
  <c r="I510" i="2"/>
  <c r="H510" i="2"/>
  <c r="G510" i="2"/>
  <c r="L509" i="2"/>
  <c r="K509" i="2"/>
  <c r="J509" i="2"/>
  <c r="I509" i="2"/>
  <c r="H509" i="2"/>
  <c r="G509" i="2"/>
  <c r="L508" i="2"/>
  <c r="K508" i="2"/>
  <c r="J508" i="2"/>
  <c r="I508" i="2"/>
  <c r="H508" i="2"/>
  <c r="G508" i="2"/>
  <c r="L507" i="2"/>
  <c r="K507" i="2"/>
  <c r="J507" i="2"/>
  <c r="I507" i="2"/>
  <c r="H507" i="2"/>
  <c r="G507" i="2"/>
  <c r="L506" i="2"/>
  <c r="K506" i="2"/>
  <c r="J506" i="2"/>
  <c r="I506" i="2"/>
  <c r="H506" i="2"/>
  <c r="G506" i="2"/>
  <c r="L505" i="2"/>
  <c r="K505" i="2"/>
  <c r="J505" i="2"/>
  <c r="I505" i="2"/>
  <c r="H505" i="2"/>
  <c r="G505" i="2"/>
  <c r="L504" i="2"/>
  <c r="K504" i="2"/>
  <c r="J504" i="2"/>
  <c r="I504" i="2"/>
  <c r="H504" i="2"/>
  <c r="G504" i="2"/>
  <c r="L503" i="2"/>
  <c r="K503" i="2"/>
  <c r="J503" i="2"/>
  <c r="I503" i="2"/>
  <c r="H503" i="2"/>
  <c r="G503" i="2"/>
  <c r="L502" i="2"/>
  <c r="K502" i="2"/>
  <c r="J502" i="2"/>
  <c r="I502" i="2"/>
  <c r="H502" i="2"/>
  <c r="G502" i="2"/>
  <c r="L501" i="2"/>
  <c r="K501" i="2"/>
  <c r="J501" i="2"/>
  <c r="I501" i="2"/>
  <c r="H501" i="2"/>
  <c r="G501" i="2"/>
  <c r="L500" i="2"/>
  <c r="K500" i="2"/>
  <c r="J500" i="2"/>
  <c r="I500" i="2"/>
  <c r="H500" i="2"/>
  <c r="G500" i="2"/>
  <c r="L499" i="2"/>
  <c r="K499" i="2"/>
  <c r="J499" i="2"/>
  <c r="I499" i="2"/>
  <c r="H499" i="2"/>
  <c r="G499" i="2"/>
  <c r="L498" i="2"/>
  <c r="K498" i="2"/>
  <c r="J498" i="2"/>
  <c r="I498" i="2"/>
  <c r="H498" i="2"/>
  <c r="G498" i="2"/>
  <c r="L497" i="2"/>
  <c r="K497" i="2"/>
  <c r="J497" i="2"/>
  <c r="I497" i="2"/>
  <c r="H497" i="2"/>
  <c r="G497" i="2"/>
  <c r="L496" i="2"/>
  <c r="K496" i="2"/>
  <c r="J496" i="2"/>
  <c r="I496" i="2"/>
  <c r="H496" i="2"/>
  <c r="G496" i="2"/>
  <c r="L495" i="2"/>
  <c r="K495" i="2"/>
  <c r="J495" i="2"/>
  <c r="I495" i="2"/>
  <c r="H495" i="2"/>
  <c r="G495" i="2"/>
  <c r="L494" i="2"/>
  <c r="K494" i="2"/>
  <c r="J494" i="2"/>
  <c r="I494" i="2"/>
  <c r="H494" i="2"/>
  <c r="G494" i="2"/>
  <c r="L493" i="2"/>
  <c r="K493" i="2"/>
  <c r="J493" i="2"/>
  <c r="I493" i="2"/>
  <c r="H493" i="2"/>
  <c r="G493" i="2"/>
  <c r="L492" i="2"/>
  <c r="K492" i="2"/>
  <c r="J492" i="2"/>
  <c r="I492" i="2"/>
  <c r="H492" i="2"/>
  <c r="G492" i="2"/>
  <c r="L491" i="2"/>
  <c r="K491" i="2"/>
  <c r="J491" i="2"/>
  <c r="I491" i="2"/>
  <c r="H491" i="2"/>
  <c r="G491" i="2"/>
  <c r="L490" i="2"/>
  <c r="K490" i="2"/>
  <c r="J490" i="2"/>
  <c r="I490" i="2"/>
  <c r="H490" i="2"/>
  <c r="G490" i="2"/>
  <c r="L489" i="2"/>
  <c r="K489" i="2"/>
  <c r="J489" i="2"/>
  <c r="I489" i="2"/>
  <c r="H489" i="2"/>
  <c r="G489" i="2"/>
  <c r="L488" i="2"/>
  <c r="K488" i="2"/>
  <c r="J488" i="2"/>
  <c r="I488" i="2"/>
  <c r="H488" i="2"/>
  <c r="G488" i="2"/>
  <c r="L487" i="2"/>
  <c r="K487" i="2"/>
  <c r="J487" i="2"/>
  <c r="I487" i="2"/>
  <c r="H487" i="2"/>
  <c r="G487" i="2"/>
  <c r="L486" i="2"/>
  <c r="K486" i="2"/>
  <c r="J486" i="2"/>
  <c r="I486" i="2"/>
  <c r="H486" i="2"/>
  <c r="G486" i="2"/>
  <c r="L485" i="2"/>
  <c r="K485" i="2"/>
  <c r="J485" i="2"/>
  <c r="I485" i="2"/>
  <c r="H485" i="2"/>
  <c r="G485" i="2"/>
  <c r="L484" i="2"/>
  <c r="K484" i="2"/>
  <c r="J484" i="2"/>
  <c r="I484" i="2"/>
  <c r="H484" i="2"/>
  <c r="G484" i="2"/>
  <c r="L483" i="2"/>
  <c r="K483" i="2"/>
  <c r="J483" i="2"/>
  <c r="I483" i="2"/>
  <c r="H483" i="2"/>
  <c r="G483" i="2"/>
  <c r="L482" i="2"/>
  <c r="K482" i="2"/>
  <c r="J482" i="2"/>
  <c r="I482" i="2"/>
  <c r="H482" i="2"/>
  <c r="G482" i="2"/>
  <c r="L481" i="2"/>
  <c r="K481" i="2"/>
  <c r="J481" i="2"/>
  <c r="I481" i="2"/>
  <c r="H481" i="2"/>
  <c r="G481" i="2"/>
  <c r="L480" i="2"/>
  <c r="K480" i="2"/>
  <c r="J480" i="2"/>
  <c r="I480" i="2"/>
  <c r="H480" i="2"/>
  <c r="G480" i="2"/>
  <c r="L479" i="2"/>
  <c r="K479" i="2"/>
  <c r="J479" i="2"/>
  <c r="I479" i="2"/>
  <c r="H479" i="2"/>
  <c r="G479" i="2"/>
  <c r="L478" i="2"/>
  <c r="K478" i="2"/>
  <c r="J478" i="2"/>
  <c r="I478" i="2"/>
  <c r="H478" i="2"/>
  <c r="G478" i="2"/>
  <c r="L477" i="2"/>
  <c r="K477" i="2"/>
  <c r="J477" i="2"/>
  <c r="I477" i="2"/>
  <c r="H477" i="2"/>
  <c r="G477" i="2"/>
  <c r="L476" i="2"/>
  <c r="K476" i="2"/>
  <c r="J476" i="2"/>
  <c r="I476" i="2"/>
  <c r="H476" i="2"/>
  <c r="G476" i="2"/>
  <c r="L475" i="2"/>
  <c r="K475" i="2"/>
  <c r="J475" i="2"/>
  <c r="I475" i="2"/>
  <c r="H475" i="2"/>
  <c r="G475" i="2"/>
  <c r="L474" i="2"/>
  <c r="K474" i="2"/>
  <c r="J474" i="2"/>
  <c r="I474" i="2"/>
  <c r="H474" i="2"/>
  <c r="G474" i="2"/>
  <c r="L473" i="2"/>
  <c r="K473" i="2"/>
  <c r="J473" i="2"/>
  <c r="I473" i="2"/>
  <c r="H473" i="2"/>
  <c r="G473" i="2"/>
  <c r="L472" i="2"/>
  <c r="K472" i="2"/>
  <c r="J472" i="2"/>
  <c r="I472" i="2"/>
  <c r="H472" i="2"/>
  <c r="G472" i="2"/>
  <c r="L471" i="2"/>
  <c r="K471" i="2"/>
  <c r="J471" i="2"/>
  <c r="I471" i="2"/>
  <c r="H471" i="2"/>
  <c r="G471" i="2"/>
  <c r="L470" i="2"/>
  <c r="K470" i="2"/>
  <c r="J470" i="2"/>
  <c r="I470" i="2"/>
  <c r="H470" i="2"/>
  <c r="G470" i="2"/>
  <c r="L469" i="2"/>
  <c r="K469" i="2"/>
  <c r="J469" i="2"/>
  <c r="I469" i="2"/>
  <c r="H469" i="2"/>
  <c r="G469" i="2"/>
  <c r="L468" i="2"/>
  <c r="K468" i="2"/>
  <c r="J468" i="2"/>
  <c r="I468" i="2"/>
  <c r="H468" i="2"/>
  <c r="G468" i="2"/>
  <c r="L467" i="2"/>
  <c r="K467" i="2"/>
  <c r="J467" i="2"/>
  <c r="I467" i="2"/>
  <c r="H467" i="2"/>
  <c r="G467" i="2"/>
  <c r="L466" i="2"/>
  <c r="K466" i="2"/>
  <c r="J466" i="2"/>
  <c r="I466" i="2"/>
  <c r="H466" i="2"/>
  <c r="G466" i="2"/>
  <c r="L465" i="2"/>
  <c r="K465" i="2"/>
  <c r="J465" i="2"/>
  <c r="I465" i="2"/>
  <c r="H465" i="2"/>
  <c r="G465" i="2"/>
  <c r="L464" i="2"/>
  <c r="K464" i="2"/>
  <c r="J464" i="2"/>
  <c r="I464" i="2"/>
  <c r="H464" i="2"/>
  <c r="G464" i="2"/>
  <c r="L463" i="2"/>
  <c r="K463" i="2"/>
  <c r="J463" i="2"/>
  <c r="I463" i="2"/>
  <c r="H463" i="2"/>
  <c r="G463" i="2"/>
  <c r="L462" i="2"/>
  <c r="K462" i="2"/>
  <c r="J462" i="2"/>
  <c r="I462" i="2"/>
  <c r="H462" i="2"/>
  <c r="G462" i="2"/>
  <c r="L461" i="2"/>
  <c r="K461" i="2"/>
  <c r="J461" i="2"/>
  <c r="I461" i="2"/>
  <c r="H461" i="2"/>
  <c r="G461" i="2"/>
  <c r="L460" i="2"/>
  <c r="K460" i="2"/>
  <c r="J460" i="2"/>
  <c r="I460" i="2"/>
  <c r="H460" i="2"/>
  <c r="G460" i="2"/>
  <c r="L459" i="2"/>
  <c r="K459" i="2"/>
  <c r="J459" i="2"/>
  <c r="I459" i="2"/>
  <c r="H459" i="2"/>
  <c r="G459" i="2"/>
  <c r="L458" i="2"/>
  <c r="K458" i="2"/>
  <c r="J458" i="2"/>
  <c r="I458" i="2"/>
  <c r="H458" i="2"/>
  <c r="G458" i="2"/>
  <c r="L457" i="2"/>
  <c r="K457" i="2"/>
  <c r="J457" i="2"/>
  <c r="I457" i="2"/>
  <c r="H457" i="2"/>
  <c r="G457" i="2"/>
  <c r="L456" i="2"/>
  <c r="K456" i="2"/>
  <c r="J456" i="2"/>
  <c r="I456" i="2"/>
  <c r="H456" i="2"/>
  <c r="G456" i="2"/>
  <c r="L455" i="2"/>
  <c r="K455" i="2"/>
  <c r="J455" i="2"/>
  <c r="I455" i="2"/>
  <c r="H455" i="2"/>
  <c r="G455" i="2"/>
  <c r="L454" i="2"/>
  <c r="K454" i="2"/>
  <c r="J454" i="2"/>
  <c r="I454" i="2"/>
  <c r="H454" i="2"/>
  <c r="G454" i="2"/>
  <c r="L453" i="2"/>
  <c r="K453" i="2"/>
  <c r="J453" i="2"/>
  <c r="I453" i="2"/>
  <c r="H453" i="2"/>
  <c r="G453" i="2"/>
  <c r="L452" i="2"/>
  <c r="K452" i="2"/>
  <c r="J452" i="2"/>
  <c r="I452" i="2"/>
  <c r="H452" i="2"/>
  <c r="G452" i="2"/>
  <c r="L451" i="2"/>
  <c r="K451" i="2"/>
  <c r="J451" i="2"/>
  <c r="I451" i="2"/>
  <c r="H451" i="2"/>
  <c r="G451" i="2"/>
  <c r="L450" i="2"/>
  <c r="K450" i="2"/>
  <c r="J450" i="2"/>
  <c r="I450" i="2"/>
  <c r="H450" i="2"/>
  <c r="G450" i="2"/>
  <c r="L449" i="2"/>
  <c r="K449" i="2"/>
  <c r="J449" i="2"/>
  <c r="I449" i="2"/>
  <c r="H449" i="2"/>
  <c r="G449" i="2"/>
  <c r="L448" i="2"/>
  <c r="K448" i="2"/>
  <c r="J448" i="2"/>
  <c r="I448" i="2"/>
  <c r="H448" i="2"/>
  <c r="G448" i="2"/>
  <c r="L447" i="2"/>
  <c r="K447" i="2"/>
  <c r="J447" i="2"/>
  <c r="I447" i="2"/>
  <c r="H447" i="2"/>
  <c r="G447" i="2"/>
  <c r="L446" i="2"/>
  <c r="K446" i="2"/>
  <c r="J446" i="2"/>
  <c r="I446" i="2"/>
  <c r="H446" i="2"/>
  <c r="G446" i="2"/>
  <c r="L445" i="2"/>
  <c r="K445" i="2"/>
  <c r="J445" i="2"/>
  <c r="I445" i="2"/>
  <c r="H445" i="2"/>
  <c r="G445" i="2"/>
  <c r="L444" i="2"/>
  <c r="K444" i="2"/>
  <c r="J444" i="2"/>
  <c r="I444" i="2"/>
  <c r="H444" i="2"/>
  <c r="G444" i="2"/>
  <c r="L443" i="2"/>
  <c r="K443" i="2"/>
  <c r="J443" i="2"/>
  <c r="I443" i="2"/>
  <c r="H443" i="2"/>
  <c r="G443" i="2"/>
  <c r="L442" i="2"/>
  <c r="K442" i="2"/>
  <c r="J442" i="2"/>
  <c r="I442" i="2"/>
  <c r="H442" i="2"/>
  <c r="G442" i="2"/>
  <c r="L441" i="2"/>
  <c r="K441" i="2"/>
  <c r="J441" i="2"/>
  <c r="I441" i="2"/>
  <c r="H441" i="2"/>
  <c r="G441" i="2"/>
  <c r="L440" i="2"/>
  <c r="K440" i="2"/>
  <c r="J440" i="2"/>
  <c r="I440" i="2"/>
  <c r="H440" i="2"/>
  <c r="G440" i="2"/>
  <c r="L439" i="2"/>
  <c r="K439" i="2"/>
  <c r="J439" i="2"/>
  <c r="I439" i="2"/>
  <c r="H439" i="2"/>
  <c r="G439" i="2"/>
  <c r="L438" i="2"/>
  <c r="K438" i="2"/>
  <c r="J438" i="2"/>
  <c r="I438" i="2"/>
  <c r="H438" i="2"/>
  <c r="G438" i="2"/>
  <c r="L437" i="2"/>
  <c r="K437" i="2"/>
  <c r="J437" i="2"/>
  <c r="I437" i="2"/>
  <c r="H437" i="2"/>
  <c r="G437" i="2"/>
  <c r="L436" i="2"/>
  <c r="K436" i="2"/>
  <c r="J436" i="2"/>
  <c r="I436" i="2"/>
  <c r="H436" i="2"/>
  <c r="G436" i="2"/>
  <c r="L435" i="2"/>
  <c r="K435" i="2"/>
  <c r="J435" i="2"/>
  <c r="I435" i="2"/>
  <c r="H435" i="2"/>
  <c r="G435" i="2"/>
  <c r="L434" i="2"/>
  <c r="K434" i="2"/>
  <c r="J434" i="2"/>
  <c r="I434" i="2"/>
  <c r="H434" i="2"/>
  <c r="G434" i="2"/>
  <c r="L433" i="2"/>
  <c r="K433" i="2"/>
  <c r="J433" i="2"/>
  <c r="I433" i="2"/>
  <c r="H433" i="2"/>
  <c r="G433" i="2"/>
  <c r="L432" i="2"/>
  <c r="K432" i="2"/>
  <c r="J432" i="2"/>
  <c r="I432" i="2"/>
  <c r="H432" i="2"/>
  <c r="G432" i="2"/>
  <c r="L431" i="2"/>
  <c r="K431" i="2"/>
  <c r="J431" i="2"/>
  <c r="I431" i="2"/>
  <c r="H431" i="2"/>
  <c r="G431" i="2"/>
  <c r="L430" i="2"/>
  <c r="K430" i="2"/>
  <c r="J430" i="2"/>
  <c r="I430" i="2"/>
  <c r="H430" i="2"/>
  <c r="G430" i="2"/>
  <c r="L429" i="2"/>
  <c r="K429" i="2"/>
  <c r="J429" i="2"/>
  <c r="I429" i="2"/>
  <c r="H429" i="2"/>
  <c r="G429" i="2"/>
  <c r="L428" i="2"/>
  <c r="K428" i="2"/>
  <c r="J428" i="2"/>
  <c r="I428" i="2"/>
  <c r="H428" i="2"/>
  <c r="G428" i="2"/>
  <c r="L427" i="2"/>
  <c r="K427" i="2"/>
  <c r="J427" i="2"/>
  <c r="I427" i="2"/>
  <c r="H427" i="2"/>
  <c r="G427" i="2"/>
  <c r="L426" i="2"/>
  <c r="K426" i="2"/>
  <c r="J426" i="2"/>
  <c r="I426" i="2"/>
  <c r="H426" i="2"/>
  <c r="G426" i="2"/>
  <c r="L425" i="2"/>
  <c r="K425" i="2"/>
  <c r="J425" i="2"/>
  <c r="I425" i="2"/>
  <c r="H425" i="2"/>
  <c r="G425" i="2"/>
  <c r="L424" i="2"/>
  <c r="K424" i="2"/>
  <c r="J424" i="2"/>
  <c r="I424" i="2"/>
  <c r="H424" i="2"/>
  <c r="G424" i="2"/>
  <c r="L423" i="2"/>
  <c r="K423" i="2"/>
  <c r="J423" i="2"/>
  <c r="I423" i="2"/>
  <c r="H423" i="2"/>
  <c r="G423" i="2"/>
  <c r="L422" i="2"/>
  <c r="K422" i="2"/>
  <c r="J422" i="2"/>
  <c r="I422" i="2"/>
  <c r="H422" i="2"/>
  <c r="G422" i="2"/>
  <c r="L421" i="2"/>
  <c r="K421" i="2"/>
  <c r="J421" i="2"/>
  <c r="I421" i="2"/>
  <c r="H421" i="2"/>
  <c r="G421" i="2"/>
  <c r="L420" i="2"/>
  <c r="K420" i="2"/>
  <c r="J420" i="2"/>
  <c r="I420" i="2"/>
  <c r="H420" i="2"/>
  <c r="G420" i="2"/>
  <c r="L419" i="2"/>
  <c r="K419" i="2"/>
  <c r="J419" i="2"/>
  <c r="I419" i="2"/>
  <c r="H419" i="2"/>
  <c r="G419" i="2"/>
  <c r="L418" i="2"/>
  <c r="K418" i="2"/>
  <c r="J418" i="2"/>
  <c r="I418" i="2"/>
  <c r="H418" i="2"/>
  <c r="G418" i="2"/>
  <c r="L417" i="2"/>
  <c r="K417" i="2"/>
  <c r="J417" i="2"/>
  <c r="I417" i="2"/>
  <c r="H417" i="2"/>
  <c r="G417" i="2"/>
  <c r="L416" i="2"/>
  <c r="K416" i="2"/>
  <c r="J416" i="2"/>
  <c r="I416" i="2"/>
  <c r="H416" i="2"/>
  <c r="G416" i="2"/>
  <c r="L415" i="2"/>
  <c r="K415" i="2"/>
  <c r="J415" i="2"/>
  <c r="I415" i="2"/>
  <c r="H415" i="2"/>
  <c r="G415" i="2"/>
  <c r="L414" i="2"/>
  <c r="K414" i="2"/>
  <c r="J414" i="2"/>
  <c r="I414" i="2"/>
  <c r="H414" i="2"/>
  <c r="G414" i="2"/>
  <c r="L413" i="2"/>
  <c r="K413" i="2"/>
  <c r="J413" i="2"/>
  <c r="I413" i="2"/>
  <c r="H413" i="2"/>
  <c r="G413" i="2"/>
  <c r="L412" i="2"/>
  <c r="K412" i="2"/>
  <c r="J412" i="2"/>
  <c r="I412" i="2"/>
  <c r="H412" i="2"/>
  <c r="G412" i="2"/>
  <c r="L411" i="2"/>
  <c r="K411" i="2"/>
  <c r="J411" i="2"/>
  <c r="I411" i="2"/>
  <c r="H411" i="2"/>
  <c r="G411" i="2"/>
  <c r="L410" i="2"/>
  <c r="K410" i="2"/>
  <c r="J410" i="2"/>
  <c r="I410" i="2"/>
  <c r="H410" i="2"/>
  <c r="G410" i="2"/>
  <c r="L409" i="2"/>
  <c r="K409" i="2"/>
  <c r="J409" i="2"/>
  <c r="I409" i="2"/>
  <c r="H409" i="2"/>
  <c r="G409" i="2"/>
  <c r="L408" i="2"/>
  <c r="K408" i="2"/>
  <c r="J408" i="2"/>
  <c r="I408" i="2"/>
  <c r="H408" i="2"/>
  <c r="G408" i="2"/>
  <c r="L407" i="2"/>
  <c r="K407" i="2"/>
  <c r="J407" i="2"/>
  <c r="I407" i="2"/>
  <c r="H407" i="2"/>
  <c r="G407" i="2"/>
  <c r="L406" i="2"/>
  <c r="K406" i="2"/>
  <c r="J406" i="2"/>
  <c r="I406" i="2"/>
  <c r="H406" i="2"/>
  <c r="G406" i="2"/>
  <c r="L405" i="2"/>
  <c r="K405" i="2"/>
  <c r="J405" i="2"/>
  <c r="I405" i="2"/>
  <c r="H405" i="2"/>
  <c r="G405" i="2"/>
  <c r="L404" i="2"/>
  <c r="K404" i="2"/>
  <c r="J404" i="2"/>
  <c r="I404" i="2"/>
  <c r="H404" i="2"/>
  <c r="G404" i="2"/>
  <c r="L403" i="2"/>
  <c r="K403" i="2"/>
  <c r="J403" i="2"/>
  <c r="I403" i="2"/>
  <c r="H403" i="2"/>
  <c r="G403" i="2"/>
  <c r="L402" i="2"/>
  <c r="K402" i="2"/>
  <c r="J402" i="2"/>
  <c r="I402" i="2"/>
  <c r="H402" i="2"/>
  <c r="G402" i="2"/>
  <c r="L401" i="2"/>
  <c r="K401" i="2"/>
  <c r="J401" i="2"/>
  <c r="I401" i="2"/>
  <c r="H401" i="2"/>
  <c r="G401" i="2"/>
  <c r="L400" i="2"/>
  <c r="K400" i="2"/>
  <c r="J400" i="2"/>
  <c r="I400" i="2"/>
  <c r="H400" i="2"/>
  <c r="G400" i="2"/>
  <c r="L399" i="2"/>
  <c r="K399" i="2"/>
  <c r="J399" i="2"/>
  <c r="I399" i="2"/>
  <c r="H399" i="2"/>
  <c r="G399" i="2"/>
  <c r="L398" i="2"/>
  <c r="K398" i="2"/>
  <c r="J398" i="2"/>
  <c r="I398" i="2"/>
  <c r="H398" i="2"/>
  <c r="G398" i="2"/>
  <c r="L397" i="2"/>
  <c r="K397" i="2"/>
  <c r="J397" i="2"/>
  <c r="I397" i="2"/>
  <c r="H397" i="2"/>
  <c r="G397" i="2"/>
  <c r="L396" i="2"/>
  <c r="K396" i="2"/>
  <c r="J396" i="2"/>
  <c r="I396" i="2"/>
  <c r="H396" i="2"/>
  <c r="G396" i="2"/>
  <c r="L395" i="2"/>
  <c r="K395" i="2"/>
  <c r="J395" i="2"/>
  <c r="I395" i="2"/>
  <c r="H395" i="2"/>
  <c r="G395" i="2"/>
  <c r="L394" i="2"/>
  <c r="K394" i="2"/>
  <c r="J394" i="2"/>
  <c r="I394" i="2"/>
  <c r="H394" i="2"/>
  <c r="G394" i="2"/>
  <c r="L393" i="2"/>
  <c r="K393" i="2"/>
  <c r="J393" i="2"/>
  <c r="I393" i="2"/>
  <c r="H393" i="2"/>
  <c r="G393" i="2"/>
  <c r="L392" i="2"/>
  <c r="K392" i="2"/>
  <c r="J392" i="2"/>
  <c r="I392" i="2"/>
  <c r="H392" i="2"/>
  <c r="G392" i="2"/>
  <c r="L391" i="2"/>
  <c r="K391" i="2"/>
  <c r="J391" i="2"/>
  <c r="I391" i="2"/>
  <c r="H391" i="2"/>
  <c r="G391" i="2"/>
  <c r="L390" i="2"/>
  <c r="K390" i="2"/>
  <c r="J390" i="2"/>
  <c r="I390" i="2"/>
  <c r="H390" i="2"/>
  <c r="G390" i="2"/>
  <c r="L389" i="2"/>
  <c r="K389" i="2"/>
  <c r="J389" i="2"/>
  <c r="I389" i="2"/>
  <c r="H389" i="2"/>
  <c r="G389" i="2"/>
  <c r="L388" i="2"/>
  <c r="K388" i="2"/>
  <c r="J388" i="2"/>
  <c r="I388" i="2"/>
  <c r="H388" i="2"/>
  <c r="G388" i="2"/>
  <c r="L387" i="2"/>
  <c r="K387" i="2"/>
  <c r="J387" i="2"/>
  <c r="I387" i="2"/>
  <c r="H387" i="2"/>
  <c r="G387" i="2"/>
  <c r="L386" i="2"/>
  <c r="K386" i="2"/>
  <c r="J386" i="2"/>
  <c r="I386" i="2"/>
  <c r="H386" i="2"/>
  <c r="G386" i="2"/>
  <c r="L385" i="2"/>
  <c r="K385" i="2"/>
  <c r="J385" i="2"/>
  <c r="I385" i="2"/>
  <c r="H385" i="2"/>
  <c r="G385" i="2"/>
  <c r="L384" i="2"/>
  <c r="K384" i="2"/>
  <c r="J384" i="2"/>
  <c r="I384" i="2"/>
  <c r="H384" i="2"/>
  <c r="G384" i="2"/>
  <c r="L383" i="2"/>
  <c r="K383" i="2"/>
  <c r="J383" i="2"/>
  <c r="I383" i="2"/>
  <c r="H383" i="2"/>
  <c r="G383" i="2"/>
  <c r="L382" i="2"/>
  <c r="K382" i="2"/>
  <c r="J382" i="2"/>
  <c r="I382" i="2"/>
  <c r="H382" i="2"/>
  <c r="G382" i="2"/>
  <c r="L381" i="2"/>
  <c r="K381" i="2"/>
  <c r="J381" i="2"/>
  <c r="I381" i="2"/>
  <c r="H381" i="2"/>
  <c r="G381" i="2"/>
  <c r="L380" i="2"/>
  <c r="K380" i="2"/>
  <c r="J380" i="2"/>
  <c r="I380" i="2"/>
  <c r="H380" i="2"/>
  <c r="G380" i="2"/>
  <c r="L379" i="2"/>
  <c r="K379" i="2"/>
  <c r="J379" i="2"/>
  <c r="I379" i="2"/>
  <c r="H379" i="2"/>
  <c r="G379" i="2"/>
  <c r="L378" i="2"/>
  <c r="K378" i="2"/>
  <c r="J378" i="2"/>
  <c r="I378" i="2"/>
  <c r="H378" i="2"/>
  <c r="G378" i="2"/>
  <c r="L377" i="2"/>
  <c r="K377" i="2"/>
  <c r="J377" i="2"/>
  <c r="I377" i="2"/>
  <c r="H377" i="2"/>
  <c r="G377" i="2"/>
  <c r="L376" i="2"/>
  <c r="K376" i="2"/>
  <c r="J376" i="2"/>
  <c r="I376" i="2"/>
  <c r="H376" i="2"/>
  <c r="G376" i="2"/>
  <c r="L375" i="2"/>
  <c r="K375" i="2"/>
  <c r="J375" i="2"/>
  <c r="I375" i="2"/>
  <c r="H375" i="2"/>
  <c r="G375" i="2"/>
  <c r="L374" i="2"/>
  <c r="K374" i="2"/>
  <c r="J374" i="2"/>
  <c r="I374" i="2"/>
  <c r="H374" i="2"/>
  <c r="G374" i="2"/>
  <c r="L373" i="2"/>
  <c r="K373" i="2"/>
  <c r="J373" i="2"/>
  <c r="I373" i="2"/>
  <c r="H373" i="2"/>
  <c r="G373" i="2"/>
  <c r="L372" i="2"/>
  <c r="K372" i="2"/>
  <c r="J372" i="2"/>
  <c r="I372" i="2"/>
  <c r="H372" i="2"/>
  <c r="G372" i="2"/>
  <c r="L371" i="2"/>
  <c r="K371" i="2"/>
  <c r="J371" i="2"/>
  <c r="I371" i="2"/>
  <c r="H371" i="2"/>
  <c r="G371" i="2"/>
  <c r="L370" i="2"/>
  <c r="K370" i="2"/>
  <c r="J370" i="2"/>
  <c r="I370" i="2"/>
  <c r="H370" i="2"/>
  <c r="G370" i="2"/>
  <c r="L369" i="2"/>
  <c r="K369" i="2"/>
  <c r="J369" i="2"/>
  <c r="I369" i="2"/>
  <c r="H369" i="2"/>
  <c r="G369" i="2"/>
  <c r="L368" i="2"/>
  <c r="K368" i="2"/>
  <c r="J368" i="2"/>
  <c r="I368" i="2"/>
  <c r="H368" i="2"/>
  <c r="G368" i="2"/>
  <c r="L367" i="2"/>
  <c r="K367" i="2"/>
  <c r="J367" i="2"/>
  <c r="I367" i="2"/>
  <c r="H367" i="2"/>
  <c r="G367" i="2"/>
  <c r="L366" i="2"/>
  <c r="K366" i="2"/>
  <c r="J366" i="2"/>
  <c r="I366" i="2"/>
  <c r="H366" i="2"/>
  <c r="G366" i="2"/>
  <c r="L365" i="2"/>
  <c r="K365" i="2"/>
  <c r="J365" i="2"/>
  <c r="I365" i="2"/>
  <c r="H365" i="2"/>
  <c r="G365" i="2"/>
  <c r="L364" i="2"/>
  <c r="K364" i="2"/>
  <c r="J364" i="2"/>
  <c r="I364" i="2"/>
  <c r="H364" i="2"/>
  <c r="G364" i="2"/>
  <c r="L363" i="2"/>
  <c r="K363" i="2"/>
  <c r="J363" i="2"/>
  <c r="I363" i="2"/>
  <c r="H363" i="2"/>
  <c r="G363" i="2"/>
  <c r="L362" i="2"/>
  <c r="K362" i="2"/>
  <c r="J362" i="2"/>
  <c r="I362" i="2"/>
  <c r="H362" i="2"/>
  <c r="G362" i="2"/>
  <c r="L361" i="2"/>
  <c r="K361" i="2"/>
  <c r="J361" i="2"/>
  <c r="I361" i="2"/>
  <c r="H361" i="2"/>
  <c r="G361" i="2"/>
  <c r="L360" i="2"/>
  <c r="K360" i="2"/>
  <c r="J360" i="2"/>
  <c r="I360" i="2"/>
  <c r="H360" i="2"/>
  <c r="G360" i="2"/>
  <c r="L359" i="2"/>
  <c r="K359" i="2"/>
  <c r="J359" i="2"/>
  <c r="I359" i="2"/>
  <c r="H359" i="2"/>
  <c r="G359" i="2"/>
  <c r="L358" i="2"/>
  <c r="K358" i="2"/>
  <c r="J358" i="2"/>
  <c r="I358" i="2"/>
  <c r="H358" i="2"/>
  <c r="G358" i="2"/>
  <c r="L357" i="2"/>
  <c r="K357" i="2"/>
  <c r="J357" i="2"/>
  <c r="I357" i="2"/>
  <c r="H357" i="2"/>
  <c r="G357" i="2"/>
  <c r="L356" i="2"/>
  <c r="K356" i="2"/>
  <c r="J356" i="2"/>
  <c r="I356" i="2"/>
  <c r="H356" i="2"/>
  <c r="G356" i="2"/>
  <c r="L355" i="2"/>
  <c r="K355" i="2"/>
  <c r="J355" i="2"/>
  <c r="I355" i="2"/>
  <c r="H355" i="2"/>
  <c r="G355" i="2"/>
  <c r="L354" i="2"/>
  <c r="K354" i="2"/>
  <c r="J354" i="2"/>
  <c r="I354" i="2"/>
  <c r="H354" i="2"/>
  <c r="G354" i="2"/>
  <c r="L353" i="2"/>
  <c r="K353" i="2"/>
  <c r="J353" i="2"/>
  <c r="I353" i="2"/>
  <c r="H353" i="2"/>
  <c r="G353" i="2"/>
  <c r="L352" i="2"/>
  <c r="K352" i="2"/>
  <c r="J352" i="2"/>
  <c r="I352" i="2"/>
  <c r="H352" i="2"/>
  <c r="G352" i="2"/>
  <c r="L351" i="2"/>
  <c r="K351" i="2"/>
  <c r="J351" i="2"/>
  <c r="I351" i="2"/>
  <c r="H351" i="2"/>
  <c r="G351" i="2"/>
  <c r="L350" i="2"/>
  <c r="K350" i="2"/>
  <c r="J350" i="2"/>
  <c r="I350" i="2"/>
  <c r="H350" i="2"/>
  <c r="G350" i="2"/>
  <c r="L349" i="2"/>
  <c r="K349" i="2"/>
  <c r="J349" i="2"/>
  <c r="I349" i="2"/>
  <c r="H349" i="2"/>
  <c r="G349" i="2"/>
  <c r="L348" i="2"/>
  <c r="K348" i="2"/>
  <c r="J348" i="2"/>
  <c r="I348" i="2"/>
  <c r="H348" i="2"/>
  <c r="G348" i="2"/>
  <c r="L347" i="2"/>
  <c r="K347" i="2"/>
  <c r="J347" i="2"/>
  <c r="I347" i="2"/>
  <c r="H347" i="2"/>
  <c r="G347" i="2"/>
  <c r="L346" i="2"/>
  <c r="K346" i="2"/>
  <c r="J346" i="2"/>
  <c r="I346" i="2"/>
  <c r="H346" i="2"/>
  <c r="G346" i="2"/>
  <c r="L345" i="2"/>
  <c r="K345" i="2"/>
  <c r="J345" i="2"/>
  <c r="I345" i="2"/>
  <c r="H345" i="2"/>
  <c r="G345" i="2"/>
  <c r="L344" i="2"/>
  <c r="K344" i="2"/>
  <c r="J344" i="2"/>
  <c r="I344" i="2"/>
  <c r="H344" i="2"/>
  <c r="G344" i="2"/>
  <c r="L343" i="2"/>
  <c r="K343" i="2"/>
  <c r="J343" i="2"/>
  <c r="I343" i="2"/>
  <c r="H343" i="2"/>
  <c r="G343" i="2"/>
  <c r="L342" i="2"/>
  <c r="K342" i="2"/>
  <c r="J342" i="2"/>
  <c r="I342" i="2"/>
  <c r="H342" i="2"/>
  <c r="G342" i="2"/>
  <c r="L341" i="2"/>
  <c r="K341" i="2"/>
  <c r="J341" i="2"/>
  <c r="I341" i="2"/>
  <c r="H341" i="2"/>
  <c r="G341" i="2"/>
  <c r="L340" i="2"/>
  <c r="K340" i="2"/>
  <c r="J340" i="2"/>
  <c r="I340" i="2"/>
  <c r="H340" i="2"/>
  <c r="G340" i="2"/>
  <c r="L339" i="2"/>
  <c r="K339" i="2"/>
  <c r="J339" i="2"/>
  <c r="I339" i="2"/>
  <c r="H339" i="2"/>
  <c r="G339" i="2"/>
  <c r="L338" i="2"/>
  <c r="K338" i="2"/>
  <c r="J338" i="2"/>
  <c r="I338" i="2"/>
  <c r="H338" i="2"/>
  <c r="G338" i="2"/>
  <c r="L337" i="2"/>
  <c r="K337" i="2"/>
  <c r="J337" i="2"/>
  <c r="I337" i="2"/>
  <c r="H337" i="2"/>
  <c r="G337" i="2"/>
  <c r="L336" i="2"/>
  <c r="K336" i="2"/>
  <c r="J336" i="2"/>
  <c r="I336" i="2"/>
  <c r="H336" i="2"/>
  <c r="G336" i="2"/>
  <c r="L335" i="2"/>
  <c r="K335" i="2"/>
  <c r="J335" i="2"/>
  <c r="I335" i="2"/>
  <c r="H335" i="2"/>
  <c r="G335" i="2"/>
  <c r="L334" i="2"/>
  <c r="K334" i="2"/>
  <c r="J334" i="2"/>
  <c r="I334" i="2"/>
  <c r="H334" i="2"/>
  <c r="G334" i="2"/>
  <c r="L333" i="2"/>
  <c r="K333" i="2"/>
  <c r="J333" i="2"/>
  <c r="I333" i="2"/>
  <c r="H333" i="2"/>
  <c r="G333" i="2"/>
  <c r="L332" i="2"/>
  <c r="K332" i="2"/>
  <c r="J332" i="2"/>
  <c r="I332" i="2"/>
  <c r="H332" i="2"/>
  <c r="G332" i="2"/>
  <c r="L331" i="2"/>
  <c r="K331" i="2"/>
  <c r="J331" i="2"/>
  <c r="I331" i="2"/>
  <c r="H331" i="2"/>
  <c r="G331" i="2"/>
  <c r="L330" i="2"/>
  <c r="K330" i="2"/>
  <c r="J330" i="2"/>
  <c r="I330" i="2"/>
  <c r="H330" i="2"/>
  <c r="G330" i="2"/>
  <c r="L329" i="2"/>
  <c r="K329" i="2"/>
  <c r="J329" i="2"/>
  <c r="I329" i="2"/>
  <c r="H329" i="2"/>
  <c r="G329" i="2"/>
  <c r="L328" i="2"/>
  <c r="K328" i="2"/>
  <c r="J328" i="2"/>
  <c r="I328" i="2"/>
  <c r="H328" i="2"/>
  <c r="G328" i="2"/>
  <c r="L327" i="2"/>
  <c r="K327" i="2"/>
  <c r="J327" i="2"/>
  <c r="I327" i="2"/>
  <c r="H327" i="2"/>
  <c r="G327" i="2"/>
  <c r="L326" i="2"/>
  <c r="K326" i="2"/>
  <c r="J326" i="2"/>
  <c r="I326" i="2"/>
  <c r="H326" i="2"/>
  <c r="G326" i="2"/>
  <c r="L325" i="2"/>
  <c r="K325" i="2"/>
  <c r="J325" i="2"/>
  <c r="I325" i="2"/>
  <c r="H325" i="2"/>
  <c r="G325" i="2"/>
  <c r="L324" i="2"/>
  <c r="K324" i="2"/>
  <c r="J324" i="2"/>
  <c r="I324" i="2"/>
  <c r="H324" i="2"/>
  <c r="G324" i="2"/>
  <c r="L323" i="2"/>
  <c r="K323" i="2"/>
  <c r="J323" i="2"/>
  <c r="I323" i="2"/>
  <c r="H323" i="2"/>
  <c r="G323" i="2"/>
  <c r="L322" i="2"/>
  <c r="K322" i="2"/>
  <c r="J322" i="2"/>
  <c r="I322" i="2"/>
  <c r="H322" i="2"/>
  <c r="G322" i="2"/>
  <c r="L321" i="2"/>
  <c r="K321" i="2"/>
  <c r="J321" i="2"/>
  <c r="I321" i="2"/>
  <c r="H321" i="2"/>
  <c r="G321" i="2"/>
  <c r="L320" i="2"/>
  <c r="K320" i="2"/>
  <c r="J320" i="2"/>
  <c r="I320" i="2"/>
  <c r="H320" i="2"/>
  <c r="G320" i="2"/>
  <c r="L319" i="2"/>
  <c r="K319" i="2"/>
  <c r="J319" i="2"/>
  <c r="I319" i="2"/>
  <c r="H319" i="2"/>
  <c r="G319" i="2"/>
  <c r="L318" i="2"/>
  <c r="K318" i="2"/>
  <c r="J318" i="2"/>
  <c r="I318" i="2"/>
  <c r="H318" i="2"/>
  <c r="G318" i="2"/>
  <c r="L317" i="2"/>
  <c r="K317" i="2"/>
  <c r="J317" i="2"/>
  <c r="I317" i="2"/>
  <c r="H317" i="2"/>
  <c r="G317" i="2"/>
  <c r="L316" i="2"/>
  <c r="K316" i="2"/>
  <c r="J316" i="2"/>
  <c r="I316" i="2"/>
  <c r="H316" i="2"/>
  <c r="G316" i="2"/>
  <c r="L315" i="2"/>
  <c r="K315" i="2"/>
  <c r="J315" i="2"/>
  <c r="I315" i="2"/>
  <c r="H315" i="2"/>
  <c r="G315" i="2"/>
  <c r="L314" i="2"/>
  <c r="K314" i="2"/>
  <c r="J314" i="2"/>
  <c r="I314" i="2"/>
  <c r="H314" i="2"/>
  <c r="G314" i="2"/>
  <c r="L313" i="2"/>
  <c r="K313" i="2"/>
  <c r="J313" i="2"/>
  <c r="I313" i="2"/>
  <c r="H313" i="2"/>
  <c r="G313" i="2"/>
  <c r="L312" i="2"/>
  <c r="K312" i="2"/>
  <c r="J312" i="2"/>
  <c r="I312" i="2"/>
  <c r="H312" i="2"/>
  <c r="G312" i="2"/>
  <c r="L311" i="2"/>
  <c r="K311" i="2"/>
  <c r="J311" i="2"/>
  <c r="I311" i="2"/>
  <c r="H311" i="2"/>
  <c r="G311" i="2"/>
  <c r="L310" i="2"/>
  <c r="K310" i="2"/>
  <c r="J310" i="2"/>
  <c r="I310" i="2"/>
  <c r="H310" i="2"/>
  <c r="G310" i="2"/>
  <c r="L309" i="2"/>
  <c r="K309" i="2"/>
  <c r="J309" i="2"/>
  <c r="I309" i="2"/>
  <c r="H309" i="2"/>
  <c r="G309" i="2"/>
  <c r="L308" i="2"/>
  <c r="K308" i="2"/>
  <c r="J308" i="2"/>
  <c r="I308" i="2"/>
  <c r="H308" i="2"/>
  <c r="G308" i="2"/>
  <c r="L307" i="2"/>
  <c r="K307" i="2"/>
  <c r="J307" i="2"/>
  <c r="I307" i="2"/>
  <c r="H307" i="2"/>
  <c r="G307" i="2"/>
  <c r="L306" i="2"/>
  <c r="K306" i="2"/>
  <c r="J306" i="2"/>
  <c r="I306" i="2"/>
  <c r="H306" i="2"/>
  <c r="G306" i="2"/>
  <c r="L305" i="2"/>
  <c r="K305" i="2"/>
  <c r="J305" i="2"/>
  <c r="I305" i="2"/>
  <c r="H305" i="2"/>
  <c r="G305" i="2"/>
  <c r="L304" i="2"/>
  <c r="K304" i="2"/>
  <c r="J304" i="2"/>
  <c r="I304" i="2"/>
  <c r="H304" i="2"/>
  <c r="G304" i="2"/>
  <c r="L303" i="2"/>
  <c r="K303" i="2"/>
  <c r="J303" i="2"/>
  <c r="I303" i="2"/>
  <c r="H303" i="2"/>
  <c r="G303" i="2"/>
  <c r="L302" i="2"/>
  <c r="K302" i="2"/>
  <c r="J302" i="2"/>
  <c r="I302" i="2"/>
  <c r="H302" i="2"/>
  <c r="G302" i="2"/>
  <c r="L301" i="2"/>
  <c r="K301" i="2"/>
  <c r="J301" i="2"/>
  <c r="I301" i="2"/>
  <c r="H301" i="2"/>
  <c r="G301" i="2"/>
  <c r="L300" i="2"/>
  <c r="K300" i="2"/>
  <c r="J300" i="2"/>
  <c r="I300" i="2"/>
  <c r="H300" i="2"/>
  <c r="G300" i="2"/>
  <c r="L299" i="2"/>
  <c r="K299" i="2"/>
  <c r="J299" i="2"/>
  <c r="I299" i="2"/>
  <c r="H299" i="2"/>
  <c r="G299" i="2"/>
  <c r="L298" i="2"/>
  <c r="K298" i="2"/>
  <c r="J298" i="2"/>
  <c r="I298" i="2"/>
  <c r="H298" i="2"/>
  <c r="G298" i="2"/>
  <c r="L297" i="2"/>
  <c r="K297" i="2"/>
  <c r="J297" i="2"/>
  <c r="I297" i="2"/>
  <c r="H297" i="2"/>
  <c r="G297" i="2"/>
  <c r="L296" i="2"/>
  <c r="K296" i="2"/>
  <c r="J296" i="2"/>
  <c r="I296" i="2"/>
  <c r="H296" i="2"/>
  <c r="G296" i="2"/>
  <c r="L295" i="2"/>
  <c r="K295" i="2"/>
  <c r="J295" i="2"/>
  <c r="I295" i="2"/>
  <c r="H295" i="2"/>
  <c r="G295" i="2"/>
  <c r="L294" i="2"/>
  <c r="K294" i="2"/>
  <c r="J294" i="2"/>
  <c r="I294" i="2"/>
  <c r="H294" i="2"/>
  <c r="G294" i="2"/>
  <c r="L293" i="2"/>
  <c r="K293" i="2"/>
  <c r="J293" i="2"/>
  <c r="I293" i="2"/>
  <c r="H293" i="2"/>
  <c r="G293" i="2"/>
  <c r="L292" i="2"/>
  <c r="K292" i="2"/>
  <c r="J292" i="2"/>
  <c r="I292" i="2"/>
  <c r="H292" i="2"/>
  <c r="G292" i="2"/>
  <c r="L291" i="2"/>
  <c r="K291" i="2"/>
  <c r="J291" i="2"/>
  <c r="I291" i="2"/>
  <c r="H291" i="2"/>
  <c r="G291" i="2"/>
  <c r="L290" i="2"/>
  <c r="K290" i="2"/>
  <c r="J290" i="2"/>
  <c r="I290" i="2"/>
  <c r="H290" i="2"/>
  <c r="G290" i="2"/>
  <c r="L289" i="2"/>
  <c r="K289" i="2"/>
  <c r="J289" i="2"/>
  <c r="I289" i="2"/>
  <c r="H289" i="2"/>
  <c r="G289" i="2"/>
  <c r="L288" i="2"/>
  <c r="K288" i="2"/>
  <c r="J288" i="2"/>
  <c r="I288" i="2"/>
  <c r="H288" i="2"/>
  <c r="G288" i="2"/>
  <c r="L287" i="2"/>
  <c r="K287" i="2"/>
  <c r="J287" i="2"/>
  <c r="I287" i="2"/>
  <c r="H287" i="2"/>
  <c r="G287" i="2"/>
  <c r="L286" i="2"/>
  <c r="K286" i="2"/>
  <c r="J286" i="2"/>
  <c r="I286" i="2"/>
  <c r="H286" i="2"/>
  <c r="G286" i="2"/>
  <c r="L285" i="2"/>
  <c r="K285" i="2"/>
  <c r="J285" i="2"/>
  <c r="I285" i="2"/>
  <c r="H285" i="2"/>
  <c r="G285" i="2"/>
  <c r="L284" i="2"/>
  <c r="K284" i="2"/>
  <c r="J284" i="2"/>
  <c r="I284" i="2"/>
  <c r="H284" i="2"/>
  <c r="G284" i="2"/>
  <c r="L283" i="2"/>
  <c r="K283" i="2"/>
  <c r="J283" i="2"/>
  <c r="I283" i="2"/>
  <c r="H283" i="2"/>
  <c r="G283" i="2"/>
  <c r="L282" i="2"/>
  <c r="K282" i="2"/>
  <c r="J282" i="2"/>
  <c r="I282" i="2"/>
  <c r="H282" i="2"/>
  <c r="G282" i="2"/>
  <c r="L281" i="2"/>
  <c r="K281" i="2"/>
  <c r="J281" i="2"/>
  <c r="I281" i="2"/>
  <c r="H281" i="2"/>
  <c r="G281" i="2"/>
  <c r="L280" i="2"/>
  <c r="K280" i="2"/>
  <c r="J280" i="2"/>
  <c r="I280" i="2"/>
  <c r="H280" i="2"/>
  <c r="G280" i="2"/>
  <c r="L279" i="2"/>
  <c r="K279" i="2"/>
  <c r="J279" i="2"/>
  <c r="I279" i="2"/>
  <c r="H279" i="2"/>
  <c r="G279" i="2"/>
  <c r="L278" i="2"/>
  <c r="K278" i="2"/>
  <c r="J278" i="2"/>
  <c r="I278" i="2"/>
  <c r="H278" i="2"/>
  <c r="G278" i="2"/>
  <c r="L277" i="2"/>
  <c r="K277" i="2"/>
  <c r="J277" i="2"/>
  <c r="I277" i="2"/>
  <c r="H277" i="2"/>
  <c r="G277" i="2"/>
  <c r="L276" i="2"/>
  <c r="K276" i="2"/>
  <c r="J276" i="2"/>
  <c r="I276" i="2"/>
  <c r="H276" i="2"/>
  <c r="G276" i="2"/>
  <c r="L275" i="2"/>
  <c r="K275" i="2"/>
  <c r="J275" i="2"/>
  <c r="I275" i="2"/>
  <c r="H275" i="2"/>
  <c r="G275" i="2"/>
  <c r="L274" i="2"/>
  <c r="K274" i="2"/>
  <c r="J274" i="2"/>
  <c r="I274" i="2"/>
  <c r="H274" i="2"/>
  <c r="G274" i="2"/>
  <c r="L273" i="2"/>
  <c r="K273" i="2"/>
  <c r="J273" i="2"/>
  <c r="I273" i="2"/>
  <c r="H273" i="2"/>
  <c r="G273" i="2"/>
  <c r="L272" i="2"/>
  <c r="K272" i="2"/>
  <c r="J272" i="2"/>
  <c r="I272" i="2"/>
  <c r="H272" i="2"/>
  <c r="G272" i="2"/>
  <c r="L271" i="2"/>
  <c r="K271" i="2"/>
  <c r="J271" i="2"/>
  <c r="I271" i="2"/>
  <c r="H271" i="2"/>
  <c r="G271" i="2"/>
  <c r="L270" i="2"/>
  <c r="K270" i="2"/>
  <c r="J270" i="2"/>
  <c r="I270" i="2"/>
  <c r="H270" i="2"/>
  <c r="G270" i="2"/>
  <c r="L269" i="2"/>
  <c r="K269" i="2"/>
  <c r="J269" i="2"/>
  <c r="I269" i="2"/>
  <c r="H269" i="2"/>
  <c r="G269" i="2"/>
  <c r="L268" i="2"/>
  <c r="K268" i="2"/>
  <c r="J268" i="2"/>
  <c r="I268" i="2"/>
  <c r="H268" i="2"/>
  <c r="G268" i="2"/>
  <c r="L267" i="2"/>
  <c r="K267" i="2"/>
  <c r="J267" i="2"/>
  <c r="I267" i="2"/>
  <c r="H267" i="2"/>
  <c r="G267" i="2"/>
  <c r="L266" i="2"/>
  <c r="K266" i="2"/>
  <c r="J266" i="2"/>
  <c r="I266" i="2"/>
  <c r="H266" i="2"/>
  <c r="G266" i="2"/>
  <c r="L265" i="2"/>
  <c r="K265" i="2"/>
  <c r="J265" i="2"/>
  <c r="I265" i="2"/>
  <c r="H265" i="2"/>
  <c r="G265" i="2"/>
  <c r="L264" i="2"/>
  <c r="K264" i="2"/>
  <c r="J264" i="2"/>
  <c r="I264" i="2"/>
  <c r="H264" i="2"/>
  <c r="G264" i="2"/>
  <c r="L263" i="2"/>
  <c r="K263" i="2"/>
  <c r="J263" i="2"/>
  <c r="I263" i="2"/>
  <c r="H263" i="2"/>
  <c r="G263" i="2"/>
  <c r="L262" i="2"/>
  <c r="K262" i="2"/>
  <c r="J262" i="2"/>
  <c r="I262" i="2"/>
  <c r="H262" i="2"/>
  <c r="G262" i="2"/>
  <c r="L261" i="2"/>
  <c r="K261" i="2"/>
  <c r="J261" i="2"/>
  <c r="I261" i="2"/>
  <c r="H261" i="2"/>
  <c r="G261" i="2"/>
  <c r="L260" i="2"/>
  <c r="K260" i="2"/>
  <c r="J260" i="2"/>
  <c r="I260" i="2"/>
  <c r="H260" i="2"/>
  <c r="G260" i="2"/>
  <c r="L259" i="2"/>
  <c r="K259" i="2"/>
  <c r="J259" i="2"/>
  <c r="I259" i="2"/>
  <c r="H259" i="2"/>
  <c r="G259" i="2"/>
  <c r="L258" i="2"/>
  <c r="K258" i="2"/>
  <c r="J258" i="2"/>
  <c r="I258" i="2"/>
  <c r="H258" i="2"/>
  <c r="G258" i="2"/>
  <c r="L257" i="2"/>
  <c r="K257" i="2"/>
  <c r="J257" i="2"/>
  <c r="I257" i="2"/>
  <c r="H257" i="2"/>
  <c r="G257" i="2"/>
  <c r="L256" i="2"/>
  <c r="K256" i="2"/>
  <c r="J256" i="2"/>
  <c r="I256" i="2"/>
  <c r="H256" i="2"/>
  <c r="G256" i="2"/>
  <c r="L255" i="2"/>
  <c r="K255" i="2"/>
  <c r="J255" i="2"/>
  <c r="I255" i="2"/>
  <c r="H255" i="2"/>
  <c r="G255" i="2"/>
  <c r="L254" i="2"/>
  <c r="K254" i="2"/>
  <c r="J254" i="2"/>
  <c r="I254" i="2"/>
  <c r="H254" i="2"/>
  <c r="G254" i="2"/>
  <c r="L253" i="2"/>
  <c r="K253" i="2"/>
  <c r="J253" i="2"/>
  <c r="I253" i="2"/>
  <c r="H253" i="2"/>
  <c r="G253" i="2"/>
  <c r="L252" i="2"/>
  <c r="K252" i="2"/>
  <c r="J252" i="2"/>
  <c r="I252" i="2"/>
  <c r="H252" i="2"/>
  <c r="G252" i="2"/>
  <c r="L251" i="2"/>
  <c r="K251" i="2"/>
  <c r="J251" i="2"/>
  <c r="I251" i="2"/>
  <c r="H251" i="2"/>
  <c r="G251" i="2"/>
  <c r="L250" i="2"/>
  <c r="K250" i="2"/>
  <c r="J250" i="2"/>
  <c r="I250" i="2"/>
  <c r="H250" i="2"/>
  <c r="G250" i="2"/>
  <c r="L249" i="2"/>
  <c r="K249" i="2"/>
  <c r="J249" i="2"/>
  <c r="I249" i="2"/>
  <c r="H249" i="2"/>
  <c r="G249" i="2"/>
  <c r="L248" i="2"/>
  <c r="K248" i="2"/>
  <c r="J248" i="2"/>
  <c r="I248" i="2"/>
  <c r="H248" i="2"/>
  <c r="G248" i="2"/>
  <c r="L247" i="2"/>
  <c r="K247" i="2"/>
  <c r="J247" i="2"/>
  <c r="I247" i="2"/>
  <c r="H247" i="2"/>
  <c r="G247" i="2"/>
  <c r="L246" i="2"/>
  <c r="K246" i="2"/>
  <c r="J246" i="2"/>
  <c r="I246" i="2"/>
  <c r="H246" i="2"/>
  <c r="G246" i="2"/>
  <c r="L245" i="2"/>
  <c r="K245" i="2"/>
  <c r="J245" i="2"/>
  <c r="I245" i="2"/>
  <c r="H245" i="2"/>
  <c r="G245" i="2"/>
  <c r="L244" i="2"/>
  <c r="K244" i="2"/>
  <c r="J244" i="2"/>
  <c r="I244" i="2"/>
  <c r="H244" i="2"/>
  <c r="G244" i="2"/>
  <c r="L243" i="2"/>
  <c r="K243" i="2"/>
  <c r="J243" i="2"/>
  <c r="I243" i="2"/>
  <c r="H243" i="2"/>
  <c r="G243" i="2"/>
  <c r="L242" i="2"/>
  <c r="K242" i="2"/>
  <c r="J242" i="2"/>
  <c r="I242" i="2"/>
  <c r="H242" i="2"/>
  <c r="G242" i="2"/>
  <c r="L241" i="2"/>
  <c r="K241" i="2"/>
  <c r="J241" i="2"/>
  <c r="I241" i="2"/>
  <c r="H241" i="2"/>
  <c r="G241" i="2"/>
  <c r="L240" i="2"/>
  <c r="K240" i="2"/>
  <c r="J240" i="2"/>
  <c r="I240" i="2"/>
  <c r="H240" i="2"/>
  <c r="G240" i="2"/>
  <c r="L239" i="2"/>
  <c r="K239" i="2"/>
  <c r="J239" i="2"/>
  <c r="I239" i="2"/>
  <c r="H239" i="2"/>
  <c r="G239" i="2"/>
  <c r="L238" i="2"/>
  <c r="K238" i="2"/>
  <c r="J238" i="2"/>
  <c r="I238" i="2"/>
  <c r="H238" i="2"/>
  <c r="G238" i="2"/>
  <c r="L237" i="2"/>
  <c r="K237" i="2"/>
  <c r="J237" i="2"/>
  <c r="I237" i="2"/>
  <c r="H237" i="2"/>
  <c r="G237" i="2"/>
  <c r="L236" i="2"/>
  <c r="K236" i="2"/>
  <c r="J236" i="2"/>
  <c r="I236" i="2"/>
  <c r="H236" i="2"/>
  <c r="G236" i="2"/>
  <c r="L235" i="2"/>
  <c r="K235" i="2"/>
  <c r="J235" i="2"/>
  <c r="I235" i="2"/>
  <c r="H235" i="2"/>
  <c r="G235" i="2"/>
  <c r="L234" i="2"/>
  <c r="K234" i="2"/>
  <c r="J234" i="2"/>
  <c r="I234" i="2"/>
  <c r="H234" i="2"/>
  <c r="G234" i="2"/>
  <c r="L233" i="2"/>
  <c r="K233" i="2"/>
  <c r="J233" i="2"/>
  <c r="I233" i="2"/>
  <c r="H233" i="2"/>
  <c r="G233" i="2"/>
  <c r="L232" i="2"/>
  <c r="K232" i="2"/>
  <c r="J232" i="2"/>
  <c r="I232" i="2"/>
  <c r="H232" i="2"/>
  <c r="G232" i="2"/>
  <c r="L231" i="2"/>
  <c r="K231" i="2"/>
  <c r="J231" i="2"/>
  <c r="I231" i="2"/>
  <c r="H231" i="2"/>
  <c r="G231" i="2"/>
  <c r="L230" i="2"/>
  <c r="K230" i="2"/>
  <c r="J230" i="2"/>
  <c r="I230" i="2"/>
  <c r="H230" i="2"/>
  <c r="G230" i="2"/>
  <c r="L229" i="2"/>
  <c r="K229" i="2"/>
  <c r="J229" i="2"/>
  <c r="I229" i="2"/>
  <c r="H229" i="2"/>
  <c r="G229" i="2"/>
  <c r="L228" i="2"/>
  <c r="K228" i="2"/>
  <c r="J228" i="2"/>
  <c r="I228" i="2"/>
  <c r="H228" i="2"/>
  <c r="G228" i="2"/>
  <c r="L227" i="2"/>
  <c r="K227" i="2"/>
  <c r="J227" i="2"/>
  <c r="I227" i="2"/>
  <c r="H227" i="2"/>
  <c r="G227" i="2"/>
  <c r="L226" i="2"/>
  <c r="K226" i="2"/>
  <c r="J226" i="2"/>
  <c r="I226" i="2"/>
  <c r="H226" i="2"/>
  <c r="G226" i="2"/>
  <c r="L225" i="2"/>
  <c r="K225" i="2"/>
  <c r="J225" i="2"/>
  <c r="I225" i="2"/>
  <c r="H225" i="2"/>
  <c r="G225" i="2"/>
  <c r="L224" i="2"/>
  <c r="K224" i="2"/>
  <c r="J224" i="2"/>
  <c r="I224" i="2"/>
  <c r="H224" i="2"/>
  <c r="G224" i="2"/>
  <c r="L223" i="2"/>
  <c r="K223" i="2"/>
  <c r="J223" i="2"/>
  <c r="I223" i="2"/>
  <c r="H223" i="2"/>
  <c r="G223" i="2"/>
  <c r="L222" i="2"/>
  <c r="K222" i="2"/>
  <c r="J222" i="2"/>
  <c r="I222" i="2"/>
  <c r="H222" i="2"/>
  <c r="G222" i="2"/>
  <c r="L221" i="2"/>
  <c r="K221" i="2"/>
  <c r="J221" i="2"/>
  <c r="I221" i="2"/>
  <c r="H221" i="2"/>
  <c r="G221" i="2"/>
  <c r="L220" i="2"/>
  <c r="K220" i="2"/>
  <c r="J220" i="2"/>
  <c r="I220" i="2"/>
  <c r="H220" i="2"/>
  <c r="G220" i="2"/>
  <c r="L219" i="2"/>
  <c r="K219" i="2"/>
  <c r="J219" i="2"/>
  <c r="I219" i="2"/>
  <c r="H219" i="2"/>
  <c r="G219" i="2"/>
  <c r="L218" i="2"/>
  <c r="K218" i="2"/>
  <c r="J218" i="2"/>
  <c r="I218" i="2"/>
  <c r="H218" i="2"/>
  <c r="G218" i="2"/>
  <c r="L217" i="2"/>
  <c r="K217" i="2"/>
  <c r="J217" i="2"/>
  <c r="I217" i="2"/>
  <c r="H217" i="2"/>
  <c r="G217" i="2"/>
  <c r="L216" i="2"/>
  <c r="K216" i="2"/>
  <c r="J216" i="2"/>
  <c r="I216" i="2"/>
  <c r="H216" i="2"/>
  <c r="G216" i="2"/>
  <c r="L215" i="2"/>
  <c r="K215" i="2"/>
  <c r="J215" i="2"/>
  <c r="I215" i="2"/>
  <c r="H215" i="2"/>
  <c r="G215" i="2"/>
  <c r="L214" i="2"/>
  <c r="K214" i="2"/>
  <c r="J214" i="2"/>
  <c r="I214" i="2"/>
  <c r="H214" i="2"/>
  <c r="G214" i="2"/>
  <c r="L213" i="2"/>
  <c r="K213" i="2"/>
  <c r="J213" i="2"/>
  <c r="I213" i="2"/>
  <c r="H213" i="2"/>
  <c r="G213" i="2"/>
  <c r="L212" i="2"/>
  <c r="K212" i="2"/>
  <c r="J212" i="2"/>
  <c r="I212" i="2"/>
  <c r="H212" i="2"/>
  <c r="G212" i="2"/>
  <c r="L211" i="2"/>
  <c r="K211" i="2"/>
  <c r="J211" i="2"/>
  <c r="I211" i="2"/>
  <c r="H211" i="2"/>
  <c r="G211" i="2"/>
  <c r="L210" i="2"/>
  <c r="K210" i="2"/>
  <c r="J210" i="2"/>
  <c r="I210" i="2"/>
  <c r="H210" i="2"/>
  <c r="G210" i="2"/>
  <c r="L209" i="2"/>
  <c r="K209" i="2"/>
  <c r="J209" i="2"/>
  <c r="I209" i="2"/>
  <c r="H209" i="2"/>
  <c r="G209" i="2"/>
  <c r="L208" i="2"/>
  <c r="K208" i="2"/>
  <c r="J208" i="2"/>
  <c r="I208" i="2"/>
  <c r="H208" i="2"/>
  <c r="G208" i="2"/>
  <c r="L207" i="2"/>
  <c r="K207" i="2"/>
  <c r="J207" i="2"/>
  <c r="I207" i="2"/>
  <c r="H207" i="2"/>
  <c r="G207" i="2"/>
  <c r="L206" i="2"/>
  <c r="K206" i="2"/>
  <c r="J206" i="2"/>
  <c r="I206" i="2"/>
  <c r="H206" i="2"/>
  <c r="G206" i="2"/>
  <c r="L205" i="2"/>
  <c r="K205" i="2"/>
  <c r="J205" i="2"/>
  <c r="I205" i="2"/>
  <c r="H205" i="2"/>
  <c r="G205" i="2"/>
  <c r="L204" i="2"/>
  <c r="K204" i="2"/>
  <c r="J204" i="2"/>
  <c r="I204" i="2"/>
  <c r="H204" i="2"/>
  <c r="G204" i="2"/>
  <c r="L203" i="2"/>
  <c r="K203" i="2"/>
  <c r="J203" i="2"/>
  <c r="I203" i="2"/>
  <c r="H203" i="2"/>
  <c r="G203" i="2"/>
  <c r="L202" i="2"/>
  <c r="K202" i="2"/>
  <c r="J202" i="2"/>
  <c r="I202" i="2"/>
  <c r="H202" i="2"/>
  <c r="G202" i="2"/>
  <c r="L201" i="2"/>
  <c r="K201" i="2"/>
  <c r="J201" i="2"/>
  <c r="I201" i="2"/>
  <c r="H201" i="2"/>
  <c r="G201" i="2"/>
  <c r="L200" i="2"/>
  <c r="K200" i="2"/>
  <c r="J200" i="2"/>
  <c r="I200" i="2"/>
  <c r="H200" i="2"/>
  <c r="G200" i="2"/>
  <c r="L199" i="2"/>
  <c r="K199" i="2"/>
  <c r="J199" i="2"/>
  <c r="I199" i="2"/>
  <c r="H199" i="2"/>
  <c r="G199" i="2"/>
  <c r="L198" i="2"/>
  <c r="K198" i="2"/>
  <c r="J198" i="2"/>
  <c r="I198" i="2"/>
  <c r="H198" i="2"/>
  <c r="G198" i="2"/>
  <c r="L197" i="2"/>
  <c r="K197" i="2"/>
  <c r="J197" i="2"/>
  <c r="I197" i="2"/>
  <c r="H197" i="2"/>
  <c r="G197" i="2"/>
  <c r="L196" i="2"/>
  <c r="K196" i="2"/>
  <c r="J196" i="2"/>
  <c r="I196" i="2"/>
  <c r="H196" i="2"/>
  <c r="G196" i="2"/>
  <c r="L195" i="2"/>
  <c r="K195" i="2"/>
  <c r="J195" i="2"/>
  <c r="I195" i="2"/>
  <c r="H195" i="2"/>
  <c r="G195" i="2"/>
  <c r="L194" i="2"/>
  <c r="K194" i="2"/>
  <c r="J194" i="2"/>
  <c r="I194" i="2"/>
  <c r="H194" i="2"/>
  <c r="G194" i="2"/>
  <c r="L193" i="2"/>
  <c r="K193" i="2"/>
  <c r="J193" i="2"/>
  <c r="I193" i="2"/>
  <c r="H193" i="2"/>
  <c r="G193" i="2"/>
  <c r="L192" i="2"/>
  <c r="K192" i="2"/>
  <c r="J192" i="2"/>
  <c r="I192" i="2"/>
  <c r="H192" i="2"/>
  <c r="G192" i="2"/>
  <c r="L191" i="2"/>
  <c r="K191" i="2"/>
  <c r="J191" i="2"/>
  <c r="I191" i="2"/>
  <c r="H191" i="2"/>
  <c r="G191" i="2"/>
  <c r="L190" i="2"/>
  <c r="K190" i="2"/>
  <c r="J190" i="2"/>
  <c r="I190" i="2"/>
  <c r="H190" i="2"/>
  <c r="G190" i="2"/>
  <c r="L189" i="2"/>
  <c r="K189" i="2"/>
  <c r="J189" i="2"/>
  <c r="I189" i="2"/>
  <c r="H189" i="2"/>
  <c r="G189" i="2"/>
  <c r="L188" i="2"/>
  <c r="K188" i="2"/>
  <c r="J188" i="2"/>
  <c r="I188" i="2"/>
  <c r="H188" i="2"/>
  <c r="G188" i="2"/>
  <c r="L187" i="2"/>
  <c r="K187" i="2"/>
  <c r="J187" i="2"/>
  <c r="I187" i="2"/>
  <c r="H187" i="2"/>
  <c r="G187" i="2"/>
  <c r="L186" i="2"/>
  <c r="K186" i="2"/>
  <c r="J186" i="2"/>
  <c r="I186" i="2"/>
  <c r="H186" i="2"/>
  <c r="G186" i="2"/>
  <c r="L185" i="2"/>
  <c r="K185" i="2"/>
  <c r="J185" i="2"/>
  <c r="I185" i="2"/>
  <c r="H185" i="2"/>
  <c r="G185" i="2"/>
  <c r="L184" i="2"/>
  <c r="K184" i="2"/>
  <c r="J184" i="2"/>
  <c r="I184" i="2"/>
  <c r="H184" i="2"/>
  <c r="G184" i="2"/>
  <c r="L183" i="2"/>
  <c r="K183" i="2"/>
  <c r="J183" i="2"/>
  <c r="I183" i="2"/>
  <c r="H183" i="2"/>
  <c r="G183" i="2"/>
  <c r="L182" i="2"/>
  <c r="K182" i="2"/>
  <c r="J182" i="2"/>
  <c r="I182" i="2"/>
  <c r="H182" i="2"/>
  <c r="G182" i="2"/>
  <c r="L181" i="2"/>
  <c r="K181" i="2"/>
  <c r="J181" i="2"/>
  <c r="I181" i="2"/>
  <c r="H181" i="2"/>
  <c r="G181" i="2"/>
  <c r="L180" i="2"/>
  <c r="K180" i="2"/>
  <c r="J180" i="2"/>
  <c r="I180" i="2"/>
  <c r="H180" i="2"/>
  <c r="G180" i="2"/>
  <c r="L179" i="2"/>
  <c r="K179" i="2"/>
  <c r="J179" i="2"/>
  <c r="I179" i="2"/>
  <c r="H179" i="2"/>
  <c r="G179" i="2"/>
  <c r="L178" i="2"/>
  <c r="K178" i="2"/>
  <c r="J178" i="2"/>
  <c r="I178" i="2"/>
  <c r="H178" i="2"/>
  <c r="G178" i="2"/>
  <c r="L177" i="2"/>
  <c r="K177" i="2"/>
  <c r="J177" i="2"/>
  <c r="I177" i="2"/>
  <c r="H177" i="2"/>
  <c r="G177" i="2"/>
  <c r="L176" i="2"/>
  <c r="K176" i="2"/>
  <c r="J176" i="2"/>
  <c r="I176" i="2"/>
  <c r="H176" i="2"/>
  <c r="G176" i="2"/>
  <c r="L175" i="2"/>
  <c r="K175" i="2"/>
  <c r="J175" i="2"/>
  <c r="I175" i="2"/>
  <c r="H175" i="2"/>
  <c r="G175" i="2"/>
  <c r="L174" i="2"/>
  <c r="K174" i="2"/>
  <c r="J174" i="2"/>
  <c r="I174" i="2"/>
  <c r="H174" i="2"/>
  <c r="G174" i="2"/>
  <c r="L173" i="2"/>
  <c r="K173" i="2"/>
  <c r="J173" i="2"/>
  <c r="I173" i="2"/>
  <c r="H173" i="2"/>
  <c r="G173" i="2"/>
  <c r="L172" i="2"/>
  <c r="K172" i="2"/>
  <c r="J172" i="2"/>
  <c r="I172" i="2"/>
  <c r="H172" i="2"/>
  <c r="G172" i="2"/>
  <c r="L171" i="2"/>
  <c r="K171" i="2"/>
  <c r="J171" i="2"/>
  <c r="I171" i="2"/>
  <c r="H171" i="2"/>
  <c r="G171" i="2"/>
  <c r="L170" i="2"/>
  <c r="K170" i="2"/>
  <c r="J170" i="2"/>
  <c r="I170" i="2"/>
  <c r="H170" i="2"/>
  <c r="G170" i="2"/>
  <c r="L169" i="2"/>
  <c r="K169" i="2"/>
  <c r="J169" i="2"/>
  <c r="I169" i="2"/>
  <c r="H169" i="2"/>
  <c r="G169" i="2"/>
  <c r="L168" i="2"/>
  <c r="K168" i="2"/>
  <c r="J168" i="2"/>
  <c r="I168" i="2"/>
  <c r="H168" i="2"/>
  <c r="G168" i="2"/>
  <c r="L167" i="2"/>
  <c r="K167" i="2"/>
  <c r="J167" i="2"/>
  <c r="I167" i="2"/>
  <c r="H167" i="2"/>
  <c r="G167" i="2"/>
  <c r="L166" i="2"/>
  <c r="K166" i="2"/>
  <c r="J166" i="2"/>
  <c r="I166" i="2"/>
  <c r="H166" i="2"/>
  <c r="G166" i="2"/>
  <c r="L165" i="2"/>
  <c r="K165" i="2"/>
  <c r="J165" i="2"/>
  <c r="I165" i="2"/>
  <c r="H165" i="2"/>
  <c r="G165" i="2"/>
  <c r="L164" i="2"/>
  <c r="K164" i="2"/>
  <c r="J164" i="2"/>
  <c r="I164" i="2"/>
  <c r="H164" i="2"/>
  <c r="G164" i="2"/>
  <c r="L163" i="2"/>
  <c r="K163" i="2"/>
  <c r="J163" i="2"/>
  <c r="I163" i="2"/>
  <c r="H163" i="2"/>
  <c r="G163" i="2"/>
  <c r="L162" i="2"/>
  <c r="K162" i="2"/>
  <c r="J162" i="2"/>
  <c r="I162" i="2"/>
  <c r="H162" i="2"/>
  <c r="G162" i="2"/>
  <c r="L161" i="2"/>
  <c r="K161" i="2"/>
  <c r="J161" i="2"/>
  <c r="I161" i="2"/>
  <c r="H161" i="2"/>
  <c r="G161" i="2"/>
  <c r="L160" i="2"/>
  <c r="K160" i="2"/>
  <c r="J160" i="2"/>
  <c r="I160" i="2"/>
  <c r="H160" i="2"/>
  <c r="G160" i="2"/>
  <c r="L159" i="2"/>
  <c r="K159" i="2"/>
  <c r="J159" i="2"/>
  <c r="I159" i="2"/>
  <c r="H159" i="2"/>
  <c r="G159" i="2"/>
  <c r="L158" i="2"/>
  <c r="K158" i="2"/>
  <c r="J158" i="2"/>
  <c r="I158" i="2"/>
  <c r="H158" i="2"/>
  <c r="G158" i="2"/>
  <c r="L157" i="2"/>
  <c r="K157" i="2"/>
  <c r="J157" i="2"/>
  <c r="I157" i="2"/>
  <c r="H157" i="2"/>
  <c r="G157" i="2"/>
  <c r="L156" i="2"/>
  <c r="K156" i="2"/>
  <c r="J156" i="2"/>
  <c r="I156" i="2"/>
  <c r="H156" i="2"/>
  <c r="G156" i="2"/>
  <c r="L155" i="2"/>
  <c r="K155" i="2"/>
  <c r="J155" i="2"/>
  <c r="I155" i="2"/>
  <c r="H155" i="2"/>
  <c r="G155" i="2"/>
  <c r="L154" i="2"/>
  <c r="K154" i="2"/>
  <c r="J154" i="2"/>
  <c r="I154" i="2"/>
  <c r="H154" i="2"/>
  <c r="G154" i="2"/>
  <c r="L153" i="2"/>
  <c r="K153" i="2"/>
  <c r="J153" i="2"/>
  <c r="I153" i="2"/>
  <c r="H153" i="2"/>
  <c r="G153" i="2"/>
  <c r="L152" i="2"/>
  <c r="K152" i="2"/>
  <c r="J152" i="2"/>
  <c r="I152" i="2"/>
  <c r="H152" i="2"/>
  <c r="G152" i="2"/>
  <c r="L151" i="2"/>
  <c r="K151" i="2"/>
  <c r="J151" i="2"/>
  <c r="I151" i="2"/>
  <c r="H151" i="2"/>
  <c r="G151" i="2"/>
  <c r="L150" i="2"/>
  <c r="K150" i="2"/>
  <c r="J150" i="2"/>
  <c r="I150" i="2"/>
  <c r="H150" i="2"/>
  <c r="G150" i="2"/>
  <c r="L149" i="2"/>
  <c r="K149" i="2"/>
  <c r="J149" i="2"/>
  <c r="I149" i="2"/>
  <c r="H149" i="2"/>
  <c r="G149" i="2"/>
  <c r="L148" i="2"/>
  <c r="K148" i="2"/>
  <c r="J148" i="2"/>
  <c r="I148" i="2"/>
  <c r="H148" i="2"/>
  <c r="G148" i="2"/>
  <c r="L147" i="2"/>
  <c r="K147" i="2"/>
  <c r="J147" i="2"/>
  <c r="I147" i="2"/>
  <c r="H147" i="2"/>
  <c r="G147" i="2"/>
  <c r="L146" i="2"/>
  <c r="K146" i="2"/>
  <c r="J146" i="2"/>
  <c r="I146" i="2"/>
  <c r="H146" i="2"/>
  <c r="G146" i="2"/>
  <c r="L145" i="2"/>
  <c r="K145" i="2"/>
  <c r="J145" i="2"/>
  <c r="I145" i="2"/>
  <c r="H145" i="2"/>
  <c r="G145" i="2"/>
  <c r="L144" i="2"/>
  <c r="K144" i="2"/>
  <c r="J144" i="2"/>
  <c r="I144" i="2"/>
  <c r="H144" i="2"/>
  <c r="G144" i="2"/>
  <c r="L143" i="2"/>
  <c r="K143" i="2"/>
  <c r="J143" i="2"/>
  <c r="I143" i="2"/>
  <c r="H143" i="2"/>
  <c r="G143" i="2"/>
  <c r="L142" i="2"/>
  <c r="K142" i="2"/>
  <c r="J142" i="2"/>
  <c r="I142" i="2"/>
  <c r="H142" i="2"/>
  <c r="G142" i="2"/>
  <c r="L141" i="2"/>
  <c r="K141" i="2"/>
  <c r="J141" i="2"/>
  <c r="I141" i="2"/>
  <c r="H141" i="2"/>
  <c r="G141" i="2"/>
  <c r="L140" i="2"/>
  <c r="K140" i="2"/>
  <c r="J140" i="2"/>
  <c r="I140" i="2"/>
  <c r="H140" i="2"/>
  <c r="G140" i="2"/>
  <c r="L139" i="2"/>
  <c r="K139" i="2"/>
  <c r="J139" i="2"/>
  <c r="I139" i="2"/>
  <c r="H139" i="2"/>
  <c r="G139" i="2"/>
  <c r="L138" i="2"/>
  <c r="K138" i="2"/>
  <c r="J138" i="2"/>
  <c r="I138" i="2"/>
  <c r="H138" i="2"/>
  <c r="G138" i="2"/>
  <c r="L137" i="2"/>
  <c r="K137" i="2"/>
  <c r="J137" i="2"/>
  <c r="I137" i="2"/>
  <c r="H137" i="2"/>
  <c r="G137" i="2"/>
  <c r="L136" i="2"/>
  <c r="K136" i="2"/>
  <c r="J136" i="2"/>
  <c r="I136" i="2"/>
  <c r="H136" i="2"/>
  <c r="G136" i="2"/>
  <c r="L135" i="2"/>
  <c r="K135" i="2"/>
  <c r="J135" i="2"/>
  <c r="I135" i="2"/>
  <c r="H135" i="2"/>
  <c r="G135" i="2"/>
  <c r="L134" i="2"/>
  <c r="K134" i="2"/>
  <c r="J134" i="2"/>
  <c r="I134" i="2"/>
  <c r="H134" i="2"/>
  <c r="G134" i="2"/>
  <c r="L133" i="2"/>
  <c r="K133" i="2"/>
  <c r="J133" i="2"/>
  <c r="I133" i="2"/>
  <c r="H133" i="2"/>
  <c r="G133" i="2"/>
  <c r="L132" i="2"/>
  <c r="K132" i="2"/>
  <c r="J132" i="2"/>
  <c r="I132" i="2"/>
  <c r="H132" i="2"/>
  <c r="G132" i="2"/>
  <c r="L131" i="2"/>
  <c r="K131" i="2"/>
  <c r="J131" i="2"/>
  <c r="I131" i="2"/>
  <c r="H131" i="2"/>
  <c r="G131" i="2"/>
  <c r="L130" i="2"/>
  <c r="K130" i="2"/>
  <c r="J130" i="2"/>
  <c r="I130" i="2"/>
  <c r="H130" i="2"/>
  <c r="G130" i="2"/>
  <c r="L129" i="2"/>
  <c r="K129" i="2"/>
  <c r="J129" i="2"/>
  <c r="I129" i="2"/>
  <c r="H129" i="2"/>
  <c r="G129" i="2"/>
  <c r="L128" i="2"/>
  <c r="K128" i="2"/>
  <c r="J128" i="2"/>
  <c r="I128" i="2"/>
  <c r="H128" i="2"/>
  <c r="G128" i="2"/>
  <c r="L127" i="2"/>
  <c r="K127" i="2"/>
  <c r="J127" i="2"/>
  <c r="I127" i="2"/>
  <c r="H127" i="2"/>
  <c r="G127" i="2"/>
  <c r="L126" i="2"/>
  <c r="K126" i="2"/>
  <c r="J126" i="2"/>
  <c r="I126" i="2"/>
  <c r="H126" i="2"/>
  <c r="G126" i="2"/>
  <c r="L125" i="2"/>
  <c r="K125" i="2"/>
  <c r="J125" i="2"/>
  <c r="I125" i="2"/>
  <c r="H125" i="2"/>
  <c r="G125" i="2"/>
  <c r="L124" i="2"/>
  <c r="K124" i="2"/>
  <c r="J124" i="2"/>
  <c r="I124" i="2"/>
  <c r="H124" i="2"/>
  <c r="G124" i="2"/>
  <c r="L123" i="2"/>
  <c r="K123" i="2"/>
  <c r="J123" i="2"/>
  <c r="I123" i="2"/>
  <c r="H123" i="2"/>
  <c r="G123" i="2"/>
  <c r="L122" i="2"/>
  <c r="K122" i="2"/>
  <c r="J122" i="2"/>
  <c r="I122" i="2"/>
  <c r="H122" i="2"/>
  <c r="G122" i="2"/>
  <c r="L121" i="2"/>
  <c r="K121" i="2"/>
  <c r="J121" i="2"/>
  <c r="I121" i="2"/>
  <c r="H121" i="2"/>
  <c r="G121" i="2"/>
  <c r="L120" i="2"/>
  <c r="K120" i="2"/>
  <c r="J120" i="2"/>
  <c r="I120" i="2"/>
  <c r="H120" i="2"/>
  <c r="G120" i="2"/>
  <c r="L119" i="2"/>
  <c r="K119" i="2"/>
  <c r="J119" i="2"/>
  <c r="I119" i="2"/>
  <c r="H119" i="2"/>
  <c r="G119" i="2"/>
  <c r="L118" i="2"/>
  <c r="K118" i="2"/>
  <c r="J118" i="2"/>
  <c r="I118" i="2"/>
  <c r="H118" i="2"/>
  <c r="G118" i="2"/>
  <c r="L117" i="2"/>
  <c r="K117" i="2"/>
  <c r="J117" i="2"/>
  <c r="I117" i="2"/>
  <c r="H117" i="2"/>
  <c r="G117" i="2"/>
  <c r="L116" i="2"/>
  <c r="K116" i="2"/>
  <c r="J116" i="2"/>
  <c r="I116" i="2"/>
  <c r="H116" i="2"/>
  <c r="G116" i="2"/>
  <c r="L115" i="2"/>
  <c r="K115" i="2"/>
  <c r="J115" i="2"/>
  <c r="I115" i="2"/>
  <c r="H115" i="2"/>
  <c r="G115" i="2"/>
  <c r="L114" i="2"/>
  <c r="K114" i="2"/>
  <c r="J114" i="2"/>
  <c r="I114" i="2"/>
  <c r="H114" i="2"/>
  <c r="G114" i="2"/>
  <c r="L113" i="2"/>
  <c r="K113" i="2"/>
  <c r="J113" i="2"/>
  <c r="I113" i="2"/>
  <c r="H113" i="2"/>
  <c r="G113" i="2"/>
  <c r="L112" i="2"/>
  <c r="K112" i="2"/>
  <c r="J112" i="2"/>
  <c r="I112" i="2"/>
  <c r="H112" i="2"/>
  <c r="G112" i="2"/>
  <c r="L111" i="2"/>
  <c r="K111" i="2"/>
  <c r="J111" i="2"/>
  <c r="I111" i="2"/>
  <c r="H111" i="2"/>
  <c r="G111" i="2"/>
  <c r="L110" i="2"/>
  <c r="K110" i="2"/>
  <c r="J110" i="2"/>
  <c r="I110" i="2"/>
  <c r="H110" i="2"/>
  <c r="G110" i="2"/>
  <c r="L109" i="2"/>
  <c r="K109" i="2"/>
  <c r="J109" i="2"/>
  <c r="I109" i="2"/>
  <c r="H109" i="2"/>
  <c r="G109" i="2"/>
  <c r="L108" i="2"/>
  <c r="K108" i="2"/>
  <c r="J108" i="2"/>
  <c r="I108" i="2"/>
  <c r="H108" i="2"/>
  <c r="G108" i="2"/>
  <c r="L107" i="2"/>
  <c r="K107" i="2"/>
  <c r="J107" i="2"/>
  <c r="I107" i="2"/>
  <c r="H107" i="2"/>
  <c r="G107" i="2"/>
  <c r="L106" i="2"/>
  <c r="K106" i="2"/>
  <c r="J106" i="2"/>
  <c r="I106" i="2"/>
  <c r="H106" i="2"/>
  <c r="G106" i="2"/>
  <c r="L105" i="2"/>
  <c r="K105" i="2"/>
  <c r="J105" i="2"/>
  <c r="I105" i="2"/>
  <c r="H105" i="2"/>
  <c r="G105" i="2"/>
  <c r="L104" i="2"/>
  <c r="K104" i="2"/>
  <c r="J104" i="2"/>
  <c r="I104" i="2"/>
  <c r="H104" i="2"/>
  <c r="G104" i="2"/>
  <c r="L103" i="2"/>
  <c r="K103" i="2"/>
  <c r="J103" i="2"/>
  <c r="I103" i="2"/>
  <c r="H103" i="2"/>
  <c r="G103" i="2"/>
  <c r="L102" i="2"/>
  <c r="K102" i="2"/>
  <c r="J102" i="2"/>
  <c r="I102" i="2"/>
  <c r="H102" i="2"/>
  <c r="G102" i="2"/>
  <c r="L101" i="2"/>
  <c r="K101" i="2"/>
  <c r="J101" i="2"/>
  <c r="I101" i="2"/>
  <c r="H101" i="2"/>
  <c r="G101" i="2"/>
  <c r="L100" i="2"/>
  <c r="K100" i="2"/>
  <c r="J100" i="2"/>
  <c r="I100" i="2"/>
  <c r="H100" i="2"/>
  <c r="G100" i="2"/>
  <c r="L99" i="2"/>
  <c r="K99" i="2"/>
  <c r="J99" i="2"/>
  <c r="I99" i="2"/>
  <c r="H99" i="2"/>
  <c r="G99" i="2"/>
  <c r="L98" i="2"/>
  <c r="K98" i="2"/>
  <c r="J98" i="2"/>
  <c r="I98" i="2"/>
  <c r="H98" i="2"/>
  <c r="G98" i="2"/>
  <c r="L97" i="2"/>
  <c r="K97" i="2"/>
  <c r="J97" i="2"/>
  <c r="I97" i="2"/>
  <c r="H97" i="2"/>
  <c r="G97" i="2"/>
  <c r="L96" i="2"/>
  <c r="K96" i="2"/>
  <c r="J96" i="2"/>
  <c r="I96" i="2"/>
  <c r="H96" i="2"/>
  <c r="G96" i="2"/>
  <c r="L95" i="2"/>
  <c r="K95" i="2"/>
  <c r="J95" i="2"/>
  <c r="I95" i="2"/>
  <c r="H95" i="2"/>
  <c r="G95" i="2"/>
  <c r="L94" i="2"/>
  <c r="K94" i="2"/>
  <c r="J94" i="2"/>
  <c r="I94" i="2"/>
  <c r="H94" i="2"/>
  <c r="G94" i="2"/>
  <c r="L93" i="2"/>
  <c r="K93" i="2"/>
  <c r="J93" i="2"/>
  <c r="I93" i="2"/>
  <c r="H93" i="2"/>
  <c r="G93" i="2"/>
  <c r="L92" i="2"/>
  <c r="K92" i="2"/>
  <c r="J92" i="2"/>
  <c r="I92" i="2"/>
  <c r="H92" i="2"/>
  <c r="G92" i="2"/>
  <c r="L91" i="2"/>
  <c r="K91" i="2"/>
  <c r="J91" i="2"/>
  <c r="I91" i="2"/>
  <c r="H91" i="2"/>
  <c r="G91" i="2"/>
  <c r="L90" i="2"/>
  <c r="K90" i="2"/>
  <c r="J90" i="2"/>
  <c r="I90" i="2"/>
  <c r="H90" i="2"/>
  <c r="G90" i="2"/>
  <c r="L89" i="2"/>
  <c r="K89" i="2"/>
  <c r="J89" i="2"/>
  <c r="I89" i="2"/>
  <c r="H89" i="2"/>
  <c r="G89" i="2"/>
  <c r="L88" i="2"/>
  <c r="K88" i="2"/>
  <c r="J88" i="2"/>
  <c r="I88" i="2"/>
  <c r="H88" i="2"/>
  <c r="G88" i="2"/>
  <c r="L87" i="2"/>
  <c r="K87" i="2"/>
  <c r="J87" i="2"/>
  <c r="I87" i="2"/>
  <c r="H87" i="2"/>
  <c r="G87" i="2"/>
  <c r="L86" i="2"/>
  <c r="K86" i="2"/>
  <c r="J86" i="2"/>
  <c r="I86" i="2"/>
  <c r="H86" i="2"/>
  <c r="G86" i="2"/>
  <c r="L85" i="2"/>
  <c r="K85" i="2"/>
  <c r="J85" i="2"/>
  <c r="I85" i="2"/>
  <c r="H85" i="2"/>
  <c r="G85" i="2"/>
  <c r="L84" i="2"/>
  <c r="K84" i="2"/>
  <c r="J84" i="2"/>
  <c r="I84" i="2"/>
  <c r="H84" i="2"/>
  <c r="G84" i="2"/>
  <c r="L83" i="2"/>
  <c r="K83" i="2"/>
  <c r="J83" i="2"/>
  <c r="I83" i="2"/>
  <c r="H83" i="2"/>
  <c r="G83" i="2"/>
  <c r="L82" i="2"/>
  <c r="K82" i="2"/>
  <c r="J82" i="2"/>
  <c r="I82" i="2"/>
  <c r="H82" i="2"/>
  <c r="G82" i="2"/>
  <c r="L81" i="2"/>
  <c r="K81" i="2"/>
  <c r="J81" i="2"/>
  <c r="I81" i="2"/>
  <c r="H81" i="2"/>
  <c r="G81" i="2"/>
  <c r="L80" i="2"/>
  <c r="K80" i="2"/>
  <c r="J80" i="2"/>
  <c r="I80" i="2"/>
  <c r="H80" i="2"/>
  <c r="G80" i="2"/>
  <c r="L79" i="2"/>
  <c r="K79" i="2"/>
  <c r="J79" i="2"/>
  <c r="I79" i="2"/>
  <c r="H79" i="2"/>
  <c r="G79" i="2"/>
  <c r="L78" i="2"/>
  <c r="K78" i="2"/>
  <c r="J78" i="2"/>
  <c r="I78" i="2"/>
  <c r="H78" i="2"/>
  <c r="G78" i="2"/>
  <c r="L77" i="2"/>
  <c r="K77" i="2"/>
  <c r="J77" i="2"/>
  <c r="I77" i="2"/>
  <c r="H77" i="2"/>
  <c r="G77" i="2"/>
  <c r="L76" i="2"/>
  <c r="K76" i="2"/>
  <c r="J76" i="2"/>
  <c r="I76" i="2"/>
  <c r="H76" i="2"/>
  <c r="G76" i="2"/>
  <c r="L75" i="2"/>
  <c r="K75" i="2"/>
  <c r="J75" i="2"/>
  <c r="I75" i="2"/>
  <c r="H75" i="2"/>
  <c r="G75" i="2"/>
  <c r="L74" i="2"/>
  <c r="K74" i="2"/>
  <c r="J74" i="2"/>
  <c r="I74" i="2"/>
  <c r="H74" i="2"/>
  <c r="G74" i="2"/>
  <c r="L73" i="2"/>
  <c r="K73" i="2"/>
  <c r="J73" i="2"/>
  <c r="I73" i="2"/>
  <c r="H73" i="2"/>
  <c r="G73" i="2"/>
  <c r="L72" i="2"/>
  <c r="K72" i="2"/>
  <c r="J72" i="2"/>
  <c r="I72" i="2"/>
  <c r="H72" i="2"/>
  <c r="G72" i="2"/>
  <c r="L71" i="2"/>
  <c r="K71" i="2"/>
  <c r="J71" i="2"/>
  <c r="I71" i="2"/>
  <c r="H71" i="2"/>
  <c r="G71" i="2"/>
  <c r="L70" i="2"/>
  <c r="K70" i="2"/>
  <c r="J70" i="2"/>
  <c r="I70" i="2"/>
  <c r="H70" i="2"/>
  <c r="G70" i="2"/>
  <c r="L69" i="2"/>
  <c r="K69" i="2"/>
  <c r="J69" i="2"/>
  <c r="I69" i="2"/>
  <c r="H69" i="2"/>
  <c r="G69" i="2"/>
  <c r="L68" i="2"/>
  <c r="K68" i="2"/>
  <c r="J68" i="2"/>
  <c r="I68" i="2"/>
  <c r="H68" i="2"/>
  <c r="G68" i="2"/>
  <c r="L67" i="2"/>
  <c r="K67" i="2"/>
  <c r="J67" i="2"/>
  <c r="I67" i="2"/>
  <c r="H67" i="2"/>
  <c r="G67" i="2"/>
  <c r="L66" i="2"/>
  <c r="K66" i="2"/>
  <c r="J66" i="2"/>
  <c r="I66" i="2"/>
  <c r="H66" i="2"/>
  <c r="G66" i="2"/>
  <c r="L65" i="2"/>
  <c r="K65" i="2"/>
  <c r="J65" i="2"/>
  <c r="I65" i="2"/>
  <c r="H65" i="2"/>
  <c r="G65" i="2"/>
  <c r="L64" i="2"/>
  <c r="K64" i="2"/>
  <c r="J64" i="2"/>
  <c r="I64" i="2"/>
  <c r="H64" i="2"/>
  <c r="G64" i="2"/>
  <c r="L63" i="2"/>
  <c r="K63" i="2"/>
  <c r="J63" i="2"/>
  <c r="I63" i="2"/>
  <c r="H63" i="2"/>
  <c r="G63" i="2"/>
  <c r="L62" i="2"/>
  <c r="K62" i="2"/>
  <c r="J62" i="2"/>
  <c r="I62" i="2"/>
  <c r="H62" i="2"/>
  <c r="G62" i="2"/>
  <c r="L61" i="2"/>
  <c r="K61" i="2"/>
  <c r="J61" i="2"/>
  <c r="I61" i="2"/>
  <c r="H61" i="2"/>
  <c r="G61" i="2"/>
  <c r="L60" i="2"/>
  <c r="K60" i="2"/>
  <c r="J60" i="2"/>
  <c r="I60" i="2"/>
  <c r="H60" i="2"/>
  <c r="G60" i="2"/>
  <c r="L59" i="2"/>
  <c r="K59" i="2"/>
  <c r="J59" i="2"/>
  <c r="I59" i="2"/>
  <c r="H59" i="2"/>
  <c r="G59" i="2"/>
  <c r="L58" i="2"/>
  <c r="K58" i="2"/>
  <c r="J58" i="2"/>
  <c r="I58" i="2"/>
  <c r="H58" i="2"/>
  <c r="G58" i="2"/>
  <c r="L57" i="2"/>
  <c r="K57" i="2"/>
  <c r="J57" i="2"/>
  <c r="I57" i="2"/>
  <c r="H57" i="2"/>
  <c r="G57" i="2"/>
  <c r="L56" i="2"/>
  <c r="K56" i="2"/>
  <c r="J56" i="2"/>
  <c r="I56" i="2"/>
  <c r="H56" i="2"/>
  <c r="G56" i="2"/>
  <c r="L55" i="2"/>
  <c r="K55" i="2"/>
  <c r="J55" i="2"/>
  <c r="I55" i="2"/>
  <c r="H55" i="2"/>
  <c r="G55" i="2"/>
  <c r="L54" i="2"/>
  <c r="K54" i="2"/>
  <c r="J54" i="2"/>
  <c r="I54" i="2"/>
  <c r="H54" i="2"/>
  <c r="G54" i="2"/>
  <c r="L53" i="2"/>
  <c r="K53" i="2"/>
  <c r="J53" i="2"/>
  <c r="I53" i="2"/>
  <c r="H53" i="2"/>
  <c r="G53" i="2"/>
  <c r="L52" i="2"/>
  <c r="K52" i="2"/>
  <c r="J52" i="2"/>
  <c r="I52" i="2"/>
  <c r="H52" i="2"/>
  <c r="G52" i="2"/>
  <c r="L51" i="2"/>
  <c r="K51" i="2"/>
  <c r="J51" i="2"/>
  <c r="I51" i="2"/>
  <c r="H51" i="2"/>
  <c r="G51" i="2"/>
  <c r="L50" i="2"/>
  <c r="K50" i="2"/>
  <c r="J50" i="2"/>
  <c r="I50" i="2"/>
  <c r="H50" i="2"/>
  <c r="G50" i="2"/>
  <c r="L49" i="2"/>
  <c r="K49" i="2"/>
  <c r="J49" i="2"/>
  <c r="I49" i="2"/>
  <c r="H49" i="2"/>
  <c r="G49" i="2"/>
  <c r="L48" i="2"/>
  <c r="K48" i="2"/>
  <c r="J48" i="2"/>
  <c r="I48" i="2"/>
  <c r="H48" i="2"/>
  <c r="G48" i="2"/>
  <c r="L47" i="2"/>
  <c r="K47" i="2"/>
  <c r="J47" i="2"/>
  <c r="I47" i="2"/>
  <c r="H47" i="2"/>
  <c r="G47" i="2"/>
  <c r="L46" i="2"/>
  <c r="K46" i="2"/>
  <c r="J46" i="2"/>
  <c r="I46" i="2"/>
  <c r="H46" i="2"/>
  <c r="G46" i="2"/>
  <c r="L45" i="2"/>
  <c r="K45" i="2"/>
  <c r="J45" i="2"/>
  <c r="I45" i="2"/>
  <c r="H45" i="2"/>
  <c r="G45" i="2"/>
  <c r="L44" i="2"/>
  <c r="K44" i="2"/>
  <c r="J44" i="2"/>
  <c r="I44" i="2"/>
  <c r="H44" i="2"/>
  <c r="G44" i="2"/>
  <c r="L43" i="2"/>
  <c r="K43" i="2"/>
  <c r="J43" i="2"/>
  <c r="I43" i="2"/>
  <c r="H43" i="2"/>
  <c r="G43" i="2"/>
  <c r="L42" i="2"/>
  <c r="K42" i="2"/>
  <c r="J42" i="2"/>
  <c r="I42" i="2"/>
  <c r="H42" i="2"/>
  <c r="G42" i="2"/>
  <c r="L41" i="2"/>
  <c r="K41" i="2"/>
  <c r="J41" i="2"/>
  <c r="I41" i="2"/>
  <c r="H41" i="2"/>
  <c r="G41" i="2"/>
  <c r="L40" i="2"/>
  <c r="K40" i="2"/>
  <c r="J40" i="2"/>
  <c r="I40" i="2"/>
  <c r="H40" i="2"/>
  <c r="G40" i="2"/>
  <c r="L39" i="2"/>
  <c r="K39" i="2"/>
  <c r="J39" i="2"/>
  <c r="I39" i="2"/>
  <c r="H39" i="2"/>
  <c r="G39" i="2"/>
  <c r="L38" i="2"/>
  <c r="K38" i="2"/>
  <c r="J38" i="2"/>
  <c r="I38" i="2"/>
  <c r="H38" i="2"/>
  <c r="G38" i="2"/>
  <c r="L37" i="2"/>
  <c r="K37" i="2"/>
  <c r="J37" i="2"/>
  <c r="I37" i="2"/>
  <c r="H37" i="2"/>
  <c r="G37" i="2"/>
  <c r="L36" i="2"/>
  <c r="K36" i="2"/>
  <c r="J36" i="2"/>
  <c r="I36" i="2"/>
  <c r="H36" i="2"/>
  <c r="G36" i="2"/>
  <c r="L35" i="2"/>
  <c r="K35" i="2"/>
  <c r="J35" i="2"/>
  <c r="I35" i="2"/>
  <c r="H35" i="2"/>
  <c r="G35" i="2"/>
  <c r="L34" i="2"/>
  <c r="K34" i="2"/>
  <c r="J34" i="2"/>
  <c r="I34" i="2"/>
  <c r="H34" i="2"/>
  <c r="G34" i="2"/>
  <c r="L33" i="2"/>
  <c r="K33" i="2"/>
  <c r="J33" i="2"/>
  <c r="I33" i="2"/>
  <c r="H33" i="2"/>
  <c r="G33" i="2"/>
  <c r="L32" i="2"/>
  <c r="K32" i="2"/>
  <c r="J32" i="2"/>
  <c r="I32" i="2"/>
  <c r="H32" i="2"/>
  <c r="G32" i="2"/>
  <c r="L31" i="2"/>
  <c r="K31" i="2"/>
  <c r="J31" i="2"/>
  <c r="I31" i="2"/>
  <c r="H31" i="2"/>
  <c r="G31" i="2"/>
  <c r="L30" i="2"/>
  <c r="K30" i="2"/>
  <c r="J30" i="2"/>
  <c r="I30" i="2"/>
  <c r="H30" i="2"/>
  <c r="G30" i="2"/>
  <c r="L29" i="2"/>
  <c r="K29" i="2"/>
  <c r="J29" i="2"/>
  <c r="I29" i="2"/>
  <c r="H29" i="2"/>
  <c r="G29" i="2"/>
  <c r="L28" i="2"/>
  <c r="K28" i="2"/>
  <c r="J28" i="2"/>
  <c r="I28" i="2"/>
  <c r="H28" i="2"/>
  <c r="G28" i="2"/>
  <c r="L27" i="2"/>
  <c r="K27" i="2"/>
  <c r="J27" i="2"/>
  <c r="I27" i="2"/>
  <c r="H27" i="2"/>
  <c r="G27" i="2"/>
  <c r="L26" i="2"/>
  <c r="K26" i="2"/>
  <c r="J26" i="2"/>
  <c r="I26" i="2"/>
  <c r="H26" i="2"/>
  <c r="G26" i="2"/>
  <c r="L25" i="2"/>
  <c r="K25" i="2"/>
  <c r="J25" i="2"/>
  <c r="I25" i="2"/>
  <c r="H25" i="2"/>
  <c r="G25" i="2"/>
  <c r="L24" i="2"/>
  <c r="K24" i="2"/>
  <c r="J24" i="2"/>
  <c r="I24" i="2"/>
  <c r="H24" i="2"/>
  <c r="G24" i="2"/>
  <c r="L23" i="2"/>
  <c r="K23" i="2"/>
  <c r="J23" i="2"/>
  <c r="I23" i="2"/>
  <c r="H23" i="2"/>
  <c r="G23" i="2"/>
  <c r="L22" i="2"/>
  <c r="K22" i="2"/>
  <c r="J22" i="2"/>
  <c r="I22" i="2"/>
  <c r="H22" i="2"/>
  <c r="G22" i="2"/>
  <c r="L21" i="2"/>
  <c r="K21" i="2"/>
  <c r="J21" i="2"/>
  <c r="I21" i="2"/>
  <c r="H21" i="2"/>
  <c r="G21" i="2"/>
  <c r="L20" i="2"/>
  <c r="K20" i="2"/>
  <c r="J20" i="2"/>
  <c r="I20" i="2"/>
  <c r="H20" i="2"/>
  <c r="G20" i="2"/>
  <c r="L19" i="2"/>
  <c r="K19" i="2"/>
  <c r="J19" i="2"/>
  <c r="I19" i="2"/>
  <c r="H19" i="2"/>
  <c r="G19" i="2"/>
  <c r="L18" i="2"/>
  <c r="K18" i="2"/>
  <c r="J18" i="2"/>
  <c r="I18" i="2"/>
  <c r="H18" i="2"/>
  <c r="G18" i="2"/>
  <c r="L17" i="2"/>
  <c r="K17" i="2"/>
  <c r="J17" i="2"/>
  <c r="I17" i="2"/>
  <c r="H17" i="2"/>
  <c r="G17" i="2"/>
  <c r="L16" i="2"/>
  <c r="K16" i="2"/>
  <c r="J16" i="2"/>
  <c r="I16" i="2"/>
  <c r="H16" i="2"/>
  <c r="G16" i="2"/>
  <c r="L15" i="2"/>
  <c r="K15" i="2"/>
  <c r="J15" i="2"/>
  <c r="I15" i="2"/>
  <c r="H15" i="2"/>
  <c r="G15" i="2"/>
  <c r="L14" i="2"/>
  <c r="K14" i="2"/>
  <c r="J14" i="2"/>
  <c r="I14" i="2"/>
  <c r="H14" i="2"/>
  <c r="G14" i="2"/>
  <c r="L13" i="2"/>
  <c r="K13" i="2"/>
  <c r="J13" i="2"/>
  <c r="I13" i="2"/>
  <c r="H13" i="2"/>
  <c r="G13" i="2"/>
  <c r="L12" i="2"/>
  <c r="K12" i="2"/>
  <c r="J12" i="2"/>
  <c r="I12" i="2"/>
  <c r="H12" i="2"/>
  <c r="G12" i="2"/>
  <c r="L11" i="2"/>
  <c r="K11" i="2"/>
  <c r="J11" i="2"/>
  <c r="I11" i="2"/>
  <c r="H11" i="2"/>
  <c r="G11" i="2"/>
  <c r="L10" i="2"/>
  <c r="K10" i="2"/>
  <c r="J10" i="2"/>
  <c r="I10" i="2"/>
  <c r="H10" i="2"/>
  <c r="G10" i="2"/>
  <c r="L9" i="2"/>
  <c r="K9" i="2"/>
  <c r="J9" i="2"/>
  <c r="I9" i="2"/>
  <c r="H9" i="2"/>
  <c r="G9" i="2"/>
  <c r="L8" i="2"/>
  <c r="K8" i="2"/>
  <c r="J8" i="2"/>
  <c r="I8" i="2"/>
  <c r="H8" i="2"/>
  <c r="G8" i="2"/>
  <c r="L7" i="2"/>
  <c r="K7" i="2"/>
  <c r="J7" i="2"/>
  <c r="I7" i="2"/>
  <c r="H7" i="2"/>
  <c r="G7" i="2"/>
  <c r="L6" i="2"/>
  <c r="K6" i="2"/>
  <c r="J6" i="2"/>
  <c r="I6" i="2"/>
  <c r="H6" i="2"/>
  <c r="G6" i="2"/>
  <c r="L5" i="2"/>
  <c r="K5" i="2"/>
  <c r="J5" i="2"/>
  <c r="I5" i="2"/>
  <c r="H5" i="2"/>
  <c r="G5" i="2"/>
  <c r="L4" i="2"/>
  <c r="K4" i="2"/>
  <c r="J4" i="2"/>
  <c r="I4" i="2"/>
  <c r="H4" i="2"/>
  <c r="G4" i="2"/>
  <c r="L3" i="2"/>
  <c r="K3" i="2"/>
  <c r="J3" i="2"/>
  <c r="I3" i="2"/>
  <c r="H3" i="2"/>
  <c r="G3" i="2"/>
  <c r="L2" i="2"/>
  <c r="K2" i="2"/>
  <c r="H2" i="2"/>
  <c r="I2" i="2"/>
  <c r="J2" i="2"/>
  <c r="G2" i="2"/>
  <c r="P8" i="19"/>
  <c r="Y1" i="2"/>
  <c r="X1" i="2"/>
  <c r="W1" i="2"/>
  <c r="V1" i="2"/>
  <c r="U1" i="2"/>
  <c r="T1" i="2"/>
  <c r="F1575" i="21"/>
  <c r="E1575" i="21"/>
  <c r="D1575" i="21"/>
  <c r="C1575" i="21"/>
  <c r="B1575" i="21"/>
  <c r="A1563" i="21"/>
  <c r="B1563" i="21"/>
  <c r="C1563" i="21"/>
  <c r="D1563" i="21"/>
  <c r="E1563" i="21"/>
  <c r="F1563" i="21"/>
  <c r="A1564" i="21"/>
  <c r="B1564" i="21"/>
  <c r="C1564" i="21"/>
  <c r="D1564" i="21"/>
  <c r="E1564" i="21"/>
  <c r="F1564" i="21"/>
  <c r="F1574" i="21" l="1"/>
  <c r="E1574" i="21"/>
  <c r="D1574" i="21"/>
  <c r="C1574" i="21"/>
  <c r="B1574" i="21"/>
  <c r="B1577" i="21" s="1"/>
  <c r="E30" i="4"/>
  <c r="R9" i="4" s="1"/>
  <c r="N7" i="4" s="1"/>
  <c r="N12" i="4" s="1"/>
  <c r="D30" i="4"/>
  <c r="W9" i="4" s="1"/>
  <c r="E29" i="4"/>
  <c r="D29" i="4"/>
  <c r="E28" i="4"/>
  <c r="D28" i="4"/>
  <c r="C30" i="4"/>
  <c r="AB9" i="4" s="1"/>
  <c r="C29" i="4"/>
  <c r="C28" i="4"/>
  <c r="B15" i="4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F1562" i="21"/>
  <c r="E1562" i="21"/>
  <c r="D1562" i="21"/>
  <c r="C1562" i="21"/>
  <c r="B1562" i="21"/>
  <c r="F1561" i="21"/>
  <c r="E1561" i="21"/>
  <c r="D1561" i="21"/>
  <c r="C1561" i="21"/>
  <c r="B1561" i="21"/>
  <c r="F1560" i="21"/>
  <c r="E1560" i="21"/>
  <c r="D1560" i="21"/>
  <c r="C1560" i="21"/>
  <c r="B1560" i="21"/>
  <c r="F1559" i="21"/>
  <c r="E1559" i="21"/>
  <c r="D1559" i="21"/>
  <c r="C1559" i="21"/>
  <c r="B1559" i="21"/>
  <c r="F1558" i="21"/>
  <c r="E1558" i="21"/>
  <c r="D1558" i="21"/>
  <c r="C1558" i="21"/>
  <c r="B1558" i="21"/>
  <c r="F1557" i="21"/>
  <c r="E1557" i="21"/>
  <c r="D1557" i="21"/>
  <c r="C1557" i="21"/>
  <c r="B1557" i="21"/>
  <c r="F1556" i="21"/>
  <c r="E1556" i="21"/>
  <c r="D1556" i="21"/>
  <c r="C1556" i="21"/>
  <c r="B1556" i="21"/>
  <c r="K29" i="18"/>
  <c r="K30" i="18" s="1"/>
  <c r="K28" i="18"/>
  <c r="K27" i="18"/>
  <c r="K25" i="18"/>
  <c r="E1569" i="21"/>
  <c r="B1569" i="21"/>
  <c r="D1569" i="21"/>
  <c r="B39" i="22"/>
  <c r="B38" i="22"/>
  <c r="B37" i="22"/>
  <c r="B36" i="22"/>
  <c r="C35" i="22"/>
  <c r="B31" i="22"/>
  <c r="B30" i="22"/>
  <c r="B29" i="22"/>
  <c r="B28" i="22"/>
  <c r="T27" i="22"/>
  <c r="B27" i="22"/>
  <c r="B26" i="22"/>
  <c r="B25" i="22"/>
  <c r="B24" i="22"/>
  <c r="B23" i="22"/>
  <c r="B22" i="22"/>
  <c r="B21" i="22"/>
  <c r="C20" i="22" a="1"/>
  <c r="B20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B17" i="22"/>
  <c r="B16" i="22"/>
  <c r="B15" i="22"/>
  <c r="B14" i="22"/>
  <c r="B13" i="22"/>
  <c r="B12" i="22"/>
  <c r="B11" i="22"/>
  <c r="B10" i="22"/>
  <c r="B9" i="22"/>
  <c r="B8" i="22"/>
  <c r="B7" i="22"/>
  <c r="C6" i="22" a="1"/>
  <c r="B6" i="22"/>
  <c r="A5" i="22"/>
  <c r="B3" i="22"/>
  <c r="B2" i="22"/>
  <c r="F1555" i="21"/>
  <c r="E1555" i="21"/>
  <c r="D1555" i="21"/>
  <c r="C1555" i="21"/>
  <c r="B1555" i="21"/>
  <c r="F1554" i="21"/>
  <c r="E1554" i="21"/>
  <c r="D1554" i="21"/>
  <c r="C1554" i="21"/>
  <c r="B1554" i="21"/>
  <c r="F1553" i="21"/>
  <c r="E1553" i="21"/>
  <c r="D1553" i="21"/>
  <c r="C1553" i="21"/>
  <c r="B1553" i="21"/>
  <c r="F1552" i="21"/>
  <c r="E1552" i="21"/>
  <c r="D1552" i="21"/>
  <c r="C1552" i="21"/>
  <c r="B1552" i="21"/>
  <c r="F1551" i="21"/>
  <c r="E1551" i="21"/>
  <c r="D1551" i="21"/>
  <c r="C1551" i="21"/>
  <c r="B1551" i="21"/>
  <c r="F1550" i="21"/>
  <c r="E1550" i="21"/>
  <c r="D1550" i="21"/>
  <c r="C1550" i="21"/>
  <c r="B1550" i="21"/>
  <c r="F1549" i="21"/>
  <c r="E1549" i="21"/>
  <c r="D1549" i="21"/>
  <c r="C1549" i="21"/>
  <c r="B1549" i="21"/>
  <c r="F1548" i="21"/>
  <c r="E1548" i="21"/>
  <c r="D1548" i="21"/>
  <c r="C1548" i="21"/>
  <c r="B1548" i="21"/>
  <c r="F1547" i="21"/>
  <c r="E1547" i="21"/>
  <c r="D1547" i="21"/>
  <c r="C1547" i="21"/>
  <c r="B1547" i="21"/>
  <c r="F1546" i="21"/>
  <c r="E1546" i="21"/>
  <c r="D1546" i="21"/>
  <c r="C1546" i="21"/>
  <c r="B1546" i="21"/>
  <c r="F1545" i="21"/>
  <c r="E1545" i="21"/>
  <c r="D1545" i="21"/>
  <c r="C1545" i="21"/>
  <c r="B1545" i="21"/>
  <c r="F1544" i="21"/>
  <c r="E1544" i="21"/>
  <c r="D1544" i="21"/>
  <c r="C1544" i="21"/>
  <c r="B1544" i="21"/>
  <c r="F1543" i="21"/>
  <c r="E1543" i="21"/>
  <c r="D1543" i="21"/>
  <c r="C1543" i="21"/>
  <c r="B1543" i="21"/>
  <c r="F1542" i="21"/>
  <c r="E1542" i="21"/>
  <c r="D1542" i="21"/>
  <c r="C1542" i="21"/>
  <c r="B1542" i="21"/>
  <c r="F1541" i="21"/>
  <c r="E1541" i="21"/>
  <c r="D1541" i="21"/>
  <c r="C1541" i="21"/>
  <c r="B1541" i="21"/>
  <c r="F1540" i="21"/>
  <c r="E1540" i="21"/>
  <c r="D1540" i="21"/>
  <c r="C1540" i="21"/>
  <c r="B1540" i="21"/>
  <c r="F1539" i="21"/>
  <c r="E1539" i="21"/>
  <c r="D1539" i="21"/>
  <c r="C1539" i="21"/>
  <c r="B1539" i="21"/>
  <c r="F1538" i="21"/>
  <c r="E1538" i="21"/>
  <c r="D1538" i="21"/>
  <c r="C1538" i="21"/>
  <c r="B1538" i="21"/>
  <c r="F1537" i="21"/>
  <c r="E1537" i="21"/>
  <c r="D1537" i="21"/>
  <c r="C1537" i="21"/>
  <c r="B1537" i="21"/>
  <c r="F1536" i="21"/>
  <c r="E1536" i="21"/>
  <c r="D1536" i="21"/>
  <c r="C1536" i="21"/>
  <c r="B1536" i="21"/>
  <c r="F1535" i="21"/>
  <c r="E1535" i="21"/>
  <c r="D1535" i="21"/>
  <c r="C1535" i="21"/>
  <c r="B1535" i="21"/>
  <c r="F1534" i="21"/>
  <c r="E1534" i="21"/>
  <c r="D1534" i="21"/>
  <c r="C1534" i="21"/>
  <c r="B1534" i="21"/>
  <c r="F1533" i="21"/>
  <c r="E1533" i="21"/>
  <c r="D1533" i="21"/>
  <c r="C1533" i="21"/>
  <c r="B1533" i="21"/>
  <c r="F1532" i="21"/>
  <c r="E1532" i="21"/>
  <c r="D1532" i="21"/>
  <c r="C1532" i="21"/>
  <c r="B1532" i="21"/>
  <c r="F1531" i="21"/>
  <c r="E1531" i="21"/>
  <c r="D1531" i="21"/>
  <c r="C1531" i="21"/>
  <c r="B1531" i="21"/>
  <c r="F1530" i="21"/>
  <c r="E1530" i="21"/>
  <c r="D1530" i="21"/>
  <c r="C1530" i="21"/>
  <c r="B1530" i="21"/>
  <c r="F1529" i="21"/>
  <c r="E1529" i="21"/>
  <c r="D1529" i="21"/>
  <c r="C1529" i="21"/>
  <c r="B1529" i="21"/>
  <c r="F1528" i="21"/>
  <c r="E1528" i="21"/>
  <c r="D1528" i="21"/>
  <c r="C1528" i="21"/>
  <c r="B1528" i="21"/>
  <c r="F1527" i="21"/>
  <c r="E1527" i="21"/>
  <c r="D1527" i="21"/>
  <c r="C1527" i="21"/>
  <c r="B1527" i="21"/>
  <c r="F1526" i="21"/>
  <c r="E1526" i="21"/>
  <c r="D1526" i="21"/>
  <c r="C1526" i="21"/>
  <c r="B1526" i="21"/>
  <c r="F1525" i="21"/>
  <c r="E1525" i="21"/>
  <c r="D1525" i="21"/>
  <c r="C1525" i="21"/>
  <c r="B1525" i="21"/>
  <c r="F1524" i="21"/>
  <c r="E1524" i="21"/>
  <c r="D1524" i="21"/>
  <c r="C1524" i="21"/>
  <c r="B1524" i="21"/>
  <c r="F1523" i="21"/>
  <c r="E1523" i="21"/>
  <c r="D1523" i="21"/>
  <c r="C1523" i="21"/>
  <c r="B1523" i="21"/>
  <c r="F1522" i="21"/>
  <c r="E1522" i="21"/>
  <c r="D1522" i="21"/>
  <c r="C1522" i="21"/>
  <c r="B1522" i="21"/>
  <c r="F1521" i="21"/>
  <c r="E1521" i="21"/>
  <c r="D1521" i="21"/>
  <c r="C1521" i="21"/>
  <c r="B1521" i="21"/>
  <c r="F1520" i="21"/>
  <c r="E1520" i="21"/>
  <c r="D1520" i="21"/>
  <c r="C1520" i="21"/>
  <c r="B1520" i="21"/>
  <c r="F1519" i="21"/>
  <c r="E1519" i="21"/>
  <c r="D1519" i="21"/>
  <c r="C1519" i="21"/>
  <c r="B1519" i="21"/>
  <c r="F1518" i="21"/>
  <c r="E1518" i="21"/>
  <c r="D1518" i="21"/>
  <c r="C1518" i="21"/>
  <c r="B1518" i="21"/>
  <c r="F1517" i="21"/>
  <c r="E1517" i="21"/>
  <c r="D1517" i="21"/>
  <c r="C1517" i="21"/>
  <c r="B1517" i="21"/>
  <c r="F1516" i="21"/>
  <c r="E1516" i="21"/>
  <c r="D1516" i="21"/>
  <c r="C1516" i="21"/>
  <c r="B1516" i="21"/>
  <c r="F1515" i="21"/>
  <c r="E1515" i="21"/>
  <c r="D1515" i="21"/>
  <c r="C1515" i="21"/>
  <c r="B1515" i="21"/>
  <c r="F1514" i="21"/>
  <c r="E1514" i="21"/>
  <c r="D1514" i="21"/>
  <c r="C1514" i="21"/>
  <c r="B1514" i="21"/>
  <c r="F1513" i="21"/>
  <c r="E1513" i="21"/>
  <c r="D1513" i="21"/>
  <c r="C1513" i="21"/>
  <c r="B1513" i="21"/>
  <c r="F1512" i="21"/>
  <c r="E1512" i="21"/>
  <c r="D1512" i="21"/>
  <c r="C1512" i="21"/>
  <c r="B1512" i="21"/>
  <c r="F1511" i="21"/>
  <c r="E1511" i="21"/>
  <c r="D1511" i="21"/>
  <c r="C1511" i="21"/>
  <c r="B1511" i="21"/>
  <c r="F1510" i="21"/>
  <c r="E1510" i="21"/>
  <c r="D1510" i="21"/>
  <c r="C1510" i="21"/>
  <c r="B1510" i="21"/>
  <c r="F1509" i="21"/>
  <c r="E1509" i="21"/>
  <c r="D1509" i="21"/>
  <c r="C1509" i="21"/>
  <c r="B1509" i="21"/>
  <c r="F1508" i="21"/>
  <c r="E1508" i="21"/>
  <c r="D1508" i="21"/>
  <c r="C1508" i="21"/>
  <c r="B1508" i="21"/>
  <c r="F1507" i="21"/>
  <c r="E1507" i="21"/>
  <c r="D1507" i="21"/>
  <c r="C1507" i="21"/>
  <c r="B1507" i="21"/>
  <c r="F1506" i="21"/>
  <c r="E1506" i="21"/>
  <c r="D1506" i="21"/>
  <c r="C1506" i="21"/>
  <c r="B1506" i="21"/>
  <c r="F1505" i="21"/>
  <c r="E1505" i="21"/>
  <c r="D1505" i="21"/>
  <c r="C1505" i="21"/>
  <c r="B1505" i="21"/>
  <c r="F1504" i="21"/>
  <c r="E1504" i="21"/>
  <c r="D1504" i="21"/>
  <c r="C1504" i="21"/>
  <c r="B1504" i="21"/>
  <c r="F1503" i="21"/>
  <c r="E1503" i="21"/>
  <c r="D1503" i="21"/>
  <c r="C1503" i="21"/>
  <c r="B1503" i="21"/>
  <c r="F1502" i="21"/>
  <c r="E1502" i="21"/>
  <c r="D1502" i="21"/>
  <c r="C1502" i="21"/>
  <c r="B1502" i="21"/>
  <c r="F1501" i="21"/>
  <c r="E1501" i="21"/>
  <c r="D1501" i="21"/>
  <c r="C1501" i="21"/>
  <c r="B1501" i="21"/>
  <c r="F1500" i="21"/>
  <c r="E1500" i="21"/>
  <c r="D1500" i="21"/>
  <c r="C1500" i="21"/>
  <c r="B1500" i="21"/>
  <c r="F1499" i="21"/>
  <c r="E1499" i="21"/>
  <c r="D1499" i="21"/>
  <c r="C1499" i="21"/>
  <c r="B1499" i="21"/>
  <c r="F1498" i="21"/>
  <c r="E1498" i="21"/>
  <c r="D1498" i="21"/>
  <c r="C1498" i="21"/>
  <c r="B1498" i="21"/>
  <c r="F1497" i="21"/>
  <c r="E1497" i="21"/>
  <c r="D1497" i="21"/>
  <c r="C1497" i="21"/>
  <c r="B1497" i="21"/>
  <c r="F1496" i="21"/>
  <c r="E1496" i="21"/>
  <c r="D1496" i="21"/>
  <c r="C1496" i="21"/>
  <c r="B1496" i="21"/>
  <c r="F1495" i="21"/>
  <c r="E1495" i="21"/>
  <c r="D1495" i="21"/>
  <c r="C1495" i="21"/>
  <c r="B1495" i="21"/>
  <c r="F1494" i="21"/>
  <c r="E1494" i="21"/>
  <c r="D1494" i="21"/>
  <c r="C1494" i="21"/>
  <c r="B1494" i="21"/>
  <c r="F1493" i="21"/>
  <c r="E1493" i="21"/>
  <c r="D1493" i="21"/>
  <c r="C1493" i="21"/>
  <c r="B1493" i="21"/>
  <c r="F1492" i="21"/>
  <c r="E1492" i="21"/>
  <c r="D1492" i="21"/>
  <c r="C1492" i="21"/>
  <c r="B1492" i="21"/>
  <c r="F1491" i="21"/>
  <c r="E1491" i="21"/>
  <c r="D1491" i="21"/>
  <c r="C1491" i="21"/>
  <c r="B1491" i="21"/>
  <c r="F1490" i="21"/>
  <c r="E1490" i="21"/>
  <c r="D1490" i="21"/>
  <c r="C1490" i="21"/>
  <c r="B1490" i="21"/>
  <c r="F1489" i="21"/>
  <c r="E1489" i="21"/>
  <c r="D1489" i="21"/>
  <c r="C1489" i="21"/>
  <c r="B1489" i="21"/>
  <c r="F1488" i="21"/>
  <c r="E1488" i="21"/>
  <c r="D1488" i="21"/>
  <c r="C1488" i="21"/>
  <c r="B1488" i="21"/>
  <c r="F1487" i="21"/>
  <c r="E1487" i="21"/>
  <c r="D1487" i="21"/>
  <c r="C1487" i="21"/>
  <c r="B1487" i="21"/>
  <c r="F1486" i="21"/>
  <c r="E1486" i="21"/>
  <c r="D1486" i="21"/>
  <c r="C1486" i="21"/>
  <c r="B1486" i="21"/>
  <c r="F1485" i="21"/>
  <c r="E1485" i="21"/>
  <c r="D1485" i="21"/>
  <c r="C1485" i="21"/>
  <c r="B1485" i="21"/>
  <c r="F1484" i="21"/>
  <c r="E1484" i="21"/>
  <c r="D1484" i="21"/>
  <c r="C1484" i="21"/>
  <c r="B1484" i="21"/>
  <c r="F1483" i="21"/>
  <c r="E1483" i="21"/>
  <c r="D1483" i="21"/>
  <c r="C1483" i="21"/>
  <c r="B1483" i="21"/>
  <c r="F1482" i="21"/>
  <c r="E1482" i="21"/>
  <c r="D1482" i="21"/>
  <c r="C1482" i="21"/>
  <c r="B1482" i="21"/>
  <c r="F1481" i="21"/>
  <c r="E1481" i="21"/>
  <c r="D1481" i="21"/>
  <c r="C1481" i="21"/>
  <c r="B1481" i="21"/>
  <c r="F1480" i="21"/>
  <c r="E1480" i="21"/>
  <c r="D1480" i="21"/>
  <c r="C1480" i="21"/>
  <c r="B1480" i="21"/>
  <c r="F1479" i="21"/>
  <c r="E1479" i="21"/>
  <c r="D1479" i="21"/>
  <c r="C1479" i="21"/>
  <c r="B1479" i="21"/>
  <c r="F1478" i="21"/>
  <c r="E1478" i="21"/>
  <c r="D1478" i="21"/>
  <c r="C1478" i="21"/>
  <c r="B1478" i="21"/>
  <c r="F1477" i="21"/>
  <c r="E1477" i="21"/>
  <c r="D1477" i="21"/>
  <c r="C1477" i="21"/>
  <c r="B1477" i="21"/>
  <c r="F1476" i="21"/>
  <c r="E1476" i="21"/>
  <c r="D1476" i="21"/>
  <c r="C1476" i="21"/>
  <c r="B1476" i="21"/>
  <c r="F1475" i="21"/>
  <c r="E1475" i="21"/>
  <c r="D1475" i="21"/>
  <c r="C1475" i="21"/>
  <c r="B1475" i="21"/>
  <c r="F1474" i="21"/>
  <c r="E1474" i="21"/>
  <c r="D1474" i="21"/>
  <c r="C1474" i="21"/>
  <c r="B1474" i="21"/>
  <c r="F1473" i="21"/>
  <c r="E1473" i="21"/>
  <c r="D1473" i="21"/>
  <c r="C1473" i="21"/>
  <c r="B1473" i="21"/>
  <c r="F1472" i="21"/>
  <c r="E1472" i="21"/>
  <c r="D1472" i="21"/>
  <c r="C1472" i="21"/>
  <c r="B1472" i="21"/>
  <c r="F1471" i="21"/>
  <c r="E1471" i="21"/>
  <c r="D1471" i="21"/>
  <c r="C1471" i="21"/>
  <c r="B1471" i="21"/>
  <c r="F1470" i="21"/>
  <c r="E1470" i="21"/>
  <c r="D1470" i="21"/>
  <c r="C1470" i="21"/>
  <c r="B1470" i="21"/>
  <c r="F1469" i="21"/>
  <c r="E1469" i="21"/>
  <c r="D1469" i="21"/>
  <c r="C1469" i="21"/>
  <c r="B1469" i="21"/>
  <c r="F1468" i="21"/>
  <c r="E1468" i="21"/>
  <c r="D1468" i="21"/>
  <c r="C1468" i="21"/>
  <c r="B1468" i="21"/>
  <c r="F1467" i="21"/>
  <c r="E1467" i="21"/>
  <c r="D1467" i="21"/>
  <c r="C1467" i="21"/>
  <c r="B1467" i="21"/>
  <c r="F1466" i="21"/>
  <c r="E1466" i="21"/>
  <c r="D1466" i="21"/>
  <c r="C1466" i="21"/>
  <c r="B1466" i="21"/>
  <c r="F1465" i="21"/>
  <c r="E1465" i="21"/>
  <c r="D1465" i="21"/>
  <c r="C1465" i="21"/>
  <c r="B1465" i="21"/>
  <c r="F1464" i="21"/>
  <c r="E1464" i="21"/>
  <c r="D1464" i="21"/>
  <c r="C1464" i="21"/>
  <c r="B1464" i="21"/>
  <c r="F1463" i="21"/>
  <c r="E1463" i="21"/>
  <c r="D1463" i="21"/>
  <c r="C1463" i="21"/>
  <c r="B1463" i="21"/>
  <c r="F1462" i="21"/>
  <c r="E1462" i="21"/>
  <c r="D1462" i="21"/>
  <c r="C1462" i="21"/>
  <c r="B1462" i="21"/>
  <c r="F1461" i="21"/>
  <c r="E1461" i="21"/>
  <c r="D1461" i="21"/>
  <c r="C1461" i="21"/>
  <c r="B1461" i="21"/>
  <c r="F1460" i="21"/>
  <c r="E1460" i="21"/>
  <c r="D1460" i="21"/>
  <c r="C1460" i="21"/>
  <c r="B1460" i="21"/>
  <c r="F1459" i="21"/>
  <c r="E1459" i="21"/>
  <c r="D1459" i="21"/>
  <c r="C1459" i="21"/>
  <c r="B1459" i="21"/>
  <c r="F1458" i="21"/>
  <c r="E1458" i="21"/>
  <c r="D1458" i="21"/>
  <c r="C1458" i="21"/>
  <c r="B1458" i="21"/>
  <c r="F1457" i="21"/>
  <c r="E1457" i="21"/>
  <c r="D1457" i="21"/>
  <c r="C1457" i="21"/>
  <c r="B1457" i="21"/>
  <c r="F1456" i="21"/>
  <c r="E1456" i="21"/>
  <c r="D1456" i="21"/>
  <c r="C1456" i="21"/>
  <c r="B1456" i="21"/>
  <c r="F1455" i="21"/>
  <c r="E1455" i="21"/>
  <c r="D1455" i="21"/>
  <c r="C1455" i="21"/>
  <c r="B1455" i="21"/>
  <c r="F1454" i="21"/>
  <c r="E1454" i="21"/>
  <c r="D1454" i="21"/>
  <c r="C1454" i="21"/>
  <c r="B1454" i="21"/>
  <c r="F1453" i="21"/>
  <c r="E1453" i="21"/>
  <c r="D1453" i="21"/>
  <c r="C1453" i="21"/>
  <c r="B1453" i="21"/>
  <c r="F1452" i="21"/>
  <c r="E1452" i="21"/>
  <c r="D1452" i="21"/>
  <c r="C1452" i="21"/>
  <c r="B1452" i="21"/>
  <c r="F1451" i="21"/>
  <c r="E1451" i="21"/>
  <c r="D1451" i="21"/>
  <c r="C1451" i="21"/>
  <c r="B1451" i="21"/>
  <c r="F1450" i="21"/>
  <c r="E1450" i="21"/>
  <c r="D1450" i="21"/>
  <c r="C1450" i="21"/>
  <c r="B1450" i="21"/>
  <c r="F1449" i="21"/>
  <c r="E1449" i="21"/>
  <c r="D1449" i="21"/>
  <c r="C1449" i="21"/>
  <c r="B1449" i="21"/>
  <c r="F1448" i="21"/>
  <c r="E1448" i="21"/>
  <c r="D1448" i="21"/>
  <c r="C1448" i="21"/>
  <c r="B1448" i="21"/>
  <c r="F1447" i="21"/>
  <c r="E1447" i="21"/>
  <c r="D1447" i="21"/>
  <c r="C1447" i="21"/>
  <c r="B1447" i="21"/>
  <c r="F1446" i="21"/>
  <c r="E1446" i="21"/>
  <c r="D1446" i="21"/>
  <c r="C1446" i="21"/>
  <c r="B1446" i="21"/>
  <c r="F1445" i="21"/>
  <c r="E1445" i="21"/>
  <c r="D1445" i="21"/>
  <c r="C1445" i="21"/>
  <c r="B1445" i="21"/>
  <c r="F1444" i="21"/>
  <c r="E1444" i="21"/>
  <c r="D1444" i="21"/>
  <c r="C1444" i="21"/>
  <c r="B1444" i="21"/>
  <c r="F1443" i="21"/>
  <c r="E1443" i="21"/>
  <c r="D1443" i="21"/>
  <c r="C1443" i="21"/>
  <c r="B1443" i="21"/>
  <c r="F1442" i="21"/>
  <c r="E1442" i="21"/>
  <c r="D1442" i="21"/>
  <c r="C1442" i="21"/>
  <c r="B1442" i="21"/>
  <c r="F1441" i="21"/>
  <c r="E1441" i="21"/>
  <c r="D1441" i="21"/>
  <c r="C1441" i="21"/>
  <c r="B1441" i="21"/>
  <c r="F1440" i="21"/>
  <c r="E1440" i="21"/>
  <c r="D1440" i="21"/>
  <c r="C1440" i="21"/>
  <c r="B1440" i="21"/>
  <c r="F1439" i="21"/>
  <c r="E1439" i="21"/>
  <c r="D1439" i="21"/>
  <c r="C1439" i="21"/>
  <c r="B1439" i="21"/>
  <c r="F1438" i="21"/>
  <c r="E1438" i="21"/>
  <c r="D1438" i="21"/>
  <c r="C1438" i="21"/>
  <c r="B1438" i="21"/>
  <c r="F1437" i="21"/>
  <c r="E1437" i="21"/>
  <c r="D1437" i="21"/>
  <c r="C1437" i="21"/>
  <c r="B1437" i="21"/>
  <c r="F1436" i="21"/>
  <c r="E1436" i="21"/>
  <c r="D1436" i="21"/>
  <c r="C1436" i="21"/>
  <c r="B1436" i="21"/>
  <c r="F1435" i="21"/>
  <c r="E1435" i="21"/>
  <c r="D1435" i="21"/>
  <c r="C1435" i="21"/>
  <c r="B1435" i="21"/>
  <c r="F1434" i="21"/>
  <c r="E1434" i="21"/>
  <c r="D1434" i="21"/>
  <c r="C1434" i="21"/>
  <c r="B1434" i="21"/>
  <c r="F1433" i="21"/>
  <c r="E1433" i="21"/>
  <c r="D1433" i="21"/>
  <c r="C1433" i="21"/>
  <c r="B1433" i="21"/>
  <c r="F1432" i="21"/>
  <c r="E1432" i="21"/>
  <c r="D1432" i="21"/>
  <c r="C1432" i="21"/>
  <c r="B1432" i="21"/>
  <c r="F1431" i="21"/>
  <c r="E1431" i="21"/>
  <c r="D1431" i="21"/>
  <c r="C1431" i="21"/>
  <c r="B1431" i="21"/>
  <c r="F1430" i="21"/>
  <c r="E1430" i="21"/>
  <c r="D1430" i="21"/>
  <c r="C1430" i="21"/>
  <c r="B1430" i="21"/>
  <c r="F1429" i="21"/>
  <c r="E1429" i="21"/>
  <c r="D1429" i="21"/>
  <c r="C1429" i="21"/>
  <c r="B1429" i="21"/>
  <c r="F1428" i="21"/>
  <c r="E1428" i="21"/>
  <c r="D1428" i="21"/>
  <c r="C1428" i="21"/>
  <c r="B1428" i="21"/>
  <c r="F1427" i="21"/>
  <c r="E1427" i="21"/>
  <c r="D1427" i="21"/>
  <c r="C1427" i="21"/>
  <c r="B1427" i="21"/>
  <c r="F1426" i="21"/>
  <c r="E1426" i="21"/>
  <c r="D1426" i="21"/>
  <c r="C1426" i="21"/>
  <c r="B1426" i="21"/>
  <c r="F1425" i="21"/>
  <c r="E1425" i="21"/>
  <c r="D1425" i="21"/>
  <c r="C1425" i="21"/>
  <c r="B1425" i="21"/>
  <c r="F1424" i="21"/>
  <c r="E1424" i="21"/>
  <c r="D1424" i="21"/>
  <c r="C1424" i="21"/>
  <c r="B1424" i="21"/>
  <c r="F1423" i="21"/>
  <c r="E1423" i="21"/>
  <c r="D1423" i="21"/>
  <c r="C1423" i="21"/>
  <c r="B1423" i="21"/>
  <c r="F1422" i="21"/>
  <c r="E1422" i="21"/>
  <c r="D1422" i="21"/>
  <c r="C1422" i="21"/>
  <c r="B1422" i="21"/>
  <c r="F1421" i="21"/>
  <c r="E1421" i="21"/>
  <c r="D1421" i="21"/>
  <c r="C1421" i="21"/>
  <c r="B1421" i="21"/>
  <c r="F1420" i="21"/>
  <c r="E1420" i="21"/>
  <c r="D1420" i="21"/>
  <c r="C1420" i="21"/>
  <c r="B1420" i="21"/>
  <c r="F1419" i="21"/>
  <c r="E1419" i="21"/>
  <c r="D1419" i="21"/>
  <c r="C1419" i="21"/>
  <c r="B1419" i="21"/>
  <c r="F1418" i="21"/>
  <c r="E1418" i="21"/>
  <c r="D1418" i="21"/>
  <c r="C1418" i="21"/>
  <c r="B1418" i="21"/>
  <c r="F1417" i="21"/>
  <c r="E1417" i="21"/>
  <c r="D1417" i="21"/>
  <c r="C1417" i="21"/>
  <c r="B1417" i="21"/>
  <c r="F1416" i="21"/>
  <c r="E1416" i="21"/>
  <c r="D1416" i="21"/>
  <c r="C1416" i="21"/>
  <c r="B1416" i="21"/>
  <c r="F1415" i="21"/>
  <c r="E1415" i="21"/>
  <c r="D1415" i="21"/>
  <c r="C1415" i="21"/>
  <c r="B1415" i="21"/>
  <c r="F1414" i="21"/>
  <c r="E1414" i="21"/>
  <c r="D1414" i="21"/>
  <c r="C1414" i="21"/>
  <c r="B1414" i="21"/>
  <c r="F1413" i="21"/>
  <c r="E1413" i="21"/>
  <c r="D1413" i="21"/>
  <c r="C1413" i="21"/>
  <c r="B1413" i="21"/>
  <c r="F1412" i="21"/>
  <c r="E1412" i="21"/>
  <c r="D1412" i="21"/>
  <c r="C1412" i="21"/>
  <c r="B1412" i="21"/>
  <c r="F1411" i="21"/>
  <c r="E1411" i="21"/>
  <c r="D1411" i="21"/>
  <c r="C1411" i="21"/>
  <c r="B1411" i="21"/>
  <c r="F1410" i="21"/>
  <c r="E1410" i="21"/>
  <c r="D1410" i="21"/>
  <c r="C1410" i="21"/>
  <c r="B1410" i="21"/>
  <c r="F1409" i="21"/>
  <c r="E1409" i="21"/>
  <c r="D1409" i="21"/>
  <c r="C1409" i="21"/>
  <c r="B1409" i="21"/>
  <c r="F1408" i="21"/>
  <c r="E1408" i="21"/>
  <c r="D1408" i="21"/>
  <c r="C1408" i="21"/>
  <c r="B1408" i="21"/>
  <c r="F1407" i="21"/>
  <c r="E1407" i="21"/>
  <c r="D1407" i="21"/>
  <c r="C1407" i="21"/>
  <c r="B1407" i="21"/>
  <c r="F1406" i="21"/>
  <c r="E1406" i="21"/>
  <c r="D1406" i="21"/>
  <c r="C1406" i="21"/>
  <c r="B1406" i="21"/>
  <c r="F1405" i="21"/>
  <c r="E1405" i="21"/>
  <c r="D1405" i="21"/>
  <c r="C1405" i="21"/>
  <c r="B1405" i="21"/>
  <c r="F1404" i="21"/>
  <c r="E1404" i="21"/>
  <c r="D1404" i="21"/>
  <c r="C1404" i="21"/>
  <c r="B1404" i="21"/>
  <c r="F1403" i="21"/>
  <c r="E1403" i="21"/>
  <c r="D1403" i="21"/>
  <c r="C1403" i="21"/>
  <c r="B1403" i="21"/>
  <c r="F1402" i="21"/>
  <c r="E1402" i="21"/>
  <c r="D1402" i="21"/>
  <c r="C1402" i="21"/>
  <c r="B1402" i="21"/>
  <c r="F1401" i="21"/>
  <c r="E1401" i="21"/>
  <c r="D1401" i="21"/>
  <c r="C1401" i="21"/>
  <c r="B1401" i="21"/>
  <c r="F1400" i="21"/>
  <c r="E1400" i="21"/>
  <c r="D1400" i="21"/>
  <c r="C1400" i="21"/>
  <c r="B1400" i="21"/>
  <c r="F1399" i="21"/>
  <c r="E1399" i="21"/>
  <c r="D1399" i="21"/>
  <c r="C1399" i="21"/>
  <c r="B1399" i="21"/>
  <c r="F1398" i="21"/>
  <c r="E1398" i="21"/>
  <c r="D1398" i="21"/>
  <c r="C1398" i="21"/>
  <c r="B1398" i="21"/>
  <c r="F1397" i="21"/>
  <c r="E1397" i="21"/>
  <c r="D1397" i="21"/>
  <c r="C1397" i="21"/>
  <c r="B1397" i="21"/>
  <c r="F1396" i="21"/>
  <c r="E1396" i="21"/>
  <c r="D1396" i="21"/>
  <c r="C1396" i="21"/>
  <c r="B1396" i="21"/>
  <c r="F1395" i="21"/>
  <c r="E1395" i="21"/>
  <c r="D1395" i="21"/>
  <c r="C1395" i="21"/>
  <c r="B1395" i="21"/>
  <c r="F1394" i="21"/>
  <c r="E1394" i="21"/>
  <c r="D1394" i="21"/>
  <c r="C1394" i="21"/>
  <c r="B1394" i="21"/>
  <c r="F1393" i="21"/>
  <c r="E1393" i="21"/>
  <c r="D1393" i="21"/>
  <c r="C1393" i="21"/>
  <c r="B1393" i="21"/>
  <c r="F1392" i="21"/>
  <c r="E1392" i="21"/>
  <c r="D1392" i="21"/>
  <c r="C1392" i="21"/>
  <c r="B1392" i="21"/>
  <c r="F1391" i="21"/>
  <c r="E1391" i="21"/>
  <c r="D1391" i="21"/>
  <c r="C1391" i="21"/>
  <c r="B1391" i="21"/>
  <c r="F1390" i="21"/>
  <c r="E1390" i="21"/>
  <c r="D1390" i="21"/>
  <c r="C1390" i="21"/>
  <c r="B1390" i="21"/>
  <c r="F1389" i="21"/>
  <c r="E1389" i="21"/>
  <c r="D1389" i="21"/>
  <c r="C1389" i="21"/>
  <c r="B1389" i="21"/>
  <c r="F1388" i="21"/>
  <c r="E1388" i="21"/>
  <c r="D1388" i="21"/>
  <c r="C1388" i="21"/>
  <c r="B1388" i="21"/>
  <c r="F1387" i="21"/>
  <c r="E1387" i="21"/>
  <c r="D1387" i="21"/>
  <c r="C1387" i="21"/>
  <c r="B1387" i="21"/>
  <c r="F1386" i="21"/>
  <c r="E1386" i="21"/>
  <c r="D1386" i="21"/>
  <c r="C1386" i="21"/>
  <c r="B1386" i="21"/>
  <c r="F1385" i="21"/>
  <c r="E1385" i="21"/>
  <c r="D1385" i="21"/>
  <c r="C1385" i="21"/>
  <c r="B1385" i="21"/>
  <c r="F1384" i="21"/>
  <c r="E1384" i="21"/>
  <c r="D1384" i="21"/>
  <c r="C1384" i="21"/>
  <c r="B1384" i="21"/>
  <c r="F1383" i="21"/>
  <c r="E1383" i="21"/>
  <c r="D1383" i="21"/>
  <c r="C1383" i="21"/>
  <c r="B1383" i="21"/>
  <c r="F1382" i="21"/>
  <c r="E1382" i="21"/>
  <c r="D1382" i="21"/>
  <c r="C1382" i="21"/>
  <c r="B1382" i="21"/>
  <c r="F1381" i="21"/>
  <c r="E1381" i="21"/>
  <c r="D1381" i="21"/>
  <c r="C1381" i="21"/>
  <c r="B1381" i="21"/>
  <c r="F1380" i="21"/>
  <c r="E1380" i="21"/>
  <c r="D1380" i="21"/>
  <c r="C1380" i="21"/>
  <c r="B1380" i="21"/>
  <c r="F1379" i="21"/>
  <c r="E1379" i="21"/>
  <c r="D1379" i="21"/>
  <c r="C1379" i="21"/>
  <c r="B1379" i="21"/>
  <c r="F1378" i="21"/>
  <c r="E1378" i="21"/>
  <c r="D1378" i="21"/>
  <c r="C1378" i="21"/>
  <c r="B1378" i="21"/>
  <c r="F1377" i="21"/>
  <c r="E1377" i="21"/>
  <c r="D1377" i="21"/>
  <c r="C1377" i="21"/>
  <c r="B1377" i="21"/>
  <c r="F1376" i="21"/>
  <c r="E1376" i="21"/>
  <c r="D1376" i="21"/>
  <c r="C1376" i="21"/>
  <c r="B1376" i="21"/>
  <c r="F1375" i="21"/>
  <c r="E1375" i="21"/>
  <c r="D1375" i="21"/>
  <c r="C1375" i="21"/>
  <c r="B1375" i="21"/>
  <c r="F1374" i="21"/>
  <c r="E1374" i="21"/>
  <c r="D1374" i="21"/>
  <c r="C1374" i="21"/>
  <c r="B1374" i="21"/>
  <c r="F1373" i="21"/>
  <c r="E1373" i="21"/>
  <c r="D1373" i="21"/>
  <c r="C1373" i="21"/>
  <c r="B1373" i="21"/>
  <c r="F1372" i="21"/>
  <c r="E1372" i="21"/>
  <c r="D1372" i="21"/>
  <c r="C1372" i="21"/>
  <c r="B1372" i="21"/>
  <c r="F1371" i="21"/>
  <c r="E1371" i="21"/>
  <c r="D1371" i="21"/>
  <c r="C1371" i="21"/>
  <c r="B1371" i="21"/>
  <c r="F1370" i="21"/>
  <c r="E1370" i="21"/>
  <c r="D1370" i="21"/>
  <c r="C1370" i="21"/>
  <c r="B1370" i="21"/>
  <c r="F1369" i="21"/>
  <c r="E1369" i="21"/>
  <c r="D1369" i="21"/>
  <c r="C1369" i="21"/>
  <c r="B1369" i="21"/>
  <c r="F1368" i="21"/>
  <c r="E1368" i="21"/>
  <c r="D1368" i="21"/>
  <c r="C1368" i="21"/>
  <c r="B1368" i="21"/>
  <c r="F1367" i="21"/>
  <c r="E1367" i="21"/>
  <c r="D1367" i="21"/>
  <c r="C1367" i="21"/>
  <c r="B1367" i="21"/>
  <c r="F1366" i="21"/>
  <c r="E1366" i="21"/>
  <c r="D1366" i="21"/>
  <c r="C1366" i="21"/>
  <c r="B1366" i="21"/>
  <c r="F1365" i="21"/>
  <c r="E1365" i="21"/>
  <c r="D1365" i="21"/>
  <c r="C1365" i="21"/>
  <c r="B1365" i="21"/>
  <c r="F1364" i="21"/>
  <c r="E1364" i="21"/>
  <c r="D1364" i="21"/>
  <c r="C1364" i="21"/>
  <c r="B1364" i="21"/>
  <c r="F1363" i="21"/>
  <c r="E1363" i="21"/>
  <c r="D1363" i="21"/>
  <c r="C1363" i="21"/>
  <c r="B1363" i="21"/>
  <c r="F1362" i="21"/>
  <c r="E1362" i="21"/>
  <c r="D1362" i="21"/>
  <c r="C1362" i="21"/>
  <c r="B1362" i="21"/>
  <c r="F1361" i="21"/>
  <c r="E1361" i="21"/>
  <c r="D1361" i="21"/>
  <c r="C1361" i="21"/>
  <c r="B1361" i="21"/>
  <c r="F1360" i="21"/>
  <c r="E1360" i="21"/>
  <c r="D1360" i="21"/>
  <c r="C1360" i="21"/>
  <c r="B1360" i="21"/>
  <c r="F1359" i="21"/>
  <c r="E1359" i="21"/>
  <c r="D1359" i="21"/>
  <c r="C1359" i="21"/>
  <c r="B1359" i="21"/>
  <c r="F1358" i="21"/>
  <c r="E1358" i="21"/>
  <c r="D1358" i="21"/>
  <c r="C1358" i="21"/>
  <c r="B1358" i="21"/>
  <c r="F1357" i="21"/>
  <c r="E1357" i="21"/>
  <c r="D1357" i="21"/>
  <c r="C1357" i="21"/>
  <c r="B1357" i="21"/>
  <c r="F1356" i="21"/>
  <c r="E1356" i="21"/>
  <c r="D1356" i="21"/>
  <c r="C1356" i="21"/>
  <c r="B1356" i="21"/>
  <c r="F1355" i="21"/>
  <c r="E1355" i="21"/>
  <c r="D1355" i="21"/>
  <c r="C1355" i="21"/>
  <c r="B1355" i="21"/>
  <c r="F1354" i="21"/>
  <c r="E1354" i="21"/>
  <c r="D1354" i="21"/>
  <c r="C1354" i="21"/>
  <c r="B1354" i="21"/>
  <c r="F1353" i="21"/>
  <c r="E1353" i="21"/>
  <c r="D1353" i="21"/>
  <c r="C1353" i="21"/>
  <c r="B1353" i="21"/>
  <c r="F1352" i="21"/>
  <c r="E1352" i="21"/>
  <c r="D1352" i="21"/>
  <c r="C1352" i="21"/>
  <c r="B1352" i="21"/>
  <c r="F1351" i="21"/>
  <c r="E1351" i="21"/>
  <c r="D1351" i="21"/>
  <c r="C1351" i="21"/>
  <c r="B1351" i="21"/>
  <c r="F1350" i="21"/>
  <c r="E1350" i="21"/>
  <c r="D1350" i="21"/>
  <c r="C1350" i="21"/>
  <c r="B1350" i="21"/>
  <c r="F1349" i="21"/>
  <c r="E1349" i="21"/>
  <c r="D1349" i="21"/>
  <c r="C1349" i="21"/>
  <c r="B1349" i="21"/>
  <c r="F1348" i="21"/>
  <c r="E1348" i="21"/>
  <c r="D1348" i="21"/>
  <c r="C1348" i="21"/>
  <c r="B1348" i="21"/>
  <c r="F1347" i="21"/>
  <c r="E1347" i="21"/>
  <c r="D1347" i="21"/>
  <c r="C1347" i="21"/>
  <c r="B1347" i="21"/>
  <c r="F1346" i="21"/>
  <c r="E1346" i="21"/>
  <c r="D1346" i="21"/>
  <c r="C1346" i="21"/>
  <c r="B1346" i="21"/>
  <c r="F1345" i="21"/>
  <c r="E1345" i="21"/>
  <c r="D1345" i="21"/>
  <c r="C1345" i="21"/>
  <c r="B1345" i="21"/>
  <c r="F1344" i="21"/>
  <c r="E1344" i="21"/>
  <c r="D1344" i="21"/>
  <c r="C1344" i="21"/>
  <c r="B1344" i="21"/>
  <c r="F1343" i="21"/>
  <c r="E1343" i="21"/>
  <c r="D1343" i="21"/>
  <c r="C1343" i="21"/>
  <c r="B1343" i="21"/>
  <c r="F1342" i="21"/>
  <c r="E1342" i="21"/>
  <c r="D1342" i="21"/>
  <c r="C1342" i="21"/>
  <c r="B1342" i="21"/>
  <c r="F1341" i="21"/>
  <c r="E1341" i="21"/>
  <c r="D1341" i="21"/>
  <c r="C1341" i="21"/>
  <c r="B1341" i="21"/>
  <c r="F1340" i="21"/>
  <c r="E1340" i="21"/>
  <c r="D1340" i="21"/>
  <c r="C1340" i="21"/>
  <c r="B1340" i="21"/>
  <c r="F1339" i="21"/>
  <c r="E1339" i="21"/>
  <c r="D1339" i="21"/>
  <c r="C1339" i="21"/>
  <c r="B1339" i="21"/>
  <c r="F1338" i="21"/>
  <c r="E1338" i="21"/>
  <c r="D1338" i="21"/>
  <c r="C1338" i="21"/>
  <c r="B1338" i="21"/>
  <c r="F1337" i="21"/>
  <c r="E1337" i="21"/>
  <c r="D1337" i="21"/>
  <c r="C1337" i="21"/>
  <c r="B1337" i="21"/>
  <c r="F1336" i="21"/>
  <c r="E1336" i="21"/>
  <c r="D1336" i="21"/>
  <c r="C1336" i="21"/>
  <c r="B1336" i="21"/>
  <c r="F1335" i="21"/>
  <c r="E1335" i="21"/>
  <c r="D1335" i="21"/>
  <c r="C1335" i="21"/>
  <c r="B1335" i="21"/>
  <c r="F1334" i="21"/>
  <c r="E1334" i="21"/>
  <c r="D1334" i="21"/>
  <c r="C1334" i="21"/>
  <c r="B1334" i="21"/>
  <c r="F1333" i="21"/>
  <c r="E1333" i="21"/>
  <c r="D1333" i="21"/>
  <c r="C1333" i="21"/>
  <c r="B1333" i="21"/>
  <c r="F1332" i="21"/>
  <c r="E1332" i="21"/>
  <c r="D1332" i="21"/>
  <c r="C1332" i="21"/>
  <c r="B1332" i="21"/>
  <c r="F1331" i="21"/>
  <c r="E1331" i="21"/>
  <c r="D1331" i="21"/>
  <c r="C1331" i="21"/>
  <c r="B1331" i="21"/>
  <c r="F1330" i="21"/>
  <c r="E1330" i="21"/>
  <c r="D1330" i="21"/>
  <c r="C1330" i="21"/>
  <c r="B1330" i="21"/>
  <c r="F1329" i="21"/>
  <c r="E1329" i="21"/>
  <c r="D1329" i="21"/>
  <c r="C1329" i="21"/>
  <c r="B1329" i="21"/>
  <c r="F1328" i="21"/>
  <c r="E1328" i="21"/>
  <c r="D1328" i="21"/>
  <c r="C1328" i="21"/>
  <c r="B1328" i="21"/>
  <c r="F1327" i="21"/>
  <c r="E1327" i="21"/>
  <c r="D1327" i="21"/>
  <c r="C1327" i="21"/>
  <c r="B1327" i="21"/>
  <c r="F1326" i="21"/>
  <c r="E1326" i="21"/>
  <c r="D1326" i="21"/>
  <c r="C1326" i="21"/>
  <c r="B1326" i="21"/>
  <c r="F1325" i="21"/>
  <c r="E1325" i="21"/>
  <c r="D1325" i="21"/>
  <c r="C1325" i="21"/>
  <c r="B1325" i="21"/>
  <c r="F1324" i="21"/>
  <c r="E1324" i="21"/>
  <c r="D1324" i="21"/>
  <c r="C1324" i="21"/>
  <c r="B1324" i="21"/>
  <c r="F1323" i="21"/>
  <c r="E1323" i="21"/>
  <c r="D1323" i="21"/>
  <c r="C1323" i="21"/>
  <c r="B1323" i="21"/>
  <c r="F1322" i="21"/>
  <c r="E1322" i="21"/>
  <c r="D1322" i="21"/>
  <c r="C1322" i="21"/>
  <c r="B1322" i="21"/>
  <c r="F1321" i="21"/>
  <c r="E1321" i="21"/>
  <c r="D1321" i="21"/>
  <c r="C1321" i="21"/>
  <c r="B1321" i="21"/>
  <c r="F1320" i="21"/>
  <c r="E1320" i="21"/>
  <c r="D1320" i="21"/>
  <c r="C1320" i="21"/>
  <c r="B1320" i="21"/>
  <c r="F1319" i="21"/>
  <c r="E1319" i="21"/>
  <c r="D1319" i="21"/>
  <c r="C1319" i="21"/>
  <c r="B1319" i="21"/>
  <c r="F1318" i="21"/>
  <c r="E1318" i="21"/>
  <c r="D1318" i="21"/>
  <c r="C1318" i="21"/>
  <c r="B1318" i="21"/>
  <c r="F1317" i="21"/>
  <c r="E1317" i="21"/>
  <c r="D1317" i="21"/>
  <c r="C1317" i="21"/>
  <c r="B1317" i="21"/>
  <c r="F1316" i="21"/>
  <c r="E1316" i="21"/>
  <c r="D1316" i="21"/>
  <c r="C1316" i="21"/>
  <c r="B1316" i="21"/>
  <c r="F1315" i="21"/>
  <c r="E1315" i="21"/>
  <c r="D1315" i="21"/>
  <c r="C1315" i="21"/>
  <c r="B1315" i="21"/>
  <c r="F1314" i="21"/>
  <c r="E1314" i="21"/>
  <c r="D1314" i="21"/>
  <c r="C1314" i="21"/>
  <c r="B1314" i="21"/>
  <c r="F1313" i="21"/>
  <c r="E1313" i="21"/>
  <c r="D1313" i="21"/>
  <c r="C1313" i="21"/>
  <c r="B1313" i="21"/>
  <c r="F1312" i="21"/>
  <c r="E1312" i="21"/>
  <c r="D1312" i="21"/>
  <c r="C1312" i="21"/>
  <c r="B1312" i="21"/>
  <c r="F1311" i="21"/>
  <c r="E1311" i="21"/>
  <c r="D1311" i="21"/>
  <c r="C1311" i="21"/>
  <c r="B1311" i="21"/>
  <c r="F1310" i="21"/>
  <c r="E1310" i="21"/>
  <c r="D1310" i="21"/>
  <c r="C1310" i="21"/>
  <c r="B1310" i="21"/>
  <c r="F1309" i="21"/>
  <c r="E1309" i="21"/>
  <c r="D1309" i="21"/>
  <c r="C1309" i="21"/>
  <c r="B1309" i="21"/>
  <c r="F1308" i="21"/>
  <c r="E1308" i="21"/>
  <c r="D1308" i="21"/>
  <c r="C1308" i="21"/>
  <c r="B1308" i="21"/>
  <c r="F1307" i="21"/>
  <c r="E1307" i="21"/>
  <c r="D1307" i="21"/>
  <c r="C1307" i="21"/>
  <c r="B1307" i="21"/>
  <c r="F1306" i="21"/>
  <c r="E1306" i="21"/>
  <c r="D1306" i="21"/>
  <c r="C1306" i="21"/>
  <c r="B1306" i="21"/>
  <c r="F1305" i="21"/>
  <c r="E1305" i="21"/>
  <c r="D1305" i="21"/>
  <c r="C1305" i="21"/>
  <c r="B1305" i="21"/>
  <c r="F1304" i="21"/>
  <c r="E1304" i="21"/>
  <c r="D1304" i="21"/>
  <c r="C1304" i="21"/>
  <c r="B1304" i="21"/>
  <c r="F1303" i="21"/>
  <c r="E1303" i="21"/>
  <c r="D1303" i="21"/>
  <c r="C1303" i="21"/>
  <c r="B1303" i="21"/>
  <c r="F1302" i="21"/>
  <c r="E1302" i="21"/>
  <c r="D1302" i="21"/>
  <c r="C1302" i="21"/>
  <c r="B1302" i="21"/>
  <c r="F1301" i="21"/>
  <c r="E1301" i="21"/>
  <c r="D1301" i="21"/>
  <c r="C1301" i="21"/>
  <c r="B1301" i="21"/>
  <c r="F1300" i="21"/>
  <c r="E1300" i="21"/>
  <c r="D1300" i="21"/>
  <c r="C1300" i="21"/>
  <c r="B1300" i="21"/>
  <c r="F1299" i="21"/>
  <c r="E1299" i="21"/>
  <c r="D1299" i="21"/>
  <c r="C1299" i="21"/>
  <c r="B1299" i="21"/>
  <c r="F1298" i="21"/>
  <c r="E1298" i="21"/>
  <c r="D1298" i="21"/>
  <c r="C1298" i="21"/>
  <c r="B1298" i="21"/>
  <c r="F1297" i="21"/>
  <c r="E1297" i="21"/>
  <c r="D1297" i="21"/>
  <c r="C1297" i="21"/>
  <c r="B1297" i="21"/>
  <c r="F1296" i="21"/>
  <c r="E1296" i="21"/>
  <c r="D1296" i="21"/>
  <c r="C1296" i="21"/>
  <c r="B1296" i="21"/>
  <c r="F1295" i="21"/>
  <c r="E1295" i="21"/>
  <c r="D1295" i="21"/>
  <c r="C1295" i="21"/>
  <c r="B1295" i="21"/>
  <c r="F1294" i="21"/>
  <c r="E1294" i="21"/>
  <c r="D1294" i="21"/>
  <c r="C1294" i="21"/>
  <c r="B1294" i="21"/>
  <c r="F1293" i="21"/>
  <c r="E1293" i="21"/>
  <c r="D1293" i="21"/>
  <c r="C1293" i="21"/>
  <c r="B1293" i="21"/>
  <c r="F1292" i="21"/>
  <c r="E1292" i="21"/>
  <c r="D1292" i="21"/>
  <c r="C1292" i="21"/>
  <c r="B1292" i="21"/>
  <c r="F1291" i="21"/>
  <c r="E1291" i="21"/>
  <c r="D1291" i="21"/>
  <c r="C1291" i="21"/>
  <c r="B1291" i="21"/>
  <c r="F1290" i="21"/>
  <c r="E1290" i="21"/>
  <c r="D1290" i="21"/>
  <c r="C1290" i="21"/>
  <c r="B1290" i="21"/>
  <c r="F1289" i="21"/>
  <c r="E1289" i="21"/>
  <c r="D1289" i="21"/>
  <c r="C1289" i="21"/>
  <c r="B1289" i="21"/>
  <c r="F1288" i="21"/>
  <c r="E1288" i="21"/>
  <c r="D1288" i="21"/>
  <c r="C1288" i="21"/>
  <c r="B1288" i="21"/>
  <c r="F1287" i="21"/>
  <c r="E1287" i="21"/>
  <c r="D1287" i="21"/>
  <c r="C1287" i="21"/>
  <c r="B1287" i="21"/>
  <c r="F1286" i="21"/>
  <c r="E1286" i="21"/>
  <c r="D1286" i="21"/>
  <c r="C1286" i="21"/>
  <c r="B1286" i="21"/>
  <c r="F1285" i="21"/>
  <c r="E1285" i="21"/>
  <c r="D1285" i="21"/>
  <c r="C1285" i="21"/>
  <c r="B1285" i="21"/>
  <c r="F1284" i="21"/>
  <c r="E1284" i="21"/>
  <c r="D1284" i="21"/>
  <c r="C1284" i="21"/>
  <c r="B1284" i="21"/>
  <c r="F1283" i="21"/>
  <c r="E1283" i="21"/>
  <c r="D1283" i="21"/>
  <c r="C1283" i="21"/>
  <c r="B1283" i="21"/>
  <c r="F1282" i="21"/>
  <c r="E1282" i="21"/>
  <c r="D1282" i="21"/>
  <c r="C1282" i="21"/>
  <c r="B1282" i="21"/>
  <c r="F1281" i="21"/>
  <c r="E1281" i="21"/>
  <c r="D1281" i="21"/>
  <c r="C1281" i="21"/>
  <c r="B1281" i="21"/>
  <c r="F1280" i="21"/>
  <c r="E1280" i="21"/>
  <c r="D1280" i="21"/>
  <c r="C1280" i="21"/>
  <c r="B1280" i="21"/>
  <c r="F1279" i="21"/>
  <c r="E1279" i="21"/>
  <c r="D1279" i="21"/>
  <c r="C1279" i="21"/>
  <c r="B1279" i="21"/>
  <c r="F1278" i="21"/>
  <c r="E1278" i="21"/>
  <c r="D1278" i="21"/>
  <c r="C1278" i="21"/>
  <c r="B1278" i="21"/>
  <c r="F1277" i="21"/>
  <c r="E1277" i="21"/>
  <c r="D1277" i="21"/>
  <c r="C1277" i="21"/>
  <c r="B1277" i="21"/>
  <c r="F1276" i="21"/>
  <c r="E1276" i="21"/>
  <c r="D1276" i="21"/>
  <c r="C1276" i="21"/>
  <c r="B1276" i="21"/>
  <c r="F1275" i="21"/>
  <c r="E1275" i="21"/>
  <c r="D1275" i="21"/>
  <c r="C1275" i="21"/>
  <c r="B1275" i="21"/>
  <c r="F1274" i="21"/>
  <c r="E1274" i="21"/>
  <c r="D1274" i="21"/>
  <c r="C1274" i="21"/>
  <c r="B1274" i="21"/>
  <c r="F1273" i="21"/>
  <c r="E1273" i="21"/>
  <c r="D1273" i="21"/>
  <c r="C1273" i="21"/>
  <c r="B1273" i="21"/>
  <c r="F1272" i="21"/>
  <c r="E1272" i="21"/>
  <c r="D1272" i="21"/>
  <c r="C1272" i="21"/>
  <c r="B1272" i="21"/>
  <c r="F1271" i="21"/>
  <c r="E1271" i="21"/>
  <c r="D1271" i="21"/>
  <c r="C1271" i="21"/>
  <c r="B1271" i="21"/>
  <c r="F1270" i="21"/>
  <c r="E1270" i="21"/>
  <c r="D1270" i="21"/>
  <c r="C1270" i="21"/>
  <c r="B1270" i="21"/>
  <c r="F1269" i="21"/>
  <c r="E1269" i="21"/>
  <c r="D1269" i="21"/>
  <c r="C1269" i="21"/>
  <c r="B1269" i="21"/>
  <c r="F1268" i="21"/>
  <c r="E1268" i="21"/>
  <c r="D1268" i="21"/>
  <c r="C1268" i="21"/>
  <c r="B1268" i="21"/>
  <c r="F1267" i="21"/>
  <c r="E1267" i="21"/>
  <c r="D1267" i="21"/>
  <c r="C1267" i="21"/>
  <c r="B1267" i="21"/>
  <c r="F1266" i="21"/>
  <c r="E1266" i="21"/>
  <c r="D1266" i="21"/>
  <c r="C1266" i="21"/>
  <c r="B1266" i="21"/>
  <c r="F1265" i="21"/>
  <c r="E1265" i="21"/>
  <c r="D1265" i="21"/>
  <c r="C1265" i="21"/>
  <c r="B1265" i="21"/>
  <c r="F1264" i="21"/>
  <c r="E1264" i="21"/>
  <c r="D1264" i="21"/>
  <c r="C1264" i="21"/>
  <c r="B1264" i="21"/>
  <c r="F1263" i="21"/>
  <c r="E1263" i="21"/>
  <c r="D1263" i="21"/>
  <c r="C1263" i="21"/>
  <c r="B1263" i="21"/>
  <c r="F1262" i="21"/>
  <c r="E1262" i="21"/>
  <c r="D1262" i="21"/>
  <c r="C1262" i="21"/>
  <c r="B1262" i="21"/>
  <c r="F1261" i="21"/>
  <c r="E1261" i="21"/>
  <c r="D1261" i="21"/>
  <c r="C1261" i="21"/>
  <c r="B1261" i="21"/>
  <c r="F1260" i="21"/>
  <c r="E1260" i="21"/>
  <c r="D1260" i="21"/>
  <c r="C1260" i="21"/>
  <c r="B1260" i="21"/>
  <c r="F1259" i="21"/>
  <c r="E1259" i="21"/>
  <c r="D1259" i="21"/>
  <c r="C1259" i="21"/>
  <c r="B1259" i="21"/>
  <c r="F1258" i="21"/>
  <c r="E1258" i="21"/>
  <c r="D1258" i="21"/>
  <c r="C1258" i="21"/>
  <c r="B1258" i="21"/>
  <c r="F1257" i="21"/>
  <c r="E1257" i="21"/>
  <c r="D1257" i="21"/>
  <c r="C1257" i="21"/>
  <c r="B1257" i="21"/>
  <c r="F1256" i="21"/>
  <c r="E1256" i="21"/>
  <c r="D1256" i="21"/>
  <c r="C1256" i="21"/>
  <c r="B1256" i="21"/>
  <c r="F1255" i="21"/>
  <c r="E1255" i="21"/>
  <c r="D1255" i="21"/>
  <c r="C1255" i="21"/>
  <c r="B1255" i="21"/>
  <c r="F1254" i="21"/>
  <c r="E1254" i="21"/>
  <c r="D1254" i="21"/>
  <c r="C1254" i="21"/>
  <c r="B1254" i="21"/>
  <c r="F1253" i="21"/>
  <c r="E1253" i="21"/>
  <c r="D1253" i="21"/>
  <c r="C1253" i="21"/>
  <c r="B1253" i="21"/>
  <c r="F1252" i="21"/>
  <c r="E1252" i="21"/>
  <c r="D1252" i="21"/>
  <c r="C1252" i="21"/>
  <c r="B1252" i="21"/>
  <c r="F1251" i="21"/>
  <c r="E1251" i="21"/>
  <c r="D1251" i="21"/>
  <c r="C1251" i="21"/>
  <c r="B1251" i="21"/>
  <c r="F1250" i="21"/>
  <c r="E1250" i="21"/>
  <c r="D1250" i="21"/>
  <c r="C1250" i="21"/>
  <c r="B1250" i="21"/>
  <c r="F1249" i="21"/>
  <c r="E1249" i="21"/>
  <c r="D1249" i="21"/>
  <c r="C1249" i="21"/>
  <c r="B1249" i="21"/>
  <c r="F1248" i="21"/>
  <c r="E1248" i="21"/>
  <c r="D1248" i="21"/>
  <c r="C1248" i="21"/>
  <c r="B1248" i="21"/>
  <c r="F1247" i="21"/>
  <c r="E1247" i="21"/>
  <c r="D1247" i="21"/>
  <c r="C1247" i="21"/>
  <c r="B1247" i="21"/>
  <c r="F1246" i="21"/>
  <c r="E1246" i="21"/>
  <c r="D1246" i="21"/>
  <c r="C1246" i="21"/>
  <c r="B1246" i="21"/>
  <c r="F1245" i="21"/>
  <c r="E1245" i="21"/>
  <c r="D1245" i="21"/>
  <c r="C1245" i="21"/>
  <c r="B1245" i="21"/>
  <c r="F1244" i="21"/>
  <c r="E1244" i="21"/>
  <c r="D1244" i="21"/>
  <c r="C1244" i="21"/>
  <c r="B1244" i="21"/>
  <c r="F1243" i="21"/>
  <c r="E1243" i="21"/>
  <c r="D1243" i="21"/>
  <c r="C1243" i="21"/>
  <c r="B1243" i="21"/>
  <c r="F1242" i="21"/>
  <c r="E1242" i="21"/>
  <c r="D1242" i="21"/>
  <c r="C1242" i="21"/>
  <c r="B1242" i="21"/>
  <c r="F1241" i="21"/>
  <c r="E1241" i="21"/>
  <c r="D1241" i="21"/>
  <c r="C1241" i="21"/>
  <c r="B1241" i="21"/>
  <c r="F1240" i="21"/>
  <c r="E1240" i="21"/>
  <c r="D1240" i="21"/>
  <c r="C1240" i="21"/>
  <c r="B1240" i="21"/>
  <c r="F1239" i="21"/>
  <c r="E1239" i="21"/>
  <c r="D1239" i="21"/>
  <c r="C1239" i="21"/>
  <c r="B1239" i="21"/>
  <c r="F1238" i="21"/>
  <c r="E1238" i="21"/>
  <c r="D1238" i="21"/>
  <c r="C1238" i="21"/>
  <c r="B1238" i="21"/>
  <c r="F1237" i="21"/>
  <c r="E1237" i="21"/>
  <c r="D1237" i="21"/>
  <c r="C1237" i="21"/>
  <c r="B1237" i="21"/>
  <c r="F1236" i="21"/>
  <c r="E1236" i="21"/>
  <c r="D1236" i="21"/>
  <c r="C1236" i="21"/>
  <c r="B1236" i="21"/>
  <c r="F1235" i="21"/>
  <c r="E1235" i="21"/>
  <c r="D1235" i="21"/>
  <c r="C1235" i="21"/>
  <c r="B1235" i="21"/>
  <c r="F1234" i="21"/>
  <c r="E1234" i="21"/>
  <c r="D1234" i="21"/>
  <c r="C1234" i="21"/>
  <c r="B1234" i="21"/>
  <c r="F1233" i="21"/>
  <c r="E1233" i="21"/>
  <c r="D1233" i="21"/>
  <c r="C1233" i="21"/>
  <c r="B1233" i="21"/>
  <c r="F1232" i="21"/>
  <c r="E1232" i="21"/>
  <c r="D1232" i="21"/>
  <c r="C1232" i="21"/>
  <c r="B1232" i="21"/>
  <c r="F1231" i="21"/>
  <c r="E1231" i="21"/>
  <c r="D1231" i="21"/>
  <c r="C1231" i="21"/>
  <c r="B1231" i="21"/>
  <c r="F1230" i="21"/>
  <c r="E1230" i="21"/>
  <c r="D1230" i="21"/>
  <c r="C1230" i="21"/>
  <c r="B1230" i="21"/>
  <c r="F1229" i="21"/>
  <c r="E1229" i="21"/>
  <c r="D1229" i="21"/>
  <c r="C1229" i="21"/>
  <c r="B1229" i="21"/>
  <c r="F1228" i="21"/>
  <c r="E1228" i="21"/>
  <c r="D1228" i="21"/>
  <c r="C1228" i="21"/>
  <c r="B1228" i="21"/>
  <c r="F1227" i="21"/>
  <c r="E1227" i="21"/>
  <c r="D1227" i="21"/>
  <c r="C1227" i="21"/>
  <c r="B1227" i="21"/>
  <c r="F1226" i="21"/>
  <c r="E1226" i="21"/>
  <c r="D1226" i="21"/>
  <c r="C1226" i="21"/>
  <c r="B1226" i="21"/>
  <c r="F1225" i="21"/>
  <c r="E1225" i="21"/>
  <c r="D1225" i="21"/>
  <c r="C1225" i="21"/>
  <c r="B1225" i="21"/>
  <c r="F1224" i="21"/>
  <c r="E1224" i="21"/>
  <c r="D1224" i="21"/>
  <c r="C1224" i="21"/>
  <c r="B1224" i="21"/>
  <c r="F1223" i="21"/>
  <c r="E1223" i="21"/>
  <c r="D1223" i="21"/>
  <c r="C1223" i="21"/>
  <c r="B1223" i="21"/>
  <c r="F1222" i="21"/>
  <c r="E1222" i="21"/>
  <c r="D1222" i="21"/>
  <c r="C1222" i="21"/>
  <c r="B1222" i="21"/>
  <c r="F1221" i="21"/>
  <c r="E1221" i="21"/>
  <c r="D1221" i="21"/>
  <c r="C1221" i="21"/>
  <c r="B1221" i="21"/>
  <c r="F1220" i="21"/>
  <c r="E1220" i="21"/>
  <c r="D1220" i="21"/>
  <c r="C1220" i="21"/>
  <c r="B1220" i="21"/>
  <c r="F1219" i="21"/>
  <c r="E1219" i="21"/>
  <c r="D1219" i="21"/>
  <c r="C1219" i="21"/>
  <c r="B1219" i="21"/>
  <c r="F1218" i="21"/>
  <c r="E1218" i="21"/>
  <c r="D1218" i="21"/>
  <c r="C1218" i="21"/>
  <c r="B1218" i="21"/>
  <c r="F1217" i="21"/>
  <c r="E1217" i="21"/>
  <c r="D1217" i="21"/>
  <c r="C1217" i="21"/>
  <c r="B1217" i="21"/>
  <c r="F1216" i="21"/>
  <c r="E1216" i="21"/>
  <c r="D1216" i="21"/>
  <c r="C1216" i="21"/>
  <c r="B1216" i="21"/>
  <c r="F1215" i="21"/>
  <c r="E1215" i="21"/>
  <c r="D1215" i="21"/>
  <c r="C1215" i="21"/>
  <c r="B1215" i="21"/>
  <c r="F1214" i="21"/>
  <c r="E1214" i="21"/>
  <c r="D1214" i="21"/>
  <c r="C1214" i="21"/>
  <c r="B1214" i="21"/>
  <c r="F1213" i="21"/>
  <c r="E1213" i="21"/>
  <c r="D1213" i="21"/>
  <c r="C1213" i="21"/>
  <c r="B1213" i="21"/>
  <c r="F1212" i="21"/>
  <c r="E1212" i="21"/>
  <c r="D1212" i="21"/>
  <c r="C1212" i="21"/>
  <c r="B1212" i="21"/>
  <c r="F1211" i="21"/>
  <c r="E1211" i="21"/>
  <c r="D1211" i="21"/>
  <c r="C1211" i="21"/>
  <c r="B1211" i="21"/>
  <c r="F1210" i="21"/>
  <c r="E1210" i="21"/>
  <c r="D1210" i="21"/>
  <c r="C1210" i="21"/>
  <c r="B1210" i="21"/>
  <c r="F1209" i="21"/>
  <c r="E1209" i="21"/>
  <c r="D1209" i="21"/>
  <c r="C1209" i="21"/>
  <c r="B1209" i="21"/>
  <c r="F1208" i="21"/>
  <c r="E1208" i="21"/>
  <c r="D1208" i="21"/>
  <c r="C1208" i="21"/>
  <c r="B1208" i="21"/>
  <c r="F1207" i="21"/>
  <c r="E1207" i="21"/>
  <c r="D1207" i="21"/>
  <c r="C1207" i="21"/>
  <c r="B1207" i="21"/>
  <c r="F1206" i="21"/>
  <c r="E1206" i="21"/>
  <c r="D1206" i="21"/>
  <c r="C1206" i="21"/>
  <c r="B1206" i="21"/>
  <c r="F1205" i="21"/>
  <c r="E1205" i="21"/>
  <c r="D1205" i="21"/>
  <c r="C1205" i="21"/>
  <c r="B1205" i="21"/>
  <c r="F1204" i="21"/>
  <c r="E1204" i="21"/>
  <c r="D1204" i="21"/>
  <c r="C1204" i="21"/>
  <c r="B1204" i="21"/>
  <c r="F1203" i="21"/>
  <c r="E1203" i="21"/>
  <c r="D1203" i="21"/>
  <c r="C1203" i="21"/>
  <c r="B1203" i="21"/>
  <c r="F1202" i="21"/>
  <c r="E1202" i="21"/>
  <c r="D1202" i="21"/>
  <c r="C1202" i="21"/>
  <c r="B1202" i="21"/>
  <c r="F1201" i="21"/>
  <c r="E1201" i="21"/>
  <c r="D1201" i="21"/>
  <c r="C1201" i="21"/>
  <c r="B1201" i="21"/>
  <c r="F1200" i="21"/>
  <c r="E1200" i="21"/>
  <c r="D1200" i="21"/>
  <c r="C1200" i="21"/>
  <c r="B1200" i="21"/>
  <c r="F1199" i="21"/>
  <c r="E1199" i="21"/>
  <c r="D1199" i="21"/>
  <c r="C1199" i="21"/>
  <c r="B1199" i="21"/>
  <c r="F1198" i="21"/>
  <c r="E1198" i="21"/>
  <c r="D1198" i="21"/>
  <c r="C1198" i="21"/>
  <c r="B1198" i="21"/>
  <c r="F1197" i="21"/>
  <c r="E1197" i="21"/>
  <c r="D1197" i="21"/>
  <c r="C1197" i="21"/>
  <c r="B1197" i="21"/>
  <c r="F1196" i="21"/>
  <c r="E1196" i="21"/>
  <c r="D1196" i="21"/>
  <c r="C1196" i="21"/>
  <c r="B1196" i="21"/>
  <c r="F1195" i="21"/>
  <c r="E1195" i="21"/>
  <c r="D1195" i="21"/>
  <c r="C1195" i="21"/>
  <c r="B1195" i="21"/>
  <c r="F1194" i="21"/>
  <c r="E1194" i="21"/>
  <c r="D1194" i="21"/>
  <c r="C1194" i="21"/>
  <c r="B1194" i="21"/>
  <c r="F1193" i="21"/>
  <c r="E1193" i="21"/>
  <c r="D1193" i="21"/>
  <c r="C1193" i="21"/>
  <c r="B1193" i="21"/>
  <c r="F1192" i="21"/>
  <c r="E1192" i="21"/>
  <c r="D1192" i="21"/>
  <c r="C1192" i="21"/>
  <c r="B1192" i="21"/>
  <c r="F1191" i="21"/>
  <c r="E1191" i="21"/>
  <c r="D1191" i="21"/>
  <c r="C1191" i="21"/>
  <c r="B1191" i="21"/>
  <c r="F1190" i="21"/>
  <c r="E1190" i="21"/>
  <c r="D1190" i="21"/>
  <c r="C1190" i="21"/>
  <c r="B1190" i="21"/>
  <c r="F1189" i="21"/>
  <c r="E1189" i="21"/>
  <c r="D1189" i="21"/>
  <c r="C1189" i="21"/>
  <c r="B1189" i="21"/>
  <c r="F1188" i="21"/>
  <c r="E1188" i="21"/>
  <c r="D1188" i="21"/>
  <c r="C1188" i="21"/>
  <c r="B1188" i="21"/>
  <c r="F1187" i="21"/>
  <c r="E1187" i="21"/>
  <c r="D1187" i="21"/>
  <c r="C1187" i="21"/>
  <c r="B1187" i="21"/>
  <c r="F1186" i="21"/>
  <c r="E1186" i="21"/>
  <c r="D1186" i="21"/>
  <c r="C1186" i="21"/>
  <c r="B1186" i="21"/>
  <c r="F1185" i="21"/>
  <c r="E1185" i="21"/>
  <c r="D1185" i="21"/>
  <c r="C1185" i="21"/>
  <c r="B1185" i="21"/>
  <c r="F1184" i="21"/>
  <c r="E1184" i="21"/>
  <c r="D1184" i="21"/>
  <c r="C1184" i="21"/>
  <c r="B1184" i="21"/>
  <c r="F1183" i="21"/>
  <c r="E1183" i="21"/>
  <c r="D1183" i="21"/>
  <c r="C1183" i="21"/>
  <c r="B1183" i="21"/>
  <c r="F1182" i="21"/>
  <c r="E1182" i="21"/>
  <c r="D1182" i="21"/>
  <c r="C1182" i="21"/>
  <c r="B1182" i="21"/>
  <c r="F1181" i="21"/>
  <c r="E1181" i="21"/>
  <c r="D1181" i="21"/>
  <c r="C1181" i="21"/>
  <c r="B1181" i="21"/>
  <c r="F1180" i="21"/>
  <c r="E1180" i="21"/>
  <c r="D1180" i="21"/>
  <c r="C1180" i="21"/>
  <c r="B1180" i="21"/>
  <c r="F1179" i="21"/>
  <c r="E1179" i="21"/>
  <c r="D1179" i="21"/>
  <c r="C1179" i="21"/>
  <c r="B1179" i="21"/>
  <c r="F1178" i="21"/>
  <c r="E1178" i="21"/>
  <c r="D1178" i="21"/>
  <c r="C1178" i="21"/>
  <c r="B1178" i="21"/>
  <c r="F1177" i="21"/>
  <c r="E1177" i="21"/>
  <c r="D1177" i="21"/>
  <c r="C1177" i="21"/>
  <c r="B1177" i="21"/>
  <c r="F1176" i="21"/>
  <c r="E1176" i="21"/>
  <c r="D1176" i="21"/>
  <c r="C1176" i="21"/>
  <c r="B1176" i="21"/>
  <c r="F1175" i="21"/>
  <c r="E1175" i="21"/>
  <c r="D1175" i="21"/>
  <c r="C1175" i="21"/>
  <c r="B1175" i="21"/>
  <c r="F1174" i="21"/>
  <c r="E1174" i="21"/>
  <c r="D1174" i="21"/>
  <c r="C1174" i="21"/>
  <c r="B1174" i="21"/>
  <c r="F1173" i="21"/>
  <c r="E1173" i="21"/>
  <c r="D1173" i="21"/>
  <c r="C1173" i="21"/>
  <c r="B1173" i="21"/>
  <c r="F1172" i="21"/>
  <c r="E1172" i="21"/>
  <c r="D1172" i="21"/>
  <c r="C1172" i="21"/>
  <c r="B1172" i="21"/>
  <c r="F1171" i="21"/>
  <c r="E1171" i="21"/>
  <c r="D1171" i="21"/>
  <c r="C1171" i="21"/>
  <c r="B1171" i="21"/>
  <c r="F1170" i="21"/>
  <c r="E1170" i="21"/>
  <c r="D1170" i="21"/>
  <c r="C1170" i="21"/>
  <c r="B1170" i="21"/>
  <c r="F1169" i="21"/>
  <c r="E1169" i="21"/>
  <c r="D1169" i="21"/>
  <c r="C1169" i="21"/>
  <c r="B1169" i="21"/>
  <c r="F1168" i="21"/>
  <c r="E1168" i="21"/>
  <c r="D1168" i="21"/>
  <c r="C1168" i="21"/>
  <c r="B1168" i="21"/>
  <c r="F1167" i="21"/>
  <c r="E1167" i="21"/>
  <c r="D1167" i="21"/>
  <c r="C1167" i="21"/>
  <c r="B1167" i="21"/>
  <c r="F1166" i="21"/>
  <c r="E1166" i="21"/>
  <c r="D1166" i="21"/>
  <c r="C1166" i="21"/>
  <c r="B1166" i="21"/>
  <c r="F1165" i="21"/>
  <c r="E1165" i="21"/>
  <c r="D1165" i="21"/>
  <c r="C1165" i="21"/>
  <c r="B1165" i="21"/>
  <c r="F1164" i="21"/>
  <c r="E1164" i="21"/>
  <c r="D1164" i="21"/>
  <c r="C1164" i="21"/>
  <c r="B1164" i="21"/>
  <c r="F1163" i="21"/>
  <c r="E1163" i="21"/>
  <c r="D1163" i="21"/>
  <c r="C1163" i="21"/>
  <c r="B1163" i="21"/>
  <c r="F1162" i="21"/>
  <c r="E1162" i="21"/>
  <c r="D1162" i="21"/>
  <c r="C1162" i="21"/>
  <c r="B1162" i="21"/>
  <c r="F1161" i="21"/>
  <c r="E1161" i="21"/>
  <c r="D1161" i="21"/>
  <c r="C1161" i="21"/>
  <c r="B1161" i="21"/>
  <c r="F1160" i="21"/>
  <c r="E1160" i="21"/>
  <c r="D1160" i="21"/>
  <c r="C1160" i="21"/>
  <c r="B1160" i="21"/>
  <c r="F1159" i="21"/>
  <c r="E1159" i="21"/>
  <c r="D1159" i="21"/>
  <c r="C1159" i="21"/>
  <c r="B1159" i="21"/>
  <c r="F1158" i="21"/>
  <c r="E1158" i="21"/>
  <c r="D1158" i="21"/>
  <c r="C1158" i="21"/>
  <c r="B1158" i="21"/>
  <c r="F1157" i="21"/>
  <c r="E1157" i="21"/>
  <c r="D1157" i="21"/>
  <c r="C1157" i="21"/>
  <c r="B1157" i="21"/>
  <c r="F1156" i="21"/>
  <c r="E1156" i="21"/>
  <c r="D1156" i="21"/>
  <c r="C1156" i="21"/>
  <c r="B1156" i="21"/>
  <c r="F1155" i="21"/>
  <c r="E1155" i="21"/>
  <c r="D1155" i="21"/>
  <c r="C1155" i="21"/>
  <c r="B1155" i="21"/>
  <c r="F1154" i="21"/>
  <c r="E1154" i="21"/>
  <c r="D1154" i="21"/>
  <c r="C1154" i="21"/>
  <c r="B1154" i="21"/>
  <c r="F1153" i="21"/>
  <c r="E1153" i="21"/>
  <c r="D1153" i="21"/>
  <c r="C1153" i="21"/>
  <c r="B1153" i="21"/>
  <c r="F1152" i="21"/>
  <c r="E1152" i="21"/>
  <c r="D1152" i="21"/>
  <c r="C1152" i="21"/>
  <c r="B1152" i="21"/>
  <c r="F1151" i="21"/>
  <c r="E1151" i="21"/>
  <c r="D1151" i="21"/>
  <c r="C1151" i="21"/>
  <c r="B1151" i="21"/>
  <c r="F1150" i="21"/>
  <c r="E1150" i="21"/>
  <c r="D1150" i="21"/>
  <c r="C1150" i="21"/>
  <c r="B1150" i="21"/>
  <c r="F1149" i="21"/>
  <c r="E1149" i="21"/>
  <c r="D1149" i="21"/>
  <c r="C1149" i="21"/>
  <c r="B1149" i="21"/>
  <c r="F1148" i="21"/>
  <c r="E1148" i="21"/>
  <c r="D1148" i="21"/>
  <c r="C1148" i="21"/>
  <c r="B1148" i="21"/>
  <c r="F1147" i="21"/>
  <c r="E1147" i="21"/>
  <c r="D1147" i="21"/>
  <c r="C1147" i="21"/>
  <c r="B1147" i="21"/>
  <c r="F1146" i="21"/>
  <c r="E1146" i="21"/>
  <c r="D1146" i="21"/>
  <c r="C1146" i="21"/>
  <c r="B1146" i="21"/>
  <c r="F1145" i="21"/>
  <c r="E1145" i="21"/>
  <c r="D1145" i="21"/>
  <c r="C1145" i="21"/>
  <c r="B1145" i="21"/>
  <c r="F1144" i="21"/>
  <c r="E1144" i="21"/>
  <c r="D1144" i="21"/>
  <c r="C1144" i="21"/>
  <c r="B1144" i="21"/>
  <c r="F1143" i="21"/>
  <c r="E1143" i="21"/>
  <c r="D1143" i="21"/>
  <c r="C1143" i="21"/>
  <c r="B1143" i="21"/>
  <c r="F1142" i="21"/>
  <c r="E1142" i="21"/>
  <c r="D1142" i="21"/>
  <c r="C1142" i="21"/>
  <c r="B1142" i="21"/>
  <c r="F1141" i="21"/>
  <c r="E1141" i="21"/>
  <c r="D1141" i="21"/>
  <c r="C1141" i="21"/>
  <c r="B1141" i="21"/>
  <c r="F1140" i="21"/>
  <c r="E1140" i="21"/>
  <c r="D1140" i="21"/>
  <c r="C1140" i="21"/>
  <c r="B1140" i="21"/>
  <c r="F1139" i="21"/>
  <c r="E1139" i="21"/>
  <c r="D1139" i="21"/>
  <c r="C1139" i="21"/>
  <c r="B1139" i="21"/>
  <c r="F1138" i="21"/>
  <c r="E1138" i="21"/>
  <c r="D1138" i="21"/>
  <c r="C1138" i="21"/>
  <c r="B1138" i="21"/>
  <c r="F1137" i="21"/>
  <c r="E1137" i="21"/>
  <c r="D1137" i="21"/>
  <c r="C1137" i="21"/>
  <c r="B1137" i="21"/>
  <c r="F1136" i="21"/>
  <c r="E1136" i="21"/>
  <c r="D1136" i="21"/>
  <c r="C1136" i="21"/>
  <c r="B1136" i="21"/>
  <c r="F1135" i="21"/>
  <c r="E1135" i="21"/>
  <c r="D1135" i="21"/>
  <c r="C1135" i="21"/>
  <c r="B1135" i="21"/>
  <c r="F1134" i="21"/>
  <c r="E1134" i="21"/>
  <c r="D1134" i="21"/>
  <c r="C1134" i="21"/>
  <c r="B1134" i="21"/>
  <c r="F1133" i="21"/>
  <c r="E1133" i="21"/>
  <c r="D1133" i="21"/>
  <c r="C1133" i="21"/>
  <c r="B1133" i="21"/>
  <c r="F1132" i="21"/>
  <c r="E1132" i="21"/>
  <c r="D1132" i="21"/>
  <c r="C1132" i="21"/>
  <c r="B1132" i="21"/>
  <c r="F1131" i="21"/>
  <c r="E1131" i="21"/>
  <c r="D1131" i="21"/>
  <c r="C1131" i="21"/>
  <c r="B1131" i="21"/>
  <c r="F1130" i="21"/>
  <c r="E1130" i="21"/>
  <c r="D1130" i="21"/>
  <c r="C1130" i="21"/>
  <c r="B1130" i="21"/>
  <c r="F1129" i="21"/>
  <c r="E1129" i="21"/>
  <c r="D1129" i="21"/>
  <c r="C1129" i="21"/>
  <c r="B1129" i="21"/>
  <c r="F1128" i="21"/>
  <c r="E1128" i="21"/>
  <c r="D1128" i="21"/>
  <c r="C1128" i="21"/>
  <c r="B1128" i="21"/>
  <c r="F1127" i="21"/>
  <c r="E1127" i="21"/>
  <c r="D1127" i="21"/>
  <c r="C1127" i="21"/>
  <c r="B1127" i="21"/>
  <c r="F1126" i="21"/>
  <c r="E1126" i="21"/>
  <c r="D1126" i="21"/>
  <c r="C1126" i="21"/>
  <c r="B1126" i="21"/>
  <c r="F1125" i="21"/>
  <c r="E1125" i="21"/>
  <c r="D1125" i="21"/>
  <c r="C1125" i="21"/>
  <c r="B1125" i="21"/>
  <c r="F1124" i="21"/>
  <c r="E1124" i="21"/>
  <c r="D1124" i="21"/>
  <c r="C1124" i="21"/>
  <c r="B1124" i="21"/>
  <c r="F1123" i="21"/>
  <c r="E1123" i="21"/>
  <c r="D1123" i="21"/>
  <c r="C1123" i="21"/>
  <c r="B1123" i="21"/>
  <c r="F1122" i="21"/>
  <c r="E1122" i="21"/>
  <c r="D1122" i="21"/>
  <c r="C1122" i="21"/>
  <c r="B1122" i="21"/>
  <c r="F1121" i="21"/>
  <c r="E1121" i="21"/>
  <c r="D1121" i="21"/>
  <c r="C1121" i="21"/>
  <c r="B1121" i="21"/>
  <c r="F1120" i="21"/>
  <c r="E1120" i="21"/>
  <c r="D1120" i="21"/>
  <c r="C1120" i="21"/>
  <c r="B1120" i="21"/>
  <c r="F1119" i="21"/>
  <c r="E1119" i="21"/>
  <c r="D1119" i="21"/>
  <c r="C1119" i="21"/>
  <c r="B1119" i="21"/>
  <c r="F1118" i="21"/>
  <c r="E1118" i="21"/>
  <c r="D1118" i="21"/>
  <c r="C1118" i="21"/>
  <c r="B1118" i="21"/>
  <c r="F1117" i="21"/>
  <c r="E1117" i="21"/>
  <c r="D1117" i="21"/>
  <c r="C1117" i="21"/>
  <c r="B1117" i="21"/>
  <c r="F1116" i="21"/>
  <c r="E1116" i="21"/>
  <c r="D1116" i="21"/>
  <c r="C1116" i="21"/>
  <c r="B1116" i="21"/>
  <c r="F1115" i="21"/>
  <c r="E1115" i="21"/>
  <c r="D1115" i="21"/>
  <c r="C1115" i="21"/>
  <c r="B1115" i="21"/>
  <c r="F1114" i="21"/>
  <c r="E1114" i="21"/>
  <c r="D1114" i="21"/>
  <c r="C1114" i="21"/>
  <c r="B1114" i="21"/>
  <c r="F1113" i="21"/>
  <c r="E1113" i="21"/>
  <c r="D1113" i="21"/>
  <c r="C1113" i="21"/>
  <c r="B1113" i="21"/>
  <c r="F1112" i="21"/>
  <c r="E1112" i="21"/>
  <c r="D1112" i="21"/>
  <c r="C1112" i="21"/>
  <c r="B1112" i="21"/>
  <c r="F1111" i="21"/>
  <c r="E1111" i="21"/>
  <c r="D1111" i="21"/>
  <c r="C1111" i="21"/>
  <c r="B1111" i="21"/>
  <c r="F1110" i="21"/>
  <c r="E1110" i="21"/>
  <c r="D1110" i="21"/>
  <c r="C1110" i="21"/>
  <c r="B1110" i="21"/>
  <c r="F1109" i="21"/>
  <c r="E1109" i="21"/>
  <c r="D1109" i="21"/>
  <c r="C1109" i="21"/>
  <c r="B1109" i="21"/>
  <c r="F1108" i="21"/>
  <c r="E1108" i="21"/>
  <c r="D1108" i="21"/>
  <c r="C1108" i="21"/>
  <c r="B1108" i="21"/>
  <c r="F1107" i="21"/>
  <c r="E1107" i="21"/>
  <c r="D1107" i="21"/>
  <c r="C1107" i="21"/>
  <c r="B1107" i="21"/>
  <c r="F1106" i="21"/>
  <c r="E1106" i="21"/>
  <c r="D1106" i="21"/>
  <c r="C1106" i="21"/>
  <c r="B1106" i="21"/>
  <c r="F1105" i="21"/>
  <c r="E1105" i="21"/>
  <c r="D1105" i="21"/>
  <c r="C1105" i="21"/>
  <c r="B1105" i="21"/>
  <c r="F1104" i="21"/>
  <c r="E1104" i="21"/>
  <c r="D1104" i="21"/>
  <c r="C1104" i="21"/>
  <c r="B1104" i="21"/>
  <c r="F1103" i="21"/>
  <c r="E1103" i="21"/>
  <c r="D1103" i="21"/>
  <c r="C1103" i="21"/>
  <c r="B1103" i="21"/>
  <c r="F1102" i="21"/>
  <c r="E1102" i="21"/>
  <c r="D1102" i="21"/>
  <c r="C1102" i="21"/>
  <c r="B1102" i="21"/>
  <c r="F1101" i="21"/>
  <c r="E1101" i="21"/>
  <c r="D1101" i="21"/>
  <c r="C1101" i="21"/>
  <c r="B1101" i="21"/>
  <c r="F1100" i="21"/>
  <c r="E1100" i="21"/>
  <c r="D1100" i="21"/>
  <c r="C1100" i="21"/>
  <c r="B1100" i="21"/>
  <c r="F1099" i="21"/>
  <c r="E1099" i="21"/>
  <c r="D1099" i="21"/>
  <c r="C1099" i="21"/>
  <c r="B1099" i="21"/>
  <c r="F1098" i="21"/>
  <c r="E1098" i="21"/>
  <c r="D1098" i="21"/>
  <c r="C1098" i="21"/>
  <c r="B1098" i="21"/>
  <c r="F1097" i="21"/>
  <c r="E1097" i="21"/>
  <c r="D1097" i="21"/>
  <c r="C1097" i="21"/>
  <c r="B1097" i="21"/>
  <c r="F1096" i="21"/>
  <c r="E1096" i="21"/>
  <c r="D1096" i="21"/>
  <c r="C1096" i="21"/>
  <c r="B1096" i="21"/>
  <c r="F1095" i="21"/>
  <c r="E1095" i="21"/>
  <c r="D1095" i="21"/>
  <c r="C1095" i="21"/>
  <c r="B1095" i="21"/>
  <c r="F1094" i="21"/>
  <c r="E1094" i="21"/>
  <c r="D1094" i="21"/>
  <c r="C1094" i="21"/>
  <c r="B1094" i="21"/>
  <c r="F1093" i="21"/>
  <c r="E1093" i="21"/>
  <c r="D1093" i="21"/>
  <c r="C1093" i="21"/>
  <c r="B1093" i="21"/>
  <c r="F1092" i="21"/>
  <c r="E1092" i="21"/>
  <c r="D1092" i="21"/>
  <c r="C1092" i="21"/>
  <c r="B1092" i="21"/>
  <c r="F1091" i="21"/>
  <c r="E1091" i="21"/>
  <c r="D1091" i="21"/>
  <c r="C1091" i="21"/>
  <c r="B1091" i="21"/>
  <c r="F1090" i="21"/>
  <c r="E1090" i="21"/>
  <c r="D1090" i="21"/>
  <c r="C1090" i="21"/>
  <c r="B1090" i="21"/>
  <c r="F1089" i="21"/>
  <c r="E1089" i="21"/>
  <c r="D1089" i="21"/>
  <c r="C1089" i="21"/>
  <c r="B1089" i="21"/>
  <c r="F1088" i="21"/>
  <c r="E1088" i="21"/>
  <c r="D1088" i="21"/>
  <c r="C1088" i="21"/>
  <c r="B1088" i="21"/>
  <c r="F1087" i="21"/>
  <c r="E1087" i="21"/>
  <c r="D1087" i="21"/>
  <c r="C1087" i="21"/>
  <c r="B1087" i="21"/>
  <c r="F1086" i="21"/>
  <c r="E1086" i="21"/>
  <c r="D1086" i="21"/>
  <c r="C1086" i="21"/>
  <c r="B1086" i="21"/>
  <c r="F1085" i="21"/>
  <c r="E1085" i="21"/>
  <c r="D1085" i="21"/>
  <c r="C1085" i="21"/>
  <c r="B1085" i="21"/>
  <c r="F1084" i="21"/>
  <c r="E1084" i="21"/>
  <c r="D1084" i="21"/>
  <c r="C1084" i="21"/>
  <c r="B1084" i="21"/>
  <c r="F1083" i="21"/>
  <c r="E1083" i="21"/>
  <c r="D1083" i="21"/>
  <c r="C1083" i="21"/>
  <c r="B1083" i="21"/>
  <c r="F1082" i="21"/>
  <c r="E1082" i="21"/>
  <c r="D1082" i="21"/>
  <c r="C1082" i="21"/>
  <c r="B1082" i="21"/>
  <c r="F1081" i="21"/>
  <c r="E1081" i="21"/>
  <c r="D1081" i="21"/>
  <c r="C1081" i="21"/>
  <c r="B1081" i="21"/>
  <c r="F1080" i="21"/>
  <c r="E1080" i="21"/>
  <c r="D1080" i="21"/>
  <c r="C1080" i="21"/>
  <c r="B1080" i="21"/>
  <c r="F1079" i="21"/>
  <c r="E1079" i="21"/>
  <c r="D1079" i="21"/>
  <c r="C1079" i="21"/>
  <c r="B1079" i="21"/>
  <c r="F1078" i="21"/>
  <c r="E1078" i="21"/>
  <c r="D1078" i="21"/>
  <c r="C1078" i="21"/>
  <c r="B1078" i="21"/>
  <c r="F1077" i="21"/>
  <c r="E1077" i="21"/>
  <c r="D1077" i="21"/>
  <c r="C1077" i="21"/>
  <c r="B1077" i="21"/>
  <c r="F1076" i="21"/>
  <c r="E1076" i="21"/>
  <c r="D1076" i="21"/>
  <c r="C1076" i="21"/>
  <c r="B1076" i="21"/>
  <c r="F1075" i="21"/>
  <c r="E1075" i="21"/>
  <c r="D1075" i="21"/>
  <c r="C1075" i="21"/>
  <c r="B1075" i="21"/>
  <c r="F1074" i="21"/>
  <c r="E1074" i="21"/>
  <c r="D1074" i="21"/>
  <c r="C1074" i="21"/>
  <c r="B1074" i="21"/>
  <c r="F1073" i="21"/>
  <c r="E1073" i="21"/>
  <c r="D1073" i="21"/>
  <c r="C1073" i="21"/>
  <c r="B1073" i="21"/>
  <c r="F1072" i="21"/>
  <c r="E1072" i="21"/>
  <c r="D1072" i="21"/>
  <c r="C1072" i="21"/>
  <c r="B1072" i="21"/>
  <c r="F1071" i="21"/>
  <c r="E1071" i="21"/>
  <c r="D1071" i="21"/>
  <c r="C1071" i="21"/>
  <c r="B1071" i="21"/>
  <c r="F1070" i="21"/>
  <c r="E1070" i="21"/>
  <c r="D1070" i="21"/>
  <c r="C1070" i="21"/>
  <c r="B1070" i="21"/>
  <c r="F1069" i="21"/>
  <c r="E1069" i="21"/>
  <c r="D1069" i="21"/>
  <c r="C1069" i="21"/>
  <c r="B1069" i="21"/>
  <c r="F1068" i="21"/>
  <c r="E1068" i="21"/>
  <c r="D1068" i="21"/>
  <c r="C1068" i="21"/>
  <c r="B1068" i="21"/>
  <c r="F1067" i="21"/>
  <c r="E1067" i="21"/>
  <c r="D1067" i="21"/>
  <c r="C1067" i="21"/>
  <c r="B1067" i="21"/>
  <c r="F1066" i="21"/>
  <c r="E1066" i="21"/>
  <c r="D1066" i="21"/>
  <c r="C1066" i="21"/>
  <c r="B1066" i="21"/>
  <c r="F1065" i="21"/>
  <c r="E1065" i="21"/>
  <c r="D1065" i="21"/>
  <c r="C1065" i="21"/>
  <c r="B1065" i="21"/>
  <c r="F1064" i="21"/>
  <c r="E1064" i="21"/>
  <c r="D1064" i="21"/>
  <c r="C1064" i="21"/>
  <c r="B1064" i="21"/>
  <c r="F1063" i="21"/>
  <c r="E1063" i="21"/>
  <c r="D1063" i="21"/>
  <c r="C1063" i="21"/>
  <c r="B1063" i="21"/>
  <c r="F1062" i="21"/>
  <c r="E1062" i="21"/>
  <c r="D1062" i="21"/>
  <c r="C1062" i="21"/>
  <c r="B1062" i="21"/>
  <c r="F1061" i="21"/>
  <c r="E1061" i="21"/>
  <c r="D1061" i="21"/>
  <c r="C1061" i="21"/>
  <c r="B1061" i="21"/>
  <c r="F1060" i="21"/>
  <c r="E1060" i="21"/>
  <c r="D1060" i="21"/>
  <c r="C1060" i="21"/>
  <c r="B1060" i="21"/>
  <c r="F1059" i="21"/>
  <c r="E1059" i="21"/>
  <c r="D1059" i="21"/>
  <c r="C1059" i="21"/>
  <c r="B1059" i="21"/>
  <c r="F1058" i="21"/>
  <c r="E1058" i="21"/>
  <c r="D1058" i="21"/>
  <c r="C1058" i="21"/>
  <c r="B1058" i="21"/>
  <c r="F1057" i="21"/>
  <c r="E1057" i="21"/>
  <c r="D1057" i="21"/>
  <c r="C1057" i="21"/>
  <c r="B1057" i="21"/>
  <c r="F1056" i="21"/>
  <c r="E1056" i="21"/>
  <c r="D1056" i="21"/>
  <c r="C1056" i="21"/>
  <c r="B1056" i="21"/>
  <c r="F1055" i="21"/>
  <c r="E1055" i="21"/>
  <c r="D1055" i="21"/>
  <c r="C1055" i="21"/>
  <c r="B1055" i="21"/>
  <c r="F1054" i="21"/>
  <c r="E1054" i="21"/>
  <c r="D1054" i="21"/>
  <c r="C1054" i="21"/>
  <c r="B1054" i="21"/>
  <c r="F1053" i="21"/>
  <c r="E1053" i="21"/>
  <c r="D1053" i="21"/>
  <c r="C1053" i="21"/>
  <c r="B1053" i="21"/>
  <c r="F1052" i="21"/>
  <c r="E1052" i="21"/>
  <c r="D1052" i="21"/>
  <c r="C1052" i="21"/>
  <c r="B1052" i="21"/>
  <c r="F1051" i="21"/>
  <c r="E1051" i="21"/>
  <c r="D1051" i="21"/>
  <c r="C1051" i="21"/>
  <c r="B1051" i="21"/>
  <c r="F1050" i="21"/>
  <c r="E1050" i="21"/>
  <c r="D1050" i="21"/>
  <c r="C1050" i="21"/>
  <c r="B1050" i="21"/>
  <c r="F1049" i="21"/>
  <c r="E1049" i="21"/>
  <c r="D1049" i="21"/>
  <c r="C1049" i="21"/>
  <c r="B1049" i="21"/>
  <c r="F1048" i="21"/>
  <c r="E1048" i="21"/>
  <c r="D1048" i="21"/>
  <c r="C1048" i="21"/>
  <c r="B1048" i="21"/>
  <c r="F1047" i="21"/>
  <c r="E1047" i="21"/>
  <c r="D1047" i="21"/>
  <c r="C1047" i="21"/>
  <c r="B1047" i="21"/>
  <c r="F1046" i="21"/>
  <c r="E1046" i="21"/>
  <c r="D1046" i="21"/>
  <c r="C1046" i="21"/>
  <c r="B1046" i="21"/>
  <c r="F1045" i="21"/>
  <c r="E1045" i="21"/>
  <c r="D1045" i="21"/>
  <c r="C1045" i="21"/>
  <c r="B1045" i="21"/>
  <c r="F1044" i="21"/>
  <c r="E1044" i="21"/>
  <c r="D1044" i="21"/>
  <c r="C1044" i="21"/>
  <c r="B1044" i="21"/>
  <c r="F1043" i="21"/>
  <c r="E1043" i="21"/>
  <c r="D1043" i="21"/>
  <c r="C1043" i="21"/>
  <c r="B1043" i="21"/>
  <c r="F1042" i="21"/>
  <c r="E1042" i="21"/>
  <c r="D1042" i="21"/>
  <c r="C1042" i="21"/>
  <c r="B1042" i="21"/>
  <c r="F1041" i="21"/>
  <c r="E1041" i="21"/>
  <c r="D1041" i="21"/>
  <c r="C1041" i="21"/>
  <c r="B1041" i="21"/>
  <c r="F1040" i="21"/>
  <c r="E1040" i="21"/>
  <c r="D1040" i="21"/>
  <c r="C1040" i="21"/>
  <c r="B1040" i="21"/>
  <c r="F1039" i="21"/>
  <c r="E1039" i="21"/>
  <c r="D1039" i="21"/>
  <c r="C1039" i="21"/>
  <c r="B1039" i="21"/>
  <c r="F1038" i="21"/>
  <c r="E1038" i="21"/>
  <c r="D1038" i="21"/>
  <c r="C1038" i="21"/>
  <c r="B1038" i="21"/>
  <c r="F1037" i="21"/>
  <c r="E1037" i="21"/>
  <c r="D1037" i="21"/>
  <c r="C1037" i="21"/>
  <c r="B1037" i="21"/>
  <c r="F1036" i="21"/>
  <c r="E1036" i="21"/>
  <c r="D1036" i="21"/>
  <c r="C1036" i="21"/>
  <c r="B1036" i="21"/>
  <c r="F1035" i="21"/>
  <c r="E1035" i="21"/>
  <c r="D1035" i="21"/>
  <c r="C1035" i="21"/>
  <c r="B1035" i="21"/>
  <c r="F1034" i="21"/>
  <c r="E1034" i="21"/>
  <c r="D1034" i="21"/>
  <c r="C1034" i="21"/>
  <c r="B1034" i="21"/>
  <c r="F1033" i="21"/>
  <c r="E1033" i="21"/>
  <c r="D1033" i="21"/>
  <c r="C1033" i="21"/>
  <c r="B1033" i="21"/>
  <c r="F1032" i="21"/>
  <c r="E1032" i="21"/>
  <c r="D1032" i="21"/>
  <c r="C1032" i="21"/>
  <c r="B1032" i="21"/>
  <c r="F1031" i="21"/>
  <c r="E1031" i="21"/>
  <c r="D1031" i="21"/>
  <c r="C1031" i="21"/>
  <c r="B1031" i="21"/>
  <c r="F1030" i="21"/>
  <c r="E1030" i="21"/>
  <c r="D1030" i="21"/>
  <c r="C1030" i="21"/>
  <c r="B1030" i="21"/>
  <c r="F1029" i="21"/>
  <c r="E1029" i="21"/>
  <c r="D1029" i="21"/>
  <c r="C1029" i="21"/>
  <c r="B1029" i="21"/>
  <c r="F1028" i="21"/>
  <c r="E1028" i="21"/>
  <c r="D1028" i="21"/>
  <c r="C1028" i="21"/>
  <c r="B1028" i="21"/>
  <c r="F1027" i="21"/>
  <c r="E1027" i="21"/>
  <c r="D1027" i="21"/>
  <c r="C1027" i="21"/>
  <c r="B1027" i="21"/>
  <c r="F1026" i="21"/>
  <c r="E1026" i="21"/>
  <c r="D1026" i="21"/>
  <c r="C1026" i="21"/>
  <c r="B1026" i="21"/>
  <c r="F1025" i="21"/>
  <c r="E1025" i="21"/>
  <c r="D1025" i="21"/>
  <c r="C1025" i="21"/>
  <c r="B1025" i="21"/>
  <c r="F1024" i="21"/>
  <c r="E1024" i="21"/>
  <c r="D1024" i="21"/>
  <c r="C1024" i="21"/>
  <c r="B1024" i="21"/>
  <c r="F1023" i="21"/>
  <c r="E1023" i="21"/>
  <c r="D1023" i="21"/>
  <c r="C1023" i="21"/>
  <c r="B1023" i="21"/>
  <c r="F1022" i="21"/>
  <c r="E1022" i="21"/>
  <c r="D1022" i="21"/>
  <c r="C1022" i="21"/>
  <c r="B1022" i="21"/>
  <c r="F1021" i="21"/>
  <c r="E1021" i="21"/>
  <c r="D1021" i="21"/>
  <c r="C1021" i="21"/>
  <c r="B1021" i="21"/>
  <c r="F1020" i="21"/>
  <c r="E1020" i="21"/>
  <c r="D1020" i="21"/>
  <c r="C1020" i="21"/>
  <c r="B1020" i="21"/>
  <c r="F1019" i="21"/>
  <c r="E1019" i="21"/>
  <c r="D1019" i="21"/>
  <c r="C1019" i="21"/>
  <c r="B1019" i="21"/>
  <c r="F1018" i="21"/>
  <c r="E1018" i="21"/>
  <c r="D1018" i="21"/>
  <c r="C1018" i="21"/>
  <c r="B1018" i="21"/>
  <c r="F1017" i="21"/>
  <c r="E1017" i="21"/>
  <c r="D1017" i="21"/>
  <c r="C1017" i="21"/>
  <c r="B1017" i="21"/>
  <c r="F1016" i="21"/>
  <c r="E1016" i="21"/>
  <c r="D1016" i="21"/>
  <c r="C1016" i="21"/>
  <c r="B1016" i="21"/>
  <c r="F1015" i="21"/>
  <c r="E1015" i="21"/>
  <c r="D1015" i="21"/>
  <c r="C1015" i="21"/>
  <c r="B1015" i="21"/>
  <c r="F1014" i="21"/>
  <c r="E1014" i="21"/>
  <c r="D1014" i="21"/>
  <c r="C1014" i="21"/>
  <c r="B1014" i="21"/>
  <c r="F1013" i="21"/>
  <c r="E1013" i="21"/>
  <c r="D1013" i="21"/>
  <c r="C1013" i="21"/>
  <c r="B1013" i="21"/>
  <c r="F1012" i="21"/>
  <c r="E1012" i="21"/>
  <c r="D1012" i="21"/>
  <c r="C1012" i="21"/>
  <c r="B1012" i="21"/>
  <c r="F1011" i="21"/>
  <c r="E1011" i="21"/>
  <c r="D1011" i="21"/>
  <c r="C1011" i="21"/>
  <c r="B1011" i="21"/>
  <c r="F1010" i="21"/>
  <c r="E1010" i="21"/>
  <c r="D1010" i="21"/>
  <c r="C1010" i="21"/>
  <c r="B1010" i="21"/>
  <c r="F1009" i="21"/>
  <c r="E1009" i="21"/>
  <c r="D1009" i="21"/>
  <c r="C1009" i="21"/>
  <c r="B1009" i="21"/>
  <c r="F1008" i="21"/>
  <c r="E1008" i="21"/>
  <c r="D1008" i="21"/>
  <c r="C1008" i="21"/>
  <c r="B1008" i="21"/>
  <c r="F1007" i="21"/>
  <c r="E1007" i="21"/>
  <c r="D1007" i="21"/>
  <c r="C1007" i="21"/>
  <c r="B1007" i="21"/>
  <c r="F1006" i="21"/>
  <c r="E1006" i="21"/>
  <c r="D1006" i="21"/>
  <c r="C1006" i="21"/>
  <c r="B1006" i="21"/>
  <c r="F1005" i="21"/>
  <c r="E1005" i="21"/>
  <c r="D1005" i="21"/>
  <c r="C1005" i="21"/>
  <c r="B1005" i="21"/>
  <c r="F1004" i="21"/>
  <c r="E1004" i="21"/>
  <c r="D1004" i="21"/>
  <c r="C1004" i="21"/>
  <c r="B1004" i="21"/>
  <c r="F1003" i="21"/>
  <c r="E1003" i="21"/>
  <c r="D1003" i="21"/>
  <c r="C1003" i="21"/>
  <c r="B1003" i="21"/>
  <c r="F1002" i="21"/>
  <c r="E1002" i="21"/>
  <c r="D1002" i="21"/>
  <c r="C1002" i="21"/>
  <c r="B1002" i="21"/>
  <c r="F1001" i="21"/>
  <c r="E1001" i="21"/>
  <c r="D1001" i="21"/>
  <c r="C1001" i="21"/>
  <c r="B1001" i="21"/>
  <c r="F1000" i="21"/>
  <c r="E1000" i="21"/>
  <c r="D1000" i="21"/>
  <c r="C1000" i="21"/>
  <c r="B1000" i="21"/>
  <c r="F999" i="21"/>
  <c r="E999" i="21"/>
  <c r="D999" i="21"/>
  <c r="C999" i="21"/>
  <c r="B999" i="21"/>
  <c r="F998" i="21"/>
  <c r="E998" i="21"/>
  <c r="D998" i="21"/>
  <c r="C998" i="21"/>
  <c r="B998" i="21"/>
  <c r="F997" i="21"/>
  <c r="E997" i="21"/>
  <c r="D997" i="21"/>
  <c r="C997" i="21"/>
  <c r="B997" i="21"/>
  <c r="F996" i="21"/>
  <c r="E996" i="21"/>
  <c r="D996" i="21"/>
  <c r="C996" i="21"/>
  <c r="B996" i="21"/>
  <c r="F995" i="21"/>
  <c r="E995" i="21"/>
  <c r="D995" i="21"/>
  <c r="C995" i="21"/>
  <c r="B995" i="21"/>
  <c r="F994" i="21"/>
  <c r="E994" i="21"/>
  <c r="D994" i="21"/>
  <c r="C994" i="21"/>
  <c r="B994" i="21"/>
  <c r="F993" i="21"/>
  <c r="E993" i="21"/>
  <c r="D993" i="21"/>
  <c r="C993" i="21"/>
  <c r="B993" i="21"/>
  <c r="F992" i="21"/>
  <c r="E992" i="21"/>
  <c r="D992" i="21"/>
  <c r="C992" i="21"/>
  <c r="B992" i="21"/>
  <c r="F991" i="21"/>
  <c r="E991" i="21"/>
  <c r="D991" i="21"/>
  <c r="C991" i="21"/>
  <c r="B991" i="21"/>
  <c r="F990" i="21"/>
  <c r="E990" i="21"/>
  <c r="D990" i="21"/>
  <c r="C990" i="21"/>
  <c r="B990" i="21"/>
  <c r="F989" i="21"/>
  <c r="E989" i="21"/>
  <c r="D989" i="21"/>
  <c r="C989" i="21"/>
  <c r="B989" i="21"/>
  <c r="F988" i="21"/>
  <c r="E988" i="21"/>
  <c r="D988" i="21"/>
  <c r="C988" i="21"/>
  <c r="B988" i="21"/>
  <c r="F987" i="21"/>
  <c r="E987" i="21"/>
  <c r="D987" i="21"/>
  <c r="C987" i="21"/>
  <c r="B987" i="21"/>
  <c r="F986" i="21"/>
  <c r="E986" i="21"/>
  <c r="D986" i="21"/>
  <c r="C986" i="21"/>
  <c r="B986" i="21"/>
  <c r="F985" i="21"/>
  <c r="E985" i="21"/>
  <c r="D985" i="21"/>
  <c r="C985" i="21"/>
  <c r="B985" i="21"/>
  <c r="F984" i="21"/>
  <c r="E984" i="21"/>
  <c r="D984" i="21"/>
  <c r="C984" i="21"/>
  <c r="B984" i="21"/>
  <c r="F983" i="21"/>
  <c r="E983" i="21"/>
  <c r="D983" i="21"/>
  <c r="C983" i="21"/>
  <c r="B983" i="21"/>
  <c r="F982" i="21"/>
  <c r="E982" i="21"/>
  <c r="D982" i="21"/>
  <c r="C982" i="21"/>
  <c r="B982" i="21"/>
  <c r="F981" i="21"/>
  <c r="E981" i="21"/>
  <c r="D981" i="21"/>
  <c r="C981" i="21"/>
  <c r="B981" i="21"/>
  <c r="F980" i="21"/>
  <c r="E980" i="21"/>
  <c r="D980" i="21"/>
  <c r="C980" i="21"/>
  <c r="B980" i="21"/>
  <c r="F979" i="21"/>
  <c r="E979" i="21"/>
  <c r="D979" i="21"/>
  <c r="C979" i="21"/>
  <c r="B979" i="21"/>
  <c r="F978" i="21"/>
  <c r="E978" i="21"/>
  <c r="D978" i="21"/>
  <c r="C978" i="21"/>
  <c r="B978" i="21"/>
  <c r="F977" i="21"/>
  <c r="E977" i="21"/>
  <c r="D977" i="21"/>
  <c r="C977" i="21"/>
  <c r="B977" i="21"/>
  <c r="F976" i="21"/>
  <c r="E976" i="21"/>
  <c r="D976" i="21"/>
  <c r="C976" i="21"/>
  <c r="B976" i="21"/>
  <c r="F975" i="21"/>
  <c r="E975" i="21"/>
  <c r="D975" i="21"/>
  <c r="C975" i="21"/>
  <c r="B975" i="21"/>
  <c r="F974" i="21"/>
  <c r="E974" i="21"/>
  <c r="D974" i="21"/>
  <c r="C974" i="21"/>
  <c r="B974" i="21"/>
  <c r="F973" i="21"/>
  <c r="E973" i="21"/>
  <c r="D973" i="21"/>
  <c r="C973" i="21"/>
  <c r="B973" i="21"/>
  <c r="F972" i="21"/>
  <c r="E972" i="21"/>
  <c r="D972" i="21"/>
  <c r="C972" i="21"/>
  <c r="B972" i="21"/>
  <c r="F971" i="21"/>
  <c r="E971" i="21"/>
  <c r="D971" i="21"/>
  <c r="C971" i="21"/>
  <c r="B971" i="21"/>
  <c r="F970" i="21"/>
  <c r="E970" i="21"/>
  <c r="D970" i="21"/>
  <c r="C970" i="21"/>
  <c r="B970" i="21"/>
  <c r="F969" i="21"/>
  <c r="E969" i="21"/>
  <c r="D969" i="21"/>
  <c r="C969" i="21"/>
  <c r="B969" i="21"/>
  <c r="F968" i="21"/>
  <c r="E968" i="21"/>
  <c r="D968" i="21"/>
  <c r="C968" i="21"/>
  <c r="B968" i="21"/>
  <c r="F967" i="21"/>
  <c r="E967" i="21"/>
  <c r="D967" i="21"/>
  <c r="C967" i="21"/>
  <c r="B967" i="21"/>
  <c r="F966" i="21"/>
  <c r="E966" i="21"/>
  <c r="D966" i="21"/>
  <c r="C966" i="21"/>
  <c r="B966" i="21"/>
  <c r="F965" i="21"/>
  <c r="E965" i="21"/>
  <c r="D965" i="21"/>
  <c r="C965" i="21"/>
  <c r="B965" i="21"/>
  <c r="F964" i="21"/>
  <c r="E964" i="21"/>
  <c r="D964" i="21"/>
  <c r="C964" i="21"/>
  <c r="B964" i="21"/>
  <c r="F963" i="21"/>
  <c r="E963" i="21"/>
  <c r="D963" i="21"/>
  <c r="C963" i="21"/>
  <c r="B963" i="21"/>
  <c r="F962" i="21"/>
  <c r="E962" i="21"/>
  <c r="D962" i="21"/>
  <c r="C962" i="21"/>
  <c r="B962" i="21"/>
  <c r="F961" i="21"/>
  <c r="E961" i="21"/>
  <c r="D961" i="21"/>
  <c r="C961" i="21"/>
  <c r="B961" i="21"/>
  <c r="F960" i="21"/>
  <c r="E960" i="21"/>
  <c r="D960" i="21"/>
  <c r="C960" i="21"/>
  <c r="B960" i="21"/>
  <c r="F959" i="21"/>
  <c r="E959" i="21"/>
  <c r="D959" i="21"/>
  <c r="C959" i="21"/>
  <c r="B959" i="21"/>
  <c r="F958" i="21"/>
  <c r="E958" i="21"/>
  <c r="D958" i="21"/>
  <c r="C958" i="21"/>
  <c r="B958" i="21"/>
  <c r="F957" i="21"/>
  <c r="E957" i="21"/>
  <c r="D957" i="21"/>
  <c r="C957" i="21"/>
  <c r="B957" i="21"/>
  <c r="F956" i="21"/>
  <c r="E956" i="21"/>
  <c r="D956" i="21"/>
  <c r="C956" i="21"/>
  <c r="B956" i="21"/>
  <c r="F955" i="21"/>
  <c r="E955" i="21"/>
  <c r="D955" i="21"/>
  <c r="C955" i="21"/>
  <c r="B955" i="21"/>
  <c r="F954" i="21"/>
  <c r="E954" i="21"/>
  <c r="D954" i="21"/>
  <c r="C954" i="21"/>
  <c r="B954" i="21"/>
  <c r="F953" i="21"/>
  <c r="E953" i="21"/>
  <c r="D953" i="21"/>
  <c r="C953" i="21"/>
  <c r="B953" i="21"/>
  <c r="F952" i="21"/>
  <c r="E952" i="21"/>
  <c r="D952" i="21"/>
  <c r="C952" i="21"/>
  <c r="B952" i="21"/>
  <c r="F951" i="21"/>
  <c r="E951" i="21"/>
  <c r="D951" i="21"/>
  <c r="C951" i="21"/>
  <c r="B951" i="21"/>
  <c r="F950" i="21"/>
  <c r="E950" i="21"/>
  <c r="D950" i="21"/>
  <c r="C950" i="21"/>
  <c r="B950" i="21"/>
  <c r="F949" i="21"/>
  <c r="E949" i="21"/>
  <c r="D949" i="21"/>
  <c r="C949" i="21"/>
  <c r="B949" i="21"/>
  <c r="F948" i="21"/>
  <c r="E948" i="21"/>
  <c r="D948" i="21"/>
  <c r="C948" i="21"/>
  <c r="B948" i="21"/>
  <c r="F947" i="21"/>
  <c r="E947" i="21"/>
  <c r="D947" i="21"/>
  <c r="C947" i="21"/>
  <c r="B947" i="21"/>
  <c r="F946" i="21"/>
  <c r="E946" i="21"/>
  <c r="D946" i="21"/>
  <c r="C946" i="21"/>
  <c r="B946" i="21"/>
  <c r="F945" i="21"/>
  <c r="E945" i="21"/>
  <c r="D945" i="21"/>
  <c r="C945" i="21"/>
  <c r="B945" i="21"/>
  <c r="F944" i="21"/>
  <c r="E944" i="21"/>
  <c r="D944" i="21"/>
  <c r="C944" i="21"/>
  <c r="B944" i="21"/>
  <c r="F943" i="21"/>
  <c r="E943" i="21"/>
  <c r="D943" i="21"/>
  <c r="C943" i="21"/>
  <c r="B943" i="21"/>
  <c r="F942" i="21"/>
  <c r="E942" i="21"/>
  <c r="D942" i="21"/>
  <c r="C942" i="21"/>
  <c r="B942" i="21"/>
  <c r="F941" i="21"/>
  <c r="E941" i="21"/>
  <c r="D941" i="21"/>
  <c r="C941" i="21"/>
  <c r="B941" i="21"/>
  <c r="F940" i="21"/>
  <c r="E940" i="21"/>
  <c r="D940" i="21"/>
  <c r="C940" i="21"/>
  <c r="B940" i="21"/>
  <c r="F939" i="21"/>
  <c r="E939" i="21"/>
  <c r="D939" i="21"/>
  <c r="C939" i="21"/>
  <c r="B939" i="21"/>
  <c r="F938" i="21"/>
  <c r="E938" i="21"/>
  <c r="D938" i="21"/>
  <c r="C938" i="21"/>
  <c r="B938" i="21"/>
  <c r="F937" i="21"/>
  <c r="E937" i="21"/>
  <c r="D937" i="21"/>
  <c r="C937" i="21"/>
  <c r="B937" i="21"/>
  <c r="F936" i="21"/>
  <c r="E936" i="21"/>
  <c r="D936" i="21"/>
  <c r="C936" i="21"/>
  <c r="B936" i="21"/>
  <c r="F935" i="21"/>
  <c r="E935" i="21"/>
  <c r="D935" i="21"/>
  <c r="C935" i="21"/>
  <c r="B935" i="21"/>
  <c r="F934" i="21"/>
  <c r="E934" i="21"/>
  <c r="D934" i="21"/>
  <c r="C934" i="21"/>
  <c r="B934" i="21"/>
  <c r="F933" i="21"/>
  <c r="E933" i="21"/>
  <c r="D933" i="21"/>
  <c r="C933" i="21"/>
  <c r="B933" i="21"/>
  <c r="F932" i="21"/>
  <c r="E932" i="21"/>
  <c r="D932" i="21"/>
  <c r="C932" i="21"/>
  <c r="B932" i="21"/>
  <c r="F931" i="21"/>
  <c r="E931" i="21"/>
  <c r="D931" i="21"/>
  <c r="C931" i="21"/>
  <c r="B931" i="21"/>
  <c r="F930" i="21"/>
  <c r="E930" i="21"/>
  <c r="D930" i="21"/>
  <c r="C930" i="21"/>
  <c r="B930" i="21"/>
  <c r="F929" i="21"/>
  <c r="E929" i="21"/>
  <c r="D929" i="21"/>
  <c r="C929" i="21"/>
  <c r="B929" i="21"/>
  <c r="F928" i="21"/>
  <c r="E928" i="21"/>
  <c r="D928" i="21"/>
  <c r="C928" i="21"/>
  <c r="B928" i="21"/>
  <c r="F927" i="21"/>
  <c r="E927" i="21"/>
  <c r="D927" i="21"/>
  <c r="C927" i="21"/>
  <c r="B927" i="21"/>
  <c r="F926" i="21"/>
  <c r="E926" i="21"/>
  <c r="D926" i="21"/>
  <c r="C926" i="21"/>
  <c r="B926" i="21"/>
  <c r="F925" i="21"/>
  <c r="E925" i="21"/>
  <c r="D925" i="21"/>
  <c r="C925" i="21"/>
  <c r="B925" i="21"/>
  <c r="F924" i="21"/>
  <c r="E924" i="21"/>
  <c r="D924" i="21"/>
  <c r="C924" i="21"/>
  <c r="B924" i="21"/>
  <c r="F923" i="21"/>
  <c r="E923" i="21"/>
  <c r="D923" i="21"/>
  <c r="C923" i="21"/>
  <c r="B923" i="21"/>
  <c r="F922" i="21"/>
  <c r="E922" i="21"/>
  <c r="D922" i="21"/>
  <c r="C922" i="21"/>
  <c r="B922" i="21"/>
  <c r="F921" i="21"/>
  <c r="E921" i="21"/>
  <c r="D921" i="21"/>
  <c r="C921" i="21"/>
  <c r="B921" i="21"/>
  <c r="F920" i="21"/>
  <c r="E920" i="21"/>
  <c r="D920" i="21"/>
  <c r="C920" i="21"/>
  <c r="B920" i="21"/>
  <c r="F919" i="21"/>
  <c r="E919" i="21"/>
  <c r="D919" i="21"/>
  <c r="C919" i="21"/>
  <c r="B919" i="21"/>
  <c r="F918" i="21"/>
  <c r="E918" i="21"/>
  <c r="D918" i="21"/>
  <c r="C918" i="21"/>
  <c r="B918" i="21"/>
  <c r="F917" i="21"/>
  <c r="E917" i="21"/>
  <c r="D917" i="21"/>
  <c r="C917" i="21"/>
  <c r="B917" i="21"/>
  <c r="F916" i="21"/>
  <c r="E916" i="21"/>
  <c r="D916" i="21"/>
  <c r="C916" i="21"/>
  <c r="B916" i="21"/>
  <c r="F915" i="21"/>
  <c r="E915" i="21"/>
  <c r="D915" i="21"/>
  <c r="C915" i="21"/>
  <c r="B915" i="21"/>
  <c r="F914" i="21"/>
  <c r="E914" i="21"/>
  <c r="D914" i="21"/>
  <c r="C914" i="21"/>
  <c r="B914" i="21"/>
  <c r="F913" i="21"/>
  <c r="E913" i="21"/>
  <c r="D913" i="21"/>
  <c r="C913" i="21"/>
  <c r="B913" i="21"/>
  <c r="F912" i="21"/>
  <c r="E912" i="21"/>
  <c r="D912" i="21"/>
  <c r="C912" i="21"/>
  <c r="B912" i="21"/>
  <c r="F911" i="21"/>
  <c r="E911" i="21"/>
  <c r="D911" i="21"/>
  <c r="C911" i="21"/>
  <c r="B911" i="21"/>
  <c r="F910" i="21"/>
  <c r="E910" i="21"/>
  <c r="D910" i="21"/>
  <c r="C910" i="21"/>
  <c r="B910" i="21"/>
  <c r="F909" i="21"/>
  <c r="E909" i="21"/>
  <c r="D909" i="21"/>
  <c r="C909" i="21"/>
  <c r="B909" i="21"/>
  <c r="F908" i="21"/>
  <c r="E908" i="21"/>
  <c r="D908" i="21"/>
  <c r="C908" i="21"/>
  <c r="B908" i="21"/>
  <c r="F907" i="21"/>
  <c r="E907" i="21"/>
  <c r="D907" i="21"/>
  <c r="C907" i="21"/>
  <c r="B907" i="21"/>
  <c r="F906" i="21"/>
  <c r="E906" i="21"/>
  <c r="D906" i="21"/>
  <c r="C906" i="21"/>
  <c r="B906" i="21"/>
  <c r="F905" i="21"/>
  <c r="E905" i="21"/>
  <c r="D905" i="21"/>
  <c r="C905" i="21"/>
  <c r="B905" i="21"/>
  <c r="F904" i="21"/>
  <c r="E904" i="21"/>
  <c r="D904" i="21"/>
  <c r="C904" i="21"/>
  <c r="B904" i="21"/>
  <c r="F903" i="21"/>
  <c r="E903" i="21"/>
  <c r="D903" i="21"/>
  <c r="C903" i="21"/>
  <c r="B903" i="21"/>
  <c r="F902" i="21"/>
  <c r="E902" i="21"/>
  <c r="D902" i="21"/>
  <c r="C902" i="21"/>
  <c r="B902" i="21"/>
  <c r="F901" i="21"/>
  <c r="E901" i="21"/>
  <c r="D901" i="21"/>
  <c r="C901" i="21"/>
  <c r="B901" i="21"/>
  <c r="F900" i="21"/>
  <c r="E900" i="21"/>
  <c r="D900" i="21"/>
  <c r="C900" i="21"/>
  <c r="B900" i="21"/>
  <c r="F899" i="21"/>
  <c r="E899" i="21"/>
  <c r="D899" i="21"/>
  <c r="C899" i="21"/>
  <c r="B899" i="21"/>
  <c r="F898" i="21"/>
  <c r="E898" i="21"/>
  <c r="D898" i="21"/>
  <c r="C898" i="21"/>
  <c r="B898" i="21"/>
  <c r="F897" i="21"/>
  <c r="E897" i="21"/>
  <c r="D897" i="21"/>
  <c r="C897" i="21"/>
  <c r="B897" i="21"/>
  <c r="F896" i="21"/>
  <c r="E896" i="21"/>
  <c r="D896" i="21"/>
  <c r="C896" i="21"/>
  <c r="B896" i="21"/>
  <c r="F895" i="21"/>
  <c r="E895" i="21"/>
  <c r="D895" i="21"/>
  <c r="C895" i="21"/>
  <c r="B895" i="21"/>
  <c r="F894" i="21"/>
  <c r="E894" i="21"/>
  <c r="D894" i="21"/>
  <c r="C894" i="21"/>
  <c r="B894" i="21"/>
  <c r="F893" i="21"/>
  <c r="E893" i="21"/>
  <c r="D893" i="21"/>
  <c r="C893" i="21"/>
  <c r="B893" i="21"/>
  <c r="F892" i="21"/>
  <c r="E892" i="21"/>
  <c r="D892" i="21"/>
  <c r="C892" i="21"/>
  <c r="B892" i="21"/>
  <c r="F891" i="21"/>
  <c r="E891" i="21"/>
  <c r="D891" i="21"/>
  <c r="C891" i="21"/>
  <c r="B891" i="21"/>
  <c r="F890" i="21"/>
  <c r="E890" i="21"/>
  <c r="D890" i="21"/>
  <c r="C890" i="21"/>
  <c r="B890" i="21"/>
  <c r="F889" i="21"/>
  <c r="E889" i="21"/>
  <c r="D889" i="21"/>
  <c r="C889" i="21"/>
  <c r="B889" i="21"/>
  <c r="F888" i="21"/>
  <c r="E888" i="21"/>
  <c r="D888" i="21"/>
  <c r="C888" i="21"/>
  <c r="B888" i="21"/>
  <c r="F887" i="21"/>
  <c r="E887" i="21"/>
  <c r="D887" i="21"/>
  <c r="C887" i="21"/>
  <c r="B887" i="21"/>
  <c r="F886" i="21"/>
  <c r="E886" i="21"/>
  <c r="D886" i="21"/>
  <c r="C886" i="21"/>
  <c r="B886" i="21"/>
  <c r="F885" i="21"/>
  <c r="E885" i="21"/>
  <c r="D885" i="21"/>
  <c r="C885" i="21"/>
  <c r="B885" i="21"/>
  <c r="F884" i="21"/>
  <c r="E884" i="21"/>
  <c r="D884" i="21"/>
  <c r="C884" i="21"/>
  <c r="B884" i="21"/>
  <c r="F883" i="21"/>
  <c r="E883" i="21"/>
  <c r="D883" i="21"/>
  <c r="C883" i="21"/>
  <c r="B883" i="21"/>
  <c r="F882" i="21"/>
  <c r="E882" i="21"/>
  <c r="D882" i="21"/>
  <c r="C882" i="21"/>
  <c r="B882" i="21"/>
  <c r="F881" i="21"/>
  <c r="E881" i="21"/>
  <c r="D881" i="21"/>
  <c r="C881" i="21"/>
  <c r="B881" i="21"/>
  <c r="F880" i="21"/>
  <c r="E880" i="21"/>
  <c r="D880" i="21"/>
  <c r="C880" i="21"/>
  <c r="B880" i="21"/>
  <c r="F879" i="21"/>
  <c r="E879" i="21"/>
  <c r="D879" i="21"/>
  <c r="C879" i="21"/>
  <c r="B879" i="21"/>
  <c r="F878" i="21"/>
  <c r="E878" i="21"/>
  <c r="D878" i="21"/>
  <c r="C878" i="21"/>
  <c r="B878" i="21"/>
  <c r="F877" i="21"/>
  <c r="E877" i="21"/>
  <c r="D877" i="21"/>
  <c r="C877" i="21"/>
  <c r="B877" i="21"/>
  <c r="F876" i="21"/>
  <c r="E876" i="21"/>
  <c r="D876" i="21"/>
  <c r="C876" i="21"/>
  <c r="B876" i="21"/>
  <c r="F875" i="21"/>
  <c r="E875" i="21"/>
  <c r="D875" i="21"/>
  <c r="C875" i="21"/>
  <c r="B875" i="21"/>
  <c r="F874" i="21"/>
  <c r="E874" i="21"/>
  <c r="D874" i="21"/>
  <c r="C874" i="21"/>
  <c r="B874" i="21"/>
  <c r="F873" i="21"/>
  <c r="E873" i="21"/>
  <c r="D873" i="21"/>
  <c r="C873" i="21"/>
  <c r="B873" i="21"/>
  <c r="F872" i="21"/>
  <c r="E872" i="21"/>
  <c r="D872" i="21"/>
  <c r="C872" i="21"/>
  <c r="B872" i="21"/>
  <c r="F871" i="21"/>
  <c r="E871" i="21"/>
  <c r="D871" i="21"/>
  <c r="C871" i="21"/>
  <c r="B871" i="21"/>
  <c r="F870" i="21"/>
  <c r="E870" i="21"/>
  <c r="D870" i="21"/>
  <c r="C870" i="21"/>
  <c r="B870" i="21"/>
  <c r="F869" i="21"/>
  <c r="E869" i="21"/>
  <c r="D869" i="21"/>
  <c r="C869" i="21"/>
  <c r="B869" i="21"/>
  <c r="F868" i="21"/>
  <c r="E868" i="21"/>
  <c r="D868" i="21"/>
  <c r="C868" i="21"/>
  <c r="B868" i="21"/>
  <c r="F867" i="21"/>
  <c r="E867" i="21"/>
  <c r="D867" i="21"/>
  <c r="C867" i="21"/>
  <c r="B867" i="21"/>
  <c r="F866" i="21"/>
  <c r="E866" i="21"/>
  <c r="D866" i="21"/>
  <c r="C866" i="21"/>
  <c r="B866" i="21"/>
  <c r="F865" i="21"/>
  <c r="E865" i="21"/>
  <c r="D865" i="21"/>
  <c r="C865" i="21"/>
  <c r="B865" i="21"/>
  <c r="F864" i="21"/>
  <c r="E864" i="21"/>
  <c r="D864" i="21"/>
  <c r="C864" i="21"/>
  <c r="B864" i="21"/>
  <c r="F863" i="21"/>
  <c r="E863" i="21"/>
  <c r="D863" i="21"/>
  <c r="C863" i="21"/>
  <c r="B863" i="21"/>
  <c r="F862" i="21"/>
  <c r="E862" i="21"/>
  <c r="D862" i="21"/>
  <c r="C862" i="21"/>
  <c r="B862" i="21"/>
  <c r="F861" i="21"/>
  <c r="E861" i="21"/>
  <c r="D861" i="21"/>
  <c r="C861" i="21"/>
  <c r="B861" i="21"/>
  <c r="F860" i="21"/>
  <c r="E860" i="21"/>
  <c r="D860" i="21"/>
  <c r="C860" i="21"/>
  <c r="B860" i="21"/>
  <c r="F859" i="21"/>
  <c r="E859" i="21"/>
  <c r="D859" i="21"/>
  <c r="C859" i="21"/>
  <c r="B859" i="21"/>
  <c r="F858" i="21"/>
  <c r="E858" i="21"/>
  <c r="D858" i="21"/>
  <c r="C858" i="21"/>
  <c r="B858" i="21"/>
  <c r="F857" i="21"/>
  <c r="E857" i="21"/>
  <c r="D857" i="21"/>
  <c r="C857" i="21"/>
  <c r="B857" i="21"/>
  <c r="F856" i="21"/>
  <c r="E856" i="21"/>
  <c r="D856" i="21"/>
  <c r="C856" i="21"/>
  <c r="B856" i="21"/>
  <c r="F855" i="21"/>
  <c r="E855" i="21"/>
  <c r="D855" i="21"/>
  <c r="C855" i="21"/>
  <c r="B855" i="21"/>
  <c r="F854" i="21"/>
  <c r="E854" i="21"/>
  <c r="D854" i="21"/>
  <c r="C854" i="21"/>
  <c r="B854" i="21"/>
  <c r="F853" i="21"/>
  <c r="E853" i="21"/>
  <c r="D853" i="21"/>
  <c r="C853" i="21"/>
  <c r="B853" i="21"/>
  <c r="F852" i="21"/>
  <c r="E852" i="21"/>
  <c r="D852" i="21"/>
  <c r="C852" i="21"/>
  <c r="B852" i="21"/>
  <c r="F851" i="21"/>
  <c r="E851" i="21"/>
  <c r="D851" i="21"/>
  <c r="C851" i="21"/>
  <c r="B851" i="21"/>
  <c r="F850" i="21"/>
  <c r="E850" i="21"/>
  <c r="D850" i="21"/>
  <c r="C850" i="21"/>
  <c r="B850" i="21"/>
  <c r="F849" i="21"/>
  <c r="E849" i="21"/>
  <c r="D849" i="21"/>
  <c r="C849" i="21"/>
  <c r="B849" i="21"/>
  <c r="F848" i="21"/>
  <c r="E848" i="21"/>
  <c r="D848" i="21"/>
  <c r="C848" i="21"/>
  <c r="B848" i="21"/>
  <c r="F847" i="21"/>
  <c r="E847" i="21"/>
  <c r="D847" i="21"/>
  <c r="C847" i="21"/>
  <c r="B847" i="21"/>
  <c r="F846" i="21"/>
  <c r="E846" i="21"/>
  <c r="D846" i="21"/>
  <c r="C846" i="21"/>
  <c r="B846" i="21"/>
  <c r="F845" i="21"/>
  <c r="E845" i="21"/>
  <c r="D845" i="21"/>
  <c r="C845" i="21"/>
  <c r="B845" i="21"/>
  <c r="F844" i="21"/>
  <c r="E844" i="21"/>
  <c r="D844" i="21"/>
  <c r="C844" i="21"/>
  <c r="B844" i="21"/>
  <c r="F843" i="21"/>
  <c r="E843" i="21"/>
  <c r="D843" i="21"/>
  <c r="C843" i="21"/>
  <c r="B843" i="21"/>
  <c r="F842" i="21"/>
  <c r="E842" i="21"/>
  <c r="D842" i="21"/>
  <c r="C842" i="21"/>
  <c r="B842" i="21"/>
  <c r="F841" i="21"/>
  <c r="E841" i="21"/>
  <c r="D841" i="21"/>
  <c r="C841" i="21"/>
  <c r="B841" i="21"/>
  <c r="F840" i="21"/>
  <c r="E840" i="21"/>
  <c r="D840" i="21"/>
  <c r="C840" i="21"/>
  <c r="B840" i="21"/>
  <c r="F839" i="21"/>
  <c r="E839" i="21"/>
  <c r="D839" i="21"/>
  <c r="C839" i="21"/>
  <c r="B839" i="21"/>
  <c r="F838" i="21"/>
  <c r="E838" i="21"/>
  <c r="D838" i="21"/>
  <c r="C838" i="21"/>
  <c r="B838" i="21"/>
  <c r="F837" i="21"/>
  <c r="E837" i="21"/>
  <c r="D837" i="21"/>
  <c r="C837" i="21"/>
  <c r="B837" i="21"/>
  <c r="F836" i="21"/>
  <c r="E836" i="21"/>
  <c r="D836" i="21"/>
  <c r="C836" i="21"/>
  <c r="B836" i="21"/>
  <c r="F835" i="21"/>
  <c r="E835" i="21"/>
  <c r="D835" i="21"/>
  <c r="C835" i="21"/>
  <c r="B835" i="21"/>
  <c r="F834" i="21"/>
  <c r="E834" i="21"/>
  <c r="D834" i="21"/>
  <c r="C834" i="21"/>
  <c r="B834" i="21"/>
  <c r="F833" i="21"/>
  <c r="E833" i="21"/>
  <c r="D833" i="21"/>
  <c r="C833" i="21"/>
  <c r="B833" i="21"/>
  <c r="F832" i="21"/>
  <c r="E832" i="21"/>
  <c r="D832" i="21"/>
  <c r="C832" i="21"/>
  <c r="B832" i="21"/>
  <c r="F831" i="21"/>
  <c r="E831" i="21"/>
  <c r="D831" i="21"/>
  <c r="C831" i="21"/>
  <c r="B831" i="21"/>
  <c r="F830" i="21"/>
  <c r="E830" i="21"/>
  <c r="D830" i="21"/>
  <c r="C830" i="21"/>
  <c r="B830" i="21"/>
  <c r="F829" i="21"/>
  <c r="E829" i="21"/>
  <c r="D829" i="21"/>
  <c r="C829" i="21"/>
  <c r="B829" i="21"/>
  <c r="F828" i="21"/>
  <c r="E828" i="21"/>
  <c r="D828" i="21"/>
  <c r="C828" i="21"/>
  <c r="B828" i="21"/>
  <c r="F827" i="21"/>
  <c r="E827" i="21"/>
  <c r="D827" i="21"/>
  <c r="C827" i="21"/>
  <c r="B827" i="21"/>
  <c r="F826" i="21"/>
  <c r="E826" i="21"/>
  <c r="D826" i="21"/>
  <c r="C826" i="21"/>
  <c r="B826" i="21"/>
  <c r="F825" i="21"/>
  <c r="E825" i="21"/>
  <c r="D825" i="21"/>
  <c r="C825" i="21"/>
  <c r="B825" i="21"/>
  <c r="F824" i="21"/>
  <c r="E824" i="21"/>
  <c r="D824" i="21"/>
  <c r="C824" i="21"/>
  <c r="B824" i="21"/>
  <c r="F823" i="21"/>
  <c r="E823" i="21"/>
  <c r="D823" i="21"/>
  <c r="C823" i="21"/>
  <c r="B823" i="21"/>
  <c r="F822" i="21"/>
  <c r="E822" i="21"/>
  <c r="D822" i="21"/>
  <c r="C822" i="21"/>
  <c r="B822" i="21"/>
  <c r="F821" i="21"/>
  <c r="E821" i="21"/>
  <c r="D821" i="21"/>
  <c r="C821" i="21"/>
  <c r="B821" i="21"/>
  <c r="F820" i="21"/>
  <c r="E820" i="21"/>
  <c r="D820" i="21"/>
  <c r="C820" i="21"/>
  <c r="B820" i="21"/>
  <c r="F819" i="21"/>
  <c r="E819" i="21"/>
  <c r="D819" i="21"/>
  <c r="C819" i="21"/>
  <c r="B819" i="21"/>
  <c r="F818" i="21"/>
  <c r="E818" i="21"/>
  <c r="D818" i="21"/>
  <c r="C818" i="21"/>
  <c r="B818" i="21"/>
  <c r="F817" i="21"/>
  <c r="E817" i="21"/>
  <c r="D817" i="21"/>
  <c r="C817" i="21"/>
  <c r="B817" i="21"/>
  <c r="F816" i="21"/>
  <c r="E816" i="21"/>
  <c r="D816" i="21"/>
  <c r="C816" i="21"/>
  <c r="B816" i="21"/>
  <c r="F815" i="21"/>
  <c r="E815" i="21"/>
  <c r="D815" i="21"/>
  <c r="C815" i="21"/>
  <c r="B815" i="21"/>
  <c r="F814" i="21"/>
  <c r="E814" i="21"/>
  <c r="D814" i="21"/>
  <c r="C814" i="21"/>
  <c r="B814" i="21"/>
  <c r="F813" i="21"/>
  <c r="E813" i="21"/>
  <c r="D813" i="21"/>
  <c r="C813" i="21"/>
  <c r="B813" i="21"/>
  <c r="F812" i="21"/>
  <c r="E812" i="21"/>
  <c r="D812" i="21"/>
  <c r="C812" i="21"/>
  <c r="B812" i="21"/>
  <c r="F811" i="21"/>
  <c r="E811" i="21"/>
  <c r="D811" i="21"/>
  <c r="C811" i="21"/>
  <c r="B811" i="21"/>
  <c r="F810" i="21"/>
  <c r="E810" i="21"/>
  <c r="D810" i="21"/>
  <c r="C810" i="21"/>
  <c r="B810" i="21"/>
  <c r="F809" i="21"/>
  <c r="E809" i="21"/>
  <c r="D809" i="21"/>
  <c r="C809" i="21"/>
  <c r="B809" i="21"/>
  <c r="F808" i="21"/>
  <c r="E808" i="21"/>
  <c r="D808" i="21"/>
  <c r="C808" i="21"/>
  <c r="B808" i="21"/>
  <c r="F807" i="21"/>
  <c r="E807" i="21"/>
  <c r="D807" i="21"/>
  <c r="C807" i="21"/>
  <c r="B807" i="21"/>
  <c r="F806" i="21"/>
  <c r="E806" i="21"/>
  <c r="D806" i="21"/>
  <c r="C806" i="21"/>
  <c r="B806" i="21"/>
  <c r="F805" i="21"/>
  <c r="E805" i="21"/>
  <c r="D805" i="21"/>
  <c r="C805" i="21"/>
  <c r="B805" i="21"/>
  <c r="F804" i="21"/>
  <c r="E804" i="21"/>
  <c r="D804" i="21"/>
  <c r="C804" i="21"/>
  <c r="B804" i="21"/>
  <c r="F803" i="21"/>
  <c r="E803" i="21"/>
  <c r="D803" i="21"/>
  <c r="C803" i="21"/>
  <c r="B803" i="21"/>
  <c r="F802" i="21"/>
  <c r="E802" i="21"/>
  <c r="D802" i="21"/>
  <c r="C802" i="21"/>
  <c r="B802" i="21"/>
  <c r="F801" i="21"/>
  <c r="E801" i="21"/>
  <c r="D801" i="21"/>
  <c r="C801" i="21"/>
  <c r="B801" i="21"/>
  <c r="F800" i="21"/>
  <c r="E800" i="21"/>
  <c r="D800" i="21"/>
  <c r="C800" i="21"/>
  <c r="B800" i="21"/>
  <c r="F799" i="21"/>
  <c r="E799" i="21"/>
  <c r="D799" i="21"/>
  <c r="C799" i="21"/>
  <c r="B799" i="21"/>
  <c r="F798" i="21"/>
  <c r="E798" i="21"/>
  <c r="D798" i="21"/>
  <c r="C798" i="21"/>
  <c r="B798" i="21"/>
  <c r="F797" i="21"/>
  <c r="E797" i="21"/>
  <c r="D797" i="21"/>
  <c r="C797" i="21"/>
  <c r="B797" i="21"/>
  <c r="F796" i="21"/>
  <c r="E796" i="21"/>
  <c r="D796" i="21"/>
  <c r="C796" i="21"/>
  <c r="B796" i="21"/>
  <c r="F795" i="21"/>
  <c r="E795" i="21"/>
  <c r="D795" i="21"/>
  <c r="C795" i="21"/>
  <c r="B795" i="21"/>
  <c r="F794" i="21"/>
  <c r="E794" i="21"/>
  <c r="D794" i="21"/>
  <c r="C794" i="21"/>
  <c r="B794" i="21"/>
  <c r="F793" i="21"/>
  <c r="E793" i="21"/>
  <c r="D793" i="21"/>
  <c r="C793" i="21"/>
  <c r="B793" i="21"/>
  <c r="F792" i="21"/>
  <c r="E792" i="21"/>
  <c r="D792" i="21"/>
  <c r="C792" i="21"/>
  <c r="B792" i="21"/>
  <c r="F791" i="21"/>
  <c r="E791" i="21"/>
  <c r="D791" i="21"/>
  <c r="C791" i="21"/>
  <c r="B791" i="21"/>
  <c r="F790" i="21"/>
  <c r="E790" i="21"/>
  <c r="D790" i="21"/>
  <c r="C790" i="21"/>
  <c r="B790" i="21"/>
  <c r="F789" i="21"/>
  <c r="E789" i="21"/>
  <c r="D789" i="21"/>
  <c r="C789" i="21"/>
  <c r="B789" i="21"/>
  <c r="F788" i="21"/>
  <c r="E788" i="21"/>
  <c r="D788" i="21"/>
  <c r="C788" i="21"/>
  <c r="B788" i="21"/>
  <c r="F787" i="21"/>
  <c r="E787" i="21"/>
  <c r="D787" i="21"/>
  <c r="C787" i="21"/>
  <c r="B787" i="21"/>
  <c r="F786" i="21"/>
  <c r="E786" i="21"/>
  <c r="D786" i="21"/>
  <c r="C786" i="21"/>
  <c r="B786" i="21"/>
  <c r="F785" i="21"/>
  <c r="E785" i="21"/>
  <c r="D785" i="21"/>
  <c r="C785" i="21"/>
  <c r="B785" i="21"/>
  <c r="F784" i="21"/>
  <c r="E784" i="21"/>
  <c r="D784" i="21"/>
  <c r="C784" i="21"/>
  <c r="B784" i="21"/>
  <c r="F783" i="21"/>
  <c r="E783" i="21"/>
  <c r="D783" i="21"/>
  <c r="C783" i="21"/>
  <c r="B783" i="21"/>
  <c r="F782" i="21"/>
  <c r="E782" i="21"/>
  <c r="D782" i="21"/>
  <c r="C782" i="21"/>
  <c r="B782" i="21"/>
  <c r="F781" i="21"/>
  <c r="E781" i="21"/>
  <c r="D781" i="21"/>
  <c r="C781" i="21"/>
  <c r="B781" i="21"/>
  <c r="F780" i="21"/>
  <c r="E780" i="21"/>
  <c r="D780" i="21"/>
  <c r="C780" i="21"/>
  <c r="B780" i="21"/>
  <c r="F779" i="21"/>
  <c r="E779" i="21"/>
  <c r="D779" i="21"/>
  <c r="C779" i="21"/>
  <c r="B779" i="21"/>
  <c r="F778" i="21"/>
  <c r="E778" i="21"/>
  <c r="D778" i="21"/>
  <c r="C778" i="21"/>
  <c r="B778" i="21"/>
  <c r="F777" i="21"/>
  <c r="E777" i="21"/>
  <c r="D777" i="21"/>
  <c r="C777" i="21"/>
  <c r="B777" i="21"/>
  <c r="F776" i="21"/>
  <c r="E776" i="21"/>
  <c r="D776" i="21"/>
  <c r="C776" i="21"/>
  <c r="B776" i="21"/>
  <c r="F775" i="21"/>
  <c r="E775" i="21"/>
  <c r="D775" i="21"/>
  <c r="C775" i="21"/>
  <c r="B775" i="21"/>
  <c r="F774" i="21"/>
  <c r="E774" i="21"/>
  <c r="D774" i="21"/>
  <c r="C774" i="21"/>
  <c r="B774" i="21"/>
  <c r="F773" i="21"/>
  <c r="E773" i="21"/>
  <c r="D773" i="21"/>
  <c r="C773" i="21"/>
  <c r="B773" i="21"/>
  <c r="F772" i="21"/>
  <c r="E772" i="21"/>
  <c r="D772" i="21"/>
  <c r="C772" i="21"/>
  <c r="B772" i="21"/>
  <c r="F771" i="21"/>
  <c r="E771" i="21"/>
  <c r="D771" i="21"/>
  <c r="C771" i="21"/>
  <c r="B771" i="21"/>
  <c r="F770" i="21"/>
  <c r="E770" i="21"/>
  <c r="D770" i="21"/>
  <c r="C770" i="21"/>
  <c r="B770" i="21"/>
  <c r="F769" i="21"/>
  <c r="E769" i="21"/>
  <c r="D769" i="21"/>
  <c r="C769" i="21"/>
  <c r="B769" i="21"/>
  <c r="F768" i="21"/>
  <c r="E768" i="21"/>
  <c r="D768" i="21"/>
  <c r="C768" i="21"/>
  <c r="B768" i="21"/>
  <c r="F767" i="21"/>
  <c r="E767" i="21"/>
  <c r="D767" i="21"/>
  <c r="C767" i="21"/>
  <c r="B767" i="21"/>
  <c r="F766" i="21"/>
  <c r="E766" i="21"/>
  <c r="D766" i="21"/>
  <c r="C766" i="21"/>
  <c r="B766" i="21"/>
  <c r="F765" i="21"/>
  <c r="E765" i="21"/>
  <c r="D765" i="21"/>
  <c r="C765" i="21"/>
  <c r="B765" i="21"/>
  <c r="F764" i="21"/>
  <c r="E764" i="21"/>
  <c r="D764" i="21"/>
  <c r="C764" i="21"/>
  <c r="B764" i="21"/>
  <c r="F763" i="21"/>
  <c r="E763" i="21"/>
  <c r="D763" i="21"/>
  <c r="C763" i="21"/>
  <c r="B763" i="21"/>
  <c r="F762" i="21"/>
  <c r="E762" i="21"/>
  <c r="D762" i="21"/>
  <c r="C762" i="21"/>
  <c r="B762" i="21"/>
  <c r="F761" i="21"/>
  <c r="E761" i="21"/>
  <c r="D761" i="21"/>
  <c r="C761" i="21"/>
  <c r="B761" i="21"/>
  <c r="F760" i="21"/>
  <c r="E760" i="21"/>
  <c r="D760" i="21"/>
  <c r="C760" i="21"/>
  <c r="B760" i="21"/>
  <c r="F759" i="21"/>
  <c r="E759" i="21"/>
  <c r="D759" i="21"/>
  <c r="C759" i="21"/>
  <c r="B759" i="21"/>
  <c r="F758" i="21"/>
  <c r="E758" i="21"/>
  <c r="D758" i="21"/>
  <c r="C758" i="21"/>
  <c r="B758" i="21"/>
  <c r="F757" i="21"/>
  <c r="E757" i="21"/>
  <c r="D757" i="21"/>
  <c r="C757" i="21"/>
  <c r="B757" i="21"/>
  <c r="F756" i="21"/>
  <c r="E756" i="21"/>
  <c r="D756" i="21"/>
  <c r="C756" i="21"/>
  <c r="B756" i="21"/>
  <c r="F755" i="21"/>
  <c r="E755" i="21"/>
  <c r="D755" i="21"/>
  <c r="C755" i="21"/>
  <c r="B755" i="21"/>
  <c r="F754" i="21"/>
  <c r="E754" i="21"/>
  <c r="D754" i="21"/>
  <c r="C754" i="21"/>
  <c r="B754" i="21"/>
  <c r="F753" i="21"/>
  <c r="E753" i="21"/>
  <c r="D753" i="21"/>
  <c r="C753" i="21"/>
  <c r="B753" i="21"/>
  <c r="F752" i="21"/>
  <c r="E752" i="21"/>
  <c r="D752" i="21"/>
  <c r="C752" i="21"/>
  <c r="B752" i="21"/>
  <c r="F751" i="21"/>
  <c r="E751" i="21"/>
  <c r="D751" i="21"/>
  <c r="C751" i="21"/>
  <c r="B751" i="21"/>
  <c r="F750" i="21"/>
  <c r="E750" i="21"/>
  <c r="D750" i="21"/>
  <c r="C750" i="21"/>
  <c r="B750" i="21"/>
  <c r="F749" i="21"/>
  <c r="E749" i="21"/>
  <c r="D749" i="21"/>
  <c r="C749" i="21"/>
  <c r="B749" i="21"/>
  <c r="F748" i="21"/>
  <c r="E748" i="21"/>
  <c r="D748" i="21"/>
  <c r="C748" i="21"/>
  <c r="B748" i="21"/>
  <c r="F747" i="21"/>
  <c r="E747" i="21"/>
  <c r="D747" i="21"/>
  <c r="C747" i="21"/>
  <c r="B747" i="21"/>
  <c r="F746" i="21"/>
  <c r="E746" i="21"/>
  <c r="D746" i="21"/>
  <c r="C746" i="21"/>
  <c r="B746" i="21"/>
  <c r="F745" i="21"/>
  <c r="E745" i="21"/>
  <c r="D745" i="21"/>
  <c r="C745" i="21"/>
  <c r="B745" i="21"/>
  <c r="F744" i="21"/>
  <c r="E744" i="21"/>
  <c r="D744" i="21"/>
  <c r="C744" i="21"/>
  <c r="B744" i="21"/>
  <c r="F743" i="21"/>
  <c r="E743" i="21"/>
  <c r="D743" i="21"/>
  <c r="C743" i="21"/>
  <c r="B743" i="21"/>
  <c r="F742" i="21"/>
  <c r="E742" i="21"/>
  <c r="D742" i="21"/>
  <c r="C742" i="21"/>
  <c r="B742" i="21"/>
  <c r="F741" i="21"/>
  <c r="E741" i="21"/>
  <c r="D741" i="21"/>
  <c r="C741" i="21"/>
  <c r="B741" i="21"/>
  <c r="F740" i="21"/>
  <c r="E740" i="21"/>
  <c r="D740" i="21"/>
  <c r="C740" i="21"/>
  <c r="B740" i="21"/>
  <c r="F739" i="21"/>
  <c r="E739" i="21"/>
  <c r="D739" i="21"/>
  <c r="C739" i="21"/>
  <c r="B739" i="21"/>
  <c r="F738" i="21"/>
  <c r="E738" i="21"/>
  <c r="D738" i="21"/>
  <c r="C738" i="21"/>
  <c r="B738" i="21"/>
  <c r="F737" i="21"/>
  <c r="E737" i="21"/>
  <c r="D737" i="21"/>
  <c r="C737" i="21"/>
  <c r="B737" i="21"/>
  <c r="F736" i="21"/>
  <c r="E736" i="21"/>
  <c r="D736" i="21"/>
  <c r="C736" i="21"/>
  <c r="B736" i="21"/>
  <c r="F735" i="21"/>
  <c r="E735" i="21"/>
  <c r="D735" i="21"/>
  <c r="C735" i="21"/>
  <c r="B735" i="21"/>
  <c r="F734" i="21"/>
  <c r="E734" i="21"/>
  <c r="D734" i="21"/>
  <c r="C734" i="21"/>
  <c r="B734" i="21"/>
  <c r="F733" i="21"/>
  <c r="E733" i="21"/>
  <c r="D733" i="21"/>
  <c r="C733" i="21"/>
  <c r="B733" i="21"/>
  <c r="F732" i="21"/>
  <c r="E732" i="21"/>
  <c r="D732" i="21"/>
  <c r="C732" i="21"/>
  <c r="B732" i="21"/>
  <c r="F731" i="21"/>
  <c r="E731" i="21"/>
  <c r="D731" i="21"/>
  <c r="C731" i="21"/>
  <c r="B731" i="21"/>
  <c r="F730" i="21"/>
  <c r="E730" i="21"/>
  <c r="D730" i="21"/>
  <c r="C730" i="21"/>
  <c r="B730" i="21"/>
  <c r="F729" i="21"/>
  <c r="E729" i="21"/>
  <c r="D729" i="21"/>
  <c r="C729" i="21"/>
  <c r="B729" i="21"/>
  <c r="F728" i="21"/>
  <c r="E728" i="21"/>
  <c r="D728" i="21"/>
  <c r="C728" i="21"/>
  <c r="B728" i="21"/>
  <c r="F727" i="21"/>
  <c r="E727" i="21"/>
  <c r="D727" i="21"/>
  <c r="C727" i="21"/>
  <c r="B727" i="21"/>
  <c r="F726" i="21"/>
  <c r="E726" i="21"/>
  <c r="D726" i="21"/>
  <c r="C726" i="21"/>
  <c r="B726" i="21"/>
  <c r="F725" i="21"/>
  <c r="E725" i="21"/>
  <c r="D725" i="21"/>
  <c r="C725" i="21"/>
  <c r="B725" i="21"/>
  <c r="F724" i="21"/>
  <c r="E724" i="21"/>
  <c r="D724" i="21"/>
  <c r="C724" i="21"/>
  <c r="B724" i="21"/>
  <c r="F723" i="21"/>
  <c r="E723" i="21"/>
  <c r="D723" i="21"/>
  <c r="C723" i="21"/>
  <c r="B723" i="21"/>
  <c r="F722" i="21"/>
  <c r="E722" i="21"/>
  <c r="D722" i="21"/>
  <c r="C722" i="21"/>
  <c r="B722" i="21"/>
  <c r="F721" i="21"/>
  <c r="E721" i="21"/>
  <c r="D721" i="21"/>
  <c r="C721" i="21"/>
  <c r="B721" i="21"/>
  <c r="F720" i="21"/>
  <c r="E720" i="21"/>
  <c r="D720" i="21"/>
  <c r="C720" i="21"/>
  <c r="B720" i="21"/>
  <c r="F719" i="21"/>
  <c r="E719" i="21"/>
  <c r="D719" i="21"/>
  <c r="C719" i="21"/>
  <c r="B719" i="21"/>
  <c r="F718" i="21"/>
  <c r="E718" i="21"/>
  <c r="D718" i="21"/>
  <c r="C718" i="21"/>
  <c r="B718" i="21"/>
  <c r="F717" i="21"/>
  <c r="E717" i="21"/>
  <c r="D717" i="21"/>
  <c r="C717" i="21"/>
  <c r="B717" i="21"/>
  <c r="F716" i="21"/>
  <c r="E716" i="21"/>
  <c r="D716" i="21"/>
  <c r="C716" i="21"/>
  <c r="B716" i="21"/>
  <c r="F715" i="21"/>
  <c r="E715" i="21"/>
  <c r="D715" i="21"/>
  <c r="C715" i="21"/>
  <c r="B715" i="21"/>
  <c r="F714" i="21"/>
  <c r="E714" i="21"/>
  <c r="D714" i="21"/>
  <c r="C714" i="21"/>
  <c r="B714" i="21"/>
  <c r="F713" i="21"/>
  <c r="E713" i="21"/>
  <c r="D713" i="21"/>
  <c r="C713" i="21"/>
  <c r="B713" i="21"/>
  <c r="F712" i="21"/>
  <c r="E712" i="21"/>
  <c r="D712" i="21"/>
  <c r="C712" i="21"/>
  <c r="B712" i="21"/>
  <c r="F711" i="21"/>
  <c r="E711" i="21"/>
  <c r="D711" i="21"/>
  <c r="C711" i="21"/>
  <c r="B711" i="21"/>
  <c r="F710" i="21"/>
  <c r="E710" i="21"/>
  <c r="D710" i="21"/>
  <c r="C710" i="21"/>
  <c r="B710" i="21"/>
  <c r="F709" i="21"/>
  <c r="E709" i="21"/>
  <c r="D709" i="21"/>
  <c r="C709" i="21"/>
  <c r="B709" i="21"/>
  <c r="F708" i="21"/>
  <c r="E708" i="21"/>
  <c r="D708" i="21"/>
  <c r="C708" i="21"/>
  <c r="B708" i="21"/>
  <c r="F707" i="21"/>
  <c r="E707" i="21"/>
  <c r="D707" i="21"/>
  <c r="C707" i="21"/>
  <c r="B707" i="21"/>
  <c r="F706" i="21"/>
  <c r="E706" i="21"/>
  <c r="D706" i="21"/>
  <c r="C706" i="21"/>
  <c r="B706" i="21"/>
  <c r="F705" i="21"/>
  <c r="E705" i="21"/>
  <c r="D705" i="21"/>
  <c r="C705" i="21"/>
  <c r="B705" i="21"/>
  <c r="F704" i="21"/>
  <c r="E704" i="21"/>
  <c r="D704" i="21"/>
  <c r="C704" i="21"/>
  <c r="B704" i="21"/>
  <c r="F703" i="21"/>
  <c r="E703" i="21"/>
  <c r="D703" i="21"/>
  <c r="C703" i="21"/>
  <c r="B703" i="21"/>
  <c r="F702" i="21"/>
  <c r="E702" i="21"/>
  <c r="D702" i="21"/>
  <c r="C702" i="21"/>
  <c r="B702" i="21"/>
  <c r="F701" i="21"/>
  <c r="E701" i="21"/>
  <c r="D701" i="21"/>
  <c r="C701" i="21"/>
  <c r="B701" i="21"/>
  <c r="F700" i="21"/>
  <c r="E700" i="21"/>
  <c r="D700" i="21"/>
  <c r="C700" i="21"/>
  <c r="B700" i="21"/>
  <c r="F699" i="21"/>
  <c r="E699" i="21"/>
  <c r="D699" i="21"/>
  <c r="C699" i="21"/>
  <c r="B699" i="21"/>
  <c r="F698" i="21"/>
  <c r="E698" i="21"/>
  <c r="D698" i="21"/>
  <c r="C698" i="21"/>
  <c r="B698" i="21"/>
  <c r="F697" i="21"/>
  <c r="E697" i="21"/>
  <c r="D697" i="21"/>
  <c r="C697" i="21"/>
  <c r="B697" i="21"/>
  <c r="F696" i="21"/>
  <c r="E696" i="21"/>
  <c r="D696" i="21"/>
  <c r="C696" i="21"/>
  <c r="B696" i="21"/>
  <c r="F695" i="21"/>
  <c r="E695" i="21"/>
  <c r="D695" i="21"/>
  <c r="C695" i="21"/>
  <c r="B695" i="21"/>
  <c r="F694" i="21"/>
  <c r="E694" i="21"/>
  <c r="D694" i="21"/>
  <c r="C694" i="21"/>
  <c r="B694" i="21"/>
  <c r="F693" i="21"/>
  <c r="E693" i="21"/>
  <c r="D693" i="21"/>
  <c r="C693" i="21"/>
  <c r="B693" i="21"/>
  <c r="F692" i="21"/>
  <c r="E692" i="21"/>
  <c r="D692" i="21"/>
  <c r="C692" i="21"/>
  <c r="B692" i="21"/>
  <c r="F691" i="21"/>
  <c r="E691" i="21"/>
  <c r="D691" i="21"/>
  <c r="C691" i="21"/>
  <c r="B691" i="21"/>
  <c r="F690" i="21"/>
  <c r="E690" i="21"/>
  <c r="D690" i="21"/>
  <c r="C690" i="21"/>
  <c r="B690" i="21"/>
  <c r="F689" i="21"/>
  <c r="E689" i="21"/>
  <c r="D689" i="21"/>
  <c r="C689" i="21"/>
  <c r="B689" i="21"/>
  <c r="F688" i="21"/>
  <c r="E688" i="21"/>
  <c r="D688" i="21"/>
  <c r="C688" i="21"/>
  <c r="B688" i="21"/>
  <c r="F687" i="21"/>
  <c r="E687" i="21"/>
  <c r="D687" i="21"/>
  <c r="C687" i="21"/>
  <c r="B687" i="21"/>
  <c r="F686" i="21"/>
  <c r="E686" i="21"/>
  <c r="D686" i="21"/>
  <c r="C686" i="21"/>
  <c r="B686" i="21"/>
  <c r="F685" i="21"/>
  <c r="E685" i="21"/>
  <c r="D685" i="21"/>
  <c r="C685" i="21"/>
  <c r="B685" i="21"/>
  <c r="F684" i="21"/>
  <c r="E684" i="21"/>
  <c r="D684" i="21"/>
  <c r="C684" i="21"/>
  <c r="B684" i="21"/>
  <c r="F683" i="21"/>
  <c r="E683" i="21"/>
  <c r="D683" i="21"/>
  <c r="C683" i="21"/>
  <c r="B683" i="21"/>
  <c r="F682" i="21"/>
  <c r="E682" i="21"/>
  <c r="D682" i="21"/>
  <c r="C682" i="21"/>
  <c r="B682" i="21"/>
  <c r="F681" i="21"/>
  <c r="E681" i="21"/>
  <c r="D681" i="21"/>
  <c r="C681" i="21"/>
  <c r="B681" i="21"/>
  <c r="F680" i="21"/>
  <c r="E680" i="21"/>
  <c r="D680" i="21"/>
  <c r="C680" i="21"/>
  <c r="B680" i="21"/>
  <c r="F679" i="21"/>
  <c r="E679" i="21"/>
  <c r="D679" i="21"/>
  <c r="C679" i="21"/>
  <c r="B679" i="21"/>
  <c r="F678" i="21"/>
  <c r="E678" i="21"/>
  <c r="D678" i="21"/>
  <c r="C678" i="21"/>
  <c r="B678" i="21"/>
  <c r="F677" i="21"/>
  <c r="E677" i="21"/>
  <c r="D677" i="21"/>
  <c r="C677" i="21"/>
  <c r="B677" i="21"/>
  <c r="F676" i="21"/>
  <c r="E676" i="21"/>
  <c r="D676" i="21"/>
  <c r="C676" i="21"/>
  <c r="B676" i="21"/>
  <c r="F675" i="21"/>
  <c r="E675" i="21"/>
  <c r="D675" i="21"/>
  <c r="C675" i="21"/>
  <c r="B675" i="21"/>
  <c r="F674" i="21"/>
  <c r="E674" i="21"/>
  <c r="D674" i="21"/>
  <c r="C674" i="21"/>
  <c r="B674" i="21"/>
  <c r="F673" i="21"/>
  <c r="E673" i="21"/>
  <c r="D673" i="21"/>
  <c r="C673" i="21"/>
  <c r="B673" i="21"/>
  <c r="F672" i="21"/>
  <c r="E672" i="21"/>
  <c r="D672" i="21"/>
  <c r="C672" i="21"/>
  <c r="B672" i="21"/>
  <c r="F671" i="21"/>
  <c r="E671" i="21"/>
  <c r="D671" i="21"/>
  <c r="C671" i="21"/>
  <c r="B671" i="21"/>
  <c r="F670" i="21"/>
  <c r="E670" i="21"/>
  <c r="D670" i="21"/>
  <c r="C670" i="21"/>
  <c r="B670" i="21"/>
  <c r="F669" i="21"/>
  <c r="E669" i="21"/>
  <c r="D669" i="21"/>
  <c r="C669" i="21"/>
  <c r="B669" i="21"/>
  <c r="F668" i="21"/>
  <c r="E668" i="21"/>
  <c r="D668" i="21"/>
  <c r="C668" i="21"/>
  <c r="B668" i="21"/>
  <c r="F667" i="21"/>
  <c r="E667" i="21"/>
  <c r="D667" i="21"/>
  <c r="C667" i="21"/>
  <c r="B667" i="21"/>
  <c r="F666" i="21"/>
  <c r="E666" i="21"/>
  <c r="D666" i="21"/>
  <c r="C666" i="21"/>
  <c r="B666" i="21"/>
  <c r="F665" i="21"/>
  <c r="E665" i="21"/>
  <c r="D665" i="21"/>
  <c r="C665" i="21"/>
  <c r="B665" i="21"/>
  <c r="F664" i="21"/>
  <c r="E664" i="21"/>
  <c r="D664" i="21"/>
  <c r="C664" i="21"/>
  <c r="B664" i="21"/>
  <c r="F663" i="21"/>
  <c r="E663" i="21"/>
  <c r="D663" i="21"/>
  <c r="C663" i="21"/>
  <c r="B663" i="21"/>
  <c r="F662" i="21"/>
  <c r="E662" i="21"/>
  <c r="D662" i="21"/>
  <c r="C662" i="21"/>
  <c r="B662" i="21"/>
  <c r="F661" i="21"/>
  <c r="E661" i="21"/>
  <c r="D661" i="21"/>
  <c r="C661" i="21"/>
  <c r="B661" i="21"/>
  <c r="F660" i="21"/>
  <c r="E660" i="21"/>
  <c r="D660" i="21"/>
  <c r="C660" i="21"/>
  <c r="B660" i="21"/>
  <c r="F659" i="21"/>
  <c r="E659" i="21"/>
  <c r="D659" i="21"/>
  <c r="C659" i="21"/>
  <c r="B659" i="21"/>
  <c r="F658" i="21"/>
  <c r="E658" i="21"/>
  <c r="D658" i="21"/>
  <c r="C658" i="21"/>
  <c r="B658" i="21"/>
  <c r="F657" i="21"/>
  <c r="E657" i="21"/>
  <c r="D657" i="21"/>
  <c r="C657" i="21"/>
  <c r="B657" i="21"/>
  <c r="F656" i="21"/>
  <c r="E656" i="21"/>
  <c r="D656" i="21"/>
  <c r="C656" i="21"/>
  <c r="B656" i="21"/>
  <c r="F655" i="21"/>
  <c r="E655" i="21"/>
  <c r="D655" i="21"/>
  <c r="C655" i="21"/>
  <c r="B655" i="21"/>
  <c r="F654" i="21"/>
  <c r="E654" i="21"/>
  <c r="D654" i="21"/>
  <c r="C654" i="21"/>
  <c r="B654" i="21"/>
  <c r="F653" i="21"/>
  <c r="E653" i="21"/>
  <c r="D653" i="21"/>
  <c r="C653" i="21"/>
  <c r="B653" i="21"/>
  <c r="F652" i="21"/>
  <c r="E652" i="21"/>
  <c r="D652" i="21"/>
  <c r="C652" i="21"/>
  <c r="B652" i="21"/>
  <c r="F651" i="21"/>
  <c r="E651" i="21"/>
  <c r="D651" i="21"/>
  <c r="C651" i="21"/>
  <c r="B651" i="21"/>
  <c r="F650" i="21"/>
  <c r="E650" i="21"/>
  <c r="D650" i="21"/>
  <c r="C650" i="21"/>
  <c r="B650" i="21"/>
  <c r="F649" i="21"/>
  <c r="E649" i="21"/>
  <c r="D649" i="21"/>
  <c r="C649" i="21"/>
  <c r="B649" i="21"/>
  <c r="F648" i="21"/>
  <c r="E648" i="21"/>
  <c r="D648" i="21"/>
  <c r="C648" i="21"/>
  <c r="B648" i="21"/>
  <c r="F647" i="21"/>
  <c r="E647" i="21"/>
  <c r="D647" i="21"/>
  <c r="C647" i="21"/>
  <c r="B647" i="21"/>
  <c r="F646" i="21"/>
  <c r="E646" i="21"/>
  <c r="D646" i="21"/>
  <c r="C646" i="21"/>
  <c r="B646" i="21"/>
  <c r="F645" i="21"/>
  <c r="E645" i="21"/>
  <c r="D645" i="21"/>
  <c r="C645" i="21"/>
  <c r="B645" i="21"/>
  <c r="F644" i="21"/>
  <c r="E644" i="21"/>
  <c r="D644" i="21"/>
  <c r="C644" i="21"/>
  <c r="B644" i="21"/>
  <c r="F643" i="21"/>
  <c r="E643" i="21"/>
  <c r="D643" i="21"/>
  <c r="C643" i="21"/>
  <c r="B643" i="21"/>
  <c r="F642" i="21"/>
  <c r="E642" i="21"/>
  <c r="D642" i="21"/>
  <c r="C642" i="21"/>
  <c r="B642" i="21"/>
  <c r="F641" i="21"/>
  <c r="E641" i="21"/>
  <c r="D641" i="21"/>
  <c r="C641" i="21"/>
  <c r="B641" i="21"/>
  <c r="F640" i="21"/>
  <c r="E640" i="21"/>
  <c r="D640" i="21"/>
  <c r="C640" i="21"/>
  <c r="B640" i="21"/>
  <c r="F639" i="21"/>
  <c r="E639" i="21"/>
  <c r="D639" i="21"/>
  <c r="C639" i="21"/>
  <c r="B639" i="21"/>
  <c r="F638" i="21"/>
  <c r="E638" i="21"/>
  <c r="D638" i="21"/>
  <c r="C638" i="21"/>
  <c r="B638" i="21"/>
  <c r="F637" i="21"/>
  <c r="E637" i="21"/>
  <c r="D637" i="21"/>
  <c r="C637" i="21"/>
  <c r="B637" i="21"/>
  <c r="F636" i="21"/>
  <c r="E636" i="21"/>
  <c r="D636" i="21"/>
  <c r="C636" i="21"/>
  <c r="B636" i="21"/>
  <c r="F635" i="21"/>
  <c r="E635" i="21"/>
  <c r="D635" i="21"/>
  <c r="C635" i="21"/>
  <c r="B635" i="21"/>
  <c r="F634" i="21"/>
  <c r="E634" i="21"/>
  <c r="D634" i="21"/>
  <c r="C634" i="21"/>
  <c r="B634" i="21"/>
  <c r="F633" i="21"/>
  <c r="E633" i="21"/>
  <c r="D633" i="21"/>
  <c r="C633" i="21"/>
  <c r="B633" i="21"/>
  <c r="F632" i="21"/>
  <c r="E632" i="21"/>
  <c r="D632" i="21"/>
  <c r="C632" i="21"/>
  <c r="B632" i="21"/>
  <c r="F631" i="21"/>
  <c r="E631" i="21"/>
  <c r="D631" i="21"/>
  <c r="C631" i="21"/>
  <c r="B631" i="21"/>
  <c r="F630" i="21"/>
  <c r="E630" i="21"/>
  <c r="D630" i="21"/>
  <c r="C630" i="21"/>
  <c r="B630" i="21"/>
  <c r="F629" i="21"/>
  <c r="E629" i="21"/>
  <c r="D629" i="21"/>
  <c r="C629" i="21"/>
  <c r="B629" i="21"/>
  <c r="F628" i="21"/>
  <c r="E628" i="21"/>
  <c r="D628" i="21"/>
  <c r="C628" i="21"/>
  <c r="B628" i="21"/>
  <c r="F627" i="21"/>
  <c r="E627" i="21"/>
  <c r="D627" i="21"/>
  <c r="C627" i="21"/>
  <c r="B627" i="21"/>
  <c r="F626" i="21"/>
  <c r="E626" i="21"/>
  <c r="D626" i="21"/>
  <c r="C626" i="21"/>
  <c r="B626" i="21"/>
  <c r="F625" i="21"/>
  <c r="E625" i="21"/>
  <c r="D625" i="21"/>
  <c r="C625" i="21"/>
  <c r="B625" i="21"/>
  <c r="F624" i="21"/>
  <c r="E624" i="21"/>
  <c r="D624" i="21"/>
  <c r="C624" i="21"/>
  <c r="B624" i="21"/>
  <c r="F623" i="21"/>
  <c r="E623" i="21"/>
  <c r="D623" i="21"/>
  <c r="C623" i="21"/>
  <c r="B623" i="21"/>
  <c r="F622" i="21"/>
  <c r="E622" i="21"/>
  <c r="D622" i="21"/>
  <c r="C622" i="21"/>
  <c r="B622" i="21"/>
  <c r="F621" i="21"/>
  <c r="E621" i="21"/>
  <c r="D621" i="21"/>
  <c r="C621" i="21"/>
  <c r="B621" i="21"/>
  <c r="F620" i="21"/>
  <c r="E620" i="21"/>
  <c r="D620" i="21"/>
  <c r="C620" i="21"/>
  <c r="B620" i="21"/>
  <c r="F619" i="21"/>
  <c r="E619" i="21"/>
  <c r="D619" i="21"/>
  <c r="C619" i="21"/>
  <c r="B619" i="21"/>
  <c r="F618" i="21"/>
  <c r="E618" i="21"/>
  <c r="D618" i="21"/>
  <c r="C618" i="21"/>
  <c r="B618" i="21"/>
  <c r="F617" i="21"/>
  <c r="E617" i="21"/>
  <c r="D617" i="21"/>
  <c r="C617" i="21"/>
  <c r="B617" i="21"/>
  <c r="F616" i="21"/>
  <c r="E616" i="21"/>
  <c r="D616" i="21"/>
  <c r="C616" i="21"/>
  <c r="B616" i="21"/>
  <c r="F615" i="21"/>
  <c r="E615" i="21"/>
  <c r="D615" i="21"/>
  <c r="C615" i="21"/>
  <c r="B615" i="21"/>
  <c r="F614" i="21"/>
  <c r="E614" i="21"/>
  <c r="D614" i="21"/>
  <c r="C614" i="21"/>
  <c r="B614" i="21"/>
  <c r="F613" i="21"/>
  <c r="E613" i="21"/>
  <c r="D613" i="21"/>
  <c r="C613" i="21"/>
  <c r="B613" i="21"/>
  <c r="F612" i="21"/>
  <c r="E612" i="21"/>
  <c r="D612" i="21"/>
  <c r="C612" i="21"/>
  <c r="B612" i="21"/>
  <c r="F611" i="21"/>
  <c r="E611" i="21"/>
  <c r="D611" i="21"/>
  <c r="C611" i="21"/>
  <c r="B611" i="21"/>
  <c r="F610" i="21"/>
  <c r="E610" i="21"/>
  <c r="D610" i="21"/>
  <c r="C610" i="21"/>
  <c r="B610" i="21"/>
  <c r="F609" i="21"/>
  <c r="E609" i="21"/>
  <c r="D609" i="21"/>
  <c r="C609" i="21"/>
  <c r="B609" i="21"/>
  <c r="F608" i="21"/>
  <c r="E608" i="21"/>
  <c r="D608" i="21"/>
  <c r="C608" i="21"/>
  <c r="B608" i="21"/>
  <c r="F607" i="21"/>
  <c r="E607" i="21"/>
  <c r="D607" i="21"/>
  <c r="C607" i="21"/>
  <c r="B607" i="21"/>
  <c r="F606" i="21"/>
  <c r="E606" i="21"/>
  <c r="D606" i="21"/>
  <c r="C606" i="21"/>
  <c r="B606" i="21"/>
  <c r="F605" i="21"/>
  <c r="E605" i="21"/>
  <c r="D605" i="21"/>
  <c r="C605" i="21"/>
  <c r="B605" i="21"/>
  <c r="F604" i="21"/>
  <c r="E604" i="21"/>
  <c r="D604" i="21"/>
  <c r="C604" i="21"/>
  <c r="B604" i="21"/>
  <c r="F603" i="21"/>
  <c r="E603" i="21"/>
  <c r="D603" i="21"/>
  <c r="C603" i="21"/>
  <c r="B603" i="21"/>
  <c r="F602" i="21"/>
  <c r="E602" i="21"/>
  <c r="D602" i="21"/>
  <c r="C602" i="21"/>
  <c r="B602" i="21"/>
  <c r="F601" i="21"/>
  <c r="E601" i="21"/>
  <c r="D601" i="21"/>
  <c r="C601" i="21"/>
  <c r="B601" i="21"/>
  <c r="F600" i="21"/>
  <c r="E600" i="21"/>
  <c r="D600" i="21"/>
  <c r="C600" i="21"/>
  <c r="B600" i="21"/>
  <c r="F599" i="21"/>
  <c r="E599" i="21"/>
  <c r="D599" i="21"/>
  <c r="C599" i="21"/>
  <c r="B599" i="21"/>
  <c r="F598" i="21"/>
  <c r="E598" i="21"/>
  <c r="D598" i="21"/>
  <c r="C598" i="21"/>
  <c r="B598" i="21"/>
  <c r="F597" i="21"/>
  <c r="E597" i="21"/>
  <c r="D597" i="21"/>
  <c r="C597" i="21"/>
  <c r="B597" i="21"/>
  <c r="F596" i="21"/>
  <c r="E596" i="21"/>
  <c r="D596" i="21"/>
  <c r="C596" i="21"/>
  <c r="B596" i="21"/>
  <c r="F595" i="21"/>
  <c r="E595" i="21"/>
  <c r="D595" i="21"/>
  <c r="C595" i="21"/>
  <c r="B595" i="21"/>
  <c r="F594" i="21"/>
  <c r="E594" i="21"/>
  <c r="D594" i="21"/>
  <c r="C594" i="21"/>
  <c r="B594" i="21"/>
  <c r="F593" i="21"/>
  <c r="E593" i="21"/>
  <c r="D593" i="21"/>
  <c r="C593" i="21"/>
  <c r="B593" i="21"/>
  <c r="F592" i="21"/>
  <c r="E592" i="21"/>
  <c r="D592" i="21"/>
  <c r="C592" i="21"/>
  <c r="B592" i="21"/>
  <c r="F591" i="21"/>
  <c r="E591" i="21"/>
  <c r="D591" i="21"/>
  <c r="C591" i="21"/>
  <c r="B591" i="21"/>
  <c r="F590" i="21"/>
  <c r="E590" i="21"/>
  <c r="D590" i="21"/>
  <c r="C590" i="21"/>
  <c r="B590" i="21"/>
  <c r="F589" i="21"/>
  <c r="E589" i="21"/>
  <c r="D589" i="21"/>
  <c r="C589" i="21"/>
  <c r="B589" i="21"/>
  <c r="F588" i="21"/>
  <c r="E588" i="21"/>
  <c r="D588" i="21"/>
  <c r="C588" i="21"/>
  <c r="B588" i="21"/>
  <c r="F587" i="21"/>
  <c r="E587" i="21"/>
  <c r="D587" i="21"/>
  <c r="C587" i="21"/>
  <c r="B587" i="21"/>
  <c r="F586" i="21"/>
  <c r="E586" i="21"/>
  <c r="D586" i="21"/>
  <c r="C586" i="21"/>
  <c r="B586" i="21"/>
  <c r="F585" i="21"/>
  <c r="E585" i="21"/>
  <c r="D585" i="21"/>
  <c r="C585" i="21"/>
  <c r="B585" i="21"/>
  <c r="F584" i="21"/>
  <c r="E584" i="21"/>
  <c r="D584" i="21"/>
  <c r="C584" i="21"/>
  <c r="B584" i="21"/>
  <c r="F583" i="21"/>
  <c r="E583" i="21"/>
  <c r="D583" i="21"/>
  <c r="C583" i="21"/>
  <c r="B583" i="21"/>
  <c r="F582" i="21"/>
  <c r="E582" i="21"/>
  <c r="D582" i="21"/>
  <c r="C582" i="21"/>
  <c r="B582" i="21"/>
  <c r="F581" i="21"/>
  <c r="E581" i="21"/>
  <c r="D581" i="21"/>
  <c r="C581" i="21"/>
  <c r="B581" i="21"/>
  <c r="F580" i="21"/>
  <c r="E580" i="21"/>
  <c r="D580" i="21"/>
  <c r="C580" i="21"/>
  <c r="B580" i="21"/>
  <c r="F579" i="21"/>
  <c r="E579" i="21"/>
  <c r="D579" i="21"/>
  <c r="C579" i="21"/>
  <c r="B579" i="21"/>
  <c r="F578" i="21"/>
  <c r="E578" i="21"/>
  <c r="D578" i="21"/>
  <c r="C578" i="21"/>
  <c r="B578" i="21"/>
  <c r="F577" i="21"/>
  <c r="E577" i="21"/>
  <c r="D577" i="21"/>
  <c r="C577" i="21"/>
  <c r="B577" i="21"/>
  <c r="F576" i="21"/>
  <c r="E576" i="21"/>
  <c r="D576" i="21"/>
  <c r="C576" i="21"/>
  <c r="B576" i="21"/>
  <c r="F575" i="21"/>
  <c r="E575" i="21"/>
  <c r="D575" i="21"/>
  <c r="C575" i="21"/>
  <c r="B575" i="21"/>
  <c r="F574" i="21"/>
  <c r="E574" i="21"/>
  <c r="D574" i="21"/>
  <c r="C574" i="21"/>
  <c r="B574" i="21"/>
  <c r="F573" i="21"/>
  <c r="E573" i="21"/>
  <c r="D573" i="21"/>
  <c r="C573" i="21"/>
  <c r="B573" i="21"/>
  <c r="F572" i="21"/>
  <c r="E572" i="21"/>
  <c r="D572" i="21"/>
  <c r="C572" i="21"/>
  <c r="B572" i="21"/>
  <c r="F571" i="21"/>
  <c r="E571" i="21"/>
  <c r="D571" i="21"/>
  <c r="C571" i="21"/>
  <c r="B571" i="21"/>
  <c r="F570" i="21"/>
  <c r="E570" i="21"/>
  <c r="D570" i="21"/>
  <c r="C570" i="21"/>
  <c r="B570" i="21"/>
  <c r="F569" i="21"/>
  <c r="E569" i="21"/>
  <c r="D569" i="21"/>
  <c r="C569" i="21"/>
  <c r="B569" i="21"/>
  <c r="F568" i="21"/>
  <c r="E568" i="21"/>
  <c r="D568" i="21"/>
  <c r="C568" i="21"/>
  <c r="B568" i="21"/>
  <c r="F567" i="21"/>
  <c r="E567" i="21"/>
  <c r="D567" i="21"/>
  <c r="C567" i="21"/>
  <c r="B567" i="21"/>
  <c r="F566" i="21"/>
  <c r="E566" i="21"/>
  <c r="D566" i="21"/>
  <c r="C566" i="21"/>
  <c r="B566" i="21"/>
  <c r="F565" i="21"/>
  <c r="E565" i="21"/>
  <c r="D565" i="21"/>
  <c r="C565" i="21"/>
  <c r="B565" i="21"/>
  <c r="F564" i="21"/>
  <c r="E564" i="21"/>
  <c r="D564" i="21"/>
  <c r="C564" i="21"/>
  <c r="B564" i="21"/>
  <c r="F563" i="21"/>
  <c r="E563" i="21"/>
  <c r="D563" i="21"/>
  <c r="C563" i="21"/>
  <c r="B563" i="21"/>
  <c r="F562" i="21"/>
  <c r="E562" i="21"/>
  <c r="D562" i="21"/>
  <c r="C562" i="21"/>
  <c r="B562" i="21"/>
  <c r="F561" i="21"/>
  <c r="E561" i="21"/>
  <c r="D561" i="21"/>
  <c r="C561" i="21"/>
  <c r="B561" i="21"/>
  <c r="F560" i="21"/>
  <c r="E560" i="21"/>
  <c r="D560" i="21"/>
  <c r="C560" i="21"/>
  <c r="B560" i="21"/>
  <c r="F559" i="21"/>
  <c r="E559" i="21"/>
  <c r="D559" i="21"/>
  <c r="C559" i="21"/>
  <c r="B559" i="21"/>
  <c r="F558" i="21"/>
  <c r="E558" i="21"/>
  <c r="D558" i="21"/>
  <c r="C558" i="21"/>
  <c r="B558" i="21"/>
  <c r="F557" i="21"/>
  <c r="E557" i="21"/>
  <c r="D557" i="21"/>
  <c r="C557" i="21"/>
  <c r="B557" i="21"/>
  <c r="F556" i="21"/>
  <c r="E556" i="21"/>
  <c r="D556" i="21"/>
  <c r="C556" i="21"/>
  <c r="B556" i="21"/>
  <c r="F555" i="21"/>
  <c r="E555" i="21"/>
  <c r="D555" i="21"/>
  <c r="C555" i="21"/>
  <c r="B555" i="21"/>
  <c r="F554" i="21"/>
  <c r="E554" i="21"/>
  <c r="D554" i="21"/>
  <c r="C554" i="21"/>
  <c r="B554" i="21"/>
  <c r="F553" i="21"/>
  <c r="E553" i="21"/>
  <c r="D553" i="21"/>
  <c r="C553" i="21"/>
  <c r="B553" i="21"/>
  <c r="F552" i="21"/>
  <c r="E552" i="21"/>
  <c r="D552" i="21"/>
  <c r="C552" i="21"/>
  <c r="B552" i="21"/>
  <c r="F551" i="21"/>
  <c r="E551" i="21"/>
  <c r="D551" i="21"/>
  <c r="C551" i="21"/>
  <c r="B551" i="21"/>
  <c r="F550" i="21"/>
  <c r="E550" i="21"/>
  <c r="D550" i="21"/>
  <c r="C550" i="21"/>
  <c r="B550" i="21"/>
  <c r="F549" i="21"/>
  <c r="E549" i="21"/>
  <c r="D549" i="21"/>
  <c r="C549" i="21"/>
  <c r="B549" i="21"/>
  <c r="F548" i="21"/>
  <c r="E548" i="21"/>
  <c r="D548" i="21"/>
  <c r="C548" i="21"/>
  <c r="B548" i="21"/>
  <c r="F547" i="21"/>
  <c r="E547" i="21"/>
  <c r="D547" i="21"/>
  <c r="C547" i="21"/>
  <c r="B547" i="21"/>
  <c r="F546" i="21"/>
  <c r="E546" i="21"/>
  <c r="D546" i="21"/>
  <c r="C546" i="21"/>
  <c r="B546" i="21"/>
  <c r="F545" i="21"/>
  <c r="E545" i="21"/>
  <c r="D545" i="21"/>
  <c r="C545" i="21"/>
  <c r="B545" i="21"/>
  <c r="F544" i="21"/>
  <c r="E544" i="21"/>
  <c r="D544" i="21"/>
  <c r="C544" i="21"/>
  <c r="B544" i="21"/>
  <c r="F543" i="21"/>
  <c r="E543" i="21"/>
  <c r="D543" i="21"/>
  <c r="C543" i="21"/>
  <c r="B543" i="21"/>
  <c r="F542" i="21"/>
  <c r="E542" i="21"/>
  <c r="D542" i="21"/>
  <c r="C542" i="21"/>
  <c r="B542" i="21"/>
  <c r="F541" i="21"/>
  <c r="E541" i="21"/>
  <c r="D541" i="21"/>
  <c r="C541" i="21"/>
  <c r="B541" i="21"/>
  <c r="F540" i="21"/>
  <c r="E540" i="21"/>
  <c r="D540" i="21"/>
  <c r="C540" i="21"/>
  <c r="B540" i="21"/>
  <c r="F539" i="21"/>
  <c r="E539" i="21"/>
  <c r="D539" i="21"/>
  <c r="C539" i="21"/>
  <c r="B539" i="21"/>
  <c r="F538" i="21"/>
  <c r="E538" i="21"/>
  <c r="D538" i="21"/>
  <c r="C538" i="21"/>
  <c r="B538" i="21"/>
  <c r="F537" i="21"/>
  <c r="E537" i="21"/>
  <c r="D537" i="21"/>
  <c r="C537" i="21"/>
  <c r="B537" i="21"/>
  <c r="F536" i="21"/>
  <c r="E536" i="21"/>
  <c r="D536" i="21"/>
  <c r="C536" i="21"/>
  <c r="B536" i="21"/>
  <c r="F535" i="21"/>
  <c r="E535" i="21"/>
  <c r="D535" i="21"/>
  <c r="C535" i="21"/>
  <c r="B535" i="21"/>
  <c r="F534" i="21"/>
  <c r="E534" i="21"/>
  <c r="D534" i="21"/>
  <c r="C534" i="21"/>
  <c r="B534" i="21"/>
  <c r="F533" i="21"/>
  <c r="E533" i="21"/>
  <c r="D533" i="21"/>
  <c r="C533" i="21"/>
  <c r="B533" i="21"/>
  <c r="F532" i="21"/>
  <c r="E532" i="21"/>
  <c r="D532" i="21"/>
  <c r="C532" i="21"/>
  <c r="B532" i="21"/>
  <c r="F531" i="21"/>
  <c r="E531" i="21"/>
  <c r="D531" i="21"/>
  <c r="C531" i="21"/>
  <c r="B531" i="21"/>
  <c r="F530" i="21"/>
  <c r="E530" i="21"/>
  <c r="D530" i="21"/>
  <c r="C530" i="21"/>
  <c r="B530" i="21"/>
  <c r="F529" i="21"/>
  <c r="E529" i="21"/>
  <c r="D529" i="21"/>
  <c r="C529" i="21"/>
  <c r="B529" i="21"/>
  <c r="F528" i="21"/>
  <c r="E528" i="21"/>
  <c r="D528" i="21"/>
  <c r="C528" i="21"/>
  <c r="B528" i="21"/>
  <c r="F527" i="21"/>
  <c r="E527" i="21"/>
  <c r="D527" i="21"/>
  <c r="C527" i="21"/>
  <c r="B527" i="21"/>
  <c r="F526" i="21"/>
  <c r="E526" i="21"/>
  <c r="D526" i="21"/>
  <c r="C526" i="21"/>
  <c r="B526" i="21"/>
  <c r="F525" i="21"/>
  <c r="E525" i="21"/>
  <c r="D525" i="21"/>
  <c r="C525" i="21"/>
  <c r="B525" i="21"/>
  <c r="F524" i="21"/>
  <c r="E524" i="21"/>
  <c r="D524" i="21"/>
  <c r="C524" i="21"/>
  <c r="B524" i="21"/>
  <c r="F523" i="21"/>
  <c r="E523" i="21"/>
  <c r="D523" i="21"/>
  <c r="C523" i="21"/>
  <c r="B523" i="21"/>
  <c r="F522" i="21"/>
  <c r="E522" i="21"/>
  <c r="D522" i="21"/>
  <c r="C522" i="21"/>
  <c r="B522" i="21"/>
  <c r="F521" i="21"/>
  <c r="E521" i="21"/>
  <c r="D521" i="21"/>
  <c r="C521" i="21"/>
  <c r="B521" i="21"/>
  <c r="F520" i="21"/>
  <c r="E520" i="21"/>
  <c r="D520" i="21"/>
  <c r="C520" i="21"/>
  <c r="B520" i="21"/>
  <c r="F519" i="21"/>
  <c r="E519" i="21"/>
  <c r="D519" i="21"/>
  <c r="C519" i="21"/>
  <c r="B519" i="21"/>
  <c r="F518" i="21"/>
  <c r="E518" i="21"/>
  <c r="D518" i="21"/>
  <c r="C518" i="21"/>
  <c r="B518" i="21"/>
  <c r="F517" i="21"/>
  <c r="E517" i="21"/>
  <c r="D517" i="21"/>
  <c r="C517" i="21"/>
  <c r="B517" i="21"/>
  <c r="F516" i="21"/>
  <c r="E516" i="21"/>
  <c r="D516" i="21"/>
  <c r="C516" i="21"/>
  <c r="B516" i="21"/>
  <c r="F515" i="21"/>
  <c r="E515" i="21"/>
  <c r="D515" i="21"/>
  <c r="C515" i="21"/>
  <c r="B515" i="21"/>
  <c r="F514" i="21"/>
  <c r="E514" i="21"/>
  <c r="D514" i="21"/>
  <c r="C514" i="21"/>
  <c r="B514" i="21"/>
  <c r="F513" i="21"/>
  <c r="E513" i="21"/>
  <c r="D513" i="21"/>
  <c r="C513" i="21"/>
  <c r="B513" i="21"/>
  <c r="F512" i="21"/>
  <c r="E512" i="21"/>
  <c r="D512" i="21"/>
  <c r="C512" i="21"/>
  <c r="B512" i="21"/>
  <c r="F511" i="21"/>
  <c r="E511" i="21"/>
  <c r="D511" i="21"/>
  <c r="C511" i="21"/>
  <c r="B511" i="21"/>
  <c r="F510" i="21"/>
  <c r="E510" i="21"/>
  <c r="D510" i="21"/>
  <c r="C510" i="21"/>
  <c r="B510" i="21"/>
  <c r="F509" i="21"/>
  <c r="E509" i="21"/>
  <c r="D509" i="21"/>
  <c r="C509" i="21"/>
  <c r="B509" i="21"/>
  <c r="F508" i="21"/>
  <c r="E508" i="21"/>
  <c r="D508" i="21"/>
  <c r="C508" i="21"/>
  <c r="B508" i="21"/>
  <c r="F507" i="21"/>
  <c r="E507" i="21"/>
  <c r="D507" i="21"/>
  <c r="C507" i="21"/>
  <c r="B507" i="21"/>
  <c r="F506" i="21"/>
  <c r="E506" i="21"/>
  <c r="D506" i="21"/>
  <c r="C506" i="21"/>
  <c r="B506" i="21"/>
  <c r="F505" i="21"/>
  <c r="E505" i="21"/>
  <c r="D505" i="21"/>
  <c r="C505" i="21"/>
  <c r="B505" i="21"/>
  <c r="F504" i="21"/>
  <c r="E504" i="21"/>
  <c r="D504" i="21"/>
  <c r="C504" i="21"/>
  <c r="B504" i="21"/>
  <c r="F503" i="21"/>
  <c r="E503" i="21"/>
  <c r="D503" i="21"/>
  <c r="C503" i="21"/>
  <c r="B503" i="21"/>
  <c r="F502" i="21"/>
  <c r="E502" i="21"/>
  <c r="D502" i="21"/>
  <c r="C502" i="21"/>
  <c r="B502" i="21"/>
  <c r="F501" i="21"/>
  <c r="E501" i="21"/>
  <c r="D501" i="21"/>
  <c r="C501" i="21"/>
  <c r="B501" i="21"/>
  <c r="F500" i="21"/>
  <c r="E500" i="21"/>
  <c r="D500" i="21"/>
  <c r="C500" i="21"/>
  <c r="B500" i="21"/>
  <c r="F499" i="21"/>
  <c r="E499" i="21"/>
  <c r="D499" i="21"/>
  <c r="C499" i="21"/>
  <c r="B499" i="21"/>
  <c r="F498" i="21"/>
  <c r="E498" i="21"/>
  <c r="D498" i="21"/>
  <c r="C498" i="21"/>
  <c r="B498" i="21"/>
  <c r="F497" i="21"/>
  <c r="E497" i="21"/>
  <c r="D497" i="21"/>
  <c r="C497" i="21"/>
  <c r="B497" i="21"/>
  <c r="F496" i="21"/>
  <c r="E496" i="21"/>
  <c r="D496" i="21"/>
  <c r="C496" i="21"/>
  <c r="B496" i="21"/>
  <c r="F495" i="21"/>
  <c r="E495" i="21"/>
  <c r="D495" i="21"/>
  <c r="C495" i="21"/>
  <c r="B495" i="21"/>
  <c r="F494" i="21"/>
  <c r="E494" i="21"/>
  <c r="D494" i="21"/>
  <c r="C494" i="21"/>
  <c r="B494" i="21"/>
  <c r="F493" i="21"/>
  <c r="E493" i="21"/>
  <c r="D493" i="21"/>
  <c r="C493" i="21"/>
  <c r="B493" i="21"/>
  <c r="F492" i="21"/>
  <c r="E492" i="21"/>
  <c r="D492" i="21"/>
  <c r="C492" i="21"/>
  <c r="B492" i="21"/>
  <c r="F491" i="21"/>
  <c r="E491" i="21"/>
  <c r="D491" i="21"/>
  <c r="C491" i="21"/>
  <c r="B491" i="21"/>
  <c r="F490" i="21"/>
  <c r="E490" i="21"/>
  <c r="D490" i="21"/>
  <c r="C490" i="21"/>
  <c r="B490" i="21"/>
  <c r="F489" i="21"/>
  <c r="E489" i="21"/>
  <c r="D489" i="21"/>
  <c r="C489" i="21"/>
  <c r="B489" i="21"/>
  <c r="F488" i="21"/>
  <c r="E488" i="21"/>
  <c r="D488" i="21"/>
  <c r="C488" i="21"/>
  <c r="B488" i="21"/>
  <c r="F487" i="21"/>
  <c r="E487" i="21"/>
  <c r="D487" i="21"/>
  <c r="C487" i="21"/>
  <c r="B487" i="21"/>
  <c r="F486" i="21"/>
  <c r="E486" i="21"/>
  <c r="D486" i="21"/>
  <c r="C486" i="21"/>
  <c r="B486" i="21"/>
  <c r="F485" i="21"/>
  <c r="E485" i="21"/>
  <c r="D485" i="21"/>
  <c r="C485" i="21"/>
  <c r="B485" i="21"/>
  <c r="F484" i="21"/>
  <c r="E484" i="21"/>
  <c r="D484" i="21"/>
  <c r="C484" i="21"/>
  <c r="B484" i="21"/>
  <c r="F483" i="21"/>
  <c r="E483" i="21"/>
  <c r="D483" i="21"/>
  <c r="C483" i="21"/>
  <c r="B483" i="21"/>
  <c r="F482" i="21"/>
  <c r="E482" i="21"/>
  <c r="D482" i="21"/>
  <c r="C482" i="21"/>
  <c r="B482" i="21"/>
  <c r="F481" i="21"/>
  <c r="E481" i="21"/>
  <c r="D481" i="21"/>
  <c r="C481" i="21"/>
  <c r="B481" i="21"/>
  <c r="F480" i="21"/>
  <c r="E480" i="21"/>
  <c r="D480" i="21"/>
  <c r="C480" i="21"/>
  <c r="B480" i="21"/>
  <c r="F479" i="21"/>
  <c r="E479" i="21"/>
  <c r="D479" i="21"/>
  <c r="C479" i="21"/>
  <c r="B479" i="21"/>
  <c r="F478" i="21"/>
  <c r="E478" i="21"/>
  <c r="D478" i="21"/>
  <c r="C478" i="21"/>
  <c r="B478" i="21"/>
  <c r="F477" i="21"/>
  <c r="E477" i="21"/>
  <c r="D477" i="21"/>
  <c r="C477" i="21"/>
  <c r="B477" i="21"/>
  <c r="F476" i="21"/>
  <c r="E476" i="21"/>
  <c r="D476" i="21"/>
  <c r="C476" i="21"/>
  <c r="B476" i="21"/>
  <c r="F475" i="21"/>
  <c r="E475" i="21"/>
  <c r="D475" i="21"/>
  <c r="C475" i="21"/>
  <c r="B475" i="21"/>
  <c r="F474" i="21"/>
  <c r="E474" i="21"/>
  <c r="D474" i="21"/>
  <c r="C474" i="21"/>
  <c r="B474" i="21"/>
  <c r="F473" i="21"/>
  <c r="E473" i="21"/>
  <c r="D473" i="21"/>
  <c r="C473" i="21"/>
  <c r="B473" i="21"/>
  <c r="F472" i="21"/>
  <c r="E472" i="21"/>
  <c r="D472" i="21"/>
  <c r="C472" i="21"/>
  <c r="B472" i="21"/>
  <c r="F471" i="21"/>
  <c r="E471" i="21"/>
  <c r="D471" i="21"/>
  <c r="C471" i="21"/>
  <c r="B471" i="21"/>
  <c r="F470" i="21"/>
  <c r="E470" i="21"/>
  <c r="D470" i="21"/>
  <c r="C470" i="21"/>
  <c r="B470" i="21"/>
  <c r="F469" i="21"/>
  <c r="E469" i="21"/>
  <c r="D469" i="21"/>
  <c r="C469" i="21"/>
  <c r="B469" i="21"/>
  <c r="F468" i="21"/>
  <c r="E468" i="21"/>
  <c r="D468" i="21"/>
  <c r="C468" i="21"/>
  <c r="B468" i="21"/>
  <c r="F467" i="21"/>
  <c r="E467" i="21"/>
  <c r="D467" i="21"/>
  <c r="C467" i="21"/>
  <c r="B467" i="21"/>
  <c r="F466" i="21"/>
  <c r="E466" i="21"/>
  <c r="D466" i="21"/>
  <c r="C466" i="21"/>
  <c r="B466" i="21"/>
  <c r="F465" i="21"/>
  <c r="E465" i="21"/>
  <c r="D465" i="21"/>
  <c r="C465" i="21"/>
  <c r="B465" i="21"/>
  <c r="F464" i="21"/>
  <c r="E464" i="21"/>
  <c r="D464" i="21"/>
  <c r="C464" i="21"/>
  <c r="B464" i="21"/>
  <c r="F463" i="21"/>
  <c r="E463" i="21"/>
  <c r="D463" i="21"/>
  <c r="C463" i="21"/>
  <c r="B463" i="21"/>
  <c r="F462" i="21"/>
  <c r="E462" i="21"/>
  <c r="D462" i="21"/>
  <c r="C462" i="21"/>
  <c r="B462" i="21"/>
  <c r="F461" i="21"/>
  <c r="E461" i="21"/>
  <c r="D461" i="21"/>
  <c r="C461" i="21"/>
  <c r="B461" i="21"/>
  <c r="F460" i="21"/>
  <c r="E460" i="21"/>
  <c r="D460" i="21"/>
  <c r="C460" i="21"/>
  <c r="B460" i="21"/>
  <c r="F459" i="21"/>
  <c r="E459" i="21"/>
  <c r="D459" i="21"/>
  <c r="C459" i="21"/>
  <c r="B459" i="21"/>
  <c r="F458" i="21"/>
  <c r="E458" i="21"/>
  <c r="D458" i="21"/>
  <c r="C458" i="21"/>
  <c r="B458" i="21"/>
  <c r="F457" i="21"/>
  <c r="E457" i="21"/>
  <c r="D457" i="21"/>
  <c r="C457" i="21"/>
  <c r="B457" i="21"/>
  <c r="F456" i="21"/>
  <c r="E456" i="21"/>
  <c r="D456" i="21"/>
  <c r="C456" i="21"/>
  <c r="B456" i="21"/>
  <c r="F455" i="21"/>
  <c r="E455" i="21"/>
  <c r="D455" i="21"/>
  <c r="C455" i="21"/>
  <c r="B455" i="21"/>
  <c r="F454" i="21"/>
  <c r="E454" i="21"/>
  <c r="D454" i="21"/>
  <c r="C454" i="21"/>
  <c r="B454" i="21"/>
  <c r="F453" i="21"/>
  <c r="E453" i="21"/>
  <c r="D453" i="21"/>
  <c r="C453" i="21"/>
  <c r="B453" i="21"/>
  <c r="F452" i="21"/>
  <c r="E452" i="21"/>
  <c r="D452" i="21"/>
  <c r="C452" i="21"/>
  <c r="B452" i="21"/>
  <c r="F451" i="21"/>
  <c r="E451" i="21"/>
  <c r="D451" i="21"/>
  <c r="C451" i="21"/>
  <c r="B451" i="21"/>
  <c r="F450" i="21"/>
  <c r="E450" i="21"/>
  <c r="D450" i="21"/>
  <c r="C450" i="21"/>
  <c r="B450" i="21"/>
  <c r="F449" i="21"/>
  <c r="E449" i="21"/>
  <c r="D449" i="21"/>
  <c r="C449" i="21"/>
  <c r="B449" i="21"/>
  <c r="F448" i="21"/>
  <c r="E448" i="21"/>
  <c r="D448" i="21"/>
  <c r="C448" i="21"/>
  <c r="B448" i="21"/>
  <c r="F447" i="21"/>
  <c r="E447" i="21"/>
  <c r="D447" i="21"/>
  <c r="C447" i="21"/>
  <c r="B447" i="21"/>
  <c r="F446" i="21"/>
  <c r="E446" i="21"/>
  <c r="D446" i="21"/>
  <c r="C446" i="21"/>
  <c r="B446" i="21"/>
  <c r="F445" i="21"/>
  <c r="E445" i="21"/>
  <c r="D445" i="21"/>
  <c r="C445" i="21"/>
  <c r="B445" i="21"/>
  <c r="F444" i="21"/>
  <c r="E444" i="21"/>
  <c r="D444" i="21"/>
  <c r="C444" i="21"/>
  <c r="B444" i="21"/>
  <c r="F443" i="21"/>
  <c r="E443" i="21"/>
  <c r="D443" i="21"/>
  <c r="C443" i="21"/>
  <c r="B443" i="21"/>
  <c r="F442" i="21"/>
  <c r="E442" i="21"/>
  <c r="D442" i="21"/>
  <c r="C442" i="21"/>
  <c r="B442" i="21"/>
  <c r="F441" i="21"/>
  <c r="E441" i="21"/>
  <c r="D441" i="21"/>
  <c r="C441" i="21"/>
  <c r="B441" i="21"/>
  <c r="F440" i="21"/>
  <c r="E440" i="21"/>
  <c r="D440" i="21"/>
  <c r="C440" i="21"/>
  <c r="B440" i="21"/>
  <c r="F439" i="21"/>
  <c r="E439" i="21"/>
  <c r="D439" i="21"/>
  <c r="C439" i="21"/>
  <c r="B439" i="21"/>
  <c r="F438" i="21"/>
  <c r="E438" i="21"/>
  <c r="D438" i="21"/>
  <c r="C438" i="21"/>
  <c r="B438" i="21"/>
  <c r="F437" i="21"/>
  <c r="E437" i="21"/>
  <c r="D437" i="21"/>
  <c r="C437" i="21"/>
  <c r="B437" i="21"/>
  <c r="F436" i="21"/>
  <c r="E436" i="21"/>
  <c r="D436" i="21"/>
  <c r="C436" i="21"/>
  <c r="B436" i="21"/>
  <c r="F435" i="21"/>
  <c r="E435" i="21"/>
  <c r="D435" i="21"/>
  <c r="C435" i="21"/>
  <c r="B435" i="21"/>
  <c r="F434" i="21"/>
  <c r="E434" i="21"/>
  <c r="D434" i="21"/>
  <c r="C434" i="21"/>
  <c r="B434" i="21"/>
  <c r="F433" i="21"/>
  <c r="E433" i="21"/>
  <c r="D433" i="21"/>
  <c r="C433" i="21"/>
  <c r="B433" i="21"/>
  <c r="F432" i="21"/>
  <c r="E432" i="21"/>
  <c r="D432" i="21"/>
  <c r="C432" i="21"/>
  <c r="B432" i="21"/>
  <c r="F431" i="21"/>
  <c r="E431" i="21"/>
  <c r="D431" i="21"/>
  <c r="C431" i="21"/>
  <c r="B431" i="21"/>
  <c r="F430" i="21"/>
  <c r="E430" i="21"/>
  <c r="D430" i="21"/>
  <c r="C430" i="21"/>
  <c r="B430" i="21"/>
  <c r="F429" i="21"/>
  <c r="E429" i="21"/>
  <c r="D429" i="21"/>
  <c r="C429" i="21"/>
  <c r="B429" i="21"/>
  <c r="F428" i="21"/>
  <c r="E428" i="21"/>
  <c r="D428" i="21"/>
  <c r="C428" i="21"/>
  <c r="B428" i="21"/>
  <c r="F427" i="21"/>
  <c r="E427" i="21"/>
  <c r="D427" i="21"/>
  <c r="C427" i="21"/>
  <c r="B427" i="21"/>
  <c r="F426" i="21"/>
  <c r="E426" i="21"/>
  <c r="D426" i="21"/>
  <c r="C426" i="21"/>
  <c r="B426" i="21"/>
  <c r="F425" i="21"/>
  <c r="E425" i="21"/>
  <c r="D425" i="21"/>
  <c r="C425" i="21"/>
  <c r="B425" i="21"/>
  <c r="F424" i="21"/>
  <c r="E424" i="21"/>
  <c r="D424" i="21"/>
  <c r="C424" i="21"/>
  <c r="B424" i="21"/>
  <c r="F423" i="21"/>
  <c r="E423" i="21"/>
  <c r="D423" i="21"/>
  <c r="C423" i="21"/>
  <c r="B423" i="21"/>
  <c r="F422" i="21"/>
  <c r="E422" i="21"/>
  <c r="D422" i="21"/>
  <c r="C422" i="21"/>
  <c r="B422" i="21"/>
  <c r="F421" i="21"/>
  <c r="E421" i="21"/>
  <c r="D421" i="21"/>
  <c r="C421" i="21"/>
  <c r="B421" i="21"/>
  <c r="F420" i="21"/>
  <c r="E420" i="21"/>
  <c r="D420" i="21"/>
  <c r="C420" i="21"/>
  <c r="B420" i="21"/>
  <c r="F419" i="21"/>
  <c r="E419" i="21"/>
  <c r="D419" i="21"/>
  <c r="C419" i="21"/>
  <c r="B419" i="21"/>
  <c r="F418" i="21"/>
  <c r="E418" i="21"/>
  <c r="D418" i="21"/>
  <c r="C418" i="21"/>
  <c r="B418" i="21"/>
  <c r="F417" i="21"/>
  <c r="E417" i="21"/>
  <c r="D417" i="21"/>
  <c r="C417" i="21"/>
  <c r="B417" i="21"/>
  <c r="F416" i="21"/>
  <c r="E416" i="21"/>
  <c r="D416" i="21"/>
  <c r="C416" i="21"/>
  <c r="B416" i="21"/>
  <c r="F415" i="21"/>
  <c r="E415" i="21"/>
  <c r="D415" i="21"/>
  <c r="C415" i="21"/>
  <c r="B415" i="21"/>
  <c r="F414" i="21"/>
  <c r="E414" i="21"/>
  <c r="D414" i="21"/>
  <c r="C414" i="21"/>
  <c r="B414" i="21"/>
  <c r="F413" i="21"/>
  <c r="E413" i="21"/>
  <c r="D413" i="21"/>
  <c r="C413" i="21"/>
  <c r="B413" i="21"/>
  <c r="F412" i="21"/>
  <c r="E412" i="21"/>
  <c r="D412" i="21"/>
  <c r="C412" i="21"/>
  <c r="B412" i="21"/>
  <c r="F411" i="21"/>
  <c r="E411" i="21"/>
  <c r="D411" i="21"/>
  <c r="C411" i="21"/>
  <c r="B411" i="21"/>
  <c r="F410" i="21"/>
  <c r="E410" i="21"/>
  <c r="D410" i="21"/>
  <c r="C410" i="21"/>
  <c r="B410" i="21"/>
  <c r="F409" i="21"/>
  <c r="E409" i="21"/>
  <c r="D409" i="21"/>
  <c r="C409" i="21"/>
  <c r="B409" i="21"/>
  <c r="F408" i="21"/>
  <c r="E408" i="21"/>
  <c r="D408" i="21"/>
  <c r="C408" i="21"/>
  <c r="B408" i="21"/>
  <c r="F407" i="21"/>
  <c r="E407" i="21"/>
  <c r="D407" i="21"/>
  <c r="C407" i="21"/>
  <c r="B407" i="21"/>
  <c r="F406" i="21"/>
  <c r="E406" i="21"/>
  <c r="D406" i="21"/>
  <c r="C406" i="21"/>
  <c r="B406" i="21"/>
  <c r="F405" i="21"/>
  <c r="E405" i="21"/>
  <c r="D405" i="21"/>
  <c r="C405" i="21"/>
  <c r="B405" i="21"/>
  <c r="F404" i="21"/>
  <c r="E404" i="21"/>
  <c r="D404" i="21"/>
  <c r="C404" i="21"/>
  <c r="B404" i="21"/>
  <c r="F403" i="21"/>
  <c r="E403" i="21"/>
  <c r="D403" i="21"/>
  <c r="C403" i="21"/>
  <c r="B403" i="21"/>
  <c r="F402" i="21"/>
  <c r="E402" i="21"/>
  <c r="D402" i="21"/>
  <c r="C402" i="21"/>
  <c r="B402" i="21"/>
  <c r="F401" i="21"/>
  <c r="E401" i="21"/>
  <c r="D401" i="21"/>
  <c r="C401" i="21"/>
  <c r="B401" i="21"/>
  <c r="F400" i="21"/>
  <c r="E400" i="21"/>
  <c r="D400" i="21"/>
  <c r="C400" i="21"/>
  <c r="B400" i="21"/>
  <c r="F399" i="21"/>
  <c r="E399" i="21"/>
  <c r="D399" i="21"/>
  <c r="C399" i="21"/>
  <c r="B399" i="21"/>
  <c r="F398" i="21"/>
  <c r="E398" i="21"/>
  <c r="D398" i="21"/>
  <c r="C398" i="21"/>
  <c r="B398" i="21"/>
  <c r="F397" i="21"/>
  <c r="E397" i="21"/>
  <c r="D397" i="21"/>
  <c r="C397" i="21"/>
  <c r="B397" i="21"/>
  <c r="F396" i="21"/>
  <c r="E396" i="21"/>
  <c r="D396" i="21"/>
  <c r="C396" i="21"/>
  <c r="B396" i="21"/>
  <c r="F395" i="21"/>
  <c r="E395" i="21"/>
  <c r="D395" i="21"/>
  <c r="C395" i="21"/>
  <c r="B395" i="21"/>
  <c r="F394" i="21"/>
  <c r="E394" i="21"/>
  <c r="D394" i="21"/>
  <c r="C394" i="21"/>
  <c r="B394" i="21"/>
  <c r="F393" i="21"/>
  <c r="E393" i="21"/>
  <c r="D393" i="21"/>
  <c r="C393" i="21"/>
  <c r="B393" i="21"/>
  <c r="F392" i="21"/>
  <c r="E392" i="21"/>
  <c r="D392" i="21"/>
  <c r="C392" i="21"/>
  <c r="B392" i="21"/>
  <c r="F391" i="21"/>
  <c r="E391" i="21"/>
  <c r="D391" i="21"/>
  <c r="C391" i="21"/>
  <c r="B391" i="21"/>
  <c r="F390" i="21"/>
  <c r="E390" i="21"/>
  <c r="D390" i="21"/>
  <c r="C390" i="21"/>
  <c r="B390" i="21"/>
  <c r="F389" i="21"/>
  <c r="E389" i="21"/>
  <c r="D389" i="21"/>
  <c r="C389" i="21"/>
  <c r="B389" i="21"/>
  <c r="F388" i="21"/>
  <c r="E388" i="21"/>
  <c r="D388" i="21"/>
  <c r="C388" i="21"/>
  <c r="B388" i="21"/>
  <c r="F387" i="21"/>
  <c r="E387" i="21"/>
  <c r="D387" i="21"/>
  <c r="C387" i="21"/>
  <c r="B387" i="21"/>
  <c r="F386" i="21"/>
  <c r="E386" i="21"/>
  <c r="D386" i="21"/>
  <c r="C386" i="21"/>
  <c r="B386" i="21"/>
  <c r="F385" i="21"/>
  <c r="E385" i="21"/>
  <c r="D385" i="21"/>
  <c r="C385" i="21"/>
  <c r="B385" i="21"/>
  <c r="F384" i="21"/>
  <c r="E384" i="21"/>
  <c r="D384" i="21"/>
  <c r="C384" i="21"/>
  <c r="B384" i="21"/>
  <c r="F383" i="21"/>
  <c r="E383" i="21"/>
  <c r="D383" i="21"/>
  <c r="C383" i="21"/>
  <c r="B383" i="21"/>
  <c r="F382" i="21"/>
  <c r="E382" i="21"/>
  <c r="D382" i="21"/>
  <c r="C382" i="21"/>
  <c r="B382" i="21"/>
  <c r="F381" i="21"/>
  <c r="E381" i="21"/>
  <c r="D381" i="21"/>
  <c r="C381" i="21"/>
  <c r="B381" i="21"/>
  <c r="F380" i="21"/>
  <c r="E380" i="21"/>
  <c r="D380" i="21"/>
  <c r="C380" i="21"/>
  <c r="B380" i="21"/>
  <c r="F379" i="21"/>
  <c r="E379" i="21"/>
  <c r="D379" i="21"/>
  <c r="C379" i="21"/>
  <c r="B379" i="21"/>
  <c r="F378" i="21"/>
  <c r="E378" i="21"/>
  <c r="D378" i="21"/>
  <c r="C378" i="21"/>
  <c r="B378" i="21"/>
  <c r="F377" i="21"/>
  <c r="E377" i="21"/>
  <c r="D377" i="21"/>
  <c r="C377" i="21"/>
  <c r="B377" i="21"/>
  <c r="F376" i="21"/>
  <c r="E376" i="21"/>
  <c r="D376" i="21"/>
  <c r="C376" i="21"/>
  <c r="B376" i="21"/>
  <c r="F375" i="21"/>
  <c r="E375" i="21"/>
  <c r="D375" i="21"/>
  <c r="C375" i="21"/>
  <c r="B375" i="21"/>
  <c r="F374" i="21"/>
  <c r="E374" i="21"/>
  <c r="D374" i="21"/>
  <c r="C374" i="21"/>
  <c r="B374" i="21"/>
  <c r="F373" i="21"/>
  <c r="E373" i="21"/>
  <c r="D373" i="21"/>
  <c r="C373" i="21"/>
  <c r="B373" i="21"/>
  <c r="F372" i="21"/>
  <c r="E372" i="21"/>
  <c r="D372" i="21"/>
  <c r="C372" i="21"/>
  <c r="B372" i="21"/>
  <c r="F371" i="21"/>
  <c r="E371" i="21"/>
  <c r="D371" i="21"/>
  <c r="C371" i="21"/>
  <c r="B371" i="21"/>
  <c r="F370" i="21"/>
  <c r="E370" i="21"/>
  <c r="D370" i="21"/>
  <c r="C370" i="21"/>
  <c r="B370" i="21"/>
  <c r="F369" i="21"/>
  <c r="E369" i="21"/>
  <c r="D369" i="21"/>
  <c r="C369" i="21"/>
  <c r="B369" i="21"/>
  <c r="F368" i="21"/>
  <c r="E368" i="21"/>
  <c r="D368" i="21"/>
  <c r="C368" i="21"/>
  <c r="B368" i="21"/>
  <c r="F367" i="21"/>
  <c r="E367" i="21"/>
  <c r="D367" i="21"/>
  <c r="C367" i="21"/>
  <c r="B367" i="21"/>
  <c r="F366" i="21"/>
  <c r="E366" i="21"/>
  <c r="D366" i="21"/>
  <c r="C366" i="21"/>
  <c r="B366" i="21"/>
  <c r="F365" i="21"/>
  <c r="E365" i="21"/>
  <c r="D365" i="21"/>
  <c r="C365" i="21"/>
  <c r="B365" i="21"/>
  <c r="F364" i="21"/>
  <c r="E364" i="21"/>
  <c r="D364" i="21"/>
  <c r="C364" i="21"/>
  <c r="B364" i="21"/>
  <c r="F363" i="21"/>
  <c r="E363" i="21"/>
  <c r="D363" i="21"/>
  <c r="C363" i="21"/>
  <c r="B363" i="21"/>
  <c r="F362" i="21"/>
  <c r="E362" i="21"/>
  <c r="D362" i="21"/>
  <c r="C362" i="21"/>
  <c r="B362" i="21"/>
  <c r="F361" i="21"/>
  <c r="E361" i="21"/>
  <c r="D361" i="21"/>
  <c r="C361" i="21"/>
  <c r="B361" i="21"/>
  <c r="F360" i="21"/>
  <c r="E360" i="21"/>
  <c r="D360" i="21"/>
  <c r="C360" i="21"/>
  <c r="B360" i="21"/>
  <c r="F359" i="21"/>
  <c r="E359" i="21"/>
  <c r="D359" i="21"/>
  <c r="C359" i="21"/>
  <c r="B359" i="21"/>
  <c r="F358" i="21"/>
  <c r="E358" i="21"/>
  <c r="D358" i="21"/>
  <c r="C358" i="21"/>
  <c r="B358" i="21"/>
  <c r="F357" i="21"/>
  <c r="E357" i="21"/>
  <c r="D357" i="21"/>
  <c r="C357" i="21"/>
  <c r="B357" i="21"/>
  <c r="F356" i="21"/>
  <c r="E356" i="21"/>
  <c r="D356" i="21"/>
  <c r="C356" i="21"/>
  <c r="B356" i="21"/>
  <c r="F355" i="21"/>
  <c r="E355" i="21"/>
  <c r="D355" i="21"/>
  <c r="C355" i="21"/>
  <c r="B355" i="21"/>
  <c r="F354" i="21"/>
  <c r="E354" i="21"/>
  <c r="D354" i="21"/>
  <c r="C354" i="21"/>
  <c r="B354" i="21"/>
  <c r="F353" i="21"/>
  <c r="E353" i="21"/>
  <c r="D353" i="21"/>
  <c r="C353" i="21"/>
  <c r="B353" i="21"/>
  <c r="F352" i="21"/>
  <c r="E352" i="21"/>
  <c r="D352" i="21"/>
  <c r="C352" i="21"/>
  <c r="B352" i="21"/>
  <c r="F351" i="21"/>
  <c r="E351" i="21"/>
  <c r="D351" i="21"/>
  <c r="C351" i="21"/>
  <c r="B351" i="21"/>
  <c r="F350" i="21"/>
  <c r="E350" i="21"/>
  <c r="D350" i="21"/>
  <c r="C350" i="21"/>
  <c r="B350" i="21"/>
  <c r="F349" i="21"/>
  <c r="E349" i="21"/>
  <c r="D349" i="21"/>
  <c r="C349" i="21"/>
  <c r="B349" i="21"/>
  <c r="F348" i="21"/>
  <c r="E348" i="21"/>
  <c r="D348" i="21"/>
  <c r="C348" i="21"/>
  <c r="B348" i="21"/>
  <c r="F347" i="21"/>
  <c r="E347" i="21"/>
  <c r="D347" i="21"/>
  <c r="C347" i="21"/>
  <c r="B347" i="21"/>
  <c r="F346" i="21"/>
  <c r="E346" i="21"/>
  <c r="D346" i="21"/>
  <c r="C346" i="21"/>
  <c r="B346" i="21"/>
  <c r="F345" i="21"/>
  <c r="E345" i="21"/>
  <c r="D345" i="21"/>
  <c r="C345" i="21"/>
  <c r="B345" i="21"/>
  <c r="F344" i="21"/>
  <c r="E344" i="21"/>
  <c r="D344" i="21"/>
  <c r="C344" i="21"/>
  <c r="B344" i="21"/>
  <c r="F343" i="21"/>
  <c r="E343" i="21"/>
  <c r="D343" i="21"/>
  <c r="C343" i="21"/>
  <c r="B343" i="21"/>
  <c r="F342" i="21"/>
  <c r="E342" i="21"/>
  <c r="D342" i="21"/>
  <c r="C342" i="21"/>
  <c r="B342" i="21"/>
  <c r="F341" i="21"/>
  <c r="E341" i="21"/>
  <c r="D341" i="21"/>
  <c r="C341" i="21"/>
  <c r="B341" i="21"/>
  <c r="F340" i="21"/>
  <c r="E340" i="21"/>
  <c r="D340" i="21"/>
  <c r="C340" i="21"/>
  <c r="B340" i="21"/>
  <c r="F339" i="21"/>
  <c r="E339" i="21"/>
  <c r="D339" i="21"/>
  <c r="C339" i="21"/>
  <c r="B339" i="21"/>
  <c r="F338" i="21"/>
  <c r="E338" i="21"/>
  <c r="D338" i="21"/>
  <c r="C338" i="21"/>
  <c r="B338" i="21"/>
  <c r="F337" i="21"/>
  <c r="E337" i="21"/>
  <c r="D337" i="21"/>
  <c r="C337" i="21"/>
  <c r="B337" i="21"/>
  <c r="F336" i="21"/>
  <c r="E336" i="21"/>
  <c r="D336" i="21"/>
  <c r="C336" i="21"/>
  <c r="B336" i="21"/>
  <c r="F335" i="21"/>
  <c r="E335" i="21"/>
  <c r="D335" i="21"/>
  <c r="C335" i="21"/>
  <c r="B335" i="21"/>
  <c r="F334" i="21"/>
  <c r="E334" i="21"/>
  <c r="D334" i="21"/>
  <c r="C334" i="21"/>
  <c r="B334" i="21"/>
  <c r="F333" i="21"/>
  <c r="E333" i="21"/>
  <c r="D333" i="21"/>
  <c r="C333" i="21"/>
  <c r="B333" i="21"/>
  <c r="F332" i="21"/>
  <c r="E332" i="21"/>
  <c r="D332" i="21"/>
  <c r="C332" i="21"/>
  <c r="B332" i="21"/>
  <c r="F331" i="21"/>
  <c r="E331" i="21"/>
  <c r="D331" i="21"/>
  <c r="C331" i="21"/>
  <c r="B331" i="21"/>
  <c r="F330" i="21"/>
  <c r="E330" i="21"/>
  <c r="D330" i="21"/>
  <c r="C330" i="21"/>
  <c r="B330" i="21"/>
  <c r="F329" i="21"/>
  <c r="E329" i="21"/>
  <c r="D329" i="21"/>
  <c r="C329" i="21"/>
  <c r="B329" i="21"/>
  <c r="F328" i="21"/>
  <c r="E328" i="21"/>
  <c r="D328" i="21"/>
  <c r="C328" i="21"/>
  <c r="B328" i="21"/>
  <c r="F327" i="21"/>
  <c r="E327" i="21"/>
  <c r="D327" i="21"/>
  <c r="C327" i="21"/>
  <c r="B327" i="21"/>
  <c r="F326" i="21"/>
  <c r="E326" i="21"/>
  <c r="D326" i="21"/>
  <c r="C326" i="21"/>
  <c r="B326" i="21"/>
  <c r="F325" i="21"/>
  <c r="E325" i="21"/>
  <c r="D325" i="21"/>
  <c r="C325" i="21"/>
  <c r="B325" i="21"/>
  <c r="F324" i="21"/>
  <c r="E324" i="21"/>
  <c r="D324" i="21"/>
  <c r="C324" i="21"/>
  <c r="B324" i="21"/>
  <c r="F323" i="21"/>
  <c r="E323" i="21"/>
  <c r="D323" i="21"/>
  <c r="C323" i="21"/>
  <c r="B323" i="21"/>
  <c r="F322" i="21"/>
  <c r="E322" i="21"/>
  <c r="D322" i="21"/>
  <c r="C322" i="21"/>
  <c r="B322" i="21"/>
  <c r="F321" i="21"/>
  <c r="E321" i="21"/>
  <c r="D321" i="21"/>
  <c r="C321" i="21"/>
  <c r="B321" i="21"/>
  <c r="F320" i="21"/>
  <c r="E320" i="21"/>
  <c r="D320" i="21"/>
  <c r="C320" i="21"/>
  <c r="B320" i="21"/>
  <c r="F319" i="21"/>
  <c r="E319" i="21"/>
  <c r="D319" i="21"/>
  <c r="C319" i="21"/>
  <c r="B319" i="21"/>
  <c r="F318" i="21"/>
  <c r="E318" i="21"/>
  <c r="D318" i="21"/>
  <c r="C318" i="21"/>
  <c r="B318" i="21"/>
  <c r="F317" i="21"/>
  <c r="E317" i="21"/>
  <c r="D317" i="21"/>
  <c r="C317" i="21"/>
  <c r="B317" i="21"/>
  <c r="F316" i="21"/>
  <c r="E316" i="21"/>
  <c r="D316" i="21"/>
  <c r="C316" i="21"/>
  <c r="B316" i="21"/>
  <c r="F315" i="21"/>
  <c r="E315" i="21"/>
  <c r="D315" i="21"/>
  <c r="C315" i="21"/>
  <c r="B315" i="21"/>
  <c r="F314" i="21"/>
  <c r="E314" i="21"/>
  <c r="D314" i="21"/>
  <c r="C314" i="21"/>
  <c r="B314" i="21"/>
  <c r="F313" i="21"/>
  <c r="E313" i="21"/>
  <c r="D313" i="21"/>
  <c r="C313" i="21"/>
  <c r="B313" i="21"/>
  <c r="F312" i="21"/>
  <c r="E312" i="21"/>
  <c r="D312" i="21"/>
  <c r="C312" i="21"/>
  <c r="B312" i="21"/>
  <c r="F311" i="21"/>
  <c r="E311" i="21"/>
  <c r="D311" i="21"/>
  <c r="C311" i="21"/>
  <c r="B311" i="21"/>
  <c r="F310" i="21"/>
  <c r="E310" i="21"/>
  <c r="D310" i="21"/>
  <c r="C310" i="21"/>
  <c r="B310" i="21"/>
  <c r="F309" i="21"/>
  <c r="E309" i="21"/>
  <c r="D309" i="21"/>
  <c r="C309" i="21"/>
  <c r="B309" i="21"/>
  <c r="F308" i="21"/>
  <c r="E308" i="21"/>
  <c r="D308" i="21"/>
  <c r="C308" i="21"/>
  <c r="B308" i="21"/>
  <c r="F307" i="21"/>
  <c r="E307" i="21"/>
  <c r="D307" i="21"/>
  <c r="C307" i="21"/>
  <c r="B307" i="21"/>
  <c r="F306" i="21"/>
  <c r="E306" i="21"/>
  <c r="D306" i="21"/>
  <c r="C306" i="21"/>
  <c r="B306" i="21"/>
  <c r="F305" i="21"/>
  <c r="E305" i="21"/>
  <c r="D305" i="21"/>
  <c r="C305" i="21"/>
  <c r="B305" i="21"/>
  <c r="F304" i="21"/>
  <c r="E304" i="21"/>
  <c r="D304" i="21"/>
  <c r="C304" i="21"/>
  <c r="B304" i="21"/>
  <c r="F303" i="21"/>
  <c r="E303" i="21"/>
  <c r="D303" i="21"/>
  <c r="C303" i="21"/>
  <c r="B303" i="21"/>
  <c r="F302" i="21"/>
  <c r="E302" i="21"/>
  <c r="D302" i="21"/>
  <c r="C302" i="21"/>
  <c r="B302" i="21"/>
  <c r="F301" i="21"/>
  <c r="E301" i="21"/>
  <c r="D301" i="21"/>
  <c r="C301" i="21"/>
  <c r="B301" i="21"/>
  <c r="F300" i="21"/>
  <c r="E300" i="21"/>
  <c r="D300" i="21"/>
  <c r="C300" i="21"/>
  <c r="B300" i="21"/>
  <c r="F299" i="21"/>
  <c r="E299" i="21"/>
  <c r="D299" i="21"/>
  <c r="C299" i="21"/>
  <c r="B299" i="21"/>
  <c r="F298" i="21"/>
  <c r="E298" i="21"/>
  <c r="D298" i="21"/>
  <c r="C298" i="21"/>
  <c r="B298" i="21"/>
  <c r="F297" i="21"/>
  <c r="E297" i="21"/>
  <c r="D297" i="21"/>
  <c r="C297" i="21"/>
  <c r="B297" i="21"/>
  <c r="F296" i="21"/>
  <c r="E296" i="21"/>
  <c r="D296" i="21"/>
  <c r="C296" i="21"/>
  <c r="B296" i="21"/>
  <c r="F295" i="21"/>
  <c r="E295" i="21"/>
  <c r="D295" i="21"/>
  <c r="C295" i="21"/>
  <c r="B295" i="21"/>
  <c r="F294" i="21"/>
  <c r="E294" i="21"/>
  <c r="D294" i="21"/>
  <c r="C294" i="21"/>
  <c r="B294" i="21"/>
  <c r="F293" i="21"/>
  <c r="E293" i="21"/>
  <c r="D293" i="21"/>
  <c r="C293" i="21"/>
  <c r="B293" i="21"/>
  <c r="F292" i="21"/>
  <c r="E292" i="21"/>
  <c r="D292" i="21"/>
  <c r="C292" i="21"/>
  <c r="B292" i="21"/>
  <c r="F291" i="21"/>
  <c r="E291" i="21"/>
  <c r="D291" i="21"/>
  <c r="C291" i="21"/>
  <c r="B291" i="21"/>
  <c r="F290" i="21"/>
  <c r="E290" i="21"/>
  <c r="D290" i="21"/>
  <c r="C290" i="21"/>
  <c r="B290" i="21"/>
  <c r="F289" i="21"/>
  <c r="E289" i="21"/>
  <c r="D289" i="21"/>
  <c r="C289" i="21"/>
  <c r="B289" i="21"/>
  <c r="F288" i="21"/>
  <c r="E288" i="21"/>
  <c r="D288" i="21"/>
  <c r="C288" i="21"/>
  <c r="B288" i="21"/>
  <c r="F287" i="21"/>
  <c r="E287" i="21"/>
  <c r="D287" i="21"/>
  <c r="C287" i="21"/>
  <c r="B287" i="21"/>
  <c r="F286" i="21"/>
  <c r="E286" i="21"/>
  <c r="D286" i="21"/>
  <c r="C286" i="21"/>
  <c r="B286" i="21"/>
  <c r="F285" i="21"/>
  <c r="E285" i="21"/>
  <c r="D285" i="21"/>
  <c r="C285" i="21"/>
  <c r="B285" i="21"/>
  <c r="F284" i="21"/>
  <c r="E284" i="21"/>
  <c r="D284" i="21"/>
  <c r="C284" i="21"/>
  <c r="B284" i="21"/>
  <c r="F283" i="21"/>
  <c r="E283" i="21"/>
  <c r="D283" i="21"/>
  <c r="C283" i="21"/>
  <c r="B283" i="21"/>
  <c r="F282" i="21"/>
  <c r="E282" i="21"/>
  <c r="D282" i="21"/>
  <c r="C282" i="21"/>
  <c r="B282" i="21"/>
  <c r="F281" i="21"/>
  <c r="E281" i="21"/>
  <c r="D281" i="21"/>
  <c r="C281" i="21"/>
  <c r="B281" i="21"/>
  <c r="F280" i="21"/>
  <c r="E280" i="21"/>
  <c r="D280" i="21"/>
  <c r="C280" i="21"/>
  <c r="B280" i="21"/>
  <c r="F279" i="21"/>
  <c r="E279" i="21"/>
  <c r="D279" i="21"/>
  <c r="C279" i="21"/>
  <c r="B279" i="21"/>
  <c r="F278" i="21"/>
  <c r="E278" i="21"/>
  <c r="D278" i="21"/>
  <c r="C278" i="21"/>
  <c r="B278" i="21"/>
  <c r="F277" i="21"/>
  <c r="E277" i="21"/>
  <c r="D277" i="21"/>
  <c r="C277" i="21"/>
  <c r="B277" i="21"/>
  <c r="F276" i="21"/>
  <c r="E276" i="21"/>
  <c r="D276" i="21"/>
  <c r="C276" i="21"/>
  <c r="B276" i="21"/>
  <c r="F275" i="21"/>
  <c r="E275" i="21"/>
  <c r="D275" i="21"/>
  <c r="C275" i="21"/>
  <c r="B275" i="21"/>
  <c r="F274" i="21"/>
  <c r="E274" i="21"/>
  <c r="D274" i="21"/>
  <c r="C274" i="21"/>
  <c r="B274" i="21"/>
  <c r="F273" i="21"/>
  <c r="E273" i="21"/>
  <c r="D273" i="21"/>
  <c r="C273" i="21"/>
  <c r="B273" i="21"/>
  <c r="F272" i="21"/>
  <c r="E272" i="21"/>
  <c r="D272" i="21"/>
  <c r="C272" i="21"/>
  <c r="B272" i="21"/>
  <c r="F271" i="21"/>
  <c r="E271" i="21"/>
  <c r="D271" i="21"/>
  <c r="C271" i="21"/>
  <c r="B271" i="21"/>
  <c r="F270" i="21"/>
  <c r="E270" i="21"/>
  <c r="D270" i="21"/>
  <c r="C270" i="21"/>
  <c r="B270" i="21"/>
  <c r="F269" i="21"/>
  <c r="E269" i="21"/>
  <c r="D269" i="21"/>
  <c r="C269" i="21"/>
  <c r="B269" i="21"/>
  <c r="F268" i="21"/>
  <c r="E268" i="21"/>
  <c r="D268" i="21"/>
  <c r="C268" i="21"/>
  <c r="B268" i="21"/>
  <c r="F267" i="21"/>
  <c r="E267" i="21"/>
  <c r="D267" i="21"/>
  <c r="C267" i="21"/>
  <c r="B267" i="21"/>
  <c r="F266" i="21"/>
  <c r="E266" i="21"/>
  <c r="D266" i="21"/>
  <c r="C266" i="21"/>
  <c r="B266" i="21"/>
  <c r="F265" i="21"/>
  <c r="E265" i="21"/>
  <c r="D265" i="21"/>
  <c r="C265" i="21"/>
  <c r="B265" i="21"/>
  <c r="F264" i="21"/>
  <c r="E264" i="21"/>
  <c r="D264" i="21"/>
  <c r="C264" i="21"/>
  <c r="B264" i="21"/>
  <c r="F263" i="21"/>
  <c r="E263" i="21"/>
  <c r="D263" i="21"/>
  <c r="C263" i="21"/>
  <c r="B263" i="21"/>
  <c r="F262" i="21"/>
  <c r="E262" i="21"/>
  <c r="D262" i="21"/>
  <c r="C262" i="21"/>
  <c r="B262" i="21"/>
  <c r="F261" i="21"/>
  <c r="E261" i="21"/>
  <c r="D261" i="21"/>
  <c r="C261" i="21"/>
  <c r="B261" i="21"/>
  <c r="F260" i="21"/>
  <c r="E260" i="21"/>
  <c r="D260" i="21"/>
  <c r="C260" i="21"/>
  <c r="B260" i="21"/>
  <c r="F259" i="21"/>
  <c r="E259" i="21"/>
  <c r="D259" i="21"/>
  <c r="C259" i="21"/>
  <c r="B259" i="21"/>
  <c r="F258" i="21"/>
  <c r="E258" i="21"/>
  <c r="D258" i="21"/>
  <c r="C258" i="21"/>
  <c r="B258" i="21"/>
  <c r="F257" i="21"/>
  <c r="E257" i="21"/>
  <c r="D257" i="21"/>
  <c r="C257" i="21"/>
  <c r="B257" i="21"/>
  <c r="F256" i="21"/>
  <c r="E256" i="21"/>
  <c r="D256" i="21"/>
  <c r="C256" i="21"/>
  <c r="B256" i="21"/>
  <c r="F255" i="21"/>
  <c r="E255" i="21"/>
  <c r="D255" i="21"/>
  <c r="C255" i="21"/>
  <c r="B255" i="21"/>
  <c r="F254" i="21"/>
  <c r="E254" i="21"/>
  <c r="D254" i="21"/>
  <c r="C254" i="21"/>
  <c r="B254" i="21"/>
  <c r="F253" i="21"/>
  <c r="E253" i="21"/>
  <c r="D253" i="21"/>
  <c r="C253" i="21"/>
  <c r="B253" i="21"/>
  <c r="F252" i="21"/>
  <c r="E252" i="21"/>
  <c r="D252" i="21"/>
  <c r="C252" i="21"/>
  <c r="B252" i="21"/>
  <c r="F251" i="21"/>
  <c r="E251" i="21"/>
  <c r="D251" i="21"/>
  <c r="C251" i="21"/>
  <c r="B251" i="21"/>
  <c r="F250" i="21"/>
  <c r="E250" i="21"/>
  <c r="D250" i="21"/>
  <c r="C250" i="21"/>
  <c r="B250" i="21"/>
  <c r="F249" i="21"/>
  <c r="E249" i="21"/>
  <c r="D249" i="21"/>
  <c r="C249" i="21"/>
  <c r="B249" i="21"/>
  <c r="F248" i="21"/>
  <c r="E248" i="21"/>
  <c r="D248" i="21"/>
  <c r="C248" i="21"/>
  <c r="B248" i="21"/>
  <c r="F247" i="21"/>
  <c r="E247" i="21"/>
  <c r="D247" i="21"/>
  <c r="C247" i="21"/>
  <c r="B247" i="21"/>
  <c r="F246" i="21"/>
  <c r="E246" i="21"/>
  <c r="D246" i="21"/>
  <c r="C246" i="21"/>
  <c r="B246" i="21"/>
  <c r="F245" i="21"/>
  <c r="E245" i="21"/>
  <c r="D245" i="21"/>
  <c r="C245" i="21"/>
  <c r="B245" i="21"/>
  <c r="F244" i="21"/>
  <c r="E244" i="21"/>
  <c r="D244" i="21"/>
  <c r="C244" i="21"/>
  <c r="B244" i="21"/>
  <c r="F243" i="21"/>
  <c r="E243" i="21"/>
  <c r="D243" i="21"/>
  <c r="C243" i="21"/>
  <c r="B243" i="21"/>
  <c r="F242" i="21"/>
  <c r="E242" i="21"/>
  <c r="D242" i="21"/>
  <c r="C242" i="21"/>
  <c r="B242" i="21"/>
  <c r="F241" i="21"/>
  <c r="E241" i="21"/>
  <c r="D241" i="21"/>
  <c r="C241" i="21"/>
  <c r="B241" i="21"/>
  <c r="F240" i="21"/>
  <c r="E240" i="21"/>
  <c r="D240" i="21"/>
  <c r="C240" i="21"/>
  <c r="B240" i="21"/>
  <c r="F239" i="21"/>
  <c r="E239" i="21"/>
  <c r="D239" i="21"/>
  <c r="C239" i="21"/>
  <c r="B239" i="21"/>
  <c r="F238" i="21"/>
  <c r="E238" i="21"/>
  <c r="D238" i="21"/>
  <c r="C238" i="21"/>
  <c r="B238" i="21"/>
  <c r="F237" i="21"/>
  <c r="E237" i="21"/>
  <c r="D237" i="21"/>
  <c r="C237" i="21"/>
  <c r="B237" i="21"/>
  <c r="F236" i="21"/>
  <c r="E236" i="21"/>
  <c r="D236" i="21"/>
  <c r="C236" i="21"/>
  <c r="B236" i="21"/>
  <c r="F235" i="21"/>
  <c r="E235" i="21"/>
  <c r="D235" i="21"/>
  <c r="C235" i="21"/>
  <c r="B235" i="21"/>
  <c r="F234" i="21"/>
  <c r="E234" i="21"/>
  <c r="D234" i="21"/>
  <c r="C234" i="21"/>
  <c r="B234" i="21"/>
  <c r="F233" i="21"/>
  <c r="E233" i="21"/>
  <c r="D233" i="21"/>
  <c r="C233" i="21"/>
  <c r="B233" i="21"/>
  <c r="F232" i="21"/>
  <c r="E232" i="21"/>
  <c r="D232" i="21"/>
  <c r="C232" i="21"/>
  <c r="B232" i="21"/>
  <c r="F231" i="21"/>
  <c r="E231" i="21"/>
  <c r="D231" i="21"/>
  <c r="C231" i="21"/>
  <c r="B231" i="21"/>
  <c r="F230" i="21"/>
  <c r="E230" i="21"/>
  <c r="D230" i="21"/>
  <c r="C230" i="21"/>
  <c r="B230" i="21"/>
  <c r="F229" i="21"/>
  <c r="E229" i="21"/>
  <c r="D229" i="21"/>
  <c r="C229" i="21"/>
  <c r="B229" i="21"/>
  <c r="F228" i="21"/>
  <c r="E228" i="21"/>
  <c r="D228" i="21"/>
  <c r="C228" i="21"/>
  <c r="B228" i="21"/>
  <c r="F227" i="21"/>
  <c r="E227" i="21"/>
  <c r="D227" i="21"/>
  <c r="C227" i="21"/>
  <c r="B227" i="21"/>
  <c r="F226" i="21"/>
  <c r="E226" i="21"/>
  <c r="D226" i="21"/>
  <c r="C226" i="21"/>
  <c r="B226" i="21"/>
  <c r="F225" i="21"/>
  <c r="E225" i="21"/>
  <c r="D225" i="21"/>
  <c r="C225" i="21"/>
  <c r="B225" i="21"/>
  <c r="F224" i="21"/>
  <c r="E224" i="21"/>
  <c r="D224" i="21"/>
  <c r="C224" i="21"/>
  <c r="B224" i="21"/>
  <c r="F223" i="21"/>
  <c r="E223" i="21"/>
  <c r="D223" i="21"/>
  <c r="C223" i="21"/>
  <c r="B223" i="21"/>
  <c r="F222" i="21"/>
  <c r="E222" i="21"/>
  <c r="D222" i="21"/>
  <c r="C222" i="21"/>
  <c r="B222" i="21"/>
  <c r="F221" i="21"/>
  <c r="E221" i="21"/>
  <c r="D221" i="21"/>
  <c r="C221" i="21"/>
  <c r="B221" i="21"/>
  <c r="F220" i="21"/>
  <c r="E220" i="21"/>
  <c r="D220" i="21"/>
  <c r="C220" i="21"/>
  <c r="B220" i="21"/>
  <c r="F219" i="21"/>
  <c r="E219" i="21"/>
  <c r="D219" i="21"/>
  <c r="C219" i="21"/>
  <c r="B219" i="21"/>
  <c r="F218" i="21"/>
  <c r="E218" i="21"/>
  <c r="D218" i="21"/>
  <c r="C218" i="21"/>
  <c r="B218" i="21"/>
  <c r="F217" i="21"/>
  <c r="E217" i="21"/>
  <c r="D217" i="21"/>
  <c r="C217" i="21"/>
  <c r="B217" i="21"/>
  <c r="F216" i="21"/>
  <c r="E216" i="21"/>
  <c r="D216" i="21"/>
  <c r="C216" i="21"/>
  <c r="B216" i="21"/>
  <c r="F215" i="21"/>
  <c r="E215" i="21"/>
  <c r="D215" i="21"/>
  <c r="C215" i="21"/>
  <c r="B215" i="21"/>
  <c r="F214" i="21"/>
  <c r="E214" i="21"/>
  <c r="D214" i="21"/>
  <c r="C214" i="21"/>
  <c r="B214" i="21"/>
  <c r="F213" i="21"/>
  <c r="E213" i="21"/>
  <c r="D213" i="21"/>
  <c r="C213" i="21"/>
  <c r="B213" i="21"/>
  <c r="F212" i="21"/>
  <c r="E212" i="21"/>
  <c r="D212" i="21"/>
  <c r="C212" i="21"/>
  <c r="B212" i="21"/>
  <c r="F211" i="21"/>
  <c r="E211" i="21"/>
  <c r="D211" i="21"/>
  <c r="C211" i="21"/>
  <c r="B211" i="21"/>
  <c r="F210" i="21"/>
  <c r="E210" i="21"/>
  <c r="D210" i="21"/>
  <c r="C210" i="21"/>
  <c r="B210" i="21"/>
  <c r="F209" i="21"/>
  <c r="E209" i="21"/>
  <c r="D209" i="21"/>
  <c r="C209" i="21"/>
  <c r="B209" i="21"/>
  <c r="F208" i="21"/>
  <c r="E208" i="21"/>
  <c r="D208" i="21"/>
  <c r="C208" i="21"/>
  <c r="B208" i="21"/>
  <c r="F207" i="21"/>
  <c r="E207" i="21"/>
  <c r="D207" i="21"/>
  <c r="C207" i="21"/>
  <c r="B207" i="21"/>
  <c r="F206" i="21"/>
  <c r="E206" i="21"/>
  <c r="D206" i="21"/>
  <c r="C206" i="21"/>
  <c r="B206" i="21"/>
  <c r="F205" i="21"/>
  <c r="E205" i="21"/>
  <c r="D205" i="21"/>
  <c r="C205" i="21"/>
  <c r="B205" i="21"/>
  <c r="F204" i="21"/>
  <c r="E204" i="21"/>
  <c r="D204" i="21"/>
  <c r="C204" i="21"/>
  <c r="B204" i="21"/>
  <c r="F203" i="21"/>
  <c r="E203" i="21"/>
  <c r="D203" i="21"/>
  <c r="C203" i="21"/>
  <c r="B203" i="21"/>
  <c r="F202" i="21"/>
  <c r="E202" i="21"/>
  <c r="D202" i="21"/>
  <c r="C202" i="21"/>
  <c r="B202" i="21"/>
  <c r="F201" i="21"/>
  <c r="E201" i="21"/>
  <c r="D201" i="21"/>
  <c r="C201" i="21"/>
  <c r="B201" i="21"/>
  <c r="F200" i="21"/>
  <c r="E200" i="21"/>
  <c r="D200" i="21"/>
  <c r="C200" i="21"/>
  <c r="B200" i="21"/>
  <c r="F199" i="21"/>
  <c r="E199" i="21"/>
  <c r="D199" i="21"/>
  <c r="C199" i="21"/>
  <c r="B199" i="21"/>
  <c r="F198" i="21"/>
  <c r="E198" i="21"/>
  <c r="D198" i="21"/>
  <c r="C198" i="21"/>
  <c r="B198" i="21"/>
  <c r="F197" i="21"/>
  <c r="E197" i="21"/>
  <c r="D197" i="21"/>
  <c r="C197" i="21"/>
  <c r="B197" i="21"/>
  <c r="F196" i="21"/>
  <c r="E196" i="21"/>
  <c r="D196" i="21"/>
  <c r="C196" i="21"/>
  <c r="B196" i="21"/>
  <c r="F195" i="21"/>
  <c r="E195" i="21"/>
  <c r="D195" i="21"/>
  <c r="C195" i="21"/>
  <c r="B195" i="21"/>
  <c r="F194" i="21"/>
  <c r="E194" i="21"/>
  <c r="D194" i="21"/>
  <c r="C194" i="21"/>
  <c r="B194" i="21"/>
  <c r="F193" i="21"/>
  <c r="E193" i="21"/>
  <c r="D193" i="21"/>
  <c r="C193" i="21"/>
  <c r="B193" i="21"/>
  <c r="F192" i="21"/>
  <c r="E192" i="21"/>
  <c r="D192" i="21"/>
  <c r="C192" i="21"/>
  <c r="B192" i="21"/>
  <c r="F191" i="21"/>
  <c r="E191" i="21"/>
  <c r="D191" i="21"/>
  <c r="C191" i="21"/>
  <c r="B191" i="21"/>
  <c r="F190" i="21"/>
  <c r="E190" i="21"/>
  <c r="D190" i="21"/>
  <c r="C190" i="21"/>
  <c r="B190" i="21"/>
  <c r="F189" i="21"/>
  <c r="E189" i="21"/>
  <c r="D189" i="21"/>
  <c r="C189" i="21"/>
  <c r="B189" i="21"/>
  <c r="F188" i="21"/>
  <c r="E188" i="21"/>
  <c r="D188" i="21"/>
  <c r="C188" i="21"/>
  <c r="B188" i="21"/>
  <c r="F187" i="21"/>
  <c r="E187" i="21"/>
  <c r="D187" i="21"/>
  <c r="C187" i="21"/>
  <c r="B187" i="21"/>
  <c r="F186" i="21"/>
  <c r="E186" i="21"/>
  <c r="D186" i="21"/>
  <c r="C186" i="21"/>
  <c r="B186" i="21"/>
  <c r="F185" i="21"/>
  <c r="E185" i="21"/>
  <c r="D185" i="21"/>
  <c r="C185" i="21"/>
  <c r="B185" i="21"/>
  <c r="F184" i="21"/>
  <c r="E184" i="21"/>
  <c r="D184" i="21"/>
  <c r="C184" i="21"/>
  <c r="B184" i="21"/>
  <c r="F183" i="21"/>
  <c r="E183" i="21"/>
  <c r="D183" i="21"/>
  <c r="C183" i="21"/>
  <c r="B183" i="21"/>
  <c r="F182" i="21"/>
  <c r="E182" i="21"/>
  <c r="D182" i="21"/>
  <c r="C182" i="21"/>
  <c r="B182" i="21"/>
  <c r="F181" i="21"/>
  <c r="E181" i="21"/>
  <c r="D181" i="21"/>
  <c r="C181" i="21"/>
  <c r="B181" i="21"/>
  <c r="F180" i="21"/>
  <c r="E180" i="21"/>
  <c r="D180" i="21"/>
  <c r="C180" i="21"/>
  <c r="B180" i="21"/>
  <c r="F179" i="21"/>
  <c r="E179" i="21"/>
  <c r="D179" i="21"/>
  <c r="C179" i="21"/>
  <c r="B179" i="21"/>
  <c r="F178" i="21"/>
  <c r="E178" i="21"/>
  <c r="D178" i="21"/>
  <c r="C178" i="21"/>
  <c r="B178" i="21"/>
  <c r="F177" i="21"/>
  <c r="E177" i="21"/>
  <c r="D177" i="21"/>
  <c r="C177" i="21"/>
  <c r="B177" i="21"/>
  <c r="F176" i="21"/>
  <c r="E176" i="21"/>
  <c r="D176" i="21"/>
  <c r="C176" i="21"/>
  <c r="B176" i="21"/>
  <c r="F175" i="21"/>
  <c r="E175" i="21"/>
  <c r="D175" i="21"/>
  <c r="C175" i="21"/>
  <c r="B175" i="21"/>
  <c r="F174" i="21"/>
  <c r="E174" i="21"/>
  <c r="D174" i="21"/>
  <c r="C174" i="21"/>
  <c r="B174" i="21"/>
  <c r="F173" i="21"/>
  <c r="E173" i="21"/>
  <c r="D173" i="21"/>
  <c r="C173" i="21"/>
  <c r="B173" i="21"/>
  <c r="F172" i="21"/>
  <c r="E172" i="21"/>
  <c r="D172" i="21"/>
  <c r="C172" i="21"/>
  <c r="B172" i="21"/>
  <c r="F171" i="21"/>
  <c r="E171" i="21"/>
  <c r="D171" i="21"/>
  <c r="C171" i="21"/>
  <c r="B171" i="21"/>
  <c r="F170" i="21"/>
  <c r="E170" i="21"/>
  <c r="D170" i="21"/>
  <c r="C170" i="21"/>
  <c r="B170" i="21"/>
  <c r="F169" i="21"/>
  <c r="E169" i="21"/>
  <c r="D169" i="21"/>
  <c r="C169" i="21"/>
  <c r="B169" i="21"/>
  <c r="F168" i="21"/>
  <c r="E168" i="21"/>
  <c r="D168" i="21"/>
  <c r="C168" i="21"/>
  <c r="B168" i="21"/>
  <c r="F167" i="21"/>
  <c r="E167" i="21"/>
  <c r="D167" i="21"/>
  <c r="C167" i="21"/>
  <c r="B167" i="21"/>
  <c r="F166" i="21"/>
  <c r="E166" i="21"/>
  <c r="D166" i="21"/>
  <c r="C166" i="21"/>
  <c r="B166" i="21"/>
  <c r="F165" i="21"/>
  <c r="E165" i="21"/>
  <c r="D165" i="21"/>
  <c r="C165" i="21"/>
  <c r="B165" i="21"/>
  <c r="F164" i="21"/>
  <c r="E164" i="21"/>
  <c r="D164" i="21"/>
  <c r="C164" i="21"/>
  <c r="B164" i="21"/>
  <c r="F163" i="21"/>
  <c r="E163" i="21"/>
  <c r="D163" i="21"/>
  <c r="C163" i="21"/>
  <c r="B163" i="21"/>
  <c r="F162" i="21"/>
  <c r="E162" i="21"/>
  <c r="D162" i="21"/>
  <c r="C162" i="21"/>
  <c r="B162" i="21"/>
  <c r="F161" i="21"/>
  <c r="E161" i="21"/>
  <c r="D161" i="21"/>
  <c r="C161" i="21"/>
  <c r="B161" i="21"/>
  <c r="F160" i="21"/>
  <c r="E160" i="21"/>
  <c r="D160" i="21"/>
  <c r="C160" i="21"/>
  <c r="B160" i="21"/>
  <c r="F159" i="21"/>
  <c r="E159" i="21"/>
  <c r="D159" i="21"/>
  <c r="C159" i="21"/>
  <c r="B159" i="21"/>
  <c r="F158" i="21"/>
  <c r="E158" i="21"/>
  <c r="D158" i="21"/>
  <c r="C158" i="21"/>
  <c r="B158" i="21"/>
  <c r="F157" i="21"/>
  <c r="E157" i="21"/>
  <c r="D157" i="21"/>
  <c r="C157" i="21"/>
  <c r="B157" i="21"/>
  <c r="F156" i="21"/>
  <c r="E156" i="21"/>
  <c r="D156" i="21"/>
  <c r="C156" i="21"/>
  <c r="B156" i="21"/>
  <c r="F155" i="21"/>
  <c r="E155" i="21"/>
  <c r="D155" i="21"/>
  <c r="C155" i="21"/>
  <c r="B155" i="21"/>
  <c r="F154" i="21"/>
  <c r="E154" i="21"/>
  <c r="D154" i="21"/>
  <c r="C154" i="21"/>
  <c r="B154" i="21"/>
  <c r="F153" i="21"/>
  <c r="E153" i="21"/>
  <c r="D153" i="21"/>
  <c r="C153" i="21"/>
  <c r="B153" i="21"/>
  <c r="F152" i="21"/>
  <c r="E152" i="21"/>
  <c r="D152" i="21"/>
  <c r="C152" i="21"/>
  <c r="B152" i="21"/>
  <c r="F151" i="21"/>
  <c r="E151" i="21"/>
  <c r="D151" i="21"/>
  <c r="C151" i="21"/>
  <c r="B151" i="21"/>
  <c r="F150" i="21"/>
  <c r="E150" i="21"/>
  <c r="D150" i="21"/>
  <c r="C150" i="21"/>
  <c r="B150" i="21"/>
  <c r="F149" i="21"/>
  <c r="E149" i="21"/>
  <c r="D149" i="21"/>
  <c r="C149" i="21"/>
  <c r="B149" i="21"/>
  <c r="F148" i="21"/>
  <c r="E148" i="21"/>
  <c r="D148" i="21"/>
  <c r="C148" i="21"/>
  <c r="B148" i="21"/>
  <c r="F147" i="21"/>
  <c r="E147" i="21"/>
  <c r="D147" i="21"/>
  <c r="C147" i="21"/>
  <c r="B147" i="21"/>
  <c r="F146" i="21"/>
  <c r="E146" i="21"/>
  <c r="D146" i="21"/>
  <c r="C146" i="21"/>
  <c r="B146" i="21"/>
  <c r="F145" i="21"/>
  <c r="E145" i="21"/>
  <c r="D145" i="21"/>
  <c r="C145" i="21"/>
  <c r="B145" i="21"/>
  <c r="F144" i="21"/>
  <c r="E144" i="21"/>
  <c r="D144" i="21"/>
  <c r="C144" i="21"/>
  <c r="B144" i="21"/>
  <c r="F143" i="21"/>
  <c r="E143" i="21"/>
  <c r="D143" i="21"/>
  <c r="C143" i="21"/>
  <c r="B143" i="21"/>
  <c r="F142" i="21"/>
  <c r="E142" i="21"/>
  <c r="D142" i="21"/>
  <c r="C142" i="21"/>
  <c r="B142" i="21"/>
  <c r="F141" i="21"/>
  <c r="E141" i="21"/>
  <c r="D141" i="21"/>
  <c r="C141" i="21"/>
  <c r="B141" i="21"/>
  <c r="F140" i="21"/>
  <c r="E140" i="21"/>
  <c r="D140" i="21"/>
  <c r="C140" i="21"/>
  <c r="B140" i="21"/>
  <c r="F139" i="21"/>
  <c r="E139" i="21"/>
  <c r="D139" i="21"/>
  <c r="C139" i="21"/>
  <c r="B139" i="21"/>
  <c r="F138" i="21"/>
  <c r="E138" i="21"/>
  <c r="D138" i="21"/>
  <c r="C138" i="21"/>
  <c r="B138" i="21"/>
  <c r="F137" i="21"/>
  <c r="E137" i="21"/>
  <c r="D137" i="21"/>
  <c r="C137" i="21"/>
  <c r="B137" i="21"/>
  <c r="F136" i="21"/>
  <c r="E136" i="21"/>
  <c r="D136" i="21"/>
  <c r="C136" i="21"/>
  <c r="B136" i="21"/>
  <c r="F135" i="21"/>
  <c r="E135" i="21"/>
  <c r="D135" i="21"/>
  <c r="C135" i="21"/>
  <c r="B135" i="21"/>
  <c r="F134" i="21"/>
  <c r="E134" i="21"/>
  <c r="D134" i="21"/>
  <c r="C134" i="21"/>
  <c r="B134" i="21"/>
  <c r="F133" i="21"/>
  <c r="E133" i="21"/>
  <c r="D133" i="21"/>
  <c r="C133" i="21"/>
  <c r="B133" i="21"/>
  <c r="F132" i="21"/>
  <c r="E132" i="21"/>
  <c r="D132" i="21"/>
  <c r="C132" i="21"/>
  <c r="B132" i="21"/>
  <c r="F131" i="21"/>
  <c r="E131" i="21"/>
  <c r="D131" i="21"/>
  <c r="C131" i="21"/>
  <c r="B131" i="21"/>
  <c r="F130" i="21"/>
  <c r="E130" i="21"/>
  <c r="D130" i="21"/>
  <c r="C130" i="21"/>
  <c r="B130" i="21"/>
  <c r="F129" i="21"/>
  <c r="E129" i="21"/>
  <c r="D129" i="21"/>
  <c r="C129" i="21"/>
  <c r="B129" i="21"/>
  <c r="F128" i="21"/>
  <c r="E128" i="21"/>
  <c r="D128" i="21"/>
  <c r="C128" i="21"/>
  <c r="B128" i="21"/>
  <c r="F127" i="21"/>
  <c r="E127" i="21"/>
  <c r="D127" i="21"/>
  <c r="C127" i="21"/>
  <c r="B127" i="21"/>
  <c r="F126" i="21"/>
  <c r="E126" i="21"/>
  <c r="D126" i="21"/>
  <c r="C126" i="21"/>
  <c r="B126" i="21"/>
  <c r="F125" i="21"/>
  <c r="E125" i="21"/>
  <c r="D125" i="21"/>
  <c r="C125" i="21"/>
  <c r="B125" i="21"/>
  <c r="F124" i="21"/>
  <c r="E124" i="21"/>
  <c r="D124" i="21"/>
  <c r="C124" i="21"/>
  <c r="B124" i="21"/>
  <c r="F123" i="21"/>
  <c r="E123" i="21"/>
  <c r="D123" i="21"/>
  <c r="C123" i="21"/>
  <c r="B123" i="21"/>
  <c r="F122" i="21"/>
  <c r="E122" i="21"/>
  <c r="D122" i="21"/>
  <c r="C122" i="21"/>
  <c r="B122" i="21"/>
  <c r="F121" i="21"/>
  <c r="E121" i="21"/>
  <c r="D121" i="21"/>
  <c r="C121" i="21"/>
  <c r="B121" i="21"/>
  <c r="F120" i="21"/>
  <c r="E120" i="21"/>
  <c r="D120" i="21"/>
  <c r="C120" i="21"/>
  <c r="B120" i="21"/>
  <c r="F119" i="21"/>
  <c r="E119" i="21"/>
  <c r="D119" i="21"/>
  <c r="C119" i="21"/>
  <c r="B119" i="21"/>
  <c r="F118" i="21"/>
  <c r="E118" i="21"/>
  <c r="D118" i="21"/>
  <c r="C118" i="21"/>
  <c r="B118" i="21"/>
  <c r="F117" i="21"/>
  <c r="E117" i="21"/>
  <c r="D117" i="21"/>
  <c r="C117" i="21"/>
  <c r="B117" i="21"/>
  <c r="F116" i="21"/>
  <c r="E116" i="21"/>
  <c r="D116" i="21"/>
  <c r="C116" i="21"/>
  <c r="B116" i="21"/>
  <c r="F115" i="21"/>
  <c r="E115" i="21"/>
  <c r="D115" i="21"/>
  <c r="C115" i="21"/>
  <c r="B115" i="21"/>
  <c r="F114" i="21"/>
  <c r="E114" i="21"/>
  <c r="D114" i="21"/>
  <c r="C114" i="21"/>
  <c r="B114" i="21"/>
  <c r="F113" i="21"/>
  <c r="E113" i="21"/>
  <c r="D113" i="21"/>
  <c r="C113" i="21"/>
  <c r="B113" i="21"/>
  <c r="F112" i="21"/>
  <c r="E112" i="21"/>
  <c r="D112" i="21"/>
  <c r="C112" i="21"/>
  <c r="B112" i="21"/>
  <c r="F111" i="21"/>
  <c r="E111" i="21"/>
  <c r="D111" i="21"/>
  <c r="C111" i="21"/>
  <c r="B111" i="21"/>
  <c r="F110" i="21"/>
  <c r="E110" i="21"/>
  <c r="D110" i="21"/>
  <c r="C110" i="21"/>
  <c r="B110" i="21"/>
  <c r="F109" i="21"/>
  <c r="E109" i="21"/>
  <c r="D109" i="21"/>
  <c r="C109" i="21"/>
  <c r="B109" i="21"/>
  <c r="F108" i="21"/>
  <c r="E108" i="21"/>
  <c r="D108" i="21"/>
  <c r="C108" i="21"/>
  <c r="B108" i="21"/>
  <c r="F107" i="21"/>
  <c r="E107" i="21"/>
  <c r="D107" i="21"/>
  <c r="C107" i="21"/>
  <c r="B107" i="21"/>
  <c r="F106" i="21"/>
  <c r="E106" i="21"/>
  <c r="D106" i="21"/>
  <c r="C106" i="21"/>
  <c r="B106" i="21"/>
  <c r="F105" i="21"/>
  <c r="E105" i="21"/>
  <c r="D105" i="21"/>
  <c r="C105" i="21"/>
  <c r="B105" i="21"/>
  <c r="F104" i="21"/>
  <c r="E104" i="21"/>
  <c r="D104" i="21"/>
  <c r="C104" i="21"/>
  <c r="B104" i="21"/>
  <c r="F103" i="21"/>
  <c r="E103" i="21"/>
  <c r="D103" i="21"/>
  <c r="C103" i="21"/>
  <c r="B103" i="21"/>
  <c r="F102" i="21"/>
  <c r="E102" i="21"/>
  <c r="D102" i="21"/>
  <c r="C102" i="21"/>
  <c r="B102" i="21"/>
  <c r="F101" i="21"/>
  <c r="E101" i="21"/>
  <c r="D101" i="21"/>
  <c r="C101" i="21"/>
  <c r="B101" i="21"/>
  <c r="F100" i="21"/>
  <c r="E100" i="21"/>
  <c r="D100" i="21"/>
  <c r="C100" i="21"/>
  <c r="B100" i="21"/>
  <c r="F99" i="21"/>
  <c r="E99" i="21"/>
  <c r="D99" i="21"/>
  <c r="C99" i="21"/>
  <c r="B99" i="21"/>
  <c r="F98" i="21"/>
  <c r="E98" i="21"/>
  <c r="D98" i="21"/>
  <c r="C98" i="21"/>
  <c r="B98" i="21"/>
  <c r="F97" i="21"/>
  <c r="E97" i="21"/>
  <c r="D97" i="21"/>
  <c r="C97" i="21"/>
  <c r="B97" i="21"/>
  <c r="F96" i="21"/>
  <c r="E96" i="21"/>
  <c r="D96" i="21"/>
  <c r="C96" i="21"/>
  <c r="B96" i="21"/>
  <c r="F95" i="21"/>
  <c r="E95" i="21"/>
  <c r="D95" i="21"/>
  <c r="C95" i="21"/>
  <c r="B95" i="21"/>
  <c r="F94" i="21"/>
  <c r="E94" i="21"/>
  <c r="D94" i="21"/>
  <c r="C94" i="21"/>
  <c r="B94" i="21"/>
  <c r="F93" i="21"/>
  <c r="E93" i="21"/>
  <c r="D93" i="21"/>
  <c r="C93" i="21"/>
  <c r="B93" i="21"/>
  <c r="F92" i="21"/>
  <c r="E92" i="21"/>
  <c r="D92" i="21"/>
  <c r="C92" i="21"/>
  <c r="B92" i="21"/>
  <c r="F91" i="21"/>
  <c r="E91" i="21"/>
  <c r="D91" i="21"/>
  <c r="C91" i="21"/>
  <c r="B91" i="21"/>
  <c r="F90" i="21"/>
  <c r="E90" i="21"/>
  <c r="D90" i="21"/>
  <c r="C90" i="21"/>
  <c r="B90" i="21"/>
  <c r="F89" i="21"/>
  <c r="E89" i="21"/>
  <c r="D89" i="21"/>
  <c r="C89" i="21"/>
  <c r="B89" i="21"/>
  <c r="F88" i="21"/>
  <c r="E88" i="21"/>
  <c r="D88" i="21"/>
  <c r="C88" i="21"/>
  <c r="B88" i="21"/>
  <c r="F87" i="21"/>
  <c r="E87" i="21"/>
  <c r="D87" i="21"/>
  <c r="C87" i="21"/>
  <c r="B87" i="21"/>
  <c r="F86" i="21"/>
  <c r="E86" i="21"/>
  <c r="D86" i="21"/>
  <c r="C86" i="21"/>
  <c r="B86" i="21"/>
  <c r="F85" i="21"/>
  <c r="E85" i="21"/>
  <c r="D85" i="21"/>
  <c r="C85" i="21"/>
  <c r="B85" i="21"/>
  <c r="F84" i="21"/>
  <c r="E84" i="21"/>
  <c r="D84" i="21"/>
  <c r="C84" i="21"/>
  <c r="B84" i="21"/>
  <c r="F83" i="21"/>
  <c r="E83" i="21"/>
  <c r="D83" i="21"/>
  <c r="C83" i="21"/>
  <c r="B83" i="21"/>
  <c r="F82" i="21"/>
  <c r="E82" i="21"/>
  <c r="D82" i="21"/>
  <c r="C82" i="21"/>
  <c r="B82" i="21"/>
  <c r="F81" i="21"/>
  <c r="E81" i="21"/>
  <c r="D81" i="21"/>
  <c r="C81" i="21"/>
  <c r="B81" i="21"/>
  <c r="F80" i="21"/>
  <c r="E80" i="21"/>
  <c r="D80" i="21"/>
  <c r="C80" i="21"/>
  <c r="B80" i="21"/>
  <c r="F79" i="21"/>
  <c r="E79" i="21"/>
  <c r="D79" i="21"/>
  <c r="C79" i="21"/>
  <c r="B79" i="21"/>
  <c r="F78" i="21"/>
  <c r="E78" i="21"/>
  <c r="D78" i="21"/>
  <c r="C78" i="21"/>
  <c r="B78" i="21"/>
  <c r="F77" i="21"/>
  <c r="E77" i="21"/>
  <c r="D77" i="21"/>
  <c r="C77" i="21"/>
  <c r="B77" i="21"/>
  <c r="F76" i="21"/>
  <c r="E76" i="21"/>
  <c r="D76" i="21"/>
  <c r="C76" i="21"/>
  <c r="B76" i="21"/>
  <c r="F75" i="21"/>
  <c r="E75" i="21"/>
  <c r="D75" i="21"/>
  <c r="C75" i="21"/>
  <c r="B75" i="21"/>
  <c r="F74" i="21"/>
  <c r="E74" i="21"/>
  <c r="D74" i="21"/>
  <c r="C74" i="21"/>
  <c r="B74" i="21"/>
  <c r="F73" i="21"/>
  <c r="E73" i="21"/>
  <c r="D73" i="21"/>
  <c r="C73" i="21"/>
  <c r="B73" i="21"/>
  <c r="F72" i="21"/>
  <c r="E72" i="21"/>
  <c r="D72" i="21"/>
  <c r="C72" i="21"/>
  <c r="B72" i="21"/>
  <c r="F71" i="21"/>
  <c r="E71" i="21"/>
  <c r="D71" i="21"/>
  <c r="C71" i="21"/>
  <c r="B71" i="21"/>
  <c r="F70" i="21"/>
  <c r="E70" i="21"/>
  <c r="D70" i="21"/>
  <c r="C70" i="21"/>
  <c r="B70" i="21"/>
  <c r="F69" i="21"/>
  <c r="E69" i="21"/>
  <c r="D69" i="21"/>
  <c r="C69" i="21"/>
  <c r="B69" i="21"/>
  <c r="F68" i="21"/>
  <c r="E68" i="21"/>
  <c r="D68" i="21"/>
  <c r="C68" i="21"/>
  <c r="B68" i="21"/>
  <c r="F67" i="21"/>
  <c r="E67" i="21"/>
  <c r="D67" i="21"/>
  <c r="C67" i="21"/>
  <c r="B67" i="21"/>
  <c r="F66" i="21"/>
  <c r="E66" i="21"/>
  <c r="D66" i="21"/>
  <c r="C66" i="21"/>
  <c r="B66" i="21"/>
  <c r="F65" i="21"/>
  <c r="E65" i="21"/>
  <c r="D65" i="21"/>
  <c r="C65" i="21"/>
  <c r="B65" i="21"/>
  <c r="F64" i="21"/>
  <c r="E64" i="21"/>
  <c r="D64" i="21"/>
  <c r="C64" i="21"/>
  <c r="B64" i="21"/>
  <c r="F63" i="21"/>
  <c r="E63" i="21"/>
  <c r="D63" i="21"/>
  <c r="C63" i="21"/>
  <c r="B63" i="21"/>
  <c r="F62" i="21"/>
  <c r="E62" i="21"/>
  <c r="D62" i="21"/>
  <c r="C62" i="21"/>
  <c r="B62" i="21"/>
  <c r="F61" i="21"/>
  <c r="E61" i="21"/>
  <c r="D61" i="21"/>
  <c r="C61" i="21"/>
  <c r="B61" i="21"/>
  <c r="F60" i="21"/>
  <c r="E60" i="21"/>
  <c r="D60" i="21"/>
  <c r="C60" i="21"/>
  <c r="B60" i="21"/>
  <c r="F59" i="21"/>
  <c r="E59" i="21"/>
  <c r="D59" i="21"/>
  <c r="C59" i="21"/>
  <c r="B59" i="21"/>
  <c r="F58" i="21"/>
  <c r="E58" i="21"/>
  <c r="D58" i="21"/>
  <c r="C58" i="21"/>
  <c r="B58" i="21"/>
  <c r="F57" i="21"/>
  <c r="E57" i="21"/>
  <c r="D57" i="21"/>
  <c r="C57" i="21"/>
  <c r="B57" i="21"/>
  <c r="F56" i="21"/>
  <c r="E56" i="21"/>
  <c r="D56" i="21"/>
  <c r="C56" i="21"/>
  <c r="B56" i="21"/>
  <c r="F55" i="21"/>
  <c r="E55" i="21"/>
  <c r="D55" i="21"/>
  <c r="C55" i="21"/>
  <c r="B55" i="21"/>
  <c r="F54" i="21"/>
  <c r="E54" i="21"/>
  <c r="D54" i="21"/>
  <c r="C54" i="21"/>
  <c r="B54" i="21"/>
  <c r="F53" i="21"/>
  <c r="E53" i="21"/>
  <c r="D53" i="21"/>
  <c r="C53" i="21"/>
  <c r="B53" i="21"/>
  <c r="F52" i="21"/>
  <c r="E52" i="21"/>
  <c r="D52" i="21"/>
  <c r="C52" i="21"/>
  <c r="B52" i="21"/>
  <c r="F51" i="21"/>
  <c r="E51" i="21"/>
  <c r="D51" i="21"/>
  <c r="C51" i="21"/>
  <c r="B51" i="21"/>
  <c r="F50" i="21"/>
  <c r="E50" i="21"/>
  <c r="D50" i="21"/>
  <c r="C50" i="21"/>
  <c r="B50" i="21"/>
  <c r="F49" i="21"/>
  <c r="E49" i="21"/>
  <c r="D49" i="21"/>
  <c r="C49" i="21"/>
  <c r="B49" i="21"/>
  <c r="F48" i="21"/>
  <c r="E48" i="21"/>
  <c r="D48" i="21"/>
  <c r="C48" i="21"/>
  <c r="B48" i="21"/>
  <c r="F47" i="21"/>
  <c r="E47" i="21"/>
  <c r="D47" i="21"/>
  <c r="C47" i="21"/>
  <c r="B47" i="21"/>
  <c r="F46" i="21"/>
  <c r="E46" i="21"/>
  <c r="D46" i="21"/>
  <c r="C46" i="21"/>
  <c r="B46" i="21"/>
  <c r="F45" i="21"/>
  <c r="E45" i="21"/>
  <c r="D45" i="21"/>
  <c r="C45" i="21"/>
  <c r="B45" i="21"/>
  <c r="F44" i="21"/>
  <c r="E44" i="21"/>
  <c r="D44" i="21"/>
  <c r="C44" i="21"/>
  <c r="B44" i="21"/>
  <c r="F43" i="21"/>
  <c r="E43" i="21"/>
  <c r="D43" i="21"/>
  <c r="C43" i="21"/>
  <c r="B43" i="21"/>
  <c r="F42" i="21"/>
  <c r="E42" i="21"/>
  <c r="D42" i="21"/>
  <c r="C42" i="21"/>
  <c r="B42" i="21"/>
  <c r="F41" i="21"/>
  <c r="E41" i="21"/>
  <c r="D41" i="21"/>
  <c r="C41" i="21"/>
  <c r="B41" i="21"/>
  <c r="F40" i="21"/>
  <c r="E40" i="21"/>
  <c r="D40" i="21"/>
  <c r="C40" i="21"/>
  <c r="B40" i="21"/>
  <c r="F39" i="21"/>
  <c r="E39" i="21"/>
  <c r="D39" i="21"/>
  <c r="C39" i="21"/>
  <c r="B39" i="21"/>
  <c r="F38" i="21"/>
  <c r="E38" i="21"/>
  <c r="D38" i="21"/>
  <c r="C38" i="21"/>
  <c r="B38" i="21"/>
  <c r="F37" i="21"/>
  <c r="E37" i="21"/>
  <c r="D37" i="21"/>
  <c r="C37" i="21"/>
  <c r="B37" i="21"/>
  <c r="F36" i="21"/>
  <c r="E36" i="21"/>
  <c r="D36" i="21"/>
  <c r="C36" i="21"/>
  <c r="B36" i="21"/>
  <c r="F35" i="21"/>
  <c r="E35" i="21"/>
  <c r="D35" i="21"/>
  <c r="C35" i="21"/>
  <c r="B35" i="21"/>
  <c r="F34" i="21"/>
  <c r="E34" i="21"/>
  <c r="D34" i="21"/>
  <c r="C34" i="21"/>
  <c r="B34" i="21"/>
  <c r="F33" i="21"/>
  <c r="E33" i="21"/>
  <c r="D33" i="21"/>
  <c r="C33" i="21"/>
  <c r="B33" i="21"/>
  <c r="F32" i="21"/>
  <c r="E32" i="21"/>
  <c r="D32" i="21"/>
  <c r="C32" i="21"/>
  <c r="B32" i="21"/>
  <c r="F31" i="21"/>
  <c r="E31" i="21"/>
  <c r="D31" i="21"/>
  <c r="C31" i="21"/>
  <c r="B31" i="21"/>
  <c r="F30" i="21"/>
  <c r="E30" i="21"/>
  <c r="D30" i="21"/>
  <c r="C30" i="21"/>
  <c r="B30" i="21"/>
  <c r="F29" i="21"/>
  <c r="E29" i="21"/>
  <c r="D29" i="21"/>
  <c r="C29" i="21"/>
  <c r="B29" i="21"/>
  <c r="F28" i="21"/>
  <c r="E28" i="21"/>
  <c r="D28" i="21"/>
  <c r="C28" i="21"/>
  <c r="B28" i="21"/>
  <c r="F27" i="21"/>
  <c r="E27" i="21"/>
  <c r="D27" i="21"/>
  <c r="C27" i="21"/>
  <c r="B27" i="21"/>
  <c r="F26" i="21"/>
  <c r="E26" i="21"/>
  <c r="D26" i="21"/>
  <c r="C26" i="21"/>
  <c r="B26" i="21"/>
  <c r="F25" i="21"/>
  <c r="E25" i="21"/>
  <c r="D25" i="21"/>
  <c r="C25" i="21"/>
  <c r="B25" i="21"/>
  <c r="F24" i="21"/>
  <c r="E24" i="21"/>
  <c r="D24" i="21"/>
  <c r="C24" i="21"/>
  <c r="B24" i="21"/>
  <c r="F23" i="21"/>
  <c r="E23" i="21"/>
  <c r="D23" i="21"/>
  <c r="C23" i="21"/>
  <c r="B23" i="21"/>
  <c r="F22" i="21"/>
  <c r="E22" i="21"/>
  <c r="D22" i="21"/>
  <c r="C22" i="21"/>
  <c r="B22" i="21"/>
  <c r="F21" i="21"/>
  <c r="E21" i="21"/>
  <c r="D21" i="21"/>
  <c r="C21" i="21"/>
  <c r="B21" i="21"/>
  <c r="F20" i="21"/>
  <c r="E20" i="21"/>
  <c r="D20" i="21"/>
  <c r="C20" i="21"/>
  <c r="B20" i="21"/>
  <c r="F19" i="21"/>
  <c r="E19" i="21"/>
  <c r="D19" i="21"/>
  <c r="C19" i="21"/>
  <c r="B19" i="21"/>
  <c r="F18" i="21"/>
  <c r="E18" i="21"/>
  <c r="D18" i="21"/>
  <c r="C18" i="21"/>
  <c r="B18" i="21"/>
  <c r="F17" i="21"/>
  <c r="E17" i="21"/>
  <c r="D17" i="21"/>
  <c r="C17" i="21"/>
  <c r="B17" i="21"/>
  <c r="F16" i="21"/>
  <c r="E16" i="21"/>
  <c r="D16" i="21"/>
  <c r="C16" i="21"/>
  <c r="B16" i="21"/>
  <c r="F15" i="21"/>
  <c r="E15" i="21"/>
  <c r="D15" i="21"/>
  <c r="C15" i="21"/>
  <c r="B15" i="21"/>
  <c r="F14" i="21"/>
  <c r="E14" i="21"/>
  <c r="D14" i="21"/>
  <c r="C14" i="21"/>
  <c r="B14" i="21"/>
  <c r="F13" i="21"/>
  <c r="E13" i="21"/>
  <c r="D13" i="21"/>
  <c r="C13" i="21"/>
  <c r="B13" i="21"/>
  <c r="F12" i="21"/>
  <c r="E12" i="21"/>
  <c r="D12" i="21"/>
  <c r="C12" i="21"/>
  <c r="B12" i="21"/>
  <c r="F11" i="21"/>
  <c r="E11" i="21"/>
  <c r="D11" i="21"/>
  <c r="C11" i="21"/>
  <c r="B11" i="21"/>
  <c r="F10" i="21"/>
  <c r="E10" i="21"/>
  <c r="D10" i="21"/>
  <c r="C10" i="21"/>
  <c r="B10" i="21"/>
  <c r="F9" i="21"/>
  <c r="E9" i="21"/>
  <c r="D9" i="21"/>
  <c r="C9" i="21"/>
  <c r="B9" i="21"/>
  <c r="F8" i="21"/>
  <c r="E8" i="21"/>
  <c r="D8" i="21"/>
  <c r="C8" i="21"/>
  <c r="B8" i="21"/>
  <c r="F7" i="21"/>
  <c r="E7" i="21"/>
  <c r="D7" i="21"/>
  <c r="C7" i="21"/>
  <c r="B7" i="21"/>
  <c r="F6" i="21"/>
  <c r="E6" i="21"/>
  <c r="D6" i="21"/>
  <c r="C6" i="21"/>
  <c r="B6" i="21"/>
  <c r="F5" i="21"/>
  <c r="E5" i="21"/>
  <c r="D5" i="21"/>
  <c r="C5" i="21"/>
  <c r="B5" i="21"/>
  <c r="F4" i="21"/>
  <c r="E4" i="21"/>
  <c r="D4" i="21"/>
  <c r="C4" i="21"/>
  <c r="B4" i="21"/>
  <c r="F3" i="21"/>
  <c r="E3" i="21"/>
  <c r="D3" i="21"/>
  <c r="C3" i="21"/>
  <c r="B3" i="21"/>
  <c r="F2" i="21"/>
  <c r="E2" i="21"/>
  <c r="D2" i="21"/>
  <c r="C2" i="21"/>
  <c r="B2" i="21"/>
  <c r="O18" i="4"/>
  <c r="M18" i="4"/>
  <c r="J18" i="4"/>
  <c r="O15" i="4"/>
  <c r="M15" i="4"/>
  <c r="J15" i="4"/>
  <c r="O12" i="4"/>
  <c r="M12" i="4"/>
  <c r="J12" i="4"/>
  <c r="AA29" i="18"/>
  <c r="AA30" i="18" s="1"/>
  <c r="AA27" i="18"/>
  <c r="AA25" i="18"/>
  <c r="S29" i="18"/>
  <c r="S30" i="18" s="1"/>
  <c r="S28" i="18"/>
  <c r="S27" i="18"/>
  <c r="S25" i="18"/>
  <c r="C6" i="15" a="1"/>
  <c r="C6" i="15" s="1"/>
  <c r="AA26" i="18"/>
  <c r="B1578" i="21" l="1"/>
  <c r="H1557" i="21"/>
  <c r="I1560" i="21"/>
  <c r="H4" i="21"/>
  <c r="I7" i="21"/>
  <c r="H12" i="21"/>
  <c r="I15" i="21"/>
  <c r="H20" i="21"/>
  <c r="I23" i="21"/>
  <c r="H28" i="21"/>
  <c r="I31" i="21"/>
  <c r="H36" i="21"/>
  <c r="I39" i="21"/>
  <c r="H44" i="21"/>
  <c r="I47" i="21"/>
  <c r="H52" i="21"/>
  <c r="I55" i="21"/>
  <c r="H60" i="21"/>
  <c r="I63" i="21"/>
  <c r="H140" i="21"/>
  <c r="I143" i="21"/>
  <c r="H148" i="21"/>
  <c r="I151" i="21"/>
  <c r="H156" i="21"/>
  <c r="I159" i="21"/>
  <c r="H164" i="21"/>
  <c r="I167" i="21"/>
  <c r="J7" i="21"/>
  <c r="J15" i="21"/>
  <c r="J23" i="21"/>
  <c r="J31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H172" i="21"/>
  <c r="I175" i="21"/>
  <c r="H180" i="21"/>
  <c r="I183" i="21"/>
  <c r="H188" i="21"/>
  <c r="I191" i="21"/>
  <c r="H196" i="21"/>
  <c r="I199" i="21"/>
  <c r="H204" i="21"/>
  <c r="I207" i="21"/>
  <c r="H212" i="21"/>
  <c r="I215" i="21"/>
  <c r="H220" i="21"/>
  <c r="I223" i="21"/>
  <c r="H228" i="21"/>
  <c r="I231" i="21"/>
  <c r="H236" i="21"/>
  <c r="I239" i="21"/>
  <c r="H244" i="21"/>
  <c r="I247" i="21"/>
  <c r="H252" i="21"/>
  <c r="I255" i="21"/>
  <c r="H260" i="21"/>
  <c r="I263" i="21"/>
  <c r="H268" i="21"/>
  <c r="I271" i="21"/>
  <c r="I279" i="21"/>
  <c r="H284" i="21"/>
  <c r="I287" i="21"/>
  <c r="H292" i="21"/>
  <c r="I295" i="21"/>
  <c r="H300" i="21"/>
  <c r="I303" i="21"/>
  <c r="H308" i="21"/>
  <c r="I311" i="21"/>
  <c r="H316" i="21"/>
  <c r="I319" i="21"/>
  <c r="H324" i="21"/>
  <c r="I327" i="21"/>
  <c r="H332" i="21"/>
  <c r="I335" i="21"/>
  <c r="H340" i="21"/>
  <c r="I343" i="21"/>
  <c r="H348" i="21"/>
  <c r="I351" i="21"/>
  <c r="H356" i="21"/>
  <c r="I359" i="21"/>
  <c r="H364" i="21"/>
  <c r="I367" i="21"/>
  <c r="H372" i="21"/>
  <c r="I375" i="21"/>
  <c r="H380" i="21"/>
  <c r="I383" i="21"/>
  <c r="H388" i="21"/>
  <c r="I391" i="21"/>
  <c r="H396" i="21"/>
  <c r="I399" i="21"/>
  <c r="H404" i="21"/>
  <c r="I407" i="21"/>
  <c r="H412" i="21"/>
  <c r="I415" i="21"/>
  <c r="H420" i="21"/>
  <c r="I423" i="21"/>
  <c r="H436" i="21"/>
  <c r="I439" i="21"/>
  <c r="H444" i="21"/>
  <c r="I447" i="21"/>
  <c r="H452" i="21"/>
  <c r="I455" i="21"/>
  <c r="H476" i="21"/>
  <c r="I479" i="21"/>
  <c r="H492" i="21"/>
  <c r="I495" i="21"/>
  <c r="H500" i="21"/>
  <c r="H508" i="21"/>
  <c r="I511" i="21"/>
  <c r="H516" i="21"/>
  <c r="I519" i="21"/>
  <c r="H524" i="21"/>
  <c r="I527" i="21"/>
  <c r="H532" i="21"/>
  <c r="H540" i="21"/>
  <c r="I543" i="21"/>
  <c r="H548" i="21"/>
  <c r="J1560" i="21"/>
  <c r="J175" i="21"/>
  <c r="J183" i="21"/>
  <c r="J191" i="21"/>
  <c r="J199" i="21"/>
  <c r="J207" i="21"/>
  <c r="J215" i="21"/>
  <c r="J223" i="21"/>
  <c r="J231" i="21"/>
  <c r="J239" i="21"/>
  <c r="J247" i="21"/>
  <c r="J255" i="21"/>
  <c r="J463" i="21"/>
  <c r="J471" i="21"/>
  <c r="J479" i="21"/>
  <c r="J487" i="21"/>
  <c r="J495" i="21"/>
  <c r="J503" i="21"/>
  <c r="J511" i="21"/>
  <c r="J519" i="21"/>
  <c r="J527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27" i="21"/>
  <c r="J735" i="21"/>
  <c r="J743" i="21"/>
  <c r="J751" i="21"/>
  <c r="J759" i="21"/>
  <c r="J767" i="21"/>
  <c r="J775" i="21"/>
  <c r="J783" i="21"/>
  <c r="J791" i="21"/>
  <c r="J799" i="21"/>
  <c r="J807" i="21"/>
  <c r="J815" i="21"/>
  <c r="J823" i="21"/>
  <c r="J831" i="21"/>
  <c r="J839" i="21"/>
  <c r="J903" i="21"/>
  <c r="J911" i="21"/>
  <c r="J919" i="21"/>
  <c r="J927" i="21"/>
  <c r="J935" i="21"/>
  <c r="H1556" i="21"/>
  <c r="J1561" i="21"/>
  <c r="I132" i="21"/>
  <c r="H137" i="21"/>
  <c r="I140" i="21"/>
  <c r="H145" i="21"/>
  <c r="I148" i="21"/>
  <c r="H153" i="21"/>
  <c r="I156" i="21"/>
  <c r="H161" i="21"/>
  <c r="I164" i="21"/>
  <c r="H169" i="21"/>
  <c r="I172" i="21"/>
  <c r="H177" i="21"/>
  <c r="I180" i="21"/>
  <c r="H185" i="21"/>
  <c r="I188" i="21"/>
  <c r="H193" i="21"/>
  <c r="I196" i="21"/>
  <c r="H201" i="21"/>
  <c r="I204" i="21"/>
  <c r="H209" i="21"/>
  <c r="I212" i="21"/>
  <c r="H217" i="21"/>
  <c r="I220" i="21"/>
  <c r="H225" i="21"/>
  <c r="I228" i="21"/>
  <c r="H233" i="21"/>
  <c r="I236" i="21"/>
  <c r="H241" i="21"/>
  <c r="I244" i="21"/>
  <c r="H249" i="21"/>
  <c r="I252" i="21"/>
  <c r="H257" i="21"/>
  <c r="I260" i="21"/>
  <c r="J263" i="21"/>
  <c r="H265" i="21"/>
  <c r="I268" i="21"/>
  <c r="J271" i="21"/>
  <c r="H273" i="21"/>
  <c r="I276" i="21"/>
  <c r="J279" i="21"/>
  <c r="H281" i="21"/>
  <c r="I284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J383" i="21"/>
  <c r="J391" i="21"/>
  <c r="J399" i="21"/>
  <c r="J407" i="21"/>
  <c r="J415" i="21"/>
  <c r="J423" i="21"/>
  <c r="J431" i="21"/>
  <c r="J439" i="21"/>
  <c r="I444" i="21"/>
  <c r="J447" i="21"/>
  <c r="H449" i="21"/>
  <c r="I452" i="21"/>
  <c r="J455" i="21"/>
  <c r="H457" i="21"/>
  <c r="I460" i="21"/>
  <c r="H1559" i="21"/>
  <c r="H465" i="21"/>
  <c r="I468" i="21"/>
  <c r="H473" i="21"/>
  <c r="I476" i="21"/>
  <c r="H481" i="21"/>
  <c r="I484" i="21"/>
  <c r="H489" i="21"/>
  <c r="I492" i="21"/>
  <c r="H497" i="21"/>
  <c r="I500" i="21"/>
  <c r="H505" i="21"/>
  <c r="I508" i="21"/>
  <c r="H513" i="21"/>
  <c r="I516" i="21"/>
  <c r="H521" i="21"/>
  <c r="I524" i="21"/>
  <c r="H529" i="21"/>
  <c r="H537" i="21"/>
  <c r="I540" i="21"/>
  <c r="H545" i="21"/>
  <c r="I548" i="21"/>
  <c r="H553" i="21"/>
  <c r="I556" i="21"/>
  <c r="H561" i="21"/>
  <c r="I564" i="21"/>
  <c r="H569" i="21"/>
  <c r="I572" i="21"/>
  <c r="H577" i="21"/>
  <c r="I580" i="21"/>
  <c r="H585" i="21"/>
  <c r="I588" i="21"/>
  <c r="H593" i="21"/>
  <c r="I596" i="21"/>
  <c r="H601" i="21"/>
  <c r="I604" i="21"/>
  <c r="H609" i="21"/>
  <c r="I612" i="21"/>
  <c r="H617" i="21"/>
  <c r="I620" i="21"/>
  <c r="H625" i="21"/>
  <c r="I628" i="21"/>
  <c r="H633" i="21"/>
  <c r="I636" i="21"/>
  <c r="H641" i="21"/>
  <c r="I644" i="21"/>
  <c r="H649" i="21"/>
  <c r="I652" i="21"/>
  <c r="H657" i="21"/>
  <c r="I660" i="21"/>
  <c r="H665" i="21"/>
  <c r="I668" i="21"/>
  <c r="H673" i="21"/>
  <c r="I676" i="21"/>
  <c r="H681" i="21"/>
  <c r="I684" i="21"/>
  <c r="H689" i="21"/>
  <c r="I692" i="21"/>
  <c r="H697" i="21"/>
  <c r="I700" i="21"/>
  <c r="I804" i="21"/>
  <c r="H809" i="21"/>
  <c r="I812" i="21"/>
  <c r="H817" i="21"/>
  <c r="I820" i="21"/>
  <c r="H825" i="21"/>
  <c r="I828" i="21"/>
  <c r="H833" i="21"/>
  <c r="I836" i="21"/>
  <c r="H841" i="21"/>
  <c r="I844" i="21"/>
  <c r="H849" i="21"/>
  <c r="I852" i="21"/>
  <c r="H857" i="21"/>
  <c r="I860" i="21"/>
  <c r="H865" i="21"/>
  <c r="I868" i="21"/>
  <c r="H873" i="21"/>
  <c r="I876" i="21"/>
  <c r="H881" i="21"/>
  <c r="I884" i="21"/>
  <c r="H889" i="21"/>
  <c r="I892" i="21"/>
  <c r="I1004" i="21"/>
  <c r="H1537" i="21"/>
  <c r="I1558" i="21"/>
  <c r="I1556" i="21"/>
  <c r="J1558" i="21"/>
  <c r="H1560" i="21"/>
  <c r="J1557" i="21"/>
  <c r="H897" i="21"/>
  <c r="I900" i="21"/>
  <c r="H905" i="21"/>
  <c r="I908" i="21"/>
  <c r="H993" i="21"/>
  <c r="I996" i="21"/>
  <c r="H1001" i="21"/>
  <c r="H1009" i="21"/>
  <c r="I1012" i="21"/>
  <c r="H1017" i="21"/>
  <c r="I1020" i="21"/>
  <c r="H1025" i="21"/>
  <c r="I1028" i="21"/>
  <c r="H1033" i="21"/>
  <c r="I1036" i="21"/>
  <c r="H1041" i="21"/>
  <c r="I1044" i="21"/>
  <c r="H1049" i="21"/>
  <c r="I1052" i="21"/>
  <c r="H1057" i="21"/>
  <c r="J1556" i="21"/>
  <c r="H1558" i="21"/>
  <c r="I1561" i="21"/>
  <c r="I1562" i="21"/>
  <c r="I1559" i="21"/>
  <c r="J1562" i="21"/>
  <c r="J1559" i="21"/>
  <c r="H1561" i="21"/>
  <c r="L1561" i="21" s="1"/>
  <c r="I1557" i="21"/>
  <c r="H1562" i="21"/>
  <c r="I532" i="21"/>
  <c r="J2" i="21"/>
  <c r="J10" i="21"/>
  <c r="J18" i="21"/>
  <c r="J26" i="21"/>
  <c r="J34" i="21"/>
  <c r="J42" i="21"/>
  <c r="J50" i="21"/>
  <c r="J58" i="21"/>
  <c r="J66" i="21"/>
  <c r="H68" i="21"/>
  <c r="I71" i="21"/>
  <c r="J74" i="21"/>
  <c r="H76" i="21"/>
  <c r="I79" i="21"/>
  <c r="J82" i="21"/>
  <c r="H84" i="21"/>
  <c r="I87" i="21"/>
  <c r="J90" i="21"/>
  <c r="H92" i="21"/>
  <c r="I95" i="21"/>
  <c r="J98" i="21"/>
  <c r="H100" i="21"/>
  <c r="I103" i="21"/>
  <c r="J106" i="21"/>
  <c r="H108" i="21"/>
  <c r="I111" i="21"/>
  <c r="J114" i="21"/>
  <c r="H116" i="21"/>
  <c r="I119" i="21"/>
  <c r="J122" i="21"/>
  <c r="H124" i="21"/>
  <c r="I127" i="21"/>
  <c r="J130" i="21"/>
  <c r="H132" i="21"/>
  <c r="I135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H276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H428" i="21"/>
  <c r="I431" i="21"/>
  <c r="H460" i="21"/>
  <c r="I463" i="21"/>
  <c r="H468" i="21"/>
  <c r="I471" i="21"/>
  <c r="H484" i="21"/>
  <c r="I487" i="21"/>
  <c r="I503" i="21"/>
  <c r="J943" i="21"/>
  <c r="J951" i="21"/>
  <c r="J959" i="21"/>
  <c r="J967" i="21"/>
  <c r="J975" i="21"/>
  <c r="J983" i="21"/>
  <c r="J991" i="21"/>
  <c r="J999" i="21"/>
  <c r="J1007" i="21"/>
  <c r="J1015" i="21"/>
  <c r="J1023" i="21"/>
  <c r="H1088" i="21"/>
  <c r="I1107" i="21"/>
  <c r="H1112" i="21"/>
  <c r="I1115" i="21"/>
  <c r="H1120" i="21"/>
  <c r="I1123" i="21"/>
  <c r="H1128" i="21"/>
  <c r="I1131" i="21"/>
  <c r="H1136" i="21"/>
  <c r="I1139" i="21"/>
  <c r="H1144" i="21"/>
  <c r="I1147" i="21"/>
  <c r="H1152" i="21"/>
  <c r="I1155" i="21"/>
  <c r="H1160" i="21"/>
  <c r="I1163" i="21"/>
  <c r="H1168" i="21"/>
  <c r="I1171" i="21"/>
  <c r="H1176" i="21"/>
  <c r="I1187" i="21"/>
  <c r="H1200" i="21"/>
  <c r="I1203" i="21"/>
  <c r="H1208" i="21"/>
  <c r="H1216" i="21"/>
  <c r="H1224" i="21"/>
  <c r="I1227" i="21"/>
  <c r="H1232" i="21"/>
  <c r="H1240" i="21"/>
  <c r="I1251" i="21"/>
  <c r="H1256" i="21"/>
  <c r="H1264" i="21"/>
  <c r="I1267" i="21"/>
  <c r="H1272" i="21"/>
  <c r="I1275" i="21"/>
  <c r="H1280" i="21"/>
  <c r="H1288" i="21"/>
  <c r="I1291" i="21"/>
  <c r="H1296" i="21"/>
  <c r="I1299" i="21"/>
  <c r="H1304" i="21"/>
  <c r="I1307" i="21"/>
  <c r="H1312" i="21"/>
  <c r="H1328" i="21"/>
  <c r="I1331" i="21"/>
  <c r="H1336" i="21"/>
  <c r="I1339" i="21"/>
  <c r="H1344" i="21"/>
  <c r="I1347" i="21"/>
  <c r="H1352" i="21"/>
  <c r="I1355" i="21"/>
  <c r="H1360" i="21"/>
  <c r="I1363" i="21"/>
  <c r="H1368" i="21"/>
  <c r="I1371" i="21"/>
  <c r="H1376" i="21"/>
  <c r="I1379" i="21"/>
  <c r="H1384" i="21"/>
  <c r="I1387" i="21"/>
  <c r="H1392" i="21"/>
  <c r="I1395" i="21"/>
  <c r="H1400" i="21"/>
  <c r="I1403" i="21"/>
  <c r="H1408" i="21"/>
  <c r="J1011" i="21"/>
  <c r="J1019" i="21"/>
  <c r="J1107" i="21"/>
  <c r="J1115" i="21"/>
  <c r="J1123" i="21"/>
  <c r="H906" i="21"/>
  <c r="J804" i="21"/>
  <c r="J812" i="21"/>
  <c r="J820" i="21"/>
  <c r="J828" i="21"/>
  <c r="J836" i="21"/>
  <c r="J844" i="21"/>
  <c r="J852" i="21"/>
  <c r="J860" i="21"/>
  <c r="J868" i="21"/>
  <c r="J876" i="21"/>
  <c r="J884" i="21"/>
  <c r="J892" i="21"/>
  <c r="J1012" i="21"/>
  <c r="J1020" i="21"/>
  <c r="J1028" i="21"/>
  <c r="J1036" i="21"/>
  <c r="J1044" i="21"/>
  <c r="J1052" i="21"/>
  <c r="J1060" i="21"/>
  <c r="J1068" i="21"/>
  <c r="J1076" i="21"/>
  <c r="J1084" i="21"/>
  <c r="J1092" i="21"/>
  <c r="J1100" i="21"/>
  <c r="J1548" i="21"/>
  <c r="J847" i="21"/>
  <c r="J855" i="21"/>
  <c r="J863" i="21"/>
  <c r="J871" i="21"/>
  <c r="J879" i="21"/>
  <c r="J887" i="21"/>
  <c r="J895" i="21"/>
  <c r="J132" i="21"/>
  <c r="J140" i="21"/>
  <c r="J148" i="21"/>
  <c r="J156" i="21"/>
  <c r="J164" i="21"/>
  <c r="J172" i="21"/>
  <c r="J180" i="21"/>
  <c r="J188" i="21"/>
  <c r="J196" i="21"/>
  <c r="J220" i="21"/>
  <c r="J228" i="21"/>
  <c r="J236" i="21"/>
  <c r="J244" i="21"/>
  <c r="J252" i="21"/>
  <c r="J260" i="21"/>
  <c r="J284" i="21"/>
  <c r="J900" i="21"/>
  <c r="J908" i="21"/>
  <c r="J996" i="21"/>
  <c r="J1004" i="21"/>
  <c r="J1436" i="21"/>
  <c r="H1511" i="21"/>
  <c r="H995" i="21"/>
  <c r="I998" i="21"/>
  <c r="H1003" i="21"/>
  <c r="I1006" i="21"/>
  <c r="H1011" i="21"/>
  <c r="I1014" i="21"/>
  <c r="H1019" i="21"/>
  <c r="I1022" i="21"/>
  <c r="H1027" i="21"/>
  <c r="I1030" i="21"/>
  <c r="H1035" i="21"/>
  <c r="I1038" i="21"/>
  <c r="H1043" i="21"/>
  <c r="I1046" i="21"/>
  <c r="H1051" i="21"/>
  <c r="I1054" i="21"/>
  <c r="H1059" i="21"/>
  <c r="I1062" i="21"/>
  <c r="H1067" i="21"/>
  <c r="I1070" i="21"/>
  <c r="H1075" i="21"/>
  <c r="I1078" i="21"/>
  <c r="H1083" i="21"/>
  <c r="I1086" i="21"/>
  <c r="H1091" i="21"/>
  <c r="I1094" i="21"/>
  <c r="H1099" i="21"/>
  <c r="I1102" i="21"/>
  <c r="H1488" i="21"/>
  <c r="J59" i="21"/>
  <c r="J67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23" i="21"/>
  <c r="J731" i="21"/>
  <c r="J739" i="21"/>
  <c r="J747" i="21"/>
  <c r="J755" i="21"/>
  <c r="J763" i="21"/>
  <c r="J771" i="21"/>
  <c r="J779" i="21"/>
  <c r="J787" i="21"/>
  <c r="J795" i="21"/>
  <c r="J803" i="21"/>
  <c r="J811" i="21"/>
  <c r="J819" i="21"/>
  <c r="J827" i="21"/>
  <c r="J835" i="21"/>
  <c r="J843" i="21"/>
  <c r="J851" i="21"/>
  <c r="J859" i="21"/>
  <c r="J867" i="21"/>
  <c r="J875" i="21"/>
  <c r="J883" i="21"/>
  <c r="J891" i="21"/>
  <c r="J899" i="21"/>
  <c r="J907" i="21"/>
  <c r="J915" i="21"/>
  <c r="J923" i="21"/>
  <c r="J931" i="21"/>
  <c r="J939" i="21"/>
  <c r="H941" i="21"/>
  <c r="I944" i="21"/>
  <c r="J947" i="21"/>
  <c r="H949" i="21"/>
  <c r="I952" i="21"/>
  <c r="J955" i="21"/>
  <c r="H957" i="21"/>
  <c r="I960" i="21"/>
  <c r="J963" i="21"/>
  <c r="H965" i="21"/>
  <c r="I968" i="21"/>
  <c r="J971" i="21"/>
  <c r="H973" i="21"/>
  <c r="I976" i="21"/>
  <c r="J979" i="21"/>
  <c r="H981" i="21"/>
  <c r="I984" i="21"/>
  <c r="J987" i="21"/>
  <c r="H989" i="21"/>
  <c r="I992" i="21"/>
  <c r="J995" i="21"/>
  <c r="H997" i="21"/>
  <c r="I1000" i="21"/>
  <c r="J1003" i="21"/>
  <c r="H1005" i="21"/>
  <c r="I1008" i="21"/>
  <c r="H1013" i="21"/>
  <c r="I1016" i="21"/>
  <c r="H1021" i="21"/>
  <c r="J952" i="21"/>
  <c r="J960" i="21"/>
  <c r="J968" i="21"/>
  <c r="J268" i="21"/>
  <c r="I983" i="21"/>
  <c r="H504" i="21"/>
  <c r="I507" i="21"/>
  <c r="H512" i="21"/>
  <c r="I515" i="21"/>
  <c r="H520" i="21"/>
  <c r="I523" i="21"/>
  <c r="H528" i="21"/>
  <c r="I531" i="21"/>
  <c r="H536" i="21"/>
  <c r="I539" i="21"/>
  <c r="H544" i="21"/>
  <c r="I547" i="21"/>
  <c r="H552" i="21"/>
  <c r="I555" i="21"/>
  <c r="H560" i="21"/>
  <c r="I563" i="21"/>
  <c r="H568" i="21"/>
  <c r="I571" i="21"/>
  <c r="H576" i="21"/>
  <c r="I579" i="21"/>
  <c r="H584" i="21"/>
  <c r="I587" i="21"/>
  <c r="H592" i="21"/>
  <c r="I595" i="21"/>
  <c r="H600" i="21"/>
  <c r="I603" i="21"/>
  <c r="H608" i="21"/>
  <c r="I611" i="21"/>
  <c r="H616" i="21"/>
  <c r="I619" i="21"/>
  <c r="H624" i="21"/>
  <c r="I627" i="21"/>
  <c r="H632" i="21"/>
  <c r="I635" i="21"/>
  <c r="H640" i="21"/>
  <c r="I643" i="21"/>
  <c r="H648" i="21"/>
  <c r="I651" i="21"/>
  <c r="H656" i="21"/>
  <c r="I659" i="21"/>
  <c r="H664" i="21"/>
  <c r="I1024" i="21"/>
  <c r="H1109" i="21"/>
  <c r="I1112" i="21"/>
  <c r="H1117" i="21"/>
  <c r="I1120" i="21"/>
  <c r="H1125" i="21"/>
  <c r="I1128" i="21"/>
  <c r="J1131" i="21"/>
  <c r="H1133" i="21"/>
  <c r="I1136" i="21"/>
  <c r="J1139" i="21"/>
  <c r="H1141" i="21"/>
  <c r="I1144" i="21"/>
  <c r="J1147" i="21"/>
  <c r="H1149" i="21"/>
  <c r="I1152" i="21"/>
  <c r="J1155" i="21"/>
  <c r="H1157" i="21"/>
  <c r="I1160" i="21"/>
  <c r="J1163" i="21"/>
  <c r="H1165" i="21"/>
  <c r="I1168" i="21"/>
  <c r="J1171" i="21"/>
  <c r="H1173" i="21"/>
  <c r="I1176" i="21"/>
  <c r="J1179" i="21"/>
  <c r="H1181" i="21"/>
  <c r="I1184" i="21"/>
  <c r="J1187" i="21"/>
  <c r="H1189" i="21"/>
  <c r="I1192" i="21"/>
  <c r="J1195" i="21"/>
  <c r="H1197" i="21"/>
  <c r="I1200" i="21"/>
  <c r="J1203" i="21"/>
  <c r="H1205" i="21"/>
  <c r="I1208" i="21"/>
  <c r="J1211" i="21"/>
  <c r="H1213" i="21"/>
  <c r="I1216" i="21"/>
  <c r="J1219" i="21"/>
  <c r="H1221" i="21"/>
  <c r="I1224" i="21"/>
  <c r="J1227" i="21"/>
  <c r="H1229" i="21"/>
  <c r="I1232" i="21"/>
  <c r="J1235" i="21"/>
  <c r="H1237" i="21"/>
  <c r="I1240" i="21"/>
  <c r="J1243" i="21"/>
  <c r="H1245" i="21"/>
  <c r="I1248" i="21"/>
  <c r="J1251" i="21"/>
  <c r="H1253" i="21"/>
  <c r="I1256" i="21"/>
  <c r="J1259" i="21"/>
  <c r="H1261" i="21"/>
  <c r="I1264" i="21"/>
  <c r="J1267" i="21"/>
  <c r="H1269" i="21"/>
  <c r="I1272" i="21"/>
  <c r="J1275" i="21"/>
  <c r="H1277" i="21"/>
  <c r="I1280" i="21"/>
  <c r="J1283" i="21"/>
  <c r="H1285" i="21"/>
  <c r="I1288" i="21"/>
  <c r="J1291" i="21"/>
  <c r="H1293" i="21"/>
  <c r="I1296" i="21"/>
  <c r="J1299" i="21"/>
  <c r="H1301" i="21"/>
  <c r="I1304" i="21"/>
  <c r="J1307" i="21"/>
  <c r="H1309" i="21"/>
  <c r="I1312" i="21"/>
  <c r="J1315" i="21"/>
  <c r="H1317" i="21"/>
  <c r="I1320" i="21"/>
  <c r="J1323" i="21"/>
  <c r="H1325" i="21"/>
  <c r="I1328" i="21"/>
  <c r="J1331" i="21"/>
  <c r="H1333" i="21"/>
  <c r="I1336" i="21"/>
  <c r="J976" i="21"/>
  <c r="J984" i="21"/>
  <c r="J992" i="21"/>
  <c r="J1000" i="21"/>
  <c r="J1008" i="21"/>
  <c r="J1016" i="21"/>
  <c r="J1024" i="21"/>
  <c r="J1112" i="21"/>
  <c r="J1120" i="21"/>
  <c r="J1128" i="21"/>
  <c r="J1136" i="21"/>
  <c r="J1144" i="21"/>
  <c r="J1152" i="21"/>
  <c r="J1160" i="21"/>
  <c r="J1168" i="21"/>
  <c r="J1176" i="21"/>
  <c r="J1184" i="21"/>
  <c r="J1192" i="21"/>
  <c r="J1200" i="21"/>
  <c r="J1216" i="21"/>
  <c r="J1232" i="21"/>
  <c r="J1339" i="21"/>
  <c r="H1341" i="21"/>
  <c r="I1344" i="21"/>
  <c r="J1347" i="21"/>
  <c r="H1349" i="21"/>
  <c r="I1352" i="21"/>
  <c r="J1355" i="21"/>
  <c r="H1357" i="21"/>
  <c r="I1360" i="21"/>
  <c r="J1363" i="21"/>
  <c r="H1365" i="21"/>
  <c r="I1368" i="21"/>
  <c r="J1371" i="21"/>
  <c r="H1373" i="21"/>
  <c r="I1376" i="21"/>
  <c r="J1379" i="21"/>
  <c r="H1381" i="21"/>
  <c r="I1384" i="21"/>
  <c r="J1387" i="21"/>
  <c r="H1389" i="21"/>
  <c r="I1392" i="21"/>
  <c r="J1395" i="21"/>
  <c r="H1397" i="21"/>
  <c r="I1400" i="21"/>
  <c r="J1403" i="21"/>
  <c r="H1405" i="21"/>
  <c r="I1408" i="21"/>
  <c r="J1411" i="21"/>
  <c r="H1413" i="21"/>
  <c r="I1416" i="21"/>
  <c r="J1419" i="21"/>
  <c r="H1421" i="21"/>
  <c r="I1424" i="21"/>
  <c r="J1427" i="21"/>
  <c r="H1429" i="21"/>
  <c r="I1432" i="21"/>
  <c r="J1435" i="21"/>
  <c r="H1437" i="21"/>
  <c r="I1440" i="21"/>
  <c r="J1443" i="21"/>
  <c r="H1445" i="21"/>
  <c r="I1448" i="21"/>
  <c r="J1451" i="21"/>
  <c r="H1453" i="21"/>
  <c r="I1456" i="21"/>
  <c r="J1459" i="21"/>
  <c r="H1461" i="21"/>
  <c r="I1464" i="21"/>
  <c r="J1467" i="21"/>
  <c r="H1469" i="21"/>
  <c r="H1470" i="21"/>
  <c r="I1472" i="21"/>
  <c r="J1475" i="21"/>
  <c r="H1477" i="21"/>
  <c r="I1480" i="21"/>
  <c r="J1483" i="21"/>
  <c r="H1485" i="21"/>
  <c r="I1488" i="21"/>
  <c r="J1491" i="21"/>
  <c r="H1493" i="21"/>
  <c r="I1496" i="21"/>
  <c r="J1499" i="21"/>
  <c r="H1501" i="21"/>
  <c r="I1504" i="21"/>
  <c r="J1507" i="21"/>
  <c r="H1509" i="21"/>
  <c r="I1512" i="21"/>
  <c r="J1515" i="21"/>
  <c r="H1517" i="21"/>
  <c r="I1520" i="21"/>
  <c r="J1523" i="21"/>
  <c r="H1525" i="21"/>
  <c r="I1528" i="21"/>
  <c r="J1531" i="21"/>
  <c r="H1533" i="21"/>
  <c r="I1536" i="21"/>
  <c r="J1539" i="21"/>
  <c r="H1541" i="21"/>
  <c r="I1544" i="21"/>
  <c r="J1547" i="21"/>
  <c r="H1549" i="21"/>
  <c r="I1552" i="21"/>
  <c r="J1555" i="21"/>
  <c r="J1240" i="21"/>
  <c r="J1248" i="21"/>
  <c r="J1256" i="21"/>
  <c r="J1264" i="21"/>
  <c r="J1272" i="21"/>
  <c r="J1280" i="21"/>
  <c r="J1288" i="21"/>
  <c r="J1296" i="21"/>
  <c r="J1304" i="21"/>
  <c r="J1312" i="21"/>
  <c r="J1320" i="21"/>
  <c r="J1328" i="21"/>
  <c r="J1336" i="21"/>
  <c r="J1344" i="21"/>
  <c r="J1352" i="21"/>
  <c r="J1360" i="21"/>
  <c r="J1368" i="21"/>
  <c r="J1376" i="21"/>
  <c r="J1384" i="21"/>
  <c r="J1392" i="21"/>
  <c r="J1400" i="21"/>
  <c r="J1408" i="21"/>
  <c r="I2" i="21"/>
  <c r="H7" i="21"/>
  <c r="I10" i="21"/>
  <c r="H15" i="21"/>
  <c r="I18" i="21"/>
  <c r="H23" i="21"/>
  <c r="I26" i="21"/>
  <c r="H31" i="21"/>
  <c r="I34" i="21"/>
  <c r="H39" i="21"/>
  <c r="I42" i="21"/>
  <c r="H47" i="21"/>
  <c r="I50" i="21"/>
  <c r="H55" i="21"/>
  <c r="I58" i="21"/>
  <c r="H63" i="21"/>
  <c r="I66" i="21"/>
  <c r="H71" i="21"/>
  <c r="I74" i="21"/>
  <c r="H79" i="21"/>
  <c r="I82" i="21"/>
  <c r="H87" i="21"/>
  <c r="I90" i="21"/>
  <c r="H95" i="21"/>
  <c r="I98" i="21"/>
  <c r="H103" i="21"/>
  <c r="I106" i="21"/>
  <c r="H111" i="21"/>
  <c r="I114" i="21"/>
  <c r="H119" i="21"/>
  <c r="I122" i="21"/>
  <c r="H127" i="21"/>
  <c r="I130" i="21"/>
  <c r="H135" i="21"/>
  <c r="I138" i="21"/>
  <c r="H143" i="21"/>
  <c r="I146" i="21"/>
  <c r="H151" i="21"/>
  <c r="I154" i="21"/>
  <c r="H159" i="21"/>
  <c r="I162" i="21"/>
  <c r="H167" i="21"/>
  <c r="I170" i="21"/>
  <c r="H175" i="21"/>
  <c r="I178" i="21"/>
  <c r="H183" i="21"/>
  <c r="I186" i="21"/>
  <c r="H191" i="21"/>
  <c r="I194" i="21"/>
  <c r="H199" i="21"/>
  <c r="H383" i="21"/>
  <c r="H1431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I535" i="21"/>
  <c r="J538" i="21"/>
  <c r="J546" i="21"/>
  <c r="J554" i="21"/>
  <c r="J562" i="21"/>
  <c r="H564" i="21"/>
  <c r="I567" i="21"/>
  <c r="J570" i="21"/>
  <c r="H572" i="21"/>
  <c r="I575" i="21"/>
  <c r="J578" i="21"/>
  <c r="H580" i="21"/>
  <c r="I583" i="21"/>
  <c r="J586" i="21"/>
  <c r="H588" i="21"/>
  <c r="I591" i="21"/>
  <c r="J594" i="21"/>
  <c r="H596" i="21"/>
  <c r="I599" i="21"/>
  <c r="J602" i="21"/>
  <c r="H604" i="21"/>
  <c r="I607" i="21"/>
  <c r="J610" i="21"/>
  <c r="H612" i="21"/>
  <c r="I615" i="21"/>
  <c r="J618" i="21"/>
  <c r="H620" i="21"/>
  <c r="I623" i="21"/>
  <c r="J626" i="21"/>
  <c r="H628" i="21"/>
  <c r="I631" i="21"/>
  <c r="J634" i="21"/>
  <c r="H636" i="21"/>
  <c r="I639" i="21"/>
  <c r="J642" i="21"/>
  <c r="H644" i="21"/>
  <c r="I647" i="21"/>
  <c r="J650" i="21"/>
  <c r="H652" i="21"/>
  <c r="I655" i="21"/>
  <c r="J658" i="21"/>
  <c r="H660" i="21"/>
  <c r="I663" i="21"/>
  <c r="J666" i="21"/>
  <c r="H668" i="21"/>
  <c r="I671" i="21"/>
  <c r="J674" i="21"/>
  <c r="H676" i="21"/>
  <c r="I679" i="21"/>
  <c r="J682" i="21"/>
  <c r="H684" i="21"/>
  <c r="I687" i="21"/>
  <c r="J690" i="21"/>
  <c r="H692" i="21"/>
  <c r="I695" i="21"/>
  <c r="J535" i="21"/>
  <c r="J358" i="21"/>
  <c r="J366" i="21"/>
  <c r="J374" i="21"/>
  <c r="J382" i="21"/>
  <c r="J598" i="21"/>
  <c r="J606" i="21"/>
  <c r="J614" i="21"/>
  <c r="J622" i="21"/>
  <c r="J630" i="21"/>
  <c r="J638" i="21"/>
  <c r="J646" i="21"/>
  <c r="J654" i="21"/>
  <c r="J662" i="21"/>
  <c r="H1414" i="21"/>
  <c r="H1422" i="21"/>
  <c r="H1438" i="21"/>
  <c r="H1446" i="21"/>
  <c r="H1478" i="21"/>
  <c r="H1486" i="21"/>
  <c r="H1510" i="21"/>
  <c r="H1542" i="21"/>
  <c r="I941" i="21"/>
  <c r="J944" i="21"/>
  <c r="H946" i="21"/>
  <c r="H970" i="21"/>
  <c r="H1050" i="21"/>
  <c r="H1130" i="21"/>
  <c r="H1194" i="21"/>
  <c r="J1208" i="21"/>
  <c r="J1224" i="21"/>
  <c r="H1234" i="21"/>
  <c r="H1410" i="21"/>
  <c r="H1418" i="21"/>
  <c r="H1426" i="21"/>
  <c r="H1434" i="21"/>
  <c r="H1442" i="21"/>
  <c r="I1445" i="21"/>
  <c r="H1450" i="21"/>
  <c r="I1453" i="21"/>
  <c r="H1458" i="21"/>
  <c r="I1461" i="21"/>
  <c r="H1466" i="21"/>
  <c r="I1469" i="21"/>
  <c r="H1474" i="21"/>
  <c r="I1477" i="21"/>
  <c r="H1482" i="21"/>
  <c r="I1485" i="21"/>
  <c r="H1490" i="21"/>
  <c r="I1493" i="21"/>
  <c r="H1498" i="21"/>
  <c r="I1501" i="21"/>
  <c r="H1506" i="21"/>
  <c r="I1509" i="21"/>
  <c r="H1514" i="21"/>
  <c r="I1517" i="21"/>
  <c r="H1522" i="21"/>
  <c r="I1525" i="21"/>
  <c r="H1530" i="21"/>
  <c r="I1533" i="21"/>
  <c r="H1538" i="21"/>
  <c r="I1541" i="21"/>
  <c r="H1546" i="21"/>
  <c r="I1549" i="21"/>
  <c r="H1554" i="21"/>
  <c r="J1053" i="21"/>
  <c r="J1061" i="21"/>
  <c r="J1069" i="21"/>
  <c r="H1072" i="21"/>
  <c r="H1111" i="21"/>
  <c r="H1407" i="21"/>
  <c r="I1410" i="21"/>
  <c r="J1413" i="21"/>
  <c r="H1415" i="21"/>
  <c r="I1418" i="21"/>
  <c r="J1421" i="21"/>
  <c r="H1423" i="21"/>
  <c r="I1426" i="21"/>
  <c r="J1429" i="21"/>
  <c r="I1434" i="21"/>
  <c r="J1437" i="21"/>
  <c r="H1439" i="21"/>
  <c r="I1442" i="21"/>
  <c r="J1445" i="21"/>
  <c r="H1447" i="21"/>
  <c r="I1450" i="21"/>
  <c r="J1453" i="21"/>
  <c r="H1455" i="21"/>
  <c r="I1458" i="21"/>
  <c r="J1461" i="21"/>
  <c r="H1463" i="21"/>
  <c r="I1466" i="21"/>
  <c r="J1469" i="21"/>
  <c r="H1471" i="21"/>
  <c r="I1474" i="21"/>
  <c r="J1477" i="21"/>
  <c r="H1479" i="21"/>
  <c r="I1482" i="21"/>
  <c r="J1485" i="21"/>
  <c r="H1487" i="21"/>
  <c r="I1490" i="21"/>
  <c r="J1493" i="21"/>
  <c r="H1495" i="21"/>
  <c r="I1498" i="21"/>
  <c r="J1501" i="21"/>
  <c r="H1503" i="21"/>
  <c r="I1506" i="21"/>
  <c r="J1509" i="21"/>
  <c r="I1514" i="21"/>
  <c r="J1517" i="21"/>
  <c r="H1519" i="21"/>
  <c r="I1522" i="21"/>
  <c r="J1525" i="21"/>
  <c r="H1527" i="21"/>
  <c r="I1530" i="21"/>
  <c r="J1533" i="21"/>
  <c r="H1535" i="21"/>
  <c r="H1536" i="21"/>
  <c r="I1538" i="21"/>
  <c r="J1541" i="21"/>
  <c r="H1543" i="21"/>
  <c r="L1543" i="21" s="1"/>
  <c r="I1546" i="21"/>
  <c r="J1549" i="21"/>
  <c r="H1551" i="21"/>
  <c r="L1551" i="21" s="1"/>
  <c r="H1552" i="21"/>
  <c r="I1554" i="21"/>
  <c r="J698" i="21"/>
  <c r="H700" i="21"/>
  <c r="I703" i="21"/>
  <c r="J706" i="21"/>
  <c r="H708" i="21"/>
  <c r="I711" i="21"/>
  <c r="J714" i="21"/>
  <c r="H716" i="21"/>
  <c r="I719" i="21"/>
  <c r="J722" i="21"/>
  <c r="H724" i="21"/>
  <c r="I727" i="21"/>
  <c r="J730" i="21"/>
  <c r="H732" i="21"/>
  <c r="I735" i="21"/>
  <c r="J738" i="21"/>
  <c r="H740" i="21"/>
  <c r="I743" i="21"/>
  <c r="J746" i="21"/>
  <c r="H748" i="21"/>
  <c r="I751" i="21"/>
  <c r="J754" i="21"/>
  <c r="H756" i="21"/>
  <c r="I759" i="21"/>
  <c r="J762" i="21"/>
  <c r="H764" i="21"/>
  <c r="I767" i="21"/>
  <c r="J770" i="21"/>
  <c r="H772" i="21"/>
  <c r="I775" i="21"/>
  <c r="J778" i="21"/>
  <c r="H780" i="21"/>
  <c r="I783" i="21"/>
  <c r="J786" i="21"/>
  <c r="H788" i="21"/>
  <c r="I791" i="21"/>
  <c r="J794" i="21"/>
  <c r="H796" i="21"/>
  <c r="I799" i="21"/>
  <c r="J802" i="21"/>
  <c r="H804" i="21"/>
  <c r="I807" i="21"/>
  <c r="J810" i="21"/>
  <c r="H812" i="21"/>
  <c r="I815" i="21"/>
  <c r="J818" i="21"/>
  <c r="H820" i="21"/>
  <c r="I823" i="21"/>
  <c r="J826" i="21"/>
  <c r="H828" i="21"/>
  <c r="I831" i="21"/>
  <c r="J834" i="21"/>
  <c r="H836" i="21"/>
  <c r="I839" i="21"/>
  <c r="J842" i="21"/>
  <c r="H844" i="21"/>
  <c r="I847" i="21"/>
  <c r="J850" i="21"/>
  <c r="H852" i="21"/>
  <c r="I855" i="21"/>
  <c r="J858" i="21"/>
  <c r="H860" i="21"/>
  <c r="I863" i="21"/>
  <c r="I1143" i="21"/>
  <c r="J1410" i="21"/>
  <c r="J1418" i="21"/>
  <c r="J1426" i="21"/>
  <c r="J1434" i="21"/>
  <c r="J1442" i="21"/>
  <c r="J1450" i="21"/>
  <c r="J1458" i="21"/>
  <c r="J1466" i="21"/>
  <c r="J1474" i="21"/>
  <c r="J1482" i="21"/>
  <c r="J1490" i="21"/>
  <c r="J1498" i="21"/>
  <c r="J1506" i="21"/>
  <c r="J1514" i="21"/>
  <c r="J1522" i="21"/>
  <c r="J1530" i="21"/>
  <c r="J1538" i="21"/>
  <c r="J1546" i="21"/>
  <c r="J1554" i="21"/>
  <c r="J3" i="21"/>
  <c r="H5" i="21"/>
  <c r="I8" i="21"/>
  <c r="J11" i="21"/>
  <c r="H13" i="21"/>
  <c r="I16" i="21"/>
  <c r="J19" i="21"/>
  <c r="H21" i="21"/>
  <c r="I24" i="21"/>
  <c r="J27" i="21"/>
  <c r="H29" i="21"/>
  <c r="I32" i="21"/>
  <c r="J35" i="21"/>
  <c r="H37" i="21"/>
  <c r="I40" i="21"/>
  <c r="J43" i="21"/>
  <c r="H45" i="21"/>
  <c r="I48" i="21"/>
  <c r="J51" i="21"/>
  <c r="H53" i="21"/>
  <c r="I56" i="21"/>
  <c r="H61" i="21"/>
  <c r="I64" i="21"/>
  <c r="H69" i="21"/>
  <c r="I72" i="21"/>
  <c r="H77" i="21"/>
  <c r="I80" i="21"/>
  <c r="H85" i="21"/>
  <c r="I88" i="21"/>
  <c r="H93" i="21"/>
  <c r="I5" i="21"/>
  <c r="J8" i="21"/>
  <c r="H10" i="21"/>
  <c r="I13" i="21"/>
  <c r="J16" i="21"/>
  <c r="H18" i="21"/>
  <c r="I21" i="21"/>
  <c r="J24" i="21"/>
  <c r="H26" i="21"/>
  <c r="I29" i="21"/>
  <c r="J32" i="21"/>
  <c r="H34" i="21"/>
  <c r="I37" i="21"/>
  <c r="J40" i="21"/>
  <c r="H42" i="21"/>
  <c r="I45" i="21"/>
  <c r="J48" i="21"/>
  <c r="H50" i="21"/>
  <c r="I53" i="21"/>
  <c r="J56" i="21"/>
  <c r="H58" i="21"/>
  <c r="I61" i="21"/>
  <c r="J64" i="21"/>
  <c r="H66" i="21"/>
  <c r="I69" i="21"/>
  <c r="J72" i="21"/>
  <c r="H74" i="21"/>
  <c r="I77" i="21"/>
  <c r="J80" i="21"/>
  <c r="H2" i="21"/>
  <c r="I3" i="21"/>
  <c r="J6" i="21"/>
  <c r="H8" i="21"/>
  <c r="I11" i="21"/>
  <c r="J14" i="21"/>
  <c r="H16" i="21"/>
  <c r="I19" i="21"/>
  <c r="J22" i="21"/>
  <c r="H24" i="21"/>
  <c r="I27" i="21"/>
  <c r="J30" i="21"/>
  <c r="H32" i="21"/>
  <c r="I35" i="21"/>
  <c r="J38" i="21"/>
  <c r="H40" i="21"/>
  <c r="I43" i="21"/>
  <c r="J46" i="21"/>
  <c r="H48" i="21"/>
  <c r="I51" i="21"/>
  <c r="J54" i="21"/>
  <c r="H56" i="21"/>
  <c r="I59" i="21"/>
  <c r="J62" i="21"/>
  <c r="H64" i="21"/>
  <c r="I67" i="21"/>
  <c r="J70" i="21"/>
  <c r="H72" i="21"/>
  <c r="I75" i="21"/>
  <c r="J78" i="21"/>
  <c r="H80" i="21"/>
  <c r="I83" i="21"/>
  <c r="J86" i="21"/>
  <c r="H88" i="21"/>
  <c r="I91" i="21"/>
  <c r="J94" i="21"/>
  <c r="H96" i="21"/>
  <c r="I99" i="21"/>
  <c r="J102" i="21"/>
  <c r="H104" i="21"/>
  <c r="I107" i="21"/>
  <c r="J110" i="21"/>
  <c r="H112" i="21"/>
  <c r="I115" i="21"/>
  <c r="J118" i="21"/>
  <c r="H120" i="21"/>
  <c r="I123" i="21"/>
  <c r="J126" i="21"/>
  <c r="H128" i="21"/>
  <c r="I131" i="21"/>
  <c r="I291" i="21"/>
  <c r="J294" i="21"/>
  <c r="I96" i="21"/>
  <c r="H101" i="21"/>
  <c r="I104" i="21"/>
  <c r="H109" i="21"/>
  <c r="I112" i="21"/>
  <c r="H117" i="21"/>
  <c r="I120" i="21"/>
  <c r="H125" i="21"/>
  <c r="I128" i="21"/>
  <c r="H133" i="21"/>
  <c r="I136" i="21"/>
  <c r="H141" i="21"/>
  <c r="I144" i="21"/>
  <c r="H149" i="21"/>
  <c r="I152" i="21"/>
  <c r="H157" i="21"/>
  <c r="I160" i="21"/>
  <c r="H165" i="21"/>
  <c r="I168" i="21"/>
  <c r="H173" i="21"/>
  <c r="I176" i="21"/>
  <c r="H181" i="21"/>
  <c r="I184" i="21"/>
  <c r="H189" i="21"/>
  <c r="I192" i="21"/>
  <c r="H197" i="21"/>
  <c r="I200" i="21"/>
  <c r="H205" i="21"/>
  <c r="I208" i="21"/>
  <c r="H213" i="21"/>
  <c r="I216" i="21"/>
  <c r="H221" i="21"/>
  <c r="I224" i="21"/>
  <c r="H229" i="21"/>
  <c r="I232" i="21"/>
  <c r="H237" i="21"/>
  <c r="I240" i="21"/>
  <c r="H245" i="21"/>
  <c r="I248" i="21"/>
  <c r="H253" i="21"/>
  <c r="I256" i="21"/>
  <c r="H261" i="21"/>
  <c r="I264" i="21"/>
  <c r="H269" i="21"/>
  <c r="I272" i="21"/>
  <c r="H277" i="21"/>
  <c r="I280" i="21"/>
  <c r="H285" i="21"/>
  <c r="I288" i="21"/>
  <c r="H293" i="21"/>
  <c r="I296" i="21"/>
  <c r="H301" i="21"/>
  <c r="I304" i="21"/>
  <c r="J307" i="21"/>
  <c r="H309" i="21"/>
  <c r="I312" i="21"/>
  <c r="J315" i="21"/>
  <c r="H317" i="21"/>
  <c r="I320" i="21"/>
  <c r="J323" i="21"/>
  <c r="H325" i="21"/>
  <c r="I328" i="21"/>
  <c r="J331" i="21"/>
  <c r="H333" i="21"/>
  <c r="I336" i="21"/>
  <c r="J339" i="21"/>
  <c r="H341" i="21"/>
  <c r="I344" i="21"/>
  <c r="J347" i="21"/>
  <c r="H349" i="21"/>
  <c r="I352" i="21"/>
  <c r="J355" i="21"/>
  <c r="H357" i="21"/>
  <c r="H82" i="21"/>
  <c r="I85" i="21"/>
  <c r="J88" i="21"/>
  <c r="H90" i="21"/>
  <c r="I93" i="21"/>
  <c r="J96" i="21"/>
  <c r="H98" i="21"/>
  <c r="I101" i="21"/>
  <c r="J104" i="21"/>
  <c r="H106" i="21"/>
  <c r="I109" i="21"/>
  <c r="J112" i="21"/>
  <c r="H114" i="21"/>
  <c r="I117" i="21"/>
  <c r="J120" i="21"/>
  <c r="H122" i="21"/>
  <c r="I125" i="21"/>
  <c r="J128" i="21"/>
  <c r="H130" i="21"/>
  <c r="I133" i="21"/>
  <c r="J136" i="21"/>
  <c r="H138" i="21"/>
  <c r="I141" i="21"/>
  <c r="J144" i="21"/>
  <c r="H146" i="21"/>
  <c r="I149" i="21"/>
  <c r="J152" i="21"/>
  <c r="H154" i="21"/>
  <c r="I157" i="21"/>
  <c r="J160" i="21"/>
  <c r="H162" i="21"/>
  <c r="I165" i="21"/>
  <c r="J168" i="21"/>
  <c r="H170" i="21"/>
  <c r="I173" i="21"/>
  <c r="J176" i="21"/>
  <c r="H178" i="21"/>
  <c r="I181" i="21"/>
  <c r="J184" i="21"/>
  <c r="H186" i="21"/>
  <c r="I189" i="21"/>
  <c r="J192" i="21"/>
  <c r="H194" i="21"/>
  <c r="I197" i="21"/>
  <c r="J200" i="21"/>
  <c r="H202" i="21"/>
  <c r="I205" i="21"/>
  <c r="J208" i="21"/>
  <c r="H210" i="21"/>
  <c r="I213" i="21"/>
  <c r="J216" i="21"/>
  <c r="H218" i="21"/>
  <c r="I221" i="21"/>
  <c r="J224" i="21"/>
  <c r="H226" i="21"/>
  <c r="I229" i="21"/>
  <c r="J232" i="21"/>
  <c r="H234" i="21"/>
  <c r="I237" i="21"/>
  <c r="J240" i="21"/>
  <c r="H242" i="21"/>
  <c r="I245" i="21"/>
  <c r="J248" i="21"/>
  <c r="H250" i="21"/>
  <c r="I253" i="21"/>
  <c r="J256" i="21"/>
  <c r="H258" i="21"/>
  <c r="I261" i="21"/>
  <c r="J264" i="21"/>
  <c r="H266" i="21"/>
  <c r="I269" i="21"/>
  <c r="J272" i="21"/>
  <c r="H274" i="21"/>
  <c r="I277" i="21"/>
  <c r="J280" i="21"/>
  <c r="H282" i="21"/>
  <c r="I285" i="21"/>
  <c r="J288" i="21"/>
  <c r="J296" i="21"/>
  <c r="J304" i="21"/>
  <c r="J312" i="21"/>
  <c r="J320" i="21"/>
  <c r="J328" i="21"/>
  <c r="J336" i="21"/>
  <c r="J344" i="21"/>
  <c r="I202" i="21"/>
  <c r="H207" i="21"/>
  <c r="I210" i="21"/>
  <c r="H215" i="21"/>
  <c r="I218" i="21"/>
  <c r="H223" i="21"/>
  <c r="I226" i="21"/>
  <c r="H231" i="21"/>
  <c r="I234" i="21"/>
  <c r="H239" i="21"/>
  <c r="I242" i="21"/>
  <c r="H247" i="21"/>
  <c r="I250" i="21"/>
  <c r="H255" i="21"/>
  <c r="I258" i="21"/>
  <c r="H263" i="21"/>
  <c r="I266" i="21"/>
  <c r="H271" i="21"/>
  <c r="I274" i="21"/>
  <c r="H279" i="21"/>
  <c r="I282" i="21"/>
  <c r="H287" i="21"/>
  <c r="I290" i="21"/>
  <c r="H295" i="21"/>
  <c r="I298" i="21"/>
  <c r="H303" i="21"/>
  <c r="I306" i="21"/>
  <c r="H311" i="21"/>
  <c r="I314" i="21"/>
  <c r="H319" i="21"/>
  <c r="I322" i="21"/>
  <c r="H327" i="21"/>
  <c r="I330" i="21"/>
  <c r="H335" i="21"/>
  <c r="I338" i="21"/>
  <c r="H343" i="21"/>
  <c r="I346" i="21"/>
  <c r="H351" i="21"/>
  <c r="I354" i="21"/>
  <c r="H359" i="21"/>
  <c r="I362" i="21"/>
  <c r="H367" i="21"/>
  <c r="I370" i="21"/>
  <c r="H375" i="21"/>
  <c r="I378" i="21"/>
  <c r="H296" i="21"/>
  <c r="I299" i="21"/>
  <c r="J302" i="21"/>
  <c r="H304" i="21"/>
  <c r="I307" i="21"/>
  <c r="J310" i="21"/>
  <c r="H312" i="21"/>
  <c r="I315" i="21"/>
  <c r="J318" i="21"/>
  <c r="H320" i="21"/>
  <c r="I323" i="21"/>
  <c r="J326" i="21"/>
  <c r="H328" i="21"/>
  <c r="I331" i="21"/>
  <c r="J334" i="21"/>
  <c r="H336" i="21"/>
  <c r="I339" i="21"/>
  <c r="J342" i="21"/>
  <c r="H344" i="21"/>
  <c r="I347" i="21"/>
  <c r="J350" i="21"/>
  <c r="H352" i="21"/>
  <c r="I355" i="21"/>
  <c r="H360" i="21"/>
  <c r="I363" i="21"/>
  <c r="H368" i="21"/>
  <c r="I371" i="21"/>
  <c r="H376" i="21"/>
  <c r="I379" i="21"/>
  <c r="H384" i="21"/>
  <c r="I387" i="21"/>
  <c r="J390" i="21"/>
  <c r="H392" i="21"/>
  <c r="I395" i="21"/>
  <c r="J398" i="21"/>
  <c r="H400" i="21"/>
  <c r="I403" i="21"/>
  <c r="J406" i="21"/>
  <c r="H408" i="21"/>
  <c r="I411" i="21"/>
  <c r="J414" i="21"/>
  <c r="H416" i="21"/>
  <c r="I419" i="21"/>
  <c r="J422" i="21"/>
  <c r="H424" i="21"/>
  <c r="I427" i="21"/>
  <c r="J430" i="21"/>
  <c r="H432" i="21"/>
  <c r="I435" i="21"/>
  <c r="J438" i="21"/>
  <c r="H440" i="21"/>
  <c r="I443" i="21"/>
  <c r="J446" i="21"/>
  <c r="H448" i="21"/>
  <c r="I451" i="21"/>
  <c r="J454" i="21"/>
  <c r="H456" i="21"/>
  <c r="I459" i="21"/>
  <c r="J462" i="21"/>
  <c r="H464" i="21"/>
  <c r="I467" i="21"/>
  <c r="J470" i="21"/>
  <c r="H472" i="21"/>
  <c r="I475" i="21"/>
  <c r="J478" i="21"/>
  <c r="H480" i="21"/>
  <c r="I483" i="21"/>
  <c r="J486" i="21"/>
  <c r="H488" i="21"/>
  <c r="I491" i="21"/>
  <c r="J494" i="21"/>
  <c r="H496" i="21"/>
  <c r="I499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I360" i="21"/>
  <c r="J363" i="21"/>
  <c r="H365" i="21"/>
  <c r="I368" i="21"/>
  <c r="J371" i="21"/>
  <c r="H373" i="21"/>
  <c r="I376" i="21"/>
  <c r="J379" i="21"/>
  <c r="H381" i="21"/>
  <c r="I384" i="21"/>
  <c r="J387" i="21"/>
  <c r="H389" i="21"/>
  <c r="I392" i="21"/>
  <c r="J395" i="21"/>
  <c r="H397" i="21"/>
  <c r="I400" i="21"/>
  <c r="J403" i="21"/>
  <c r="H405" i="21"/>
  <c r="I408" i="21"/>
  <c r="J411" i="21"/>
  <c r="H413" i="21"/>
  <c r="I416" i="21"/>
  <c r="J419" i="21"/>
  <c r="H421" i="21"/>
  <c r="I424" i="21"/>
  <c r="J427" i="21"/>
  <c r="H429" i="21"/>
  <c r="I432" i="21"/>
  <c r="J435" i="21"/>
  <c r="H437" i="21"/>
  <c r="I440" i="21"/>
  <c r="J443" i="21"/>
  <c r="H445" i="21"/>
  <c r="I448" i="21"/>
  <c r="J451" i="21"/>
  <c r="H453" i="21"/>
  <c r="I456" i="21"/>
  <c r="J459" i="21"/>
  <c r="H461" i="21"/>
  <c r="I464" i="21"/>
  <c r="J467" i="21"/>
  <c r="H469" i="21"/>
  <c r="I472" i="21"/>
  <c r="J475" i="21"/>
  <c r="H477" i="21"/>
  <c r="I480" i="21"/>
  <c r="J483" i="21"/>
  <c r="H485" i="21"/>
  <c r="I488" i="21"/>
  <c r="J491" i="21"/>
  <c r="H493" i="21"/>
  <c r="I496" i="21"/>
  <c r="J499" i="21"/>
  <c r="H501" i="21"/>
  <c r="I504" i="21"/>
  <c r="J507" i="21"/>
  <c r="H509" i="21"/>
  <c r="I512" i="21"/>
  <c r="J515" i="21"/>
  <c r="H517" i="21"/>
  <c r="I520" i="21"/>
  <c r="J523" i="21"/>
  <c r="H525" i="21"/>
  <c r="I528" i="21"/>
  <c r="J531" i="21"/>
  <c r="H533" i="21"/>
  <c r="I536" i="21"/>
  <c r="J539" i="21"/>
  <c r="H541" i="21"/>
  <c r="I544" i="21"/>
  <c r="J547" i="21"/>
  <c r="H549" i="21"/>
  <c r="I552" i="21"/>
  <c r="J555" i="21"/>
  <c r="H557" i="21"/>
  <c r="I560" i="21"/>
  <c r="J563" i="21"/>
  <c r="H565" i="21"/>
  <c r="I568" i="21"/>
  <c r="J571" i="21"/>
  <c r="H573" i="21"/>
  <c r="I576" i="21"/>
  <c r="J579" i="21"/>
  <c r="H581" i="21"/>
  <c r="I584" i="21"/>
  <c r="J587" i="21"/>
  <c r="H589" i="21"/>
  <c r="I592" i="21"/>
  <c r="H597" i="21"/>
  <c r="J352" i="21"/>
  <c r="J360" i="21"/>
  <c r="J368" i="21"/>
  <c r="J376" i="21"/>
  <c r="J384" i="21"/>
  <c r="J392" i="21"/>
  <c r="J400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I386" i="21"/>
  <c r="H391" i="21"/>
  <c r="I394" i="21"/>
  <c r="H399" i="21"/>
  <c r="I402" i="21"/>
  <c r="H407" i="21"/>
  <c r="I410" i="21"/>
  <c r="H415" i="21"/>
  <c r="I418" i="21"/>
  <c r="H423" i="21"/>
  <c r="I426" i="21"/>
  <c r="H431" i="21"/>
  <c r="I434" i="21"/>
  <c r="H439" i="21"/>
  <c r="I442" i="21"/>
  <c r="H447" i="21"/>
  <c r="I450" i="21"/>
  <c r="H455" i="21"/>
  <c r="I458" i="21"/>
  <c r="H463" i="21"/>
  <c r="I466" i="21"/>
  <c r="H471" i="21"/>
  <c r="I474" i="21"/>
  <c r="H479" i="21"/>
  <c r="I482" i="21"/>
  <c r="I490" i="21"/>
  <c r="H495" i="21"/>
  <c r="I498" i="21"/>
  <c r="H503" i="21"/>
  <c r="I506" i="21"/>
  <c r="H511" i="21"/>
  <c r="I514" i="21"/>
  <c r="H519" i="21"/>
  <c r="I522" i="21"/>
  <c r="H527" i="21"/>
  <c r="I530" i="21"/>
  <c r="H535" i="21"/>
  <c r="I538" i="21"/>
  <c r="I546" i="21"/>
  <c r="H551" i="21"/>
  <c r="I554" i="21"/>
  <c r="H559" i="21"/>
  <c r="I562" i="21"/>
  <c r="H567" i="21"/>
  <c r="I578" i="21"/>
  <c r="H583" i="21"/>
  <c r="I586" i="21"/>
  <c r="H867" i="21"/>
  <c r="I870" i="21"/>
  <c r="H875" i="21"/>
  <c r="I878" i="21"/>
  <c r="H883" i="21"/>
  <c r="I886" i="21"/>
  <c r="H891" i="21"/>
  <c r="I894" i="21"/>
  <c r="H899" i="21"/>
  <c r="I902" i="21"/>
  <c r="H907" i="21"/>
  <c r="I667" i="21"/>
  <c r="J670" i="21"/>
  <c r="H672" i="21"/>
  <c r="I675" i="21"/>
  <c r="J678" i="21"/>
  <c r="H680" i="21"/>
  <c r="I683" i="21"/>
  <c r="J686" i="21"/>
  <c r="H688" i="21"/>
  <c r="I691" i="21"/>
  <c r="J694" i="21"/>
  <c r="H696" i="21"/>
  <c r="I699" i="21"/>
  <c r="J702" i="21"/>
  <c r="H704" i="21"/>
  <c r="I707" i="21"/>
  <c r="J710" i="21"/>
  <c r="H712" i="21"/>
  <c r="I715" i="21"/>
  <c r="J718" i="21"/>
  <c r="H720" i="21"/>
  <c r="I723" i="21"/>
  <c r="J726" i="21"/>
  <c r="H728" i="21"/>
  <c r="I731" i="21"/>
  <c r="J734" i="21"/>
  <c r="H736" i="21"/>
  <c r="I739" i="21"/>
  <c r="J742" i="21"/>
  <c r="H744" i="21"/>
  <c r="I747" i="21"/>
  <c r="J750" i="21"/>
  <c r="H752" i="21"/>
  <c r="I755" i="21"/>
  <c r="J758" i="21"/>
  <c r="H760" i="21"/>
  <c r="I763" i="21"/>
  <c r="J766" i="21"/>
  <c r="H768" i="21"/>
  <c r="I771" i="21"/>
  <c r="J774" i="21"/>
  <c r="H776" i="21"/>
  <c r="I779" i="21"/>
  <c r="J782" i="21"/>
  <c r="H784" i="21"/>
  <c r="I787" i="21"/>
  <c r="J790" i="21"/>
  <c r="H792" i="21"/>
  <c r="I795" i="21"/>
  <c r="J798" i="21"/>
  <c r="H800" i="21"/>
  <c r="I803" i="21"/>
  <c r="H824" i="21"/>
  <c r="J990" i="21"/>
  <c r="I600" i="21"/>
  <c r="H605" i="21"/>
  <c r="I608" i="21"/>
  <c r="H613" i="21"/>
  <c r="I616" i="21"/>
  <c r="H621" i="21"/>
  <c r="I624" i="21"/>
  <c r="H629" i="21"/>
  <c r="I632" i="21"/>
  <c r="H637" i="21"/>
  <c r="I640" i="21"/>
  <c r="H645" i="21"/>
  <c r="I648" i="21"/>
  <c r="H653" i="21"/>
  <c r="I656" i="21"/>
  <c r="H661" i="21"/>
  <c r="I664" i="21"/>
  <c r="H669" i="21"/>
  <c r="I672" i="21"/>
  <c r="H677" i="21"/>
  <c r="I680" i="21"/>
  <c r="H685" i="21"/>
  <c r="I688" i="21"/>
  <c r="H693" i="21"/>
  <c r="I696" i="21"/>
  <c r="H701" i="21"/>
  <c r="I704" i="21"/>
  <c r="H709" i="21"/>
  <c r="I712" i="21"/>
  <c r="H717" i="21"/>
  <c r="I720" i="21"/>
  <c r="H725" i="21"/>
  <c r="I728" i="21"/>
  <c r="H733" i="21"/>
  <c r="I736" i="21"/>
  <c r="H741" i="21"/>
  <c r="I744" i="21"/>
  <c r="H749" i="21"/>
  <c r="I752" i="21"/>
  <c r="H757" i="21"/>
  <c r="I760" i="21"/>
  <c r="H765" i="21"/>
  <c r="I768" i="21"/>
  <c r="H773" i="21"/>
  <c r="I776" i="21"/>
  <c r="H781" i="21"/>
  <c r="I784" i="21"/>
  <c r="H789" i="21"/>
  <c r="I792" i="21"/>
  <c r="H797" i="21"/>
  <c r="I800" i="21"/>
  <c r="H805" i="21"/>
  <c r="I808" i="21"/>
  <c r="H813" i="21"/>
  <c r="I816" i="21"/>
  <c r="H821" i="21"/>
  <c r="I824" i="21"/>
  <c r="H829" i="21"/>
  <c r="I832" i="21"/>
  <c r="H837" i="21"/>
  <c r="I840" i="21"/>
  <c r="H845" i="21"/>
  <c r="I848" i="21"/>
  <c r="H853" i="21"/>
  <c r="I856" i="21"/>
  <c r="H861" i="21"/>
  <c r="I864" i="21"/>
  <c r="H869" i="21"/>
  <c r="I872" i="21"/>
  <c r="H877" i="21"/>
  <c r="I880" i="21"/>
  <c r="H885" i="21"/>
  <c r="I888" i="21"/>
  <c r="H893" i="21"/>
  <c r="I896" i="21"/>
  <c r="H901" i="21"/>
  <c r="I904" i="21"/>
  <c r="H909" i="21"/>
  <c r="I912" i="21"/>
  <c r="H917" i="21"/>
  <c r="I920" i="21"/>
  <c r="H925" i="21"/>
  <c r="I928" i="21"/>
  <c r="H933" i="21"/>
  <c r="I936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I717" i="21"/>
  <c r="J720" i="21"/>
  <c r="H722" i="21"/>
  <c r="I725" i="21"/>
  <c r="J728" i="21"/>
  <c r="H730" i="21"/>
  <c r="I733" i="21"/>
  <c r="J736" i="21"/>
  <c r="H738" i="21"/>
  <c r="I741" i="21"/>
  <c r="J744" i="21"/>
  <c r="H746" i="21"/>
  <c r="I749" i="21"/>
  <c r="J752" i="21"/>
  <c r="H754" i="21"/>
  <c r="I757" i="21"/>
  <c r="J760" i="21"/>
  <c r="H762" i="21"/>
  <c r="I765" i="21"/>
  <c r="J768" i="21"/>
  <c r="H770" i="21"/>
  <c r="I773" i="21"/>
  <c r="J776" i="21"/>
  <c r="H778" i="21"/>
  <c r="I781" i="21"/>
  <c r="J784" i="21"/>
  <c r="H786" i="21"/>
  <c r="I789" i="21"/>
  <c r="J792" i="21"/>
  <c r="H794" i="21"/>
  <c r="I797" i="21"/>
  <c r="J800" i="21"/>
  <c r="H802" i="21"/>
  <c r="I805" i="21"/>
  <c r="J808" i="21"/>
  <c r="H810" i="21"/>
  <c r="I813" i="21"/>
  <c r="J816" i="21"/>
  <c r="H818" i="21"/>
  <c r="I821" i="21"/>
  <c r="J824" i="21"/>
  <c r="H826" i="21"/>
  <c r="I829" i="21"/>
  <c r="J832" i="21"/>
  <c r="H834" i="21"/>
  <c r="I837" i="21"/>
  <c r="J840" i="21"/>
  <c r="H842" i="21"/>
  <c r="I845" i="21"/>
  <c r="J848" i="21"/>
  <c r="H850" i="21"/>
  <c r="I853" i="21"/>
  <c r="J856" i="21"/>
  <c r="H858" i="21"/>
  <c r="I861" i="21"/>
  <c r="J864" i="21"/>
  <c r="J872" i="21"/>
  <c r="I877" i="21"/>
  <c r="J880" i="21"/>
  <c r="J888" i="21"/>
  <c r="J896" i="21"/>
  <c r="J904" i="21"/>
  <c r="J912" i="21"/>
  <c r="J920" i="21"/>
  <c r="J928" i="21"/>
  <c r="J936" i="21"/>
  <c r="I610" i="21"/>
  <c r="H615" i="21"/>
  <c r="H639" i="21"/>
  <c r="I658" i="21"/>
  <c r="H663" i="21"/>
  <c r="I674" i="21"/>
  <c r="H679" i="21"/>
  <c r="I682" i="21"/>
  <c r="H687" i="21"/>
  <c r="I690" i="21"/>
  <c r="H695" i="21"/>
  <c r="I706" i="21"/>
  <c r="H711" i="21"/>
  <c r="I714" i="21"/>
  <c r="I722" i="21"/>
  <c r="H727" i="21"/>
  <c r="I730" i="21"/>
  <c r="H735" i="21"/>
  <c r="I738" i="21"/>
  <c r="H743" i="21"/>
  <c r="I746" i="21"/>
  <c r="H751" i="21"/>
  <c r="I754" i="21"/>
  <c r="H759" i="21"/>
  <c r="I762" i="21"/>
  <c r="H767" i="21"/>
  <c r="I770" i="21"/>
  <c r="H775" i="21"/>
  <c r="I778" i="21"/>
  <c r="I786" i="21"/>
  <c r="H791" i="21"/>
  <c r="I794" i="21"/>
  <c r="I802" i="21"/>
  <c r="H807" i="21"/>
  <c r="I810" i="21"/>
  <c r="H815" i="21"/>
  <c r="I818" i="21"/>
  <c r="H823" i="21"/>
  <c r="I826" i="21"/>
  <c r="H831" i="21"/>
  <c r="I834" i="21"/>
  <c r="H839" i="21"/>
  <c r="I842" i="21"/>
  <c r="H847" i="21"/>
  <c r="I850" i="21"/>
  <c r="H855" i="21"/>
  <c r="I858" i="21"/>
  <c r="H863" i="21"/>
  <c r="I866" i="21"/>
  <c r="H871" i="21"/>
  <c r="I874" i="21"/>
  <c r="H879" i="21"/>
  <c r="I882" i="21"/>
  <c r="H887" i="21"/>
  <c r="I890" i="21"/>
  <c r="H895" i="21"/>
  <c r="H1048" i="21"/>
  <c r="I1075" i="21"/>
  <c r="H1080" i="21"/>
  <c r="I1083" i="21"/>
  <c r="I1091" i="21"/>
  <c r="H1096" i="21"/>
  <c r="I1099" i="21"/>
  <c r="H1104" i="21"/>
  <c r="J1027" i="21"/>
  <c r="H1029" i="21"/>
  <c r="I1032" i="21"/>
  <c r="J1035" i="21"/>
  <c r="H1037" i="21"/>
  <c r="I1040" i="21"/>
  <c r="J1043" i="21"/>
  <c r="H1045" i="21"/>
  <c r="I1048" i="21"/>
  <c r="J1051" i="21"/>
  <c r="H1053" i="21"/>
  <c r="I1056" i="21"/>
  <c r="J1059" i="21"/>
  <c r="H1061" i="21"/>
  <c r="I1064" i="21"/>
  <c r="J1067" i="21"/>
  <c r="H1069" i="21"/>
  <c r="I1072" i="21"/>
  <c r="J1075" i="21"/>
  <c r="H1077" i="21"/>
  <c r="I1080" i="21"/>
  <c r="J1083" i="21"/>
  <c r="H1085" i="21"/>
  <c r="I1088" i="21"/>
  <c r="J1091" i="21"/>
  <c r="H1093" i="21"/>
  <c r="I1096" i="21"/>
  <c r="J1099" i="21"/>
  <c r="H1101" i="21"/>
  <c r="I1104" i="21"/>
  <c r="H1010" i="21"/>
  <c r="J1032" i="21"/>
  <c r="J1040" i="21"/>
  <c r="J1048" i="21"/>
  <c r="J1056" i="21"/>
  <c r="J1064" i="21"/>
  <c r="J1072" i="21"/>
  <c r="J1080" i="21"/>
  <c r="J1088" i="21"/>
  <c r="J1096" i="21"/>
  <c r="J1104" i="21"/>
  <c r="I898" i="21"/>
  <c r="H903" i="21"/>
  <c r="I906" i="21"/>
  <c r="H911" i="21"/>
  <c r="I914" i="21"/>
  <c r="H919" i="21"/>
  <c r="I922" i="21"/>
  <c r="H927" i="21"/>
  <c r="I930" i="21"/>
  <c r="H935" i="21"/>
  <c r="I938" i="21"/>
  <c r="H943" i="21"/>
  <c r="I946" i="21"/>
  <c r="H951" i="21"/>
  <c r="I954" i="21"/>
  <c r="H959" i="21"/>
  <c r="I962" i="21"/>
  <c r="H967" i="21"/>
  <c r="I970" i="21"/>
  <c r="H975" i="21"/>
  <c r="I978" i="21"/>
  <c r="H983" i="21"/>
  <c r="I986" i="21"/>
  <c r="H991" i="21"/>
  <c r="I994" i="21"/>
  <c r="H999" i="21"/>
  <c r="I1002" i="21"/>
  <c r="H1007" i="21"/>
  <c r="H1008" i="21"/>
  <c r="I1010" i="21"/>
  <c r="H1015" i="21"/>
  <c r="I1018" i="21"/>
  <c r="H1023" i="21"/>
  <c r="I1026" i="21"/>
  <c r="H1031" i="21"/>
  <c r="I1034" i="21"/>
  <c r="H1039" i="21"/>
  <c r="I1042" i="21"/>
  <c r="H1047" i="21"/>
  <c r="I1050" i="21"/>
  <c r="H1055" i="21"/>
  <c r="I1058" i="21"/>
  <c r="H1063" i="21"/>
  <c r="I1066" i="21"/>
  <c r="H1071" i="21"/>
  <c r="I1087" i="21"/>
  <c r="H913" i="21"/>
  <c r="I916" i="21"/>
  <c r="H921" i="21"/>
  <c r="I924" i="21"/>
  <c r="H929" i="21"/>
  <c r="I932" i="21"/>
  <c r="H937" i="21"/>
  <c r="I940" i="21"/>
  <c r="H945" i="21"/>
  <c r="I948" i="21"/>
  <c r="H953" i="21"/>
  <c r="I956" i="21"/>
  <c r="H961" i="21"/>
  <c r="I964" i="21"/>
  <c r="H969" i="21"/>
  <c r="I972" i="21"/>
  <c r="H977" i="21"/>
  <c r="I980" i="21"/>
  <c r="H985" i="21"/>
  <c r="H986" i="21"/>
  <c r="I988" i="21"/>
  <c r="J1031" i="21"/>
  <c r="J1039" i="21"/>
  <c r="I1060" i="21"/>
  <c r="H1065" i="21"/>
  <c r="I1068" i="21"/>
  <c r="H1073" i="21"/>
  <c r="I1076" i="21"/>
  <c r="H1081" i="21"/>
  <c r="I1084" i="21"/>
  <c r="H1089" i="21"/>
  <c r="I1092" i="21"/>
  <c r="H1097" i="21"/>
  <c r="I1100" i="21"/>
  <c r="H1105" i="21"/>
  <c r="I1108" i="21"/>
  <c r="H1113" i="21"/>
  <c r="I1116" i="21"/>
  <c r="H1121" i="21"/>
  <c r="I1124" i="21"/>
  <c r="H1129" i="21"/>
  <c r="I1132" i="21"/>
  <c r="H1137" i="21"/>
  <c r="I1140" i="21"/>
  <c r="H1145" i="21"/>
  <c r="I1148" i="21"/>
  <c r="J1149" i="21"/>
  <c r="H1153" i="21"/>
  <c r="I1156" i="21"/>
  <c r="H1161" i="21"/>
  <c r="I1164" i="21"/>
  <c r="H1169" i="21"/>
  <c r="H1170" i="21"/>
  <c r="I1172" i="21"/>
  <c r="H1177" i="21"/>
  <c r="I1180" i="21"/>
  <c r="H1185" i="21"/>
  <c r="I1188" i="21"/>
  <c r="H1193" i="21"/>
  <c r="I1196" i="21"/>
  <c r="H1201" i="21"/>
  <c r="I1204" i="21"/>
  <c r="H1209" i="21"/>
  <c r="I1212" i="21"/>
  <c r="H1217" i="21"/>
  <c r="I1220" i="21"/>
  <c r="H1225" i="21"/>
  <c r="I1228" i="21"/>
  <c r="J916" i="21"/>
  <c r="J924" i="21"/>
  <c r="J932" i="21"/>
  <c r="J940" i="21"/>
  <c r="J948" i="21"/>
  <c r="J956" i="21"/>
  <c r="J964" i="21"/>
  <c r="J972" i="21"/>
  <c r="J980" i="21"/>
  <c r="J988" i="21"/>
  <c r="J1108" i="21"/>
  <c r="J1116" i="21"/>
  <c r="J1124" i="21"/>
  <c r="J1132" i="21"/>
  <c r="J1140" i="21"/>
  <c r="J1148" i="21"/>
  <c r="H1151" i="21"/>
  <c r="J1156" i="21"/>
  <c r="J1164" i="21"/>
  <c r="J1172" i="21"/>
  <c r="H1175" i="21"/>
  <c r="J1180" i="21"/>
  <c r="J1188" i="21"/>
  <c r="H1191" i="21"/>
  <c r="J1196" i="21"/>
  <c r="J1204" i="21"/>
  <c r="J1212" i="21"/>
  <c r="H1215" i="21"/>
  <c r="J1220" i="21"/>
  <c r="J1228" i="21"/>
  <c r="H1502" i="21"/>
  <c r="H1534" i="21"/>
  <c r="L1534" i="21" s="1"/>
  <c r="H1550" i="21"/>
  <c r="I910" i="21"/>
  <c r="H915" i="21"/>
  <c r="I918" i="21"/>
  <c r="H923" i="21"/>
  <c r="I926" i="21"/>
  <c r="H931" i="21"/>
  <c r="I934" i="21"/>
  <c r="H939" i="21"/>
  <c r="I942" i="21"/>
  <c r="H947" i="21"/>
  <c r="I950" i="21"/>
  <c r="H955" i="21"/>
  <c r="I958" i="21"/>
  <c r="H963" i="21"/>
  <c r="I966" i="21"/>
  <c r="H971" i="21"/>
  <c r="I974" i="21"/>
  <c r="H979" i="21"/>
  <c r="I982" i="21"/>
  <c r="H987" i="21"/>
  <c r="I990" i="21"/>
  <c r="H1107" i="21"/>
  <c r="I1110" i="21"/>
  <c r="H1115" i="21"/>
  <c r="I1118" i="21"/>
  <c r="H1123" i="21"/>
  <c r="I1126" i="21"/>
  <c r="H1131" i="21"/>
  <c r="I1134" i="21"/>
  <c r="H1139" i="21"/>
  <c r="I1142" i="21"/>
  <c r="H1147" i="21"/>
  <c r="I1150" i="21"/>
  <c r="H1155" i="21"/>
  <c r="I1158" i="21"/>
  <c r="H1163" i="21"/>
  <c r="I1166" i="21"/>
  <c r="H1171" i="21"/>
  <c r="I1174" i="21"/>
  <c r="H1179" i="21"/>
  <c r="I1182" i="21"/>
  <c r="H1187" i="21"/>
  <c r="I1190" i="21"/>
  <c r="H1195" i="21"/>
  <c r="I1198" i="21"/>
  <c r="H1203" i="21"/>
  <c r="I1206" i="21"/>
  <c r="I1207" i="21"/>
  <c r="H1211" i="21"/>
  <c r="I1214" i="21"/>
  <c r="H1219" i="21"/>
  <c r="I1222" i="21"/>
  <c r="H1227" i="21"/>
  <c r="I1230" i="21"/>
  <c r="H1235" i="21"/>
  <c r="I1238" i="21"/>
  <c r="H1243" i="21"/>
  <c r="I1246" i="21"/>
  <c r="I1247" i="21"/>
  <c r="H1251" i="21"/>
  <c r="I1254" i="21"/>
  <c r="H1259" i="21"/>
  <c r="I1262" i="21"/>
  <c r="H1267" i="21"/>
  <c r="I1270" i="21"/>
  <c r="H1275" i="21"/>
  <c r="I1278" i="21"/>
  <c r="H1283" i="21"/>
  <c r="I1286" i="21"/>
  <c r="H1291" i="21"/>
  <c r="I1294" i="21"/>
  <c r="H1299" i="21"/>
  <c r="I1302" i="21"/>
  <c r="H1307" i="21"/>
  <c r="I1310" i="21"/>
  <c r="I1311" i="21"/>
  <c r="H1315" i="21"/>
  <c r="I1318" i="21"/>
  <c r="H1323" i="21"/>
  <c r="I1326" i="21"/>
  <c r="H1331" i="21"/>
  <c r="I1334" i="21"/>
  <c r="H1233" i="21"/>
  <c r="I1236" i="21"/>
  <c r="H1241" i="21"/>
  <c r="I1244" i="21"/>
  <c r="H1249" i="21"/>
  <c r="I1252" i="21"/>
  <c r="H1257" i="21"/>
  <c r="I1260" i="21"/>
  <c r="H1265" i="21"/>
  <c r="I1268" i="21"/>
  <c r="H1273" i="21"/>
  <c r="I1276" i="21"/>
  <c r="H1281" i="21"/>
  <c r="I1284" i="21"/>
  <c r="H1289" i="21"/>
  <c r="I1292" i="21"/>
  <c r="H1297" i="21"/>
  <c r="I1300" i="21"/>
  <c r="H1305" i="21"/>
  <c r="I1308" i="21"/>
  <c r="H1313" i="21"/>
  <c r="I1316" i="21"/>
  <c r="H1321" i="21"/>
  <c r="I1324" i="21"/>
  <c r="H1329" i="21"/>
  <c r="I1332" i="21"/>
  <c r="H1337" i="21"/>
  <c r="I1340" i="21"/>
  <c r="H1345" i="21"/>
  <c r="I1348" i="21"/>
  <c r="H1353" i="21"/>
  <c r="I1356" i="21"/>
  <c r="H1361" i="21"/>
  <c r="I1364" i="21"/>
  <c r="H1369" i="21"/>
  <c r="I1372" i="21"/>
  <c r="H1377" i="21"/>
  <c r="I1380" i="21"/>
  <c r="H1385" i="21"/>
  <c r="I1388" i="21"/>
  <c r="H1393" i="21"/>
  <c r="I1396" i="21"/>
  <c r="H1401" i="21"/>
  <c r="I1404" i="21"/>
  <c r="J1236" i="21"/>
  <c r="H1239" i="21"/>
  <c r="J1244" i="21"/>
  <c r="J1252" i="21"/>
  <c r="H1255" i="21"/>
  <c r="J1260" i="21"/>
  <c r="I1266" i="21"/>
  <c r="J1268" i="21"/>
  <c r="J1276" i="21"/>
  <c r="H1279" i="21"/>
  <c r="J1284" i="21"/>
  <c r="J1292" i="21"/>
  <c r="J1300" i="21"/>
  <c r="I1306" i="21"/>
  <c r="J1308" i="21"/>
  <c r="J1316" i="21"/>
  <c r="H1318" i="21"/>
  <c r="H1319" i="21"/>
  <c r="J1324" i="21"/>
  <c r="J1332" i="21"/>
  <c r="H1335" i="21"/>
  <c r="J1340" i="21"/>
  <c r="J1348" i="21"/>
  <c r="I1354" i="21"/>
  <c r="J1356" i="21"/>
  <c r="H1358" i="21"/>
  <c r="J1364" i="21"/>
  <c r="I1370" i="21"/>
  <c r="J1372" i="21"/>
  <c r="H1375" i="21"/>
  <c r="J1380" i="21"/>
  <c r="J1388" i="21"/>
  <c r="J1396" i="21"/>
  <c r="H1399" i="21"/>
  <c r="J1404" i="21"/>
  <c r="H1430" i="21"/>
  <c r="H1454" i="21"/>
  <c r="H1462" i="21"/>
  <c r="H1494" i="21"/>
  <c r="H1518" i="21"/>
  <c r="H1526" i="21"/>
  <c r="H1339" i="21"/>
  <c r="I1342" i="21"/>
  <c r="H1347" i="21"/>
  <c r="I1350" i="21"/>
  <c r="H1355" i="21"/>
  <c r="I1358" i="21"/>
  <c r="H1363" i="21"/>
  <c r="I1366" i="21"/>
  <c r="H1371" i="21"/>
  <c r="I1374" i="21"/>
  <c r="J1377" i="21"/>
  <c r="H1379" i="21"/>
  <c r="I1382" i="21"/>
  <c r="J1385" i="21"/>
  <c r="H1387" i="21"/>
  <c r="I1390" i="21"/>
  <c r="J1393" i="21"/>
  <c r="H1395" i="21"/>
  <c r="I1398" i="21"/>
  <c r="J1401" i="21"/>
  <c r="H1403" i="21"/>
  <c r="I1406" i="21"/>
  <c r="J1409" i="21"/>
  <c r="H1411" i="21"/>
  <c r="I1414" i="21"/>
  <c r="J1417" i="21"/>
  <c r="H1419" i="21"/>
  <c r="I1422" i="21"/>
  <c r="J1425" i="21"/>
  <c r="H1427" i="21"/>
  <c r="I1430" i="21"/>
  <c r="J1433" i="21"/>
  <c r="H1435" i="21"/>
  <c r="I1438" i="21"/>
  <c r="J1441" i="21"/>
  <c r="H1443" i="21"/>
  <c r="I1446" i="21"/>
  <c r="J1449" i="21"/>
  <c r="H1451" i="21"/>
  <c r="I1454" i="21"/>
  <c r="J1457" i="21"/>
  <c r="H1459" i="21"/>
  <c r="I1462" i="21"/>
  <c r="J1465" i="21"/>
  <c r="H1467" i="21"/>
  <c r="I1470" i="21"/>
  <c r="J1473" i="21"/>
  <c r="H1475" i="21"/>
  <c r="I1478" i="21"/>
  <c r="J1481" i="21"/>
  <c r="H1483" i="21"/>
  <c r="I1486" i="21"/>
  <c r="J1489" i="21"/>
  <c r="H1491" i="21"/>
  <c r="I1494" i="21"/>
  <c r="J1497" i="21"/>
  <c r="H1499" i="21"/>
  <c r="I1502" i="21"/>
  <c r="I1503" i="21"/>
  <c r="J1505" i="21"/>
  <c r="H1507" i="21"/>
  <c r="I1510" i="21"/>
  <c r="J1513" i="21"/>
  <c r="H1515" i="21"/>
  <c r="I1518" i="21"/>
  <c r="J1521" i="21"/>
  <c r="H1523" i="21"/>
  <c r="I1526" i="21"/>
  <c r="J1529" i="21"/>
  <c r="H1531" i="21"/>
  <c r="I1534" i="21"/>
  <c r="J1537" i="21"/>
  <c r="H1539" i="21"/>
  <c r="L1539" i="21" s="1"/>
  <c r="I1542" i="21"/>
  <c r="J1545" i="21"/>
  <c r="H1547" i="21"/>
  <c r="I1550" i="21"/>
  <c r="J1553" i="21"/>
  <c r="H1555" i="21"/>
  <c r="I1411" i="21"/>
  <c r="J1414" i="21"/>
  <c r="H1416" i="21"/>
  <c r="I1419" i="21"/>
  <c r="J1422" i="21"/>
  <c r="H1424" i="21"/>
  <c r="I1427" i="21"/>
  <c r="J1430" i="21"/>
  <c r="H1432" i="21"/>
  <c r="I1435" i="21"/>
  <c r="J1438" i="21"/>
  <c r="H1440" i="21"/>
  <c r="I1443" i="21"/>
  <c r="J1446" i="21"/>
  <c r="H1448" i="21"/>
  <c r="I1451" i="21"/>
  <c r="J1454" i="21"/>
  <c r="H1456" i="21"/>
  <c r="I1459" i="21"/>
  <c r="J1462" i="21"/>
  <c r="H1464" i="21"/>
  <c r="I1467" i="21"/>
  <c r="J1470" i="21"/>
  <c r="H1472" i="21"/>
  <c r="I1475" i="21"/>
  <c r="J1478" i="21"/>
  <c r="H1480" i="21"/>
  <c r="I1483" i="21"/>
  <c r="J1486" i="21"/>
  <c r="I1491" i="21"/>
  <c r="J1494" i="21"/>
  <c r="H1496" i="21"/>
  <c r="I1499" i="21"/>
  <c r="J1502" i="21"/>
  <c r="H1504" i="21"/>
  <c r="I1507" i="21"/>
  <c r="J1510" i="21"/>
  <c r="H1512" i="21"/>
  <c r="I1515" i="21"/>
  <c r="J1518" i="21"/>
  <c r="H1520" i="21"/>
  <c r="I1523" i="21"/>
  <c r="J1526" i="21"/>
  <c r="H1528" i="21"/>
  <c r="I1531" i="21"/>
  <c r="J1534" i="21"/>
  <c r="I1539" i="21"/>
  <c r="J1542" i="21"/>
  <c r="H1544" i="21"/>
  <c r="I1547" i="21"/>
  <c r="J1550" i="21"/>
  <c r="I1555" i="21"/>
  <c r="J134" i="21"/>
  <c r="H136" i="21"/>
  <c r="I139" i="21"/>
  <c r="J142" i="21"/>
  <c r="H144" i="21"/>
  <c r="I147" i="21"/>
  <c r="J150" i="21"/>
  <c r="H152" i="21"/>
  <c r="I155" i="21"/>
  <c r="J158" i="21"/>
  <c r="H160" i="21"/>
  <c r="I163" i="21"/>
  <c r="J166" i="21"/>
  <c r="H168" i="21"/>
  <c r="I171" i="21"/>
  <c r="J174" i="21"/>
  <c r="H176" i="21"/>
  <c r="I179" i="21"/>
  <c r="J182" i="21"/>
  <c r="H184" i="21"/>
  <c r="I187" i="21"/>
  <c r="J190" i="21"/>
  <c r="H192" i="21"/>
  <c r="I195" i="21"/>
  <c r="J198" i="21"/>
  <c r="H200" i="21"/>
  <c r="I203" i="21"/>
  <c r="J206" i="21"/>
  <c r="H208" i="21"/>
  <c r="I211" i="21"/>
  <c r="J214" i="21"/>
  <c r="H216" i="21"/>
  <c r="I219" i="21"/>
  <c r="J222" i="21"/>
  <c r="H224" i="21"/>
  <c r="I227" i="21"/>
  <c r="J230" i="21"/>
  <c r="H232" i="21"/>
  <c r="I235" i="21"/>
  <c r="J238" i="21"/>
  <c r="H240" i="21"/>
  <c r="I243" i="21"/>
  <c r="J246" i="21"/>
  <c r="H248" i="21"/>
  <c r="I251" i="21"/>
  <c r="J254" i="21"/>
  <c r="H256" i="21"/>
  <c r="I259" i="21"/>
  <c r="J262" i="21"/>
  <c r="H264" i="21"/>
  <c r="I267" i="21"/>
  <c r="J270" i="21"/>
  <c r="H272" i="21"/>
  <c r="I275" i="21"/>
  <c r="J278" i="21"/>
  <c r="H280" i="21"/>
  <c r="I283" i="21"/>
  <c r="J286" i="21"/>
  <c r="H288" i="21"/>
  <c r="H290" i="21"/>
  <c r="I293" i="21"/>
  <c r="H298" i="21"/>
  <c r="I301" i="21"/>
  <c r="H306" i="21"/>
  <c r="I309" i="21"/>
  <c r="H314" i="21"/>
  <c r="I317" i="21"/>
  <c r="H322" i="21"/>
  <c r="I325" i="21"/>
  <c r="H330" i="21"/>
  <c r="I333" i="21"/>
  <c r="H338" i="21"/>
  <c r="I341" i="21"/>
  <c r="H346" i="21"/>
  <c r="I349" i="21"/>
  <c r="H354" i="21"/>
  <c r="I357" i="21"/>
  <c r="H362" i="21"/>
  <c r="I365" i="21"/>
  <c r="H370" i="21"/>
  <c r="I373" i="21"/>
  <c r="H378" i="21"/>
  <c r="I381" i="21"/>
  <c r="H386" i="21"/>
  <c r="I389" i="21"/>
  <c r="H394" i="21"/>
  <c r="I397" i="21"/>
  <c r="H402" i="21"/>
  <c r="I405" i="21"/>
  <c r="H410" i="21"/>
  <c r="I413" i="21"/>
  <c r="H418" i="21"/>
  <c r="I421" i="21"/>
  <c r="H426" i="21"/>
  <c r="I429" i="21"/>
  <c r="H434" i="21"/>
  <c r="I437" i="21"/>
  <c r="H442" i="21"/>
  <c r="I445" i="21"/>
  <c r="H450" i="21"/>
  <c r="I453" i="21"/>
  <c r="H458" i="21"/>
  <c r="I461" i="21"/>
  <c r="H466" i="21"/>
  <c r="I469" i="21"/>
  <c r="H474" i="21"/>
  <c r="I477" i="21"/>
  <c r="H482" i="21"/>
  <c r="I485" i="21"/>
  <c r="H490" i="21"/>
  <c r="I493" i="21"/>
  <c r="H498" i="21"/>
  <c r="I501" i="21"/>
  <c r="H506" i="21"/>
  <c r="I509" i="21"/>
  <c r="H514" i="21"/>
  <c r="I517" i="21"/>
  <c r="H522" i="21"/>
  <c r="I525" i="21"/>
  <c r="H530" i="21"/>
  <c r="I533" i="21"/>
  <c r="H538" i="21"/>
  <c r="I541" i="21"/>
  <c r="H546" i="21"/>
  <c r="I549" i="21"/>
  <c r="H554" i="21"/>
  <c r="I557" i="21"/>
  <c r="H562" i="21"/>
  <c r="I565" i="21"/>
  <c r="H570" i="21"/>
  <c r="I573" i="21"/>
  <c r="H578" i="21"/>
  <c r="I581" i="21"/>
  <c r="H586" i="21"/>
  <c r="I589" i="21"/>
  <c r="H594" i="21"/>
  <c r="I597" i="21"/>
  <c r="H602" i="21"/>
  <c r="I605" i="21"/>
  <c r="H610" i="21"/>
  <c r="I613" i="21"/>
  <c r="H618" i="21"/>
  <c r="I621" i="21"/>
  <c r="H626" i="21"/>
  <c r="I629" i="21"/>
  <c r="H634" i="21"/>
  <c r="I637" i="21"/>
  <c r="H642" i="21"/>
  <c r="I645" i="21"/>
  <c r="H650" i="21"/>
  <c r="I653" i="21"/>
  <c r="H658" i="21"/>
  <c r="I661" i="21"/>
  <c r="H666" i="21"/>
  <c r="I669" i="21"/>
  <c r="H674" i="21"/>
  <c r="I677" i="21"/>
  <c r="H682" i="21"/>
  <c r="I685" i="21"/>
  <c r="H690" i="21"/>
  <c r="I693" i="21"/>
  <c r="H698" i="21"/>
  <c r="I701" i="21"/>
  <c r="H706" i="21"/>
  <c r="I709" i="21"/>
  <c r="H714" i="21"/>
  <c r="J5" i="21"/>
  <c r="J13" i="21"/>
  <c r="J21" i="21"/>
  <c r="J29" i="21"/>
  <c r="J37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197" i="21"/>
  <c r="J205" i="21"/>
  <c r="J213" i="21"/>
  <c r="J221" i="21"/>
  <c r="J229" i="21"/>
  <c r="J237" i="21"/>
  <c r="J245" i="21"/>
  <c r="J253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H487" i="21"/>
  <c r="J493" i="21"/>
  <c r="J501" i="21"/>
  <c r="J509" i="21"/>
  <c r="J517" i="21"/>
  <c r="J525" i="21"/>
  <c r="J533" i="21"/>
  <c r="J541" i="21"/>
  <c r="H543" i="21"/>
  <c r="J549" i="21"/>
  <c r="J557" i="21"/>
  <c r="J565" i="21"/>
  <c r="I570" i="21"/>
  <c r="J573" i="21"/>
  <c r="H575" i="21"/>
  <c r="J581" i="21"/>
  <c r="J589" i="21"/>
  <c r="H591" i="21"/>
  <c r="I594" i="21"/>
  <c r="J597" i="21"/>
  <c r="H599" i="21"/>
  <c r="I602" i="21"/>
  <c r="J605" i="21"/>
  <c r="H607" i="21"/>
  <c r="J613" i="21"/>
  <c r="I618" i="21"/>
  <c r="J621" i="21"/>
  <c r="H623" i="21"/>
  <c r="I626" i="21"/>
  <c r="J629" i="21"/>
  <c r="H631" i="21"/>
  <c r="I634" i="21"/>
  <c r="J637" i="21"/>
  <c r="I642" i="21"/>
  <c r="J645" i="21"/>
  <c r="H647" i="21"/>
  <c r="I650" i="21"/>
  <c r="J653" i="21"/>
  <c r="H655" i="21"/>
  <c r="J661" i="21"/>
  <c r="I666" i="21"/>
  <c r="J669" i="21"/>
  <c r="H671" i="21"/>
  <c r="J677" i="21"/>
  <c r="J685" i="21"/>
  <c r="J693" i="21"/>
  <c r="I698" i="21"/>
  <c r="J701" i="21"/>
  <c r="H703" i="21"/>
  <c r="J709" i="21"/>
  <c r="J717" i="21"/>
  <c r="H719" i="21"/>
  <c r="J725" i="21"/>
  <c r="J733" i="21"/>
  <c r="J741" i="21"/>
  <c r="J749" i="21"/>
  <c r="J757" i="21"/>
  <c r="J765" i="21"/>
  <c r="J773" i="21"/>
  <c r="J781" i="21"/>
  <c r="H783" i="21"/>
  <c r="J789" i="21"/>
  <c r="J797" i="21"/>
  <c r="H799" i="21"/>
  <c r="J805" i="21"/>
  <c r="J813" i="21"/>
  <c r="J821" i="21"/>
  <c r="J829" i="21"/>
  <c r="J837" i="21"/>
  <c r="J845" i="21"/>
  <c r="J853" i="21"/>
  <c r="J861" i="21"/>
  <c r="J869" i="21"/>
  <c r="J877" i="21"/>
  <c r="J885" i="21"/>
  <c r="J893" i="21"/>
  <c r="J901" i="21"/>
  <c r="J909" i="21"/>
  <c r="J917" i="21"/>
  <c r="J925" i="21"/>
  <c r="J933" i="21"/>
  <c r="J941" i="21"/>
  <c r="J949" i="21"/>
  <c r="J957" i="21"/>
  <c r="J965" i="21"/>
  <c r="J973" i="21"/>
  <c r="J981" i="21"/>
  <c r="J989" i="21"/>
  <c r="J997" i="21"/>
  <c r="J1005" i="21"/>
  <c r="J1013" i="21"/>
  <c r="J1021" i="21"/>
  <c r="J1029" i="21"/>
  <c r="J1037" i="21"/>
  <c r="J1045" i="21"/>
  <c r="I551" i="21"/>
  <c r="H556" i="21"/>
  <c r="I559" i="21"/>
  <c r="H9" i="21"/>
  <c r="H25" i="21"/>
  <c r="H57" i="21"/>
  <c r="H105" i="21"/>
  <c r="H289" i="21"/>
  <c r="I292" i="21"/>
  <c r="H297" i="21"/>
  <c r="I300" i="21"/>
  <c r="H305" i="21"/>
  <c r="I308" i="21"/>
  <c r="H313" i="21"/>
  <c r="I316" i="21"/>
  <c r="H321" i="21"/>
  <c r="I324" i="21"/>
  <c r="H329" i="21"/>
  <c r="I332" i="21"/>
  <c r="H337" i="21"/>
  <c r="I340" i="21"/>
  <c r="H345" i="21"/>
  <c r="I348" i="21"/>
  <c r="H353" i="21"/>
  <c r="I356" i="21"/>
  <c r="H361" i="21"/>
  <c r="I364" i="21"/>
  <c r="H369" i="21"/>
  <c r="I372" i="21"/>
  <c r="H377" i="21"/>
  <c r="I380" i="21"/>
  <c r="H385" i="21"/>
  <c r="I388" i="21"/>
  <c r="H393" i="21"/>
  <c r="I396" i="21"/>
  <c r="H401" i="21"/>
  <c r="I404" i="21"/>
  <c r="H409" i="21"/>
  <c r="I412" i="21"/>
  <c r="H417" i="21"/>
  <c r="I420" i="21"/>
  <c r="H425" i="21"/>
  <c r="I428" i="21"/>
  <c r="H433" i="21"/>
  <c r="I436" i="21"/>
  <c r="H441" i="21"/>
  <c r="H705" i="21"/>
  <c r="I708" i="21"/>
  <c r="H713" i="21"/>
  <c r="I716" i="21"/>
  <c r="H721" i="21"/>
  <c r="I724" i="21"/>
  <c r="H729" i="21"/>
  <c r="I732" i="21"/>
  <c r="H737" i="21"/>
  <c r="I740" i="21"/>
  <c r="H745" i="21"/>
  <c r="I748" i="21"/>
  <c r="H753" i="21"/>
  <c r="I756" i="21"/>
  <c r="H761" i="21"/>
  <c r="I764" i="21"/>
  <c r="H769" i="21"/>
  <c r="I772" i="21"/>
  <c r="H777" i="21"/>
  <c r="I780" i="21"/>
  <c r="H785" i="21"/>
  <c r="I788" i="21"/>
  <c r="H793" i="21"/>
  <c r="I796" i="21"/>
  <c r="H801" i="21"/>
  <c r="H17" i="21"/>
  <c r="I20" i="21"/>
  <c r="H33" i="21"/>
  <c r="I36" i="21"/>
  <c r="H41" i="21"/>
  <c r="H49" i="21"/>
  <c r="I52" i="21"/>
  <c r="H65" i="21"/>
  <c r="I68" i="21"/>
  <c r="H73" i="21"/>
  <c r="H113" i="21"/>
  <c r="H129" i="21"/>
  <c r="J4" i="21"/>
  <c r="H6" i="21"/>
  <c r="I9" i="21"/>
  <c r="J12" i="21"/>
  <c r="H14" i="21"/>
  <c r="I17" i="21"/>
  <c r="J20" i="21"/>
  <c r="H22" i="21"/>
  <c r="I25" i="21"/>
  <c r="J28" i="21"/>
  <c r="H30" i="21"/>
  <c r="I33" i="21"/>
  <c r="J36" i="21"/>
  <c r="H38" i="21"/>
  <c r="I41" i="21"/>
  <c r="J44" i="21"/>
  <c r="H46" i="21"/>
  <c r="I49" i="21"/>
  <c r="J52" i="21"/>
  <c r="H54" i="21"/>
  <c r="I57" i="21"/>
  <c r="J60" i="21"/>
  <c r="H62" i="21"/>
  <c r="I65" i="21"/>
  <c r="J68" i="21"/>
  <c r="H70" i="21"/>
  <c r="I73" i="21"/>
  <c r="J76" i="21"/>
  <c r="H78" i="21"/>
  <c r="I81" i="21"/>
  <c r="J84" i="21"/>
  <c r="H86" i="21"/>
  <c r="I89" i="21"/>
  <c r="J92" i="21"/>
  <c r="H94" i="21"/>
  <c r="I97" i="21"/>
  <c r="J100" i="21"/>
  <c r="H102" i="21"/>
  <c r="I105" i="21"/>
  <c r="J108" i="21"/>
  <c r="H110" i="21"/>
  <c r="I113" i="21"/>
  <c r="J116" i="21"/>
  <c r="H118" i="21"/>
  <c r="I121" i="21"/>
  <c r="J124" i="21"/>
  <c r="H126" i="21"/>
  <c r="I129" i="21"/>
  <c r="H134" i="21"/>
  <c r="I137" i="21"/>
  <c r="H142" i="21"/>
  <c r="I145" i="21"/>
  <c r="H150" i="21"/>
  <c r="I153" i="21"/>
  <c r="H158" i="21"/>
  <c r="I161" i="21"/>
  <c r="H166" i="21"/>
  <c r="I169" i="21"/>
  <c r="H174" i="21"/>
  <c r="I177" i="21"/>
  <c r="H182" i="21"/>
  <c r="I185" i="21"/>
  <c r="H190" i="21"/>
  <c r="I193" i="21"/>
  <c r="H198" i="21"/>
  <c r="I201" i="21"/>
  <c r="J204" i="21"/>
  <c r="H206" i="21"/>
  <c r="I209" i="21"/>
  <c r="J212" i="21"/>
  <c r="H214" i="21"/>
  <c r="I217" i="21"/>
  <c r="H222" i="21"/>
  <c r="I225" i="21"/>
  <c r="H230" i="21"/>
  <c r="I233" i="21"/>
  <c r="H238" i="21"/>
  <c r="I241" i="21"/>
  <c r="H246" i="21"/>
  <c r="I249" i="21"/>
  <c r="H254" i="21"/>
  <c r="I257" i="21"/>
  <c r="H262" i="21"/>
  <c r="I265" i="21"/>
  <c r="H270" i="21"/>
  <c r="I273" i="21"/>
  <c r="J276" i="21"/>
  <c r="H278" i="21"/>
  <c r="I281" i="21"/>
  <c r="H286" i="21"/>
  <c r="I289" i="21"/>
  <c r="J292" i="21"/>
  <c r="H294" i="21"/>
  <c r="I297" i="21"/>
  <c r="J300" i="21"/>
  <c r="H302" i="21"/>
  <c r="I305" i="21"/>
  <c r="J308" i="21"/>
  <c r="H310" i="21"/>
  <c r="I313" i="21"/>
  <c r="J316" i="21"/>
  <c r="H318" i="21"/>
  <c r="I321" i="21"/>
  <c r="J324" i="21"/>
  <c r="H326" i="21"/>
  <c r="I329" i="21"/>
  <c r="J332" i="21"/>
  <c r="H334" i="21"/>
  <c r="I337" i="21"/>
  <c r="J340" i="21"/>
  <c r="H342" i="21"/>
  <c r="I345" i="21"/>
  <c r="J348" i="21"/>
  <c r="H350" i="21"/>
  <c r="I353" i="21"/>
  <c r="J356" i="21"/>
  <c r="H358" i="21"/>
  <c r="I361" i="21"/>
  <c r="J364" i="21"/>
  <c r="H366" i="21"/>
  <c r="I369" i="21"/>
  <c r="J372" i="21"/>
  <c r="H374" i="21"/>
  <c r="I377" i="21"/>
  <c r="J380" i="21"/>
  <c r="H382" i="21"/>
  <c r="I385" i="21"/>
  <c r="J388" i="21"/>
  <c r="H390" i="21"/>
  <c r="I393" i="21"/>
  <c r="J396" i="21"/>
  <c r="H398" i="21"/>
  <c r="I401" i="21"/>
  <c r="J404" i="21"/>
  <c r="H406" i="21"/>
  <c r="I409" i="21"/>
  <c r="J412" i="21"/>
  <c r="H414" i="21"/>
  <c r="I417" i="21"/>
  <c r="J420" i="21"/>
  <c r="H422" i="21"/>
  <c r="I425" i="21"/>
  <c r="J428" i="21"/>
  <c r="H430" i="21"/>
  <c r="I433" i="21"/>
  <c r="J436" i="21"/>
  <c r="H438" i="21"/>
  <c r="I441" i="21"/>
  <c r="J444" i="21"/>
  <c r="H446" i="21"/>
  <c r="I449" i="21"/>
  <c r="J452" i="21"/>
  <c r="H454" i="21"/>
  <c r="I457" i="21"/>
  <c r="J460" i="21"/>
  <c r="H462" i="21"/>
  <c r="I465" i="21"/>
  <c r="J468" i="21"/>
  <c r="H470" i="21"/>
  <c r="I473" i="21"/>
  <c r="J476" i="21"/>
  <c r="H478" i="21"/>
  <c r="I481" i="21"/>
  <c r="J484" i="21"/>
  <c r="H486" i="21"/>
  <c r="I489" i="21"/>
  <c r="J492" i="21"/>
  <c r="H494" i="21"/>
  <c r="I497" i="21"/>
  <c r="J500" i="21"/>
  <c r="H502" i="21"/>
  <c r="I505" i="21"/>
  <c r="J508" i="21"/>
  <c r="H510" i="21"/>
  <c r="I513" i="21"/>
  <c r="J516" i="21"/>
  <c r="H518" i="21"/>
  <c r="I521" i="21"/>
  <c r="J524" i="21"/>
  <c r="H526" i="21"/>
  <c r="I529" i="21"/>
  <c r="J532" i="21"/>
  <c r="H534" i="21"/>
  <c r="I537" i="21"/>
  <c r="J540" i="21"/>
  <c r="H542" i="21"/>
  <c r="I545" i="21"/>
  <c r="J548" i="21"/>
  <c r="H550" i="21"/>
  <c r="I553" i="21"/>
  <c r="J556" i="21"/>
  <c r="H558" i="21"/>
  <c r="I561" i="21"/>
  <c r="J564" i="21"/>
  <c r="H566" i="21"/>
  <c r="I569" i="21"/>
  <c r="J572" i="21"/>
  <c r="H574" i="21"/>
  <c r="I577" i="21"/>
  <c r="J580" i="21"/>
  <c r="H582" i="21"/>
  <c r="I585" i="21"/>
  <c r="J588" i="21"/>
  <c r="H590" i="21"/>
  <c r="I593" i="21"/>
  <c r="J596" i="21"/>
  <c r="H598" i="21"/>
  <c r="I601" i="21"/>
  <c r="J604" i="21"/>
  <c r="H606" i="21"/>
  <c r="I609" i="21"/>
  <c r="J612" i="21"/>
  <c r="H614" i="21"/>
  <c r="I617" i="21"/>
  <c r="J620" i="21"/>
  <c r="H622" i="21"/>
  <c r="I625" i="21"/>
  <c r="J628" i="21"/>
  <c r="H630" i="21"/>
  <c r="I633" i="21"/>
  <c r="J636" i="21"/>
  <c r="H638" i="21"/>
  <c r="I641" i="21"/>
  <c r="J644" i="21"/>
  <c r="H646" i="21"/>
  <c r="I649" i="21"/>
  <c r="J652" i="21"/>
  <c r="H654" i="21"/>
  <c r="I657" i="21"/>
  <c r="J660" i="21"/>
  <c r="H662" i="21"/>
  <c r="I665" i="21"/>
  <c r="J668" i="21"/>
  <c r="H670" i="21"/>
  <c r="I673" i="21"/>
  <c r="J676" i="21"/>
  <c r="H678" i="21"/>
  <c r="I681" i="21"/>
  <c r="J684" i="21"/>
  <c r="H686" i="21"/>
  <c r="I689" i="21"/>
  <c r="J692" i="21"/>
  <c r="H694" i="21"/>
  <c r="I697" i="21"/>
  <c r="J700" i="21"/>
  <c r="H702" i="21"/>
  <c r="I705" i="21"/>
  <c r="J708" i="21"/>
  <c r="H710" i="21"/>
  <c r="I713" i="21"/>
  <c r="J716" i="21"/>
  <c r="H718" i="21"/>
  <c r="I721" i="21"/>
  <c r="J724" i="21"/>
  <c r="H726" i="21"/>
  <c r="I729" i="21"/>
  <c r="J732" i="21"/>
  <c r="H734" i="21"/>
  <c r="I737" i="21"/>
  <c r="J740" i="21"/>
  <c r="H742" i="21"/>
  <c r="I745" i="21"/>
  <c r="J748" i="21"/>
  <c r="H750" i="21"/>
  <c r="I753" i="21"/>
  <c r="J756" i="21"/>
  <c r="H758" i="21"/>
  <c r="I761" i="21"/>
  <c r="J764" i="21"/>
  <c r="H766" i="21"/>
  <c r="I769" i="21"/>
  <c r="J772" i="21"/>
  <c r="H774" i="21"/>
  <c r="I777" i="21"/>
  <c r="J780" i="21"/>
  <c r="H782" i="21"/>
  <c r="I785" i="21"/>
  <c r="J788" i="21"/>
  <c r="H790" i="21"/>
  <c r="I793" i="21"/>
  <c r="J796" i="21"/>
  <c r="H798" i="21"/>
  <c r="I801" i="21"/>
  <c r="H806" i="21"/>
  <c r="I809" i="21"/>
  <c r="H814" i="21"/>
  <c r="I817" i="21"/>
  <c r="H822" i="21"/>
  <c r="I825" i="21"/>
  <c r="H830" i="21"/>
  <c r="I833" i="21"/>
  <c r="H838" i="21"/>
  <c r="I841" i="21"/>
  <c r="H846" i="21"/>
  <c r="I849" i="21"/>
  <c r="H854" i="21"/>
  <c r="I857" i="21"/>
  <c r="H862" i="21"/>
  <c r="I865" i="21"/>
  <c r="H870" i="21"/>
  <c r="I873" i="21"/>
  <c r="H878" i="21"/>
  <c r="I881" i="21"/>
  <c r="H886" i="21"/>
  <c r="I889" i="21"/>
  <c r="H894" i="21"/>
  <c r="I897" i="21"/>
  <c r="H902" i="21"/>
  <c r="I905" i="21"/>
  <c r="H910" i="21"/>
  <c r="I913" i="21"/>
  <c r="H918" i="21"/>
  <c r="I921" i="21"/>
  <c r="H926" i="21"/>
  <c r="I929" i="21"/>
  <c r="H934" i="21"/>
  <c r="I937" i="21"/>
  <c r="H942" i="21"/>
  <c r="I945" i="21"/>
  <c r="H950" i="21"/>
  <c r="I953" i="21"/>
  <c r="H958" i="21"/>
  <c r="I961" i="21"/>
  <c r="H966" i="21"/>
  <c r="I969" i="21"/>
  <c r="H974" i="21"/>
  <c r="I977" i="21"/>
  <c r="H982" i="21"/>
  <c r="I985" i="21"/>
  <c r="H990" i="21"/>
  <c r="I993" i="21"/>
  <c r="H998" i="21"/>
  <c r="I1001" i="21"/>
  <c r="H1006" i="21"/>
  <c r="I1009" i="21"/>
  <c r="H1014" i="21"/>
  <c r="I1017" i="21"/>
  <c r="H1022" i="21"/>
  <c r="I1025" i="21"/>
  <c r="H1030" i="21"/>
  <c r="I1033" i="21"/>
  <c r="H1038" i="21"/>
  <c r="I1041" i="21"/>
  <c r="H1046" i="21"/>
  <c r="I1049" i="21"/>
  <c r="H1054" i="21"/>
  <c r="I1057" i="21"/>
  <c r="H1062" i="21"/>
  <c r="I1065" i="21"/>
  <c r="H1070" i="21"/>
  <c r="I1073" i="21"/>
  <c r="H1078" i="21"/>
  <c r="I1081" i="21"/>
  <c r="H1086" i="21"/>
  <c r="I1089" i="21"/>
  <c r="H1094" i="21"/>
  <c r="H1214" i="21"/>
  <c r="H1254" i="21"/>
  <c r="H1278" i="21"/>
  <c r="H1294" i="21"/>
  <c r="I4" i="21"/>
  <c r="I12" i="21"/>
  <c r="I28" i="21"/>
  <c r="I44" i="21"/>
  <c r="I60" i="21"/>
  <c r="I76" i="21"/>
  <c r="H81" i="21"/>
  <c r="I84" i="21"/>
  <c r="H89" i="21"/>
  <c r="I92" i="21"/>
  <c r="H97" i="21"/>
  <c r="I100" i="21"/>
  <c r="I108" i="21"/>
  <c r="I116" i="21"/>
  <c r="H121" i="21"/>
  <c r="I124" i="21"/>
  <c r="H3" i="21"/>
  <c r="I6" i="21"/>
  <c r="J9" i="21"/>
  <c r="H11" i="21"/>
  <c r="I14" i="21"/>
  <c r="J17" i="21"/>
  <c r="H19" i="21"/>
  <c r="I22" i="21"/>
  <c r="J25" i="21"/>
  <c r="H27" i="21"/>
  <c r="I30" i="21"/>
  <c r="J33" i="21"/>
  <c r="H35" i="21"/>
  <c r="I38" i="21"/>
  <c r="J41" i="21"/>
  <c r="H43" i="21"/>
  <c r="I46" i="21"/>
  <c r="J49" i="21"/>
  <c r="H51" i="21"/>
  <c r="I54" i="21"/>
  <c r="J57" i="21"/>
  <c r="H59" i="21"/>
  <c r="I62" i="21"/>
  <c r="J65" i="21"/>
  <c r="H67" i="21"/>
  <c r="I70" i="21"/>
  <c r="J73" i="21"/>
  <c r="H75" i="21"/>
  <c r="I78" i="21"/>
  <c r="J81" i="21"/>
  <c r="H83" i="21"/>
  <c r="I86" i="21"/>
  <c r="J89" i="21"/>
  <c r="H91" i="21"/>
  <c r="I94" i="21"/>
  <c r="J97" i="21"/>
  <c r="H99" i="21"/>
  <c r="I102" i="21"/>
  <c r="J105" i="21"/>
  <c r="H107" i="21"/>
  <c r="I110" i="21"/>
  <c r="J113" i="21"/>
  <c r="H115" i="21"/>
  <c r="I118" i="21"/>
  <c r="J121" i="21"/>
  <c r="H123" i="21"/>
  <c r="I126" i="21"/>
  <c r="J129" i="21"/>
  <c r="H131" i="21"/>
  <c r="I134" i="21"/>
  <c r="J137" i="21"/>
  <c r="H139" i="21"/>
  <c r="I142" i="21"/>
  <c r="J145" i="21"/>
  <c r="H147" i="21"/>
  <c r="I150" i="21"/>
  <c r="J153" i="21"/>
  <c r="H155" i="21"/>
  <c r="I158" i="21"/>
  <c r="J161" i="21"/>
  <c r="H163" i="21"/>
  <c r="I166" i="21"/>
  <c r="J169" i="21"/>
  <c r="H171" i="21"/>
  <c r="I174" i="21"/>
  <c r="J177" i="21"/>
  <c r="H179" i="21"/>
  <c r="I182" i="21"/>
  <c r="J185" i="21"/>
  <c r="H187" i="21"/>
  <c r="I190" i="21"/>
  <c r="J193" i="21"/>
  <c r="H195" i="21"/>
  <c r="I198" i="21"/>
  <c r="J201" i="21"/>
  <c r="H203" i="21"/>
  <c r="I206" i="21"/>
  <c r="J209" i="21"/>
  <c r="H211" i="21"/>
  <c r="I214" i="21"/>
  <c r="J217" i="21"/>
  <c r="H219" i="21"/>
  <c r="I222" i="21"/>
  <c r="J225" i="21"/>
  <c r="H227" i="21"/>
  <c r="I230" i="21"/>
  <c r="J233" i="21"/>
  <c r="H235" i="21"/>
  <c r="I238" i="21"/>
  <c r="J241" i="21"/>
  <c r="H243" i="21"/>
  <c r="I246" i="21"/>
  <c r="J249" i="21"/>
  <c r="H251" i="21"/>
  <c r="I254" i="21"/>
  <c r="J257" i="21"/>
  <c r="H259" i="21"/>
  <c r="I262" i="21"/>
  <c r="J265" i="21"/>
  <c r="H267" i="21"/>
  <c r="I270" i="21"/>
  <c r="J273" i="21"/>
  <c r="H275" i="21"/>
  <c r="I278" i="21"/>
  <c r="J281" i="21"/>
  <c r="H283" i="21"/>
  <c r="I286" i="21"/>
  <c r="J289" i="21"/>
  <c r="H291" i="21"/>
  <c r="I294" i="21"/>
  <c r="J297" i="21"/>
  <c r="H299" i="21"/>
  <c r="I302" i="21"/>
  <c r="J305" i="21"/>
  <c r="H307" i="21"/>
  <c r="I310" i="21"/>
  <c r="J313" i="21"/>
  <c r="H315" i="21"/>
  <c r="I318" i="21"/>
  <c r="J321" i="21"/>
  <c r="H323" i="21"/>
  <c r="I326" i="21"/>
  <c r="J329" i="21"/>
  <c r="H331" i="21"/>
  <c r="I334" i="21"/>
  <c r="J337" i="21"/>
  <c r="H339" i="21"/>
  <c r="I342" i="21"/>
  <c r="J345" i="21"/>
  <c r="H347" i="21"/>
  <c r="I350" i="21"/>
  <c r="J353" i="21"/>
  <c r="H355" i="21"/>
  <c r="I358" i="21"/>
  <c r="J361" i="21"/>
  <c r="H363" i="21"/>
  <c r="I366" i="21"/>
  <c r="J369" i="21"/>
  <c r="H371" i="21"/>
  <c r="I374" i="21"/>
  <c r="J377" i="21"/>
  <c r="H379" i="21"/>
  <c r="I382" i="21"/>
  <c r="J385" i="21"/>
  <c r="H387" i="21"/>
  <c r="I390" i="21"/>
  <c r="J393" i="21"/>
  <c r="H395" i="21"/>
  <c r="I398" i="21"/>
  <c r="J401" i="21"/>
  <c r="H403" i="21"/>
  <c r="I406" i="21"/>
  <c r="J409" i="21"/>
  <c r="H411" i="21"/>
  <c r="I414" i="21"/>
  <c r="J417" i="21"/>
  <c r="H419" i="21"/>
  <c r="I422" i="21"/>
  <c r="J425" i="21"/>
  <c r="H427" i="21"/>
  <c r="I430" i="21"/>
  <c r="J433" i="21"/>
  <c r="H435" i="21"/>
  <c r="I438" i="21"/>
  <c r="J441" i="21"/>
  <c r="H443" i="21"/>
  <c r="I446" i="21"/>
  <c r="J449" i="21"/>
  <c r="H451" i="21"/>
  <c r="I454" i="21"/>
  <c r="J457" i="21"/>
  <c r="H459" i="21"/>
  <c r="I462" i="21"/>
  <c r="J465" i="21"/>
  <c r="H467" i="21"/>
  <c r="I470" i="21"/>
  <c r="J473" i="21"/>
  <c r="H475" i="21"/>
  <c r="I478" i="21"/>
  <c r="J481" i="21"/>
  <c r="H483" i="21"/>
  <c r="I486" i="21"/>
  <c r="J489" i="21"/>
  <c r="H491" i="21"/>
  <c r="I494" i="21"/>
  <c r="J497" i="21"/>
  <c r="H499" i="21"/>
  <c r="I502" i="21"/>
  <c r="J505" i="21"/>
  <c r="H507" i="21"/>
  <c r="I510" i="21"/>
  <c r="J513" i="21"/>
  <c r="H515" i="21"/>
  <c r="I518" i="21"/>
  <c r="J521" i="21"/>
  <c r="H523" i="21"/>
  <c r="I526" i="21"/>
  <c r="J529" i="21"/>
  <c r="H531" i="21"/>
  <c r="I534" i="21"/>
  <c r="J537" i="21"/>
  <c r="H539" i="21"/>
  <c r="I542" i="21"/>
  <c r="J545" i="21"/>
  <c r="H547" i="21"/>
  <c r="I550" i="21"/>
  <c r="J553" i="21"/>
  <c r="H555" i="21"/>
  <c r="I558" i="21"/>
  <c r="J561" i="21"/>
  <c r="H563" i="21"/>
  <c r="I566" i="21"/>
  <c r="J569" i="21"/>
  <c r="H571" i="21"/>
  <c r="I574" i="21"/>
  <c r="J577" i="21"/>
  <c r="H579" i="21"/>
  <c r="I582" i="21"/>
  <c r="J585" i="21"/>
  <c r="H587" i="21"/>
  <c r="I590" i="21"/>
  <c r="J593" i="21"/>
  <c r="H595" i="21"/>
  <c r="I598" i="21"/>
  <c r="J601" i="21"/>
  <c r="H603" i="21"/>
  <c r="I606" i="21"/>
  <c r="J609" i="21"/>
  <c r="H611" i="21"/>
  <c r="I614" i="21"/>
  <c r="J617" i="21"/>
  <c r="H619" i="21"/>
  <c r="I622" i="21"/>
  <c r="J625" i="21"/>
  <c r="H627" i="21"/>
  <c r="I630" i="21"/>
  <c r="J633" i="21"/>
  <c r="H635" i="21"/>
  <c r="I638" i="21"/>
  <c r="J641" i="21"/>
  <c r="H643" i="21"/>
  <c r="I646" i="21"/>
  <c r="J649" i="21"/>
  <c r="H651" i="21"/>
  <c r="I654" i="21"/>
  <c r="J657" i="21"/>
  <c r="H659" i="21"/>
  <c r="I662" i="21"/>
  <c r="J665" i="21"/>
  <c r="H667" i="21"/>
  <c r="I670" i="21"/>
  <c r="J673" i="21"/>
  <c r="H675" i="21"/>
  <c r="I678" i="21"/>
  <c r="J681" i="21"/>
  <c r="H683" i="21"/>
  <c r="I686" i="21"/>
  <c r="J689" i="21"/>
  <c r="H691" i="21"/>
  <c r="I694" i="21"/>
  <c r="J697" i="21"/>
  <c r="H699" i="21"/>
  <c r="I702" i="21"/>
  <c r="J705" i="21"/>
  <c r="H707" i="21"/>
  <c r="I710" i="21"/>
  <c r="J713" i="21"/>
  <c r="H715" i="21"/>
  <c r="I718" i="21"/>
  <c r="J721" i="21"/>
  <c r="H723" i="21"/>
  <c r="I726" i="21"/>
  <c r="J729" i="21"/>
  <c r="H731" i="21"/>
  <c r="I734" i="21"/>
  <c r="J737" i="21"/>
  <c r="H739" i="21"/>
  <c r="I742" i="21"/>
  <c r="J745" i="21"/>
  <c r="H747" i="21"/>
  <c r="I750" i="21"/>
  <c r="J753" i="21"/>
  <c r="H755" i="21"/>
  <c r="I758" i="21"/>
  <c r="J761" i="21"/>
  <c r="H763" i="21"/>
  <c r="I766" i="21"/>
  <c r="J769" i="21"/>
  <c r="H771" i="21"/>
  <c r="I774" i="21"/>
  <c r="J777" i="21"/>
  <c r="H779" i="21"/>
  <c r="I782" i="21"/>
  <c r="J785" i="21"/>
  <c r="H787" i="21"/>
  <c r="I790" i="21"/>
  <c r="J793" i="21"/>
  <c r="H795" i="21"/>
  <c r="I798" i="21"/>
  <c r="J801" i="21"/>
  <c r="H803" i="21"/>
  <c r="I806" i="21"/>
  <c r="J809" i="21"/>
  <c r="H811" i="21"/>
  <c r="I814" i="21"/>
  <c r="J817" i="21"/>
  <c r="H819" i="21"/>
  <c r="I822" i="21"/>
  <c r="J825" i="21"/>
  <c r="H827" i="21"/>
  <c r="I830" i="21"/>
  <c r="J833" i="21"/>
  <c r="H835" i="21"/>
  <c r="I838" i="21"/>
  <c r="J841" i="21"/>
  <c r="H843" i="21"/>
  <c r="I846" i="21"/>
  <c r="J849" i="21"/>
  <c r="H851" i="21"/>
  <c r="I854" i="21"/>
  <c r="J857" i="21"/>
  <c r="H859" i="21"/>
  <c r="I862" i="21"/>
  <c r="J865" i="21"/>
  <c r="J873" i="21"/>
  <c r="J881" i="21"/>
  <c r="J889" i="21"/>
  <c r="J897" i="21"/>
  <c r="J905" i="21"/>
  <c r="J913" i="21"/>
  <c r="J921" i="21"/>
  <c r="J929" i="21"/>
  <c r="J937" i="21"/>
  <c r="J945" i="21"/>
  <c r="J953" i="21"/>
  <c r="J961" i="21"/>
  <c r="J969" i="21"/>
  <c r="J977" i="21"/>
  <c r="J985" i="21"/>
  <c r="J993" i="21"/>
  <c r="J1001" i="21"/>
  <c r="J1009" i="21"/>
  <c r="J1017" i="21"/>
  <c r="J1025" i="21"/>
  <c r="J1033" i="21"/>
  <c r="J1041" i="21"/>
  <c r="J1049" i="21"/>
  <c r="J1057" i="21"/>
  <c r="J1065" i="21"/>
  <c r="J1073" i="21"/>
  <c r="J1081" i="21"/>
  <c r="J1089" i="21"/>
  <c r="J1097" i="21"/>
  <c r="J1105" i="21"/>
  <c r="J1113" i="21"/>
  <c r="J1121" i="21"/>
  <c r="J1129" i="21"/>
  <c r="J1137" i="21"/>
  <c r="J1145" i="21"/>
  <c r="J1153" i="21"/>
  <c r="J1161" i="21"/>
  <c r="J1169" i="21"/>
  <c r="J1047" i="21"/>
  <c r="J1055" i="21"/>
  <c r="J1063" i="21"/>
  <c r="J1071" i="21"/>
  <c r="J1079" i="21"/>
  <c r="J1087" i="21"/>
  <c r="J1095" i="21"/>
  <c r="J1103" i="21"/>
  <c r="J1111" i="21"/>
  <c r="J1119" i="21"/>
  <c r="J1127" i="21"/>
  <c r="J1135" i="21"/>
  <c r="J1143" i="21"/>
  <c r="J1151" i="21"/>
  <c r="J1159" i="21"/>
  <c r="J1167" i="21"/>
  <c r="J1175" i="21"/>
  <c r="J1183" i="21"/>
  <c r="J1191" i="21"/>
  <c r="J1199" i="21"/>
  <c r="J1207" i="21"/>
  <c r="J1215" i="21"/>
  <c r="J1223" i="21"/>
  <c r="J1231" i="21"/>
  <c r="J1239" i="21"/>
  <c r="J1247" i="21"/>
  <c r="J1255" i="21"/>
  <c r="J1263" i="21"/>
  <c r="J1271" i="21"/>
  <c r="J1279" i="21"/>
  <c r="J1287" i="21"/>
  <c r="J1295" i="21"/>
  <c r="J1303" i="21"/>
  <c r="J1311" i="21"/>
  <c r="J1319" i="21"/>
  <c r="J1327" i="21"/>
  <c r="J1335" i="21"/>
  <c r="J1343" i="21"/>
  <c r="J1351" i="21"/>
  <c r="J1359" i="21"/>
  <c r="J1367" i="21"/>
  <c r="J1375" i="21"/>
  <c r="J1383" i="21"/>
  <c r="J1391" i="21"/>
  <c r="J1399" i="21"/>
  <c r="J1407" i="21"/>
  <c r="I1097" i="21"/>
  <c r="H1102" i="21"/>
  <c r="I1105" i="21"/>
  <c r="H1110" i="21"/>
  <c r="I1113" i="21"/>
  <c r="H1118" i="21"/>
  <c r="I1121" i="21"/>
  <c r="H1126" i="21"/>
  <c r="I1129" i="21"/>
  <c r="H1134" i="21"/>
  <c r="I1137" i="21"/>
  <c r="H1142" i="21"/>
  <c r="I1145" i="21"/>
  <c r="H1150" i="21"/>
  <c r="I1153" i="21"/>
  <c r="H1158" i="21"/>
  <c r="I1161" i="21"/>
  <c r="H1166" i="21"/>
  <c r="I1169" i="21"/>
  <c r="H1174" i="21"/>
  <c r="I1177" i="21"/>
  <c r="H1182" i="21"/>
  <c r="I1185" i="21"/>
  <c r="H1190" i="21"/>
  <c r="I1193" i="21"/>
  <c r="H1198" i="21"/>
  <c r="I1201" i="21"/>
  <c r="H1206" i="21"/>
  <c r="I1209" i="21"/>
  <c r="I1217" i="21"/>
  <c r="H1222" i="21"/>
  <c r="I1225" i="21"/>
  <c r="H1230" i="21"/>
  <c r="I1233" i="21"/>
  <c r="H1238" i="21"/>
  <c r="I1241" i="21"/>
  <c r="H1246" i="21"/>
  <c r="I1249" i="21"/>
  <c r="I1257" i="21"/>
  <c r="H1262" i="21"/>
  <c r="I1265" i="21"/>
  <c r="H1270" i="21"/>
  <c r="I1273" i="21"/>
  <c r="I1281" i="21"/>
  <c r="H1286" i="21"/>
  <c r="I1289" i="21"/>
  <c r="I1297" i="21"/>
  <c r="H1302" i="21"/>
  <c r="I1305" i="21"/>
  <c r="H1310" i="21"/>
  <c r="I1313" i="21"/>
  <c r="I1321" i="21"/>
  <c r="H1326" i="21"/>
  <c r="I1329" i="21"/>
  <c r="H1334" i="21"/>
  <c r="I1337" i="21"/>
  <c r="H1342" i="21"/>
  <c r="I1345" i="21"/>
  <c r="H1350" i="21"/>
  <c r="I1353" i="21"/>
  <c r="I1361" i="21"/>
  <c r="H1366" i="21"/>
  <c r="I1369" i="21"/>
  <c r="H1374" i="21"/>
  <c r="I1377" i="21"/>
  <c r="H1382" i="21"/>
  <c r="I1385" i="21"/>
  <c r="H1390" i="21"/>
  <c r="I1393" i="21"/>
  <c r="H1398" i="21"/>
  <c r="I1401" i="21"/>
  <c r="H1406" i="21"/>
  <c r="J1177" i="21"/>
  <c r="J1185" i="21"/>
  <c r="J1193" i="21"/>
  <c r="J1201" i="21"/>
  <c r="J1209" i="21"/>
  <c r="J1217" i="21"/>
  <c r="J1225" i="21"/>
  <c r="J1233" i="21"/>
  <c r="J1241" i="21"/>
  <c r="J1249" i="21"/>
  <c r="J1257" i="21"/>
  <c r="J1265" i="21"/>
  <c r="J1273" i="21"/>
  <c r="J1281" i="21"/>
  <c r="J1289" i="21"/>
  <c r="J1297" i="21"/>
  <c r="J1305" i="21"/>
  <c r="J1313" i="21"/>
  <c r="J1321" i="21"/>
  <c r="J1329" i="21"/>
  <c r="J1337" i="21"/>
  <c r="J1345" i="21"/>
  <c r="J1353" i="21"/>
  <c r="J1361" i="21"/>
  <c r="J1369" i="21"/>
  <c r="J806" i="21"/>
  <c r="H808" i="21"/>
  <c r="I811" i="21"/>
  <c r="J814" i="21"/>
  <c r="H816" i="21"/>
  <c r="I819" i="21"/>
  <c r="J822" i="21"/>
  <c r="I827" i="21"/>
  <c r="J830" i="21"/>
  <c r="H832" i="21"/>
  <c r="I835" i="21"/>
  <c r="J838" i="21"/>
  <c r="H840" i="21"/>
  <c r="I843" i="21"/>
  <c r="J846" i="21"/>
  <c r="H848" i="21"/>
  <c r="I851" i="21"/>
  <c r="J854" i="21"/>
  <c r="H856" i="21"/>
  <c r="I859" i="21"/>
  <c r="J862" i="21"/>
  <c r="H864" i="21"/>
  <c r="I867" i="21"/>
  <c r="J870" i="21"/>
  <c r="H872" i="21"/>
  <c r="I875" i="21"/>
  <c r="J878" i="21"/>
  <c r="H880" i="21"/>
  <c r="I883" i="21"/>
  <c r="J886" i="21"/>
  <c r="H888" i="21"/>
  <c r="I891" i="21"/>
  <c r="J894" i="21"/>
  <c r="H896" i="21"/>
  <c r="I899" i="21"/>
  <c r="J902" i="21"/>
  <c r="H904" i="21"/>
  <c r="I907" i="21"/>
  <c r="J910" i="21"/>
  <c r="H912" i="21"/>
  <c r="I915" i="21"/>
  <c r="J918" i="21"/>
  <c r="H920" i="21"/>
  <c r="I923" i="21"/>
  <c r="J926" i="21"/>
  <c r="H928" i="21"/>
  <c r="I931" i="21"/>
  <c r="J934" i="21"/>
  <c r="H936" i="21"/>
  <c r="I939" i="21"/>
  <c r="J942" i="21"/>
  <c r="H944" i="21"/>
  <c r="I947" i="21"/>
  <c r="J950" i="21"/>
  <c r="H952" i="21"/>
  <c r="I955" i="21"/>
  <c r="J958" i="21"/>
  <c r="H960" i="21"/>
  <c r="I963" i="21"/>
  <c r="J966" i="21"/>
  <c r="H968" i="21"/>
  <c r="I971" i="21"/>
  <c r="J974" i="21"/>
  <c r="H976" i="21"/>
  <c r="I979" i="21"/>
  <c r="J982" i="21"/>
  <c r="H984" i="21"/>
  <c r="I987" i="21"/>
  <c r="H992" i="21"/>
  <c r="I995" i="21"/>
  <c r="J998" i="21"/>
  <c r="H1000" i="21"/>
  <c r="I1003" i="21"/>
  <c r="J1006" i="21"/>
  <c r="I1011" i="21"/>
  <c r="J1014" i="21"/>
  <c r="H1016" i="21"/>
  <c r="I1019" i="21"/>
  <c r="J1022" i="21"/>
  <c r="H1024" i="21"/>
  <c r="I1027" i="21"/>
  <c r="J1030" i="21"/>
  <c r="H1032" i="21"/>
  <c r="I1035" i="21"/>
  <c r="J1038" i="21"/>
  <c r="H1040" i="21"/>
  <c r="I1043" i="21"/>
  <c r="J1046" i="21"/>
  <c r="I1051" i="21"/>
  <c r="J1054" i="21"/>
  <c r="H1056" i="21"/>
  <c r="I1059" i="21"/>
  <c r="J1062" i="21"/>
  <c r="H1064" i="21"/>
  <c r="I1067" i="21"/>
  <c r="J1070" i="21"/>
  <c r="J1078" i="21"/>
  <c r="J1086" i="21"/>
  <c r="J1094" i="21"/>
  <c r="J1102" i="21"/>
  <c r="J1110" i="21"/>
  <c r="J1118" i="21"/>
  <c r="J1126" i="21"/>
  <c r="J1134" i="21"/>
  <c r="J1142" i="21"/>
  <c r="J1150" i="21"/>
  <c r="H866" i="21"/>
  <c r="I869" i="21"/>
  <c r="H874" i="21"/>
  <c r="H882" i="21"/>
  <c r="I885" i="21"/>
  <c r="H890" i="21"/>
  <c r="I893" i="21"/>
  <c r="H898" i="21"/>
  <c r="I901" i="21"/>
  <c r="I909" i="21"/>
  <c r="H914" i="21"/>
  <c r="I917" i="21"/>
  <c r="H922" i="21"/>
  <c r="I925" i="21"/>
  <c r="H930" i="21"/>
  <c r="I933" i="21"/>
  <c r="H938" i="21"/>
  <c r="I949" i="21"/>
  <c r="H954" i="21"/>
  <c r="I957" i="21"/>
  <c r="H962" i="21"/>
  <c r="I965" i="21"/>
  <c r="I973" i="21"/>
  <c r="H978" i="21"/>
  <c r="I981" i="21"/>
  <c r="I989" i="21"/>
  <c r="H994" i="21"/>
  <c r="I997" i="21"/>
  <c r="H1002" i="21"/>
  <c r="I1005" i="21"/>
  <c r="I1013" i="21"/>
  <c r="H1018" i="21"/>
  <c r="I1021" i="21"/>
  <c r="H1026" i="21"/>
  <c r="I1029" i="21"/>
  <c r="H1034" i="21"/>
  <c r="I1037" i="21"/>
  <c r="H1042" i="21"/>
  <c r="I1045" i="21"/>
  <c r="I1053" i="21"/>
  <c r="H1058" i="21"/>
  <c r="I1061" i="21"/>
  <c r="H1066" i="21"/>
  <c r="I1069" i="21"/>
  <c r="H1074" i="21"/>
  <c r="I1077" i="21"/>
  <c r="H1082" i="21"/>
  <c r="I1085" i="21"/>
  <c r="H1090" i="21"/>
  <c r="I1093" i="21"/>
  <c r="H1098" i="21"/>
  <c r="I1101" i="21"/>
  <c r="H1106" i="21"/>
  <c r="I1109" i="21"/>
  <c r="H1114" i="21"/>
  <c r="I1117" i="21"/>
  <c r="H1122" i="21"/>
  <c r="I1125" i="21"/>
  <c r="I1133" i="21"/>
  <c r="H1138" i="21"/>
  <c r="I1141" i="21"/>
  <c r="H1146" i="21"/>
  <c r="I1149" i="21"/>
  <c r="H1154" i="21"/>
  <c r="I1157" i="21"/>
  <c r="H1162" i="21"/>
  <c r="I1165" i="21"/>
  <c r="I1173" i="21"/>
  <c r="H1178" i="21"/>
  <c r="I1181" i="21"/>
  <c r="H1186" i="21"/>
  <c r="I1189" i="21"/>
  <c r="I1197" i="21"/>
  <c r="H1202" i="21"/>
  <c r="I1205" i="21"/>
  <c r="H1210" i="21"/>
  <c r="I1213" i="21"/>
  <c r="H1218" i="21"/>
  <c r="I1221" i="21"/>
  <c r="H1226" i="21"/>
  <c r="I1229" i="21"/>
  <c r="I1237" i="21"/>
  <c r="H1242" i="21"/>
  <c r="I1245" i="21"/>
  <c r="H1250" i="21"/>
  <c r="I1253" i="21"/>
  <c r="H1258" i="21"/>
  <c r="I1261" i="21"/>
  <c r="H1266" i="21"/>
  <c r="I1269" i="21"/>
  <c r="H1274" i="21"/>
  <c r="I1277" i="21"/>
  <c r="H1282" i="21"/>
  <c r="I1285" i="21"/>
  <c r="H1290" i="21"/>
  <c r="I1293" i="21"/>
  <c r="H1298" i="21"/>
  <c r="I1301" i="21"/>
  <c r="H1306" i="21"/>
  <c r="I1309" i="21"/>
  <c r="H1322" i="21"/>
  <c r="H1330" i="21"/>
  <c r="H1354" i="21"/>
  <c r="H1362" i="21"/>
  <c r="H1370" i="21"/>
  <c r="H1386" i="21"/>
  <c r="H1394" i="21"/>
  <c r="I1074" i="21"/>
  <c r="J1077" i="21"/>
  <c r="H1079" i="21"/>
  <c r="I1082" i="21"/>
  <c r="J1085" i="21"/>
  <c r="H1087" i="21"/>
  <c r="I1090" i="21"/>
  <c r="J1093" i="21"/>
  <c r="H1095" i="21"/>
  <c r="I1098" i="21"/>
  <c r="J1101" i="21"/>
  <c r="H1103" i="21"/>
  <c r="I1106" i="21"/>
  <c r="J1109" i="21"/>
  <c r="I1114" i="21"/>
  <c r="J1117" i="21"/>
  <c r="H1119" i="21"/>
  <c r="I1122" i="21"/>
  <c r="J1125" i="21"/>
  <c r="H1127" i="21"/>
  <c r="I1130" i="21"/>
  <c r="J1133" i="21"/>
  <c r="H1135" i="21"/>
  <c r="H1143" i="21"/>
  <c r="H1183" i="21"/>
  <c r="H1207" i="21"/>
  <c r="I1226" i="21"/>
  <c r="H1247" i="21"/>
  <c r="H1271" i="21"/>
  <c r="I1290" i="21"/>
  <c r="H1303" i="21"/>
  <c r="H1311" i="21"/>
  <c r="I1330" i="21"/>
  <c r="H1343" i="21"/>
  <c r="H1367" i="21"/>
  <c r="H1383" i="21"/>
  <c r="I1394" i="21"/>
  <c r="J866" i="21"/>
  <c r="H868" i="21"/>
  <c r="I871" i="21"/>
  <c r="J874" i="21"/>
  <c r="H876" i="21"/>
  <c r="I879" i="21"/>
  <c r="J882" i="21"/>
  <c r="H884" i="21"/>
  <c r="I887" i="21"/>
  <c r="J890" i="21"/>
  <c r="H892" i="21"/>
  <c r="I895" i="21"/>
  <c r="J898" i="21"/>
  <c r="H900" i="21"/>
  <c r="I903" i="21"/>
  <c r="J906" i="21"/>
  <c r="H908" i="21"/>
  <c r="I911" i="21"/>
  <c r="J914" i="21"/>
  <c r="H916" i="21"/>
  <c r="I919" i="21"/>
  <c r="J922" i="21"/>
  <c r="H924" i="21"/>
  <c r="I927" i="21"/>
  <c r="J930" i="21"/>
  <c r="H932" i="21"/>
  <c r="I935" i="21"/>
  <c r="J938" i="21"/>
  <c r="H940" i="21"/>
  <c r="I943" i="21"/>
  <c r="J946" i="21"/>
  <c r="H948" i="21"/>
  <c r="I951" i="21"/>
  <c r="J954" i="21"/>
  <c r="H956" i="21"/>
  <c r="I959" i="21"/>
  <c r="J962" i="21"/>
  <c r="H964" i="21"/>
  <c r="I967" i="21"/>
  <c r="J970" i="21"/>
  <c r="H972" i="21"/>
  <c r="I975" i="21"/>
  <c r="J978" i="21"/>
  <c r="H980" i="21"/>
  <c r="J986" i="21"/>
  <c r="H988" i="21"/>
  <c r="I991" i="21"/>
  <c r="J994" i="21"/>
  <c r="H996" i="21"/>
  <c r="I999" i="21"/>
  <c r="J1002" i="21"/>
  <c r="H1004" i="21"/>
  <c r="I1007" i="21"/>
  <c r="J1010" i="21"/>
  <c r="H1012" i="21"/>
  <c r="I1015" i="21"/>
  <c r="J1018" i="21"/>
  <c r="H1020" i="21"/>
  <c r="I1023" i="21"/>
  <c r="J1026" i="21"/>
  <c r="H1028" i="21"/>
  <c r="I1031" i="21"/>
  <c r="J1034" i="21"/>
  <c r="H1036" i="21"/>
  <c r="I1039" i="21"/>
  <c r="J1042" i="21"/>
  <c r="H1044" i="21"/>
  <c r="I1047" i="21"/>
  <c r="J1050" i="21"/>
  <c r="H1052" i="21"/>
  <c r="I1055" i="21"/>
  <c r="J1058" i="21"/>
  <c r="H1060" i="21"/>
  <c r="I1063" i="21"/>
  <c r="J1066" i="21"/>
  <c r="H1068" i="21"/>
  <c r="I1071" i="21"/>
  <c r="J1074" i="21"/>
  <c r="H1076" i="21"/>
  <c r="I1079" i="21"/>
  <c r="J1082" i="21"/>
  <c r="H1084" i="21"/>
  <c r="J1090" i="21"/>
  <c r="H1092" i="21"/>
  <c r="I1095" i="21"/>
  <c r="J1098" i="21"/>
  <c r="H1100" i="21"/>
  <c r="I1103" i="21"/>
  <c r="J1106" i="21"/>
  <c r="H1108" i="21"/>
  <c r="I1111" i="21"/>
  <c r="J1114" i="21"/>
  <c r="H1116" i="21"/>
  <c r="I1119" i="21"/>
  <c r="J1122" i="21"/>
  <c r="H1124" i="21"/>
  <c r="I1127" i="21"/>
  <c r="J1130" i="21"/>
  <c r="H1132" i="21"/>
  <c r="I1135" i="21"/>
  <c r="J1138" i="21"/>
  <c r="H1140" i="21"/>
  <c r="J1146" i="21"/>
  <c r="H1148" i="21"/>
  <c r="I1151" i="21"/>
  <c r="I1183" i="21"/>
  <c r="I1271" i="21"/>
  <c r="I1375" i="21"/>
  <c r="I1447" i="21"/>
  <c r="I1471" i="21"/>
  <c r="J1158" i="21"/>
  <c r="J1166" i="21"/>
  <c r="J1174" i="21"/>
  <c r="I1179" i="21"/>
  <c r="J1182" i="21"/>
  <c r="H1184" i="21"/>
  <c r="J1190" i="21"/>
  <c r="H1192" i="21"/>
  <c r="I1195" i="21"/>
  <c r="J1198" i="21"/>
  <c r="J1206" i="21"/>
  <c r="I1211" i="21"/>
  <c r="J1214" i="21"/>
  <c r="I1219" i="21"/>
  <c r="J1222" i="21"/>
  <c r="J1230" i="21"/>
  <c r="I1235" i="21"/>
  <c r="J1238" i="21"/>
  <c r="I1243" i="21"/>
  <c r="J1246" i="21"/>
  <c r="H1248" i="21"/>
  <c r="J1254" i="21"/>
  <c r="I1259" i="21"/>
  <c r="J1262" i="21"/>
  <c r="J1270" i="21"/>
  <c r="J1278" i="21"/>
  <c r="I1283" i="21"/>
  <c r="J1286" i="21"/>
  <c r="J1294" i="21"/>
  <c r="J1302" i="21"/>
  <c r="J1310" i="21"/>
  <c r="I1315" i="21"/>
  <c r="J1318" i="21"/>
  <c r="H1320" i="21"/>
  <c r="I1323" i="21"/>
  <c r="J1326" i="21"/>
  <c r="J1334" i="21"/>
  <c r="J1342" i="21"/>
  <c r="J1350" i="21"/>
  <c r="J1358" i="21"/>
  <c r="J1366" i="21"/>
  <c r="J1374" i="21"/>
  <c r="J1382" i="21"/>
  <c r="J1390" i="21"/>
  <c r="J1398" i="21"/>
  <c r="J1406" i="21"/>
  <c r="H1314" i="21"/>
  <c r="I1317" i="21"/>
  <c r="I1325" i="21"/>
  <c r="I1333" i="21"/>
  <c r="H1338" i="21"/>
  <c r="I1341" i="21"/>
  <c r="H1346" i="21"/>
  <c r="I1349" i="21"/>
  <c r="I1357" i="21"/>
  <c r="I1365" i="21"/>
  <c r="I1373" i="21"/>
  <c r="H1378" i="21"/>
  <c r="I1381" i="21"/>
  <c r="I1389" i="21"/>
  <c r="I1397" i="21"/>
  <c r="H1402" i="21"/>
  <c r="I1405" i="21"/>
  <c r="I1138" i="21"/>
  <c r="J1141" i="21"/>
  <c r="I1146" i="21"/>
  <c r="I1154" i="21"/>
  <c r="J1157" i="21"/>
  <c r="H1159" i="21"/>
  <c r="I1162" i="21"/>
  <c r="J1165" i="21"/>
  <c r="H1167" i="21"/>
  <c r="I1170" i="21"/>
  <c r="J1173" i="21"/>
  <c r="I1178" i="21"/>
  <c r="J1181" i="21"/>
  <c r="I1186" i="21"/>
  <c r="J1189" i="21"/>
  <c r="I1194" i="21"/>
  <c r="J1197" i="21"/>
  <c r="H1199" i="21"/>
  <c r="I1202" i="21"/>
  <c r="J1205" i="21"/>
  <c r="I1210" i="21"/>
  <c r="J1213" i="21"/>
  <c r="I1218" i="21"/>
  <c r="J1221" i="21"/>
  <c r="H1223" i="21"/>
  <c r="J1229" i="21"/>
  <c r="H1231" i="21"/>
  <c r="I1234" i="21"/>
  <c r="J1237" i="21"/>
  <c r="I1242" i="21"/>
  <c r="J1245" i="21"/>
  <c r="I1250" i="21"/>
  <c r="J1253" i="21"/>
  <c r="I1258" i="21"/>
  <c r="J1261" i="21"/>
  <c r="H1263" i="21"/>
  <c r="J1269" i="21"/>
  <c r="I1274" i="21"/>
  <c r="J1277" i="21"/>
  <c r="I1282" i="21"/>
  <c r="J1285" i="21"/>
  <c r="H1287" i="21"/>
  <c r="J1293" i="21"/>
  <c r="H1295" i="21"/>
  <c r="I1298" i="21"/>
  <c r="J1301" i="21"/>
  <c r="J1309" i="21"/>
  <c r="I1314" i="21"/>
  <c r="J1317" i="21"/>
  <c r="I1322" i="21"/>
  <c r="J1325" i="21"/>
  <c r="H1327" i="21"/>
  <c r="J1333" i="21"/>
  <c r="I1338" i="21"/>
  <c r="J1341" i="21"/>
  <c r="I1346" i="21"/>
  <c r="J1349" i="21"/>
  <c r="H1351" i="21"/>
  <c r="J1357" i="21"/>
  <c r="H1359" i="21"/>
  <c r="I1362" i="21"/>
  <c r="J1365" i="21"/>
  <c r="J1373" i="21"/>
  <c r="I1378" i="21"/>
  <c r="J1381" i="21"/>
  <c r="I1386" i="21"/>
  <c r="J1389" i="21"/>
  <c r="H1391" i="21"/>
  <c r="J1397" i="21"/>
  <c r="I1402" i="21"/>
  <c r="J1405" i="21"/>
  <c r="J1154" i="21"/>
  <c r="H1156" i="21"/>
  <c r="I1159" i="21"/>
  <c r="J1162" i="21"/>
  <c r="H1164" i="21"/>
  <c r="I1167" i="21"/>
  <c r="J1170" i="21"/>
  <c r="H1172" i="21"/>
  <c r="I1175" i="21"/>
  <c r="J1178" i="21"/>
  <c r="H1180" i="21"/>
  <c r="J1186" i="21"/>
  <c r="H1188" i="21"/>
  <c r="I1191" i="21"/>
  <c r="J1194" i="21"/>
  <c r="H1196" i="21"/>
  <c r="I1199" i="21"/>
  <c r="J1202" i="21"/>
  <c r="H1204" i="21"/>
  <c r="J1210" i="21"/>
  <c r="H1212" i="21"/>
  <c r="I1215" i="21"/>
  <c r="J1218" i="21"/>
  <c r="H1220" i="21"/>
  <c r="I1223" i="21"/>
  <c r="J1226" i="21"/>
  <c r="H1228" i="21"/>
  <c r="I1231" i="21"/>
  <c r="J1234" i="21"/>
  <c r="H1236" i="21"/>
  <c r="I1239" i="21"/>
  <c r="J1242" i="21"/>
  <c r="H1244" i="21"/>
  <c r="J1250" i="21"/>
  <c r="H1252" i="21"/>
  <c r="I1255" i="21"/>
  <c r="J1258" i="21"/>
  <c r="H1260" i="21"/>
  <c r="I1263" i="21"/>
  <c r="J1266" i="21"/>
  <c r="H1268" i="21"/>
  <c r="J1274" i="21"/>
  <c r="H1276" i="21"/>
  <c r="I1279" i="21"/>
  <c r="J1282" i="21"/>
  <c r="H1284" i="21"/>
  <c r="I1287" i="21"/>
  <c r="J1290" i="21"/>
  <c r="H1292" i="21"/>
  <c r="I1295" i="21"/>
  <c r="J1298" i="21"/>
  <c r="H1300" i="21"/>
  <c r="I1303" i="21"/>
  <c r="J1306" i="21"/>
  <c r="H1308" i="21"/>
  <c r="J1314" i="21"/>
  <c r="H1316" i="21"/>
  <c r="I1319" i="21"/>
  <c r="J1322" i="21"/>
  <c r="H1324" i="21"/>
  <c r="I1327" i="21"/>
  <c r="J1330" i="21"/>
  <c r="H1332" i="21"/>
  <c r="I1335" i="21"/>
  <c r="J1338" i="21"/>
  <c r="H1340" i="21"/>
  <c r="I1343" i="21"/>
  <c r="J1346" i="21"/>
  <c r="H1348" i="21"/>
  <c r="I1351" i="21"/>
  <c r="J1354" i="21"/>
  <c r="H1356" i="21"/>
  <c r="I1359" i="21"/>
  <c r="J1362" i="21"/>
  <c r="H1364" i="21"/>
  <c r="I1367" i="21"/>
  <c r="J1370" i="21"/>
  <c r="H1372" i="21"/>
  <c r="J1378" i="21"/>
  <c r="H1380" i="21"/>
  <c r="I1383" i="21"/>
  <c r="J1386" i="21"/>
  <c r="H1388" i="21"/>
  <c r="I1391" i="21"/>
  <c r="J1394" i="21"/>
  <c r="H1396" i="21"/>
  <c r="I1399" i="21"/>
  <c r="J1402" i="21"/>
  <c r="H1404" i="21"/>
  <c r="I1407" i="21"/>
  <c r="H1412" i="21"/>
  <c r="I1415" i="21"/>
  <c r="H1420" i="21"/>
  <c r="I1423" i="21"/>
  <c r="H1428" i="21"/>
  <c r="I1431" i="21"/>
  <c r="H1436" i="21"/>
  <c r="I1439" i="21"/>
  <c r="H1444" i="21"/>
  <c r="H1452" i="21"/>
  <c r="I1455" i="21"/>
  <c r="H1460" i="21"/>
  <c r="I1463" i="21"/>
  <c r="H1468" i="21"/>
  <c r="H1476" i="21"/>
  <c r="I1479" i="21"/>
  <c r="H1484" i="21"/>
  <c r="I1487" i="21"/>
  <c r="H1492" i="21"/>
  <c r="I1495" i="21"/>
  <c r="H1500" i="21"/>
  <c r="H1508" i="21"/>
  <c r="I1511" i="21"/>
  <c r="H1516" i="21"/>
  <c r="I1519" i="21"/>
  <c r="H1524" i="21"/>
  <c r="I1527" i="21"/>
  <c r="H1532" i="21"/>
  <c r="L1532" i="21" s="1"/>
  <c r="I1535" i="21"/>
  <c r="H1540" i="21"/>
  <c r="I1543" i="21"/>
  <c r="H1548" i="21"/>
  <c r="I1551" i="21"/>
  <c r="I1413" i="21"/>
  <c r="J1416" i="21"/>
  <c r="I1421" i="21"/>
  <c r="J1424" i="21"/>
  <c r="I1429" i="21"/>
  <c r="J1432" i="21"/>
  <c r="I1437" i="21"/>
  <c r="J1440" i="21"/>
  <c r="J1448" i="21"/>
  <c r="J1456" i="21"/>
  <c r="J1464" i="21"/>
  <c r="J1472" i="21"/>
  <c r="J1480" i="21"/>
  <c r="J1488" i="21"/>
  <c r="J1496" i="21"/>
  <c r="J1504" i="21"/>
  <c r="J1512" i="21"/>
  <c r="J1520" i="21"/>
  <c r="J1528" i="21"/>
  <c r="J1536" i="21"/>
  <c r="J1544" i="21"/>
  <c r="J1552" i="21"/>
  <c r="H1409" i="21"/>
  <c r="I1412" i="21"/>
  <c r="J1415" i="21"/>
  <c r="H1417" i="21"/>
  <c r="I1420" i="21"/>
  <c r="J1423" i="21"/>
  <c r="H1425" i="21"/>
  <c r="I1428" i="21"/>
  <c r="J1431" i="21"/>
  <c r="H1433" i="21"/>
  <c r="I1436" i="21"/>
  <c r="J1439" i="21"/>
  <c r="H1441" i="21"/>
  <c r="I1444" i="21"/>
  <c r="J1447" i="21"/>
  <c r="H1449" i="21"/>
  <c r="I1452" i="21"/>
  <c r="J1455" i="21"/>
  <c r="H1457" i="21"/>
  <c r="I1460" i="21"/>
  <c r="J1463" i="21"/>
  <c r="H1465" i="21"/>
  <c r="I1468" i="21"/>
  <c r="J1471" i="21"/>
  <c r="H1473" i="21"/>
  <c r="I1476" i="21"/>
  <c r="J1479" i="21"/>
  <c r="H1481" i="21"/>
  <c r="I1484" i="21"/>
  <c r="J1487" i="21"/>
  <c r="H1489" i="21"/>
  <c r="I1492" i="21"/>
  <c r="J1495" i="21"/>
  <c r="H1497" i="21"/>
  <c r="I1500" i="21"/>
  <c r="J1503" i="21"/>
  <c r="H1505" i="21"/>
  <c r="I1508" i="21"/>
  <c r="J1511" i="21"/>
  <c r="H1513" i="21"/>
  <c r="I1516" i="21"/>
  <c r="J1519" i="21"/>
  <c r="H1521" i="21"/>
  <c r="I1524" i="21"/>
  <c r="J1527" i="21"/>
  <c r="H1529" i="21"/>
  <c r="I1532" i="21"/>
  <c r="J1535" i="21"/>
  <c r="I1540" i="21"/>
  <c r="J1543" i="21"/>
  <c r="H1545" i="21"/>
  <c r="I1548" i="21"/>
  <c r="J1551" i="21"/>
  <c r="H1553" i="21"/>
  <c r="L1553" i="21" s="1"/>
  <c r="I1409" i="21"/>
  <c r="J1412" i="21"/>
  <c r="I1417" i="21"/>
  <c r="J1420" i="21"/>
  <c r="I1425" i="21"/>
  <c r="J1428" i="21"/>
  <c r="I1433" i="21"/>
  <c r="I1441" i="21"/>
  <c r="J1444" i="21"/>
  <c r="I1449" i="21"/>
  <c r="J1452" i="21"/>
  <c r="I1457" i="21"/>
  <c r="J1460" i="21"/>
  <c r="I1465" i="21"/>
  <c r="J1468" i="21"/>
  <c r="I1473" i="21"/>
  <c r="J1476" i="21"/>
  <c r="I1481" i="21"/>
  <c r="J1484" i="21"/>
  <c r="I1489" i="21"/>
  <c r="J1492" i="21"/>
  <c r="I1497" i="21"/>
  <c r="J1500" i="21"/>
  <c r="I1505" i="21"/>
  <c r="J1508" i="21"/>
  <c r="I1513" i="21"/>
  <c r="J1516" i="21"/>
  <c r="I1521" i="21"/>
  <c r="J1524" i="21"/>
  <c r="I1529" i="21"/>
  <c r="J1532" i="21"/>
  <c r="I1537" i="21"/>
  <c r="J1540" i="21"/>
  <c r="I1545" i="21"/>
  <c r="I1553" i="21"/>
  <c r="F1569" i="21"/>
  <c r="C6" i="22"/>
  <c r="C20" i="22"/>
  <c r="C6" i="12" a="1"/>
  <c r="C6" i="12" s="1"/>
  <c r="Z33" i="18" a="1"/>
  <c r="S26" i="18"/>
  <c r="AA33" i="18" a="1"/>
  <c r="K26" i="18"/>
  <c r="L1554" i="21" l="1"/>
  <c r="L1555" i="21" s="1"/>
  <c r="L1535" i="21"/>
  <c r="L1536" i="21" s="1"/>
  <c r="L1537" i="21" s="1"/>
  <c r="L1538" i="21" s="1"/>
  <c r="M1538" i="21" s="1"/>
  <c r="N1538" i="21" s="1"/>
  <c r="L1556" i="21"/>
  <c r="L1557" i="21" s="1"/>
  <c r="M1557" i="21" s="1"/>
  <c r="N1557" i="21" s="1"/>
  <c r="L1562" i="21"/>
  <c r="M1562" i="21" s="1"/>
  <c r="N1562" i="21" s="1"/>
  <c r="L1540" i="21"/>
  <c r="L1541" i="21" s="1"/>
  <c r="L1542" i="21" s="1"/>
  <c r="M1542" i="21" s="1"/>
  <c r="N1542" i="21" s="1"/>
  <c r="L1544" i="21"/>
  <c r="L1545" i="21" s="1"/>
  <c r="L1546" i="21" s="1"/>
  <c r="L1547" i="21" s="1"/>
  <c r="L1533" i="21"/>
  <c r="M1533" i="21" s="1"/>
  <c r="L1552" i="21"/>
  <c r="M1552" i="21" s="1"/>
  <c r="N1552" i="21" s="1"/>
  <c r="C1577" i="21"/>
  <c r="AA33" i="18"/>
  <c r="Z33" i="18"/>
  <c r="C20" i="12" a="1"/>
  <c r="C20" i="12" s="1"/>
  <c r="B3" i="12"/>
  <c r="B2" i="12"/>
  <c r="C20" i="15" a="1"/>
  <c r="C20" i="15" s="1"/>
  <c r="I33" i="18" a="1"/>
  <c r="Q33" i="18" a="1"/>
  <c r="R33" i="18" a="1"/>
  <c r="S33" i="18" a="1"/>
  <c r="K33" i="18" a="1"/>
  <c r="J33" i="18" a="1"/>
  <c r="Y33" i="18" a="1"/>
  <c r="C1578" i="21" l="1"/>
  <c r="I1583" i="21"/>
  <c r="Q33" i="18"/>
  <c r="I33" i="18"/>
  <c r="S33" i="18"/>
  <c r="L1558" i="21"/>
  <c r="L1559" i="21" s="1"/>
  <c r="L1560" i="21" s="1"/>
  <c r="J33" i="18"/>
  <c r="R33" i="18"/>
  <c r="M1547" i="21"/>
  <c r="N1547" i="21" s="1"/>
  <c r="L1548" i="21"/>
  <c r="L1549" i="21" s="1"/>
  <c r="L1550" i="21" s="1"/>
  <c r="N1533" i="21"/>
  <c r="K33" i="18"/>
  <c r="Y33" i="18"/>
  <c r="D1577" i="21"/>
  <c r="D1578" i="21" s="1"/>
  <c r="B13" i="4"/>
  <c r="B14" i="16"/>
  <c r="B1572" i="21" s="1"/>
  <c r="B11" i="16"/>
  <c r="B9" i="4" s="1"/>
  <c r="Q1" i="19" a="1"/>
  <c r="Q1" i="19" s="1"/>
  <c r="P1" i="19" s="1"/>
  <c r="AP2" i="2"/>
  <c r="AO3" i="2"/>
  <c r="AO4" i="2"/>
  <c r="AO5" i="2"/>
  <c r="AO6" i="2"/>
  <c r="AO7" i="2"/>
  <c r="AO8" i="2"/>
  <c r="AO9" i="2"/>
  <c r="AO10" i="2"/>
  <c r="AO11" i="2"/>
  <c r="AO12" i="2"/>
  <c r="AO13" i="2"/>
  <c r="AO2" i="2"/>
  <c r="AP3" i="2"/>
  <c r="AP4" i="2"/>
  <c r="AP5" i="2"/>
  <c r="AP6" i="2"/>
  <c r="AP7" i="2"/>
  <c r="AP8" i="2"/>
  <c r="AP9" i="2"/>
  <c r="AP10" i="2"/>
  <c r="AP11" i="2"/>
  <c r="AP12" i="2"/>
  <c r="AP13" i="2"/>
  <c r="AH3" i="4"/>
  <c r="AH2" i="4"/>
  <c r="AH1" i="4"/>
  <c r="AG3" i="4"/>
  <c r="AK3" i="4"/>
  <c r="AK2" i="4"/>
  <c r="AK1" i="4"/>
  <c r="AJ3" i="4"/>
  <c r="AN3" i="4"/>
  <c r="AN2" i="4"/>
  <c r="AN1" i="4"/>
  <c r="AM3" i="4"/>
  <c r="C29" i="18"/>
  <c r="C30" i="18" s="1"/>
  <c r="C27" i="18"/>
  <c r="B156" i="17"/>
  <c r="B155" i="17"/>
  <c r="B154" i="17"/>
  <c r="B153" i="17"/>
  <c r="B152" i="17"/>
  <c r="B151" i="17"/>
  <c r="B150" i="17"/>
  <c r="B149" i="17"/>
  <c r="B148" i="17"/>
  <c r="B147" i="17"/>
  <c r="B146" i="17"/>
  <c r="A146" i="17"/>
  <c r="B145" i="17"/>
  <c r="B143" i="17"/>
  <c r="B142" i="17"/>
  <c r="B141" i="17"/>
  <c r="B140" i="17"/>
  <c r="B139" i="17"/>
  <c r="B138" i="17"/>
  <c r="B137" i="17"/>
  <c r="B136" i="17"/>
  <c r="B135" i="17"/>
  <c r="B134" i="17"/>
  <c r="B133" i="17"/>
  <c r="A133" i="17"/>
  <c r="B132" i="17"/>
  <c r="B130" i="17"/>
  <c r="B129" i="17"/>
  <c r="B128" i="17"/>
  <c r="B127" i="17"/>
  <c r="B126" i="17"/>
  <c r="B125" i="17"/>
  <c r="B124" i="17"/>
  <c r="B123" i="17"/>
  <c r="B122" i="17"/>
  <c r="B121" i="17"/>
  <c r="B120" i="17"/>
  <c r="A120" i="17"/>
  <c r="B119" i="17"/>
  <c r="B117" i="17"/>
  <c r="A31" i="12" s="1"/>
  <c r="B116" i="17"/>
  <c r="A30" i="12" s="1"/>
  <c r="B115" i="17"/>
  <c r="A29" i="12" s="1"/>
  <c r="B114" i="17"/>
  <c r="A28" i="12" s="1"/>
  <c r="B113" i="17"/>
  <c r="A27" i="12" s="1"/>
  <c r="B112" i="17"/>
  <c r="B111" i="17"/>
  <c r="A25" i="12" s="1"/>
  <c r="B110" i="17"/>
  <c r="B109" i="17"/>
  <c r="A23" i="12" s="1"/>
  <c r="B108" i="17"/>
  <c r="B107" i="17"/>
  <c r="A107" i="17"/>
  <c r="B106" i="17"/>
  <c r="A20" i="12" s="1"/>
  <c r="B104" i="17"/>
  <c r="B103" i="17"/>
  <c r="B102" i="17"/>
  <c r="B101" i="17"/>
  <c r="B100" i="17"/>
  <c r="B99" i="17"/>
  <c r="B98" i="17"/>
  <c r="B97" i="17"/>
  <c r="B96" i="17"/>
  <c r="B95" i="17"/>
  <c r="B94" i="17"/>
  <c r="A94" i="17"/>
  <c r="B93" i="17"/>
  <c r="B91" i="17"/>
  <c r="B90" i="17"/>
  <c r="B89" i="17"/>
  <c r="B88" i="17"/>
  <c r="B87" i="17"/>
  <c r="B86" i="17"/>
  <c r="B85" i="17"/>
  <c r="B84" i="17"/>
  <c r="B83" i="17"/>
  <c r="B82" i="17"/>
  <c r="B81" i="17"/>
  <c r="A81" i="17"/>
  <c r="B80" i="17"/>
  <c r="B78" i="17"/>
  <c r="B77" i="17"/>
  <c r="B76" i="17"/>
  <c r="B75" i="17"/>
  <c r="B74" i="17"/>
  <c r="B73" i="17"/>
  <c r="B72" i="17"/>
  <c r="B71" i="17"/>
  <c r="B70" i="17"/>
  <c r="B69" i="17"/>
  <c r="B68" i="17"/>
  <c r="A68" i="17"/>
  <c r="B67" i="17"/>
  <c r="B65" i="17"/>
  <c r="A31" i="22" s="1"/>
  <c r="B64" i="17"/>
  <c r="B63" i="17"/>
  <c r="B62" i="17"/>
  <c r="B61" i="17"/>
  <c r="B60" i="17"/>
  <c r="B59" i="17"/>
  <c r="B58" i="17"/>
  <c r="B57" i="17"/>
  <c r="B56" i="17"/>
  <c r="B55" i="17"/>
  <c r="A55" i="17"/>
  <c r="B54" i="17"/>
  <c r="A20" i="22" s="1"/>
  <c r="B52" i="17"/>
  <c r="B51" i="17"/>
  <c r="B50" i="17"/>
  <c r="B49" i="17"/>
  <c r="B48" i="17"/>
  <c r="B47" i="17"/>
  <c r="B46" i="17"/>
  <c r="B45" i="17"/>
  <c r="B44" i="17"/>
  <c r="B43" i="17"/>
  <c r="B42" i="17"/>
  <c r="B41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3" i="17"/>
  <c r="B12" i="17"/>
  <c r="B11" i="17"/>
  <c r="B10" i="17"/>
  <c r="A14" i="12" s="1"/>
  <c r="B9" i="17"/>
  <c r="A13" i="12" s="1"/>
  <c r="B8" i="17"/>
  <c r="B7" i="17"/>
  <c r="A11" i="15" s="1"/>
  <c r="B6" i="17"/>
  <c r="A10" i="15" s="1"/>
  <c r="B5" i="17"/>
  <c r="B4" i="17"/>
  <c r="B3" i="17"/>
  <c r="A7" i="15" s="1"/>
  <c r="A3" i="17"/>
  <c r="B2" i="17"/>
  <c r="AG1" i="2"/>
  <c r="AH1" i="2"/>
  <c r="B13" i="16"/>
  <c r="B7" i="4" s="1"/>
  <c r="B5" i="4"/>
  <c r="B20" i="15"/>
  <c r="B21" i="15"/>
  <c r="B22" i="15"/>
  <c r="B23" i="15"/>
  <c r="B24" i="15"/>
  <c r="B25" i="15"/>
  <c r="B26" i="15"/>
  <c r="B27" i="15"/>
  <c r="B28" i="15"/>
  <c r="B29" i="15"/>
  <c r="B30" i="15"/>
  <c r="B31" i="15"/>
  <c r="B6" i="15"/>
  <c r="B7" i="15"/>
  <c r="B8" i="15"/>
  <c r="B9" i="15"/>
  <c r="B10" i="15"/>
  <c r="B11" i="15"/>
  <c r="B12" i="15"/>
  <c r="B13" i="15"/>
  <c r="B14" i="15"/>
  <c r="B15" i="15"/>
  <c r="B16" i="15"/>
  <c r="B17" i="15"/>
  <c r="AL1" i="2"/>
  <c r="AK1" i="2"/>
  <c r="AJ1" i="2"/>
  <c r="AI1" i="2"/>
  <c r="R8" i="4"/>
  <c r="K7" i="4" s="1"/>
  <c r="K12" i="4" s="1"/>
  <c r="R7" i="4"/>
  <c r="H7" i="4" s="1"/>
  <c r="H12" i="4" s="1"/>
  <c r="W8" i="4"/>
  <c r="AJ2" i="4" s="1"/>
  <c r="W7" i="4"/>
  <c r="H8" i="4" s="1"/>
  <c r="H15" i="4" s="1"/>
  <c r="AB8" i="4"/>
  <c r="AM2" i="4" s="1"/>
  <c r="AB7" i="4"/>
  <c r="AM1" i="4" s="1"/>
  <c r="C3" i="5"/>
  <c r="D3" i="5"/>
  <c r="E3" i="5"/>
  <c r="F3" i="5"/>
  <c r="G3" i="5"/>
  <c r="H3" i="5"/>
  <c r="I3" i="5"/>
  <c r="J3" i="5"/>
  <c r="K3" i="5"/>
  <c r="L3" i="5"/>
  <c r="M3" i="5"/>
  <c r="B4" i="5"/>
  <c r="B18" i="5" s="1"/>
  <c r="B5" i="5"/>
  <c r="B19" i="5" s="1"/>
  <c r="B6" i="5"/>
  <c r="B20" i="5" s="1"/>
  <c r="B7" i="5"/>
  <c r="B21" i="5" s="1"/>
  <c r="B8" i="5"/>
  <c r="B22" i="5" s="1"/>
  <c r="B9" i="5"/>
  <c r="B23" i="5" s="1"/>
  <c r="B10" i="5"/>
  <c r="B24" i="5" s="1"/>
  <c r="B11" i="5"/>
  <c r="B25" i="5" s="1"/>
  <c r="B12" i="5"/>
  <c r="B26" i="5" s="1"/>
  <c r="B13" i="5"/>
  <c r="B27" i="5" s="1"/>
  <c r="B14" i="5"/>
  <c r="B28" i="5" s="1"/>
  <c r="B15" i="5"/>
  <c r="B29" i="5" s="1"/>
  <c r="B3" i="5"/>
  <c r="B19" i="15"/>
  <c r="C19" i="15"/>
  <c r="D19" i="15"/>
  <c r="E19" i="15"/>
  <c r="F19" i="15"/>
  <c r="G19" i="15"/>
  <c r="H19" i="15"/>
  <c r="I19" i="15"/>
  <c r="J19" i="15"/>
  <c r="K19" i="15"/>
  <c r="L19" i="15"/>
  <c r="A19" i="15"/>
  <c r="B39" i="15"/>
  <c r="B38" i="15"/>
  <c r="B37" i="15"/>
  <c r="B36" i="15"/>
  <c r="C35" i="15"/>
  <c r="S27" i="15"/>
  <c r="A5" i="15"/>
  <c r="B20" i="12"/>
  <c r="A26" i="12"/>
  <c r="A24" i="12"/>
  <c r="A20" i="15"/>
  <c r="A9" i="15"/>
  <c r="B38" i="12"/>
  <c r="B39" i="12"/>
  <c r="A19" i="12"/>
  <c r="A5" i="12"/>
  <c r="S34" i="12"/>
  <c r="B37" i="12"/>
  <c r="B36" i="12"/>
  <c r="B31" i="12"/>
  <c r="B30" i="12"/>
  <c r="B29" i="12"/>
  <c r="B28" i="12"/>
  <c r="B27" i="12"/>
  <c r="B26" i="12"/>
  <c r="B25" i="12"/>
  <c r="B24" i="12"/>
  <c r="B23" i="12"/>
  <c r="B22" i="12"/>
  <c r="B21" i="12"/>
  <c r="B17" i="12"/>
  <c r="B16" i="12"/>
  <c r="B15" i="12"/>
  <c r="B14" i="12"/>
  <c r="B13" i="12"/>
  <c r="B12" i="12"/>
  <c r="B11" i="12"/>
  <c r="B10" i="12"/>
  <c r="B9" i="12"/>
  <c r="B8" i="12"/>
  <c r="B7" i="12"/>
  <c r="C35" i="12"/>
  <c r="B6" i="12"/>
  <c r="L19" i="12"/>
  <c r="K19" i="12"/>
  <c r="J19" i="12"/>
  <c r="I19" i="12"/>
  <c r="H19" i="12"/>
  <c r="G19" i="12"/>
  <c r="F19" i="12"/>
  <c r="E19" i="12"/>
  <c r="D19" i="12"/>
  <c r="C19" i="12"/>
  <c r="B19" i="12"/>
  <c r="L1" i="2"/>
  <c r="K1" i="2"/>
  <c r="J1" i="2"/>
  <c r="I1" i="2"/>
  <c r="H1" i="2"/>
  <c r="G1" i="2"/>
  <c r="C5" i="9"/>
  <c r="D5" i="5" s="1"/>
  <c r="T33" i="18" a="1"/>
  <c r="M33" i="18" a="1"/>
  <c r="U33" i="18" a="1"/>
  <c r="AC33" i="18" a="1"/>
  <c r="AB33" i="18" a="1"/>
  <c r="L33" i="18" a="1"/>
  <c r="N2" i="2" l="1"/>
  <c r="P2" i="2" s="1" a="1"/>
  <c r="P2" i="2" s="1"/>
  <c r="B1570" i="21"/>
  <c r="C1572" i="21"/>
  <c r="B1573" i="21"/>
  <c r="B1583" i="21" s="1"/>
  <c r="A31" i="15"/>
  <c r="M1566" i="21"/>
  <c r="M1570" i="21" s="1"/>
  <c r="N1566" i="21"/>
  <c r="N1567" i="21" s="1"/>
  <c r="N1568" i="21" s="1"/>
  <c r="AN3" i="2"/>
  <c r="A7" i="22"/>
  <c r="AN11" i="2"/>
  <c r="A15" i="22"/>
  <c r="A28" i="15"/>
  <c r="A28" i="22"/>
  <c r="AN4" i="2"/>
  <c r="A8" i="22"/>
  <c r="A21" i="15"/>
  <c r="A21" i="22"/>
  <c r="AN5" i="2"/>
  <c r="A9" i="22"/>
  <c r="AN13" i="2"/>
  <c r="A17" i="22"/>
  <c r="A22" i="15"/>
  <c r="A22" i="22"/>
  <c r="A30" i="15"/>
  <c r="A30" i="22"/>
  <c r="AN12" i="2"/>
  <c r="A16" i="22"/>
  <c r="A29" i="15"/>
  <c r="A29" i="22"/>
  <c r="A8" i="15"/>
  <c r="AN6" i="2"/>
  <c r="A10" i="22"/>
  <c r="A23" i="15"/>
  <c r="A23" i="22"/>
  <c r="AN7" i="2"/>
  <c r="A11" i="22"/>
  <c r="A24" i="15"/>
  <c r="A24" i="22"/>
  <c r="AN8" i="2"/>
  <c r="A12" i="22"/>
  <c r="A25" i="15"/>
  <c r="A25" i="22"/>
  <c r="AN2" i="2"/>
  <c r="A6" i="22"/>
  <c r="AN9" i="2"/>
  <c r="A13" i="22"/>
  <c r="A26" i="15"/>
  <c r="A26" i="22"/>
  <c r="B11" i="4"/>
  <c r="AA2" i="2"/>
  <c r="AN10" i="2"/>
  <c r="A14" i="22"/>
  <c r="A27" i="15"/>
  <c r="A27" i="22"/>
  <c r="AG2" i="4"/>
  <c r="AQ13" i="2"/>
  <c r="AS13" i="2" s="1"/>
  <c r="AQ5" i="2"/>
  <c r="AR5" i="2" s="1"/>
  <c r="AQ9" i="2"/>
  <c r="AS9" i="2" s="1"/>
  <c r="AQ12" i="2"/>
  <c r="AS12" i="2" s="1"/>
  <c r="AQ4" i="2"/>
  <c r="AS4" i="2" s="1"/>
  <c r="AQ11" i="2"/>
  <c r="AR11" i="2" s="1"/>
  <c r="AQ3" i="2"/>
  <c r="AS3" i="2" s="1"/>
  <c r="AQ10" i="2"/>
  <c r="AR10" i="2" s="1"/>
  <c r="AQ2" i="2"/>
  <c r="AR2" i="2" s="1"/>
  <c r="AQ6" i="2"/>
  <c r="AR6" i="2" s="1"/>
  <c r="AQ8" i="2"/>
  <c r="AS8" i="2" s="1"/>
  <c r="AQ7" i="2"/>
  <c r="AS7" i="2" s="1"/>
  <c r="M33" i="18"/>
  <c r="U33" i="18"/>
  <c r="T33" i="18"/>
  <c r="L33" i="18"/>
  <c r="AC33" i="18"/>
  <c r="AB33" i="18"/>
  <c r="F1577" i="21"/>
  <c r="F1578" i="21" s="1"/>
  <c r="E1577" i="21"/>
  <c r="E1578" i="21" s="1"/>
  <c r="AG1" i="4"/>
  <c r="AJ1" i="4"/>
  <c r="A17" i="15"/>
  <c r="A16" i="15"/>
  <c r="A15" i="15"/>
  <c r="AS11" i="2"/>
  <c r="R15" i="9"/>
  <c r="R9" i="9"/>
  <c r="A16" i="12"/>
  <c r="A11" i="12"/>
  <c r="A10" i="12"/>
  <c r="S14" i="9"/>
  <c r="A15" i="12"/>
  <c r="S13" i="9"/>
  <c r="T9" i="9"/>
  <c r="U11" i="9"/>
  <c r="U6" i="9"/>
  <c r="A8" i="12"/>
  <c r="R8" i="9"/>
  <c r="U10" i="9"/>
  <c r="R11" i="9"/>
  <c r="S6" i="9"/>
  <c r="A9" i="12"/>
  <c r="A7" i="12"/>
  <c r="S9" i="9"/>
  <c r="R4" i="9"/>
  <c r="A17" i="12"/>
  <c r="R12" i="9"/>
  <c r="A22" i="12"/>
  <c r="T15" i="9"/>
  <c r="T10" i="9"/>
  <c r="T25" i="9" s="1"/>
  <c r="U5" i="9"/>
  <c r="T12" i="9"/>
  <c r="S5" i="9"/>
  <c r="U13" i="9"/>
  <c r="A13" i="15"/>
  <c r="T4" i="9"/>
  <c r="T23" i="9" s="1"/>
  <c r="T36" i="9" s="1"/>
  <c r="S8" i="9"/>
  <c r="T11" i="9"/>
  <c r="T6" i="9"/>
  <c r="R10" i="9"/>
  <c r="S15" i="9"/>
  <c r="S7" i="9"/>
  <c r="U12" i="9"/>
  <c r="U4" i="9"/>
  <c r="A12" i="12"/>
  <c r="A14" i="15"/>
  <c r="A6" i="15"/>
  <c r="A6" i="12"/>
  <c r="S12" i="9"/>
  <c r="R14" i="9"/>
  <c r="R6" i="9"/>
  <c r="S11" i="9"/>
  <c r="T14" i="9"/>
  <c r="T5" i="9"/>
  <c r="T28" i="9" s="1"/>
  <c r="U8" i="9"/>
  <c r="A21" i="12"/>
  <c r="A12" i="15"/>
  <c r="T8" i="9"/>
  <c r="T7" i="9"/>
  <c r="R13" i="9"/>
  <c r="R5" i="9"/>
  <c r="S10" i="9"/>
  <c r="T13" i="9"/>
  <c r="U15" i="9"/>
  <c r="U7" i="9"/>
  <c r="R7" i="9"/>
  <c r="U9" i="9"/>
  <c r="S4" i="9"/>
  <c r="U14" i="9"/>
  <c r="N8" i="4"/>
  <c r="N15" i="4" s="1"/>
  <c r="N9" i="4"/>
  <c r="N18" i="4" s="1"/>
  <c r="K9" i="4"/>
  <c r="K18" i="4" s="1"/>
  <c r="K8" i="4"/>
  <c r="K15" i="4" s="1"/>
  <c r="H9" i="4"/>
  <c r="H18" i="4" s="1"/>
  <c r="B17" i="4"/>
  <c r="E4" i="9"/>
  <c r="F4" i="5" s="1"/>
  <c r="E15" i="9"/>
  <c r="F15" i="5" s="1"/>
  <c r="D15" i="9"/>
  <c r="E15" i="5" s="1"/>
  <c r="C15" i="9"/>
  <c r="D15" i="5" s="1"/>
  <c r="B15" i="9"/>
  <c r="C15" i="5" s="1"/>
  <c r="E14" i="9"/>
  <c r="F14" i="5" s="1"/>
  <c r="D14" i="9"/>
  <c r="E14" i="5" s="1"/>
  <c r="C14" i="9"/>
  <c r="D14" i="5" s="1"/>
  <c r="B14" i="9"/>
  <c r="C14" i="5" s="1"/>
  <c r="E13" i="9"/>
  <c r="F13" i="5" s="1"/>
  <c r="D13" i="9"/>
  <c r="E13" i="5" s="1"/>
  <c r="C13" i="9"/>
  <c r="D13" i="5" s="1"/>
  <c r="B13" i="9"/>
  <c r="C13" i="5" s="1"/>
  <c r="E12" i="9"/>
  <c r="F12" i="5" s="1"/>
  <c r="D12" i="9"/>
  <c r="E12" i="5" s="1"/>
  <c r="C12" i="9"/>
  <c r="D12" i="5" s="1"/>
  <c r="B12" i="9"/>
  <c r="C12" i="5" s="1"/>
  <c r="E11" i="9"/>
  <c r="F11" i="5" s="1"/>
  <c r="D11" i="9"/>
  <c r="E11" i="5" s="1"/>
  <c r="C11" i="9"/>
  <c r="D11" i="5" s="1"/>
  <c r="B11" i="9"/>
  <c r="C11" i="5" s="1"/>
  <c r="E10" i="9"/>
  <c r="F10" i="5" s="1"/>
  <c r="D10" i="9"/>
  <c r="E10" i="5" s="1"/>
  <c r="C10" i="9"/>
  <c r="D10" i="5" s="1"/>
  <c r="B10" i="9"/>
  <c r="C10" i="5" s="1"/>
  <c r="E9" i="9"/>
  <c r="F9" i="5" s="1"/>
  <c r="C9" i="9"/>
  <c r="D9" i="5" s="1"/>
  <c r="B9" i="9"/>
  <c r="C9" i="5" s="1"/>
  <c r="E8" i="9"/>
  <c r="F8" i="5" s="1"/>
  <c r="D8" i="9"/>
  <c r="E8" i="5" s="1"/>
  <c r="C8" i="9"/>
  <c r="D8" i="5" s="1"/>
  <c r="B8" i="9"/>
  <c r="C8" i="5" s="1"/>
  <c r="E7" i="9"/>
  <c r="F7" i="5" s="1"/>
  <c r="D7" i="9"/>
  <c r="E7" i="5" s="1"/>
  <c r="C7" i="9"/>
  <c r="D7" i="5" s="1"/>
  <c r="B7" i="9"/>
  <c r="C7" i="5" s="1"/>
  <c r="E6" i="9"/>
  <c r="F6" i="5" s="1"/>
  <c r="D6" i="9"/>
  <c r="E6" i="5" s="1"/>
  <c r="C6" i="9"/>
  <c r="D6" i="5" s="1"/>
  <c r="B6" i="9"/>
  <c r="C6" i="5" s="1"/>
  <c r="E5" i="9"/>
  <c r="F5" i="5" s="1"/>
  <c r="D5" i="9"/>
  <c r="E5" i="5" s="1"/>
  <c r="B5" i="9"/>
  <c r="C5" i="5" s="1"/>
  <c r="D4" i="9"/>
  <c r="E4" i="5" s="1"/>
  <c r="C4" i="9"/>
  <c r="D4" i="5" s="1"/>
  <c r="B4" i="9"/>
  <c r="C4" i="5" s="1"/>
  <c r="Q2" i="2" l="1" a="1"/>
  <c r="Q2" i="2" s="1"/>
  <c r="R2" i="2" a="1"/>
  <c r="R2" i="2" s="1"/>
  <c r="O2" i="2" a="1"/>
  <c r="O2" i="2" s="1"/>
  <c r="N3" i="2"/>
  <c r="R3" i="2" s="1" a="1"/>
  <c r="R3" i="2" s="1"/>
  <c r="S2" i="2" a="1"/>
  <c r="S2" i="2" s="1"/>
  <c r="V2" i="2" s="1"/>
  <c r="D1572" i="21"/>
  <c r="C1573" i="21"/>
  <c r="C1583" i="21" s="1"/>
  <c r="C1570" i="21"/>
  <c r="B1571" i="21"/>
  <c r="B1580" i="21" s="1"/>
  <c r="AS5" i="2"/>
  <c r="AS6" i="2"/>
  <c r="M1572" i="21"/>
  <c r="AS10" i="2"/>
  <c r="AR3" i="2"/>
  <c r="AR8" i="2"/>
  <c r="AR9" i="2"/>
  <c r="AR13" i="2"/>
  <c r="AS2" i="2"/>
  <c r="AR12" i="2"/>
  <c r="AR4" i="2"/>
  <c r="P3" i="2" a="1"/>
  <c r="P3" i="2" s="1"/>
  <c r="O3" i="2" a="1"/>
  <c r="O3" i="2" s="1"/>
  <c r="S3" i="2" a="1"/>
  <c r="S3" i="2" s="1"/>
  <c r="N4" i="2"/>
  <c r="AR7" i="2"/>
  <c r="AE2" i="2" a="1"/>
  <c r="AE2" i="2" s="1"/>
  <c r="AD2" i="2" a="1"/>
  <c r="AD2" i="2" s="1"/>
  <c r="AF2" i="2" a="1"/>
  <c r="AF2" i="2" s="1"/>
  <c r="AC2" i="2" a="1"/>
  <c r="AC2" i="2" s="1"/>
  <c r="AA3" i="2"/>
  <c r="AB2" i="2" a="1"/>
  <c r="AB2" i="2" s="1"/>
  <c r="H4" i="9"/>
  <c r="I4" i="5" s="1"/>
  <c r="G5" i="9"/>
  <c r="H5" i="5" s="1"/>
  <c r="H6" i="9"/>
  <c r="I6" i="5" s="1"/>
  <c r="H7" i="9"/>
  <c r="I7" i="5" s="1"/>
  <c r="H8" i="9"/>
  <c r="I8" i="5" s="1"/>
  <c r="H10" i="9"/>
  <c r="I10" i="5" s="1"/>
  <c r="H11" i="9"/>
  <c r="I11" i="5" s="1"/>
  <c r="H12" i="9"/>
  <c r="I12" i="5" s="1"/>
  <c r="H13" i="9"/>
  <c r="I13" i="5" s="1"/>
  <c r="H14" i="9"/>
  <c r="I14" i="5" s="1"/>
  <c r="H15" i="9"/>
  <c r="I15" i="5" s="1"/>
  <c r="G4" i="9"/>
  <c r="H4" i="5" s="1"/>
  <c r="F4" i="9"/>
  <c r="G4" i="5" s="1"/>
  <c r="H5" i="9"/>
  <c r="I5" i="5" s="1"/>
  <c r="F5" i="9"/>
  <c r="G5" i="5" s="1"/>
  <c r="G6" i="9"/>
  <c r="H6" i="5" s="1"/>
  <c r="F6" i="9"/>
  <c r="G6" i="5" s="1"/>
  <c r="G7" i="9"/>
  <c r="H7" i="5" s="1"/>
  <c r="F7" i="9"/>
  <c r="G7" i="5" s="1"/>
  <c r="G8" i="9"/>
  <c r="H8" i="5" s="1"/>
  <c r="F8" i="9"/>
  <c r="G8" i="5" s="1"/>
  <c r="G9" i="9"/>
  <c r="H9" i="5" s="1"/>
  <c r="G10" i="9"/>
  <c r="H10" i="5" s="1"/>
  <c r="F10" i="9"/>
  <c r="G10" i="5" s="1"/>
  <c r="G11" i="9"/>
  <c r="H11" i="5" s="1"/>
  <c r="F11" i="9"/>
  <c r="G11" i="5" s="1"/>
  <c r="G12" i="9"/>
  <c r="H12" i="5" s="1"/>
  <c r="F12" i="9"/>
  <c r="G12" i="5" s="1"/>
  <c r="G13" i="9"/>
  <c r="H13" i="5" s="1"/>
  <c r="F13" i="9"/>
  <c r="G13" i="5" s="1"/>
  <c r="G14" i="9"/>
  <c r="H14" i="5" s="1"/>
  <c r="F14" i="9"/>
  <c r="G14" i="5" s="1"/>
  <c r="G15" i="9"/>
  <c r="H15" i="5" s="1"/>
  <c r="F15" i="9"/>
  <c r="G15" i="5" s="1"/>
  <c r="Y4" i="9"/>
  <c r="Q3" i="2" l="1" a="1"/>
  <c r="Q3" i="2" s="1"/>
  <c r="U2" i="2"/>
  <c r="T2" i="2"/>
  <c r="W2" i="2"/>
  <c r="Y2" i="2"/>
  <c r="X2" i="2"/>
  <c r="C1571" i="21"/>
  <c r="C1580" i="21" s="1"/>
  <c r="D1570" i="21"/>
  <c r="E1572" i="21"/>
  <c r="D1573" i="21"/>
  <c r="D1583" i="21" s="1"/>
  <c r="AG2" i="2"/>
  <c r="AJ2" i="2"/>
  <c r="AH2" i="2"/>
  <c r="AK2" i="2"/>
  <c r="AI2" i="2"/>
  <c r="AL2" i="2"/>
  <c r="Y3" i="2"/>
  <c r="V3" i="2"/>
  <c r="X3" i="2"/>
  <c r="U3" i="2"/>
  <c r="T3" i="2"/>
  <c r="W3" i="2"/>
  <c r="AA4" i="2"/>
  <c r="AE3" i="2" a="1"/>
  <c r="AE3" i="2" s="1"/>
  <c r="AC3" i="2" a="1"/>
  <c r="AC3" i="2" s="1"/>
  <c r="AF3" i="2" a="1"/>
  <c r="AF3" i="2" s="1"/>
  <c r="AD3" i="2" a="1"/>
  <c r="AD3" i="2" s="1"/>
  <c r="AB3" i="2" a="1"/>
  <c r="AB3" i="2" s="1"/>
  <c r="S4" i="2" a="1"/>
  <c r="S4" i="2" s="1"/>
  <c r="R4" i="2" a="1"/>
  <c r="R4" i="2" s="1"/>
  <c r="O4" i="2" a="1"/>
  <c r="O4" i="2" s="1"/>
  <c r="N5" i="2"/>
  <c r="P4" i="2" a="1"/>
  <c r="P4" i="2" s="1"/>
  <c r="Q4" i="2" a="1"/>
  <c r="Q4" i="2" s="1"/>
  <c r="I5" i="9"/>
  <c r="J5" i="5" s="1"/>
  <c r="I15" i="9"/>
  <c r="J15" i="5" s="1"/>
  <c r="J15" i="9"/>
  <c r="I14" i="9"/>
  <c r="J14" i="5" s="1"/>
  <c r="J14" i="9"/>
  <c r="K14" i="5" s="1"/>
  <c r="I13" i="9"/>
  <c r="J13" i="5" s="1"/>
  <c r="J13" i="9"/>
  <c r="K13" i="5" s="1"/>
  <c r="C27" i="5" s="1"/>
  <c r="I12" i="9"/>
  <c r="J12" i="5" s="1"/>
  <c r="J12" i="9"/>
  <c r="K12" i="5" s="1"/>
  <c r="C26" i="5" s="1"/>
  <c r="I11" i="9"/>
  <c r="J11" i="5" s="1"/>
  <c r="J11" i="9"/>
  <c r="K11" i="5" s="1"/>
  <c r="C25" i="5" s="1"/>
  <c r="I10" i="9"/>
  <c r="J10" i="5" s="1"/>
  <c r="J10" i="9"/>
  <c r="K10" i="5" s="1"/>
  <c r="C24" i="5" s="1"/>
  <c r="J9" i="9"/>
  <c r="K9" i="5" s="1"/>
  <c r="C23" i="5" s="1"/>
  <c r="I8" i="9"/>
  <c r="J8" i="5" s="1"/>
  <c r="J8" i="9"/>
  <c r="K8" i="5" s="1"/>
  <c r="C22" i="5" s="1"/>
  <c r="I7" i="9"/>
  <c r="J7" i="5" s="1"/>
  <c r="J7" i="9"/>
  <c r="K7" i="5" s="1"/>
  <c r="C21" i="5" s="1"/>
  <c r="I6" i="9"/>
  <c r="J6" i="5" s="1"/>
  <c r="J6" i="9"/>
  <c r="K6" i="5" s="1"/>
  <c r="C20" i="5" s="1"/>
  <c r="J5" i="9"/>
  <c r="K5" i="5" s="1"/>
  <c r="C19" i="5" s="1"/>
  <c r="I4" i="9"/>
  <c r="J4" i="5" s="1"/>
  <c r="J4" i="9"/>
  <c r="K4" i="5" s="1"/>
  <c r="T31" i="9"/>
  <c r="G33" i="9"/>
  <c r="G26" i="9"/>
  <c r="G23" i="9"/>
  <c r="G36" i="9" s="1"/>
  <c r="T33" i="9"/>
  <c r="T29" i="9"/>
  <c r="F1572" i="21" l="1"/>
  <c r="F1573" i="21" s="1"/>
  <c r="F1583" i="21" s="1"/>
  <c r="C1584" i="21" s="1"/>
  <c r="E1573" i="21"/>
  <c r="E1583" i="21" s="1"/>
  <c r="B1584" i="21" s="1"/>
  <c r="D1571" i="21"/>
  <c r="D1580" i="21" s="1"/>
  <c r="E1570" i="21"/>
  <c r="AL3" i="2"/>
  <c r="AI3" i="2"/>
  <c r="AG3" i="2"/>
  <c r="AJ3" i="2"/>
  <c r="AK3" i="2"/>
  <c r="AH3" i="2"/>
  <c r="X4" i="2"/>
  <c r="U4" i="2"/>
  <c r="V4" i="2"/>
  <c r="Y4" i="2"/>
  <c r="W4" i="2"/>
  <c r="T4" i="2"/>
  <c r="N6" i="2"/>
  <c r="S5" i="2" a="1"/>
  <c r="S5" i="2" s="1"/>
  <c r="R5" i="2" a="1"/>
  <c r="R5" i="2" s="1"/>
  <c r="P5" i="2" a="1"/>
  <c r="P5" i="2" s="1"/>
  <c r="O5" i="2" a="1"/>
  <c r="O5" i="2" s="1"/>
  <c r="Q5" i="2" a="1"/>
  <c r="Q5" i="2" s="1"/>
  <c r="AC4" i="2" a="1"/>
  <c r="AC4" i="2" s="1"/>
  <c r="AE4" i="2" a="1"/>
  <c r="AE4" i="2" s="1"/>
  <c r="AA5" i="2"/>
  <c r="AD4" i="2" a="1"/>
  <c r="AD4" i="2" s="1"/>
  <c r="AF4" i="2" a="1"/>
  <c r="AF4" i="2" s="1"/>
  <c r="AB4" i="2" a="1"/>
  <c r="AB4" i="2" s="1"/>
  <c r="C28" i="5"/>
  <c r="C18" i="5"/>
  <c r="K15" i="5"/>
  <c r="C29" i="5" s="1"/>
  <c r="AC24" i="9"/>
  <c r="AC27" i="9"/>
  <c r="AC25" i="9"/>
  <c r="AC26" i="9"/>
  <c r="AC23" i="9"/>
  <c r="V33" i="9"/>
  <c r="I33" i="9"/>
  <c r="E1571" i="21" l="1"/>
  <c r="E1580" i="21" s="1"/>
  <c r="B1581" i="21" s="1"/>
  <c r="F1570" i="21"/>
  <c r="F1571" i="21" s="1"/>
  <c r="F1580" i="21" s="1"/>
  <c r="C1581" i="21" s="1"/>
  <c r="D1584" i="21"/>
  <c r="AH4" i="2"/>
  <c r="AK4" i="2"/>
  <c r="AJ4" i="2"/>
  <c r="AG4" i="2"/>
  <c r="AI4" i="2"/>
  <c r="AL4" i="2"/>
  <c r="T5" i="2"/>
  <c r="W5" i="2"/>
  <c r="Y5" i="2"/>
  <c r="V5" i="2"/>
  <c r="U5" i="2"/>
  <c r="X5" i="2"/>
  <c r="AA6" i="2"/>
  <c r="AD5" i="2" a="1"/>
  <c r="AD5" i="2" s="1"/>
  <c r="AE5" i="2" a="1"/>
  <c r="AE5" i="2" s="1"/>
  <c r="AB5" i="2" a="1"/>
  <c r="AB5" i="2" s="1"/>
  <c r="AF5" i="2" a="1"/>
  <c r="AF5" i="2" s="1"/>
  <c r="AC5" i="2" a="1"/>
  <c r="AC5" i="2" s="1"/>
  <c r="N7" i="2"/>
  <c r="P6" i="2" a="1"/>
  <c r="P6" i="2" s="1"/>
  <c r="O6" i="2" a="1"/>
  <c r="O6" i="2" s="1"/>
  <c r="S6" i="2" a="1"/>
  <c r="S6" i="2" s="1"/>
  <c r="R6" i="2" a="1"/>
  <c r="R6" i="2" s="1"/>
  <c r="Q6" i="2" a="1"/>
  <c r="Q6" i="2" s="1"/>
  <c r="C30" i="5"/>
  <c r="I23" i="9"/>
  <c r="V23" i="9"/>
  <c r="AF23" i="9"/>
  <c r="AF29" i="9" s="1"/>
  <c r="AH23" i="9"/>
  <c r="AH29" i="9" s="1"/>
  <c r="G25" i="9"/>
  <c r="I25" i="9"/>
  <c r="V25" i="9"/>
  <c r="I26" i="9"/>
  <c r="T26" i="9"/>
  <c r="V26" i="9"/>
  <c r="AF24" i="9"/>
  <c r="AH24" i="9"/>
  <c r="AF25" i="9"/>
  <c r="AH25" i="9"/>
  <c r="AF26" i="9"/>
  <c r="AH26" i="9"/>
  <c r="AF27" i="9"/>
  <c r="AH27" i="9"/>
  <c r="G28" i="9"/>
  <c r="I28" i="9"/>
  <c r="V28" i="9"/>
  <c r="G29" i="9"/>
  <c r="I29" i="9"/>
  <c r="V29" i="9"/>
  <c r="G30" i="9"/>
  <c r="I30" i="9"/>
  <c r="T30" i="9"/>
  <c r="T35" i="9" s="1" a="1"/>
  <c r="T35" i="9" s="1"/>
  <c r="V30" i="9"/>
  <c r="G31" i="9"/>
  <c r="I31" i="9"/>
  <c r="V31" i="9"/>
  <c r="G32" i="9"/>
  <c r="I32" i="9"/>
  <c r="T32" i="9"/>
  <c r="V32" i="9"/>
  <c r="D1581" i="21" l="1"/>
  <c r="AI5" i="2"/>
  <c r="AL5" i="2"/>
  <c r="AH5" i="2"/>
  <c r="AK5" i="2"/>
  <c r="AG5" i="2"/>
  <c r="AJ5" i="2"/>
  <c r="X6" i="2"/>
  <c r="U6" i="2"/>
  <c r="Y6" i="2"/>
  <c r="V6" i="2"/>
  <c r="W6" i="2"/>
  <c r="T6" i="2"/>
  <c r="S7" i="2" a="1"/>
  <c r="S7" i="2" s="1"/>
  <c r="N8" i="2"/>
  <c r="Q7" i="2" a="1"/>
  <c r="Q7" i="2" s="1"/>
  <c r="P7" i="2" a="1"/>
  <c r="P7" i="2" s="1"/>
  <c r="R7" i="2" a="1"/>
  <c r="R7" i="2" s="1"/>
  <c r="O7" i="2" a="1"/>
  <c r="O7" i="2" s="1"/>
  <c r="AA7" i="2"/>
  <c r="AF6" i="2" a="1"/>
  <c r="AF6" i="2" s="1"/>
  <c r="AE6" i="2" a="1"/>
  <c r="AE6" i="2" s="1"/>
  <c r="AD6" i="2" a="1"/>
  <c r="AD6" i="2" s="1"/>
  <c r="AC6" i="2" a="1"/>
  <c r="AC6" i="2" s="1"/>
  <c r="AB6" i="2" a="1"/>
  <c r="AB6" i="2" s="1"/>
  <c r="I36" i="9"/>
  <c r="AC32" i="9"/>
  <c r="AE32" i="9" s="1"/>
  <c r="V36" i="9"/>
  <c r="AC33" i="9"/>
  <c r="AI6" i="2" l="1"/>
  <c r="AL6" i="2"/>
  <c r="AH6" i="2"/>
  <c r="AK6" i="2"/>
  <c r="AG6" i="2"/>
  <c r="AJ6" i="2"/>
  <c r="W7" i="2"/>
  <c r="T7" i="2"/>
  <c r="X7" i="2"/>
  <c r="U7" i="2"/>
  <c r="Y7" i="2"/>
  <c r="V7" i="2"/>
  <c r="N9" i="2"/>
  <c r="S8" i="2" a="1"/>
  <c r="S8" i="2" s="1"/>
  <c r="R8" i="2" a="1"/>
  <c r="R8" i="2" s="1"/>
  <c r="Q8" i="2" a="1"/>
  <c r="Q8" i="2" s="1"/>
  <c r="P8" i="2" a="1"/>
  <c r="P8" i="2" s="1"/>
  <c r="O8" i="2" a="1"/>
  <c r="O8" i="2" s="1"/>
  <c r="AA8" i="2"/>
  <c r="AF7" i="2" a="1"/>
  <c r="AF7" i="2" s="1"/>
  <c r="AB7" i="2" a="1"/>
  <c r="AB7" i="2" s="1"/>
  <c r="AE7" i="2" a="1"/>
  <c r="AE7" i="2" s="1"/>
  <c r="AD7" i="2" a="1"/>
  <c r="AD7" i="2" s="1"/>
  <c r="AC7" i="2" a="1"/>
  <c r="AC7" i="2" s="1"/>
  <c r="AE33" i="9"/>
  <c r="AE29" i="9" s="1"/>
  <c r="AI29" i="9" s="1"/>
  <c r="AD23" i="9"/>
  <c r="AF33" i="9" s="1"/>
  <c r="AG38" i="9" s="1"/>
  <c r="AE28" i="9"/>
  <c r="AD25" i="9"/>
  <c r="AE25" i="9" s="1"/>
  <c r="AD27" i="9"/>
  <c r="AE27" i="9" s="1"/>
  <c r="AD24" i="9"/>
  <c r="AE24" i="9" s="1"/>
  <c r="AD26" i="9"/>
  <c r="AE26" i="9" s="1"/>
  <c r="AJ7" i="2" l="1"/>
  <c r="AG7" i="2"/>
  <c r="AK7" i="2"/>
  <c r="AH7" i="2"/>
  <c r="AI7" i="2"/>
  <c r="AL7" i="2"/>
  <c r="X8" i="2"/>
  <c r="U8" i="2"/>
  <c r="Y8" i="2"/>
  <c r="V8" i="2"/>
  <c r="T8" i="2"/>
  <c r="W8" i="2"/>
  <c r="S9" i="2" a="1"/>
  <c r="S9" i="2" s="1"/>
  <c r="Q9" i="2" a="1"/>
  <c r="Q9" i="2" s="1"/>
  <c r="O9" i="2" a="1"/>
  <c r="O9" i="2" s="1"/>
  <c r="R9" i="2" a="1"/>
  <c r="R9" i="2" s="1"/>
  <c r="N10" i="2"/>
  <c r="P9" i="2" a="1"/>
  <c r="P9" i="2" s="1"/>
  <c r="AA9" i="2"/>
  <c r="AC8" i="2" a="1"/>
  <c r="AC8" i="2" s="1"/>
  <c r="AD8" i="2" a="1"/>
  <c r="AD8" i="2" s="1"/>
  <c r="AB8" i="2" a="1"/>
  <c r="AB8" i="2" s="1"/>
  <c r="AF8" i="2" a="1"/>
  <c r="AF8" i="2" s="1"/>
  <c r="AE8" i="2" a="1"/>
  <c r="AE8" i="2" s="1"/>
  <c r="AG29" i="9"/>
  <c r="AE23" i="9"/>
  <c r="AF32" i="9"/>
  <c r="AH32" i="9"/>
  <c r="AH33" i="9"/>
  <c r="AI38" i="9" s="1"/>
  <c r="AI8" i="2" l="1"/>
  <c r="AL8" i="2"/>
  <c r="AH8" i="2"/>
  <c r="AK8" i="2"/>
  <c r="AG8" i="2"/>
  <c r="AJ8" i="2"/>
  <c r="Y9" i="2"/>
  <c r="V9" i="2"/>
  <c r="X9" i="2"/>
  <c r="U9" i="2"/>
  <c r="W9" i="2"/>
  <c r="T9" i="2"/>
  <c r="R10" i="2" a="1"/>
  <c r="R10" i="2" s="1"/>
  <c r="Q10" i="2" a="1"/>
  <c r="Q10" i="2" s="1"/>
  <c r="N11" i="2"/>
  <c r="S10" i="2" a="1"/>
  <c r="S10" i="2" s="1"/>
  <c r="P10" i="2" a="1"/>
  <c r="P10" i="2" s="1"/>
  <c r="O10" i="2" a="1"/>
  <c r="O10" i="2" s="1"/>
  <c r="AA10" i="2"/>
  <c r="AE9" i="2" a="1"/>
  <c r="AE9" i="2" s="1"/>
  <c r="AD9" i="2" a="1"/>
  <c r="AD9" i="2" s="1"/>
  <c r="AF9" i="2" a="1"/>
  <c r="AF9" i="2" s="1"/>
  <c r="AB9" i="2" a="1"/>
  <c r="AB9" i="2" s="1"/>
  <c r="AC9" i="2" a="1"/>
  <c r="AC9" i="2" s="1"/>
  <c r="AJ38" i="9"/>
  <c r="AH38" i="9"/>
  <c r="AG23" i="9"/>
  <c r="AI23" i="9"/>
  <c r="AH9" i="2" l="1"/>
  <c r="AK9" i="2"/>
  <c r="AG9" i="2"/>
  <c r="AJ9" i="2"/>
  <c r="AI9" i="2"/>
  <c r="AL9" i="2"/>
  <c r="X10" i="2"/>
  <c r="U10" i="2"/>
  <c r="Y10" i="2"/>
  <c r="V10" i="2"/>
  <c r="W10" i="2"/>
  <c r="T10" i="2"/>
  <c r="R11" i="2" a="1"/>
  <c r="R11" i="2" s="1"/>
  <c r="Q11" i="2" a="1"/>
  <c r="Q11" i="2" s="1"/>
  <c r="N12" i="2"/>
  <c r="O11" i="2" a="1"/>
  <c r="O11" i="2" s="1"/>
  <c r="P11" i="2" a="1"/>
  <c r="P11" i="2" s="1"/>
  <c r="S11" i="2" a="1"/>
  <c r="S11" i="2" s="1"/>
  <c r="AA11" i="2"/>
  <c r="AF10" i="2" a="1"/>
  <c r="AF10" i="2" s="1"/>
  <c r="AE10" i="2" a="1"/>
  <c r="AE10" i="2" s="1"/>
  <c r="AC10" i="2" a="1"/>
  <c r="AC10" i="2" s="1"/>
  <c r="AD10" i="2" a="1"/>
  <c r="AD10" i="2" s="1"/>
  <c r="AB10" i="2" a="1"/>
  <c r="AB10" i="2" s="1"/>
  <c r="X5" i="9"/>
  <c r="X6" i="9"/>
  <c r="X7" i="9"/>
  <c r="V35" i="9" a="1"/>
  <c r="V35" i="9" s="1"/>
  <c r="AF28" i="9"/>
  <c r="I35" i="9"/>
  <c r="AH28" i="9"/>
  <c r="AI40" i="9" s="1"/>
  <c r="AJ40" i="9" s="1"/>
  <c r="X8" i="9"/>
  <c r="G35" i="9"/>
  <c r="AH10" i="2" l="1"/>
  <c r="AK10" i="2"/>
  <c r="AG10" i="2"/>
  <c r="AJ10" i="2"/>
  <c r="AI10" i="2"/>
  <c r="AL10" i="2"/>
  <c r="X11" i="2"/>
  <c r="U11" i="2"/>
  <c r="Y11" i="2"/>
  <c r="V11" i="2"/>
  <c r="W11" i="2"/>
  <c r="T11" i="2"/>
  <c r="R12" i="2" a="1"/>
  <c r="R12" i="2" s="1"/>
  <c r="N13" i="2"/>
  <c r="S12" i="2" a="1"/>
  <c r="S12" i="2" s="1"/>
  <c r="P12" i="2" a="1"/>
  <c r="P12" i="2" s="1"/>
  <c r="Q12" i="2" a="1"/>
  <c r="Q12" i="2" s="1"/>
  <c r="O12" i="2" a="1"/>
  <c r="O12" i="2" s="1"/>
  <c r="AA12" i="2"/>
  <c r="AF11" i="2" a="1"/>
  <c r="AF11" i="2" s="1"/>
  <c r="AE11" i="2" a="1"/>
  <c r="AE11" i="2" s="1"/>
  <c r="AD11" i="2" a="1"/>
  <c r="AD11" i="2" s="1"/>
  <c r="AC11" i="2" a="1"/>
  <c r="AC11" i="2" s="1"/>
  <c r="AB11" i="2" a="1"/>
  <c r="AB11" i="2" s="1"/>
  <c r="AG40" i="9"/>
  <c r="AH40" i="9" s="1"/>
  <c r="AG39" i="9"/>
  <c r="AI39" i="9"/>
  <c r="AI41" i="9"/>
  <c r="AJ41" i="9" s="1"/>
  <c r="AI26" i="9"/>
  <c r="AI24" i="9"/>
  <c r="AI28" i="9"/>
  <c r="AI45" i="9"/>
  <c r="AI25" i="9"/>
  <c r="AG27" i="9"/>
  <c r="AG41" i="9"/>
  <c r="AH41" i="9" s="1"/>
  <c r="AG26" i="9"/>
  <c r="AG25" i="9"/>
  <c r="AG24" i="9"/>
  <c r="AG28" i="9"/>
  <c r="AG45" i="9"/>
  <c r="AI27" i="9"/>
  <c r="AG11" i="2" l="1"/>
  <c r="AJ11" i="2"/>
  <c r="AK11" i="2"/>
  <c r="AH11" i="2"/>
  <c r="AI11" i="2"/>
  <c r="AL11" i="2"/>
  <c r="Y12" i="2"/>
  <c r="V12" i="2"/>
  <c r="W12" i="2"/>
  <c r="T12" i="2"/>
  <c r="X12" i="2"/>
  <c r="U12" i="2"/>
  <c r="N14" i="2"/>
  <c r="S13" i="2" a="1"/>
  <c r="S13" i="2" s="1"/>
  <c r="O13" i="2" a="1"/>
  <c r="O13" i="2" s="1"/>
  <c r="R13" i="2" a="1"/>
  <c r="R13" i="2" s="1"/>
  <c r="Q13" i="2" a="1"/>
  <c r="Q13" i="2" s="1"/>
  <c r="P13" i="2" a="1"/>
  <c r="P13" i="2" s="1"/>
  <c r="AA13" i="2"/>
  <c r="AD12" i="2" a="1"/>
  <c r="AD12" i="2" s="1"/>
  <c r="AC12" i="2" a="1"/>
  <c r="AC12" i="2" s="1"/>
  <c r="AE12" i="2" a="1"/>
  <c r="AE12" i="2" s="1"/>
  <c r="AF12" i="2" a="1"/>
  <c r="AF12" i="2" s="1"/>
  <c r="AB12" i="2" a="1"/>
  <c r="AB12" i="2" s="1"/>
  <c r="AG42" i="9"/>
  <c r="AH39" i="9"/>
  <c r="AI42" i="9"/>
  <c r="AJ39" i="9"/>
  <c r="AL12" i="2" l="1"/>
  <c r="AI12" i="2"/>
  <c r="AK12" i="2"/>
  <c r="AH12" i="2"/>
  <c r="AG12" i="2"/>
  <c r="AJ12" i="2"/>
  <c r="W13" i="2"/>
  <c r="T13" i="2"/>
  <c r="Y13" i="2"/>
  <c r="V13" i="2"/>
  <c r="X13" i="2"/>
  <c r="U13" i="2"/>
  <c r="AA14" i="2"/>
  <c r="AE13" i="2" a="1"/>
  <c r="AE13" i="2" s="1"/>
  <c r="AD13" i="2" a="1"/>
  <c r="AD13" i="2" s="1"/>
  <c r="AC13" i="2" a="1"/>
  <c r="AC13" i="2" s="1"/>
  <c r="AF13" i="2" a="1"/>
  <c r="AF13" i="2" s="1"/>
  <c r="AB13" i="2" a="1"/>
  <c r="AB13" i="2" s="1"/>
  <c r="P14" i="2" a="1"/>
  <c r="P14" i="2" s="1"/>
  <c r="Q14" i="2" a="1"/>
  <c r="Q14" i="2" s="1"/>
  <c r="R14" i="2" a="1"/>
  <c r="R14" i="2" s="1"/>
  <c r="N15" i="2"/>
  <c r="S14" i="2" a="1"/>
  <c r="S14" i="2" s="1"/>
  <c r="O14" i="2" a="1"/>
  <c r="O14" i="2" s="1"/>
  <c r="AJ42" i="9"/>
  <c r="AE45" i="9"/>
  <c r="AD45" i="9"/>
  <c r="AH42" i="9"/>
  <c r="D9" i="9"/>
  <c r="E9" i="5" s="1"/>
  <c r="AG13" i="2" l="1"/>
  <c r="AJ13" i="2"/>
  <c r="AH13" i="2"/>
  <c r="AK13" i="2"/>
  <c r="AI13" i="2"/>
  <c r="AL13" i="2"/>
  <c r="Y14" i="2"/>
  <c r="V14" i="2"/>
  <c r="X14" i="2"/>
  <c r="U14" i="2"/>
  <c r="W14" i="2"/>
  <c r="T14" i="2"/>
  <c r="N16" i="2"/>
  <c r="R15" i="2" a="1"/>
  <c r="R15" i="2" s="1"/>
  <c r="Q15" i="2" a="1"/>
  <c r="Q15" i="2" s="1"/>
  <c r="S15" i="2" a="1"/>
  <c r="S15" i="2" s="1"/>
  <c r="O15" i="2" a="1"/>
  <c r="O15" i="2" s="1"/>
  <c r="P15" i="2" a="1"/>
  <c r="P15" i="2" s="1"/>
  <c r="AA15" i="2"/>
  <c r="AF14" i="2" a="1"/>
  <c r="AF14" i="2" s="1"/>
  <c r="AE14" i="2" a="1"/>
  <c r="AE14" i="2" s="1"/>
  <c r="AD14" i="2" a="1"/>
  <c r="AD14" i="2" s="1"/>
  <c r="AC14" i="2" a="1"/>
  <c r="AC14" i="2" s="1"/>
  <c r="AB14" i="2" a="1"/>
  <c r="AB14" i="2" s="1"/>
  <c r="H9" i="9"/>
  <c r="I9" i="5" s="1"/>
  <c r="F9" i="9"/>
  <c r="G9" i="5" s="1"/>
  <c r="AI14" i="2" l="1"/>
  <c r="AL14" i="2"/>
  <c r="AG14" i="2"/>
  <c r="AJ14" i="2"/>
  <c r="AH14" i="2"/>
  <c r="AK14" i="2"/>
  <c r="W15" i="2"/>
  <c r="T15" i="2"/>
  <c r="U15" i="2"/>
  <c r="X15" i="2"/>
  <c r="V15" i="2"/>
  <c r="Y15" i="2"/>
  <c r="AA16" i="2"/>
  <c r="AB15" i="2" a="1"/>
  <c r="AB15" i="2" s="1"/>
  <c r="AF15" i="2" a="1"/>
  <c r="AF15" i="2" s="1"/>
  <c r="AD15" i="2" a="1"/>
  <c r="AD15" i="2" s="1"/>
  <c r="AC15" i="2" a="1"/>
  <c r="AC15" i="2" s="1"/>
  <c r="AE15" i="2" a="1"/>
  <c r="AE15" i="2" s="1"/>
  <c r="Q16" i="2" a="1"/>
  <c r="Q16" i="2" s="1"/>
  <c r="S16" i="2" a="1"/>
  <c r="S16" i="2" s="1"/>
  <c r="R16" i="2" a="1"/>
  <c r="R16" i="2" s="1"/>
  <c r="P16" i="2" a="1"/>
  <c r="P16" i="2" s="1"/>
  <c r="N17" i="2"/>
  <c r="O16" i="2" a="1"/>
  <c r="O16" i="2" s="1"/>
  <c r="I9" i="9"/>
  <c r="J9" i="5" s="1"/>
  <c r="K9" i="9"/>
  <c r="L9" i="5" s="1"/>
  <c r="D23" i="5" s="1"/>
  <c r="K5" i="9"/>
  <c r="L5" i="5" s="1"/>
  <c r="D19" i="5" s="1"/>
  <c r="K4" i="9"/>
  <c r="L4" i="5" s="1"/>
  <c r="D18" i="5" s="1"/>
  <c r="K6" i="9"/>
  <c r="L6" i="5" s="1"/>
  <c r="D20" i="5" s="1"/>
  <c r="K7" i="9"/>
  <c r="L7" i="5" s="1"/>
  <c r="D21" i="5" s="1"/>
  <c r="K8" i="9"/>
  <c r="L8" i="5" s="1"/>
  <c r="D22" i="5" s="1"/>
  <c r="K10" i="9"/>
  <c r="L10" i="5" s="1"/>
  <c r="D24" i="5" s="1"/>
  <c r="K11" i="9"/>
  <c r="L11" i="5" s="1"/>
  <c r="D25" i="5" s="1"/>
  <c r="K12" i="9"/>
  <c r="L12" i="5" s="1"/>
  <c r="D26" i="5" s="1"/>
  <c r="K13" i="9"/>
  <c r="L13" i="5" s="1"/>
  <c r="D27" i="5" s="1"/>
  <c r="K14" i="9"/>
  <c r="L14" i="5" s="1"/>
  <c r="D28" i="5" s="1"/>
  <c r="K15" i="9"/>
  <c r="L15" i="5" s="1"/>
  <c r="D29" i="5" s="1"/>
  <c r="T24" i="9"/>
  <c r="G24" i="9"/>
  <c r="AH15" i="2" l="1"/>
  <c r="AK15" i="2"/>
  <c r="AI15" i="2"/>
  <c r="AL15" i="2"/>
  <c r="AG15" i="2"/>
  <c r="AJ15" i="2"/>
  <c r="T16" i="2"/>
  <c r="W16" i="2"/>
  <c r="Y16" i="2"/>
  <c r="V16" i="2"/>
  <c r="U16" i="2"/>
  <c r="X16" i="2"/>
  <c r="AA17" i="2"/>
  <c r="AD16" i="2" a="1"/>
  <c r="AD16" i="2" s="1"/>
  <c r="AC16" i="2" a="1"/>
  <c r="AC16" i="2" s="1"/>
  <c r="AE16" i="2" a="1"/>
  <c r="AE16" i="2" s="1"/>
  <c r="AB16" i="2" a="1"/>
  <c r="AB16" i="2" s="1"/>
  <c r="AF16" i="2" a="1"/>
  <c r="AF16" i="2" s="1"/>
  <c r="N18" i="2"/>
  <c r="P17" i="2" a="1"/>
  <c r="P17" i="2" s="1"/>
  <c r="S17" i="2" a="1"/>
  <c r="S17" i="2" s="1"/>
  <c r="O17" i="2" a="1"/>
  <c r="O17" i="2" s="1"/>
  <c r="R17" i="2" a="1"/>
  <c r="R17" i="2" s="1"/>
  <c r="Q17" i="2" a="1"/>
  <c r="Q17" i="2" s="1"/>
  <c r="D30" i="5"/>
  <c r="Q28" i="9"/>
  <c r="Q31" i="9"/>
  <c r="Q23" i="9"/>
  <c r="Q32" i="9"/>
  <c r="Q24" i="9"/>
  <c r="Q25" i="9"/>
  <c r="Q26" i="9"/>
  <c r="Q30" i="9"/>
  <c r="Q29" i="9"/>
  <c r="Q33" i="9"/>
  <c r="L9" i="9"/>
  <c r="M9" i="5" s="1"/>
  <c r="E23" i="5" s="1"/>
  <c r="L4" i="9"/>
  <c r="M4" i="5" s="1"/>
  <c r="E18" i="5" s="1"/>
  <c r="L5" i="9"/>
  <c r="M5" i="5" s="1"/>
  <c r="E19" i="5" s="1"/>
  <c r="L6" i="9"/>
  <c r="M6" i="5" s="1"/>
  <c r="E20" i="5" s="1"/>
  <c r="L7" i="9"/>
  <c r="M7" i="5" s="1"/>
  <c r="E21" i="5" s="1"/>
  <c r="L8" i="9"/>
  <c r="M8" i="5" s="1"/>
  <c r="E22" i="5" s="1"/>
  <c r="L10" i="9"/>
  <c r="M10" i="5" s="1"/>
  <c r="E24" i="5" s="1"/>
  <c r="L11" i="9"/>
  <c r="M11" i="5" s="1"/>
  <c r="E25" i="5" s="1"/>
  <c r="L12" i="9"/>
  <c r="M12" i="5" s="1"/>
  <c r="E26" i="5" s="1"/>
  <c r="L13" i="9"/>
  <c r="M13" i="5" s="1"/>
  <c r="E27" i="5" s="1"/>
  <c r="L14" i="9"/>
  <c r="M14" i="5" s="1"/>
  <c r="E28" i="5" s="1"/>
  <c r="L15" i="9"/>
  <c r="M15" i="5" s="1"/>
  <c r="E29" i="5" s="1"/>
  <c r="V24" i="9"/>
  <c r="I24" i="9"/>
  <c r="AI16" i="2" l="1"/>
  <c r="AL16" i="2"/>
  <c r="AH16" i="2"/>
  <c r="AK16" i="2"/>
  <c r="AG16" i="2"/>
  <c r="AJ16" i="2"/>
  <c r="Y17" i="2"/>
  <c r="V17" i="2"/>
  <c r="X17" i="2"/>
  <c r="U17" i="2"/>
  <c r="W17" i="2"/>
  <c r="T17" i="2"/>
  <c r="Q18" i="2" a="1"/>
  <c r="Q18" i="2" s="1"/>
  <c r="S18" i="2" a="1"/>
  <c r="S18" i="2" s="1"/>
  <c r="P18" i="2" a="1"/>
  <c r="P18" i="2" s="1"/>
  <c r="R18" i="2" a="1"/>
  <c r="R18" i="2" s="1"/>
  <c r="O18" i="2" a="1"/>
  <c r="O18" i="2" s="1"/>
  <c r="N19" i="2"/>
  <c r="AA18" i="2"/>
  <c r="AE17" i="2" a="1"/>
  <c r="AE17" i="2" s="1"/>
  <c r="AD17" i="2" a="1"/>
  <c r="AD17" i="2" s="1"/>
  <c r="AF17" i="2" a="1"/>
  <c r="AF17" i="2" s="1"/>
  <c r="AB17" i="2" a="1"/>
  <c r="AB17" i="2" s="1"/>
  <c r="AC17" i="2" a="1"/>
  <c r="AC17" i="2" s="1"/>
  <c r="E30" i="5"/>
  <c r="D31" i="9"/>
  <c r="Q40" i="9"/>
  <c r="R24" i="9" s="1"/>
  <c r="S24" i="9" s="1"/>
  <c r="W24" i="9" s="1"/>
  <c r="D23" i="9"/>
  <c r="D28" i="9"/>
  <c r="Q39" i="9"/>
  <c r="R31" i="9" s="1"/>
  <c r="S31" i="9" s="1"/>
  <c r="D33" i="9"/>
  <c r="D24" i="9"/>
  <c r="D29" i="9"/>
  <c r="D26" i="9"/>
  <c r="D32" i="9"/>
  <c r="D25" i="9"/>
  <c r="D30" i="9"/>
  <c r="AI17" i="2" l="1"/>
  <c r="AL17" i="2"/>
  <c r="AG17" i="2"/>
  <c r="AJ17" i="2"/>
  <c r="AH17" i="2"/>
  <c r="AK17" i="2"/>
  <c r="R26" i="9"/>
  <c r="S26" i="9" s="1"/>
  <c r="U26" i="9" s="1"/>
  <c r="V18" i="2"/>
  <c r="Y18" i="2"/>
  <c r="W18" i="2"/>
  <c r="T18" i="2"/>
  <c r="X18" i="2"/>
  <c r="U18" i="2"/>
  <c r="R19" i="2" a="1"/>
  <c r="R19" i="2" s="1"/>
  <c r="Q19" i="2" a="1"/>
  <c r="Q19" i="2" s="1"/>
  <c r="P19" i="2" a="1"/>
  <c r="P19" i="2" s="1"/>
  <c r="O19" i="2" a="1"/>
  <c r="O19" i="2" s="1"/>
  <c r="N20" i="2"/>
  <c r="S19" i="2" a="1"/>
  <c r="S19" i="2" s="1"/>
  <c r="AA19" i="2"/>
  <c r="AF18" i="2" a="1"/>
  <c r="AF18" i="2" s="1"/>
  <c r="AE18" i="2" a="1"/>
  <c r="AE18" i="2" s="1"/>
  <c r="AD18" i="2" a="1"/>
  <c r="AD18" i="2" s="1"/>
  <c r="AC18" i="2" a="1"/>
  <c r="AC18" i="2" s="1"/>
  <c r="AB18" i="2" a="1"/>
  <c r="AB18" i="2" s="1"/>
  <c r="R25" i="9"/>
  <c r="S25" i="9" s="1"/>
  <c r="W25" i="9" s="1"/>
  <c r="R23" i="9"/>
  <c r="S23" i="9" s="1"/>
  <c r="U23" i="9" s="1"/>
  <c r="S40" i="9"/>
  <c r="U36" i="9" s="1"/>
  <c r="R28" i="9"/>
  <c r="S28" i="9" s="1"/>
  <c r="U28" i="9" s="1"/>
  <c r="R29" i="9"/>
  <c r="S29" i="9" s="1"/>
  <c r="U29" i="9" s="1"/>
  <c r="R32" i="9"/>
  <c r="S32" i="9" s="1"/>
  <c r="W32" i="9" s="1"/>
  <c r="R33" i="9"/>
  <c r="S33" i="9" s="1"/>
  <c r="U33" i="9" s="1"/>
  <c r="U24" i="9"/>
  <c r="S39" i="9"/>
  <c r="S35" i="9" s="1"/>
  <c r="R30" i="9"/>
  <c r="S30" i="9" s="1"/>
  <c r="U30" i="9" s="1"/>
  <c r="D40" i="9"/>
  <c r="E23" i="9" s="1"/>
  <c r="F23" i="9" s="1"/>
  <c r="H23" i="9" s="1"/>
  <c r="D39" i="9"/>
  <c r="F39" i="9" s="1"/>
  <c r="H35" i="9" s="1"/>
  <c r="U31" i="9"/>
  <c r="W31" i="9"/>
  <c r="AH18" i="2" l="1"/>
  <c r="AK18" i="2"/>
  <c r="AI18" i="2"/>
  <c r="AL18" i="2"/>
  <c r="AJ18" i="2"/>
  <c r="AG18" i="2"/>
  <c r="W26" i="9"/>
  <c r="W19" i="2"/>
  <c r="T19" i="2"/>
  <c r="X19" i="2"/>
  <c r="U19" i="2"/>
  <c r="Y19" i="2"/>
  <c r="V19" i="2"/>
  <c r="U25" i="9"/>
  <c r="AA20" i="2"/>
  <c r="AE19" i="2" a="1"/>
  <c r="AE19" i="2" s="1"/>
  <c r="AC19" i="2" a="1"/>
  <c r="AC19" i="2" s="1"/>
  <c r="AF19" i="2" a="1"/>
  <c r="AF19" i="2" s="1"/>
  <c r="AD19" i="2" a="1"/>
  <c r="AD19" i="2" s="1"/>
  <c r="AB19" i="2" a="1"/>
  <c r="AB19" i="2" s="1"/>
  <c r="R20" i="2" a="1"/>
  <c r="R20" i="2" s="1"/>
  <c r="O20" i="2" a="1"/>
  <c r="O20" i="2" s="1"/>
  <c r="N21" i="2"/>
  <c r="Q20" i="2" a="1"/>
  <c r="Q20" i="2" s="1"/>
  <c r="S20" i="2" a="1"/>
  <c r="S20" i="2" s="1"/>
  <c r="P20" i="2" a="1"/>
  <c r="P20" i="2" s="1"/>
  <c r="E26" i="9"/>
  <c r="F26" i="9" s="1"/>
  <c r="H26" i="9" s="1"/>
  <c r="U32" i="9"/>
  <c r="S36" i="9"/>
  <c r="W33" i="9"/>
  <c r="W36" i="9"/>
  <c r="W29" i="9"/>
  <c r="U47" i="9"/>
  <c r="V47" i="9" s="1"/>
  <c r="W35" i="9"/>
  <c r="U35" i="9"/>
  <c r="W47" i="9"/>
  <c r="X47" i="9" s="1"/>
  <c r="E24" i="9"/>
  <c r="F24" i="9" s="1"/>
  <c r="J24" i="9" s="1"/>
  <c r="E30" i="9"/>
  <c r="F30" i="9" s="1"/>
  <c r="J30" i="9" s="1"/>
  <c r="E29" i="9"/>
  <c r="F29" i="9" s="1"/>
  <c r="J29" i="9" s="1"/>
  <c r="E33" i="9"/>
  <c r="F33" i="9" s="1"/>
  <c r="J33" i="9" s="1"/>
  <c r="W30" i="9"/>
  <c r="E32" i="9"/>
  <c r="F32" i="9" s="1"/>
  <c r="J32" i="9" s="1"/>
  <c r="E31" i="9"/>
  <c r="F31" i="9" s="1"/>
  <c r="H31" i="9" s="1"/>
  <c r="V39" i="9" a="1"/>
  <c r="V39" i="9" s="1"/>
  <c r="W46" i="9" s="1"/>
  <c r="X46" i="9" s="1"/>
  <c r="E25" i="9"/>
  <c r="F25" i="9" s="1"/>
  <c r="H25" i="9" s="1"/>
  <c r="F40" i="9"/>
  <c r="H36" i="9" s="1"/>
  <c r="E28" i="9"/>
  <c r="F28" i="9" s="1"/>
  <c r="J23" i="9"/>
  <c r="W23" i="9"/>
  <c r="J35" i="9"/>
  <c r="F35" i="9"/>
  <c r="W28" i="9"/>
  <c r="AH19" i="2" l="1"/>
  <c r="AK19" i="2"/>
  <c r="AI19" i="2"/>
  <c r="AL19" i="2"/>
  <c r="AG19" i="2"/>
  <c r="AJ19" i="2"/>
  <c r="W20" i="2"/>
  <c r="T20" i="2"/>
  <c r="X20" i="2"/>
  <c r="U20" i="2"/>
  <c r="Y20" i="2"/>
  <c r="V20" i="2"/>
  <c r="AA21" i="2"/>
  <c r="AD20" i="2" a="1"/>
  <c r="AD20" i="2" s="1"/>
  <c r="AC20" i="2" a="1"/>
  <c r="AC20" i="2" s="1"/>
  <c r="AF20" i="2" a="1"/>
  <c r="AF20" i="2" s="1"/>
  <c r="AE20" i="2" a="1"/>
  <c r="AE20" i="2" s="1"/>
  <c r="AB20" i="2" a="1"/>
  <c r="AB20" i="2" s="1"/>
  <c r="N22" i="2"/>
  <c r="P21" i="2" a="1"/>
  <c r="P21" i="2" s="1"/>
  <c r="O21" i="2" a="1"/>
  <c r="O21" i="2" s="1"/>
  <c r="S21" i="2" a="1"/>
  <c r="S21" i="2" s="1"/>
  <c r="Q21" i="2" a="1"/>
  <c r="Q21" i="2" s="1"/>
  <c r="R21" i="2" a="1"/>
  <c r="R21" i="2" s="1"/>
  <c r="J26" i="9"/>
  <c r="H24" i="9"/>
  <c r="H29" i="9"/>
  <c r="H30" i="9"/>
  <c r="J36" i="9"/>
  <c r="J25" i="9"/>
  <c r="Y47" i="9"/>
  <c r="J31" i="9"/>
  <c r="H33" i="9"/>
  <c r="J47" i="9"/>
  <c r="K47" i="9" s="1"/>
  <c r="F36" i="9"/>
  <c r="H47" i="9"/>
  <c r="I47" i="9" s="1"/>
  <c r="H32" i="9"/>
  <c r="I39" i="9" a="1"/>
  <c r="I39" i="9" s="1"/>
  <c r="J46" i="9" s="1"/>
  <c r="K46" i="9" s="1"/>
  <c r="J28" i="9"/>
  <c r="H28" i="9"/>
  <c r="T39" i="9"/>
  <c r="G39" i="9"/>
  <c r="H46" i="9" s="1"/>
  <c r="G40" i="9"/>
  <c r="H45" i="9" s="1"/>
  <c r="I40" i="9"/>
  <c r="T40" i="9"/>
  <c r="U45" i="9" s="1"/>
  <c r="V40" i="9"/>
  <c r="AG20" i="2" l="1"/>
  <c r="AJ20" i="2"/>
  <c r="AH20" i="2"/>
  <c r="AK20" i="2"/>
  <c r="AI20" i="2"/>
  <c r="AL20" i="2"/>
  <c r="Y21" i="2"/>
  <c r="V21" i="2"/>
  <c r="X21" i="2"/>
  <c r="U21" i="2"/>
  <c r="W21" i="2"/>
  <c r="T21" i="2"/>
  <c r="O22" i="2" a="1"/>
  <c r="O22" i="2" s="1"/>
  <c r="N23" i="2"/>
  <c r="P22" i="2" a="1"/>
  <c r="P22" i="2" s="1"/>
  <c r="S22" i="2" a="1"/>
  <c r="S22" i="2" s="1"/>
  <c r="R22" i="2" a="1"/>
  <c r="R22" i="2" s="1"/>
  <c r="Q22" i="2" a="1"/>
  <c r="Q22" i="2" s="1"/>
  <c r="AA22" i="2"/>
  <c r="AE21" i="2" a="1"/>
  <c r="AE21" i="2" s="1"/>
  <c r="AD21" i="2" a="1"/>
  <c r="AD21" i="2" s="1"/>
  <c r="AC21" i="2" a="1"/>
  <c r="AC21" i="2" s="1"/>
  <c r="AB21" i="2" a="1"/>
  <c r="AB21" i="2" s="1"/>
  <c r="AF21" i="2" a="1"/>
  <c r="AF21" i="2" s="1"/>
  <c r="J52" i="9"/>
  <c r="W45" i="9"/>
  <c r="X45" i="9" s="1"/>
  <c r="W48" i="9"/>
  <c r="X48" i="9" s="1"/>
  <c r="U46" i="9"/>
  <c r="V46" i="9" s="1"/>
  <c r="U52" i="9"/>
  <c r="Y45" i="9"/>
  <c r="V45" i="9"/>
  <c r="H48" i="9"/>
  <c r="I48" i="9" s="1"/>
  <c r="I45" i="9"/>
  <c r="I46" i="9"/>
  <c r="H52" i="9"/>
  <c r="J48" i="9"/>
  <c r="K48" i="9" s="1"/>
  <c r="J45" i="9"/>
  <c r="W52" i="9"/>
  <c r="U48" i="9"/>
  <c r="AI21" i="2" l="1"/>
  <c r="AL21" i="2"/>
  <c r="AG21" i="2"/>
  <c r="AJ21" i="2"/>
  <c r="AH21" i="2"/>
  <c r="AK21" i="2"/>
  <c r="U22" i="2"/>
  <c r="X22" i="2"/>
  <c r="Y22" i="2"/>
  <c r="V22" i="2"/>
  <c r="W22" i="2"/>
  <c r="T22" i="2"/>
  <c r="N24" i="2"/>
  <c r="O23" i="2" a="1"/>
  <c r="O23" i="2" s="1"/>
  <c r="Q23" i="2" a="1"/>
  <c r="Q23" i="2" s="1"/>
  <c r="P23" i="2" a="1"/>
  <c r="P23" i="2" s="1"/>
  <c r="R23" i="2" a="1"/>
  <c r="R23" i="2" s="1"/>
  <c r="S23" i="2" a="1"/>
  <c r="S23" i="2" s="1"/>
  <c r="AA23" i="2"/>
  <c r="AF22" i="2" a="1"/>
  <c r="AF22" i="2" s="1"/>
  <c r="AE22" i="2" a="1"/>
  <c r="AE22" i="2" s="1"/>
  <c r="AD22" i="2" a="1"/>
  <c r="AD22" i="2" s="1"/>
  <c r="AB22" i="2" a="1"/>
  <c r="AB22" i="2" s="1"/>
  <c r="AC22" i="2" a="1"/>
  <c r="AC22" i="2" s="1"/>
  <c r="Y46" i="9"/>
  <c r="W49" i="9"/>
  <c r="H49" i="9"/>
  <c r="E52" i="9" s="1"/>
  <c r="V48" i="9"/>
  <c r="Y48" i="9"/>
  <c r="U49" i="9"/>
  <c r="Y49" i="9" s="1"/>
  <c r="J49" i="9"/>
  <c r="K45" i="9"/>
  <c r="AI22" i="2" l="1"/>
  <c r="AL22" i="2"/>
  <c r="AJ22" i="2"/>
  <c r="AG22" i="2"/>
  <c r="AH22" i="2"/>
  <c r="AK22" i="2"/>
  <c r="V23" i="2"/>
  <c r="Y23" i="2"/>
  <c r="W23" i="2"/>
  <c r="T23" i="2"/>
  <c r="X23" i="2"/>
  <c r="U23" i="2"/>
  <c r="AA24" i="2"/>
  <c r="AC23" i="2" a="1"/>
  <c r="AC23" i="2" s="1"/>
  <c r="AB23" i="2" a="1"/>
  <c r="AB23" i="2" s="1"/>
  <c r="AF23" i="2" a="1"/>
  <c r="AF23" i="2" s="1"/>
  <c r="AD23" i="2" a="1"/>
  <c r="AD23" i="2" s="1"/>
  <c r="AE23" i="2" a="1"/>
  <c r="AE23" i="2" s="1"/>
  <c r="Q24" i="2" a="1"/>
  <c r="Q24" i="2" s="1"/>
  <c r="O24" i="2" a="1"/>
  <c r="O24" i="2" s="1"/>
  <c r="N25" i="2"/>
  <c r="S24" i="2" a="1"/>
  <c r="S24" i="2" s="1"/>
  <c r="R24" i="2" a="1"/>
  <c r="R24" i="2" s="1"/>
  <c r="P24" i="2" a="1"/>
  <c r="P24" i="2" s="1"/>
  <c r="I49" i="9"/>
  <c r="X49" i="9"/>
  <c r="R52" i="9"/>
  <c r="S52" i="9"/>
  <c r="V49" i="9"/>
  <c r="K49" i="9"/>
  <c r="F52" i="9"/>
  <c r="AG23" i="2" l="1"/>
  <c r="AJ23" i="2"/>
  <c r="AI23" i="2"/>
  <c r="AL23" i="2"/>
  <c r="AK23" i="2"/>
  <c r="AH23" i="2"/>
  <c r="X24" i="2"/>
  <c r="U24" i="2"/>
  <c r="W24" i="2"/>
  <c r="T24" i="2"/>
  <c r="Y24" i="2"/>
  <c r="V24" i="2"/>
  <c r="N26" i="2"/>
  <c r="P25" i="2" a="1"/>
  <c r="P25" i="2" s="1"/>
  <c r="S25" i="2" a="1"/>
  <c r="S25" i="2" s="1"/>
  <c r="O25" i="2" a="1"/>
  <c r="O25" i="2" s="1"/>
  <c r="Q25" i="2" a="1"/>
  <c r="Q25" i="2" s="1"/>
  <c r="R25" i="2" a="1"/>
  <c r="R25" i="2" s="1"/>
  <c r="AA25" i="2"/>
  <c r="AD24" i="2" a="1"/>
  <c r="AD24" i="2" s="1"/>
  <c r="AC24" i="2" a="1"/>
  <c r="AC24" i="2" s="1"/>
  <c r="AB24" i="2" a="1"/>
  <c r="AB24" i="2" s="1"/>
  <c r="AF24" i="2" a="1"/>
  <c r="AF24" i="2" s="1"/>
  <c r="AE24" i="2" a="1"/>
  <c r="AE24" i="2" s="1"/>
  <c r="AL24" i="2" l="1"/>
  <c r="AI24" i="2"/>
  <c r="AH24" i="2"/>
  <c r="AK24" i="2"/>
  <c r="AG24" i="2"/>
  <c r="AJ24" i="2"/>
  <c r="X25" i="2"/>
  <c r="U25" i="2"/>
  <c r="W25" i="2"/>
  <c r="T25" i="2"/>
  <c r="Y25" i="2"/>
  <c r="V25" i="2"/>
  <c r="AA26" i="2"/>
  <c r="AF25" i="2" a="1"/>
  <c r="AF25" i="2" s="1"/>
  <c r="AE25" i="2" a="1"/>
  <c r="AE25" i="2" s="1"/>
  <c r="AD25" i="2" a="1"/>
  <c r="AD25" i="2" s="1"/>
  <c r="AC25" i="2" a="1"/>
  <c r="AC25" i="2" s="1"/>
  <c r="AB25" i="2" a="1"/>
  <c r="AB25" i="2" s="1"/>
  <c r="N27" i="2"/>
  <c r="R26" i="2" a="1"/>
  <c r="R26" i="2" s="1"/>
  <c r="Q26" i="2" a="1"/>
  <c r="Q26" i="2" s="1"/>
  <c r="S26" i="2" a="1"/>
  <c r="S26" i="2" s="1"/>
  <c r="P26" i="2" a="1"/>
  <c r="P26" i="2" s="1"/>
  <c r="O26" i="2" a="1"/>
  <c r="O26" i="2" s="1"/>
  <c r="AH25" i="2" l="1"/>
  <c r="AK25" i="2"/>
  <c r="AI25" i="2"/>
  <c r="AL25" i="2"/>
  <c r="AG25" i="2"/>
  <c r="AJ25" i="2"/>
  <c r="T26" i="2"/>
  <c r="W26" i="2"/>
  <c r="U26" i="2"/>
  <c r="X26" i="2"/>
  <c r="V26" i="2"/>
  <c r="Y26" i="2"/>
  <c r="AA27" i="2"/>
  <c r="AF26" i="2" a="1"/>
  <c r="AF26" i="2" s="1"/>
  <c r="AD26" i="2" a="1"/>
  <c r="AD26" i="2" s="1"/>
  <c r="AE26" i="2" a="1"/>
  <c r="AE26" i="2" s="1"/>
  <c r="AB26" i="2" a="1"/>
  <c r="AB26" i="2" s="1"/>
  <c r="AC26" i="2" a="1"/>
  <c r="AC26" i="2" s="1"/>
  <c r="N28" i="2"/>
  <c r="Q27" i="2" a="1"/>
  <c r="Q27" i="2" s="1"/>
  <c r="S27" i="2" a="1"/>
  <c r="S27" i="2" s="1"/>
  <c r="P27" i="2" a="1"/>
  <c r="P27" i="2" s="1"/>
  <c r="R27" i="2" a="1"/>
  <c r="R27" i="2" s="1"/>
  <c r="O27" i="2" a="1"/>
  <c r="O27" i="2" s="1"/>
  <c r="AI26" i="2" l="1"/>
  <c r="AL26" i="2"/>
  <c r="AH26" i="2"/>
  <c r="AK26" i="2"/>
  <c r="AG26" i="2"/>
  <c r="AJ26" i="2"/>
  <c r="Y27" i="2"/>
  <c r="V27" i="2"/>
  <c r="W27" i="2"/>
  <c r="T27" i="2"/>
  <c r="X27" i="2"/>
  <c r="U27" i="2"/>
  <c r="R28" i="2" a="1"/>
  <c r="R28" i="2" s="1"/>
  <c r="S28" i="2" a="1"/>
  <c r="S28" i="2" s="1"/>
  <c r="N29" i="2"/>
  <c r="O28" i="2" a="1"/>
  <c r="O28" i="2" s="1"/>
  <c r="P28" i="2" a="1"/>
  <c r="P28" i="2" s="1"/>
  <c r="Q28" i="2" a="1"/>
  <c r="Q28" i="2" s="1"/>
  <c r="AA28" i="2"/>
  <c r="AD27" i="2" a="1"/>
  <c r="AD27" i="2" s="1"/>
  <c r="AC27" i="2" a="1"/>
  <c r="AC27" i="2" s="1"/>
  <c r="AF27" i="2" a="1"/>
  <c r="AF27" i="2" s="1"/>
  <c r="AE27" i="2" a="1"/>
  <c r="AE27" i="2" s="1"/>
  <c r="AB27" i="2" a="1"/>
  <c r="AB27" i="2" s="1"/>
  <c r="AH27" i="2" l="1"/>
  <c r="AK27" i="2"/>
  <c r="AI27" i="2"/>
  <c r="AL27" i="2"/>
  <c r="AG27" i="2"/>
  <c r="AJ27" i="2"/>
  <c r="Y28" i="2"/>
  <c r="V28" i="2"/>
  <c r="X28" i="2"/>
  <c r="U28" i="2"/>
  <c r="W28" i="2"/>
  <c r="T28" i="2"/>
  <c r="AA29" i="2"/>
  <c r="AF28" i="2" a="1"/>
  <c r="AF28" i="2" s="1"/>
  <c r="AE28" i="2" a="1"/>
  <c r="AE28" i="2" s="1"/>
  <c r="AD28" i="2" a="1"/>
  <c r="AD28" i="2" s="1"/>
  <c r="AB28" i="2" a="1"/>
  <c r="AB28" i="2" s="1"/>
  <c r="AC28" i="2" a="1"/>
  <c r="AC28" i="2" s="1"/>
  <c r="N30" i="2"/>
  <c r="P29" i="2" a="1"/>
  <c r="P29" i="2" s="1"/>
  <c r="S29" i="2" a="1"/>
  <c r="S29" i="2" s="1"/>
  <c r="R29" i="2" a="1"/>
  <c r="R29" i="2" s="1"/>
  <c r="Q29" i="2" a="1"/>
  <c r="Q29" i="2" s="1"/>
  <c r="O29" i="2" a="1"/>
  <c r="O29" i="2" s="1"/>
  <c r="AK28" i="2" l="1"/>
  <c r="AH28" i="2"/>
  <c r="AI28" i="2"/>
  <c r="AL28" i="2"/>
  <c r="AG28" i="2"/>
  <c r="AJ28" i="2"/>
  <c r="U29" i="2"/>
  <c r="X29" i="2"/>
  <c r="V29" i="2"/>
  <c r="Y29" i="2"/>
  <c r="W29" i="2"/>
  <c r="T29" i="2"/>
  <c r="Q30" i="2" a="1"/>
  <c r="Q30" i="2" s="1"/>
  <c r="O30" i="2" a="1"/>
  <c r="O30" i="2" s="1"/>
  <c r="S30" i="2" a="1"/>
  <c r="S30" i="2" s="1"/>
  <c r="R30" i="2" a="1"/>
  <c r="R30" i="2" s="1"/>
  <c r="N31" i="2"/>
  <c r="P30" i="2" a="1"/>
  <c r="P30" i="2" s="1"/>
  <c r="AA30" i="2"/>
  <c r="AF29" i="2" a="1"/>
  <c r="AF29" i="2" s="1"/>
  <c r="AE29" i="2" a="1"/>
  <c r="AE29" i="2" s="1"/>
  <c r="AC29" i="2" a="1"/>
  <c r="AC29" i="2" s="1"/>
  <c r="AD29" i="2" a="1"/>
  <c r="AD29" i="2" s="1"/>
  <c r="AB29" i="2" a="1"/>
  <c r="AB29" i="2" s="1"/>
  <c r="AG29" i="2" l="1"/>
  <c r="AJ29" i="2"/>
  <c r="AI29" i="2"/>
  <c r="AL29" i="2"/>
  <c r="AH29" i="2"/>
  <c r="AK29" i="2"/>
  <c r="T30" i="2"/>
  <c r="W30" i="2"/>
  <c r="Y30" i="2"/>
  <c r="V30" i="2"/>
  <c r="X30" i="2"/>
  <c r="U30" i="2"/>
  <c r="AA31" i="2"/>
  <c r="AE30" i="2" a="1"/>
  <c r="AE30" i="2" s="1"/>
  <c r="AD30" i="2" a="1"/>
  <c r="AD30" i="2" s="1"/>
  <c r="AC30" i="2" a="1"/>
  <c r="AC30" i="2" s="1"/>
  <c r="AB30" i="2" a="1"/>
  <c r="AB30" i="2" s="1"/>
  <c r="AF30" i="2" a="1"/>
  <c r="AF30" i="2" s="1"/>
  <c r="N32" i="2"/>
  <c r="Q31" i="2" a="1"/>
  <c r="Q31" i="2" s="1"/>
  <c r="P31" i="2" a="1"/>
  <c r="P31" i="2" s="1"/>
  <c r="S31" i="2" a="1"/>
  <c r="S31" i="2" s="1"/>
  <c r="O31" i="2" a="1"/>
  <c r="O31" i="2" s="1"/>
  <c r="R31" i="2" a="1"/>
  <c r="R31" i="2" s="1"/>
  <c r="AH30" i="2" l="1"/>
  <c r="AK30" i="2"/>
  <c r="AI30" i="2"/>
  <c r="AL30" i="2"/>
  <c r="AG30" i="2"/>
  <c r="AJ30" i="2"/>
  <c r="Y31" i="2"/>
  <c r="V31" i="2"/>
  <c r="W31" i="2"/>
  <c r="T31" i="2"/>
  <c r="X31" i="2"/>
  <c r="U31" i="2"/>
  <c r="N33" i="2"/>
  <c r="O32" i="2" a="1"/>
  <c r="O32" i="2" s="1"/>
  <c r="Q32" i="2" a="1"/>
  <c r="Q32" i="2" s="1"/>
  <c r="S32" i="2" a="1"/>
  <c r="S32" i="2" s="1"/>
  <c r="R32" i="2" a="1"/>
  <c r="R32" i="2" s="1"/>
  <c r="P32" i="2" a="1"/>
  <c r="P32" i="2" s="1"/>
  <c r="AA32" i="2"/>
  <c r="AF31" i="2" a="1"/>
  <c r="AF31" i="2" s="1"/>
  <c r="AB31" i="2" a="1"/>
  <c r="AB31" i="2" s="1"/>
  <c r="AD31" i="2" a="1"/>
  <c r="AD31" i="2" s="1"/>
  <c r="AE31" i="2" a="1"/>
  <c r="AE31" i="2" s="1"/>
  <c r="AC31" i="2" a="1"/>
  <c r="AC31" i="2" s="1"/>
  <c r="AJ31" i="2" l="1"/>
  <c r="AG31" i="2"/>
  <c r="AH31" i="2"/>
  <c r="AK31" i="2"/>
  <c r="AI31" i="2"/>
  <c r="AL31" i="2"/>
  <c r="X32" i="2"/>
  <c r="U32" i="2"/>
  <c r="W32" i="2"/>
  <c r="T32" i="2"/>
  <c r="V32" i="2"/>
  <c r="Y32" i="2"/>
  <c r="N34" i="2"/>
  <c r="P33" i="2" a="1"/>
  <c r="P33" i="2" s="1"/>
  <c r="S33" i="2" a="1"/>
  <c r="S33" i="2" s="1"/>
  <c r="O33" i="2" a="1"/>
  <c r="O33" i="2" s="1"/>
  <c r="R33" i="2" a="1"/>
  <c r="R33" i="2" s="1"/>
  <c r="Q33" i="2" a="1"/>
  <c r="Q33" i="2" s="1"/>
  <c r="AA33" i="2"/>
  <c r="AC32" i="2" a="1"/>
  <c r="AC32" i="2" s="1"/>
  <c r="AE32" i="2" a="1"/>
  <c r="AE32" i="2" s="1"/>
  <c r="AB32" i="2" a="1"/>
  <c r="AB32" i="2" s="1"/>
  <c r="AD32" i="2" a="1"/>
  <c r="AD32" i="2" s="1"/>
  <c r="AF32" i="2" a="1"/>
  <c r="AF32" i="2" s="1"/>
  <c r="AH32" i="2" l="1"/>
  <c r="AK32" i="2"/>
  <c r="AG32" i="2"/>
  <c r="AJ32" i="2"/>
  <c r="AI32" i="2"/>
  <c r="AL32" i="2"/>
  <c r="W33" i="2"/>
  <c r="T33" i="2"/>
  <c r="X33" i="2"/>
  <c r="U33" i="2"/>
  <c r="Y33" i="2"/>
  <c r="V33" i="2"/>
  <c r="Q34" i="2" a="1"/>
  <c r="Q34" i="2" s="1"/>
  <c r="S34" i="2" a="1"/>
  <c r="S34" i="2" s="1"/>
  <c r="P34" i="2" a="1"/>
  <c r="P34" i="2" s="1"/>
  <c r="N35" i="2"/>
  <c r="O34" i="2" a="1"/>
  <c r="O34" i="2" s="1"/>
  <c r="R34" i="2" a="1"/>
  <c r="R34" i="2" s="1"/>
  <c r="AA34" i="2"/>
  <c r="AE33" i="2" a="1"/>
  <c r="AE33" i="2" s="1"/>
  <c r="AD33" i="2" a="1"/>
  <c r="AD33" i="2" s="1"/>
  <c r="AB33" i="2" a="1"/>
  <c r="AB33" i="2" s="1"/>
  <c r="AF33" i="2" a="1"/>
  <c r="AF33" i="2" s="1"/>
  <c r="AC33" i="2" a="1"/>
  <c r="AC33" i="2" s="1"/>
  <c r="AH33" i="2" l="1"/>
  <c r="AK33" i="2"/>
  <c r="AL33" i="2"/>
  <c r="AI33" i="2"/>
  <c r="AG33" i="2"/>
  <c r="AJ33" i="2"/>
  <c r="W34" i="2"/>
  <c r="T34" i="2"/>
  <c r="X34" i="2"/>
  <c r="U34" i="2"/>
  <c r="Y34" i="2"/>
  <c r="V34" i="2"/>
  <c r="R35" i="2" a="1"/>
  <c r="R35" i="2" s="1"/>
  <c r="Q35" i="2" a="1"/>
  <c r="Q35" i="2" s="1"/>
  <c r="P35" i="2" a="1"/>
  <c r="P35" i="2" s="1"/>
  <c r="O35" i="2" a="1"/>
  <c r="O35" i="2" s="1"/>
  <c r="N36" i="2"/>
  <c r="S35" i="2" a="1"/>
  <c r="S35" i="2" s="1"/>
  <c r="AA35" i="2"/>
  <c r="AF34" i="2" a="1"/>
  <c r="AF34" i="2" s="1"/>
  <c r="AE34" i="2" a="1"/>
  <c r="AE34" i="2" s="1"/>
  <c r="AD34" i="2" a="1"/>
  <c r="AD34" i="2" s="1"/>
  <c r="AC34" i="2" a="1"/>
  <c r="AC34" i="2" s="1"/>
  <c r="AB34" i="2" a="1"/>
  <c r="AB34" i="2" s="1"/>
  <c r="AH34" i="2" l="1"/>
  <c r="AK34" i="2"/>
  <c r="AG34" i="2"/>
  <c r="AJ34" i="2"/>
  <c r="AI34" i="2"/>
  <c r="AL34" i="2"/>
  <c r="X35" i="2"/>
  <c r="U35" i="2"/>
  <c r="W35" i="2"/>
  <c r="T35" i="2"/>
  <c r="Y35" i="2"/>
  <c r="V35" i="2"/>
  <c r="N37" i="2"/>
  <c r="Q36" i="2" a="1"/>
  <c r="Q36" i="2" s="1"/>
  <c r="S36" i="2" a="1"/>
  <c r="S36" i="2" s="1"/>
  <c r="O36" i="2" a="1"/>
  <c r="O36" i="2" s="1"/>
  <c r="P36" i="2" a="1"/>
  <c r="P36" i="2" s="1"/>
  <c r="R36" i="2" a="1"/>
  <c r="R36" i="2" s="1"/>
  <c r="AA36" i="2"/>
  <c r="AD35" i="2" a="1"/>
  <c r="AD35" i="2" s="1"/>
  <c r="AC35" i="2" a="1"/>
  <c r="AC35" i="2" s="1"/>
  <c r="AE35" i="2" a="1"/>
  <c r="AE35" i="2" s="1"/>
  <c r="AB35" i="2" a="1"/>
  <c r="AB35" i="2" s="1"/>
  <c r="AF35" i="2" a="1"/>
  <c r="AF35" i="2" s="1"/>
  <c r="AI35" i="2" l="1"/>
  <c r="AL35" i="2"/>
  <c r="AG35" i="2"/>
  <c r="AJ35" i="2"/>
  <c r="AH35" i="2"/>
  <c r="AK35" i="2"/>
  <c r="V36" i="2"/>
  <c r="Y36" i="2"/>
  <c r="W36" i="2"/>
  <c r="T36" i="2"/>
  <c r="X36" i="2"/>
  <c r="U36" i="2"/>
  <c r="AA37" i="2"/>
  <c r="AE36" i="2" a="1"/>
  <c r="AE36" i="2" s="1"/>
  <c r="AD36" i="2" a="1"/>
  <c r="AD36" i="2" s="1"/>
  <c r="AC36" i="2" a="1"/>
  <c r="AC36" i="2" s="1"/>
  <c r="AB36" i="2" a="1"/>
  <c r="AB36" i="2" s="1"/>
  <c r="AF36" i="2" a="1"/>
  <c r="AF36" i="2" s="1"/>
  <c r="N38" i="2"/>
  <c r="S37" i="2" a="1"/>
  <c r="S37" i="2" s="1"/>
  <c r="Q37" i="2" a="1"/>
  <c r="Q37" i="2" s="1"/>
  <c r="P37" i="2" a="1"/>
  <c r="P37" i="2" s="1"/>
  <c r="O37" i="2" a="1"/>
  <c r="O37" i="2" s="1"/>
  <c r="R37" i="2" a="1"/>
  <c r="R37" i="2" s="1"/>
  <c r="AG36" i="2" l="1"/>
  <c r="AJ36" i="2"/>
  <c r="AH36" i="2"/>
  <c r="AK36" i="2"/>
  <c r="AI36" i="2"/>
  <c r="AL36" i="2"/>
  <c r="T37" i="2"/>
  <c r="W37" i="2"/>
  <c r="Y37" i="2"/>
  <c r="V37" i="2"/>
  <c r="U37" i="2"/>
  <c r="X37" i="2"/>
  <c r="AA38" i="2"/>
  <c r="AE37" i="2" a="1"/>
  <c r="AE37" i="2" s="1"/>
  <c r="AD37" i="2" a="1"/>
  <c r="AD37" i="2" s="1"/>
  <c r="AC37" i="2" a="1"/>
  <c r="AC37" i="2" s="1"/>
  <c r="AF37" i="2" a="1"/>
  <c r="AF37" i="2" s="1"/>
  <c r="AB37" i="2" a="1"/>
  <c r="AB37" i="2" s="1"/>
  <c r="P38" i="2" a="1"/>
  <c r="P38" i="2" s="1"/>
  <c r="Q38" i="2" a="1"/>
  <c r="Q38" i="2" s="1"/>
  <c r="N39" i="2"/>
  <c r="O38" i="2" a="1"/>
  <c r="O38" i="2" s="1"/>
  <c r="S38" i="2" a="1"/>
  <c r="S38" i="2" s="1"/>
  <c r="R38" i="2" a="1"/>
  <c r="R38" i="2" s="1"/>
  <c r="AG37" i="2" l="1"/>
  <c r="AJ37" i="2"/>
  <c r="AH37" i="2"/>
  <c r="AK37" i="2"/>
  <c r="AI37" i="2"/>
  <c r="AL37" i="2"/>
  <c r="W38" i="2"/>
  <c r="T38" i="2"/>
  <c r="Y38" i="2"/>
  <c r="V38" i="2"/>
  <c r="X38" i="2"/>
  <c r="U38" i="2"/>
  <c r="AA39" i="2"/>
  <c r="AD38" i="2" a="1"/>
  <c r="AD38" i="2" s="1"/>
  <c r="AC38" i="2" a="1"/>
  <c r="AC38" i="2" s="1"/>
  <c r="AB38" i="2" a="1"/>
  <c r="AB38" i="2" s="1"/>
  <c r="AF38" i="2" a="1"/>
  <c r="AF38" i="2" s="1"/>
  <c r="AE38" i="2" a="1"/>
  <c r="AE38" i="2" s="1"/>
  <c r="N40" i="2"/>
  <c r="Q39" i="2" a="1"/>
  <c r="Q39" i="2" s="1"/>
  <c r="P39" i="2" a="1"/>
  <c r="P39" i="2" s="1"/>
  <c r="O39" i="2" a="1"/>
  <c r="O39" i="2" s="1"/>
  <c r="S39" i="2" a="1"/>
  <c r="S39" i="2" s="1"/>
  <c r="R39" i="2" a="1"/>
  <c r="R39" i="2" s="1"/>
  <c r="AH38" i="2" l="1"/>
  <c r="AK38" i="2"/>
  <c r="AG38" i="2"/>
  <c r="AJ38" i="2"/>
  <c r="AI38" i="2"/>
  <c r="AL38" i="2"/>
  <c r="W39" i="2"/>
  <c r="T39" i="2"/>
  <c r="X39" i="2"/>
  <c r="U39" i="2"/>
  <c r="Y39" i="2"/>
  <c r="V39" i="2"/>
  <c r="AA40" i="2"/>
  <c r="AF39" i="2" a="1"/>
  <c r="AF39" i="2" s="1"/>
  <c r="AE39" i="2" a="1"/>
  <c r="AE39" i="2" s="1"/>
  <c r="AB39" i="2" a="1"/>
  <c r="AB39" i="2" s="1"/>
  <c r="AD39" i="2" a="1"/>
  <c r="AD39" i="2" s="1"/>
  <c r="AC39" i="2" a="1"/>
  <c r="AC39" i="2" s="1"/>
  <c r="R40" i="2" a="1"/>
  <c r="R40" i="2" s="1"/>
  <c r="Q40" i="2" a="1"/>
  <c r="Q40" i="2" s="1"/>
  <c r="P40" i="2" a="1"/>
  <c r="P40" i="2" s="1"/>
  <c r="O40" i="2" a="1"/>
  <c r="O40" i="2" s="1"/>
  <c r="N41" i="2"/>
  <c r="S40" i="2" a="1"/>
  <c r="S40" i="2" s="1"/>
  <c r="AI39" i="2" l="1"/>
  <c r="AL39" i="2"/>
  <c r="AJ39" i="2"/>
  <c r="AG39" i="2"/>
  <c r="AH39" i="2"/>
  <c r="AK39" i="2"/>
  <c r="T40" i="2"/>
  <c r="W40" i="2"/>
  <c r="X40" i="2"/>
  <c r="U40" i="2"/>
  <c r="Y40" i="2"/>
  <c r="V40" i="2"/>
  <c r="AA41" i="2"/>
  <c r="AD40" i="2" a="1"/>
  <c r="AD40" i="2" s="1"/>
  <c r="AB40" i="2" a="1"/>
  <c r="AB40" i="2" s="1"/>
  <c r="AC40" i="2" a="1"/>
  <c r="AC40" i="2" s="1"/>
  <c r="AE40" i="2" a="1"/>
  <c r="AE40" i="2" s="1"/>
  <c r="AF40" i="2" a="1"/>
  <c r="AF40" i="2" s="1"/>
  <c r="S41" i="2" a="1"/>
  <c r="S41" i="2" s="1"/>
  <c r="N42" i="2"/>
  <c r="R41" i="2" a="1"/>
  <c r="R41" i="2" s="1"/>
  <c r="O41" i="2" a="1"/>
  <c r="O41" i="2" s="1"/>
  <c r="P41" i="2" a="1"/>
  <c r="P41" i="2" s="1"/>
  <c r="Q41" i="2" a="1"/>
  <c r="Q41" i="2" s="1"/>
  <c r="AG40" i="2" l="1"/>
  <c r="AJ40" i="2"/>
  <c r="AH40" i="2"/>
  <c r="AK40" i="2"/>
  <c r="AL40" i="2"/>
  <c r="AI40" i="2"/>
  <c r="Y41" i="2"/>
  <c r="V41" i="2"/>
  <c r="X41" i="2"/>
  <c r="U41" i="2"/>
  <c r="W41" i="2"/>
  <c r="T41" i="2"/>
  <c r="AA42" i="2"/>
  <c r="AD41" i="2" a="1"/>
  <c r="AD41" i="2" s="1"/>
  <c r="AC41" i="2" a="1"/>
  <c r="AC41" i="2" s="1"/>
  <c r="AE41" i="2" a="1"/>
  <c r="AE41" i="2" s="1"/>
  <c r="AB41" i="2" a="1"/>
  <c r="AB41" i="2" s="1"/>
  <c r="AF41" i="2" a="1"/>
  <c r="AF41" i="2" s="1"/>
  <c r="N43" i="2"/>
  <c r="S42" i="2" a="1"/>
  <c r="S42" i="2" s="1"/>
  <c r="P42" i="2" a="1"/>
  <c r="P42" i="2" s="1"/>
  <c r="R42" i="2" a="1"/>
  <c r="R42" i="2" s="1"/>
  <c r="Q42" i="2" a="1"/>
  <c r="Q42" i="2" s="1"/>
  <c r="O42" i="2" a="1"/>
  <c r="O42" i="2" s="1"/>
  <c r="AH41" i="2" l="1"/>
  <c r="AK41" i="2"/>
  <c r="AG41" i="2"/>
  <c r="AJ41" i="2"/>
  <c r="AL41" i="2"/>
  <c r="AI41" i="2"/>
  <c r="X42" i="2"/>
  <c r="U42" i="2"/>
  <c r="Y42" i="2"/>
  <c r="V42" i="2"/>
  <c r="W42" i="2"/>
  <c r="T42" i="2"/>
  <c r="P43" i="2" a="1"/>
  <c r="P43" i="2" s="1"/>
  <c r="O43" i="2" a="1"/>
  <c r="O43" i="2" s="1"/>
  <c r="R43" i="2" a="1"/>
  <c r="R43" i="2" s="1"/>
  <c r="Q43" i="2" a="1"/>
  <c r="Q43" i="2" s="1"/>
  <c r="S43" i="2" a="1"/>
  <c r="S43" i="2" s="1"/>
  <c r="N44" i="2"/>
  <c r="AA43" i="2"/>
  <c r="AF42" i="2" a="1"/>
  <c r="AF42" i="2" s="1"/>
  <c r="AE42" i="2" a="1"/>
  <c r="AE42" i="2" s="1"/>
  <c r="AD42" i="2" a="1"/>
  <c r="AD42" i="2" s="1"/>
  <c r="AC42" i="2" a="1"/>
  <c r="AC42" i="2" s="1"/>
  <c r="AB42" i="2" a="1"/>
  <c r="AB42" i="2" s="1"/>
  <c r="AI42" i="2" l="1"/>
  <c r="AL42" i="2"/>
  <c r="AG42" i="2"/>
  <c r="AJ42" i="2"/>
  <c r="AH42" i="2"/>
  <c r="AK42" i="2"/>
  <c r="Y43" i="2"/>
  <c r="V43" i="2"/>
  <c r="W43" i="2"/>
  <c r="T43" i="2"/>
  <c r="U43" i="2"/>
  <c r="X43" i="2"/>
  <c r="AA44" i="2"/>
  <c r="AC43" i="2" a="1"/>
  <c r="AC43" i="2" s="1"/>
  <c r="AF43" i="2" a="1"/>
  <c r="AF43" i="2" s="1"/>
  <c r="AD43" i="2" a="1"/>
  <c r="AD43" i="2" s="1"/>
  <c r="AE43" i="2" a="1"/>
  <c r="AE43" i="2" s="1"/>
  <c r="AB43" i="2" a="1"/>
  <c r="AB43" i="2" s="1"/>
  <c r="N45" i="2"/>
  <c r="P44" i="2" a="1"/>
  <c r="P44" i="2" s="1"/>
  <c r="O44" i="2" a="1"/>
  <c r="O44" i="2" s="1"/>
  <c r="R44" i="2" a="1"/>
  <c r="R44" i="2" s="1"/>
  <c r="Q44" i="2" a="1"/>
  <c r="Q44" i="2" s="1"/>
  <c r="S44" i="2" a="1"/>
  <c r="S44" i="2" s="1"/>
  <c r="AH43" i="2" l="1"/>
  <c r="AK43" i="2"/>
  <c r="AG43" i="2"/>
  <c r="AJ43" i="2"/>
  <c r="AI43" i="2"/>
  <c r="AL43" i="2"/>
  <c r="X44" i="2"/>
  <c r="U44" i="2"/>
  <c r="Y44" i="2"/>
  <c r="V44" i="2"/>
  <c r="W44" i="2"/>
  <c r="T44" i="2"/>
  <c r="N46" i="2"/>
  <c r="P45" i="2" a="1"/>
  <c r="P45" i="2" s="1"/>
  <c r="R45" i="2" a="1"/>
  <c r="R45" i="2" s="1"/>
  <c r="S45" i="2" a="1"/>
  <c r="S45" i="2" s="1"/>
  <c r="Q45" i="2" a="1"/>
  <c r="Q45" i="2" s="1"/>
  <c r="O45" i="2" a="1"/>
  <c r="O45" i="2" s="1"/>
  <c r="AA45" i="2"/>
  <c r="AD44" i="2" a="1"/>
  <c r="AD44" i="2" s="1"/>
  <c r="AC44" i="2" a="1"/>
  <c r="AC44" i="2" s="1"/>
  <c r="AF44" i="2" a="1"/>
  <c r="AF44" i="2" s="1"/>
  <c r="AE44" i="2" a="1"/>
  <c r="AE44" i="2" s="1"/>
  <c r="AB44" i="2" a="1"/>
  <c r="AB44" i="2" s="1"/>
  <c r="AK44" i="2" l="1"/>
  <c r="AH44" i="2"/>
  <c r="AI44" i="2"/>
  <c r="AL44" i="2"/>
  <c r="AG44" i="2"/>
  <c r="AJ44" i="2"/>
  <c r="X45" i="2"/>
  <c r="U45" i="2"/>
  <c r="Y45" i="2"/>
  <c r="V45" i="2"/>
  <c r="T45" i="2"/>
  <c r="W45" i="2"/>
  <c r="N47" i="2"/>
  <c r="O46" i="2" a="1"/>
  <c r="O46" i="2" s="1"/>
  <c r="P46" i="2" a="1"/>
  <c r="P46" i="2" s="1"/>
  <c r="S46" i="2" a="1"/>
  <c r="S46" i="2" s="1"/>
  <c r="R46" i="2" a="1"/>
  <c r="R46" i="2" s="1"/>
  <c r="Q46" i="2" a="1"/>
  <c r="Q46" i="2" s="1"/>
  <c r="AA46" i="2"/>
  <c r="AF45" i="2" a="1"/>
  <c r="AF45" i="2" s="1"/>
  <c r="AC45" i="2" a="1"/>
  <c r="AC45" i="2" s="1"/>
  <c r="AD45" i="2" a="1"/>
  <c r="AD45" i="2" s="1"/>
  <c r="AE45" i="2" a="1"/>
  <c r="AE45" i="2" s="1"/>
  <c r="AB45" i="2" a="1"/>
  <c r="AB45" i="2" s="1"/>
  <c r="AI45" i="2" l="1"/>
  <c r="AL45" i="2"/>
  <c r="AH45" i="2"/>
  <c r="AK45" i="2"/>
  <c r="AG45" i="2"/>
  <c r="AJ45" i="2"/>
  <c r="X46" i="2"/>
  <c r="U46" i="2"/>
  <c r="W46" i="2"/>
  <c r="T46" i="2"/>
  <c r="Y46" i="2"/>
  <c r="V46" i="2"/>
  <c r="P47" i="2" a="1"/>
  <c r="P47" i="2" s="1"/>
  <c r="R47" i="2" a="1"/>
  <c r="R47" i="2" s="1"/>
  <c r="S47" i="2" a="1"/>
  <c r="S47" i="2" s="1"/>
  <c r="Q47" i="2" a="1"/>
  <c r="Q47" i="2" s="1"/>
  <c r="O47" i="2" a="1"/>
  <c r="O47" i="2" s="1"/>
  <c r="N48" i="2"/>
  <c r="AA47" i="2"/>
  <c r="AC46" i="2" a="1"/>
  <c r="AC46" i="2" s="1"/>
  <c r="AB46" i="2" a="1"/>
  <c r="AB46" i="2" s="1"/>
  <c r="AE46" i="2" a="1"/>
  <c r="AE46" i="2" s="1"/>
  <c r="AF46" i="2" a="1"/>
  <c r="AF46" i="2" s="1"/>
  <c r="AD46" i="2" a="1"/>
  <c r="AD46" i="2" s="1"/>
  <c r="AG46" i="2" l="1"/>
  <c r="AJ46" i="2"/>
  <c r="AH46" i="2"/>
  <c r="AK46" i="2"/>
  <c r="AI46" i="2"/>
  <c r="AL46" i="2"/>
  <c r="U47" i="2"/>
  <c r="X47" i="2"/>
  <c r="V47" i="2"/>
  <c r="Y47" i="2"/>
  <c r="W47" i="2"/>
  <c r="T47" i="2"/>
  <c r="R48" i="2" a="1"/>
  <c r="R48" i="2" s="1"/>
  <c r="Q48" i="2" a="1"/>
  <c r="Q48" i="2" s="1"/>
  <c r="S48" i="2" a="1"/>
  <c r="S48" i="2" s="1"/>
  <c r="O48" i="2" a="1"/>
  <c r="O48" i="2" s="1"/>
  <c r="N49" i="2"/>
  <c r="P48" i="2" a="1"/>
  <c r="P48" i="2" s="1"/>
  <c r="AA48" i="2"/>
  <c r="AF47" i="2" a="1"/>
  <c r="AF47" i="2" s="1"/>
  <c r="AE47" i="2" a="1"/>
  <c r="AE47" i="2" s="1"/>
  <c r="AD47" i="2" a="1"/>
  <c r="AD47" i="2" s="1"/>
  <c r="AC47" i="2" a="1"/>
  <c r="AC47" i="2" s="1"/>
  <c r="AB47" i="2" a="1"/>
  <c r="AB47" i="2" s="1"/>
  <c r="AG47" i="2" l="1"/>
  <c r="AJ47" i="2"/>
  <c r="AH47" i="2"/>
  <c r="AK47" i="2"/>
  <c r="AI47" i="2"/>
  <c r="AL47" i="2"/>
  <c r="Y48" i="2"/>
  <c r="V48" i="2"/>
  <c r="X48" i="2"/>
  <c r="U48" i="2"/>
  <c r="T48" i="2"/>
  <c r="W48" i="2"/>
  <c r="AA49" i="2"/>
  <c r="AF48" i="2" a="1"/>
  <c r="AF48" i="2" s="1"/>
  <c r="AB48" i="2" a="1"/>
  <c r="AB48" i="2" s="1"/>
  <c r="AE48" i="2" a="1"/>
  <c r="AE48" i="2" s="1"/>
  <c r="AC48" i="2" a="1"/>
  <c r="AC48" i="2" s="1"/>
  <c r="AD48" i="2" a="1"/>
  <c r="AD48" i="2" s="1"/>
  <c r="S49" i="2" a="1"/>
  <c r="S49" i="2" s="1"/>
  <c r="N50" i="2"/>
  <c r="Q49" i="2" a="1"/>
  <c r="Q49" i="2" s="1"/>
  <c r="O49" i="2" a="1"/>
  <c r="O49" i="2" s="1"/>
  <c r="P49" i="2" a="1"/>
  <c r="P49" i="2" s="1"/>
  <c r="R49" i="2" a="1"/>
  <c r="R49" i="2" s="1"/>
  <c r="AI48" i="2" l="1"/>
  <c r="AL48" i="2"/>
  <c r="AH48" i="2"/>
  <c r="AK48" i="2"/>
  <c r="AG48" i="2"/>
  <c r="AJ48" i="2"/>
  <c r="Y49" i="2"/>
  <c r="V49" i="2"/>
  <c r="W49" i="2"/>
  <c r="T49" i="2"/>
  <c r="X49" i="2"/>
  <c r="U49" i="2"/>
  <c r="N51" i="2"/>
  <c r="R50" i="2" a="1"/>
  <c r="R50" i="2" s="1"/>
  <c r="P50" i="2" a="1"/>
  <c r="P50" i="2" s="1"/>
  <c r="Q50" i="2" a="1"/>
  <c r="Q50" i="2" s="1"/>
  <c r="O50" i="2" a="1"/>
  <c r="O50" i="2" s="1"/>
  <c r="S50" i="2" a="1"/>
  <c r="S50" i="2" s="1"/>
  <c r="AA50" i="2"/>
  <c r="AC49" i="2" a="1"/>
  <c r="AC49" i="2" s="1"/>
  <c r="AF49" i="2" a="1"/>
  <c r="AF49" i="2" s="1"/>
  <c r="AE49" i="2" a="1"/>
  <c r="AE49" i="2" s="1"/>
  <c r="AB49" i="2" a="1"/>
  <c r="AB49" i="2" s="1"/>
  <c r="AD49" i="2" a="1"/>
  <c r="AD49" i="2" s="1"/>
  <c r="AG49" i="2" l="1"/>
  <c r="AJ49" i="2"/>
  <c r="AL49" i="2"/>
  <c r="AI49" i="2"/>
  <c r="AH49" i="2"/>
  <c r="AK49" i="2"/>
  <c r="X50" i="2"/>
  <c r="U50" i="2"/>
  <c r="W50" i="2"/>
  <c r="T50" i="2"/>
  <c r="V50" i="2"/>
  <c r="Y50" i="2"/>
  <c r="AA51" i="2"/>
  <c r="AF50" i="2" a="1"/>
  <c r="AF50" i="2" s="1"/>
  <c r="AE50" i="2" a="1"/>
  <c r="AE50" i="2" s="1"/>
  <c r="AD50" i="2" a="1"/>
  <c r="AD50" i="2" s="1"/>
  <c r="AC50" i="2" a="1"/>
  <c r="AC50" i="2" s="1"/>
  <c r="AB50" i="2" a="1"/>
  <c r="AB50" i="2" s="1"/>
  <c r="Q51" i="2" a="1"/>
  <c r="Q51" i="2" s="1"/>
  <c r="S51" i="2" a="1"/>
  <c r="S51" i="2" s="1"/>
  <c r="P51" i="2" a="1"/>
  <c r="P51" i="2" s="1"/>
  <c r="N52" i="2"/>
  <c r="O51" i="2" a="1"/>
  <c r="O51" i="2" s="1"/>
  <c r="R51" i="2" a="1"/>
  <c r="R51" i="2" s="1"/>
  <c r="AI50" i="2" l="1"/>
  <c r="AL50" i="2"/>
  <c r="AH50" i="2"/>
  <c r="AK50" i="2"/>
  <c r="AG50" i="2"/>
  <c r="AJ50" i="2"/>
  <c r="V51" i="2"/>
  <c r="Y51" i="2"/>
  <c r="W51" i="2"/>
  <c r="T51" i="2"/>
  <c r="U51" i="2"/>
  <c r="X51" i="2"/>
  <c r="N53" i="2"/>
  <c r="R52" i="2" a="1"/>
  <c r="R52" i="2" s="1"/>
  <c r="P52" i="2" a="1"/>
  <c r="P52" i="2" s="1"/>
  <c r="Q52" i="2" a="1"/>
  <c r="Q52" i="2" s="1"/>
  <c r="O52" i="2" a="1"/>
  <c r="O52" i="2" s="1"/>
  <c r="S52" i="2" a="1"/>
  <c r="S52" i="2" s="1"/>
  <c r="AA52" i="2"/>
  <c r="AF51" i="2" a="1"/>
  <c r="AF51" i="2" s="1"/>
  <c r="AE51" i="2" a="1"/>
  <c r="AE51" i="2" s="1"/>
  <c r="AD51" i="2" a="1"/>
  <c r="AD51" i="2" s="1"/>
  <c r="AB51" i="2" a="1"/>
  <c r="AB51" i="2" s="1"/>
  <c r="AC51" i="2" a="1"/>
  <c r="AC51" i="2" s="1"/>
  <c r="AG51" i="2" l="1"/>
  <c r="AJ51" i="2"/>
  <c r="AI51" i="2"/>
  <c r="AL51" i="2"/>
  <c r="AH51" i="2"/>
  <c r="AK51" i="2"/>
  <c r="X52" i="2"/>
  <c r="U52" i="2"/>
  <c r="W52" i="2"/>
  <c r="T52" i="2"/>
  <c r="Y52" i="2"/>
  <c r="V52" i="2"/>
  <c r="AA53" i="2"/>
  <c r="AD52" i="2" a="1"/>
  <c r="AD52" i="2" s="1"/>
  <c r="AC52" i="2" a="1"/>
  <c r="AC52" i="2" s="1"/>
  <c r="AE52" i="2" a="1"/>
  <c r="AE52" i="2" s="1"/>
  <c r="AF52" i="2" a="1"/>
  <c r="AF52" i="2" s="1"/>
  <c r="AB52" i="2" a="1"/>
  <c r="AB52" i="2" s="1"/>
  <c r="S53" i="2" a="1"/>
  <c r="S53" i="2" s="1"/>
  <c r="Q53" i="2" a="1"/>
  <c r="Q53" i="2" s="1"/>
  <c r="P53" i="2" a="1"/>
  <c r="P53" i="2" s="1"/>
  <c r="N54" i="2"/>
  <c r="R53" i="2" a="1"/>
  <c r="R53" i="2" s="1"/>
  <c r="O53" i="2" a="1"/>
  <c r="O53" i="2" s="1"/>
  <c r="AI52" i="2" l="1"/>
  <c r="AL52" i="2"/>
  <c r="AK52" i="2"/>
  <c r="AH52" i="2"/>
  <c r="AG52" i="2"/>
  <c r="AJ52" i="2"/>
  <c r="Y53" i="2"/>
  <c r="V53" i="2"/>
  <c r="W53" i="2"/>
  <c r="T53" i="2"/>
  <c r="X53" i="2"/>
  <c r="U53" i="2"/>
  <c r="N55" i="2"/>
  <c r="Q54" i="2" a="1"/>
  <c r="Q54" i="2" s="1"/>
  <c r="P54" i="2" a="1"/>
  <c r="P54" i="2" s="1"/>
  <c r="S54" i="2" a="1"/>
  <c r="S54" i="2" s="1"/>
  <c r="O54" i="2" a="1"/>
  <c r="O54" i="2" s="1"/>
  <c r="R54" i="2" a="1"/>
  <c r="R54" i="2" s="1"/>
  <c r="AA54" i="2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G53" i="2" l="1"/>
  <c r="AJ53" i="2"/>
  <c r="AH53" i="2"/>
  <c r="AK53" i="2"/>
  <c r="AI53" i="2"/>
  <c r="AL53" i="2"/>
  <c r="Y54" i="2"/>
  <c r="V54" i="2"/>
  <c r="W54" i="2"/>
  <c r="T54" i="2"/>
  <c r="X54" i="2"/>
  <c r="U54" i="2"/>
  <c r="AA55" i="2"/>
  <c r="AC54" i="2" a="1"/>
  <c r="AC54" i="2" s="1"/>
  <c r="AF54" i="2" a="1"/>
  <c r="AF54" i="2" s="1"/>
  <c r="AB54" i="2" a="1"/>
  <c r="AB54" i="2" s="1"/>
  <c r="AE54" i="2" a="1"/>
  <c r="AE54" i="2" s="1"/>
  <c r="AD54" i="2" a="1"/>
  <c r="AD54" i="2" s="1"/>
  <c r="S55" i="2" a="1"/>
  <c r="S55" i="2" s="1"/>
  <c r="N56" i="2"/>
  <c r="R55" i="2" a="1"/>
  <c r="R55" i="2" s="1"/>
  <c r="O55" i="2" a="1"/>
  <c r="O55" i="2" s="1"/>
  <c r="Q55" i="2" a="1"/>
  <c r="Q55" i="2" s="1"/>
  <c r="P55" i="2" a="1"/>
  <c r="P55" i="2" s="1"/>
  <c r="AH54" i="2" l="1"/>
  <c r="AK54" i="2"/>
  <c r="AG54" i="2"/>
  <c r="AJ54" i="2"/>
  <c r="AI54" i="2"/>
  <c r="AL54" i="2"/>
  <c r="W55" i="2"/>
  <c r="T55" i="2"/>
  <c r="X55" i="2"/>
  <c r="U55" i="2"/>
  <c r="Y55" i="2"/>
  <c r="V55" i="2"/>
  <c r="AA56" i="2"/>
  <c r="AE55" i="2" a="1"/>
  <c r="AE55" i="2" s="1"/>
  <c r="AD55" i="2" a="1"/>
  <c r="AD55" i="2" s="1"/>
  <c r="AC55" i="2" a="1"/>
  <c r="AC55" i="2" s="1"/>
  <c r="AB55" i="2" a="1"/>
  <c r="AB55" i="2" s="1"/>
  <c r="AF55" i="2" a="1"/>
  <c r="AF55" i="2" s="1"/>
  <c r="N57" i="2"/>
  <c r="R56" i="2" a="1"/>
  <c r="R56" i="2" s="1"/>
  <c r="S56" i="2" a="1"/>
  <c r="S56" i="2" s="1"/>
  <c r="Q56" i="2" a="1"/>
  <c r="Q56" i="2" s="1"/>
  <c r="P56" i="2" a="1"/>
  <c r="P56" i="2" s="1"/>
  <c r="O56" i="2" a="1"/>
  <c r="O56" i="2" s="1"/>
  <c r="AJ55" i="2" l="1"/>
  <c r="AG55" i="2"/>
  <c r="AI55" i="2"/>
  <c r="AL55" i="2"/>
  <c r="AH55" i="2"/>
  <c r="AK55" i="2"/>
  <c r="W56" i="2"/>
  <c r="T56" i="2"/>
  <c r="X56" i="2"/>
  <c r="U56" i="2"/>
  <c r="Y56" i="2"/>
  <c r="V56" i="2"/>
  <c r="Q57" i="2" a="1"/>
  <c r="Q57" i="2" s="1"/>
  <c r="R57" i="2" a="1"/>
  <c r="R57" i="2" s="1"/>
  <c r="O57" i="2" a="1"/>
  <c r="O57" i="2" s="1"/>
  <c r="N58" i="2"/>
  <c r="P57" i="2" a="1"/>
  <c r="P57" i="2" s="1"/>
  <c r="S57" i="2" a="1"/>
  <c r="S57" i="2" s="1"/>
  <c r="AA57" i="2"/>
  <c r="AF56" i="2" a="1"/>
  <c r="AF56" i="2" s="1"/>
  <c r="AD56" i="2" a="1"/>
  <c r="AD56" i="2" s="1"/>
  <c r="AB56" i="2" a="1"/>
  <c r="AB56" i="2" s="1"/>
  <c r="AE56" i="2" a="1"/>
  <c r="AE56" i="2" s="1"/>
  <c r="AC56" i="2" a="1"/>
  <c r="AC56" i="2" s="1"/>
  <c r="AI56" i="2" l="1"/>
  <c r="AL56" i="2"/>
  <c r="AH56" i="2"/>
  <c r="AK56" i="2"/>
  <c r="AG56" i="2"/>
  <c r="AJ56" i="2"/>
  <c r="W57" i="2"/>
  <c r="T57" i="2"/>
  <c r="Y57" i="2"/>
  <c r="V57" i="2"/>
  <c r="X57" i="2"/>
  <c r="U57" i="2"/>
  <c r="AA58" i="2"/>
  <c r="AC57" i="2" a="1"/>
  <c r="AC57" i="2" s="1"/>
  <c r="AF57" i="2" a="1"/>
  <c r="AF57" i="2" s="1"/>
  <c r="AE57" i="2" a="1"/>
  <c r="AE57" i="2" s="1"/>
  <c r="AD57" i="2" a="1"/>
  <c r="AD57" i="2" s="1"/>
  <c r="AB57" i="2" a="1"/>
  <c r="AB57" i="2" s="1"/>
  <c r="N59" i="2"/>
  <c r="P58" i="2" a="1"/>
  <c r="P58" i="2" s="1"/>
  <c r="R58" i="2" a="1"/>
  <c r="R58" i="2" s="1"/>
  <c r="Q58" i="2" a="1"/>
  <c r="Q58" i="2" s="1"/>
  <c r="S58" i="2" a="1"/>
  <c r="S58" i="2" s="1"/>
  <c r="O58" i="2" a="1"/>
  <c r="O58" i="2" s="1"/>
  <c r="AI57" i="2" l="1"/>
  <c r="AL57" i="2"/>
  <c r="AG57" i="2"/>
  <c r="AJ57" i="2"/>
  <c r="AH57" i="2"/>
  <c r="AK57" i="2"/>
  <c r="U58" i="2"/>
  <c r="X58" i="2"/>
  <c r="V58" i="2"/>
  <c r="Y58" i="2"/>
  <c r="T58" i="2"/>
  <c r="W58" i="2"/>
  <c r="AA59" i="2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P59" i="2" a="1"/>
  <c r="P59" i="2" s="1"/>
  <c r="R59" i="2" a="1"/>
  <c r="R59" i="2" s="1"/>
  <c r="Q59" i="2" a="1"/>
  <c r="Q59" i="2" s="1"/>
  <c r="O59" i="2" a="1"/>
  <c r="O59" i="2" s="1"/>
  <c r="N60" i="2"/>
  <c r="S59" i="2" a="1"/>
  <c r="S59" i="2" s="1"/>
  <c r="AH58" i="2" l="1"/>
  <c r="AK58" i="2"/>
  <c r="AI58" i="2"/>
  <c r="AL58" i="2"/>
  <c r="AG58" i="2"/>
  <c r="AJ58" i="2"/>
  <c r="X59" i="2"/>
  <c r="U59" i="2"/>
  <c r="Y59" i="2"/>
  <c r="V59" i="2"/>
  <c r="T59" i="2"/>
  <c r="W59" i="2"/>
  <c r="AA60" i="2"/>
  <c r="AF59" i="2" a="1"/>
  <c r="AF59" i="2" s="1"/>
  <c r="AE59" i="2" a="1"/>
  <c r="AE59" i="2" s="1"/>
  <c r="AC59" i="2" a="1"/>
  <c r="AC59" i="2" s="1"/>
  <c r="AD59" i="2" a="1"/>
  <c r="AD59" i="2" s="1"/>
  <c r="AB59" i="2" a="1"/>
  <c r="AB59" i="2" s="1"/>
  <c r="N61" i="2"/>
  <c r="P60" i="2" a="1"/>
  <c r="P60" i="2" s="1"/>
  <c r="Q60" i="2" a="1"/>
  <c r="Q60" i="2" s="1"/>
  <c r="O60" i="2" a="1"/>
  <c r="O60" i="2" s="1"/>
  <c r="S60" i="2" a="1"/>
  <c r="S60" i="2" s="1"/>
  <c r="R60" i="2" a="1"/>
  <c r="R60" i="2" s="1"/>
  <c r="AI59" i="2" l="1"/>
  <c r="AL59" i="2"/>
  <c r="AG59" i="2"/>
  <c r="AJ59" i="2"/>
  <c r="AH59" i="2"/>
  <c r="AK59" i="2"/>
  <c r="Y60" i="2"/>
  <c r="V60" i="2"/>
  <c r="X60" i="2"/>
  <c r="U60" i="2"/>
  <c r="W60" i="2"/>
  <c r="T60" i="2"/>
  <c r="P61" i="2" a="1"/>
  <c r="P61" i="2" s="1"/>
  <c r="O61" i="2" a="1"/>
  <c r="O61" i="2" s="1"/>
  <c r="S61" i="2" a="1"/>
  <c r="S61" i="2" s="1"/>
  <c r="R61" i="2" a="1"/>
  <c r="R61" i="2" s="1"/>
  <c r="Q61" i="2" a="1"/>
  <c r="Q61" i="2" s="1"/>
  <c r="N62" i="2"/>
  <c r="AA61" i="2"/>
  <c r="AD60" i="2" a="1"/>
  <c r="AD60" i="2" s="1"/>
  <c r="AC60" i="2" a="1"/>
  <c r="AC60" i="2" s="1"/>
  <c r="AE60" i="2" a="1"/>
  <c r="AE60" i="2" s="1"/>
  <c r="AB60" i="2" a="1"/>
  <c r="AB60" i="2" s="1"/>
  <c r="AF60" i="2" a="1"/>
  <c r="AF60" i="2" s="1"/>
  <c r="AK60" i="2" l="1"/>
  <c r="AH60" i="2"/>
  <c r="AG60" i="2"/>
  <c r="AJ60" i="2"/>
  <c r="AI60" i="2"/>
  <c r="AL60" i="2"/>
  <c r="U61" i="2"/>
  <c r="X61" i="2"/>
  <c r="Y61" i="2"/>
  <c r="V61" i="2"/>
  <c r="W61" i="2"/>
  <c r="T61" i="2"/>
  <c r="AA62" i="2"/>
  <c r="AF61" i="2" a="1"/>
  <c r="AF61" i="2" s="1"/>
  <c r="AE61" i="2" a="1"/>
  <c r="AE61" i="2" s="1"/>
  <c r="AB61" i="2" a="1"/>
  <c r="AB61" i="2" s="1"/>
  <c r="AD61" i="2" a="1"/>
  <c r="AD61" i="2" s="1"/>
  <c r="AC61" i="2" a="1"/>
  <c r="AC61" i="2" s="1"/>
  <c r="N63" i="2"/>
  <c r="P62" i="2" a="1"/>
  <c r="P62" i="2" s="1"/>
  <c r="R62" i="2" a="1"/>
  <c r="R62" i="2" s="1"/>
  <c r="O62" i="2" a="1"/>
  <c r="O62" i="2" s="1"/>
  <c r="S62" i="2" a="1"/>
  <c r="S62" i="2" s="1"/>
  <c r="Q62" i="2" a="1"/>
  <c r="Q62" i="2" s="1"/>
  <c r="AI61" i="2" l="1"/>
  <c r="AL61" i="2"/>
  <c r="AG61" i="2"/>
  <c r="AJ61" i="2"/>
  <c r="AH61" i="2"/>
  <c r="AK61" i="2"/>
  <c r="X62" i="2"/>
  <c r="U62" i="2"/>
  <c r="Y62" i="2"/>
  <c r="V62" i="2"/>
  <c r="W62" i="2"/>
  <c r="T62" i="2"/>
  <c r="O63" i="2" a="1"/>
  <c r="O63" i="2" s="1"/>
  <c r="S63" i="2" a="1"/>
  <c r="S63" i="2" s="1"/>
  <c r="R63" i="2" a="1"/>
  <c r="R63" i="2" s="1"/>
  <c r="N64" i="2"/>
  <c r="Q63" i="2" a="1"/>
  <c r="Q63" i="2" s="1"/>
  <c r="P63" i="2" a="1"/>
  <c r="P63" i="2" s="1"/>
  <c r="AA63" i="2"/>
  <c r="AC62" i="2" a="1"/>
  <c r="AC62" i="2" s="1"/>
  <c r="AF62" i="2" a="1"/>
  <c r="AF62" i="2" s="1"/>
  <c r="AE62" i="2" a="1"/>
  <c r="AE62" i="2" s="1"/>
  <c r="AD62" i="2" a="1"/>
  <c r="AD62" i="2" s="1"/>
  <c r="AB62" i="2" a="1"/>
  <c r="AB62" i="2" s="1"/>
  <c r="AJ62" i="2" l="1"/>
  <c r="AG62" i="2"/>
  <c r="AH62" i="2"/>
  <c r="AK62" i="2"/>
  <c r="AI62" i="2"/>
  <c r="AL62" i="2"/>
  <c r="Y63" i="2"/>
  <c r="V63" i="2"/>
  <c r="W63" i="2"/>
  <c r="T63" i="2"/>
  <c r="X63" i="2"/>
  <c r="U63" i="2"/>
  <c r="AA64" i="2"/>
  <c r="AE63" i="2" a="1"/>
  <c r="AE63" i="2" s="1"/>
  <c r="AD63" i="2" a="1"/>
  <c r="AD63" i="2" s="1"/>
  <c r="AC63" i="2" a="1"/>
  <c r="AC63" i="2" s="1"/>
  <c r="AB63" i="2" a="1"/>
  <c r="AB63" i="2" s="1"/>
  <c r="AF63" i="2" a="1"/>
  <c r="AF63" i="2" s="1"/>
  <c r="N65" i="2"/>
  <c r="Q64" i="2" a="1"/>
  <c r="Q64" i="2" s="1"/>
  <c r="S64" i="2" a="1"/>
  <c r="S64" i="2" s="1"/>
  <c r="R64" i="2" a="1"/>
  <c r="R64" i="2" s="1"/>
  <c r="O64" i="2" a="1"/>
  <c r="O64" i="2" s="1"/>
  <c r="P64" i="2" a="1"/>
  <c r="P64" i="2" s="1"/>
  <c r="AH63" i="2" l="1"/>
  <c r="AK63" i="2"/>
  <c r="AI63" i="2"/>
  <c r="AL63" i="2"/>
  <c r="AJ63" i="2"/>
  <c r="AG63" i="2"/>
  <c r="W64" i="2"/>
  <c r="T64" i="2"/>
  <c r="Y64" i="2"/>
  <c r="V64" i="2"/>
  <c r="X64" i="2"/>
  <c r="U64" i="2"/>
  <c r="N66" i="2"/>
  <c r="S65" i="2" a="1"/>
  <c r="S65" i="2" s="1"/>
  <c r="Q65" i="2" a="1"/>
  <c r="Q65" i="2" s="1"/>
  <c r="O65" i="2" a="1"/>
  <c r="O65" i="2" s="1"/>
  <c r="R65" i="2" a="1"/>
  <c r="R65" i="2" s="1"/>
  <c r="P65" i="2" a="1"/>
  <c r="P65" i="2" s="1"/>
  <c r="AA65" i="2"/>
  <c r="AF64" i="2" a="1"/>
  <c r="AF64" i="2" s="1"/>
  <c r="AE64" i="2" a="1"/>
  <c r="AE64" i="2" s="1"/>
  <c r="AD64" i="2" a="1"/>
  <c r="AD64" i="2" s="1"/>
  <c r="AB64" i="2" a="1"/>
  <c r="AB64" i="2" s="1"/>
  <c r="AC64" i="2" a="1"/>
  <c r="AC64" i="2" s="1"/>
  <c r="AG64" i="2" l="1"/>
  <c r="AJ64" i="2"/>
  <c r="AI64" i="2"/>
  <c r="AL64" i="2"/>
  <c r="AH64" i="2"/>
  <c r="AK64" i="2"/>
  <c r="X65" i="2"/>
  <c r="U65" i="2"/>
  <c r="W65" i="2"/>
  <c r="T65" i="2"/>
  <c r="Y65" i="2"/>
  <c r="V65" i="2"/>
  <c r="AA66" i="2"/>
  <c r="AC65" i="2" a="1"/>
  <c r="AC65" i="2" s="1"/>
  <c r="AE65" i="2" a="1"/>
  <c r="AE65" i="2" s="1"/>
  <c r="AD65" i="2" a="1"/>
  <c r="AD65" i="2" s="1"/>
  <c r="AF65" i="2" a="1"/>
  <c r="AF65" i="2" s="1"/>
  <c r="AB65" i="2" a="1"/>
  <c r="AB65" i="2" s="1"/>
  <c r="N67" i="2"/>
  <c r="R66" i="2" a="1"/>
  <c r="R66" i="2" s="1"/>
  <c r="Q66" i="2" a="1"/>
  <c r="Q66" i="2" s="1"/>
  <c r="P66" i="2" a="1"/>
  <c r="P66" i="2" s="1"/>
  <c r="O66" i="2" a="1"/>
  <c r="O66" i="2" s="1"/>
  <c r="S66" i="2" a="1"/>
  <c r="S66" i="2" s="1"/>
  <c r="AL65" i="2" l="1"/>
  <c r="AI65" i="2"/>
  <c r="AH65" i="2"/>
  <c r="AK65" i="2"/>
  <c r="AG65" i="2"/>
  <c r="AJ65" i="2"/>
  <c r="W66" i="2"/>
  <c r="T66" i="2"/>
  <c r="U66" i="2"/>
  <c r="X66" i="2"/>
  <c r="Y66" i="2"/>
  <c r="V66" i="2"/>
  <c r="AA67" i="2"/>
  <c r="AF66" i="2" a="1"/>
  <c r="AF66" i="2" s="1"/>
  <c r="AE66" i="2" a="1"/>
  <c r="AE66" i="2" s="1"/>
  <c r="AD66" i="2" a="1"/>
  <c r="AD66" i="2" s="1"/>
  <c r="AB66" i="2" a="1"/>
  <c r="AB66" i="2" s="1"/>
  <c r="AC66" i="2" a="1"/>
  <c r="AC66" i="2" s="1"/>
  <c r="R67" i="2" a="1"/>
  <c r="R67" i="2" s="1"/>
  <c r="Q67" i="2" a="1"/>
  <c r="Q67" i="2" s="1"/>
  <c r="O67" i="2" a="1"/>
  <c r="O67" i="2" s="1"/>
  <c r="S67" i="2" a="1"/>
  <c r="S67" i="2" s="1"/>
  <c r="P67" i="2" a="1"/>
  <c r="P67" i="2" s="1"/>
  <c r="N68" i="2"/>
  <c r="AH66" i="2" l="1"/>
  <c r="AK66" i="2"/>
  <c r="AI66" i="2"/>
  <c r="AL66" i="2"/>
  <c r="AG66" i="2"/>
  <c r="AJ66" i="2"/>
  <c r="W67" i="2"/>
  <c r="T67" i="2"/>
  <c r="X67" i="2"/>
  <c r="U67" i="2"/>
  <c r="Y67" i="2"/>
  <c r="V67" i="2"/>
  <c r="AA68" i="2"/>
  <c r="AF67" i="2" a="1"/>
  <c r="AF67" i="2" s="1"/>
  <c r="AE67" i="2" a="1"/>
  <c r="AE67" i="2" s="1"/>
  <c r="AB67" i="2" a="1"/>
  <c r="AB67" i="2" s="1"/>
  <c r="AD67" i="2" a="1"/>
  <c r="AD67" i="2" s="1"/>
  <c r="AC67" i="2" a="1"/>
  <c r="AC67" i="2" s="1"/>
  <c r="Q68" i="2" a="1"/>
  <c r="Q68" i="2" s="1"/>
  <c r="R68" i="2" a="1"/>
  <c r="R68" i="2" s="1"/>
  <c r="N69" i="2"/>
  <c r="S68" i="2" a="1"/>
  <c r="S68" i="2" s="1"/>
  <c r="O68" i="2" a="1"/>
  <c r="O68" i="2" s="1"/>
  <c r="P68" i="2" a="1"/>
  <c r="P68" i="2" s="1"/>
  <c r="AI67" i="2" l="1"/>
  <c r="AL67" i="2"/>
  <c r="AG67" i="2"/>
  <c r="AJ67" i="2"/>
  <c r="AH67" i="2"/>
  <c r="AK67" i="2"/>
  <c r="V68" i="2"/>
  <c r="Y68" i="2"/>
  <c r="W68" i="2"/>
  <c r="T68" i="2"/>
  <c r="X68" i="2"/>
  <c r="U68" i="2"/>
  <c r="R69" i="2" a="1"/>
  <c r="R69" i="2" s="1"/>
  <c r="Q69" i="2" a="1"/>
  <c r="Q69" i="2" s="1"/>
  <c r="N70" i="2"/>
  <c r="S69" i="2" a="1"/>
  <c r="S69" i="2" s="1"/>
  <c r="P69" i="2" a="1"/>
  <c r="P69" i="2" s="1"/>
  <c r="O69" i="2" a="1"/>
  <c r="O69" i="2" s="1"/>
  <c r="AA69" i="2"/>
  <c r="AD68" i="2" a="1"/>
  <c r="AD68" i="2" s="1"/>
  <c r="AC68" i="2" a="1"/>
  <c r="AC68" i="2" s="1"/>
  <c r="AB68" i="2" a="1"/>
  <c r="AB68" i="2" s="1"/>
  <c r="AE68" i="2" a="1"/>
  <c r="AE68" i="2" s="1"/>
  <c r="AF68" i="2" a="1"/>
  <c r="AF68" i="2" s="1"/>
  <c r="AH68" i="2" l="1"/>
  <c r="AK68" i="2"/>
  <c r="AI68" i="2"/>
  <c r="AL68" i="2"/>
  <c r="AG68" i="2"/>
  <c r="AJ68" i="2"/>
  <c r="T69" i="2"/>
  <c r="W69" i="2"/>
  <c r="U69" i="2"/>
  <c r="X69" i="2"/>
  <c r="Y69" i="2"/>
  <c r="V69" i="2"/>
  <c r="O70" i="2" a="1"/>
  <c r="O70" i="2" s="1"/>
  <c r="R70" i="2" a="1"/>
  <c r="R70" i="2" s="1"/>
  <c r="N71" i="2"/>
  <c r="S70" i="2" a="1"/>
  <c r="S70" i="2" s="1"/>
  <c r="P70" i="2" a="1"/>
  <c r="P70" i="2" s="1"/>
  <c r="Q70" i="2" a="1"/>
  <c r="Q70" i="2" s="1"/>
  <c r="AA70" i="2"/>
  <c r="AF69" i="2" a="1"/>
  <c r="AF69" i="2" s="1"/>
  <c r="AE69" i="2" a="1"/>
  <c r="AE69" i="2" s="1"/>
  <c r="AC69" i="2" a="1"/>
  <c r="AC69" i="2" s="1"/>
  <c r="AB69" i="2" a="1"/>
  <c r="AB69" i="2" s="1"/>
  <c r="AD69" i="2" a="1"/>
  <c r="AD69" i="2" s="1"/>
  <c r="AI69" i="2" l="1"/>
  <c r="AL69" i="2"/>
  <c r="AG69" i="2"/>
  <c r="AJ69" i="2"/>
  <c r="AH69" i="2"/>
  <c r="AK69" i="2"/>
  <c r="X70" i="2"/>
  <c r="U70" i="2"/>
  <c r="Y70" i="2"/>
  <c r="V70" i="2"/>
  <c r="W70" i="2"/>
  <c r="T70" i="2"/>
  <c r="S71" i="2" a="1"/>
  <c r="S71" i="2" s="1"/>
  <c r="N72" i="2"/>
  <c r="O71" i="2" a="1"/>
  <c r="O71" i="2" s="1"/>
  <c r="P71" i="2" a="1"/>
  <c r="P71" i="2" s="1"/>
  <c r="Q71" i="2" a="1"/>
  <c r="Q71" i="2" s="1"/>
  <c r="R71" i="2" a="1"/>
  <c r="R71" i="2" s="1"/>
  <c r="AA71" i="2"/>
  <c r="AC70" i="2" a="1"/>
  <c r="AC70" i="2" s="1"/>
  <c r="AE70" i="2" a="1"/>
  <c r="AE70" i="2" s="1"/>
  <c r="AD70" i="2" a="1"/>
  <c r="AD70" i="2" s="1"/>
  <c r="AF70" i="2" a="1"/>
  <c r="AF70" i="2" s="1"/>
  <c r="AB70" i="2" a="1"/>
  <c r="AB70" i="2" s="1"/>
  <c r="AH70" i="2" l="1"/>
  <c r="AK70" i="2"/>
  <c r="AG70" i="2"/>
  <c r="AJ70" i="2"/>
  <c r="AI70" i="2"/>
  <c r="AL70" i="2"/>
  <c r="W71" i="2"/>
  <c r="T71" i="2"/>
  <c r="Y71" i="2"/>
  <c r="V71" i="2"/>
  <c r="X71" i="2"/>
  <c r="U71" i="2"/>
  <c r="AA72" i="2"/>
  <c r="AE71" i="2" a="1"/>
  <c r="AE71" i="2" s="1"/>
  <c r="AD71" i="2" a="1"/>
  <c r="AD71" i="2" s="1"/>
  <c r="AC71" i="2" a="1"/>
  <c r="AC71" i="2" s="1"/>
  <c r="AF71" i="2" a="1"/>
  <c r="AF71" i="2" s="1"/>
  <c r="AB71" i="2" a="1"/>
  <c r="AB71" i="2" s="1"/>
  <c r="N73" i="2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AJ71" i="2" l="1"/>
  <c r="AG71" i="2"/>
  <c r="AH71" i="2"/>
  <c r="AK71" i="2"/>
  <c r="AI71" i="2"/>
  <c r="AL71" i="2"/>
  <c r="T72" i="2"/>
  <c r="W72" i="2"/>
  <c r="X72" i="2"/>
  <c r="U72" i="2"/>
  <c r="V72" i="2"/>
  <c r="Y72" i="2"/>
  <c r="N74" i="2"/>
  <c r="S73" i="2" a="1"/>
  <c r="S73" i="2" s="1"/>
  <c r="R73" i="2" a="1"/>
  <c r="R73" i="2" s="1"/>
  <c r="Q73" i="2" a="1"/>
  <c r="Q73" i="2" s="1"/>
  <c r="O73" i="2" a="1"/>
  <c r="O73" i="2" s="1"/>
  <c r="P73" i="2" a="1"/>
  <c r="P73" i="2" s="1"/>
  <c r="AA73" i="2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G72" i="2" l="1"/>
  <c r="AJ72" i="2"/>
  <c r="AI72" i="2"/>
  <c r="AL72" i="2"/>
  <c r="AH72" i="2"/>
  <c r="AK72" i="2"/>
  <c r="X73" i="2"/>
  <c r="U73" i="2"/>
  <c r="Y73" i="2"/>
  <c r="V73" i="2"/>
  <c r="T73" i="2"/>
  <c r="W73" i="2"/>
  <c r="N75" i="2"/>
  <c r="Q74" i="2" a="1"/>
  <c r="Q74" i="2" s="1"/>
  <c r="R74" i="2" a="1"/>
  <c r="R74" i="2" s="1"/>
  <c r="S74" i="2" a="1"/>
  <c r="S74" i="2" s="1"/>
  <c r="O74" i="2" a="1"/>
  <c r="O74" i="2" s="1"/>
  <c r="P74" i="2" a="1"/>
  <c r="P74" i="2" s="1"/>
  <c r="AA74" i="2"/>
  <c r="AC73" i="2" a="1"/>
  <c r="AC73" i="2" s="1"/>
  <c r="AD73" i="2" a="1"/>
  <c r="AD73" i="2" s="1"/>
  <c r="AB73" i="2" a="1"/>
  <c r="AB73" i="2" s="1"/>
  <c r="AE73" i="2" a="1"/>
  <c r="AE73" i="2" s="1"/>
  <c r="AF73" i="2" a="1"/>
  <c r="AF73" i="2" s="1"/>
  <c r="AL73" i="2" l="1"/>
  <c r="AI73" i="2"/>
  <c r="AH73" i="2"/>
  <c r="AK73" i="2"/>
  <c r="AG73" i="2"/>
  <c r="AJ73" i="2"/>
  <c r="Y74" i="2"/>
  <c r="V74" i="2"/>
  <c r="X74" i="2"/>
  <c r="U74" i="2"/>
  <c r="W74" i="2"/>
  <c r="T74" i="2"/>
  <c r="AA75" i="2"/>
  <c r="AF74" i="2" a="1"/>
  <c r="AF74" i="2" s="1"/>
  <c r="AE74" i="2" a="1"/>
  <c r="AE74" i="2" s="1"/>
  <c r="AD74" i="2" a="1"/>
  <c r="AD74" i="2" s="1"/>
  <c r="AB74" i="2" a="1"/>
  <c r="AB74" i="2" s="1"/>
  <c r="AC74" i="2" a="1"/>
  <c r="AC74" i="2" s="1"/>
  <c r="O75" i="2" a="1"/>
  <c r="O75" i="2" s="1"/>
  <c r="P75" i="2" a="1"/>
  <c r="P75" i="2" s="1"/>
  <c r="N76" i="2"/>
  <c r="Q75" i="2" a="1"/>
  <c r="Q75" i="2" s="1"/>
  <c r="S75" i="2" a="1"/>
  <c r="S75" i="2" s="1"/>
  <c r="R75" i="2" a="1"/>
  <c r="R75" i="2" s="1"/>
  <c r="AH74" i="2" l="1"/>
  <c r="AK74" i="2"/>
  <c r="AI74" i="2"/>
  <c r="AL74" i="2"/>
  <c r="AG74" i="2"/>
  <c r="AJ74" i="2"/>
  <c r="Y75" i="2"/>
  <c r="V75" i="2"/>
  <c r="X75" i="2"/>
  <c r="U75" i="2"/>
  <c r="W75" i="2"/>
  <c r="T75" i="2"/>
  <c r="N77" i="2"/>
  <c r="P76" i="2" a="1"/>
  <c r="P76" i="2" s="1"/>
  <c r="O76" i="2" a="1"/>
  <c r="O76" i="2" s="1"/>
  <c r="Q76" i="2" a="1"/>
  <c r="Q76" i="2" s="1"/>
  <c r="R76" i="2" a="1"/>
  <c r="R76" i="2" s="1"/>
  <c r="S76" i="2" a="1"/>
  <c r="S76" i="2" s="1"/>
  <c r="AA76" i="2"/>
  <c r="AE75" i="2" a="1"/>
  <c r="AE75" i="2" s="1"/>
  <c r="AD75" i="2" a="1"/>
  <c r="AD75" i="2" s="1"/>
  <c r="AC75" i="2" a="1"/>
  <c r="AC75" i="2" s="1"/>
  <c r="AF75" i="2" a="1"/>
  <c r="AF75" i="2" s="1"/>
  <c r="AB75" i="2" a="1"/>
  <c r="AB75" i="2" s="1"/>
  <c r="AG75" i="2" l="1"/>
  <c r="AJ75" i="2"/>
  <c r="AH75" i="2"/>
  <c r="AK75" i="2"/>
  <c r="AI75" i="2"/>
  <c r="AL75" i="2"/>
  <c r="W76" i="2"/>
  <c r="T76" i="2"/>
  <c r="X76" i="2"/>
  <c r="U76" i="2"/>
  <c r="Y76" i="2"/>
  <c r="V76" i="2"/>
  <c r="AA77" i="2"/>
  <c r="AD76" i="2" a="1"/>
  <c r="AD76" i="2" s="1"/>
  <c r="AC76" i="2" a="1"/>
  <c r="AC76" i="2" s="1"/>
  <c r="AB76" i="2" a="1"/>
  <c r="AB76" i="2" s="1"/>
  <c r="AF76" i="2" a="1"/>
  <c r="AF76" i="2" s="1"/>
  <c r="AE76" i="2" a="1"/>
  <c r="AE76" i="2" s="1"/>
  <c r="P77" i="2" a="1"/>
  <c r="P77" i="2" s="1"/>
  <c r="S77" i="2" a="1"/>
  <c r="S77" i="2" s="1"/>
  <c r="O77" i="2" a="1"/>
  <c r="O77" i="2" s="1"/>
  <c r="N78" i="2"/>
  <c r="R77" i="2" a="1"/>
  <c r="R77" i="2" s="1"/>
  <c r="Q77" i="2" a="1"/>
  <c r="Q77" i="2" s="1"/>
  <c r="AK76" i="2" l="1"/>
  <c r="AH76" i="2"/>
  <c r="AI76" i="2"/>
  <c r="AL76" i="2"/>
  <c r="AG76" i="2"/>
  <c r="AJ76" i="2"/>
  <c r="X77" i="2"/>
  <c r="U77" i="2"/>
  <c r="Y77" i="2"/>
  <c r="V77" i="2"/>
  <c r="W77" i="2"/>
  <c r="T77" i="2"/>
  <c r="N79" i="2"/>
  <c r="Q78" i="2" a="1"/>
  <c r="Q78" i="2" s="1"/>
  <c r="P78" i="2" a="1"/>
  <c r="P78" i="2" s="1"/>
  <c r="S78" i="2" a="1"/>
  <c r="S78" i="2" s="1"/>
  <c r="O78" i="2" a="1"/>
  <c r="O78" i="2" s="1"/>
  <c r="R78" i="2" a="1"/>
  <c r="R78" i="2" s="1"/>
  <c r="AA78" i="2"/>
  <c r="AF77" i="2" a="1"/>
  <c r="AF77" i="2" s="1"/>
  <c r="AE77" i="2" a="1"/>
  <c r="AE77" i="2" s="1"/>
  <c r="AD77" i="2" a="1"/>
  <c r="AD77" i="2" s="1"/>
  <c r="AB77" i="2" a="1"/>
  <c r="AB77" i="2" s="1"/>
  <c r="AC77" i="2" a="1"/>
  <c r="AC77" i="2" s="1"/>
  <c r="AG77" i="2" l="1"/>
  <c r="AJ77" i="2"/>
  <c r="AI77" i="2"/>
  <c r="AL77" i="2"/>
  <c r="AH77" i="2"/>
  <c r="AK77" i="2"/>
  <c r="X78" i="2"/>
  <c r="U78" i="2"/>
  <c r="Y78" i="2"/>
  <c r="V78" i="2"/>
  <c r="W78" i="2"/>
  <c r="T78" i="2"/>
  <c r="AA79" i="2"/>
  <c r="AC78" i="2" a="1"/>
  <c r="AC78" i="2" s="1"/>
  <c r="AE78" i="2" a="1"/>
  <c r="AE78" i="2" s="1"/>
  <c r="AD78" i="2" a="1"/>
  <c r="AD78" i="2" s="1"/>
  <c r="AB78" i="2" a="1"/>
  <c r="AB78" i="2" s="1"/>
  <c r="AF78" i="2" a="1"/>
  <c r="AF78" i="2" s="1"/>
  <c r="P79" i="2" a="1"/>
  <c r="P79" i="2" s="1"/>
  <c r="R79" i="2" a="1"/>
  <c r="R79" i="2" s="1"/>
  <c r="S79" i="2" a="1"/>
  <c r="S79" i="2" s="1"/>
  <c r="O79" i="2" a="1"/>
  <c r="O79" i="2" s="1"/>
  <c r="N80" i="2"/>
  <c r="Q79" i="2" a="1"/>
  <c r="Q79" i="2" s="1"/>
  <c r="AG78" i="2" l="1"/>
  <c r="AJ78" i="2"/>
  <c r="AI78" i="2"/>
  <c r="AL78" i="2"/>
  <c r="AH78" i="2"/>
  <c r="AK78" i="2"/>
  <c r="W79" i="2"/>
  <c r="T79" i="2"/>
  <c r="X79" i="2"/>
  <c r="U79" i="2"/>
  <c r="V79" i="2"/>
  <c r="Y79" i="2"/>
  <c r="N81" i="2"/>
  <c r="S80" i="2" a="1"/>
  <c r="S80" i="2" s="1"/>
  <c r="O80" i="2" a="1"/>
  <c r="O80" i="2" s="1"/>
  <c r="R80" i="2" a="1"/>
  <c r="R80" i="2" s="1"/>
  <c r="Q80" i="2" a="1"/>
  <c r="Q80" i="2" s="1"/>
  <c r="P80" i="2" a="1"/>
  <c r="P80" i="2" s="1"/>
  <c r="AA80" i="2"/>
  <c r="AF79" i="2" a="1"/>
  <c r="AF79" i="2" s="1"/>
  <c r="AE79" i="2" a="1"/>
  <c r="AE79" i="2" s="1"/>
  <c r="AD79" i="2" a="1"/>
  <c r="AD79" i="2" s="1"/>
  <c r="AB79" i="2" a="1"/>
  <c r="AB79" i="2" s="1"/>
  <c r="AC79" i="2" a="1"/>
  <c r="AC79" i="2" s="1"/>
  <c r="AG79" i="2" l="1"/>
  <c r="AJ79" i="2"/>
  <c r="AH79" i="2"/>
  <c r="AK79" i="2"/>
  <c r="AI79" i="2"/>
  <c r="AL79" i="2"/>
  <c r="Y80" i="2"/>
  <c r="V80" i="2"/>
  <c r="T80" i="2"/>
  <c r="W80" i="2"/>
  <c r="X80" i="2"/>
  <c r="U80" i="2"/>
  <c r="O81" i="2" a="1"/>
  <c r="O81" i="2" s="1"/>
  <c r="P81" i="2" a="1"/>
  <c r="P81" i="2" s="1"/>
  <c r="S81" i="2" a="1"/>
  <c r="S81" i="2" s="1"/>
  <c r="R81" i="2" a="1"/>
  <c r="R81" i="2" s="1"/>
  <c r="Q81" i="2" a="1"/>
  <c r="Q81" i="2" s="1"/>
  <c r="N82" i="2"/>
  <c r="AA81" i="2"/>
  <c r="AF80" i="2" a="1"/>
  <c r="AF80" i="2" s="1"/>
  <c r="AE80" i="2" a="1"/>
  <c r="AE80" i="2" s="1"/>
  <c r="AB80" i="2" a="1"/>
  <c r="AB80" i="2" s="1"/>
  <c r="AD80" i="2" a="1"/>
  <c r="AD80" i="2" s="1"/>
  <c r="AC80" i="2" a="1"/>
  <c r="AC80" i="2" s="1"/>
  <c r="AH80" i="2" l="1"/>
  <c r="AK80" i="2"/>
  <c r="AI80" i="2"/>
  <c r="AL80" i="2"/>
  <c r="AG80" i="2"/>
  <c r="AJ80" i="2"/>
  <c r="Y81" i="2"/>
  <c r="V81" i="2"/>
  <c r="W81" i="2"/>
  <c r="T81" i="2"/>
  <c r="X81" i="2"/>
  <c r="U81" i="2"/>
  <c r="AA82" i="2"/>
  <c r="AD81" i="2" a="1"/>
  <c r="AD81" i="2" s="1"/>
  <c r="AC81" i="2" a="1"/>
  <c r="AC81" i="2" s="1"/>
  <c r="AE81" i="2" a="1"/>
  <c r="AE81" i="2" s="1"/>
  <c r="AB81" i="2" a="1"/>
  <c r="AB81" i="2" s="1"/>
  <c r="AF81" i="2" a="1"/>
  <c r="AF81" i="2" s="1"/>
  <c r="N83" i="2"/>
  <c r="R82" i="2" a="1"/>
  <c r="R82" i="2" s="1"/>
  <c r="Q82" i="2" a="1"/>
  <c r="Q82" i="2" s="1"/>
  <c r="P82" i="2" a="1"/>
  <c r="P82" i="2" s="1"/>
  <c r="S82" i="2" a="1"/>
  <c r="S82" i="2" s="1"/>
  <c r="O82" i="2" a="1"/>
  <c r="O82" i="2" s="1"/>
  <c r="AG81" i="2" l="1"/>
  <c r="AJ81" i="2"/>
  <c r="AH81" i="2"/>
  <c r="AK81" i="2"/>
  <c r="AL81" i="2"/>
  <c r="AI81" i="2"/>
  <c r="W82" i="2"/>
  <c r="T82" i="2"/>
  <c r="X82" i="2"/>
  <c r="U82" i="2"/>
  <c r="V82" i="2"/>
  <c r="Y82" i="2"/>
  <c r="N84" i="2"/>
  <c r="S83" i="2" a="1"/>
  <c r="S83" i="2" s="1"/>
  <c r="P83" i="2" a="1"/>
  <c r="P83" i="2" s="1"/>
  <c r="O83" i="2" a="1"/>
  <c r="O83" i="2" s="1"/>
  <c r="R83" i="2" a="1"/>
  <c r="R83" i="2" s="1"/>
  <c r="Q83" i="2" a="1"/>
  <c r="Q83" i="2" s="1"/>
  <c r="AA83" i="2"/>
  <c r="AE82" i="2" a="1"/>
  <c r="AE82" i="2" s="1"/>
  <c r="AD82" i="2" a="1"/>
  <c r="AD82" i="2" s="1"/>
  <c r="AF82" i="2" a="1"/>
  <c r="AF82" i="2" s="1"/>
  <c r="AB82" i="2" a="1"/>
  <c r="AB82" i="2" s="1"/>
  <c r="AC82" i="2" a="1"/>
  <c r="AC82" i="2" s="1"/>
  <c r="AI82" i="2" l="1"/>
  <c r="AL82" i="2"/>
  <c r="AG82" i="2"/>
  <c r="AJ82" i="2"/>
  <c r="AH82" i="2"/>
  <c r="AK82" i="2"/>
  <c r="W83" i="2"/>
  <c r="T83" i="2"/>
  <c r="X83" i="2"/>
  <c r="U83" i="2"/>
  <c r="Y83" i="2"/>
  <c r="V83" i="2"/>
  <c r="N85" i="2"/>
  <c r="S84" i="2" a="1"/>
  <c r="S84" i="2" s="1"/>
  <c r="P84" i="2" a="1"/>
  <c r="P84" i="2" s="1"/>
  <c r="Q84" i="2" a="1"/>
  <c r="Q84" i="2" s="1"/>
  <c r="R84" i="2" a="1"/>
  <c r="R84" i="2" s="1"/>
  <c r="O84" i="2" a="1"/>
  <c r="O84" i="2" s="1"/>
  <c r="AA84" i="2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G83" i="2" l="1"/>
  <c r="AJ83" i="2"/>
  <c r="AI83" i="2"/>
  <c r="AL83" i="2"/>
  <c r="AK83" i="2"/>
  <c r="AH83" i="2"/>
  <c r="X84" i="2"/>
  <c r="U84" i="2"/>
  <c r="W84" i="2"/>
  <c r="T84" i="2"/>
  <c r="Y84" i="2"/>
  <c r="V84" i="2"/>
  <c r="AA85" i="2"/>
  <c r="AD84" i="2" a="1"/>
  <c r="AD84" i="2" s="1"/>
  <c r="AC84" i="2" a="1"/>
  <c r="AC84" i="2" s="1"/>
  <c r="AE84" i="2" a="1"/>
  <c r="AE84" i="2" s="1"/>
  <c r="AF84" i="2" a="1"/>
  <c r="AF84" i="2" s="1"/>
  <c r="AB84" i="2" a="1"/>
  <c r="AB84" i="2" s="1"/>
  <c r="R85" i="2" a="1"/>
  <c r="R85" i="2" s="1"/>
  <c r="O85" i="2" a="1"/>
  <c r="O85" i="2" s="1"/>
  <c r="Q85" i="2" a="1"/>
  <c r="Q85" i="2" s="1"/>
  <c r="N86" i="2"/>
  <c r="S85" i="2" a="1"/>
  <c r="S85" i="2" s="1"/>
  <c r="P85" i="2" a="1"/>
  <c r="P85" i="2" s="1"/>
  <c r="AG84" i="2" l="1"/>
  <c r="AJ84" i="2"/>
  <c r="AI84" i="2"/>
  <c r="AL84" i="2"/>
  <c r="AK84" i="2"/>
  <c r="AH84" i="2"/>
  <c r="W85" i="2"/>
  <c r="T85" i="2"/>
  <c r="X85" i="2"/>
  <c r="U85" i="2"/>
  <c r="Y85" i="2"/>
  <c r="V85" i="2"/>
  <c r="N87" i="2"/>
  <c r="P86" i="2" a="1"/>
  <c r="P86" i="2" s="1"/>
  <c r="S86" i="2" a="1"/>
  <c r="S86" i="2" s="1"/>
  <c r="Q86" i="2" a="1"/>
  <c r="Q86" i="2" s="1"/>
  <c r="O86" i="2" a="1"/>
  <c r="O86" i="2" s="1"/>
  <c r="R86" i="2" a="1"/>
  <c r="R86" i="2" s="1"/>
  <c r="AA86" i="2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H85" i="2" l="1"/>
  <c r="AK85" i="2"/>
  <c r="AG85" i="2"/>
  <c r="AJ85" i="2"/>
  <c r="AI85" i="2"/>
  <c r="AL85" i="2"/>
  <c r="U86" i="2"/>
  <c r="X86" i="2"/>
  <c r="W86" i="2"/>
  <c r="T86" i="2"/>
  <c r="Y86" i="2"/>
  <c r="V86" i="2"/>
  <c r="AA87" i="2"/>
  <c r="AC86" i="2" a="1"/>
  <c r="AC86" i="2" s="1"/>
  <c r="AF86" i="2" a="1"/>
  <c r="AF86" i="2" s="1"/>
  <c r="AB86" i="2" a="1"/>
  <c r="AB86" i="2" s="1"/>
  <c r="AE86" i="2" a="1"/>
  <c r="AE86" i="2" s="1"/>
  <c r="AD86" i="2" a="1"/>
  <c r="AD86" i="2" s="1"/>
  <c r="N88" i="2"/>
  <c r="R87" i="2" a="1"/>
  <c r="R87" i="2" s="1"/>
  <c r="P87" i="2" a="1"/>
  <c r="P87" i="2" s="1"/>
  <c r="S87" i="2" a="1"/>
  <c r="S87" i="2" s="1"/>
  <c r="Q87" i="2" a="1"/>
  <c r="Q87" i="2" s="1"/>
  <c r="O87" i="2" a="1"/>
  <c r="O87" i="2" s="1"/>
  <c r="AG86" i="2" l="1"/>
  <c r="AJ86" i="2"/>
  <c r="AH86" i="2"/>
  <c r="AK86" i="2"/>
  <c r="AI86" i="2"/>
  <c r="AL86" i="2"/>
  <c r="X87" i="2"/>
  <c r="U87" i="2"/>
  <c r="W87" i="2"/>
  <c r="T87" i="2"/>
  <c r="V87" i="2"/>
  <c r="Y87" i="2"/>
  <c r="N89" i="2"/>
  <c r="S88" i="2" a="1"/>
  <c r="S88" i="2" s="1"/>
  <c r="R88" i="2" a="1"/>
  <c r="R88" i="2" s="1"/>
  <c r="P88" i="2" a="1"/>
  <c r="P88" i="2" s="1"/>
  <c r="Q88" i="2" a="1"/>
  <c r="Q88" i="2" s="1"/>
  <c r="O88" i="2" a="1"/>
  <c r="O88" i="2" s="1"/>
  <c r="AA88" i="2"/>
  <c r="AE87" i="2" a="1"/>
  <c r="AE87" i="2" s="1"/>
  <c r="AD87" i="2" a="1"/>
  <c r="AD87" i="2" s="1"/>
  <c r="AC87" i="2" a="1"/>
  <c r="AC87" i="2" s="1"/>
  <c r="AF87" i="2" a="1"/>
  <c r="AF87" i="2" s="1"/>
  <c r="AB87" i="2" a="1"/>
  <c r="AB87" i="2" s="1"/>
  <c r="AJ87" i="2" l="1"/>
  <c r="AG87" i="2"/>
  <c r="AH87" i="2"/>
  <c r="AK87" i="2"/>
  <c r="AI87" i="2"/>
  <c r="AL87" i="2"/>
  <c r="W88" i="2"/>
  <c r="T88" i="2"/>
  <c r="Y88" i="2"/>
  <c r="V88" i="2"/>
  <c r="X88" i="2"/>
  <c r="U88" i="2"/>
  <c r="AA89" i="2"/>
  <c r="AF88" i="2" a="1"/>
  <c r="AF88" i="2" s="1"/>
  <c r="AE88" i="2" a="1"/>
  <c r="AE88" i="2" s="1"/>
  <c r="AC88" i="2" a="1"/>
  <c r="AC88" i="2" s="1"/>
  <c r="AB88" i="2" a="1"/>
  <c r="AB88" i="2" s="1"/>
  <c r="AD88" i="2" a="1"/>
  <c r="AD88" i="2" s="1"/>
  <c r="N90" i="2"/>
  <c r="O89" i="2" a="1"/>
  <c r="O89" i="2" s="1"/>
  <c r="S89" i="2" a="1"/>
  <c r="S89" i="2" s="1"/>
  <c r="Q89" i="2" a="1"/>
  <c r="Q89" i="2" s="1"/>
  <c r="P89" i="2" a="1"/>
  <c r="P89" i="2" s="1"/>
  <c r="R89" i="2" a="1"/>
  <c r="R89" i="2" s="1"/>
  <c r="AG88" i="2" l="1"/>
  <c r="AJ88" i="2"/>
  <c r="AI88" i="2"/>
  <c r="AL88" i="2"/>
  <c r="AH88" i="2"/>
  <c r="AK88" i="2"/>
  <c r="Y89" i="2"/>
  <c r="V89" i="2"/>
  <c r="X89" i="2"/>
  <c r="U89" i="2"/>
  <c r="W89" i="2"/>
  <c r="T89" i="2"/>
  <c r="N91" i="2"/>
  <c r="R90" i="2" a="1"/>
  <c r="R90" i="2" s="1"/>
  <c r="Q90" i="2" a="1"/>
  <c r="Q90" i="2" s="1"/>
  <c r="O90" i="2" a="1"/>
  <c r="O90" i="2" s="1"/>
  <c r="S90" i="2" a="1"/>
  <c r="S90" i="2" s="1"/>
  <c r="P90" i="2" a="1"/>
  <c r="P90" i="2" s="1"/>
  <c r="AA90" i="2"/>
  <c r="AD89" i="2" a="1"/>
  <c r="AD89" i="2" s="1"/>
  <c r="AC89" i="2" a="1"/>
  <c r="AC89" i="2" s="1"/>
  <c r="AF89" i="2" a="1"/>
  <c r="AF89" i="2" s="1"/>
  <c r="AE89" i="2" a="1"/>
  <c r="AE89" i="2" s="1"/>
  <c r="AB89" i="2" a="1"/>
  <c r="AB89" i="2" s="1"/>
  <c r="AH89" i="2" l="1"/>
  <c r="AK89" i="2"/>
  <c r="AI89" i="2"/>
  <c r="AL89" i="2"/>
  <c r="AG89" i="2"/>
  <c r="AJ89" i="2"/>
  <c r="U90" i="2"/>
  <c r="X90" i="2"/>
  <c r="V90" i="2"/>
  <c r="Y90" i="2"/>
  <c r="T90" i="2"/>
  <c r="W90" i="2"/>
  <c r="R91" i="2" a="1"/>
  <c r="R91" i="2" s="1"/>
  <c r="Q91" i="2" a="1"/>
  <c r="Q91" i="2" s="1"/>
  <c r="P91" i="2" a="1"/>
  <c r="P91" i="2" s="1"/>
  <c r="O91" i="2" a="1"/>
  <c r="O91" i="2" s="1"/>
  <c r="N92" i="2"/>
  <c r="S91" i="2" a="1"/>
  <c r="S91" i="2" s="1"/>
  <c r="AA91" i="2"/>
  <c r="AE90" i="2" a="1"/>
  <c r="AE90" i="2" s="1"/>
  <c r="AD90" i="2" a="1"/>
  <c r="AD90" i="2" s="1"/>
  <c r="AF90" i="2" a="1"/>
  <c r="AF90" i="2" s="1"/>
  <c r="AC90" i="2" a="1"/>
  <c r="AC90" i="2" s="1"/>
  <c r="AB90" i="2" a="1"/>
  <c r="AB90" i="2" s="1"/>
  <c r="AH90" i="2" l="1"/>
  <c r="AK90" i="2"/>
  <c r="AG90" i="2"/>
  <c r="AJ90" i="2"/>
  <c r="AI90" i="2"/>
  <c r="AL90" i="2"/>
  <c r="W91" i="2"/>
  <c r="T91" i="2"/>
  <c r="X91" i="2"/>
  <c r="U91" i="2"/>
  <c r="Y91" i="2"/>
  <c r="V91" i="2"/>
  <c r="O92" i="2" a="1"/>
  <c r="O92" i="2" s="1"/>
  <c r="P92" i="2" a="1"/>
  <c r="P92" i="2" s="1"/>
  <c r="Q92" i="2" a="1"/>
  <c r="Q92" i="2" s="1"/>
  <c r="S92" i="2" a="1"/>
  <c r="S92" i="2" s="1"/>
  <c r="N93" i="2"/>
  <c r="R92" i="2" a="1"/>
  <c r="R92" i="2" s="1"/>
  <c r="AA92" i="2"/>
  <c r="AF91" i="2" a="1"/>
  <c r="AF91" i="2" s="1"/>
  <c r="AC91" i="2" a="1"/>
  <c r="AC91" i="2" s="1"/>
  <c r="AB91" i="2" a="1"/>
  <c r="AB91" i="2" s="1"/>
  <c r="AE91" i="2" a="1"/>
  <c r="AE91" i="2" s="1"/>
  <c r="AD91" i="2" a="1"/>
  <c r="AD91" i="2" s="1"/>
  <c r="AI91" i="2" l="1"/>
  <c r="AL91" i="2"/>
  <c r="AG91" i="2"/>
  <c r="AJ91" i="2"/>
  <c r="AH91" i="2"/>
  <c r="AK91" i="2"/>
  <c r="X92" i="2"/>
  <c r="U92" i="2"/>
  <c r="W92" i="2"/>
  <c r="T92" i="2"/>
  <c r="Y92" i="2"/>
  <c r="V92" i="2"/>
  <c r="AA93" i="2"/>
  <c r="AE92" i="2" a="1"/>
  <c r="AE92" i="2" s="1"/>
  <c r="AD92" i="2" a="1"/>
  <c r="AD92" i="2" s="1"/>
  <c r="AC92" i="2" a="1"/>
  <c r="AC92" i="2" s="1"/>
  <c r="AB92" i="2" a="1"/>
  <c r="AB92" i="2" s="1"/>
  <c r="AF92" i="2" a="1"/>
  <c r="AF92" i="2" s="1"/>
  <c r="N94" i="2"/>
  <c r="S93" i="2" a="1"/>
  <c r="S93" i="2" s="1"/>
  <c r="R93" i="2" a="1"/>
  <c r="R93" i="2" s="1"/>
  <c r="O93" i="2" a="1"/>
  <c r="O93" i="2" s="1"/>
  <c r="Q93" i="2" a="1"/>
  <c r="Q93" i="2" s="1"/>
  <c r="P93" i="2" a="1"/>
  <c r="P93" i="2" s="1"/>
  <c r="AI92" i="2" l="1"/>
  <c r="AL92" i="2"/>
  <c r="AG92" i="2"/>
  <c r="AJ92" i="2"/>
  <c r="AK92" i="2"/>
  <c r="AH92" i="2"/>
  <c r="W93" i="2"/>
  <c r="T93" i="2"/>
  <c r="U93" i="2"/>
  <c r="X93" i="2"/>
  <c r="Y93" i="2"/>
  <c r="V93" i="2"/>
  <c r="S94" i="2" a="1"/>
  <c r="S94" i="2" s="1"/>
  <c r="N95" i="2"/>
  <c r="O94" i="2" a="1"/>
  <c r="O94" i="2" s="1"/>
  <c r="P94" i="2" a="1"/>
  <c r="P94" i="2" s="1"/>
  <c r="R94" i="2" a="1"/>
  <c r="R94" i="2" s="1"/>
  <c r="Q94" i="2" a="1"/>
  <c r="Q94" i="2" s="1"/>
  <c r="AA94" i="2"/>
  <c r="AF93" i="2" a="1"/>
  <c r="AF93" i="2" s="1"/>
  <c r="AE93" i="2" a="1"/>
  <c r="AE93" i="2" s="1"/>
  <c r="AD93" i="2" a="1"/>
  <c r="AD93" i="2" s="1"/>
  <c r="AB93" i="2" a="1"/>
  <c r="AB93" i="2" s="1"/>
  <c r="AC93" i="2" a="1"/>
  <c r="AC93" i="2" s="1"/>
  <c r="AI93" i="2" l="1"/>
  <c r="AL93" i="2"/>
  <c r="AH93" i="2"/>
  <c r="AK93" i="2"/>
  <c r="AG93" i="2"/>
  <c r="AJ93" i="2"/>
  <c r="T94" i="2"/>
  <c r="W94" i="2"/>
  <c r="X94" i="2"/>
  <c r="U94" i="2"/>
  <c r="Y94" i="2"/>
  <c r="V94" i="2"/>
  <c r="N96" i="2"/>
  <c r="P95" i="2" a="1"/>
  <c r="P95" i="2" s="1"/>
  <c r="R95" i="2" a="1"/>
  <c r="R95" i="2" s="1"/>
  <c r="Q95" i="2" a="1"/>
  <c r="Q95" i="2" s="1"/>
  <c r="O95" i="2" a="1"/>
  <c r="O95" i="2" s="1"/>
  <c r="S95" i="2" a="1"/>
  <c r="S95" i="2" s="1"/>
  <c r="AA95" i="2"/>
  <c r="AD94" i="2" a="1"/>
  <c r="AD94" i="2" s="1"/>
  <c r="AC94" i="2" a="1"/>
  <c r="AC94" i="2" s="1"/>
  <c r="AE94" i="2" a="1"/>
  <c r="AE94" i="2" s="1"/>
  <c r="AF94" i="2" a="1"/>
  <c r="AF94" i="2" s="1"/>
  <c r="AB94" i="2" a="1"/>
  <c r="AB94" i="2" s="1"/>
  <c r="AI94" i="2" l="1"/>
  <c r="AL94" i="2"/>
  <c r="AH94" i="2"/>
  <c r="AK94" i="2"/>
  <c r="AG94" i="2"/>
  <c r="AJ94" i="2"/>
  <c r="X95" i="2"/>
  <c r="U95" i="2"/>
  <c r="Y95" i="2"/>
  <c r="V95" i="2"/>
  <c r="W95" i="2"/>
  <c r="T95" i="2"/>
  <c r="N97" i="2"/>
  <c r="R96" i="2" a="1"/>
  <c r="R96" i="2" s="1"/>
  <c r="O96" i="2" a="1"/>
  <c r="O96" i="2" s="1"/>
  <c r="P96" i="2" a="1"/>
  <c r="P96" i="2" s="1"/>
  <c r="S96" i="2" a="1"/>
  <c r="S96" i="2" s="1"/>
  <c r="Q96" i="2" a="1"/>
  <c r="Q96" i="2" s="1"/>
  <c r="AA96" i="2"/>
  <c r="AF95" i="2" a="1"/>
  <c r="AF95" i="2" s="1"/>
  <c r="AE95" i="2" a="1"/>
  <c r="AE95" i="2" s="1"/>
  <c r="AD95" i="2" a="1"/>
  <c r="AD95" i="2" s="1"/>
  <c r="AB95" i="2" a="1"/>
  <c r="AB95" i="2" s="1"/>
  <c r="AC95" i="2" a="1"/>
  <c r="AC95" i="2" s="1"/>
  <c r="AJ95" i="2" l="1"/>
  <c r="AG95" i="2"/>
  <c r="AH95" i="2"/>
  <c r="AK95" i="2"/>
  <c r="AI95" i="2"/>
  <c r="AL95" i="2"/>
  <c r="W96" i="2"/>
  <c r="T96" i="2"/>
  <c r="V96" i="2"/>
  <c r="Y96" i="2"/>
  <c r="X96" i="2"/>
  <c r="U96" i="2"/>
  <c r="AA97" i="2"/>
  <c r="AC96" i="2" a="1"/>
  <c r="AC96" i="2" s="1"/>
  <c r="AF96" i="2" a="1"/>
  <c r="AF96" i="2" s="1"/>
  <c r="AE96" i="2" a="1"/>
  <c r="AE96" i="2" s="1"/>
  <c r="AD96" i="2" a="1"/>
  <c r="AD96" i="2" s="1"/>
  <c r="AB96" i="2" a="1"/>
  <c r="AB96" i="2" s="1"/>
  <c r="N98" i="2"/>
  <c r="P97" i="2" a="1"/>
  <c r="P97" i="2" s="1"/>
  <c r="R97" i="2" a="1"/>
  <c r="R97" i="2" s="1"/>
  <c r="S97" i="2" a="1"/>
  <c r="S97" i="2" s="1"/>
  <c r="O97" i="2" a="1"/>
  <c r="O97" i="2" s="1"/>
  <c r="Q97" i="2" a="1"/>
  <c r="Q97" i="2" s="1"/>
  <c r="AI96" i="2" l="1"/>
  <c r="AL96" i="2"/>
  <c r="AG96" i="2"/>
  <c r="AJ96" i="2"/>
  <c r="AH96" i="2"/>
  <c r="AK96" i="2"/>
  <c r="X97" i="2"/>
  <c r="U97" i="2"/>
  <c r="Y97" i="2"/>
  <c r="V97" i="2"/>
  <c r="W97" i="2"/>
  <c r="T97" i="2"/>
  <c r="R98" i="2" a="1"/>
  <c r="R98" i="2" s="1"/>
  <c r="S98" i="2" a="1"/>
  <c r="S98" i="2" s="1"/>
  <c r="Q98" i="2" a="1"/>
  <c r="Q98" i="2" s="1"/>
  <c r="P98" i="2" a="1"/>
  <c r="P98" i="2" s="1"/>
  <c r="N99" i="2"/>
  <c r="O98" i="2" a="1"/>
  <c r="O98" i="2" s="1"/>
  <c r="AA98" i="2"/>
  <c r="AD97" i="2" a="1"/>
  <c r="AD97" i="2" s="1"/>
  <c r="AC97" i="2" a="1"/>
  <c r="AC97" i="2" s="1"/>
  <c r="AE97" i="2" a="1"/>
  <c r="AE97" i="2" s="1"/>
  <c r="AF97" i="2" a="1"/>
  <c r="AF97" i="2" s="1"/>
  <c r="AB97" i="2" a="1"/>
  <c r="AB97" i="2" s="1"/>
  <c r="AG97" i="2" l="1"/>
  <c r="AJ97" i="2"/>
  <c r="AH97" i="2"/>
  <c r="AK97" i="2"/>
  <c r="AL97" i="2"/>
  <c r="AI97" i="2"/>
  <c r="W98" i="2"/>
  <c r="T98" i="2"/>
  <c r="X98" i="2"/>
  <c r="U98" i="2"/>
  <c r="Y98" i="2"/>
  <c r="V98" i="2"/>
  <c r="AA99" i="2"/>
  <c r="AF98" i="2" a="1"/>
  <c r="AF98" i="2" s="1"/>
  <c r="AE98" i="2" a="1"/>
  <c r="AE98" i="2" s="1"/>
  <c r="AB98" i="2" a="1"/>
  <c r="AB98" i="2" s="1"/>
  <c r="AD98" i="2" a="1"/>
  <c r="AD98" i="2" s="1"/>
  <c r="AC98" i="2" a="1"/>
  <c r="AC98" i="2" s="1"/>
  <c r="R99" i="2" a="1"/>
  <c r="R99" i="2" s="1"/>
  <c r="N100" i="2"/>
  <c r="Q99" i="2" a="1"/>
  <c r="Q99" i="2" s="1"/>
  <c r="S99" i="2" a="1"/>
  <c r="S99" i="2" s="1"/>
  <c r="O99" i="2" a="1"/>
  <c r="O99" i="2" s="1"/>
  <c r="P99" i="2" a="1"/>
  <c r="P99" i="2" s="1"/>
  <c r="AI98" i="2" l="1"/>
  <c r="AL98" i="2"/>
  <c r="AG98" i="2"/>
  <c r="AJ98" i="2"/>
  <c r="AH98" i="2"/>
  <c r="AK98" i="2"/>
  <c r="X99" i="2"/>
  <c r="U99" i="2"/>
  <c r="W99" i="2"/>
  <c r="T99" i="2"/>
  <c r="Y99" i="2"/>
  <c r="V99" i="2"/>
  <c r="N101" i="2"/>
  <c r="S100" i="2" a="1"/>
  <c r="S100" i="2" s="1"/>
  <c r="Q100" i="2" a="1"/>
  <c r="Q100" i="2" s="1"/>
  <c r="O100" i="2" a="1"/>
  <c r="O100" i="2" s="1"/>
  <c r="R100" i="2" a="1"/>
  <c r="R100" i="2" s="1"/>
  <c r="P100" i="2" a="1"/>
  <c r="P100" i="2" s="1"/>
  <c r="AA100" i="2"/>
  <c r="AC99" i="2" a="1"/>
  <c r="AC99" i="2" s="1"/>
  <c r="AF99" i="2" a="1"/>
  <c r="AF99" i="2" s="1"/>
  <c r="AB99" i="2" a="1"/>
  <c r="AB99" i="2" s="1"/>
  <c r="AE99" i="2" a="1"/>
  <c r="AE99" i="2" s="1"/>
  <c r="AD99" i="2" a="1"/>
  <c r="AD99" i="2" s="1"/>
  <c r="AH99" i="2" l="1"/>
  <c r="AK99" i="2"/>
  <c r="AI99" i="2"/>
  <c r="AL99" i="2"/>
  <c r="AG99" i="2"/>
  <c r="AJ99" i="2"/>
  <c r="W100" i="2"/>
  <c r="T100" i="2"/>
  <c r="V100" i="2"/>
  <c r="Y100" i="2"/>
  <c r="X100" i="2"/>
  <c r="U100" i="2"/>
  <c r="S101" i="2" a="1"/>
  <c r="S101" i="2" s="1"/>
  <c r="Q101" i="2" a="1"/>
  <c r="Q101" i="2" s="1"/>
  <c r="N102" i="2"/>
  <c r="P101" i="2" a="1"/>
  <c r="P101" i="2" s="1"/>
  <c r="R101" i="2" a="1"/>
  <c r="R101" i="2" s="1"/>
  <c r="O101" i="2" a="1"/>
  <c r="O101" i="2" s="1"/>
  <c r="AA101" i="2"/>
  <c r="AC100" i="2" a="1"/>
  <c r="AC100" i="2" s="1"/>
  <c r="AE100" i="2" a="1"/>
  <c r="AE100" i="2" s="1"/>
  <c r="AD100" i="2" a="1"/>
  <c r="AD100" i="2" s="1"/>
  <c r="AF100" i="2" a="1"/>
  <c r="AF100" i="2" s="1"/>
  <c r="AB100" i="2" a="1"/>
  <c r="AB100" i="2" s="1"/>
  <c r="AG100" i="2" l="1"/>
  <c r="AJ100" i="2"/>
  <c r="AH100" i="2"/>
  <c r="AK100" i="2"/>
  <c r="AI100" i="2"/>
  <c r="AL100" i="2"/>
  <c r="T101" i="2"/>
  <c r="W101" i="2"/>
  <c r="U101" i="2"/>
  <c r="X101" i="2"/>
  <c r="Y101" i="2"/>
  <c r="V101" i="2"/>
  <c r="N103" i="2"/>
  <c r="S102" i="2" a="1"/>
  <c r="S102" i="2" s="1"/>
  <c r="Q102" i="2" a="1"/>
  <c r="Q102" i="2" s="1"/>
  <c r="R102" i="2" a="1"/>
  <c r="R102" i="2" s="1"/>
  <c r="P102" i="2" a="1"/>
  <c r="P102" i="2" s="1"/>
  <c r="O102" i="2" a="1"/>
  <c r="O102" i="2" s="1"/>
  <c r="AA102" i="2"/>
  <c r="AE101" i="2" a="1"/>
  <c r="AE101" i="2" s="1"/>
  <c r="AF101" i="2" a="1"/>
  <c r="AF101" i="2" s="1"/>
  <c r="AC101" i="2" a="1"/>
  <c r="AC101" i="2" s="1"/>
  <c r="AB101" i="2" a="1"/>
  <c r="AB101" i="2" s="1"/>
  <c r="AD101" i="2" a="1"/>
  <c r="AD101" i="2" s="1"/>
  <c r="AH101" i="2" l="1"/>
  <c r="AK101" i="2"/>
  <c r="AG101" i="2"/>
  <c r="AJ101" i="2"/>
  <c r="AI101" i="2"/>
  <c r="AL101" i="2"/>
  <c r="W102" i="2"/>
  <c r="T102" i="2"/>
  <c r="Y102" i="2"/>
  <c r="V102" i="2"/>
  <c r="X102" i="2"/>
  <c r="U102" i="2"/>
  <c r="P103" i="2" a="1"/>
  <c r="P103" i="2" s="1"/>
  <c r="O103" i="2" a="1"/>
  <c r="O103" i="2" s="1"/>
  <c r="S103" i="2" a="1"/>
  <c r="S103" i="2" s="1"/>
  <c r="N104" i="2"/>
  <c r="R103" i="2" a="1"/>
  <c r="R103" i="2" s="1"/>
  <c r="Q103" i="2" a="1"/>
  <c r="Q103" i="2" s="1"/>
  <c r="AA103" i="2"/>
  <c r="AE102" i="2" a="1"/>
  <c r="AE102" i="2" s="1"/>
  <c r="AD102" i="2" a="1"/>
  <c r="AD102" i="2" s="1"/>
  <c r="AC102" i="2" a="1"/>
  <c r="AC102" i="2" s="1"/>
  <c r="AF102" i="2" a="1"/>
  <c r="AF102" i="2" s="1"/>
  <c r="AB102" i="2" a="1"/>
  <c r="AB102" i="2" s="1"/>
  <c r="AG102" i="2" l="1"/>
  <c r="AJ102" i="2"/>
  <c r="AI102" i="2"/>
  <c r="AL102" i="2"/>
  <c r="AH102" i="2"/>
  <c r="AK102" i="2"/>
  <c r="W103" i="2"/>
  <c r="T103" i="2"/>
  <c r="X103" i="2"/>
  <c r="U103" i="2"/>
  <c r="Y103" i="2"/>
  <c r="V103" i="2"/>
  <c r="AA104" i="2"/>
  <c r="AD103" i="2" a="1"/>
  <c r="AD103" i="2" s="1"/>
  <c r="AF103" i="2" a="1"/>
  <c r="AF103" i="2" s="1"/>
  <c r="AE103" i="2" a="1"/>
  <c r="AE103" i="2" s="1"/>
  <c r="AB103" i="2" a="1"/>
  <c r="AB103" i="2" s="1"/>
  <c r="AC103" i="2" a="1"/>
  <c r="AC103" i="2" s="1"/>
  <c r="N105" i="2"/>
  <c r="R104" i="2" a="1"/>
  <c r="R104" i="2" s="1"/>
  <c r="Q104" i="2" a="1"/>
  <c r="Q104" i="2" s="1"/>
  <c r="P104" i="2" a="1"/>
  <c r="P104" i="2" s="1"/>
  <c r="S104" i="2" a="1"/>
  <c r="S104" i="2" s="1"/>
  <c r="O104" i="2" a="1"/>
  <c r="O104" i="2" s="1"/>
  <c r="AI103" i="2" l="1"/>
  <c r="AL103" i="2"/>
  <c r="AH103" i="2"/>
  <c r="AK103" i="2"/>
  <c r="AJ103" i="2"/>
  <c r="AG103" i="2"/>
  <c r="T104" i="2"/>
  <c r="W104" i="2"/>
  <c r="X104" i="2"/>
  <c r="U104" i="2"/>
  <c r="Y104" i="2"/>
  <c r="V104" i="2"/>
  <c r="P105" i="2" a="1"/>
  <c r="P105" i="2" s="1"/>
  <c r="R105" i="2" a="1"/>
  <c r="R105" i="2" s="1"/>
  <c r="S105" i="2" a="1"/>
  <c r="S105" i="2" s="1"/>
  <c r="N106" i="2"/>
  <c r="Q105" i="2" a="1"/>
  <c r="Q105" i="2" s="1"/>
  <c r="O105" i="2" a="1"/>
  <c r="O105" i="2" s="1"/>
  <c r="AA105" i="2"/>
  <c r="AF104" i="2" a="1"/>
  <c r="AF104" i="2" s="1"/>
  <c r="AD104" i="2" a="1"/>
  <c r="AD104" i="2" s="1"/>
  <c r="AC104" i="2" a="1"/>
  <c r="AC104" i="2" s="1"/>
  <c r="AE104" i="2" a="1"/>
  <c r="AE104" i="2" s="1"/>
  <c r="AB104" i="2" a="1"/>
  <c r="AB104" i="2" s="1"/>
  <c r="AL104" i="2" l="1"/>
  <c r="AI104" i="2"/>
  <c r="AG104" i="2"/>
  <c r="AJ104" i="2"/>
  <c r="AH104" i="2"/>
  <c r="AK104" i="2"/>
  <c r="X105" i="2"/>
  <c r="U105" i="2"/>
  <c r="Y105" i="2"/>
  <c r="V105" i="2"/>
  <c r="W105" i="2"/>
  <c r="T105" i="2"/>
  <c r="N107" i="2"/>
  <c r="S106" i="2" a="1"/>
  <c r="S106" i="2" s="1"/>
  <c r="P106" i="2" a="1"/>
  <c r="P106" i="2" s="1"/>
  <c r="R106" i="2" a="1"/>
  <c r="R106" i="2" s="1"/>
  <c r="Q106" i="2" a="1"/>
  <c r="Q106" i="2" s="1"/>
  <c r="O106" i="2" a="1"/>
  <c r="O106" i="2" s="1"/>
  <c r="AA106" i="2"/>
  <c r="AF105" i="2" a="1"/>
  <c r="AF105" i="2" s="1"/>
  <c r="AB105" i="2" a="1"/>
  <c r="AB105" i="2" s="1"/>
  <c r="AE105" i="2" a="1"/>
  <c r="AE105" i="2" s="1"/>
  <c r="AD105" i="2" a="1"/>
  <c r="AD105" i="2" s="1"/>
  <c r="AC105" i="2" a="1"/>
  <c r="AC105" i="2" s="1"/>
  <c r="AG105" i="2" l="1"/>
  <c r="AJ105" i="2"/>
  <c r="AL105" i="2"/>
  <c r="AI105" i="2"/>
  <c r="AH105" i="2"/>
  <c r="AK105" i="2"/>
  <c r="X106" i="2"/>
  <c r="U106" i="2"/>
  <c r="Y106" i="2"/>
  <c r="V106" i="2"/>
  <c r="W106" i="2"/>
  <c r="T106" i="2"/>
  <c r="AA107" i="2"/>
  <c r="AE106" i="2" a="1"/>
  <c r="AE106" i="2" s="1"/>
  <c r="AD106" i="2" a="1"/>
  <c r="AD106" i="2" s="1"/>
  <c r="AC106" i="2" a="1"/>
  <c r="AC106" i="2" s="1"/>
  <c r="AB106" i="2" a="1"/>
  <c r="AB106" i="2" s="1"/>
  <c r="AF106" i="2" a="1"/>
  <c r="AF106" i="2" s="1"/>
  <c r="S107" i="2" a="1"/>
  <c r="S107" i="2" s="1"/>
  <c r="N108" i="2"/>
  <c r="Q107" i="2" a="1"/>
  <c r="Q107" i="2" s="1"/>
  <c r="R107" i="2" a="1"/>
  <c r="R107" i="2" s="1"/>
  <c r="P107" i="2" a="1"/>
  <c r="P107" i="2" s="1"/>
  <c r="O107" i="2" a="1"/>
  <c r="O107" i="2" s="1"/>
  <c r="AG106" i="2" l="1"/>
  <c r="AJ106" i="2"/>
  <c r="AH106" i="2"/>
  <c r="AK106" i="2"/>
  <c r="AI106" i="2"/>
  <c r="AL106" i="2"/>
  <c r="W107" i="2"/>
  <c r="T107" i="2"/>
  <c r="Y107" i="2"/>
  <c r="V107" i="2"/>
  <c r="X107" i="2"/>
  <c r="U107" i="2"/>
  <c r="N109" i="2"/>
  <c r="S108" i="2" a="1"/>
  <c r="S108" i="2" s="1"/>
  <c r="P108" i="2" a="1"/>
  <c r="P108" i="2" s="1"/>
  <c r="O108" i="2" a="1"/>
  <c r="O108" i="2" s="1"/>
  <c r="R108" i="2" a="1"/>
  <c r="R108" i="2" s="1"/>
  <c r="Q108" i="2" a="1"/>
  <c r="Q108" i="2" s="1"/>
  <c r="AA108" i="2"/>
  <c r="AF107" i="2" a="1"/>
  <c r="AF107" i="2" s="1"/>
  <c r="AE107" i="2" a="1"/>
  <c r="AE107" i="2" s="1"/>
  <c r="AD107" i="2" a="1"/>
  <c r="AD107" i="2" s="1"/>
  <c r="AC107" i="2" a="1"/>
  <c r="AC107" i="2" s="1"/>
  <c r="AB107" i="2" a="1"/>
  <c r="AB107" i="2" s="1"/>
  <c r="AH107" i="2" l="1"/>
  <c r="AK107" i="2"/>
  <c r="AI107" i="2"/>
  <c r="AL107" i="2"/>
  <c r="AG107" i="2"/>
  <c r="AJ107" i="2"/>
  <c r="X108" i="2"/>
  <c r="U108" i="2"/>
  <c r="Y108" i="2"/>
  <c r="V108" i="2"/>
  <c r="W108" i="2"/>
  <c r="T108" i="2"/>
  <c r="AA109" i="2"/>
  <c r="AD108" i="2" a="1"/>
  <c r="AD108" i="2" s="1"/>
  <c r="AC108" i="2" a="1"/>
  <c r="AC108" i="2" s="1"/>
  <c r="AE108" i="2" a="1"/>
  <c r="AE108" i="2" s="1"/>
  <c r="AF108" i="2" a="1"/>
  <c r="AF108" i="2" s="1"/>
  <c r="AB108" i="2" a="1"/>
  <c r="AB108" i="2" s="1"/>
  <c r="Q109" i="2" a="1"/>
  <c r="Q109" i="2" s="1"/>
  <c r="N110" i="2"/>
  <c r="R109" i="2" a="1"/>
  <c r="R109" i="2" s="1"/>
  <c r="O109" i="2" a="1"/>
  <c r="O109" i="2" s="1"/>
  <c r="P109" i="2" a="1"/>
  <c r="P109" i="2" s="1"/>
  <c r="S109" i="2" a="1"/>
  <c r="S109" i="2" s="1"/>
  <c r="AG108" i="2" l="1"/>
  <c r="AJ108" i="2"/>
  <c r="AI108" i="2"/>
  <c r="AL108" i="2"/>
  <c r="AK108" i="2"/>
  <c r="AH108" i="2"/>
  <c r="T109" i="2"/>
  <c r="W109" i="2"/>
  <c r="Y109" i="2"/>
  <c r="V109" i="2"/>
  <c r="X109" i="2"/>
  <c r="U109" i="2"/>
  <c r="N111" i="2"/>
  <c r="Q110" i="2" a="1"/>
  <c r="Q110" i="2" s="1"/>
  <c r="P110" i="2" a="1"/>
  <c r="P110" i="2" s="1"/>
  <c r="R110" i="2" a="1"/>
  <c r="R110" i="2" s="1"/>
  <c r="O110" i="2" a="1"/>
  <c r="O110" i="2" s="1"/>
  <c r="S110" i="2" a="1"/>
  <c r="S110" i="2" s="1"/>
  <c r="AA110" i="2"/>
  <c r="AF109" i="2" a="1"/>
  <c r="AF109" i="2" s="1"/>
  <c r="AE109" i="2" a="1"/>
  <c r="AE109" i="2" s="1"/>
  <c r="AD109" i="2" a="1"/>
  <c r="AD109" i="2" s="1"/>
  <c r="AC109" i="2" a="1"/>
  <c r="AC109" i="2" s="1"/>
  <c r="AB109" i="2" a="1"/>
  <c r="AB109" i="2" s="1"/>
  <c r="AH109" i="2" l="1"/>
  <c r="AK109" i="2"/>
  <c r="AG109" i="2"/>
  <c r="AJ109" i="2"/>
  <c r="AI109" i="2"/>
  <c r="AL109" i="2"/>
  <c r="Y110" i="2"/>
  <c r="V110" i="2"/>
  <c r="W110" i="2"/>
  <c r="T110" i="2"/>
  <c r="X110" i="2"/>
  <c r="U110" i="2"/>
  <c r="AA111" i="2"/>
  <c r="AC110" i="2" a="1"/>
  <c r="AC110" i="2" s="1"/>
  <c r="AD110" i="2" a="1"/>
  <c r="AD110" i="2" s="1"/>
  <c r="AF110" i="2" a="1"/>
  <c r="AF110" i="2" s="1"/>
  <c r="AB110" i="2" a="1"/>
  <c r="AB110" i="2" s="1"/>
  <c r="AE110" i="2" a="1"/>
  <c r="AE110" i="2" s="1"/>
  <c r="P111" i="2" a="1"/>
  <c r="P111" i="2" s="1"/>
  <c r="O111" i="2" a="1"/>
  <c r="O111" i="2" s="1"/>
  <c r="R111" i="2" a="1"/>
  <c r="R111" i="2" s="1"/>
  <c r="S111" i="2" a="1"/>
  <c r="S111" i="2" s="1"/>
  <c r="N112" i="2"/>
  <c r="Q111" i="2" a="1"/>
  <c r="Q111" i="2" s="1"/>
  <c r="AH110" i="2" l="1"/>
  <c r="AK110" i="2"/>
  <c r="AG110" i="2"/>
  <c r="AJ110" i="2"/>
  <c r="AI110" i="2"/>
  <c r="AL110" i="2"/>
  <c r="V111" i="2"/>
  <c r="Y111" i="2"/>
  <c r="W111" i="2"/>
  <c r="T111" i="2"/>
  <c r="X111" i="2"/>
  <c r="U111" i="2"/>
  <c r="AA112" i="2"/>
  <c r="AF111" i="2" a="1"/>
  <c r="AF111" i="2" s="1"/>
  <c r="AE111" i="2" a="1"/>
  <c r="AE111" i="2" s="1"/>
  <c r="AD111" i="2" a="1"/>
  <c r="AD111" i="2" s="1"/>
  <c r="AC111" i="2" a="1"/>
  <c r="AC111" i="2" s="1"/>
  <c r="AB111" i="2" a="1"/>
  <c r="AB111" i="2" s="1"/>
  <c r="N113" i="2"/>
  <c r="O112" i="2" a="1"/>
  <c r="O112" i="2" s="1"/>
  <c r="P112" i="2" a="1"/>
  <c r="P112" i="2" s="1"/>
  <c r="S112" i="2" a="1"/>
  <c r="S112" i="2" s="1"/>
  <c r="Q112" i="2" a="1"/>
  <c r="Q112" i="2" s="1"/>
  <c r="R112" i="2" a="1"/>
  <c r="R112" i="2" s="1"/>
  <c r="AH111" i="2" l="1"/>
  <c r="AK111" i="2"/>
  <c r="AI111" i="2"/>
  <c r="AL111" i="2"/>
  <c r="AG111" i="2"/>
  <c r="AJ111" i="2"/>
  <c r="T112" i="2"/>
  <c r="W112" i="2"/>
  <c r="Y112" i="2"/>
  <c r="V112" i="2"/>
  <c r="X112" i="2"/>
  <c r="U112" i="2"/>
  <c r="Q113" i="2" a="1"/>
  <c r="Q113" i="2" s="1"/>
  <c r="S113" i="2" a="1"/>
  <c r="S113" i="2" s="1"/>
  <c r="P113" i="2" a="1"/>
  <c r="P113" i="2" s="1"/>
  <c r="O113" i="2" a="1"/>
  <c r="O113" i="2" s="1"/>
  <c r="N114" i="2"/>
  <c r="R113" i="2" a="1"/>
  <c r="R113" i="2" s="1"/>
  <c r="AA113" i="2"/>
  <c r="AF112" i="2" a="1"/>
  <c r="AF112" i="2" s="1"/>
  <c r="AC112" i="2" a="1"/>
  <c r="AC112" i="2" s="1"/>
  <c r="AB112" i="2" a="1"/>
  <c r="AB112" i="2" s="1"/>
  <c r="AE112" i="2" a="1"/>
  <c r="AE112" i="2" s="1"/>
  <c r="AD112" i="2" a="1"/>
  <c r="AD112" i="2" s="1"/>
  <c r="AH112" i="2" l="1"/>
  <c r="AK112" i="2"/>
  <c r="AI112" i="2"/>
  <c r="AL112" i="2"/>
  <c r="AG112" i="2"/>
  <c r="AJ112" i="2"/>
  <c r="W113" i="2"/>
  <c r="T113" i="2"/>
  <c r="X113" i="2"/>
  <c r="U113" i="2"/>
  <c r="Y113" i="2"/>
  <c r="V113" i="2"/>
  <c r="N115" i="2"/>
  <c r="S114" i="2" a="1"/>
  <c r="S114" i="2" s="1"/>
  <c r="R114" i="2" a="1"/>
  <c r="R114" i="2" s="1"/>
  <c r="Q114" i="2" a="1"/>
  <c r="Q114" i="2" s="1"/>
  <c r="O114" i="2" a="1"/>
  <c r="O114" i="2" s="1"/>
  <c r="P114" i="2" a="1"/>
  <c r="P114" i="2" s="1"/>
  <c r="AA114" i="2"/>
  <c r="AE113" i="2" a="1"/>
  <c r="AE113" i="2" s="1"/>
  <c r="AD113" i="2" a="1"/>
  <c r="AD113" i="2" s="1"/>
  <c r="AC113" i="2" a="1"/>
  <c r="AC113" i="2" s="1"/>
  <c r="AF113" i="2" a="1"/>
  <c r="AF113" i="2" s="1"/>
  <c r="AB113" i="2" a="1"/>
  <c r="AB113" i="2" s="1"/>
  <c r="AL113" i="2" l="1"/>
  <c r="AI113" i="2"/>
  <c r="AH113" i="2"/>
  <c r="AK113" i="2"/>
  <c r="AG113" i="2"/>
  <c r="AJ113" i="2"/>
  <c r="W114" i="2"/>
  <c r="T114" i="2"/>
  <c r="X114" i="2"/>
  <c r="U114" i="2"/>
  <c r="Y114" i="2"/>
  <c r="V114" i="2"/>
  <c r="S115" i="2" a="1"/>
  <c r="S115" i="2" s="1"/>
  <c r="Q115" i="2" a="1"/>
  <c r="Q115" i="2" s="1"/>
  <c r="O115" i="2" a="1"/>
  <c r="O115" i="2" s="1"/>
  <c r="N116" i="2"/>
  <c r="R115" i="2" a="1"/>
  <c r="R115" i="2" s="1"/>
  <c r="P115" i="2" a="1"/>
  <c r="P115" i="2" s="1"/>
  <c r="AA115" i="2"/>
  <c r="AE114" i="2" a="1"/>
  <c r="AE114" i="2" s="1"/>
  <c r="AF114" i="2" a="1"/>
  <c r="AF114" i="2" s="1"/>
  <c r="AD114" i="2" a="1"/>
  <c r="AD114" i="2" s="1"/>
  <c r="AC114" i="2" a="1"/>
  <c r="AC114" i="2" s="1"/>
  <c r="AB114" i="2" a="1"/>
  <c r="AB114" i="2" s="1"/>
  <c r="AH114" i="2" l="1"/>
  <c r="AK114" i="2"/>
  <c r="AI114" i="2"/>
  <c r="AL114" i="2"/>
  <c r="AG114" i="2"/>
  <c r="AJ114" i="2"/>
  <c r="U115" i="2"/>
  <c r="X115" i="2"/>
  <c r="W115" i="2"/>
  <c r="T115" i="2"/>
  <c r="Y115" i="2"/>
  <c r="V115" i="2"/>
  <c r="AA116" i="2"/>
  <c r="AE115" i="2" a="1"/>
  <c r="AE115" i="2" s="1"/>
  <c r="AD115" i="2" a="1"/>
  <c r="AD115" i="2" s="1"/>
  <c r="AC115" i="2" a="1"/>
  <c r="AC115" i="2" s="1"/>
  <c r="AF115" i="2" a="1"/>
  <c r="AF115" i="2" s="1"/>
  <c r="AB115" i="2" a="1"/>
  <c r="AB115" i="2" s="1"/>
  <c r="N117" i="2"/>
  <c r="S116" i="2" a="1"/>
  <c r="S116" i="2" s="1"/>
  <c r="P116" i="2" a="1"/>
  <c r="P116" i="2" s="1"/>
  <c r="R116" i="2" a="1"/>
  <c r="R116" i="2" s="1"/>
  <c r="O116" i="2" a="1"/>
  <c r="O116" i="2" s="1"/>
  <c r="Q116" i="2" a="1"/>
  <c r="Q116" i="2" s="1"/>
  <c r="AH115" i="2" l="1"/>
  <c r="AK115" i="2"/>
  <c r="AI115" i="2"/>
  <c r="AL115" i="2"/>
  <c r="AG115" i="2"/>
  <c r="AJ115" i="2"/>
  <c r="Y116" i="2"/>
  <c r="V116" i="2"/>
  <c r="W116" i="2"/>
  <c r="T116" i="2"/>
  <c r="X116" i="2"/>
  <c r="U116" i="2"/>
  <c r="S117" i="2" a="1"/>
  <c r="S117" i="2" s="1"/>
  <c r="Q117" i="2" a="1"/>
  <c r="Q117" i="2" s="1"/>
  <c r="R117" i="2" a="1"/>
  <c r="R117" i="2" s="1"/>
  <c r="O117" i="2" a="1"/>
  <c r="O117" i="2" s="1"/>
  <c r="N118" i="2"/>
  <c r="P117" i="2" a="1"/>
  <c r="P117" i="2" s="1"/>
  <c r="AA117" i="2"/>
  <c r="AD116" i="2" a="1"/>
  <c r="AD116" i="2" s="1"/>
  <c r="AF116" i="2" a="1"/>
  <c r="AF116" i="2" s="1"/>
  <c r="AE116" i="2" a="1"/>
  <c r="AE116" i="2" s="1"/>
  <c r="AC116" i="2" a="1"/>
  <c r="AC116" i="2" s="1"/>
  <c r="AB116" i="2" a="1"/>
  <c r="AB116" i="2" s="1"/>
  <c r="AG116" i="2" l="1"/>
  <c r="AJ116" i="2"/>
  <c r="AI116" i="2"/>
  <c r="AL116" i="2"/>
  <c r="AK116" i="2"/>
  <c r="AH116" i="2"/>
  <c r="Y117" i="2"/>
  <c r="V117" i="2"/>
  <c r="X117" i="2"/>
  <c r="U117" i="2"/>
  <c r="T117" i="2"/>
  <c r="W117" i="2"/>
  <c r="AA118" i="2"/>
  <c r="AF117" i="2" a="1"/>
  <c r="AF117" i="2" s="1"/>
  <c r="AC117" i="2" a="1"/>
  <c r="AC117" i="2" s="1"/>
  <c r="AD117" i="2" a="1"/>
  <c r="AD117" i="2" s="1"/>
  <c r="AE117" i="2" a="1"/>
  <c r="AE117" i="2" s="1"/>
  <c r="AB117" i="2" a="1"/>
  <c r="AB117" i="2" s="1"/>
  <c r="N119" i="2"/>
  <c r="O118" i="2" a="1"/>
  <c r="O118" i="2" s="1"/>
  <c r="S118" i="2" a="1"/>
  <c r="S118" i="2" s="1"/>
  <c r="R118" i="2" a="1"/>
  <c r="R118" i="2" s="1"/>
  <c r="Q118" i="2" a="1"/>
  <c r="Q118" i="2" s="1"/>
  <c r="P118" i="2" a="1"/>
  <c r="P118" i="2" s="1"/>
  <c r="AH117" i="2" l="1"/>
  <c r="AK117" i="2"/>
  <c r="AG117" i="2"/>
  <c r="AJ117" i="2"/>
  <c r="AI117" i="2"/>
  <c r="AL117" i="2"/>
  <c r="W118" i="2"/>
  <c r="T118" i="2"/>
  <c r="X118" i="2"/>
  <c r="U118" i="2"/>
  <c r="Y118" i="2"/>
  <c r="V118" i="2"/>
  <c r="N120" i="2"/>
  <c r="O119" i="2" a="1"/>
  <c r="O119" i="2" s="1"/>
  <c r="Q119" i="2" a="1"/>
  <c r="Q119" i="2" s="1"/>
  <c r="R119" i="2" a="1"/>
  <c r="R119" i="2" s="1"/>
  <c r="P119" i="2" a="1"/>
  <c r="P119" i="2" s="1"/>
  <c r="S119" i="2" a="1"/>
  <c r="S119" i="2" s="1"/>
  <c r="AA119" i="2"/>
  <c r="AF118" i="2" a="1"/>
  <c r="AF118" i="2" s="1"/>
  <c r="AE118" i="2" a="1"/>
  <c r="AE118" i="2" s="1"/>
  <c r="AD118" i="2" a="1"/>
  <c r="AD118" i="2" s="1"/>
  <c r="AB118" i="2" a="1"/>
  <c r="AB118" i="2" s="1"/>
  <c r="AC118" i="2" a="1"/>
  <c r="AC118" i="2" s="1"/>
  <c r="AG118" i="2" l="1"/>
  <c r="AJ118" i="2"/>
  <c r="AH118" i="2"/>
  <c r="AK118" i="2"/>
  <c r="AI118" i="2"/>
  <c r="AL118" i="2"/>
  <c r="X119" i="2"/>
  <c r="U119" i="2"/>
  <c r="W119" i="2"/>
  <c r="T119" i="2"/>
  <c r="V119" i="2"/>
  <c r="Y119" i="2"/>
  <c r="N121" i="2"/>
  <c r="Q120" i="2" a="1"/>
  <c r="Q120" i="2" s="1"/>
  <c r="O120" i="2" a="1"/>
  <c r="O120" i="2" s="1"/>
  <c r="S120" i="2" a="1"/>
  <c r="S120" i="2" s="1"/>
  <c r="P120" i="2" a="1"/>
  <c r="P120" i="2" s="1"/>
  <c r="R120" i="2" a="1"/>
  <c r="R120" i="2" s="1"/>
  <c r="AA120" i="2"/>
  <c r="AE119" i="2" a="1"/>
  <c r="AE119" i="2" s="1"/>
  <c r="AD119" i="2" a="1"/>
  <c r="AD119" i="2" s="1"/>
  <c r="AC119" i="2" a="1"/>
  <c r="AC119" i="2" s="1"/>
  <c r="AB119" i="2" a="1"/>
  <c r="AB119" i="2" s="1"/>
  <c r="AF119" i="2" a="1"/>
  <c r="AF119" i="2" s="1"/>
  <c r="AJ119" i="2" l="1"/>
  <c r="AG119" i="2"/>
  <c r="AI119" i="2"/>
  <c r="AL119" i="2"/>
  <c r="AH119" i="2"/>
  <c r="AK119" i="2"/>
  <c r="Y120" i="2"/>
  <c r="V120" i="2"/>
  <c r="T120" i="2"/>
  <c r="W120" i="2"/>
  <c r="X120" i="2"/>
  <c r="U120" i="2"/>
  <c r="AA121" i="2"/>
  <c r="AF120" i="2" a="1"/>
  <c r="AF120" i="2" s="1"/>
  <c r="AE120" i="2" a="1"/>
  <c r="AE120" i="2" s="1"/>
  <c r="AD120" i="2" a="1"/>
  <c r="AD120" i="2" s="1"/>
  <c r="AB120" i="2" a="1"/>
  <c r="AB120" i="2" s="1"/>
  <c r="AC120" i="2" a="1"/>
  <c r="AC120" i="2" s="1"/>
  <c r="P121" i="2" a="1"/>
  <c r="P121" i="2" s="1"/>
  <c r="R121" i="2" a="1"/>
  <c r="R121" i="2" s="1"/>
  <c r="O121" i="2" a="1"/>
  <c r="O121" i="2" s="1"/>
  <c r="S121" i="2" a="1"/>
  <c r="S121" i="2" s="1"/>
  <c r="Q121" i="2" a="1"/>
  <c r="Q121" i="2" s="1"/>
  <c r="N122" i="2"/>
  <c r="AG120" i="2" l="1"/>
  <c r="AJ120" i="2"/>
  <c r="AH120" i="2"/>
  <c r="AK120" i="2"/>
  <c r="AI120" i="2"/>
  <c r="AL120" i="2"/>
  <c r="X121" i="2"/>
  <c r="U121" i="2"/>
  <c r="Y121" i="2"/>
  <c r="V121" i="2"/>
  <c r="W121" i="2"/>
  <c r="T121" i="2"/>
  <c r="AA122" i="2"/>
  <c r="AD121" i="2" a="1"/>
  <c r="AD121" i="2" s="1"/>
  <c r="AC121" i="2" a="1"/>
  <c r="AC121" i="2" s="1"/>
  <c r="AE121" i="2" a="1"/>
  <c r="AE121" i="2" s="1"/>
  <c r="AB121" i="2" a="1"/>
  <c r="AB121" i="2" s="1"/>
  <c r="AF121" i="2" a="1"/>
  <c r="AF121" i="2" s="1"/>
  <c r="N123" i="2"/>
  <c r="P122" i="2" a="1"/>
  <c r="P122" i="2" s="1"/>
  <c r="Q122" i="2" a="1"/>
  <c r="Q122" i="2" s="1"/>
  <c r="R122" i="2" a="1"/>
  <c r="R122" i="2" s="1"/>
  <c r="O122" i="2" a="1"/>
  <c r="O122" i="2" s="1"/>
  <c r="S122" i="2" a="1"/>
  <c r="S122" i="2" s="1"/>
  <c r="AG121" i="2" l="1"/>
  <c r="AJ121" i="2"/>
  <c r="AH121" i="2"/>
  <c r="AK121" i="2"/>
  <c r="AI121" i="2"/>
  <c r="AL121" i="2"/>
  <c r="Y122" i="2"/>
  <c r="V122" i="2"/>
  <c r="X122" i="2"/>
  <c r="U122" i="2"/>
  <c r="W122" i="2"/>
  <c r="T122" i="2"/>
  <c r="Q123" i="2" a="1"/>
  <c r="Q123" i="2" s="1"/>
  <c r="S123" i="2" a="1"/>
  <c r="S123" i="2" s="1"/>
  <c r="P123" i="2" a="1"/>
  <c r="P123" i="2" s="1"/>
  <c r="N124" i="2"/>
  <c r="O123" i="2" a="1"/>
  <c r="O123" i="2" s="1"/>
  <c r="R123" i="2" a="1"/>
  <c r="R123" i="2" s="1"/>
  <c r="AA123" i="2"/>
  <c r="AF122" i="2" a="1"/>
  <c r="AF122" i="2" s="1"/>
  <c r="AE122" i="2" a="1"/>
  <c r="AE122" i="2" s="1"/>
  <c r="AD122" i="2" a="1"/>
  <c r="AD122" i="2" s="1"/>
  <c r="AC122" i="2" a="1"/>
  <c r="AC122" i="2" s="1"/>
  <c r="AB122" i="2" a="1"/>
  <c r="AB122" i="2" s="1"/>
  <c r="AG122" i="2" l="1"/>
  <c r="AJ122" i="2"/>
  <c r="AH122" i="2"/>
  <c r="AK122" i="2"/>
  <c r="AI122" i="2"/>
  <c r="AL122" i="2"/>
  <c r="W123" i="2"/>
  <c r="T123" i="2"/>
  <c r="X123" i="2"/>
  <c r="U123" i="2"/>
  <c r="Y123" i="2"/>
  <c r="V123" i="2"/>
  <c r="AA124" i="2"/>
  <c r="AC123" i="2" a="1"/>
  <c r="AC123" i="2" s="1"/>
  <c r="AD123" i="2" a="1"/>
  <c r="AD123" i="2" s="1"/>
  <c r="AF123" i="2" a="1"/>
  <c r="AF123" i="2" s="1"/>
  <c r="AE123" i="2" a="1"/>
  <c r="AE123" i="2" s="1"/>
  <c r="AB123" i="2" a="1"/>
  <c r="AB123" i="2" s="1"/>
  <c r="P124" i="2" a="1"/>
  <c r="P124" i="2" s="1"/>
  <c r="N125" i="2"/>
  <c r="Q124" i="2" a="1"/>
  <c r="Q124" i="2" s="1"/>
  <c r="O124" i="2" a="1"/>
  <c r="O124" i="2" s="1"/>
  <c r="S124" i="2" a="1"/>
  <c r="S124" i="2" s="1"/>
  <c r="R124" i="2" a="1"/>
  <c r="R124" i="2" s="1"/>
  <c r="AH123" i="2" l="1"/>
  <c r="AK123" i="2"/>
  <c r="AG123" i="2"/>
  <c r="AJ123" i="2"/>
  <c r="AI123" i="2"/>
  <c r="AL123" i="2"/>
  <c r="Y124" i="2"/>
  <c r="V124" i="2"/>
  <c r="X124" i="2"/>
  <c r="U124" i="2"/>
  <c r="W124" i="2"/>
  <c r="T124" i="2"/>
  <c r="N126" i="2"/>
  <c r="R125" i="2" a="1"/>
  <c r="R125" i="2" s="1"/>
  <c r="Q125" i="2" a="1"/>
  <c r="Q125" i="2" s="1"/>
  <c r="O125" i="2" a="1"/>
  <c r="O125" i="2" s="1"/>
  <c r="S125" i="2" a="1"/>
  <c r="S125" i="2" s="1"/>
  <c r="P125" i="2" a="1"/>
  <c r="P125" i="2" s="1"/>
  <c r="AA125" i="2"/>
  <c r="AE124" i="2" a="1"/>
  <c r="AE124" i="2" s="1"/>
  <c r="AD124" i="2" a="1"/>
  <c r="AD124" i="2" s="1"/>
  <c r="AF124" i="2" a="1"/>
  <c r="AF124" i="2" s="1"/>
  <c r="AB124" i="2" a="1"/>
  <c r="AB124" i="2" s="1"/>
  <c r="AC124" i="2" a="1"/>
  <c r="AC124" i="2" s="1"/>
  <c r="AK124" i="2" l="1"/>
  <c r="AH124" i="2"/>
  <c r="AG124" i="2"/>
  <c r="AJ124" i="2"/>
  <c r="AI124" i="2"/>
  <c r="AL124" i="2"/>
  <c r="U125" i="2"/>
  <c r="X125" i="2"/>
  <c r="Y125" i="2"/>
  <c r="V125" i="2"/>
  <c r="W125" i="2"/>
  <c r="T125" i="2"/>
  <c r="AA126" i="2"/>
  <c r="AF125" i="2" a="1"/>
  <c r="AF125" i="2" s="1"/>
  <c r="AE125" i="2" a="1"/>
  <c r="AE125" i="2" s="1"/>
  <c r="AB125" i="2" a="1"/>
  <c r="AB125" i="2" s="1"/>
  <c r="AD125" i="2" a="1"/>
  <c r="AD125" i="2" s="1"/>
  <c r="AC125" i="2" a="1"/>
  <c r="AC125" i="2" s="1"/>
  <c r="O126" i="2" a="1"/>
  <c r="O126" i="2" s="1"/>
  <c r="N127" i="2"/>
  <c r="R126" i="2" a="1"/>
  <c r="R126" i="2" s="1"/>
  <c r="P126" i="2" a="1"/>
  <c r="P126" i="2" s="1"/>
  <c r="S126" i="2" a="1"/>
  <c r="S126" i="2" s="1"/>
  <c r="Q126" i="2" a="1"/>
  <c r="Q126" i="2" s="1"/>
  <c r="AI125" i="2" l="1"/>
  <c r="AL125" i="2"/>
  <c r="AG125" i="2"/>
  <c r="AJ125" i="2"/>
  <c r="AH125" i="2"/>
  <c r="AK125" i="2"/>
  <c r="W126" i="2"/>
  <c r="T126" i="2"/>
  <c r="Y126" i="2"/>
  <c r="V126" i="2"/>
  <c r="X126" i="2"/>
  <c r="U126" i="2"/>
  <c r="R127" i="2" a="1"/>
  <c r="R127" i="2" s="1"/>
  <c r="O127" i="2" a="1"/>
  <c r="O127" i="2" s="1"/>
  <c r="P127" i="2" a="1"/>
  <c r="P127" i="2" s="1"/>
  <c r="Q127" i="2" a="1"/>
  <c r="Q127" i="2" s="1"/>
  <c r="S127" i="2" a="1"/>
  <c r="S127" i="2" s="1"/>
  <c r="N128" i="2"/>
  <c r="AA127" i="2"/>
  <c r="AC126" i="2" a="1"/>
  <c r="AC126" i="2" s="1"/>
  <c r="AE126" i="2" a="1"/>
  <c r="AE126" i="2" s="1"/>
  <c r="AD126" i="2" a="1"/>
  <c r="AD126" i="2" s="1"/>
  <c r="AF126" i="2" a="1"/>
  <c r="AF126" i="2" s="1"/>
  <c r="AB126" i="2" a="1"/>
  <c r="AB126" i="2" s="1"/>
  <c r="AH126" i="2" l="1"/>
  <c r="AK126" i="2"/>
  <c r="AI126" i="2"/>
  <c r="AL126" i="2"/>
  <c r="AJ126" i="2"/>
  <c r="AG126" i="2"/>
  <c r="W127" i="2"/>
  <c r="T127" i="2"/>
  <c r="V127" i="2"/>
  <c r="Y127" i="2"/>
  <c r="X127" i="2"/>
  <c r="U127" i="2"/>
  <c r="AA128" i="2"/>
  <c r="AF127" i="2" a="1"/>
  <c r="AF127" i="2" s="1"/>
  <c r="AC127" i="2" a="1"/>
  <c r="AC127" i="2" s="1"/>
  <c r="AE127" i="2" a="1"/>
  <c r="AE127" i="2" s="1"/>
  <c r="AD127" i="2" a="1"/>
  <c r="AD127" i="2" s="1"/>
  <c r="AB127" i="2" a="1"/>
  <c r="AB127" i="2" s="1"/>
  <c r="N129" i="2"/>
  <c r="S128" i="2" a="1"/>
  <c r="S128" i="2" s="1"/>
  <c r="R128" i="2" a="1"/>
  <c r="R128" i="2" s="1"/>
  <c r="Q128" i="2" a="1"/>
  <c r="Q128" i="2" s="1"/>
  <c r="P128" i="2" a="1"/>
  <c r="P128" i="2" s="1"/>
  <c r="O128" i="2" a="1"/>
  <c r="O128" i="2" s="1"/>
  <c r="AJ127" i="2" l="1"/>
  <c r="AG127" i="2"/>
  <c r="AI127" i="2"/>
  <c r="AL127" i="2"/>
  <c r="AH127" i="2"/>
  <c r="AK127" i="2"/>
  <c r="X128" i="2"/>
  <c r="U128" i="2"/>
  <c r="Y128" i="2"/>
  <c r="V128" i="2"/>
  <c r="T128" i="2"/>
  <c r="W128" i="2"/>
  <c r="AA129" i="2"/>
  <c r="AD128" i="2" a="1"/>
  <c r="AD128" i="2" s="1"/>
  <c r="AE128" i="2" a="1"/>
  <c r="AE128" i="2" s="1"/>
  <c r="AC128" i="2" a="1"/>
  <c r="AC128" i="2" s="1"/>
  <c r="AB128" i="2" a="1"/>
  <c r="AB128" i="2" s="1"/>
  <c r="AF128" i="2" a="1"/>
  <c r="AF128" i="2" s="1"/>
  <c r="N130" i="2"/>
  <c r="Q129" i="2" a="1"/>
  <c r="Q129" i="2" s="1"/>
  <c r="O129" i="2" a="1"/>
  <c r="O129" i="2" s="1"/>
  <c r="R129" i="2" a="1"/>
  <c r="R129" i="2" s="1"/>
  <c r="P129" i="2" a="1"/>
  <c r="P129" i="2" s="1"/>
  <c r="S129" i="2" a="1"/>
  <c r="S129" i="2" s="1"/>
  <c r="AG128" i="2" l="1"/>
  <c r="AJ128" i="2"/>
  <c r="AI128" i="2"/>
  <c r="AL128" i="2"/>
  <c r="AH128" i="2"/>
  <c r="AK128" i="2"/>
  <c r="W129" i="2"/>
  <c r="T129" i="2"/>
  <c r="Y129" i="2"/>
  <c r="V129" i="2"/>
  <c r="X129" i="2"/>
  <c r="U129" i="2"/>
  <c r="AA130" i="2"/>
  <c r="AD129" i="2" a="1"/>
  <c r="AD129" i="2" s="1"/>
  <c r="AF129" i="2" a="1"/>
  <c r="AF129" i="2" s="1"/>
  <c r="AE129" i="2" a="1"/>
  <c r="AE129" i="2" s="1"/>
  <c r="AC129" i="2" a="1"/>
  <c r="AC129" i="2" s="1"/>
  <c r="AB129" i="2" a="1"/>
  <c r="AB129" i="2" s="1"/>
  <c r="N131" i="2"/>
  <c r="Q130" i="2" a="1"/>
  <c r="Q130" i="2" s="1"/>
  <c r="R130" i="2" a="1"/>
  <c r="R130" i="2" s="1"/>
  <c r="P130" i="2" a="1"/>
  <c r="P130" i="2" s="1"/>
  <c r="S130" i="2" a="1"/>
  <c r="S130" i="2" s="1"/>
  <c r="O130" i="2" a="1"/>
  <c r="O130" i="2" s="1"/>
  <c r="AL129" i="2" l="1"/>
  <c r="AI129" i="2"/>
  <c r="AH129" i="2"/>
  <c r="AK129" i="2"/>
  <c r="AG129" i="2"/>
  <c r="AJ129" i="2"/>
  <c r="W130" i="2"/>
  <c r="T130" i="2"/>
  <c r="Y130" i="2"/>
  <c r="V130" i="2"/>
  <c r="X130" i="2"/>
  <c r="U130" i="2"/>
  <c r="AA131" i="2"/>
  <c r="AF130" i="2" a="1"/>
  <c r="AF130" i="2" s="1"/>
  <c r="AD130" i="2" a="1"/>
  <c r="AD130" i="2" s="1"/>
  <c r="AC130" i="2" a="1"/>
  <c r="AC130" i="2" s="1"/>
  <c r="AB130" i="2" a="1"/>
  <c r="AB130" i="2" s="1"/>
  <c r="AE130" i="2" a="1"/>
  <c r="AE130" i="2" s="1"/>
  <c r="P131" i="2" a="1"/>
  <c r="P131" i="2" s="1"/>
  <c r="S131" i="2" a="1"/>
  <c r="S131" i="2" s="1"/>
  <c r="O131" i="2" a="1"/>
  <c r="O131" i="2" s="1"/>
  <c r="N132" i="2"/>
  <c r="R131" i="2" a="1"/>
  <c r="R131" i="2" s="1"/>
  <c r="Q131" i="2" a="1"/>
  <c r="Q131" i="2" s="1"/>
  <c r="AG130" i="2" l="1"/>
  <c r="AJ130" i="2"/>
  <c r="AH130" i="2"/>
  <c r="AK130" i="2"/>
  <c r="AI130" i="2"/>
  <c r="AL130" i="2"/>
  <c r="Y131" i="2"/>
  <c r="V131" i="2"/>
  <c r="W131" i="2"/>
  <c r="T131" i="2"/>
  <c r="X131" i="2"/>
  <c r="U131" i="2"/>
  <c r="O132" i="2" a="1"/>
  <c r="O132" i="2" s="1"/>
  <c r="S132" i="2" a="1"/>
  <c r="S132" i="2" s="1"/>
  <c r="N133" i="2"/>
  <c r="Q132" i="2" a="1"/>
  <c r="Q132" i="2" s="1"/>
  <c r="P132" i="2" a="1"/>
  <c r="P132" i="2" s="1"/>
  <c r="R132" i="2" a="1"/>
  <c r="R132" i="2" s="1"/>
  <c r="AA132" i="2"/>
  <c r="AF131" i="2" a="1"/>
  <c r="AF131" i="2" s="1"/>
  <c r="AB131" i="2" a="1"/>
  <c r="AB131" i="2" s="1"/>
  <c r="AE131" i="2" a="1"/>
  <c r="AE131" i="2" s="1"/>
  <c r="AD131" i="2" a="1"/>
  <c r="AD131" i="2" s="1"/>
  <c r="AC131" i="2" a="1"/>
  <c r="AC131" i="2" s="1"/>
  <c r="AG131" i="2" l="1"/>
  <c r="AJ131" i="2"/>
  <c r="AI131" i="2"/>
  <c r="AL131" i="2"/>
  <c r="AH131" i="2"/>
  <c r="AK131" i="2"/>
  <c r="V132" i="2"/>
  <c r="Y132" i="2"/>
  <c r="W132" i="2"/>
  <c r="T132" i="2"/>
  <c r="X132" i="2"/>
  <c r="U132" i="2"/>
  <c r="N134" i="2"/>
  <c r="O133" i="2" a="1"/>
  <c r="O133" i="2" s="1"/>
  <c r="Q133" i="2" a="1"/>
  <c r="Q133" i="2" s="1"/>
  <c r="P133" i="2" a="1"/>
  <c r="P133" i="2" s="1"/>
  <c r="S133" i="2" a="1"/>
  <c r="S133" i="2" s="1"/>
  <c r="R133" i="2" a="1"/>
  <c r="R133" i="2" s="1"/>
  <c r="AA133" i="2"/>
  <c r="AD132" i="2" a="1"/>
  <c r="AD132" i="2" s="1"/>
  <c r="AC132" i="2" a="1"/>
  <c r="AC132" i="2" s="1"/>
  <c r="AE132" i="2" a="1"/>
  <c r="AE132" i="2" s="1"/>
  <c r="AB132" i="2" a="1"/>
  <c r="AB132" i="2" s="1"/>
  <c r="AF132" i="2" a="1"/>
  <c r="AF132" i="2" s="1"/>
  <c r="AG132" i="2" l="1"/>
  <c r="AJ132" i="2"/>
  <c r="AI132" i="2"/>
  <c r="AL132" i="2"/>
  <c r="AH132" i="2"/>
  <c r="AK132" i="2"/>
  <c r="U133" i="2"/>
  <c r="X133" i="2"/>
  <c r="Y133" i="2"/>
  <c r="V133" i="2"/>
  <c r="T133" i="2"/>
  <c r="W133" i="2"/>
  <c r="N135" i="2"/>
  <c r="S134" i="2" a="1"/>
  <c r="S134" i="2" s="1"/>
  <c r="Q134" i="2" a="1"/>
  <c r="Q134" i="2" s="1"/>
  <c r="P134" i="2" a="1"/>
  <c r="P134" i="2" s="1"/>
  <c r="R134" i="2" a="1"/>
  <c r="R134" i="2" s="1"/>
  <c r="O134" i="2" a="1"/>
  <c r="O134" i="2" s="1"/>
  <c r="AA134" i="2"/>
  <c r="AF133" i="2" a="1"/>
  <c r="AF133" i="2" s="1"/>
  <c r="AE133" i="2" a="1"/>
  <c r="AE133" i="2" s="1"/>
  <c r="AD133" i="2" a="1"/>
  <c r="AD133" i="2" s="1"/>
  <c r="AC133" i="2" a="1"/>
  <c r="AC133" i="2" s="1"/>
  <c r="AB133" i="2" a="1"/>
  <c r="AB133" i="2" s="1"/>
  <c r="AH133" i="2" l="1"/>
  <c r="AK133" i="2"/>
  <c r="AG133" i="2"/>
  <c r="AJ133" i="2"/>
  <c r="AI133" i="2"/>
  <c r="AL133" i="2"/>
  <c r="W134" i="2"/>
  <c r="T134" i="2"/>
  <c r="X134" i="2"/>
  <c r="U134" i="2"/>
  <c r="Y134" i="2"/>
  <c r="V134" i="2"/>
  <c r="AA135" i="2"/>
  <c r="AD134" i="2" a="1"/>
  <c r="AD134" i="2" s="1"/>
  <c r="AC134" i="2" a="1"/>
  <c r="AC134" i="2" s="1"/>
  <c r="AE134" i="2" a="1"/>
  <c r="AE134" i="2" s="1"/>
  <c r="AF134" i="2" a="1"/>
  <c r="AF134" i="2" s="1"/>
  <c r="AB134" i="2" a="1"/>
  <c r="AB134" i="2" s="1"/>
  <c r="N136" i="2"/>
  <c r="Q135" i="2" a="1"/>
  <c r="Q135" i="2" s="1"/>
  <c r="R135" i="2" a="1"/>
  <c r="R135" i="2" s="1"/>
  <c r="P135" i="2" a="1"/>
  <c r="P135" i="2" s="1"/>
  <c r="S135" i="2" a="1"/>
  <c r="S135" i="2" s="1"/>
  <c r="O135" i="2" a="1"/>
  <c r="O135" i="2" s="1"/>
  <c r="AI134" i="2" l="1"/>
  <c r="AL134" i="2"/>
  <c r="AG134" i="2"/>
  <c r="AJ134" i="2"/>
  <c r="AH134" i="2"/>
  <c r="AK134" i="2"/>
  <c r="Y135" i="2"/>
  <c r="V135" i="2"/>
  <c r="X135" i="2"/>
  <c r="U135" i="2"/>
  <c r="W135" i="2"/>
  <c r="T135" i="2"/>
  <c r="Q136" i="2" a="1"/>
  <c r="Q136" i="2" s="1"/>
  <c r="O136" i="2" a="1"/>
  <c r="O136" i="2" s="1"/>
  <c r="N137" i="2"/>
  <c r="R136" i="2" a="1"/>
  <c r="R136" i="2" s="1"/>
  <c r="S136" i="2" a="1"/>
  <c r="S136" i="2" s="1"/>
  <c r="P136" i="2" a="1"/>
  <c r="P136" i="2" s="1"/>
  <c r="AA136" i="2"/>
  <c r="AF135" i="2" a="1"/>
  <c r="AF135" i="2" s="1"/>
  <c r="AE135" i="2" a="1"/>
  <c r="AE135" i="2" s="1"/>
  <c r="AD135" i="2" a="1"/>
  <c r="AD135" i="2" s="1"/>
  <c r="AC135" i="2" a="1"/>
  <c r="AC135" i="2" s="1"/>
  <c r="AB135" i="2" a="1"/>
  <c r="AB135" i="2" s="1"/>
  <c r="AH135" i="2" l="1"/>
  <c r="AK135" i="2"/>
  <c r="AJ135" i="2"/>
  <c r="AG135" i="2"/>
  <c r="AI135" i="2"/>
  <c r="AL135" i="2"/>
  <c r="X136" i="2"/>
  <c r="U136" i="2"/>
  <c r="T136" i="2"/>
  <c r="W136" i="2"/>
  <c r="Y136" i="2"/>
  <c r="V136" i="2"/>
  <c r="R137" i="2" a="1"/>
  <c r="R137" i="2" s="1"/>
  <c r="O137" i="2" a="1"/>
  <c r="O137" i="2" s="1"/>
  <c r="N138" i="2"/>
  <c r="Q137" i="2" a="1"/>
  <c r="Q137" i="2" s="1"/>
  <c r="S137" i="2" a="1"/>
  <c r="S137" i="2" s="1"/>
  <c r="P137" i="2" a="1"/>
  <c r="P137" i="2" s="1"/>
  <c r="AA137" i="2"/>
  <c r="AD136" i="2" a="1"/>
  <c r="AD136" i="2" s="1"/>
  <c r="AC136" i="2" a="1"/>
  <c r="AC136" i="2" s="1"/>
  <c r="AE136" i="2" a="1"/>
  <c r="AE136" i="2" s="1"/>
  <c r="AF136" i="2" a="1"/>
  <c r="AF136" i="2" s="1"/>
  <c r="AB136" i="2" a="1"/>
  <c r="AB136" i="2" s="1"/>
  <c r="AG136" i="2" l="1"/>
  <c r="AJ136" i="2"/>
  <c r="AI136" i="2"/>
  <c r="AL136" i="2"/>
  <c r="AH136" i="2"/>
  <c r="AK136" i="2"/>
  <c r="Y137" i="2"/>
  <c r="V137" i="2"/>
  <c r="W137" i="2"/>
  <c r="T137" i="2"/>
  <c r="X137" i="2"/>
  <c r="U137" i="2"/>
  <c r="P138" i="2" a="1"/>
  <c r="P138" i="2" s="1"/>
  <c r="S138" i="2" a="1"/>
  <c r="S138" i="2" s="1"/>
  <c r="Q138" i="2" a="1"/>
  <c r="Q138" i="2" s="1"/>
  <c r="O138" i="2" a="1"/>
  <c r="O138" i="2" s="1"/>
  <c r="N139" i="2"/>
  <c r="R138" i="2" a="1"/>
  <c r="R138" i="2" s="1"/>
  <c r="AA138" i="2"/>
  <c r="AE137" i="2" a="1"/>
  <c r="AE137" i="2" s="1"/>
  <c r="AD137" i="2" a="1"/>
  <c r="AD137" i="2" s="1"/>
  <c r="AF137" i="2" a="1"/>
  <c r="AF137" i="2" s="1"/>
  <c r="AC137" i="2" a="1"/>
  <c r="AC137" i="2" s="1"/>
  <c r="AB137" i="2" a="1"/>
  <c r="AB137" i="2" s="1"/>
  <c r="AL137" i="2" l="1"/>
  <c r="AI137" i="2"/>
  <c r="AG137" i="2"/>
  <c r="AJ137" i="2"/>
  <c r="AH137" i="2"/>
  <c r="AK137" i="2"/>
  <c r="W138" i="2"/>
  <c r="T138" i="2"/>
  <c r="Y138" i="2"/>
  <c r="V138" i="2"/>
  <c r="X138" i="2"/>
  <c r="U138" i="2"/>
  <c r="S139" i="2" a="1"/>
  <c r="S139" i="2" s="1"/>
  <c r="R139" i="2" a="1"/>
  <c r="R139" i="2" s="1"/>
  <c r="N140" i="2"/>
  <c r="Q139" i="2" a="1"/>
  <c r="Q139" i="2" s="1"/>
  <c r="O139" i="2" a="1"/>
  <c r="O139" i="2" s="1"/>
  <c r="P139" i="2" a="1"/>
  <c r="P139" i="2" s="1"/>
  <c r="AA139" i="2"/>
  <c r="AF138" i="2" a="1"/>
  <c r="AF138" i="2" s="1"/>
  <c r="AD138" i="2" a="1"/>
  <c r="AD138" i="2" s="1"/>
  <c r="AC138" i="2" a="1"/>
  <c r="AC138" i="2" s="1"/>
  <c r="AE138" i="2" a="1"/>
  <c r="AE138" i="2" s="1"/>
  <c r="AB138" i="2" a="1"/>
  <c r="AB138" i="2" s="1"/>
  <c r="AI138" i="2" l="1"/>
  <c r="AL138" i="2"/>
  <c r="AG138" i="2"/>
  <c r="AJ138" i="2"/>
  <c r="AH138" i="2"/>
  <c r="AK138" i="2"/>
  <c r="X139" i="2"/>
  <c r="U139" i="2"/>
  <c r="Y139" i="2"/>
  <c r="V139" i="2"/>
  <c r="W139" i="2"/>
  <c r="T139" i="2"/>
  <c r="AA140" i="2"/>
  <c r="AF139" i="2" a="1"/>
  <c r="AF139" i="2" s="1"/>
  <c r="AE139" i="2" a="1"/>
  <c r="AE139" i="2" s="1"/>
  <c r="AC139" i="2" a="1"/>
  <c r="AC139" i="2" s="1"/>
  <c r="AB139" i="2" a="1"/>
  <c r="AB139" i="2" s="1"/>
  <c r="AD139" i="2" a="1"/>
  <c r="AD139" i="2" s="1"/>
  <c r="N141" i="2"/>
  <c r="R140" i="2" a="1"/>
  <c r="R140" i="2" s="1"/>
  <c r="P140" i="2" a="1"/>
  <c r="P140" i="2" s="1"/>
  <c r="O140" i="2" a="1"/>
  <c r="O140" i="2" s="1"/>
  <c r="Q140" i="2" a="1"/>
  <c r="Q140" i="2" s="1"/>
  <c r="S140" i="2" a="1"/>
  <c r="S140" i="2" s="1"/>
  <c r="AG139" i="2" l="1"/>
  <c r="AJ139" i="2"/>
  <c r="AI139" i="2"/>
  <c r="AL139" i="2"/>
  <c r="AH139" i="2"/>
  <c r="AK139" i="2"/>
  <c r="X140" i="2"/>
  <c r="U140" i="2"/>
  <c r="W140" i="2"/>
  <c r="T140" i="2"/>
  <c r="Y140" i="2"/>
  <c r="V140" i="2"/>
  <c r="P141" i="2" a="1"/>
  <c r="P141" i="2" s="1"/>
  <c r="S141" i="2" a="1"/>
  <c r="S141" i="2" s="1"/>
  <c r="O141" i="2" a="1"/>
  <c r="O141" i="2" s="1"/>
  <c r="R141" i="2" a="1"/>
  <c r="R141" i="2" s="1"/>
  <c r="Q141" i="2" a="1"/>
  <c r="Q141" i="2" s="1"/>
  <c r="N142" i="2"/>
  <c r="AA141" i="2"/>
  <c r="AC140" i="2" a="1"/>
  <c r="AC140" i="2" s="1"/>
  <c r="AD140" i="2" a="1"/>
  <c r="AD140" i="2" s="1"/>
  <c r="AE140" i="2" a="1"/>
  <c r="AE140" i="2" s="1"/>
  <c r="AF140" i="2" a="1"/>
  <c r="AF140" i="2" s="1"/>
  <c r="AB140" i="2" a="1"/>
  <c r="AB140" i="2" s="1"/>
  <c r="AK140" i="2" l="1"/>
  <c r="AH140" i="2"/>
  <c r="AI140" i="2"/>
  <c r="AL140" i="2"/>
  <c r="AG140" i="2"/>
  <c r="AJ140" i="2"/>
  <c r="Y141" i="2"/>
  <c r="V141" i="2"/>
  <c r="T141" i="2"/>
  <c r="W141" i="2"/>
  <c r="U141" i="2"/>
  <c r="X141" i="2"/>
  <c r="N143" i="2"/>
  <c r="S142" i="2" a="1"/>
  <c r="S142" i="2" s="1"/>
  <c r="Q142" i="2" a="1"/>
  <c r="Q142" i="2" s="1"/>
  <c r="R142" i="2" a="1"/>
  <c r="R142" i="2" s="1"/>
  <c r="P142" i="2" a="1"/>
  <c r="P142" i="2" s="1"/>
  <c r="O142" i="2" a="1"/>
  <c r="O142" i="2" s="1"/>
  <c r="AA142" i="2"/>
  <c r="AD141" i="2" a="1"/>
  <c r="AD141" i="2" s="1"/>
  <c r="AE141" i="2" a="1"/>
  <c r="AE141" i="2" s="1"/>
  <c r="AF141" i="2" a="1"/>
  <c r="AF141" i="2" s="1"/>
  <c r="AC141" i="2" a="1"/>
  <c r="AC141" i="2" s="1"/>
  <c r="AB141" i="2" a="1"/>
  <c r="AB141" i="2" s="1"/>
  <c r="AG141" i="2" l="1"/>
  <c r="AJ141" i="2"/>
  <c r="AI141" i="2"/>
  <c r="AL141" i="2"/>
  <c r="AH141" i="2"/>
  <c r="AK141" i="2"/>
  <c r="Y142" i="2"/>
  <c r="V142" i="2"/>
  <c r="X142" i="2"/>
  <c r="U142" i="2"/>
  <c r="W142" i="2"/>
  <c r="T142" i="2"/>
  <c r="AA143" i="2"/>
  <c r="AF142" i="2" a="1"/>
  <c r="AF142" i="2" s="1"/>
  <c r="AD142" i="2" a="1"/>
  <c r="AD142" i="2" s="1"/>
  <c r="AC142" i="2" a="1"/>
  <c r="AC142" i="2" s="1"/>
  <c r="AE142" i="2" a="1"/>
  <c r="AE142" i="2" s="1"/>
  <c r="AB142" i="2" a="1"/>
  <c r="AB142" i="2" s="1"/>
  <c r="P143" i="2" a="1"/>
  <c r="P143" i="2" s="1"/>
  <c r="O143" i="2" a="1"/>
  <c r="O143" i="2" s="1"/>
  <c r="S143" i="2" a="1"/>
  <c r="S143" i="2" s="1"/>
  <c r="Q143" i="2" a="1"/>
  <c r="Q143" i="2" s="1"/>
  <c r="N144" i="2"/>
  <c r="R143" i="2" a="1"/>
  <c r="R143" i="2" s="1"/>
  <c r="AH142" i="2" l="1"/>
  <c r="AK142" i="2"/>
  <c r="AG142" i="2"/>
  <c r="AJ142" i="2"/>
  <c r="AI142" i="2"/>
  <c r="AL142" i="2"/>
  <c r="X143" i="2"/>
  <c r="U143" i="2"/>
  <c r="W143" i="2"/>
  <c r="T143" i="2"/>
  <c r="Y143" i="2"/>
  <c r="V143" i="2"/>
  <c r="AA144" i="2"/>
  <c r="AD143" i="2" a="1"/>
  <c r="AD143" i="2" s="1"/>
  <c r="AB143" i="2" a="1"/>
  <c r="AB143" i="2" s="1"/>
  <c r="AF143" i="2" a="1"/>
  <c r="AF143" i="2" s="1"/>
  <c r="AC143" i="2" a="1"/>
  <c r="AC143" i="2" s="1"/>
  <c r="AE143" i="2" a="1"/>
  <c r="AE143" i="2" s="1"/>
  <c r="N145" i="2"/>
  <c r="O144" i="2" a="1"/>
  <c r="O144" i="2" s="1"/>
  <c r="P144" i="2" a="1"/>
  <c r="P144" i="2" s="1"/>
  <c r="S144" i="2" a="1"/>
  <c r="S144" i="2" s="1"/>
  <c r="R144" i="2" a="1"/>
  <c r="R144" i="2" s="1"/>
  <c r="Q144" i="2" a="1"/>
  <c r="Q144" i="2" s="1"/>
  <c r="AH143" i="2" l="1"/>
  <c r="AK143" i="2"/>
  <c r="AI143" i="2"/>
  <c r="AL143" i="2"/>
  <c r="AG143" i="2"/>
  <c r="AJ143" i="2"/>
  <c r="T144" i="2"/>
  <c r="W144" i="2"/>
  <c r="X144" i="2"/>
  <c r="U144" i="2"/>
  <c r="Y144" i="2"/>
  <c r="V144" i="2"/>
  <c r="P145" i="2" a="1"/>
  <c r="P145" i="2" s="1"/>
  <c r="O145" i="2" a="1"/>
  <c r="O145" i="2" s="1"/>
  <c r="R145" i="2" a="1"/>
  <c r="R145" i="2" s="1"/>
  <c r="N146" i="2"/>
  <c r="Q145" i="2" a="1"/>
  <c r="Q145" i="2" s="1"/>
  <c r="S145" i="2" a="1"/>
  <c r="S145" i="2" s="1"/>
  <c r="AA145" i="2"/>
  <c r="AD144" i="2" a="1"/>
  <c r="AD144" i="2" s="1"/>
  <c r="AF144" i="2" a="1"/>
  <c r="AF144" i="2" s="1"/>
  <c r="AE144" i="2" a="1"/>
  <c r="AE144" i="2" s="1"/>
  <c r="AC144" i="2" a="1"/>
  <c r="AC144" i="2" s="1"/>
  <c r="AB144" i="2" a="1"/>
  <c r="AB144" i="2" s="1"/>
  <c r="AG144" i="2" l="1"/>
  <c r="AJ144" i="2"/>
  <c r="AI144" i="2"/>
  <c r="AL144" i="2"/>
  <c r="AH144" i="2"/>
  <c r="AK144" i="2"/>
  <c r="Y145" i="2"/>
  <c r="V145" i="2"/>
  <c r="W145" i="2"/>
  <c r="T145" i="2"/>
  <c r="X145" i="2"/>
  <c r="U145" i="2"/>
  <c r="N147" i="2"/>
  <c r="S146" i="2" a="1"/>
  <c r="S146" i="2" s="1"/>
  <c r="Q146" i="2" a="1"/>
  <c r="Q146" i="2" s="1"/>
  <c r="R146" i="2" a="1"/>
  <c r="R146" i="2" s="1"/>
  <c r="P146" i="2" a="1"/>
  <c r="P146" i="2" s="1"/>
  <c r="O146" i="2" a="1"/>
  <c r="O146" i="2" s="1"/>
  <c r="AA146" i="2"/>
  <c r="AF145" i="2" a="1"/>
  <c r="AF145" i="2" s="1"/>
  <c r="AC145" i="2" a="1"/>
  <c r="AC145" i="2" s="1"/>
  <c r="AB145" i="2" a="1"/>
  <c r="AB145" i="2" s="1"/>
  <c r="AE145" i="2" a="1"/>
  <c r="AE145" i="2" s="1"/>
  <c r="AD145" i="2" a="1"/>
  <c r="AD145" i="2" s="1"/>
  <c r="AH145" i="2" l="1"/>
  <c r="AK145" i="2"/>
  <c r="AL145" i="2"/>
  <c r="AI145" i="2"/>
  <c r="AG145" i="2"/>
  <c r="AJ145" i="2"/>
  <c r="W146" i="2"/>
  <c r="T146" i="2"/>
  <c r="Y146" i="2"/>
  <c r="V146" i="2"/>
  <c r="X146" i="2"/>
  <c r="U146" i="2"/>
  <c r="S147" i="2" a="1"/>
  <c r="S147" i="2" s="1"/>
  <c r="R147" i="2" a="1"/>
  <c r="R147" i="2" s="1"/>
  <c r="O147" i="2" a="1"/>
  <c r="O147" i="2" s="1"/>
  <c r="N148" i="2"/>
  <c r="Q147" i="2" a="1"/>
  <c r="Q147" i="2" s="1"/>
  <c r="P147" i="2" a="1"/>
  <c r="P147" i="2" s="1"/>
  <c r="AA147" i="2"/>
  <c r="AC146" i="2" a="1"/>
  <c r="AC146" i="2" s="1"/>
  <c r="AF146" i="2" a="1"/>
  <c r="AF146" i="2" s="1"/>
  <c r="AE146" i="2" a="1"/>
  <c r="AE146" i="2" s="1"/>
  <c r="AD146" i="2" a="1"/>
  <c r="AD146" i="2" s="1"/>
  <c r="AB146" i="2" a="1"/>
  <c r="AB146" i="2" s="1"/>
  <c r="AI146" i="2" l="1"/>
  <c r="AL146" i="2"/>
  <c r="AH146" i="2"/>
  <c r="AK146" i="2"/>
  <c r="AG146" i="2"/>
  <c r="AJ146" i="2"/>
  <c r="Y147" i="2"/>
  <c r="V147" i="2"/>
  <c r="W147" i="2"/>
  <c r="T147" i="2"/>
  <c r="X147" i="2"/>
  <c r="U147" i="2"/>
  <c r="N149" i="2"/>
  <c r="S148" i="2" a="1"/>
  <c r="S148" i="2" s="1"/>
  <c r="R148" i="2" a="1"/>
  <c r="R148" i="2" s="1"/>
  <c r="P148" i="2" a="1"/>
  <c r="P148" i="2" s="1"/>
  <c r="Q148" i="2" a="1"/>
  <c r="Q148" i="2" s="1"/>
  <c r="O148" i="2" a="1"/>
  <c r="O148" i="2" s="1"/>
  <c r="AA148" i="2"/>
  <c r="AD147" i="2" a="1"/>
  <c r="AD147" i="2" s="1"/>
  <c r="AC147" i="2" a="1"/>
  <c r="AC147" i="2" s="1"/>
  <c r="AE147" i="2" a="1"/>
  <c r="AE147" i="2" s="1"/>
  <c r="AF147" i="2" a="1"/>
  <c r="AF147" i="2" s="1"/>
  <c r="AB147" i="2" a="1"/>
  <c r="AB147" i="2" s="1"/>
  <c r="AI147" i="2" l="1"/>
  <c r="AL147" i="2"/>
  <c r="AK147" i="2"/>
  <c r="AH147" i="2"/>
  <c r="AG147" i="2"/>
  <c r="AJ147" i="2"/>
  <c r="X148" i="2"/>
  <c r="U148" i="2"/>
  <c r="W148" i="2"/>
  <c r="T148" i="2"/>
  <c r="V148" i="2"/>
  <c r="Y148" i="2"/>
  <c r="AA149" i="2"/>
  <c r="AE148" i="2" a="1"/>
  <c r="AE148" i="2" s="1"/>
  <c r="AD148" i="2" a="1"/>
  <c r="AD148" i="2" s="1"/>
  <c r="AF148" i="2" a="1"/>
  <c r="AF148" i="2" s="1"/>
  <c r="AC148" i="2" a="1"/>
  <c r="AC148" i="2" s="1"/>
  <c r="AB148" i="2" a="1"/>
  <c r="AB148" i="2" s="1"/>
  <c r="S149" i="2" a="1"/>
  <c r="S149" i="2" s="1"/>
  <c r="R149" i="2" a="1"/>
  <c r="R149" i="2" s="1"/>
  <c r="Q149" i="2" a="1"/>
  <c r="Q149" i="2" s="1"/>
  <c r="O149" i="2" a="1"/>
  <c r="O149" i="2" s="1"/>
  <c r="N150" i="2"/>
  <c r="P149" i="2" a="1"/>
  <c r="P149" i="2" s="1"/>
  <c r="AK148" i="2" l="1"/>
  <c r="AH148" i="2"/>
  <c r="AI148" i="2"/>
  <c r="AL148" i="2"/>
  <c r="AG148" i="2"/>
  <c r="AJ148" i="2"/>
  <c r="U149" i="2"/>
  <c r="X149" i="2"/>
  <c r="Y149" i="2"/>
  <c r="V149" i="2"/>
  <c r="T149" i="2"/>
  <c r="W149" i="2"/>
  <c r="AA150" i="2"/>
  <c r="AF149" i="2" a="1"/>
  <c r="AF149" i="2" s="1"/>
  <c r="AC149" i="2" a="1"/>
  <c r="AC149" i="2" s="1"/>
  <c r="AB149" i="2" a="1"/>
  <c r="AB149" i="2" s="1"/>
  <c r="AD149" i="2" a="1"/>
  <c r="AD149" i="2" s="1"/>
  <c r="AE149" i="2" a="1"/>
  <c r="AE149" i="2" s="1"/>
  <c r="N151" i="2"/>
  <c r="Q150" i="2" a="1"/>
  <c r="Q150" i="2" s="1"/>
  <c r="S150" i="2" a="1"/>
  <c r="S150" i="2" s="1"/>
  <c r="P150" i="2" a="1"/>
  <c r="P150" i="2" s="1"/>
  <c r="O150" i="2" a="1"/>
  <c r="O150" i="2" s="1"/>
  <c r="R150" i="2" a="1"/>
  <c r="R150" i="2" s="1"/>
  <c r="AG149" i="2" l="1"/>
  <c r="AJ149" i="2"/>
  <c r="AI149" i="2"/>
  <c r="AL149" i="2"/>
  <c r="AH149" i="2"/>
  <c r="AK149" i="2"/>
  <c r="W150" i="2"/>
  <c r="T150" i="2"/>
  <c r="X150" i="2"/>
  <c r="U150" i="2"/>
  <c r="Y150" i="2"/>
  <c r="V150" i="2"/>
  <c r="S151" i="2" a="1"/>
  <c r="S151" i="2" s="1"/>
  <c r="R151" i="2" a="1"/>
  <c r="R151" i="2" s="1"/>
  <c r="P151" i="2" a="1"/>
  <c r="P151" i="2" s="1"/>
  <c r="N152" i="2"/>
  <c r="O151" i="2" a="1"/>
  <c r="O151" i="2" s="1"/>
  <c r="Q151" i="2" a="1"/>
  <c r="Q151" i="2" s="1"/>
  <c r="AA151" i="2"/>
  <c r="AC150" i="2" a="1"/>
  <c r="AC150" i="2" s="1"/>
  <c r="AF150" i="2" a="1"/>
  <c r="AF150" i="2" s="1"/>
  <c r="AE150" i="2" a="1"/>
  <c r="AE150" i="2" s="1"/>
  <c r="AD150" i="2" a="1"/>
  <c r="AD150" i="2" s="1"/>
  <c r="AB150" i="2" a="1"/>
  <c r="AB150" i="2" s="1"/>
  <c r="AI150" i="2" l="1"/>
  <c r="AL150" i="2"/>
  <c r="AG150" i="2"/>
  <c r="AJ150" i="2"/>
  <c r="AH150" i="2"/>
  <c r="AK150" i="2"/>
  <c r="W151" i="2"/>
  <c r="T151" i="2"/>
  <c r="Y151" i="2"/>
  <c r="V151" i="2"/>
  <c r="X151" i="2"/>
  <c r="U151" i="2"/>
  <c r="AA152" i="2"/>
  <c r="AD151" i="2" a="1"/>
  <c r="AD151" i="2" s="1"/>
  <c r="AC151" i="2" a="1"/>
  <c r="AC151" i="2" s="1"/>
  <c r="AE151" i="2" a="1"/>
  <c r="AE151" i="2" s="1"/>
  <c r="AB151" i="2" a="1"/>
  <c r="AB151" i="2" s="1"/>
  <c r="AF151" i="2" a="1"/>
  <c r="AF151" i="2" s="1"/>
  <c r="N153" i="2"/>
  <c r="P152" i="2" a="1"/>
  <c r="P152" i="2" s="1"/>
  <c r="O152" i="2" a="1"/>
  <c r="O152" i="2" s="1"/>
  <c r="Q152" i="2" a="1"/>
  <c r="Q152" i="2" s="1"/>
  <c r="S152" i="2" a="1"/>
  <c r="S152" i="2" s="1"/>
  <c r="R152" i="2" a="1"/>
  <c r="R152" i="2" s="1"/>
  <c r="AI151" i="2" l="1"/>
  <c r="AL151" i="2"/>
  <c r="AJ151" i="2"/>
  <c r="AG151" i="2"/>
  <c r="AH151" i="2"/>
  <c r="AK151" i="2"/>
  <c r="X152" i="2"/>
  <c r="U152" i="2"/>
  <c r="T152" i="2"/>
  <c r="W152" i="2"/>
  <c r="Y152" i="2"/>
  <c r="V152" i="2"/>
  <c r="AA153" i="2"/>
  <c r="AF152" i="2" a="1"/>
  <c r="AF152" i="2" s="1"/>
  <c r="AE152" i="2" a="1"/>
  <c r="AE152" i="2" s="1"/>
  <c r="AB152" i="2" a="1"/>
  <c r="AB152" i="2" s="1"/>
  <c r="AD152" i="2" a="1"/>
  <c r="AD152" i="2" s="1"/>
  <c r="AC152" i="2" a="1"/>
  <c r="AC152" i="2" s="1"/>
  <c r="S153" i="2" a="1"/>
  <c r="S153" i="2" s="1"/>
  <c r="O153" i="2" a="1"/>
  <c r="O153" i="2" s="1"/>
  <c r="P153" i="2" a="1"/>
  <c r="P153" i="2" s="1"/>
  <c r="N154" i="2"/>
  <c r="Q153" i="2" a="1"/>
  <c r="Q153" i="2" s="1"/>
  <c r="R153" i="2" a="1"/>
  <c r="R153" i="2" s="1"/>
  <c r="AI152" i="2" l="1"/>
  <c r="AL152" i="2"/>
  <c r="AG152" i="2"/>
  <c r="AJ152" i="2"/>
  <c r="AH152" i="2"/>
  <c r="AK152" i="2"/>
  <c r="X153" i="2"/>
  <c r="U153" i="2"/>
  <c r="W153" i="2"/>
  <c r="T153" i="2"/>
  <c r="Y153" i="2"/>
  <c r="V153" i="2"/>
  <c r="N155" i="2"/>
  <c r="S154" i="2" a="1"/>
  <c r="S154" i="2" s="1"/>
  <c r="R154" i="2" a="1"/>
  <c r="R154" i="2" s="1"/>
  <c r="P154" i="2" a="1"/>
  <c r="P154" i="2" s="1"/>
  <c r="Q154" i="2" a="1"/>
  <c r="Q154" i="2" s="1"/>
  <c r="O154" i="2" a="1"/>
  <c r="O154" i="2" s="1"/>
  <c r="AA154" i="2"/>
  <c r="AF153" i="2" a="1"/>
  <c r="AF153" i="2" s="1"/>
  <c r="AC153" i="2" a="1"/>
  <c r="AC153" i="2" s="1"/>
  <c r="AD153" i="2" a="1"/>
  <c r="AD153" i="2" s="1"/>
  <c r="AB153" i="2" a="1"/>
  <c r="AB153" i="2" s="1"/>
  <c r="AE153" i="2" a="1"/>
  <c r="AE153" i="2" s="1"/>
  <c r="AI153" i="2" l="1"/>
  <c r="AL153" i="2"/>
  <c r="AH153" i="2"/>
  <c r="AK153" i="2"/>
  <c r="AG153" i="2"/>
  <c r="AJ153" i="2"/>
  <c r="X154" i="2"/>
  <c r="U154" i="2"/>
  <c r="W154" i="2"/>
  <c r="T154" i="2"/>
  <c r="Y154" i="2"/>
  <c r="V154" i="2"/>
  <c r="AA155" i="2"/>
  <c r="AC154" i="2" a="1"/>
  <c r="AC154" i="2" s="1"/>
  <c r="AE154" i="2" a="1"/>
  <c r="AE154" i="2" s="1"/>
  <c r="AF154" i="2" a="1"/>
  <c r="AF154" i="2" s="1"/>
  <c r="AD154" i="2" a="1"/>
  <c r="AD154" i="2" s="1"/>
  <c r="AB154" i="2" a="1"/>
  <c r="AB154" i="2" s="1"/>
  <c r="Q155" i="2" a="1"/>
  <c r="Q155" i="2" s="1"/>
  <c r="S155" i="2" a="1"/>
  <c r="S155" i="2" s="1"/>
  <c r="R155" i="2" a="1"/>
  <c r="R155" i="2" s="1"/>
  <c r="N156" i="2"/>
  <c r="O155" i="2" a="1"/>
  <c r="O155" i="2" s="1"/>
  <c r="P155" i="2" a="1"/>
  <c r="P155" i="2" s="1"/>
  <c r="AI154" i="2" l="1"/>
  <c r="AL154" i="2"/>
  <c r="AG154" i="2"/>
  <c r="AJ154" i="2"/>
  <c r="AH154" i="2"/>
  <c r="AK154" i="2"/>
  <c r="Y155" i="2"/>
  <c r="V155" i="2"/>
  <c r="X155" i="2"/>
  <c r="U155" i="2"/>
  <c r="W155" i="2"/>
  <c r="T155" i="2"/>
  <c r="Q156" i="2" a="1"/>
  <c r="Q156" i="2" s="1"/>
  <c r="P156" i="2" a="1"/>
  <c r="P156" i="2" s="1"/>
  <c r="N157" i="2"/>
  <c r="O156" i="2" a="1"/>
  <c r="O156" i="2" s="1"/>
  <c r="R156" i="2" a="1"/>
  <c r="R156" i="2" s="1"/>
  <c r="S156" i="2" a="1"/>
  <c r="S156" i="2" s="1"/>
  <c r="AA156" i="2"/>
  <c r="AD155" i="2" a="1"/>
  <c r="AD155" i="2" s="1"/>
  <c r="AC155" i="2" a="1"/>
  <c r="AC155" i="2" s="1"/>
  <c r="AB155" i="2" a="1"/>
  <c r="AB155" i="2" s="1"/>
  <c r="AE155" i="2" a="1"/>
  <c r="AE155" i="2" s="1"/>
  <c r="AF155" i="2" a="1"/>
  <c r="AF155" i="2" s="1"/>
  <c r="AI155" i="2" l="1"/>
  <c r="AL155" i="2"/>
  <c r="AH155" i="2"/>
  <c r="AK155" i="2"/>
  <c r="AG155" i="2"/>
  <c r="AJ155" i="2"/>
  <c r="W156" i="2"/>
  <c r="T156" i="2"/>
  <c r="X156" i="2"/>
  <c r="U156" i="2"/>
  <c r="Y156" i="2"/>
  <c r="V156" i="2"/>
  <c r="AA157" i="2"/>
  <c r="AE156" i="2" a="1"/>
  <c r="AE156" i="2" s="1"/>
  <c r="AD156" i="2" a="1"/>
  <c r="AD156" i="2" s="1"/>
  <c r="AC156" i="2" a="1"/>
  <c r="AC156" i="2" s="1"/>
  <c r="AF156" i="2" a="1"/>
  <c r="AF156" i="2" s="1"/>
  <c r="AB156" i="2" a="1"/>
  <c r="AB156" i="2" s="1"/>
  <c r="R157" i="2" a="1"/>
  <c r="R157" i="2" s="1"/>
  <c r="Q157" i="2" a="1"/>
  <c r="Q157" i="2" s="1"/>
  <c r="S157" i="2" a="1"/>
  <c r="S157" i="2" s="1"/>
  <c r="P157" i="2" a="1"/>
  <c r="P157" i="2" s="1"/>
  <c r="O157" i="2" a="1"/>
  <c r="O157" i="2" s="1"/>
  <c r="N158" i="2"/>
  <c r="AG156" i="2" l="1"/>
  <c r="AJ156" i="2"/>
  <c r="AI156" i="2"/>
  <c r="AL156" i="2"/>
  <c r="AK156" i="2"/>
  <c r="AH156" i="2"/>
  <c r="W157" i="2"/>
  <c r="T157" i="2"/>
  <c r="U157" i="2"/>
  <c r="X157" i="2"/>
  <c r="Y157" i="2"/>
  <c r="V157" i="2"/>
  <c r="Q158" i="2" a="1"/>
  <c r="Q158" i="2" s="1"/>
  <c r="R158" i="2" a="1"/>
  <c r="R158" i="2" s="1"/>
  <c r="N159" i="2"/>
  <c r="S158" i="2" a="1"/>
  <c r="S158" i="2" s="1"/>
  <c r="O158" i="2" a="1"/>
  <c r="O158" i="2" s="1"/>
  <c r="P158" i="2" a="1"/>
  <c r="P158" i="2" s="1"/>
  <c r="AA158" i="2"/>
  <c r="AF157" i="2" a="1"/>
  <c r="AF157" i="2" s="1"/>
  <c r="AC157" i="2" a="1"/>
  <c r="AC157" i="2" s="1"/>
  <c r="AD157" i="2" a="1"/>
  <c r="AD157" i="2" s="1"/>
  <c r="AB157" i="2" a="1"/>
  <c r="AB157" i="2" s="1"/>
  <c r="AE157" i="2" a="1"/>
  <c r="AE157" i="2" s="1"/>
  <c r="AI157" i="2" l="1"/>
  <c r="AL157" i="2"/>
  <c r="AG157" i="2"/>
  <c r="AJ157" i="2"/>
  <c r="AH157" i="2"/>
  <c r="AK157" i="2"/>
  <c r="Y158" i="2"/>
  <c r="V158" i="2"/>
  <c r="X158" i="2"/>
  <c r="U158" i="2"/>
  <c r="W158" i="2"/>
  <c r="T158" i="2"/>
  <c r="AA159" i="2"/>
  <c r="AC158" i="2" a="1"/>
  <c r="AC158" i="2" s="1"/>
  <c r="AF158" i="2" a="1"/>
  <c r="AF158" i="2" s="1"/>
  <c r="AE158" i="2" a="1"/>
  <c r="AE158" i="2" s="1"/>
  <c r="AD158" i="2" a="1"/>
  <c r="AD158" i="2" s="1"/>
  <c r="AB158" i="2" a="1"/>
  <c r="AB158" i="2" s="1"/>
  <c r="N160" i="2"/>
  <c r="S159" i="2" a="1"/>
  <c r="S159" i="2" s="1"/>
  <c r="R159" i="2" a="1"/>
  <c r="R159" i="2" s="1"/>
  <c r="Q159" i="2" a="1"/>
  <c r="Q159" i="2" s="1"/>
  <c r="O159" i="2" a="1"/>
  <c r="O159" i="2" s="1"/>
  <c r="P159" i="2" a="1"/>
  <c r="P159" i="2" s="1"/>
  <c r="AI158" i="2" l="1"/>
  <c r="AL158" i="2"/>
  <c r="AJ158" i="2"/>
  <c r="AG158" i="2"/>
  <c r="AH158" i="2"/>
  <c r="AK158" i="2"/>
  <c r="X159" i="2"/>
  <c r="U159" i="2"/>
  <c r="Y159" i="2"/>
  <c r="V159" i="2"/>
  <c r="W159" i="2"/>
  <c r="T159" i="2"/>
  <c r="N161" i="2"/>
  <c r="P160" i="2" a="1"/>
  <c r="P160" i="2" s="1"/>
  <c r="Q160" i="2" a="1"/>
  <c r="Q160" i="2" s="1"/>
  <c r="S160" i="2" a="1"/>
  <c r="S160" i="2" s="1"/>
  <c r="R160" i="2" a="1"/>
  <c r="R160" i="2" s="1"/>
  <c r="O160" i="2" a="1"/>
  <c r="O160" i="2" s="1"/>
  <c r="AA160" i="2"/>
  <c r="AE159" i="2" a="1"/>
  <c r="AE159" i="2" s="1"/>
  <c r="AD159" i="2" a="1"/>
  <c r="AD159" i="2" s="1"/>
  <c r="AC159" i="2" a="1"/>
  <c r="AC159" i="2" s="1"/>
  <c r="AF159" i="2" a="1"/>
  <c r="AF159" i="2" s="1"/>
  <c r="AB159" i="2" a="1"/>
  <c r="AB159" i="2" s="1"/>
  <c r="AI159" i="2" l="1"/>
  <c r="AL159" i="2"/>
  <c r="AJ159" i="2"/>
  <c r="AG159" i="2"/>
  <c r="AH159" i="2"/>
  <c r="AK159" i="2"/>
  <c r="T160" i="2"/>
  <c r="W160" i="2"/>
  <c r="Y160" i="2"/>
  <c r="V160" i="2"/>
  <c r="X160" i="2"/>
  <c r="U160" i="2"/>
  <c r="AA161" i="2"/>
  <c r="AF160" i="2" a="1"/>
  <c r="AF160" i="2" s="1"/>
  <c r="AC160" i="2" a="1"/>
  <c r="AC160" i="2" s="1"/>
  <c r="AB160" i="2" a="1"/>
  <c r="AB160" i="2" s="1"/>
  <c r="AE160" i="2" a="1"/>
  <c r="AE160" i="2" s="1"/>
  <c r="AD160" i="2" a="1"/>
  <c r="AD160" i="2" s="1"/>
  <c r="N162" i="2"/>
  <c r="P161" i="2" a="1"/>
  <c r="P161" i="2" s="1"/>
  <c r="Q161" i="2" a="1"/>
  <c r="Q161" i="2" s="1"/>
  <c r="R161" i="2" a="1"/>
  <c r="R161" i="2" s="1"/>
  <c r="S161" i="2" a="1"/>
  <c r="S161" i="2" s="1"/>
  <c r="O161" i="2" a="1"/>
  <c r="O161" i="2" s="1"/>
  <c r="AG160" i="2" l="1"/>
  <c r="AJ160" i="2"/>
  <c r="AH160" i="2"/>
  <c r="AK160" i="2"/>
  <c r="AI160" i="2"/>
  <c r="AL160" i="2"/>
  <c r="Y161" i="2"/>
  <c r="V161" i="2"/>
  <c r="X161" i="2"/>
  <c r="U161" i="2"/>
  <c r="W161" i="2"/>
  <c r="T161" i="2"/>
  <c r="O162" i="2" a="1"/>
  <c r="O162" i="2" s="1"/>
  <c r="N163" i="2"/>
  <c r="Q162" i="2" a="1"/>
  <c r="Q162" i="2" s="1"/>
  <c r="S162" i="2" a="1"/>
  <c r="S162" i="2" s="1"/>
  <c r="R162" i="2" a="1"/>
  <c r="R162" i="2" s="1"/>
  <c r="P162" i="2" a="1"/>
  <c r="P162" i="2" s="1"/>
  <c r="AA162" i="2"/>
  <c r="AC161" i="2" a="1"/>
  <c r="AC161" i="2" s="1"/>
  <c r="AF161" i="2" a="1"/>
  <c r="AF161" i="2" s="1"/>
  <c r="AE161" i="2" a="1"/>
  <c r="AE161" i="2" s="1"/>
  <c r="AD161" i="2" a="1"/>
  <c r="AD161" i="2" s="1"/>
  <c r="AB161" i="2" a="1"/>
  <c r="AB161" i="2" s="1"/>
  <c r="AH161" i="2" l="1"/>
  <c r="AK161" i="2"/>
  <c r="AI161" i="2"/>
  <c r="AL161" i="2"/>
  <c r="AG161" i="2"/>
  <c r="AJ161" i="2"/>
  <c r="W162" i="2"/>
  <c r="T162" i="2"/>
  <c r="Y162" i="2"/>
  <c r="V162" i="2"/>
  <c r="X162" i="2"/>
  <c r="U162" i="2"/>
  <c r="N164" i="2"/>
  <c r="O163" i="2" a="1"/>
  <c r="O163" i="2" s="1"/>
  <c r="P163" i="2" a="1"/>
  <c r="P163" i="2" s="1"/>
  <c r="S163" i="2" a="1"/>
  <c r="S163" i="2" s="1"/>
  <c r="R163" i="2" a="1"/>
  <c r="R163" i="2" s="1"/>
  <c r="Q163" i="2" a="1"/>
  <c r="Q163" i="2" s="1"/>
  <c r="AA163" i="2"/>
  <c r="AD162" i="2" a="1"/>
  <c r="AD162" i="2" s="1"/>
  <c r="AF162" i="2" a="1"/>
  <c r="AF162" i="2" s="1"/>
  <c r="AE162" i="2" a="1"/>
  <c r="AE162" i="2" s="1"/>
  <c r="AC162" i="2" a="1"/>
  <c r="AC162" i="2" s="1"/>
  <c r="AB162" i="2" a="1"/>
  <c r="AB162" i="2" s="1"/>
  <c r="AG162" i="2" l="1"/>
  <c r="AJ162" i="2"/>
  <c r="AL162" i="2"/>
  <c r="AI162" i="2"/>
  <c r="AH162" i="2"/>
  <c r="AK162" i="2"/>
  <c r="W163" i="2"/>
  <c r="T163" i="2"/>
  <c r="X163" i="2"/>
  <c r="U163" i="2"/>
  <c r="Y163" i="2"/>
  <c r="V163" i="2"/>
  <c r="AA164" i="2"/>
  <c r="AE163" i="2" a="1"/>
  <c r="AE163" i="2" s="1"/>
  <c r="AD163" i="2" a="1"/>
  <c r="AD163" i="2" s="1"/>
  <c r="AF163" i="2" a="1"/>
  <c r="AF163" i="2" s="1"/>
  <c r="AC163" i="2" a="1"/>
  <c r="AC163" i="2" s="1"/>
  <c r="AB163" i="2" a="1"/>
  <c r="AB163" i="2" s="1"/>
  <c r="P164" i="2" a="1"/>
  <c r="P164" i="2" s="1"/>
  <c r="R164" i="2" a="1"/>
  <c r="R164" i="2" s="1"/>
  <c r="N165" i="2"/>
  <c r="S164" i="2" a="1"/>
  <c r="S164" i="2" s="1"/>
  <c r="O164" i="2" a="1"/>
  <c r="O164" i="2" s="1"/>
  <c r="Q164" i="2" a="1"/>
  <c r="Q164" i="2" s="1"/>
  <c r="AK163" i="2" l="1"/>
  <c r="AH163" i="2"/>
  <c r="AI163" i="2"/>
  <c r="AL163" i="2"/>
  <c r="AG163" i="2"/>
  <c r="AJ163" i="2"/>
  <c r="X164" i="2"/>
  <c r="U164" i="2"/>
  <c r="V164" i="2"/>
  <c r="Y164" i="2"/>
  <c r="W164" i="2"/>
  <c r="T164" i="2"/>
  <c r="N166" i="2"/>
  <c r="S165" i="2" a="1"/>
  <c r="S165" i="2" s="1"/>
  <c r="R165" i="2" a="1"/>
  <c r="R165" i="2" s="1"/>
  <c r="O165" i="2" a="1"/>
  <c r="O165" i="2" s="1"/>
  <c r="Q165" i="2" a="1"/>
  <c r="Q165" i="2" s="1"/>
  <c r="P165" i="2" a="1"/>
  <c r="P165" i="2" s="1"/>
  <c r="AA165" i="2"/>
  <c r="AF164" i="2" a="1"/>
  <c r="AF164" i="2" s="1"/>
  <c r="AE164" i="2" a="1"/>
  <c r="AE164" i="2" s="1"/>
  <c r="AC164" i="2" a="1"/>
  <c r="AC164" i="2" s="1"/>
  <c r="AD164" i="2" a="1"/>
  <c r="AD164" i="2" s="1"/>
  <c r="AB164" i="2" a="1"/>
  <c r="AB164" i="2" s="1"/>
  <c r="AH164" i="2" l="1"/>
  <c r="AK164" i="2"/>
  <c r="AI164" i="2"/>
  <c r="AL164" i="2"/>
  <c r="AG164" i="2"/>
  <c r="AJ164" i="2"/>
  <c r="Y165" i="2"/>
  <c r="V165" i="2"/>
  <c r="T165" i="2"/>
  <c r="W165" i="2"/>
  <c r="U165" i="2"/>
  <c r="X165" i="2"/>
  <c r="AA166" i="2"/>
  <c r="AD165" i="2" a="1"/>
  <c r="AD165" i="2" s="1"/>
  <c r="AE165" i="2" a="1"/>
  <c r="AE165" i="2" s="1"/>
  <c r="AC165" i="2" a="1"/>
  <c r="AC165" i="2" s="1"/>
  <c r="AF165" i="2" a="1"/>
  <c r="AF165" i="2" s="1"/>
  <c r="AB165" i="2" a="1"/>
  <c r="AB165" i="2" s="1"/>
  <c r="P166" i="2" a="1"/>
  <c r="P166" i="2" s="1"/>
  <c r="R166" i="2" a="1"/>
  <c r="R166" i="2" s="1"/>
  <c r="N167" i="2"/>
  <c r="O166" i="2" a="1"/>
  <c r="O166" i="2" s="1"/>
  <c r="S166" i="2" a="1"/>
  <c r="S166" i="2" s="1"/>
  <c r="Q166" i="2" a="1"/>
  <c r="Q166" i="2" s="1"/>
  <c r="AH165" i="2" l="1"/>
  <c r="AK165" i="2"/>
  <c r="AG165" i="2"/>
  <c r="AJ165" i="2"/>
  <c r="AI165" i="2"/>
  <c r="AL165" i="2"/>
  <c r="Y166" i="2"/>
  <c r="V166" i="2"/>
  <c r="W166" i="2"/>
  <c r="T166" i="2"/>
  <c r="X166" i="2"/>
  <c r="U166" i="2"/>
  <c r="AA167" i="2"/>
  <c r="AC166" i="2" a="1"/>
  <c r="AC166" i="2" s="1"/>
  <c r="AF166" i="2" a="1"/>
  <c r="AF166" i="2" s="1"/>
  <c r="AE166" i="2" a="1"/>
  <c r="AE166" i="2" s="1"/>
  <c r="AB166" i="2" a="1"/>
  <c r="AB166" i="2" s="1"/>
  <c r="AD166" i="2" a="1"/>
  <c r="AD166" i="2" s="1"/>
  <c r="N168" i="2"/>
  <c r="R167" i="2" a="1"/>
  <c r="R167" i="2" s="1"/>
  <c r="P167" i="2" a="1"/>
  <c r="P167" i="2" s="1"/>
  <c r="Q167" i="2" a="1"/>
  <c r="Q167" i="2" s="1"/>
  <c r="S167" i="2" a="1"/>
  <c r="S167" i="2" s="1"/>
  <c r="O167" i="2" a="1"/>
  <c r="O167" i="2" s="1"/>
  <c r="AG166" i="2" l="1"/>
  <c r="AJ166" i="2"/>
  <c r="AI166" i="2"/>
  <c r="AL166" i="2"/>
  <c r="AH166" i="2"/>
  <c r="AK166" i="2"/>
  <c r="X167" i="2"/>
  <c r="U167" i="2"/>
  <c r="W167" i="2"/>
  <c r="T167" i="2"/>
  <c r="Y167" i="2"/>
  <c r="V167" i="2"/>
  <c r="R168" i="2" a="1"/>
  <c r="R168" i="2" s="1"/>
  <c r="P168" i="2" a="1"/>
  <c r="P168" i="2" s="1"/>
  <c r="O168" i="2" a="1"/>
  <c r="O168" i="2" s="1"/>
  <c r="N169" i="2"/>
  <c r="S168" i="2" a="1"/>
  <c r="S168" i="2" s="1"/>
  <c r="Q168" i="2" a="1"/>
  <c r="Q168" i="2" s="1"/>
  <c r="AA168" i="2"/>
  <c r="AD167" i="2" a="1"/>
  <c r="AD167" i="2" s="1"/>
  <c r="AC167" i="2" a="1"/>
  <c r="AC167" i="2" s="1"/>
  <c r="AE167" i="2" a="1"/>
  <c r="AE167" i="2" s="1"/>
  <c r="AF167" i="2" a="1"/>
  <c r="AF167" i="2" s="1"/>
  <c r="AB167" i="2" a="1"/>
  <c r="AB167" i="2" s="1"/>
  <c r="AJ167" i="2" l="1"/>
  <c r="AG167" i="2"/>
  <c r="AI167" i="2"/>
  <c r="AL167" i="2"/>
  <c r="AH167" i="2"/>
  <c r="AK167" i="2"/>
  <c r="W168" i="2"/>
  <c r="T168" i="2"/>
  <c r="Y168" i="2"/>
  <c r="V168" i="2"/>
  <c r="X168" i="2"/>
  <c r="U168" i="2"/>
  <c r="AA169" i="2"/>
  <c r="AD168" i="2" a="1"/>
  <c r="AD168" i="2" s="1"/>
  <c r="AE168" i="2" a="1"/>
  <c r="AE168" i="2" s="1"/>
  <c r="AF168" i="2" a="1"/>
  <c r="AF168" i="2" s="1"/>
  <c r="AB168" i="2" a="1"/>
  <c r="AB168" i="2" s="1"/>
  <c r="AC168" i="2" a="1"/>
  <c r="AC168" i="2" s="1"/>
  <c r="N170" i="2"/>
  <c r="S169" i="2" a="1"/>
  <c r="S169" i="2" s="1"/>
  <c r="P169" i="2" a="1"/>
  <c r="P169" i="2" s="1"/>
  <c r="Q169" i="2" a="1"/>
  <c r="Q169" i="2" s="1"/>
  <c r="O169" i="2" a="1"/>
  <c r="O169" i="2" s="1"/>
  <c r="R169" i="2" a="1"/>
  <c r="R169" i="2" s="1"/>
  <c r="AH168" i="2" l="1"/>
  <c r="AK168" i="2"/>
  <c r="AJ168" i="2"/>
  <c r="AG168" i="2"/>
  <c r="AL168" i="2"/>
  <c r="AI168" i="2"/>
  <c r="X169" i="2"/>
  <c r="U169" i="2"/>
  <c r="W169" i="2"/>
  <c r="T169" i="2"/>
  <c r="Y169" i="2"/>
  <c r="V169" i="2"/>
  <c r="N171" i="2"/>
  <c r="Q170" i="2" a="1"/>
  <c r="Q170" i="2" s="1"/>
  <c r="P170" i="2" a="1"/>
  <c r="P170" i="2" s="1"/>
  <c r="R170" i="2" a="1"/>
  <c r="R170" i="2" s="1"/>
  <c r="S170" i="2" a="1"/>
  <c r="S170" i="2" s="1"/>
  <c r="O170" i="2" a="1"/>
  <c r="O170" i="2" s="1"/>
  <c r="AA170" i="2"/>
  <c r="AE169" i="2" a="1"/>
  <c r="AE169" i="2" s="1"/>
  <c r="AC169" i="2" a="1"/>
  <c r="AC169" i="2" s="1"/>
  <c r="AF169" i="2" a="1"/>
  <c r="AF169" i="2" s="1"/>
  <c r="AD169" i="2" a="1"/>
  <c r="AD169" i="2" s="1"/>
  <c r="AB169" i="2" a="1"/>
  <c r="AB169" i="2" s="1"/>
  <c r="AH169" i="2" l="1"/>
  <c r="AK169" i="2"/>
  <c r="AG169" i="2"/>
  <c r="AJ169" i="2"/>
  <c r="AL169" i="2"/>
  <c r="AI169" i="2"/>
  <c r="Y170" i="2"/>
  <c r="V170" i="2"/>
  <c r="W170" i="2"/>
  <c r="T170" i="2"/>
  <c r="X170" i="2"/>
  <c r="U170" i="2"/>
  <c r="N172" i="2"/>
  <c r="P171" i="2" a="1"/>
  <c r="P171" i="2" s="1"/>
  <c r="S171" i="2" a="1"/>
  <c r="S171" i="2" s="1"/>
  <c r="Q171" i="2" a="1"/>
  <c r="Q171" i="2" s="1"/>
  <c r="O171" i="2" a="1"/>
  <c r="O171" i="2" s="1"/>
  <c r="R171" i="2" a="1"/>
  <c r="R171" i="2" s="1"/>
  <c r="AA171" i="2"/>
  <c r="AF170" i="2" a="1"/>
  <c r="AF170" i="2" s="1"/>
  <c r="AE170" i="2" a="1"/>
  <c r="AE170" i="2" s="1"/>
  <c r="AC170" i="2" a="1"/>
  <c r="AC170" i="2" s="1"/>
  <c r="AD170" i="2" a="1"/>
  <c r="AD170" i="2" s="1"/>
  <c r="AB170" i="2" a="1"/>
  <c r="AB170" i="2" s="1"/>
  <c r="AH170" i="2" l="1"/>
  <c r="AK170" i="2"/>
  <c r="AI170" i="2"/>
  <c r="AL170" i="2"/>
  <c r="AG170" i="2"/>
  <c r="AJ170" i="2"/>
  <c r="X171" i="2"/>
  <c r="U171" i="2"/>
  <c r="W171" i="2"/>
  <c r="T171" i="2"/>
  <c r="Y171" i="2"/>
  <c r="V171" i="2"/>
  <c r="AA172" i="2"/>
  <c r="AF171" i="2" a="1"/>
  <c r="AF171" i="2" s="1"/>
  <c r="AC171" i="2" a="1"/>
  <c r="AC171" i="2" s="1"/>
  <c r="AD171" i="2" a="1"/>
  <c r="AD171" i="2" s="1"/>
  <c r="AB171" i="2" a="1"/>
  <c r="AB171" i="2" s="1"/>
  <c r="AE171" i="2" a="1"/>
  <c r="AE171" i="2" s="1"/>
  <c r="N173" i="2"/>
  <c r="R172" i="2" a="1"/>
  <c r="R172" i="2" s="1"/>
  <c r="Q172" i="2" a="1"/>
  <c r="Q172" i="2" s="1"/>
  <c r="P172" i="2" a="1"/>
  <c r="P172" i="2" s="1"/>
  <c r="S172" i="2" a="1"/>
  <c r="S172" i="2" s="1"/>
  <c r="O172" i="2" a="1"/>
  <c r="O172" i="2" s="1"/>
  <c r="AH171" i="2" l="1"/>
  <c r="AK171" i="2"/>
  <c r="AG171" i="2"/>
  <c r="AJ171" i="2"/>
  <c r="AI171" i="2"/>
  <c r="AL171" i="2"/>
  <c r="W172" i="2"/>
  <c r="T172" i="2"/>
  <c r="X172" i="2"/>
  <c r="U172" i="2"/>
  <c r="Y172" i="2"/>
  <c r="V172" i="2"/>
  <c r="AA173" i="2"/>
  <c r="AC172" i="2" a="1"/>
  <c r="AC172" i="2" s="1"/>
  <c r="AE172" i="2" a="1"/>
  <c r="AE172" i="2" s="1"/>
  <c r="AF172" i="2" a="1"/>
  <c r="AF172" i="2" s="1"/>
  <c r="AB172" i="2" a="1"/>
  <c r="AB172" i="2" s="1"/>
  <c r="AD172" i="2" a="1"/>
  <c r="AD172" i="2" s="1"/>
  <c r="P173" i="2" a="1"/>
  <c r="P173" i="2" s="1"/>
  <c r="R173" i="2" a="1"/>
  <c r="R173" i="2" s="1"/>
  <c r="O173" i="2" a="1"/>
  <c r="O173" i="2" s="1"/>
  <c r="N174" i="2"/>
  <c r="Q173" i="2" a="1"/>
  <c r="Q173" i="2" s="1"/>
  <c r="S173" i="2" a="1"/>
  <c r="S173" i="2" s="1"/>
  <c r="AI172" i="2" l="1"/>
  <c r="AL172" i="2"/>
  <c r="AK172" i="2"/>
  <c r="AH172" i="2"/>
  <c r="AG172" i="2"/>
  <c r="AJ172" i="2"/>
  <c r="V173" i="2"/>
  <c r="Y173" i="2"/>
  <c r="T173" i="2"/>
  <c r="W173" i="2"/>
  <c r="U173" i="2"/>
  <c r="X173" i="2"/>
  <c r="AA174" i="2"/>
  <c r="AD173" i="2" a="1"/>
  <c r="AD173" i="2" s="1"/>
  <c r="AF173" i="2" a="1"/>
  <c r="AF173" i="2" s="1"/>
  <c r="AB173" i="2" a="1"/>
  <c r="AB173" i="2" s="1"/>
  <c r="AE173" i="2" a="1"/>
  <c r="AE173" i="2" s="1"/>
  <c r="AC173" i="2" a="1"/>
  <c r="AC173" i="2" s="1"/>
  <c r="S174" i="2" a="1"/>
  <c r="S174" i="2" s="1"/>
  <c r="N175" i="2"/>
  <c r="R174" i="2" a="1"/>
  <c r="R174" i="2" s="1"/>
  <c r="O174" i="2" a="1"/>
  <c r="O174" i="2" s="1"/>
  <c r="P174" i="2" a="1"/>
  <c r="P174" i="2" s="1"/>
  <c r="Q174" i="2" a="1"/>
  <c r="Q174" i="2" s="1"/>
  <c r="AK173" i="2" l="1"/>
  <c r="AH173" i="2"/>
  <c r="AG173" i="2"/>
  <c r="AJ173" i="2"/>
  <c r="AI173" i="2"/>
  <c r="AL173" i="2"/>
  <c r="X174" i="2"/>
  <c r="U174" i="2"/>
  <c r="W174" i="2"/>
  <c r="T174" i="2"/>
  <c r="Y174" i="2"/>
  <c r="V174" i="2"/>
  <c r="N176" i="2"/>
  <c r="S175" i="2" a="1"/>
  <c r="S175" i="2" s="1"/>
  <c r="O175" i="2" a="1"/>
  <c r="O175" i="2" s="1"/>
  <c r="R175" i="2" a="1"/>
  <c r="R175" i="2" s="1"/>
  <c r="Q175" i="2" a="1"/>
  <c r="Q175" i="2" s="1"/>
  <c r="P175" i="2" a="1"/>
  <c r="P175" i="2" s="1"/>
  <c r="AA175" i="2"/>
  <c r="AF174" i="2" a="1"/>
  <c r="AF174" i="2" s="1"/>
  <c r="AE174" i="2" a="1"/>
  <c r="AE174" i="2" s="1"/>
  <c r="AD174" i="2" a="1"/>
  <c r="AD174" i="2" s="1"/>
  <c r="AB174" i="2" a="1"/>
  <c r="AB174" i="2" s="1"/>
  <c r="AC174" i="2" a="1"/>
  <c r="AC174" i="2" s="1"/>
  <c r="AJ174" i="2" l="1"/>
  <c r="AG174" i="2"/>
  <c r="AI174" i="2"/>
  <c r="AL174" i="2"/>
  <c r="AH174" i="2"/>
  <c r="AK174" i="2"/>
  <c r="Y175" i="2"/>
  <c r="V175" i="2"/>
  <c r="W175" i="2"/>
  <c r="T175" i="2"/>
  <c r="X175" i="2"/>
  <c r="U175" i="2"/>
  <c r="AA176" i="2"/>
  <c r="AC175" i="2" a="1"/>
  <c r="AC175" i="2" s="1"/>
  <c r="AD175" i="2" a="1"/>
  <c r="AD175" i="2" s="1"/>
  <c r="AE175" i="2" a="1"/>
  <c r="AE175" i="2" s="1"/>
  <c r="AB175" i="2" a="1"/>
  <c r="AB175" i="2" s="1"/>
  <c r="AF175" i="2" a="1"/>
  <c r="AF175" i="2" s="1"/>
  <c r="R176" i="2" a="1"/>
  <c r="R176" i="2" s="1"/>
  <c r="O176" i="2" a="1"/>
  <c r="O176" i="2" s="1"/>
  <c r="N177" i="2"/>
  <c r="P176" i="2" a="1"/>
  <c r="P176" i="2" s="1"/>
  <c r="S176" i="2" a="1"/>
  <c r="S176" i="2" s="1"/>
  <c r="Q176" i="2" a="1"/>
  <c r="Q176" i="2" s="1"/>
  <c r="AH175" i="2" l="1"/>
  <c r="AK175" i="2"/>
  <c r="AG175" i="2"/>
  <c r="AJ175" i="2"/>
  <c r="AI175" i="2"/>
  <c r="AL175" i="2"/>
  <c r="X176" i="2"/>
  <c r="U176" i="2"/>
  <c r="W176" i="2"/>
  <c r="T176" i="2"/>
  <c r="Y176" i="2"/>
  <c r="V176" i="2"/>
  <c r="R177" i="2" a="1"/>
  <c r="R177" i="2" s="1"/>
  <c r="P177" i="2" a="1"/>
  <c r="P177" i="2" s="1"/>
  <c r="N178" i="2"/>
  <c r="Q177" i="2" a="1"/>
  <c r="Q177" i="2" s="1"/>
  <c r="S177" i="2" a="1"/>
  <c r="S177" i="2" s="1"/>
  <c r="O177" i="2" a="1"/>
  <c r="O177" i="2" s="1"/>
  <c r="AA177" i="2"/>
  <c r="AD176" i="2" a="1"/>
  <c r="AD176" i="2" s="1"/>
  <c r="AC176" i="2" a="1"/>
  <c r="AC176" i="2" s="1"/>
  <c r="AF176" i="2" a="1"/>
  <c r="AF176" i="2" s="1"/>
  <c r="AE176" i="2" a="1"/>
  <c r="AE176" i="2" s="1"/>
  <c r="AB176" i="2" a="1"/>
  <c r="AB176" i="2" s="1"/>
  <c r="AG176" i="2" l="1"/>
  <c r="AJ176" i="2"/>
  <c r="AH176" i="2"/>
  <c r="AK176" i="2"/>
  <c r="AI176" i="2"/>
  <c r="AL176" i="2"/>
  <c r="X177" i="2"/>
  <c r="U177" i="2"/>
  <c r="W177" i="2"/>
  <c r="T177" i="2"/>
  <c r="Y177" i="2"/>
  <c r="V177" i="2"/>
  <c r="N179" i="2"/>
  <c r="P178" i="2" a="1"/>
  <c r="P178" i="2" s="1"/>
  <c r="Q178" i="2" a="1"/>
  <c r="Q178" i="2" s="1"/>
  <c r="O178" i="2" a="1"/>
  <c r="O178" i="2" s="1"/>
  <c r="R178" i="2" a="1"/>
  <c r="R178" i="2" s="1"/>
  <c r="S178" i="2" a="1"/>
  <c r="S178" i="2" s="1"/>
  <c r="AA178" i="2"/>
  <c r="AF177" i="2" a="1"/>
  <c r="AF177" i="2" s="1"/>
  <c r="AE177" i="2" a="1"/>
  <c r="AE177" i="2" s="1"/>
  <c r="AD177" i="2" a="1"/>
  <c r="AD177" i="2" s="1"/>
  <c r="AC177" i="2" a="1"/>
  <c r="AC177" i="2" s="1"/>
  <c r="AB177" i="2" a="1"/>
  <c r="AB177" i="2" s="1"/>
  <c r="AG177" i="2" l="1"/>
  <c r="AJ177" i="2"/>
  <c r="AH177" i="2"/>
  <c r="AK177" i="2"/>
  <c r="AI177" i="2"/>
  <c r="AL177" i="2"/>
  <c r="X178" i="2"/>
  <c r="U178" i="2"/>
  <c r="W178" i="2"/>
  <c r="T178" i="2"/>
  <c r="Y178" i="2"/>
  <c r="V178" i="2"/>
  <c r="AA179" i="2"/>
  <c r="AC178" i="2" a="1"/>
  <c r="AC178" i="2" s="1"/>
  <c r="AF178" i="2" a="1"/>
  <c r="AF178" i="2" s="1"/>
  <c r="AE178" i="2" a="1"/>
  <c r="AE178" i="2" s="1"/>
  <c r="AD178" i="2" a="1"/>
  <c r="AD178" i="2" s="1"/>
  <c r="AB178" i="2" a="1"/>
  <c r="AB178" i="2" s="1"/>
  <c r="N180" i="2"/>
  <c r="P179" i="2" a="1"/>
  <c r="P179" i="2" s="1"/>
  <c r="Q179" i="2" a="1"/>
  <c r="Q179" i="2" s="1"/>
  <c r="S179" i="2" a="1"/>
  <c r="S179" i="2" s="1"/>
  <c r="O179" i="2" a="1"/>
  <c r="O179" i="2" s="1"/>
  <c r="R179" i="2" a="1"/>
  <c r="R179" i="2" s="1"/>
  <c r="AL178" i="2" l="1"/>
  <c r="AI178" i="2"/>
  <c r="AG178" i="2"/>
  <c r="AJ178" i="2"/>
  <c r="AH178" i="2"/>
  <c r="AK178" i="2"/>
  <c r="Y179" i="2"/>
  <c r="V179" i="2"/>
  <c r="X179" i="2"/>
  <c r="U179" i="2"/>
  <c r="W179" i="2"/>
  <c r="T179" i="2"/>
  <c r="N181" i="2"/>
  <c r="R180" i="2" a="1"/>
  <c r="R180" i="2" s="1"/>
  <c r="P180" i="2" a="1"/>
  <c r="P180" i="2" s="1"/>
  <c r="O180" i="2" a="1"/>
  <c r="O180" i="2" s="1"/>
  <c r="S180" i="2" a="1"/>
  <c r="S180" i="2" s="1"/>
  <c r="Q180" i="2" a="1"/>
  <c r="Q180" i="2" s="1"/>
  <c r="AA180" i="2"/>
  <c r="AD179" i="2" a="1"/>
  <c r="AD179" i="2" s="1"/>
  <c r="AE179" i="2" a="1"/>
  <c r="AE179" i="2" s="1"/>
  <c r="AF179" i="2" a="1"/>
  <c r="AF179" i="2" s="1"/>
  <c r="AC179" i="2" a="1"/>
  <c r="AC179" i="2" s="1"/>
  <c r="AB179" i="2" a="1"/>
  <c r="AB179" i="2" s="1"/>
  <c r="AG179" i="2" l="1"/>
  <c r="AJ179" i="2"/>
  <c r="AI179" i="2"/>
  <c r="AL179" i="2"/>
  <c r="AK179" i="2"/>
  <c r="AH179" i="2"/>
  <c r="W180" i="2"/>
  <c r="T180" i="2"/>
  <c r="Y180" i="2"/>
  <c r="V180" i="2"/>
  <c r="X180" i="2"/>
  <c r="U180" i="2"/>
  <c r="AA181" i="2"/>
  <c r="AF180" i="2" a="1"/>
  <c r="AF180" i="2" s="1"/>
  <c r="AC180" i="2" a="1"/>
  <c r="AC180" i="2" s="1"/>
  <c r="AB180" i="2" a="1"/>
  <c r="AB180" i="2" s="1"/>
  <c r="AD180" i="2" a="1"/>
  <c r="AD180" i="2" s="1"/>
  <c r="AE180" i="2" a="1"/>
  <c r="AE180" i="2" s="1"/>
  <c r="S181" i="2" a="1"/>
  <c r="S181" i="2" s="1"/>
  <c r="O181" i="2" a="1"/>
  <c r="O181" i="2" s="1"/>
  <c r="Q181" i="2" a="1"/>
  <c r="Q181" i="2" s="1"/>
  <c r="N182" i="2"/>
  <c r="P181" i="2" a="1"/>
  <c r="P181" i="2" s="1"/>
  <c r="R181" i="2" a="1"/>
  <c r="R181" i="2" s="1"/>
  <c r="AI180" i="2" l="1"/>
  <c r="AL180" i="2"/>
  <c r="AG180" i="2"/>
  <c r="AJ180" i="2"/>
  <c r="AH180" i="2"/>
  <c r="AK180" i="2"/>
  <c r="U181" i="2"/>
  <c r="X181" i="2"/>
  <c r="Y181" i="2"/>
  <c r="V181" i="2"/>
  <c r="T181" i="2"/>
  <c r="W181" i="2"/>
  <c r="N183" i="2"/>
  <c r="S182" i="2" a="1"/>
  <c r="S182" i="2" s="1"/>
  <c r="R182" i="2" a="1"/>
  <c r="R182" i="2" s="1"/>
  <c r="O182" i="2" a="1"/>
  <c r="O182" i="2" s="1"/>
  <c r="Q182" i="2" a="1"/>
  <c r="Q182" i="2" s="1"/>
  <c r="P182" i="2" a="1"/>
  <c r="P182" i="2" s="1"/>
  <c r="AA182" i="2"/>
  <c r="AF181" i="2" a="1"/>
  <c r="AF181" i="2" s="1"/>
  <c r="AD181" i="2" a="1"/>
  <c r="AD181" i="2" s="1"/>
  <c r="AE181" i="2" a="1"/>
  <c r="AE181" i="2" s="1"/>
  <c r="AB181" i="2" a="1"/>
  <c r="AB181" i="2" s="1"/>
  <c r="AC181" i="2" a="1"/>
  <c r="AC181" i="2" s="1"/>
  <c r="AG181" i="2" l="1"/>
  <c r="AJ181" i="2"/>
  <c r="AH181" i="2"/>
  <c r="AK181" i="2"/>
  <c r="AI181" i="2"/>
  <c r="AL181" i="2"/>
  <c r="Y182" i="2"/>
  <c r="V182" i="2"/>
  <c r="T182" i="2"/>
  <c r="W182" i="2"/>
  <c r="X182" i="2"/>
  <c r="U182" i="2"/>
  <c r="P183" i="2" a="1"/>
  <c r="P183" i="2" s="1"/>
  <c r="S183" i="2" a="1"/>
  <c r="S183" i="2" s="1"/>
  <c r="R183" i="2" a="1"/>
  <c r="R183" i="2" s="1"/>
  <c r="N184" i="2"/>
  <c r="Q183" i="2" a="1"/>
  <c r="Q183" i="2" s="1"/>
  <c r="O183" i="2" a="1"/>
  <c r="O183" i="2" s="1"/>
  <c r="AA183" i="2"/>
  <c r="AC182" i="2" a="1"/>
  <c r="AC182" i="2" s="1"/>
  <c r="AF182" i="2" a="1"/>
  <c r="AF182" i="2" s="1"/>
  <c r="AB182" i="2" a="1"/>
  <c r="AB182" i="2" s="1"/>
  <c r="AE182" i="2" a="1"/>
  <c r="AE182" i="2" s="1"/>
  <c r="AD182" i="2" a="1"/>
  <c r="AD182" i="2" s="1"/>
  <c r="AI182" i="2" l="1"/>
  <c r="AL182" i="2"/>
  <c r="AH182" i="2"/>
  <c r="AK182" i="2"/>
  <c r="AG182" i="2"/>
  <c r="AJ182" i="2"/>
  <c r="Y183" i="2"/>
  <c r="V183" i="2"/>
  <c r="W183" i="2"/>
  <c r="T183" i="2"/>
  <c r="U183" i="2"/>
  <c r="X183" i="2"/>
  <c r="AA184" i="2"/>
  <c r="AD183" i="2" a="1"/>
  <c r="AD183" i="2" s="1"/>
  <c r="AC183" i="2" a="1"/>
  <c r="AC183" i="2" s="1"/>
  <c r="AE183" i="2" a="1"/>
  <c r="AE183" i="2" s="1"/>
  <c r="AF183" i="2" a="1"/>
  <c r="AF183" i="2" s="1"/>
  <c r="AB183" i="2" a="1"/>
  <c r="AB183" i="2" s="1"/>
  <c r="N185" i="2"/>
  <c r="S184" i="2" a="1"/>
  <c r="S184" i="2" s="1"/>
  <c r="P184" i="2" a="1"/>
  <c r="P184" i="2" s="1"/>
  <c r="R184" i="2" a="1"/>
  <c r="R184" i="2" s="1"/>
  <c r="Q184" i="2" a="1"/>
  <c r="Q184" i="2" s="1"/>
  <c r="O184" i="2" a="1"/>
  <c r="O184" i="2" s="1"/>
  <c r="AI183" i="2" l="1"/>
  <c r="AL183" i="2"/>
  <c r="AJ183" i="2"/>
  <c r="AG183" i="2"/>
  <c r="AH183" i="2"/>
  <c r="AK183" i="2"/>
  <c r="U184" i="2"/>
  <c r="X184" i="2"/>
  <c r="Y184" i="2"/>
  <c r="V184" i="2"/>
  <c r="W184" i="2"/>
  <c r="T184" i="2"/>
  <c r="AA185" i="2"/>
  <c r="AF184" i="2" a="1"/>
  <c r="AF184" i="2" s="1"/>
  <c r="AE184" i="2" a="1"/>
  <c r="AE184" i="2" s="1"/>
  <c r="AC184" i="2" a="1"/>
  <c r="AC184" i="2" s="1"/>
  <c r="AD184" i="2" a="1"/>
  <c r="AD184" i="2" s="1"/>
  <c r="AB184" i="2" a="1"/>
  <c r="AB184" i="2" s="1"/>
  <c r="S185" i="2" a="1"/>
  <c r="S185" i="2" s="1"/>
  <c r="R185" i="2" a="1"/>
  <c r="R185" i="2" s="1"/>
  <c r="P185" i="2" a="1"/>
  <c r="P185" i="2" s="1"/>
  <c r="O185" i="2" a="1"/>
  <c r="O185" i="2" s="1"/>
  <c r="N186" i="2"/>
  <c r="Q185" i="2" a="1"/>
  <c r="Q185" i="2" s="1"/>
  <c r="AL184" i="2" l="1"/>
  <c r="AI184" i="2"/>
  <c r="AJ184" i="2"/>
  <c r="AG184" i="2"/>
  <c r="AH184" i="2"/>
  <c r="AK184" i="2"/>
  <c r="X185" i="2"/>
  <c r="U185" i="2"/>
  <c r="W185" i="2"/>
  <c r="T185" i="2"/>
  <c r="Y185" i="2"/>
  <c r="V185" i="2"/>
  <c r="AA186" i="2"/>
  <c r="AC185" i="2" a="1"/>
  <c r="AC185" i="2" s="1"/>
  <c r="AF185" i="2" a="1"/>
  <c r="AF185" i="2" s="1"/>
  <c r="AE185" i="2" a="1"/>
  <c r="AE185" i="2" s="1"/>
  <c r="AD185" i="2" a="1"/>
  <c r="AD185" i="2" s="1"/>
  <c r="AB185" i="2" a="1"/>
  <c r="AB185" i="2" s="1"/>
  <c r="N187" i="2"/>
  <c r="Q186" i="2" a="1"/>
  <c r="Q186" i="2" s="1"/>
  <c r="S186" i="2" a="1"/>
  <c r="S186" i="2" s="1"/>
  <c r="R186" i="2" a="1"/>
  <c r="R186" i="2" s="1"/>
  <c r="O186" i="2" a="1"/>
  <c r="O186" i="2" s="1"/>
  <c r="P186" i="2" a="1"/>
  <c r="P186" i="2" s="1"/>
  <c r="AI185" i="2" l="1"/>
  <c r="AL185" i="2"/>
  <c r="AG185" i="2"/>
  <c r="AJ185" i="2"/>
  <c r="AH185" i="2"/>
  <c r="AK185" i="2"/>
  <c r="Y186" i="2"/>
  <c r="V186" i="2"/>
  <c r="X186" i="2"/>
  <c r="U186" i="2"/>
  <c r="T186" i="2"/>
  <c r="W186" i="2"/>
  <c r="AA187" i="2"/>
  <c r="AD186" i="2" a="1"/>
  <c r="AD186" i="2" s="1"/>
  <c r="AC186" i="2" a="1"/>
  <c r="AC186" i="2" s="1"/>
  <c r="AF186" i="2" a="1"/>
  <c r="AF186" i="2" s="1"/>
  <c r="AE186" i="2" a="1"/>
  <c r="AE186" i="2" s="1"/>
  <c r="AB186" i="2" a="1"/>
  <c r="AB186" i="2" s="1"/>
  <c r="P187" i="2" a="1"/>
  <c r="P187" i="2" s="1"/>
  <c r="O187" i="2" a="1"/>
  <c r="O187" i="2" s="1"/>
  <c r="S187" i="2" a="1"/>
  <c r="S187" i="2" s="1"/>
  <c r="N188" i="2"/>
  <c r="R187" i="2" a="1"/>
  <c r="R187" i="2" s="1"/>
  <c r="Q187" i="2" a="1"/>
  <c r="Q187" i="2" s="1"/>
  <c r="AG186" i="2" l="1"/>
  <c r="AJ186" i="2"/>
  <c r="AH186" i="2"/>
  <c r="AK186" i="2"/>
  <c r="AI186" i="2"/>
  <c r="AL186" i="2"/>
  <c r="X187" i="2"/>
  <c r="U187" i="2"/>
  <c r="Y187" i="2"/>
  <c r="V187" i="2"/>
  <c r="W187" i="2"/>
  <c r="T187" i="2"/>
  <c r="N189" i="2"/>
  <c r="P188" i="2" a="1"/>
  <c r="P188" i="2" s="1"/>
  <c r="Q188" i="2" a="1"/>
  <c r="Q188" i="2" s="1"/>
  <c r="R188" i="2" a="1"/>
  <c r="R188" i="2" s="1"/>
  <c r="S188" i="2" a="1"/>
  <c r="S188" i="2" s="1"/>
  <c r="O188" i="2" a="1"/>
  <c r="O188" i="2" s="1"/>
  <c r="AA188" i="2"/>
  <c r="AF187" i="2" a="1"/>
  <c r="AF187" i="2" s="1"/>
  <c r="AE187" i="2" a="1"/>
  <c r="AE187" i="2" s="1"/>
  <c r="AC187" i="2" a="1"/>
  <c r="AC187" i="2" s="1"/>
  <c r="AB187" i="2" a="1"/>
  <c r="AB187" i="2" s="1"/>
  <c r="AD187" i="2" a="1"/>
  <c r="AD187" i="2" s="1"/>
  <c r="AG187" i="2" l="1"/>
  <c r="AJ187" i="2"/>
  <c r="AH187" i="2"/>
  <c r="AK187" i="2"/>
  <c r="AI187" i="2"/>
  <c r="AL187" i="2"/>
  <c r="V188" i="2"/>
  <c r="Y188" i="2"/>
  <c r="W188" i="2"/>
  <c r="T188" i="2"/>
  <c r="X188" i="2"/>
  <c r="U188" i="2"/>
  <c r="O189" i="2" a="1"/>
  <c r="O189" i="2" s="1"/>
  <c r="N190" i="2"/>
  <c r="Q189" i="2" a="1"/>
  <c r="Q189" i="2" s="1"/>
  <c r="P189" i="2" a="1"/>
  <c r="P189" i="2" s="1"/>
  <c r="R189" i="2" a="1"/>
  <c r="R189" i="2" s="1"/>
  <c r="S189" i="2" a="1"/>
  <c r="S189" i="2" s="1"/>
  <c r="AA189" i="2"/>
  <c r="AF188" i="2" a="1"/>
  <c r="AF188" i="2" s="1"/>
  <c r="AD188" i="2" a="1"/>
  <c r="AD188" i="2" s="1"/>
  <c r="AC188" i="2" a="1"/>
  <c r="AC188" i="2" s="1"/>
  <c r="AB188" i="2" a="1"/>
  <c r="AB188" i="2" s="1"/>
  <c r="AE188" i="2" a="1"/>
  <c r="AE188" i="2" s="1"/>
  <c r="AK188" i="2" l="1"/>
  <c r="AH188" i="2"/>
  <c r="AI188" i="2"/>
  <c r="AL188" i="2"/>
  <c r="AG188" i="2"/>
  <c r="AJ188" i="2"/>
  <c r="X189" i="2"/>
  <c r="U189" i="2"/>
  <c r="W189" i="2"/>
  <c r="T189" i="2"/>
  <c r="Y189" i="2"/>
  <c r="V189" i="2"/>
  <c r="R190" i="2" a="1"/>
  <c r="R190" i="2" s="1"/>
  <c r="O190" i="2" a="1"/>
  <c r="O190" i="2" s="1"/>
  <c r="N191" i="2"/>
  <c r="Q190" i="2" a="1"/>
  <c r="Q190" i="2" s="1"/>
  <c r="P190" i="2" a="1"/>
  <c r="P190" i="2" s="1"/>
  <c r="S190" i="2" a="1"/>
  <c r="S190" i="2" s="1"/>
  <c r="AA190" i="2"/>
  <c r="AD189" i="2" a="1"/>
  <c r="AD189" i="2" s="1"/>
  <c r="AF189" i="2" a="1"/>
  <c r="AF189" i="2" s="1"/>
  <c r="AB189" i="2" a="1"/>
  <c r="AB189" i="2" s="1"/>
  <c r="AE189" i="2" a="1"/>
  <c r="AE189" i="2" s="1"/>
  <c r="AC189" i="2" a="1"/>
  <c r="AC189" i="2" s="1"/>
  <c r="AG189" i="2" l="1"/>
  <c r="AJ189" i="2"/>
  <c r="AI189" i="2"/>
  <c r="AL189" i="2"/>
  <c r="AK189" i="2"/>
  <c r="AH189" i="2"/>
  <c r="X190" i="2"/>
  <c r="U190" i="2"/>
  <c r="Y190" i="2"/>
  <c r="V190" i="2"/>
  <c r="T190" i="2"/>
  <c r="W190" i="2"/>
  <c r="O191" i="2" a="1"/>
  <c r="O191" i="2" s="1"/>
  <c r="Q191" i="2" a="1"/>
  <c r="Q191" i="2" s="1"/>
  <c r="S191" i="2" a="1"/>
  <c r="S191" i="2" s="1"/>
  <c r="N192" i="2"/>
  <c r="P191" i="2" a="1"/>
  <c r="P191" i="2" s="1"/>
  <c r="R191" i="2" a="1"/>
  <c r="R191" i="2" s="1"/>
  <c r="AA191" i="2"/>
  <c r="AF190" i="2" a="1"/>
  <c r="AF190" i="2" s="1"/>
  <c r="AD190" i="2" a="1"/>
  <c r="AD190" i="2" s="1"/>
  <c r="AC190" i="2" a="1"/>
  <c r="AC190" i="2" s="1"/>
  <c r="AE190" i="2" a="1"/>
  <c r="AE190" i="2" s="1"/>
  <c r="AB190" i="2" a="1"/>
  <c r="AB190" i="2" s="1"/>
  <c r="AI190" i="2" l="1"/>
  <c r="AL190" i="2"/>
  <c r="AJ190" i="2"/>
  <c r="AG190" i="2"/>
  <c r="AH190" i="2"/>
  <c r="AK190" i="2"/>
  <c r="U191" i="2"/>
  <c r="X191" i="2"/>
  <c r="Y191" i="2"/>
  <c r="V191" i="2"/>
  <c r="W191" i="2"/>
  <c r="T191" i="2"/>
  <c r="AA192" i="2"/>
  <c r="AC191" i="2" a="1"/>
  <c r="AC191" i="2" s="1"/>
  <c r="AF191" i="2" a="1"/>
  <c r="AF191" i="2" s="1"/>
  <c r="AE191" i="2" a="1"/>
  <c r="AE191" i="2" s="1"/>
  <c r="AD191" i="2" a="1"/>
  <c r="AD191" i="2" s="1"/>
  <c r="AB191" i="2" a="1"/>
  <c r="AB191" i="2" s="1"/>
  <c r="N193" i="2"/>
  <c r="S192" i="2" a="1"/>
  <c r="S192" i="2" s="1"/>
  <c r="P192" i="2" a="1"/>
  <c r="P192" i="2" s="1"/>
  <c r="R192" i="2" a="1"/>
  <c r="R192" i="2" s="1"/>
  <c r="Q192" i="2" a="1"/>
  <c r="Q192" i="2" s="1"/>
  <c r="O192" i="2" a="1"/>
  <c r="O192" i="2" s="1"/>
  <c r="AI191" i="2" l="1"/>
  <c r="AL191" i="2"/>
  <c r="AJ191" i="2"/>
  <c r="AG191" i="2"/>
  <c r="AH191" i="2"/>
  <c r="AK191" i="2"/>
  <c r="X192" i="2"/>
  <c r="U192" i="2"/>
  <c r="V192" i="2"/>
  <c r="Y192" i="2"/>
  <c r="W192" i="2"/>
  <c r="T192" i="2"/>
  <c r="R193" i="2" a="1"/>
  <c r="R193" i="2" s="1"/>
  <c r="O193" i="2" a="1"/>
  <c r="O193" i="2" s="1"/>
  <c r="P193" i="2" a="1"/>
  <c r="P193" i="2" s="1"/>
  <c r="N194" i="2"/>
  <c r="S193" i="2" a="1"/>
  <c r="S193" i="2" s="1"/>
  <c r="Q193" i="2" a="1"/>
  <c r="Q193" i="2" s="1"/>
  <c r="AA193" i="2"/>
  <c r="AD192" i="2" a="1"/>
  <c r="AD192" i="2" s="1"/>
  <c r="AC192" i="2" a="1"/>
  <c r="AC192" i="2" s="1"/>
  <c r="AF192" i="2" a="1"/>
  <c r="AF192" i="2" s="1"/>
  <c r="AE192" i="2" a="1"/>
  <c r="AE192" i="2" s="1"/>
  <c r="AB192" i="2" a="1"/>
  <c r="AB192" i="2" s="1"/>
  <c r="AI192" i="2" l="1"/>
  <c r="AL192" i="2"/>
  <c r="AH192" i="2"/>
  <c r="AK192" i="2"/>
  <c r="AG192" i="2"/>
  <c r="AJ192" i="2"/>
  <c r="T193" i="2"/>
  <c r="W193" i="2"/>
  <c r="Y193" i="2"/>
  <c r="V193" i="2"/>
  <c r="X193" i="2"/>
  <c r="U193" i="2"/>
  <c r="AA194" i="2"/>
  <c r="AF193" i="2" a="1"/>
  <c r="AF193" i="2" s="1"/>
  <c r="AC193" i="2" a="1"/>
  <c r="AC193" i="2" s="1"/>
  <c r="AD193" i="2" a="1"/>
  <c r="AD193" i="2" s="1"/>
  <c r="AB193" i="2" a="1"/>
  <c r="AB193" i="2" s="1"/>
  <c r="AE193" i="2" a="1"/>
  <c r="AE193" i="2" s="1"/>
  <c r="N195" i="2"/>
  <c r="Q194" i="2" a="1"/>
  <c r="Q194" i="2" s="1"/>
  <c r="P194" i="2" a="1"/>
  <c r="P194" i="2" s="1"/>
  <c r="O194" i="2" a="1"/>
  <c r="O194" i="2" s="1"/>
  <c r="S194" i="2" a="1"/>
  <c r="S194" i="2" s="1"/>
  <c r="R194" i="2" a="1"/>
  <c r="R194" i="2" s="1"/>
  <c r="AH193" i="2" l="1"/>
  <c r="AK193" i="2"/>
  <c r="AL193" i="2"/>
  <c r="AI193" i="2"/>
  <c r="AG193" i="2"/>
  <c r="AJ193" i="2"/>
  <c r="Y194" i="2"/>
  <c r="V194" i="2"/>
  <c r="T194" i="2"/>
  <c r="W194" i="2"/>
  <c r="X194" i="2"/>
  <c r="U194" i="2"/>
  <c r="S195" i="2" a="1"/>
  <c r="S195" i="2" s="1"/>
  <c r="P195" i="2" a="1"/>
  <c r="P195" i="2" s="1"/>
  <c r="N196" i="2"/>
  <c r="Q195" i="2" a="1"/>
  <c r="Q195" i="2" s="1"/>
  <c r="R195" i="2" a="1"/>
  <c r="R195" i="2" s="1"/>
  <c r="O195" i="2" a="1"/>
  <c r="O195" i="2" s="1"/>
  <c r="AA195" i="2"/>
  <c r="AE194" i="2" a="1"/>
  <c r="AE194" i="2" s="1"/>
  <c r="AF194" i="2" a="1"/>
  <c r="AF194" i="2" s="1"/>
  <c r="AB194" i="2" a="1"/>
  <c r="AB194" i="2" s="1"/>
  <c r="AD194" i="2" a="1"/>
  <c r="AD194" i="2" s="1"/>
  <c r="AC194" i="2" a="1"/>
  <c r="AC194" i="2" s="1"/>
  <c r="AG194" i="2" l="1"/>
  <c r="AJ194" i="2"/>
  <c r="AH194" i="2"/>
  <c r="AK194" i="2"/>
  <c r="AL194" i="2"/>
  <c r="AI194" i="2"/>
  <c r="X195" i="2"/>
  <c r="U195" i="2"/>
  <c r="W195" i="2"/>
  <c r="T195" i="2"/>
  <c r="Y195" i="2"/>
  <c r="V195" i="2"/>
  <c r="N197" i="2"/>
  <c r="P196" i="2" a="1"/>
  <c r="P196" i="2" s="1"/>
  <c r="S196" i="2" a="1"/>
  <c r="S196" i="2" s="1"/>
  <c r="Q196" i="2" a="1"/>
  <c r="Q196" i="2" s="1"/>
  <c r="O196" i="2" a="1"/>
  <c r="O196" i="2" s="1"/>
  <c r="R196" i="2" a="1"/>
  <c r="R196" i="2" s="1"/>
  <c r="AA196" i="2"/>
  <c r="AC195" i="2" a="1"/>
  <c r="AC195" i="2" s="1"/>
  <c r="AD195" i="2" a="1"/>
  <c r="AD195" i="2" s="1"/>
  <c r="AF195" i="2" a="1"/>
  <c r="AF195" i="2" s="1"/>
  <c r="AE195" i="2" a="1"/>
  <c r="AE195" i="2" s="1"/>
  <c r="AB195" i="2" a="1"/>
  <c r="AB195" i="2" s="1"/>
  <c r="AI195" i="2" l="1"/>
  <c r="AL195" i="2"/>
  <c r="AK195" i="2"/>
  <c r="AH195" i="2"/>
  <c r="AG195" i="2"/>
  <c r="AJ195" i="2"/>
  <c r="X196" i="2"/>
  <c r="U196" i="2"/>
  <c r="W196" i="2"/>
  <c r="T196" i="2"/>
  <c r="Y196" i="2"/>
  <c r="V196" i="2"/>
  <c r="AA197" i="2"/>
  <c r="AE196" i="2" a="1"/>
  <c r="AE196" i="2" s="1"/>
  <c r="AF196" i="2" a="1"/>
  <c r="AF196" i="2" s="1"/>
  <c r="AD196" i="2" a="1"/>
  <c r="AD196" i="2" s="1"/>
  <c r="AC196" i="2" a="1"/>
  <c r="AC196" i="2" s="1"/>
  <c r="AB196" i="2" a="1"/>
  <c r="AB196" i="2" s="1"/>
  <c r="P197" i="2" a="1"/>
  <c r="P197" i="2" s="1"/>
  <c r="O197" i="2" a="1"/>
  <c r="O197" i="2" s="1"/>
  <c r="R197" i="2" a="1"/>
  <c r="R197" i="2" s="1"/>
  <c r="N198" i="2"/>
  <c r="Q197" i="2" a="1"/>
  <c r="Q197" i="2" s="1"/>
  <c r="S197" i="2" a="1"/>
  <c r="S197" i="2" s="1"/>
  <c r="AH196" i="2" l="1"/>
  <c r="AK196" i="2"/>
  <c r="AI196" i="2"/>
  <c r="AL196" i="2"/>
  <c r="AG196" i="2"/>
  <c r="AJ196" i="2"/>
  <c r="X197" i="2"/>
  <c r="U197" i="2"/>
  <c r="Y197" i="2"/>
  <c r="V197" i="2"/>
  <c r="T197" i="2"/>
  <c r="W197" i="2"/>
  <c r="N199" i="2"/>
  <c r="S198" i="2" a="1"/>
  <c r="S198" i="2" s="1"/>
  <c r="R198" i="2" a="1"/>
  <c r="R198" i="2" s="1"/>
  <c r="Q198" i="2" a="1"/>
  <c r="Q198" i="2" s="1"/>
  <c r="P198" i="2" a="1"/>
  <c r="P198" i="2" s="1"/>
  <c r="O198" i="2" a="1"/>
  <c r="O198" i="2" s="1"/>
  <c r="AA198" i="2"/>
  <c r="AF197" i="2" a="1"/>
  <c r="AF197" i="2" s="1"/>
  <c r="AC197" i="2" a="1"/>
  <c r="AC197" i="2" s="1"/>
  <c r="AD197" i="2" a="1"/>
  <c r="AD197" i="2" s="1"/>
  <c r="AB197" i="2" a="1"/>
  <c r="AB197" i="2" s="1"/>
  <c r="AE197" i="2" a="1"/>
  <c r="AE197" i="2" s="1"/>
  <c r="AI197" i="2" l="1"/>
  <c r="AL197" i="2"/>
  <c r="AH197" i="2"/>
  <c r="AK197" i="2"/>
  <c r="AG197" i="2"/>
  <c r="AJ197" i="2"/>
  <c r="X198" i="2"/>
  <c r="U198" i="2"/>
  <c r="Y198" i="2"/>
  <c r="V198" i="2"/>
  <c r="W198" i="2"/>
  <c r="T198" i="2"/>
  <c r="AA199" i="2"/>
  <c r="AC198" i="2" a="1"/>
  <c r="AC198" i="2" s="1"/>
  <c r="AF198" i="2" a="1"/>
  <c r="AF198" i="2" s="1"/>
  <c r="AB198" i="2" a="1"/>
  <c r="AB198" i="2" s="1"/>
  <c r="AE198" i="2" a="1"/>
  <c r="AE198" i="2" s="1"/>
  <c r="AD198" i="2" a="1"/>
  <c r="AD198" i="2" s="1"/>
  <c r="P199" i="2" a="1"/>
  <c r="P199" i="2" s="1"/>
  <c r="O199" i="2" a="1"/>
  <c r="O199" i="2" s="1"/>
  <c r="Q199" i="2" a="1"/>
  <c r="Q199" i="2" s="1"/>
  <c r="S199" i="2" a="1"/>
  <c r="S199" i="2" s="1"/>
  <c r="R199" i="2" a="1"/>
  <c r="R199" i="2" s="1"/>
  <c r="N200" i="2"/>
  <c r="AG198" i="2" l="1"/>
  <c r="AJ198" i="2"/>
  <c r="AH198" i="2"/>
  <c r="AK198" i="2"/>
  <c r="AI198" i="2"/>
  <c r="AL198" i="2"/>
  <c r="Y199" i="2"/>
  <c r="V199" i="2"/>
  <c r="U199" i="2"/>
  <c r="X199" i="2"/>
  <c r="W199" i="2"/>
  <c r="T199" i="2"/>
  <c r="N201" i="2"/>
  <c r="P200" i="2" a="1"/>
  <c r="P200" i="2" s="1"/>
  <c r="S200" i="2" a="1"/>
  <c r="S200" i="2" s="1"/>
  <c r="R200" i="2" a="1"/>
  <c r="R200" i="2" s="1"/>
  <c r="Q200" i="2" a="1"/>
  <c r="Q200" i="2" s="1"/>
  <c r="O200" i="2" a="1"/>
  <c r="O200" i="2" s="1"/>
  <c r="AA200" i="2"/>
  <c r="AF199" i="2" a="1"/>
  <c r="AF199" i="2" s="1"/>
  <c r="AE199" i="2" a="1"/>
  <c r="AE199" i="2" s="1"/>
  <c r="AD199" i="2" a="1"/>
  <c r="AD199" i="2" s="1"/>
  <c r="AC199" i="2" a="1"/>
  <c r="AC199" i="2" s="1"/>
  <c r="AB199" i="2" a="1"/>
  <c r="AB199" i="2" s="1"/>
  <c r="AJ199" i="2" l="1"/>
  <c r="AG199" i="2"/>
  <c r="AI199" i="2"/>
  <c r="AL199" i="2"/>
  <c r="AH199" i="2"/>
  <c r="AK199" i="2"/>
  <c r="Y200" i="2"/>
  <c r="V200" i="2"/>
  <c r="W200" i="2"/>
  <c r="T200" i="2"/>
  <c r="X200" i="2"/>
  <c r="U200" i="2"/>
  <c r="AA201" i="2"/>
  <c r="AC200" i="2" a="1"/>
  <c r="AC200" i="2" s="1"/>
  <c r="AB200" i="2" a="1"/>
  <c r="AB200" i="2" s="1"/>
  <c r="AF200" i="2" a="1"/>
  <c r="AF200" i="2" s="1"/>
  <c r="AE200" i="2" a="1"/>
  <c r="AE200" i="2" s="1"/>
  <c r="AD200" i="2" a="1"/>
  <c r="AD200" i="2" s="1"/>
  <c r="N202" i="2"/>
  <c r="P201" i="2" a="1"/>
  <c r="P201" i="2" s="1"/>
  <c r="S201" i="2" a="1"/>
  <c r="S201" i="2" s="1"/>
  <c r="O201" i="2" a="1"/>
  <c r="O201" i="2" s="1"/>
  <c r="Q201" i="2" a="1"/>
  <c r="Q201" i="2" s="1"/>
  <c r="R201" i="2" a="1"/>
  <c r="R201" i="2" s="1"/>
  <c r="AJ200" i="2" l="1"/>
  <c r="AG200" i="2"/>
  <c r="AH200" i="2"/>
  <c r="AK200" i="2"/>
  <c r="AL200" i="2"/>
  <c r="AI200" i="2"/>
  <c r="Y201" i="2"/>
  <c r="V201" i="2"/>
  <c r="X201" i="2"/>
  <c r="U201" i="2"/>
  <c r="W201" i="2"/>
  <c r="T201" i="2"/>
  <c r="AA202" i="2"/>
  <c r="AE201" i="2" a="1"/>
  <c r="AE201" i="2" s="1"/>
  <c r="AC201" i="2" a="1"/>
  <c r="AC201" i="2" s="1"/>
  <c r="AB201" i="2" a="1"/>
  <c r="AB201" i="2" s="1"/>
  <c r="AF201" i="2" a="1"/>
  <c r="AF201" i="2" s="1"/>
  <c r="AD201" i="2" a="1"/>
  <c r="AD201" i="2" s="1"/>
  <c r="N203" i="2"/>
  <c r="Q202" i="2" a="1"/>
  <c r="Q202" i="2" s="1"/>
  <c r="P202" i="2" a="1"/>
  <c r="P202" i="2" s="1"/>
  <c r="O202" i="2" a="1"/>
  <c r="O202" i="2" s="1"/>
  <c r="S202" i="2" a="1"/>
  <c r="S202" i="2" s="1"/>
  <c r="R202" i="2" a="1"/>
  <c r="R202" i="2" s="1"/>
  <c r="AG201" i="2" l="1"/>
  <c r="AJ201" i="2"/>
  <c r="AH201" i="2"/>
  <c r="AK201" i="2"/>
  <c r="AI201" i="2"/>
  <c r="AL201" i="2"/>
  <c r="Y202" i="2"/>
  <c r="V202" i="2"/>
  <c r="T202" i="2"/>
  <c r="W202" i="2"/>
  <c r="X202" i="2"/>
  <c r="U202" i="2"/>
  <c r="N204" i="2"/>
  <c r="P203" i="2" a="1"/>
  <c r="P203" i="2" s="1"/>
  <c r="R203" i="2" a="1"/>
  <c r="R203" i="2" s="1"/>
  <c r="Q203" i="2" a="1"/>
  <c r="Q203" i="2" s="1"/>
  <c r="S203" i="2" a="1"/>
  <c r="S203" i="2" s="1"/>
  <c r="O203" i="2" a="1"/>
  <c r="O203" i="2" s="1"/>
  <c r="AA203" i="2"/>
  <c r="AD202" i="2" a="1"/>
  <c r="AD202" i="2" s="1"/>
  <c r="AC202" i="2" a="1"/>
  <c r="AC202" i="2" s="1"/>
  <c r="AE202" i="2" a="1"/>
  <c r="AE202" i="2" s="1"/>
  <c r="AF202" i="2" a="1"/>
  <c r="AF202" i="2" s="1"/>
  <c r="AB202" i="2" a="1"/>
  <c r="AB202" i="2" s="1"/>
  <c r="AH202" i="2" l="1"/>
  <c r="AK202" i="2"/>
  <c r="AG202" i="2"/>
  <c r="AJ202" i="2"/>
  <c r="AI202" i="2"/>
  <c r="AL202" i="2"/>
  <c r="Y203" i="2"/>
  <c r="V203" i="2"/>
  <c r="W203" i="2"/>
  <c r="T203" i="2"/>
  <c r="X203" i="2"/>
  <c r="U203" i="2"/>
  <c r="N205" i="2"/>
  <c r="P204" i="2" a="1"/>
  <c r="P204" i="2" s="1"/>
  <c r="Q204" i="2" a="1"/>
  <c r="Q204" i="2" s="1"/>
  <c r="R204" i="2" a="1"/>
  <c r="R204" i="2" s="1"/>
  <c r="O204" i="2" a="1"/>
  <c r="O204" i="2" s="1"/>
  <c r="S204" i="2" a="1"/>
  <c r="S204" i="2" s="1"/>
  <c r="AA204" i="2"/>
  <c r="AD203" i="2" a="1"/>
  <c r="AD203" i="2" s="1"/>
  <c r="AE203" i="2" a="1"/>
  <c r="AE203" i="2" s="1"/>
  <c r="AB203" i="2" a="1"/>
  <c r="AB203" i="2" s="1"/>
  <c r="AF203" i="2" a="1"/>
  <c r="AF203" i="2" s="1"/>
  <c r="AC203" i="2" a="1"/>
  <c r="AC203" i="2" s="1"/>
  <c r="AI203" i="2" l="1"/>
  <c r="AL203" i="2"/>
  <c r="AH203" i="2"/>
  <c r="AK203" i="2"/>
  <c r="AG203" i="2"/>
  <c r="AJ203" i="2"/>
  <c r="X204" i="2"/>
  <c r="U204" i="2"/>
  <c r="Y204" i="2"/>
  <c r="V204" i="2"/>
  <c r="W204" i="2"/>
  <c r="T204" i="2"/>
  <c r="R205" i="2" a="1"/>
  <c r="R205" i="2" s="1"/>
  <c r="Q205" i="2" a="1"/>
  <c r="Q205" i="2" s="1"/>
  <c r="N206" i="2"/>
  <c r="S205" i="2" a="1"/>
  <c r="S205" i="2" s="1"/>
  <c r="P205" i="2" a="1"/>
  <c r="P205" i="2" s="1"/>
  <c r="O205" i="2" a="1"/>
  <c r="O205" i="2" s="1"/>
  <c r="AA205" i="2"/>
  <c r="AF204" i="2" a="1"/>
  <c r="AF204" i="2" s="1"/>
  <c r="AE204" i="2" a="1"/>
  <c r="AE204" i="2" s="1"/>
  <c r="AD204" i="2" a="1"/>
  <c r="AD204" i="2" s="1"/>
  <c r="AC204" i="2" a="1"/>
  <c r="AC204" i="2" s="1"/>
  <c r="AB204" i="2" a="1"/>
  <c r="AB204" i="2" s="1"/>
  <c r="AG204" i="2" l="1"/>
  <c r="AJ204" i="2"/>
  <c r="AK204" i="2"/>
  <c r="AH204" i="2"/>
  <c r="AI204" i="2"/>
  <c r="AL204" i="2"/>
  <c r="X205" i="2"/>
  <c r="U205" i="2"/>
  <c r="Y205" i="2"/>
  <c r="V205" i="2"/>
  <c r="W205" i="2"/>
  <c r="T205" i="2"/>
  <c r="AA206" i="2"/>
  <c r="AC205" i="2" a="1"/>
  <c r="AC205" i="2" s="1"/>
  <c r="AE205" i="2" a="1"/>
  <c r="AE205" i="2" s="1"/>
  <c r="AD205" i="2" a="1"/>
  <c r="AD205" i="2" s="1"/>
  <c r="AF205" i="2" a="1"/>
  <c r="AF205" i="2" s="1"/>
  <c r="AB205" i="2" a="1"/>
  <c r="AB205" i="2" s="1"/>
  <c r="Q206" i="2" a="1"/>
  <c r="Q206" i="2" s="1"/>
  <c r="S206" i="2" a="1"/>
  <c r="S206" i="2" s="1"/>
  <c r="O206" i="2" a="1"/>
  <c r="O206" i="2" s="1"/>
  <c r="R206" i="2" a="1"/>
  <c r="R206" i="2" s="1"/>
  <c r="N207" i="2"/>
  <c r="P206" i="2" a="1"/>
  <c r="P206" i="2" s="1"/>
  <c r="AI205" i="2" l="1"/>
  <c r="AL205" i="2"/>
  <c r="AG205" i="2"/>
  <c r="AJ205" i="2"/>
  <c r="AK205" i="2"/>
  <c r="AH205" i="2"/>
  <c r="Y206" i="2"/>
  <c r="V206" i="2"/>
  <c r="W206" i="2"/>
  <c r="T206" i="2"/>
  <c r="X206" i="2"/>
  <c r="U206" i="2"/>
  <c r="P207" i="2" a="1"/>
  <c r="P207" i="2" s="1"/>
  <c r="O207" i="2" a="1"/>
  <c r="O207" i="2" s="1"/>
  <c r="S207" i="2" a="1"/>
  <c r="S207" i="2" s="1"/>
  <c r="R207" i="2" a="1"/>
  <c r="R207" i="2" s="1"/>
  <c r="Q207" i="2" a="1"/>
  <c r="Q207" i="2" s="1"/>
  <c r="N208" i="2"/>
  <c r="AA207" i="2"/>
  <c r="AF206" i="2" a="1"/>
  <c r="AF206" i="2" s="1"/>
  <c r="AE206" i="2" a="1"/>
  <c r="AE206" i="2" s="1"/>
  <c r="AB206" i="2" a="1"/>
  <c r="AB206" i="2" s="1"/>
  <c r="AD206" i="2" a="1"/>
  <c r="AD206" i="2" s="1"/>
  <c r="AC206" i="2" a="1"/>
  <c r="AC206" i="2" s="1"/>
  <c r="AJ206" i="2" l="1"/>
  <c r="AG206" i="2"/>
  <c r="AH206" i="2"/>
  <c r="AK206" i="2"/>
  <c r="AI206" i="2"/>
  <c r="AL206" i="2"/>
  <c r="Y207" i="2"/>
  <c r="V207" i="2"/>
  <c r="W207" i="2"/>
  <c r="T207" i="2"/>
  <c r="U207" i="2"/>
  <c r="X207" i="2"/>
  <c r="S208" i="2" a="1"/>
  <c r="S208" i="2" s="1"/>
  <c r="R208" i="2" a="1"/>
  <c r="R208" i="2" s="1"/>
  <c r="N209" i="2"/>
  <c r="P208" i="2" a="1"/>
  <c r="P208" i="2" s="1"/>
  <c r="Q208" i="2" a="1"/>
  <c r="Q208" i="2" s="1"/>
  <c r="O208" i="2" a="1"/>
  <c r="O208" i="2" s="1"/>
  <c r="AA208" i="2"/>
  <c r="AE207" i="2" a="1"/>
  <c r="AE207" i="2" s="1"/>
  <c r="AD207" i="2" a="1"/>
  <c r="AD207" i="2" s="1"/>
  <c r="AB207" i="2" a="1"/>
  <c r="AB207" i="2" s="1"/>
  <c r="AC207" i="2" a="1"/>
  <c r="AC207" i="2" s="1"/>
  <c r="AF207" i="2" a="1"/>
  <c r="AF207" i="2" s="1"/>
  <c r="AI207" i="2" l="1"/>
  <c r="AL207" i="2"/>
  <c r="AG207" i="2"/>
  <c r="AJ207" i="2"/>
  <c r="AH207" i="2"/>
  <c r="AK207" i="2"/>
  <c r="X208" i="2"/>
  <c r="U208" i="2"/>
  <c r="W208" i="2"/>
  <c r="T208" i="2"/>
  <c r="Y208" i="2"/>
  <c r="V208" i="2"/>
  <c r="N210" i="2"/>
  <c r="S209" i="2" a="1"/>
  <c r="S209" i="2" s="1"/>
  <c r="O209" i="2" a="1"/>
  <c r="O209" i="2" s="1"/>
  <c r="P209" i="2" a="1"/>
  <c r="P209" i="2" s="1"/>
  <c r="R209" i="2" a="1"/>
  <c r="R209" i="2" s="1"/>
  <c r="Q209" i="2" a="1"/>
  <c r="Q209" i="2" s="1"/>
  <c r="AA209" i="2"/>
  <c r="AD208" i="2" a="1"/>
  <c r="AD208" i="2" s="1"/>
  <c r="AC208" i="2" a="1"/>
  <c r="AC208" i="2" s="1"/>
  <c r="AB208" i="2" a="1"/>
  <c r="AB208" i="2" s="1"/>
  <c r="AF208" i="2" a="1"/>
  <c r="AF208" i="2" s="1"/>
  <c r="AE208" i="2" a="1"/>
  <c r="AE208" i="2" s="1"/>
  <c r="AG208" i="2" l="1"/>
  <c r="AJ208" i="2"/>
  <c r="AI208" i="2"/>
  <c r="AL208" i="2"/>
  <c r="AH208" i="2"/>
  <c r="AK208" i="2"/>
  <c r="W209" i="2"/>
  <c r="T209" i="2"/>
  <c r="X209" i="2"/>
  <c r="U209" i="2"/>
  <c r="Y209" i="2"/>
  <c r="V209" i="2"/>
  <c r="Q210" i="2" a="1"/>
  <c r="Q210" i="2" s="1"/>
  <c r="O210" i="2" a="1"/>
  <c r="O210" i="2" s="1"/>
  <c r="P210" i="2" a="1"/>
  <c r="P210" i="2" s="1"/>
  <c r="S210" i="2" a="1"/>
  <c r="S210" i="2" s="1"/>
  <c r="R210" i="2" a="1"/>
  <c r="R210" i="2" s="1"/>
  <c r="N211" i="2"/>
  <c r="AA210" i="2"/>
  <c r="AF209" i="2" a="1"/>
  <c r="AF209" i="2" s="1"/>
  <c r="AE209" i="2" a="1"/>
  <c r="AE209" i="2" s="1"/>
  <c r="AD209" i="2" a="1"/>
  <c r="AD209" i="2" s="1"/>
  <c r="AC209" i="2" a="1"/>
  <c r="AC209" i="2" s="1"/>
  <c r="AB209" i="2" a="1"/>
  <c r="AB209" i="2" s="1"/>
  <c r="AH209" i="2" l="1"/>
  <c r="AK209" i="2"/>
  <c r="AG209" i="2"/>
  <c r="AJ209" i="2"/>
  <c r="AL209" i="2"/>
  <c r="AI209" i="2"/>
  <c r="T210" i="2"/>
  <c r="W210" i="2"/>
  <c r="X210" i="2"/>
  <c r="U210" i="2"/>
  <c r="Y210" i="2"/>
  <c r="V210" i="2"/>
  <c r="N212" i="2"/>
  <c r="R211" i="2" a="1"/>
  <c r="R211" i="2" s="1"/>
  <c r="P211" i="2" a="1"/>
  <c r="P211" i="2" s="1"/>
  <c r="S211" i="2" a="1"/>
  <c r="S211" i="2" s="1"/>
  <c r="Q211" i="2" a="1"/>
  <c r="Q211" i="2" s="1"/>
  <c r="O211" i="2" a="1"/>
  <c r="O211" i="2" s="1"/>
  <c r="AA211" i="2"/>
  <c r="AC210" i="2" a="1"/>
  <c r="AC210" i="2" s="1"/>
  <c r="AD210" i="2" a="1"/>
  <c r="AD210" i="2" s="1"/>
  <c r="AE210" i="2" a="1"/>
  <c r="AE210" i="2" s="1"/>
  <c r="AF210" i="2" a="1"/>
  <c r="AF210" i="2" s="1"/>
  <c r="AB210" i="2" a="1"/>
  <c r="AB210" i="2" s="1"/>
  <c r="AG210" i="2" l="1"/>
  <c r="AJ210" i="2"/>
  <c r="AL210" i="2"/>
  <c r="AI210" i="2"/>
  <c r="AH210" i="2"/>
  <c r="AK210" i="2"/>
  <c r="W211" i="2"/>
  <c r="T211" i="2"/>
  <c r="Y211" i="2"/>
  <c r="V211" i="2"/>
  <c r="X211" i="2"/>
  <c r="U211" i="2"/>
  <c r="S212" i="2" a="1"/>
  <c r="S212" i="2" s="1"/>
  <c r="O212" i="2" a="1"/>
  <c r="O212" i="2" s="1"/>
  <c r="P212" i="2" a="1"/>
  <c r="P212" i="2" s="1"/>
  <c r="R212" i="2" a="1"/>
  <c r="R212" i="2" s="1"/>
  <c r="Q212" i="2" a="1"/>
  <c r="Q212" i="2" s="1"/>
  <c r="N213" i="2"/>
  <c r="AA212" i="2"/>
  <c r="AF211" i="2" a="1"/>
  <c r="AF211" i="2" s="1"/>
  <c r="AE211" i="2" a="1"/>
  <c r="AE211" i="2" s="1"/>
  <c r="AD211" i="2" a="1"/>
  <c r="AD211" i="2" s="1"/>
  <c r="AC211" i="2" a="1"/>
  <c r="AC211" i="2" s="1"/>
  <c r="AB211" i="2" a="1"/>
  <c r="AB211" i="2" s="1"/>
  <c r="AK211" i="2" l="1"/>
  <c r="AH211" i="2"/>
  <c r="AI211" i="2"/>
  <c r="AL211" i="2"/>
  <c r="AG211" i="2"/>
  <c r="AJ211" i="2"/>
  <c r="Y212" i="2"/>
  <c r="V212" i="2"/>
  <c r="W212" i="2"/>
  <c r="T212" i="2"/>
  <c r="X212" i="2"/>
  <c r="U212" i="2"/>
  <c r="N214" i="2"/>
  <c r="P213" i="2" a="1"/>
  <c r="P213" i="2" s="1"/>
  <c r="R213" i="2" a="1"/>
  <c r="R213" i="2" s="1"/>
  <c r="Q213" i="2" a="1"/>
  <c r="Q213" i="2" s="1"/>
  <c r="S213" i="2" a="1"/>
  <c r="S213" i="2" s="1"/>
  <c r="O213" i="2" a="1"/>
  <c r="O213" i="2" s="1"/>
  <c r="AA213" i="2"/>
  <c r="AD212" i="2" a="1"/>
  <c r="AD212" i="2" s="1"/>
  <c r="AE212" i="2" a="1"/>
  <c r="AE212" i="2" s="1"/>
  <c r="AC212" i="2" a="1"/>
  <c r="AC212" i="2" s="1"/>
  <c r="AF212" i="2" a="1"/>
  <c r="AF212" i="2" s="1"/>
  <c r="AB212" i="2" a="1"/>
  <c r="AB212" i="2" s="1"/>
  <c r="AK212" i="2" l="1"/>
  <c r="AH212" i="2"/>
  <c r="AG212" i="2"/>
  <c r="AJ212" i="2"/>
  <c r="AI212" i="2"/>
  <c r="AL212" i="2"/>
  <c r="U213" i="2"/>
  <c r="X213" i="2"/>
  <c r="W213" i="2"/>
  <c r="T213" i="2"/>
  <c r="Y213" i="2"/>
  <c r="V213" i="2"/>
  <c r="AA214" i="2"/>
  <c r="AD213" i="2" a="1"/>
  <c r="AD213" i="2" s="1"/>
  <c r="AB213" i="2" a="1"/>
  <c r="AB213" i="2" s="1"/>
  <c r="AF213" i="2" a="1"/>
  <c r="AF213" i="2" s="1"/>
  <c r="AC213" i="2" a="1"/>
  <c r="AC213" i="2" s="1"/>
  <c r="AE213" i="2" a="1"/>
  <c r="AE213" i="2" s="1"/>
  <c r="R214" i="2" a="1"/>
  <c r="R214" i="2" s="1"/>
  <c r="Q214" i="2" a="1"/>
  <c r="Q214" i="2" s="1"/>
  <c r="O214" i="2" a="1"/>
  <c r="O214" i="2" s="1"/>
  <c r="N215" i="2"/>
  <c r="S214" i="2" a="1"/>
  <c r="S214" i="2" s="1"/>
  <c r="P214" i="2" a="1"/>
  <c r="P214" i="2" s="1"/>
  <c r="AH213" i="2" l="1"/>
  <c r="AK213" i="2"/>
  <c r="AI213" i="2"/>
  <c r="AL213" i="2"/>
  <c r="AG213" i="2"/>
  <c r="AJ213" i="2"/>
  <c r="T214" i="2"/>
  <c r="W214" i="2"/>
  <c r="U214" i="2"/>
  <c r="X214" i="2"/>
  <c r="Y214" i="2"/>
  <c r="V214" i="2"/>
  <c r="Q215" i="2" a="1"/>
  <c r="Q215" i="2" s="1"/>
  <c r="P215" i="2" a="1"/>
  <c r="P215" i="2" s="1"/>
  <c r="S215" i="2" a="1"/>
  <c r="S215" i="2" s="1"/>
  <c r="R215" i="2" a="1"/>
  <c r="R215" i="2" s="1"/>
  <c r="O215" i="2" a="1"/>
  <c r="O215" i="2" s="1"/>
  <c r="N216" i="2"/>
  <c r="AA215" i="2"/>
  <c r="AE214" i="2" a="1"/>
  <c r="AE214" i="2" s="1"/>
  <c r="AF214" i="2" a="1"/>
  <c r="AF214" i="2" s="1"/>
  <c r="AD214" i="2" a="1"/>
  <c r="AD214" i="2" s="1"/>
  <c r="AB214" i="2" a="1"/>
  <c r="AB214" i="2" s="1"/>
  <c r="AC214" i="2" a="1"/>
  <c r="AC214" i="2" s="1"/>
  <c r="AG214" i="2" l="1"/>
  <c r="AJ214" i="2"/>
  <c r="AH214" i="2"/>
  <c r="AK214" i="2"/>
  <c r="AI214" i="2"/>
  <c r="AL214" i="2"/>
  <c r="Y215" i="2"/>
  <c r="V215" i="2"/>
  <c r="W215" i="2"/>
  <c r="T215" i="2"/>
  <c r="U215" i="2"/>
  <c r="X215" i="2"/>
  <c r="N217" i="2"/>
  <c r="P216" i="2" a="1"/>
  <c r="P216" i="2" s="1"/>
  <c r="Q216" i="2" a="1"/>
  <c r="Q216" i="2" s="1"/>
  <c r="S216" i="2" a="1"/>
  <c r="S216" i="2" s="1"/>
  <c r="O216" i="2" a="1"/>
  <c r="O216" i="2" s="1"/>
  <c r="R216" i="2" a="1"/>
  <c r="R216" i="2" s="1"/>
  <c r="AA216" i="2"/>
  <c r="AC215" i="2" a="1"/>
  <c r="AC215" i="2" s="1"/>
  <c r="AD215" i="2" a="1"/>
  <c r="AD215" i="2" s="1"/>
  <c r="AE215" i="2" a="1"/>
  <c r="AE215" i="2" s="1"/>
  <c r="AB215" i="2" a="1"/>
  <c r="AB215" i="2" s="1"/>
  <c r="AF215" i="2" a="1"/>
  <c r="AF215" i="2" s="1"/>
  <c r="AH215" i="2" l="1"/>
  <c r="AK215" i="2"/>
  <c r="AI215" i="2"/>
  <c r="AL215" i="2"/>
  <c r="AJ215" i="2"/>
  <c r="AG215" i="2"/>
  <c r="X216" i="2"/>
  <c r="U216" i="2"/>
  <c r="W216" i="2"/>
  <c r="T216" i="2"/>
  <c r="Y216" i="2"/>
  <c r="V216" i="2"/>
  <c r="AA217" i="2"/>
  <c r="AE216" i="2" a="1"/>
  <c r="AE216" i="2" s="1"/>
  <c r="AF216" i="2" a="1"/>
  <c r="AF216" i="2" s="1"/>
  <c r="AD216" i="2" a="1"/>
  <c r="AD216" i="2" s="1"/>
  <c r="AB216" i="2" a="1"/>
  <c r="AB216" i="2" s="1"/>
  <c r="AC216" i="2" a="1"/>
  <c r="AC216" i="2" s="1"/>
  <c r="Q217" i="2" a="1"/>
  <c r="Q217" i="2" s="1"/>
  <c r="S217" i="2" a="1"/>
  <c r="S217" i="2" s="1"/>
  <c r="N218" i="2"/>
  <c r="P217" i="2" a="1"/>
  <c r="P217" i="2" s="1"/>
  <c r="O217" i="2" a="1"/>
  <c r="O217" i="2" s="1"/>
  <c r="R217" i="2" a="1"/>
  <c r="R217" i="2" s="1"/>
  <c r="AH216" i="2" l="1"/>
  <c r="AK216" i="2"/>
  <c r="AL216" i="2"/>
  <c r="AI216" i="2"/>
  <c r="AJ216" i="2"/>
  <c r="AG216" i="2"/>
  <c r="W217" i="2"/>
  <c r="T217" i="2"/>
  <c r="Y217" i="2"/>
  <c r="V217" i="2"/>
  <c r="X217" i="2"/>
  <c r="U217" i="2"/>
  <c r="AA218" i="2"/>
  <c r="AD217" i="2" a="1"/>
  <c r="AD217" i="2" s="1"/>
  <c r="AC217" i="2" a="1"/>
  <c r="AC217" i="2" s="1"/>
  <c r="AE217" i="2" a="1"/>
  <c r="AE217" i="2" s="1"/>
  <c r="AF217" i="2" a="1"/>
  <c r="AF217" i="2" s="1"/>
  <c r="AB217" i="2" a="1"/>
  <c r="AB217" i="2" s="1"/>
  <c r="N219" i="2"/>
  <c r="R218" i="2" a="1"/>
  <c r="R218" i="2" s="1"/>
  <c r="S218" i="2" a="1"/>
  <c r="S218" i="2" s="1"/>
  <c r="O218" i="2" a="1"/>
  <c r="O218" i="2" s="1"/>
  <c r="Q218" i="2" a="1"/>
  <c r="Q218" i="2" s="1"/>
  <c r="P218" i="2" a="1"/>
  <c r="P218" i="2" s="1"/>
  <c r="AI217" i="2" l="1"/>
  <c r="AL217" i="2"/>
  <c r="AG217" i="2"/>
  <c r="AJ217" i="2"/>
  <c r="AH217" i="2"/>
  <c r="AK217" i="2"/>
  <c r="W218" i="2"/>
  <c r="T218" i="2"/>
  <c r="X218" i="2"/>
  <c r="U218" i="2"/>
  <c r="Y218" i="2"/>
  <c r="V218" i="2"/>
  <c r="Q219" i="2" a="1"/>
  <c r="Q219" i="2" s="1"/>
  <c r="P219" i="2" a="1"/>
  <c r="P219" i="2" s="1"/>
  <c r="S219" i="2" a="1"/>
  <c r="S219" i="2" s="1"/>
  <c r="N220" i="2"/>
  <c r="O219" i="2" a="1"/>
  <c r="O219" i="2" s="1"/>
  <c r="R219" i="2" a="1"/>
  <c r="R219" i="2" s="1"/>
  <c r="AA219" i="2"/>
  <c r="AD218" i="2" a="1"/>
  <c r="AD218" i="2" s="1"/>
  <c r="AC218" i="2" a="1"/>
  <c r="AC218" i="2" s="1"/>
  <c r="AF218" i="2" a="1"/>
  <c r="AF218" i="2" s="1"/>
  <c r="AB218" i="2" a="1"/>
  <c r="AB218" i="2" s="1"/>
  <c r="AE218" i="2" a="1"/>
  <c r="AE218" i="2" s="1"/>
  <c r="AG218" i="2" l="1"/>
  <c r="AJ218" i="2"/>
  <c r="AH218" i="2"/>
  <c r="AK218" i="2"/>
  <c r="AI218" i="2"/>
  <c r="AL218" i="2"/>
  <c r="W219" i="2"/>
  <c r="T219" i="2"/>
  <c r="X219" i="2"/>
  <c r="U219" i="2"/>
  <c r="Y219" i="2"/>
  <c r="V219" i="2"/>
  <c r="R220" i="2" a="1"/>
  <c r="R220" i="2" s="1"/>
  <c r="O220" i="2" a="1"/>
  <c r="O220" i="2" s="1"/>
  <c r="N221" i="2"/>
  <c r="P220" i="2" a="1"/>
  <c r="P220" i="2" s="1"/>
  <c r="S220" i="2" a="1"/>
  <c r="S220" i="2" s="1"/>
  <c r="Q220" i="2" a="1"/>
  <c r="Q220" i="2" s="1"/>
  <c r="AA220" i="2"/>
  <c r="AF219" i="2" a="1"/>
  <c r="AF219" i="2" s="1"/>
  <c r="AC219" i="2" a="1"/>
  <c r="AC219" i="2" s="1"/>
  <c r="AE219" i="2" a="1"/>
  <c r="AE219" i="2" s="1"/>
  <c r="AD219" i="2" a="1"/>
  <c r="AD219" i="2" s="1"/>
  <c r="AB219" i="2" a="1"/>
  <c r="AB219" i="2" s="1"/>
  <c r="AH219" i="2" l="1"/>
  <c r="AK219" i="2"/>
  <c r="AG219" i="2"/>
  <c r="AJ219" i="2"/>
  <c r="AI219" i="2"/>
  <c r="AL219" i="2"/>
  <c r="W220" i="2"/>
  <c r="T220" i="2"/>
  <c r="V220" i="2"/>
  <c r="Y220" i="2"/>
  <c r="X220" i="2"/>
  <c r="U220" i="2"/>
  <c r="AA221" i="2"/>
  <c r="AC220" i="2" a="1"/>
  <c r="AC220" i="2" s="1"/>
  <c r="AB220" i="2" a="1"/>
  <c r="AB220" i="2" s="1"/>
  <c r="AD220" i="2" a="1"/>
  <c r="AD220" i="2" s="1"/>
  <c r="AF220" i="2" a="1"/>
  <c r="AF220" i="2" s="1"/>
  <c r="AE220" i="2" a="1"/>
  <c r="AE220" i="2" s="1"/>
  <c r="N222" i="2"/>
  <c r="R221" i="2" a="1"/>
  <c r="R221" i="2" s="1"/>
  <c r="P221" i="2" a="1"/>
  <c r="P221" i="2" s="1"/>
  <c r="Q221" i="2" a="1"/>
  <c r="Q221" i="2" s="1"/>
  <c r="S221" i="2" a="1"/>
  <c r="S221" i="2" s="1"/>
  <c r="O221" i="2" a="1"/>
  <c r="O221" i="2" s="1"/>
  <c r="AH220" i="2" l="1"/>
  <c r="AK220" i="2"/>
  <c r="AG220" i="2"/>
  <c r="AJ220" i="2"/>
  <c r="AI220" i="2"/>
  <c r="AL220" i="2"/>
  <c r="X221" i="2"/>
  <c r="U221" i="2"/>
  <c r="W221" i="2"/>
  <c r="T221" i="2"/>
  <c r="Y221" i="2"/>
  <c r="V221" i="2"/>
  <c r="O222" i="2" a="1"/>
  <c r="O222" i="2" s="1"/>
  <c r="P222" i="2" a="1"/>
  <c r="P222" i="2" s="1"/>
  <c r="R222" i="2" a="1"/>
  <c r="R222" i="2" s="1"/>
  <c r="N223" i="2"/>
  <c r="S222" i="2" a="1"/>
  <c r="S222" i="2" s="1"/>
  <c r="Q222" i="2" a="1"/>
  <c r="Q222" i="2" s="1"/>
  <c r="AA222" i="2"/>
  <c r="AE221" i="2" a="1"/>
  <c r="AE221" i="2" s="1"/>
  <c r="AC221" i="2" a="1"/>
  <c r="AC221" i="2" s="1"/>
  <c r="AF221" i="2" a="1"/>
  <c r="AF221" i="2" s="1"/>
  <c r="AD221" i="2" a="1"/>
  <c r="AD221" i="2" s="1"/>
  <c r="AB221" i="2" a="1"/>
  <c r="AB221" i="2" s="1"/>
  <c r="AI221" i="2" l="1"/>
  <c r="AL221" i="2"/>
  <c r="AG221" i="2"/>
  <c r="AJ221" i="2"/>
  <c r="AK221" i="2"/>
  <c r="AH221" i="2"/>
  <c r="Y222" i="2"/>
  <c r="V222" i="2"/>
  <c r="W222" i="2"/>
  <c r="T222" i="2"/>
  <c r="X222" i="2"/>
  <c r="U222" i="2"/>
  <c r="AA223" i="2"/>
  <c r="AE222" i="2" a="1"/>
  <c r="AE222" i="2" s="1"/>
  <c r="AD222" i="2" a="1"/>
  <c r="AD222" i="2" s="1"/>
  <c r="AC222" i="2" a="1"/>
  <c r="AC222" i="2" s="1"/>
  <c r="AF222" i="2" a="1"/>
  <c r="AF222" i="2" s="1"/>
  <c r="AB222" i="2" a="1"/>
  <c r="AB222" i="2" s="1"/>
  <c r="N224" i="2"/>
  <c r="R223" i="2" a="1"/>
  <c r="R223" i="2" s="1"/>
  <c r="Q223" i="2" a="1"/>
  <c r="Q223" i="2" s="1"/>
  <c r="P223" i="2" a="1"/>
  <c r="P223" i="2" s="1"/>
  <c r="O223" i="2" a="1"/>
  <c r="O223" i="2" s="1"/>
  <c r="S223" i="2" a="1"/>
  <c r="S223" i="2" s="1"/>
  <c r="AH222" i="2" l="1"/>
  <c r="AK222" i="2"/>
  <c r="AJ222" i="2"/>
  <c r="AG222" i="2"/>
  <c r="AI222" i="2"/>
  <c r="AL222" i="2"/>
  <c r="W223" i="2"/>
  <c r="T223" i="2"/>
  <c r="U223" i="2"/>
  <c r="X223" i="2"/>
  <c r="V223" i="2"/>
  <c r="Y223" i="2"/>
  <c r="Q224" i="2" a="1"/>
  <c r="Q224" i="2" s="1"/>
  <c r="O224" i="2" a="1"/>
  <c r="O224" i="2" s="1"/>
  <c r="N225" i="2"/>
  <c r="R224" i="2" a="1"/>
  <c r="R224" i="2" s="1"/>
  <c r="P224" i="2" a="1"/>
  <c r="P224" i="2" s="1"/>
  <c r="S224" i="2" a="1"/>
  <c r="S224" i="2" s="1"/>
  <c r="AA224" i="2"/>
  <c r="AD223" i="2" a="1"/>
  <c r="AD223" i="2" s="1"/>
  <c r="AE223" i="2" a="1"/>
  <c r="AE223" i="2" s="1"/>
  <c r="AB223" i="2" a="1"/>
  <c r="AB223" i="2" s="1"/>
  <c r="AC223" i="2" a="1"/>
  <c r="AC223" i="2" s="1"/>
  <c r="AF223" i="2" a="1"/>
  <c r="AF223" i="2" s="1"/>
  <c r="AG223" i="2" l="1"/>
  <c r="AJ223" i="2"/>
  <c r="AH223" i="2"/>
  <c r="AK223" i="2"/>
  <c r="AI223" i="2"/>
  <c r="AL223" i="2"/>
  <c r="Y224" i="2"/>
  <c r="V224" i="2"/>
  <c r="X224" i="2"/>
  <c r="U224" i="2"/>
  <c r="W224" i="2"/>
  <c r="T224" i="2"/>
  <c r="P225" i="2" a="1"/>
  <c r="P225" i="2" s="1"/>
  <c r="O225" i="2" a="1"/>
  <c r="O225" i="2" s="1"/>
  <c r="R225" i="2" a="1"/>
  <c r="R225" i="2" s="1"/>
  <c r="N226" i="2"/>
  <c r="Q225" i="2" a="1"/>
  <c r="Q225" i="2" s="1"/>
  <c r="S225" i="2" a="1"/>
  <c r="S225" i="2" s="1"/>
  <c r="AA225" i="2"/>
  <c r="AF224" i="2" a="1"/>
  <c r="AF224" i="2" s="1"/>
  <c r="AE224" i="2" a="1"/>
  <c r="AE224" i="2" s="1"/>
  <c r="AD224" i="2" a="1"/>
  <c r="AD224" i="2" s="1"/>
  <c r="AB224" i="2" a="1"/>
  <c r="AB224" i="2" s="1"/>
  <c r="AC224" i="2" a="1"/>
  <c r="AC224" i="2" s="1"/>
  <c r="AH224" i="2" l="1"/>
  <c r="AK224" i="2"/>
  <c r="AG224" i="2"/>
  <c r="AJ224" i="2"/>
  <c r="AI224" i="2"/>
  <c r="AL224" i="2"/>
  <c r="Y225" i="2"/>
  <c r="V225" i="2"/>
  <c r="W225" i="2"/>
  <c r="T225" i="2"/>
  <c r="X225" i="2"/>
  <c r="U225" i="2"/>
  <c r="AA226" i="2"/>
  <c r="AC225" i="2" a="1"/>
  <c r="AC225" i="2" s="1"/>
  <c r="AE225" i="2" a="1"/>
  <c r="AE225" i="2" s="1"/>
  <c r="AD225" i="2" a="1"/>
  <c r="AD225" i="2" s="1"/>
  <c r="AF225" i="2" a="1"/>
  <c r="AF225" i="2" s="1"/>
  <c r="AB225" i="2" a="1"/>
  <c r="AB225" i="2" s="1"/>
  <c r="N227" i="2"/>
  <c r="S226" i="2" a="1"/>
  <c r="S226" i="2" s="1"/>
  <c r="P226" i="2" a="1"/>
  <c r="P226" i="2" s="1"/>
  <c r="R226" i="2" a="1"/>
  <c r="R226" i="2" s="1"/>
  <c r="O226" i="2" a="1"/>
  <c r="O226" i="2" s="1"/>
  <c r="Q226" i="2" a="1"/>
  <c r="Q226" i="2" s="1"/>
  <c r="AL225" i="2" l="1"/>
  <c r="AI225" i="2"/>
  <c r="AG225" i="2"/>
  <c r="AJ225" i="2"/>
  <c r="AH225" i="2"/>
  <c r="AK225" i="2"/>
  <c r="X226" i="2"/>
  <c r="U226" i="2"/>
  <c r="Y226" i="2"/>
  <c r="V226" i="2"/>
  <c r="T226" i="2"/>
  <c r="W226" i="2"/>
  <c r="S227" i="2" a="1"/>
  <c r="S227" i="2" s="1"/>
  <c r="P227" i="2" a="1"/>
  <c r="P227" i="2" s="1"/>
  <c r="N228" i="2"/>
  <c r="Q227" i="2" a="1"/>
  <c r="Q227" i="2" s="1"/>
  <c r="R227" i="2" a="1"/>
  <c r="R227" i="2" s="1"/>
  <c r="O227" i="2" a="1"/>
  <c r="O227" i="2" s="1"/>
  <c r="AA227" i="2"/>
  <c r="AF226" i="2" a="1"/>
  <c r="AF226" i="2" s="1"/>
  <c r="AE226" i="2" a="1"/>
  <c r="AE226" i="2" s="1"/>
  <c r="AB226" i="2" a="1"/>
  <c r="AB226" i="2" s="1"/>
  <c r="AD226" i="2" a="1"/>
  <c r="AD226" i="2" s="1"/>
  <c r="AC226" i="2" a="1"/>
  <c r="AC226" i="2" s="1"/>
  <c r="AG226" i="2" l="1"/>
  <c r="AJ226" i="2"/>
  <c r="AH226" i="2"/>
  <c r="AK226" i="2"/>
  <c r="AL226" i="2"/>
  <c r="AI226" i="2"/>
  <c r="X227" i="2"/>
  <c r="U227" i="2"/>
  <c r="W227" i="2"/>
  <c r="T227" i="2"/>
  <c r="Y227" i="2"/>
  <c r="V227" i="2"/>
  <c r="AA228" i="2"/>
  <c r="AF227" i="2" a="1"/>
  <c r="AF227" i="2" s="1"/>
  <c r="AE227" i="2" a="1"/>
  <c r="AE227" i="2" s="1"/>
  <c r="AD227" i="2" a="1"/>
  <c r="AD227" i="2" s="1"/>
  <c r="AC227" i="2" a="1"/>
  <c r="AC227" i="2" s="1"/>
  <c r="AB227" i="2" a="1"/>
  <c r="AB227" i="2" s="1"/>
  <c r="N229" i="2"/>
  <c r="S228" i="2" a="1"/>
  <c r="S228" i="2" s="1"/>
  <c r="O228" i="2" a="1"/>
  <c r="O228" i="2" s="1"/>
  <c r="R228" i="2" a="1"/>
  <c r="R228" i="2" s="1"/>
  <c r="Q228" i="2" a="1"/>
  <c r="Q228" i="2" s="1"/>
  <c r="P228" i="2" a="1"/>
  <c r="P228" i="2" s="1"/>
  <c r="AK227" i="2" l="1"/>
  <c r="AH227" i="2"/>
  <c r="AI227" i="2"/>
  <c r="AL227" i="2"/>
  <c r="AG227" i="2"/>
  <c r="AJ227" i="2"/>
  <c r="W228" i="2"/>
  <c r="T228" i="2"/>
  <c r="X228" i="2"/>
  <c r="U228" i="2"/>
  <c r="Y228" i="2"/>
  <c r="V228" i="2"/>
  <c r="N230" i="2"/>
  <c r="R229" i="2" a="1"/>
  <c r="R229" i="2" s="1"/>
  <c r="P229" i="2" a="1"/>
  <c r="P229" i="2" s="1"/>
  <c r="O229" i="2" a="1"/>
  <c r="O229" i="2" s="1"/>
  <c r="Q229" i="2" a="1"/>
  <c r="Q229" i="2" s="1"/>
  <c r="S229" i="2" a="1"/>
  <c r="S229" i="2" s="1"/>
  <c r="AA229" i="2"/>
  <c r="AD228" i="2" a="1"/>
  <c r="AD228" i="2" s="1"/>
  <c r="AC228" i="2" a="1"/>
  <c r="AC228" i="2" s="1"/>
  <c r="AE228" i="2" a="1"/>
  <c r="AE228" i="2" s="1"/>
  <c r="AF228" i="2" a="1"/>
  <c r="AF228" i="2" s="1"/>
  <c r="AB228" i="2" a="1"/>
  <c r="AB228" i="2" s="1"/>
  <c r="AH228" i="2" l="1"/>
  <c r="AK228" i="2"/>
  <c r="AG228" i="2"/>
  <c r="AJ228" i="2"/>
  <c r="AI228" i="2"/>
  <c r="AL228" i="2"/>
  <c r="W229" i="2"/>
  <c r="T229" i="2"/>
  <c r="Y229" i="2"/>
  <c r="V229" i="2"/>
  <c r="U229" i="2"/>
  <c r="X229" i="2"/>
  <c r="AA230" i="2"/>
  <c r="AF229" i="2" a="1"/>
  <c r="AF229" i="2" s="1"/>
  <c r="AE229" i="2" a="1"/>
  <c r="AE229" i="2" s="1"/>
  <c r="AD229" i="2" a="1"/>
  <c r="AD229" i="2" s="1"/>
  <c r="AB229" i="2" a="1"/>
  <c r="AB229" i="2" s="1"/>
  <c r="AC229" i="2" a="1"/>
  <c r="AC229" i="2" s="1"/>
  <c r="N231" i="2"/>
  <c r="S230" i="2" a="1"/>
  <c r="S230" i="2" s="1"/>
  <c r="R230" i="2" a="1"/>
  <c r="R230" i="2" s="1"/>
  <c r="Q230" i="2" a="1"/>
  <c r="Q230" i="2" s="1"/>
  <c r="P230" i="2" a="1"/>
  <c r="P230" i="2" s="1"/>
  <c r="O230" i="2" a="1"/>
  <c r="O230" i="2" s="1"/>
  <c r="AI229" i="2" l="1"/>
  <c r="AL229" i="2"/>
  <c r="AH229" i="2"/>
  <c r="AK229" i="2"/>
  <c r="AG229" i="2"/>
  <c r="AJ229" i="2"/>
  <c r="W230" i="2"/>
  <c r="T230" i="2"/>
  <c r="X230" i="2"/>
  <c r="U230" i="2"/>
  <c r="Y230" i="2"/>
  <c r="V230" i="2"/>
  <c r="AA231" i="2"/>
  <c r="AC230" i="2" a="1"/>
  <c r="AC230" i="2" s="1"/>
  <c r="AD230" i="2" a="1"/>
  <c r="AD230" i="2" s="1"/>
  <c r="AE230" i="2" a="1"/>
  <c r="AE230" i="2" s="1"/>
  <c r="AF230" i="2" a="1"/>
  <c r="AF230" i="2" s="1"/>
  <c r="AB230" i="2" a="1"/>
  <c r="AB230" i="2" s="1"/>
  <c r="Q231" i="2" a="1"/>
  <c r="Q231" i="2" s="1"/>
  <c r="P231" i="2" a="1"/>
  <c r="P231" i="2" s="1"/>
  <c r="R231" i="2" a="1"/>
  <c r="R231" i="2" s="1"/>
  <c r="S231" i="2" a="1"/>
  <c r="S231" i="2" s="1"/>
  <c r="O231" i="2" a="1"/>
  <c r="O231" i="2" s="1"/>
  <c r="N232" i="2"/>
  <c r="AI230" i="2" l="1"/>
  <c r="AL230" i="2"/>
  <c r="AH230" i="2"/>
  <c r="AK230" i="2"/>
  <c r="AG230" i="2"/>
  <c r="AJ230" i="2"/>
  <c r="Y231" i="2"/>
  <c r="V231" i="2"/>
  <c r="W231" i="2"/>
  <c r="T231" i="2"/>
  <c r="U231" i="2"/>
  <c r="X231" i="2"/>
  <c r="N233" i="2"/>
  <c r="S232" i="2" a="1"/>
  <c r="S232" i="2" s="1"/>
  <c r="R232" i="2" a="1"/>
  <c r="R232" i="2" s="1"/>
  <c r="O232" i="2" a="1"/>
  <c r="O232" i="2" s="1"/>
  <c r="Q232" i="2" a="1"/>
  <c r="Q232" i="2" s="1"/>
  <c r="P232" i="2" a="1"/>
  <c r="P232" i="2" s="1"/>
  <c r="AA232" i="2"/>
  <c r="AF231" i="2" a="1"/>
  <c r="AF231" i="2" s="1"/>
  <c r="AE231" i="2" a="1"/>
  <c r="AE231" i="2" s="1"/>
  <c r="AB231" i="2" a="1"/>
  <c r="AB231" i="2" s="1"/>
  <c r="AD231" i="2" a="1"/>
  <c r="AD231" i="2" s="1"/>
  <c r="AC231" i="2" a="1"/>
  <c r="AC231" i="2" s="1"/>
  <c r="AJ231" i="2" l="1"/>
  <c r="AG231" i="2"/>
  <c r="AI231" i="2"/>
  <c r="AL231" i="2"/>
  <c r="AH231" i="2"/>
  <c r="AK231" i="2"/>
  <c r="Y232" i="2"/>
  <c r="V232" i="2"/>
  <c r="W232" i="2"/>
  <c r="T232" i="2"/>
  <c r="X232" i="2"/>
  <c r="U232" i="2"/>
  <c r="AA233" i="2"/>
  <c r="AC232" i="2" a="1"/>
  <c r="AC232" i="2" s="1"/>
  <c r="AE232" i="2" a="1"/>
  <c r="AE232" i="2" s="1"/>
  <c r="AF232" i="2" a="1"/>
  <c r="AF232" i="2" s="1"/>
  <c r="AD232" i="2" a="1"/>
  <c r="AD232" i="2" s="1"/>
  <c r="AB232" i="2" a="1"/>
  <c r="AB232" i="2" s="1"/>
  <c r="S233" i="2" a="1"/>
  <c r="S233" i="2" s="1"/>
  <c r="N234" i="2"/>
  <c r="Q233" i="2" a="1"/>
  <c r="Q233" i="2" s="1"/>
  <c r="R233" i="2" a="1"/>
  <c r="R233" i="2" s="1"/>
  <c r="P233" i="2" a="1"/>
  <c r="P233" i="2" s="1"/>
  <c r="O233" i="2" a="1"/>
  <c r="O233" i="2" s="1"/>
  <c r="AL232" i="2" l="1"/>
  <c r="AI232" i="2"/>
  <c r="AJ232" i="2"/>
  <c r="AG232" i="2"/>
  <c r="AH232" i="2"/>
  <c r="AK232" i="2"/>
  <c r="W233" i="2"/>
  <c r="T233" i="2"/>
  <c r="Y233" i="2"/>
  <c r="V233" i="2"/>
  <c r="X233" i="2"/>
  <c r="U233" i="2"/>
  <c r="N235" i="2"/>
  <c r="S234" i="2" a="1"/>
  <c r="S234" i="2" s="1"/>
  <c r="R234" i="2" a="1"/>
  <c r="R234" i="2" s="1"/>
  <c r="O234" i="2" a="1"/>
  <c r="O234" i="2" s="1"/>
  <c r="Q234" i="2" a="1"/>
  <c r="Q234" i="2" s="1"/>
  <c r="P234" i="2" a="1"/>
  <c r="P234" i="2" s="1"/>
  <c r="AA234" i="2"/>
  <c r="AE233" i="2" a="1"/>
  <c r="AE233" i="2" s="1"/>
  <c r="AC233" i="2" a="1"/>
  <c r="AC233" i="2" s="1"/>
  <c r="AB233" i="2" a="1"/>
  <c r="AB233" i="2" s="1"/>
  <c r="AD233" i="2" a="1"/>
  <c r="AD233" i="2" s="1"/>
  <c r="AF233" i="2" a="1"/>
  <c r="AF233" i="2" s="1"/>
  <c r="AG233" i="2" l="1"/>
  <c r="AJ233" i="2"/>
  <c r="AH233" i="2"/>
  <c r="AK233" i="2"/>
  <c r="AL233" i="2"/>
  <c r="AI233" i="2"/>
  <c r="Y234" i="2"/>
  <c r="V234" i="2"/>
  <c r="W234" i="2"/>
  <c r="T234" i="2"/>
  <c r="U234" i="2"/>
  <c r="X234" i="2"/>
  <c r="N236" i="2"/>
  <c r="P235" i="2" a="1"/>
  <c r="P235" i="2" s="1"/>
  <c r="Q235" i="2" a="1"/>
  <c r="Q235" i="2" s="1"/>
  <c r="O235" i="2" a="1"/>
  <c r="O235" i="2" s="1"/>
  <c r="R235" i="2" a="1"/>
  <c r="R235" i="2" s="1"/>
  <c r="S235" i="2" a="1"/>
  <c r="S235" i="2" s="1"/>
  <c r="AA235" i="2"/>
  <c r="AF234" i="2" a="1"/>
  <c r="AF234" i="2" s="1"/>
  <c r="AE234" i="2" a="1"/>
  <c r="AE234" i="2" s="1"/>
  <c r="AD234" i="2" a="1"/>
  <c r="AD234" i="2" s="1"/>
  <c r="AB234" i="2" a="1"/>
  <c r="AB234" i="2" s="1"/>
  <c r="AC234" i="2" a="1"/>
  <c r="AC234" i="2" s="1"/>
  <c r="AG234" i="2" l="1"/>
  <c r="AJ234" i="2"/>
  <c r="AH234" i="2"/>
  <c r="AK234" i="2"/>
  <c r="AI234" i="2"/>
  <c r="AL234" i="2"/>
  <c r="X235" i="2"/>
  <c r="U235" i="2"/>
  <c r="W235" i="2"/>
  <c r="T235" i="2"/>
  <c r="Y235" i="2"/>
  <c r="V235" i="2"/>
  <c r="AA236" i="2"/>
  <c r="AD235" i="2" a="1"/>
  <c r="AD235" i="2" s="1"/>
  <c r="AF235" i="2" a="1"/>
  <c r="AF235" i="2" s="1"/>
  <c r="AE235" i="2" a="1"/>
  <c r="AE235" i="2" s="1"/>
  <c r="AC235" i="2" a="1"/>
  <c r="AC235" i="2" s="1"/>
  <c r="AB235" i="2" a="1"/>
  <c r="AB235" i="2" s="1"/>
  <c r="N237" i="2"/>
  <c r="Q236" i="2" a="1"/>
  <c r="Q236" i="2" s="1"/>
  <c r="S236" i="2" a="1"/>
  <c r="S236" i="2" s="1"/>
  <c r="R236" i="2" a="1"/>
  <c r="R236" i="2" s="1"/>
  <c r="O236" i="2" a="1"/>
  <c r="O236" i="2" s="1"/>
  <c r="P236" i="2" a="1"/>
  <c r="P236" i="2" s="1"/>
  <c r="AI235" i="2" l="1"/>
  <c r="AL235" i="2"/>
  <c r="AH235" i="2"/>
  <c r="AK235" i="2"/>
  <c r="AG235" i="2"/>
  <c r="AJ235" i="2"/>
  <c r="W236" i="2"/>
  <c r="T236" i="2"/>
  <c r="V236" i="2"/>
  <c r="Y236" i="2"/>
  <c r="X236" i="2"/>
  <c r="U236" i="2"/>
  <c r="N238" i="2"/>
  <c r="S237" i="2" a="1"/>
  <c r="S237" i="2" s="1"/>
  <c r="P237" i="2" a="1"/>
  <c r="P237" i="2" s="1"/>
  <c r="Q237" i="2" a="1"/>
  <c r="Q237" i="2" s="1"/>
  <c r="R237" i="2" a="1"/>
  <c r="R237" i="2" s="1"/>
  <c r="O237" i="2" a="1"/>
  <c r="O237" i="2" s="1"/>
  <c r="AA237" i="2"/>
  <c r="AF236" i="2" a="1"/>
  <c r="AF236" i="2" s="1"/>
  <c r="AC236" i="2" a="1"/>
  <c r="AC236" i="2" s="1"/>
  <c r="AE236" i="2" a="1"/>
  <c r="AE236" i="2" s="1"/>
  <c r="AD236" i="2" a="1"/>
  <c r="AD236" i="2" s="1"/>
  <c r="AB236" i="2" a="1"/>
  <c r="AB236" i="2" s="1"/>
  <c r="AI236" i="2" l="1"/>
  <c r="AL236" i="2"/>
  <c r="AG236" i="2"/>
  <c r="AJ236" i="2"/>
  <c r="AK236" i="2"/>
  <c r="AH236" i="2"/>
  <c r="X237" i="2"/>
  <c r="U237" i="2"/>
  <c r="W237" i="2"/>
  <c r="T237" i="2"/>
  <c r="Y237" i="2"/>
  <c r="V237" i="2"/>
  <c r="AA238" i="2"/>
  <c r="AC237" i="2" a="1"/>
  <c r="AC237" i="2" s="1"/>
  <c r="AD237" i="2" a="1"/>
  <c r="AD237" i="2" s="1"/>
  <c r="AF237" i="2" a="1"/>
  <c r="AF237" i="2" s="1"/>
  <c r="AE237" i="2" a="1"/>
  <c r="AE237" i="2" s="1"/>
  <c r="AB237" i="2" a="1"/>
  <c r="AB237" i="2" s="1"/>
  <c r="N239" i="2"/>
  <c r="P238" i="2" a="1"/>
  <c r="P238" i="2" s="1"/>
  <c r="S238" i="2" a="1"/>
  <c r="S238" i="2" s="1"/>
  <c r="R238" i="2" a="1"/>
  <c r="R238" i="2" s="1"/>
  <c r="Q238" i="2" a="1"/>
  <c r="Q238" i="2" s="1"/>
  <c r="O238" i="2" a="1"/>
  <c r="O238" i="2" s="1"/>
  <c r="AK237" i="2" l="1"/>
  <c r="AH237" i="2"/>
  <c r="AG237" i="2"/>
  <c r="AJ237" i="2"/>
  <c r="AI237" i="2"/>
  <c r="AL237" i="2"/>
  <c r="X238" i="2"/>
  <c r="U238" i="2"/>
  <c r="Y238" i="2"/>
  <c r="V238" i="2"/>
  <c r="W238" i="2"/>
  <c r="T238" i="2"/>
  <c r="N240" i="2"/>
  <c r="P239" i="2" a="1"/>
  <c r="P239" i="2" s="1"/>
  <c r="R239" i="2" a="1"/>
  <c r="R239" i="2" s="1"/>
  <c r="Q239" i="2" a="1"/>
  <c r="Q239" i="2" s="1"/>
  <c r="S239" i="2" a="1"/>
  <c r="S239" i="2" s="1"/>
  <c r="O239" i="2" a="1"/>
  <c r="O239" i="2" s="1"/>
  <c r="AA239" i="2"/>
  <c r="AF238" i="2" a="1"/>
  <c r="AF238" i="2" s="1"/>
  <c r="AE238" i="2" a="1"/>
  <c r="AE238" i="2" s="1"/>
  <c r="AC238" i="2" a="1"/>
  <c r="AC238" i="2" s="1"/>
  <c r="AB238" i="2" a="1"/>
  <c r="AB238" i="2" s="1"/>
  <c r="AD238" i="2" a="1"/>
  <c r="AD238" i="2" s="1"/>
  <c r="AH238" i="2" l="1"/>
  <c r="AK238" i="2"/>
  <c r="AI238" i="2"/>
  <c r="AL238" i="2"/>
  <c r="AJ238" i="2"/>
  <c r="AG238" i="2"/>
  <c r="X239" i="2"/>
  <c r="U239" i="2"/>
  <c r="Y239" i="2"/>
  <c r="V239" i="2"/>
  <c r="W239" i="2"/>
  <c r="T239" i="2"/>
  <c r="AA240" i="2"/>
  <c r="AE239" i="2" a="1"/>
  <c r="AE239" i="2" s="1"/>
  <c r="AB239" i="2" a="1"/>
  <c r="AB239" i="2" s="1"/>
  <c r="AF239" i="2" a="1"/>
  <c r="AF239" i="2" s="1"/>
  <c r="AC239" i="2" a="1"/>
  <c r="AC239" i="2" s="1"/>
  <c r="AD239" i="2" a="1"/>
  <c r="AD239" i="2" s="1"/>
  <c r="N241" i="2"/>
  <c r="S240" i="2" a="1"/>
  <c r="S240" i="2" s="1"/>
  <c r="P240" i="2" a="1"/>
  <c r="P240" i="2" s="1"/>
  <c r="R240" i="2" a="1"/>
  <c r="R240" i="2" s="1"/>
  <c r="Q240" i="2" a="1"/>
  <c r="Q240" i="2" s="1"/>
  <c r="O240" i="2" a="1"/>
  <c r="O240" i="2" s="1"/>
  <c r="AI239" i="2" l="1"/>
  <c r="AL239" i="2"/>
  <c r="AH239" i="2"/>
  <c r="AK239" i="2"/>
  <c r="AG239" i="2"/>
  <c r="AJ239" i="2"/>
  <c r="Y240" i="2"/>
  <c r="V240" i="2"/>
  <c r="U240" i="2"/>
  <c r="X240" i="2"/>
  <c r="W240" i="2"/>
  <c r="T240" i="2"/>
  <c r="P241" i="2" a="1"/>
  <c r="P241" i="2" s="1"/>
  <c r="N242" i="2"/>
  <c r="S241" i="2" a="1"/>
  <c r="S241" i="2" s="1"/>
  <c r="R241" i="2" a="1"/>
  <c r="R241" i="2" s="1"/>
  <c r="O241" i="2" a="1"/>
  <c r="O241" i="2" s="1"/>
  <c r="Q241" i="2" a="1"/>
  <c r="Q241" i="2" s="1"/>
  <c r="AA241" i="2"/>
  <c r="AE240" i="2" a="1"/>
  <c r="AE240" i="2" s="1"/>
  <c r="AD240" i="2" a="1"/>
  <c r="AD240" i="2" s="1"/>
  <c r="AF240" i="2" a="1"/>
  <c r="AF240" i="2" s="1"/>
  <c r="AB240" i="2" a="1"/>
  <c r="AB240" i="2" s="1"/>
  <c r="AC240" i="2" a="1"/>
  <c r="AC240" i="2" s="1"/>
  <c r="AG240" i="2" l="1"/>
  <c r="AJ240" i="2"/>
  <c r="AH240" i="2"/>
  <c r="AK240" i="2"/>
  <c r="AI240" i="2"/>
  <c r="AL240" i="2"/>
  <c r="Y241" i="2"/>
  <c r="V241" i="2"/>
  <c r="W241" i="2"/>
  <c r="T241" i="2"/>
  <c r="X241" i="2"/>
  <c r="U241" i="2"/>
  <c r="AA242" i="2"/>
  <c r="AE241" i="2" a="1"/>
  <c r="AE241" i="2" s="1"/>
  <c r="AC241" i="2" a="1"/>
  <c r="AC241" i="2" s="1"/>
  <c r="AD241" i="2" a="1"/>
  <c r="AD241" i="2" s="1"/>
  <c r="AB241" i="2" a="1"/>
  <c r="AB241" i="2" s="1"/>
  <c r="AF241" i="2" a="1"/>
  <c r="AF241" i="2" s="1"/>
  <c r="N243" i="2"/>
  <c r="O242" i="2" a="1"/>
  <c r="O242" i="2" s="1"/>
  <c r="S242" i="2" a="1"/>
  <c r="S242" i="2" s="1"/>
  <c r="R242" i="2" a="1"/>
  <c r="R242" i="2" s="1"/>
  <c r="Q242" i="2" a="1"/>
  <c r="Q242" i="2" s="1"/>
  <c r="P242" i="2" a="1"/>
  <c r="P242" i="2" s="1"/>
  <c r="AH241" i="2" l="1"/>
  <c r="AK241" i="2"/>
  <c r="AG241" i="2"/>
  <c r="AJ241" i="2"/>
  <c r="AL241" i="2"/>
  <c r="AI241" i="2"/>
  <c r="T242" i="2"/>
  <c r="W242" i="2"/>
  <c r="X242" i="2"/>
  <c r="U242" i="2"/>
  <c r="Y242" i="2"/>
  <c r="V242" i="2"/>
  <c r="R243" i="2" a="1"/>
  <c r="R243" i="2" s="1"/>
  <c r="S243" i="2" a="1"/>
  <c r="S243" i="2" s="1"/>
  <c r="N244" i="2"/>
  <c r="P243" i="2" a="1"/>
  <c r="P243" i="2" s="1"/>
  <c r="Q243" i="2" a="1"/>
  <c r="Q243" i="2" s="1"/>
  <c r="O243" i="2" a="1"/>
  <c r="O243" i="2" s="1"/>
  <c r="AA243" i="2"/>
  <c r="AE242" i="2" a="1"/>
  <c r="AE242" i="2" s="1"/>
  <c r="AD242" i="2" a="1"/>
  <c r="AD242" i="2" s="1"/>
  <c r="AC242" i="2" a="1"/>
  <c r="AC242" i="2" s="1"/>
  <c r="AF242" i="2" a="1"/>
  <c r="AF242" i="2" s="1"/>
  <c r="AB242" i="2" a="1"/>
  <c r="AB242" i="2" s="1"/>
  <c r="AG242" i="2" l="1"/>
  <c r="AJ242" i="2"/>
  <c r="AL242" i="2"/>
  <c r="AI242" i="2"/>
  <c r="AH242" i="2"/>
  <c r="AK242" i="2"/>
  <c r="X243" i="2"/>
  <c r="U243" i="2"/>
  <c r="W243" i="2"/>
  <c r="T243" i="2"/>
  <c r="Y243" i="2"/>
  <c r="V243" i="2"/>
  <c r="N245" i="2"/>
  <c r="S244" i="2" a="1"/>
  <c r="S244" i="2" s="1"/>
  <c r="O244" i="2" a="1"/>
  <c r="O244" i="2" s="1"/>
  <c r="R244" i="2" a="1"/>
  <c r="R244" i="2" s="1"/>
  <c r="Q244" i="2" a="1"/>
  <c r="Q244" i="2" s="1"/>
  <c r="P244" i="2" a="1"/>
  <c r="P244" i="2" s="1"/>
  <c r="AA244" i="2"/>
  <c r="AF243" i="2" a="1"/>
  <c r="AF243" i="2" s="1"/>
  <c r="AE243" i="2" a="1"/>
  <c r="AE243" i="2" s="1"/>
  <c r="AD243" i="2" a="1"/>
  <c r="AD243" i="2" s="1"/>
  <c r="AC243" i="2" a="1"/>
  <c r="AC243" i="2" s="1"/>
  <c r="AB243" i="2" a="1"/>
  <c r="AB243" i="2" s="1"/>
  <c r="AG243" i="2" l="1"/>
  <c r="AJ243" i="2"/>
  <c r="AK243" i="2"/>
  <c r="AH243" i="2"/>
  <c r="AI243" i="2"/>
  <c r="AL243" i="2"/>
  <c r="X244" i="2"/>
  <c r="U244" i="2"/>
  <c r="W244" i="2"/>
  <c r="T244" i="2"/>
  <c r="V244" i="2"/>
  <c r="Y244" i="2"/>
  <c r="P245" i="2" a="1"/>
  <c r="P245" i="2" s="1"/>
  <c r="S245" i="2" a="1"/>
  <c r="S245" i="2" s="1"/>
  <c r="N246" i="2"/>
  <c r="R245" i="2" a="1"/>
  <c r="R245" i="2" s="1"/>
  <c r="Q245" i="2" a="1"/>
  <c r="Q245" i="2" s="1"/>
  <c r="O245" i="2" a="1"/>
  <c r="O245" i="2" s="1"/>
  <c r="AA245" i="2"/>
  <c r="AC244" i="2" a="1"/>
  <c r="AC244" i="2" s="1"/>
  <c r="AE244" i="2" a="1"/>
  <c r="AE244" i="2" s="1"/>
  <c r="AD244" i="2" a="1"/>
  <c r="AD244" i="2" s="1"/>
  <c r="AF244" i="2" a="1"/>
  <c r="AF244" i="2" s="1"/>
  <c r="AB244" i="2" a="1"/>
  <c r="AB244" i="2" s="1"/>
  <c r="AG244" i="2" l="1"/>
  <c r="AJ244" i="2"/>
  <c r="AH244" i="2"/>
  <c r="AK244" i="2"/>
  <c r="AI244" i="2"/>
  <c r="AL244" i="2"/>
  <c r="Y245" i="2"/>
  <c r="V245" i="2"/>
  <c r="W245" i="2"/>
  <c r="T245" i="2"/>
  <c r="U245" i="2"/>
  <c r="X245" i="2"/>
  <c r="AA246" i="2"/>
  <c r="AF245" i="2" a="1"/>
  <c r="AF245" i="2" s="1"/>
  <c r="AE245" i="2" a="1"/>
  <c r="AE245" i="2" s="1"/>
  <c r="AB245" i="2" a="1"/>
  <c r="AB245" i="2" s="1"/>
  <c r="AD245" i="2" a="1"/>
  <c r="AD245" i="2" s="1"/>
  <c r="AC245" i="2" a="1"/>
  <c r="AC245" i="2" s="1"/>
  <c r="N247" i="2"/>
  <c r="Q246" i="2" a="1"/>
  <c r="Q246" i="2" s="1"/>
  <c r="P246" i="2" a="1"/>
  <c r="P246" i="2" s="1"/>
  <c r="R246" i="2" a="1"/>
  <c r="R246" i="2" s="1"/>
  <c r="S246" i="2" a="1"/>
  <c r="S246" i="2" s="1"/>
  <c r="O246" i="2" a="1"/>
  <c r="O246" i="2" s="1"/>
  <c r="AI245" i="2" l="1"/>
  <c r="AL245" i="2"/>
  <c r="AG245" i="2"/>
  <c r="AJ245" i="2"/>
  <c r="AH245" i="2"/>
  <c r="AK245" i="2"/>
  <c r="Y246" i="2"/>
  <c r="V246" i="2"/>
  <c r="W246" i="2"/>
  <c r="T246" i="2"/>
  <c r="X246" i="2"/>
  <c r="U246" i="2"/>
  <c r="Q247" i="2" a="1"/>
  <c r="Q247" i="2" s="1"/>
  <c r="O247" i="2" a="1"/>
  <c r="O247" i="2" s="1"/>
  <c r="N248" i="2"/>
  <c r="P247" i="2" a="1"/>
  <c r="P247" i="2" s="1"/>
  <c r="S247" i="2" a="1"/>
  <c r="S247" i="2" s="1"/>
  <c r="R247" i="2" a="1"/>
  <c r="R247" i="2" s="1"/>
  <c r="AA247" i="2"/>
  <c r="AF246" i="2" a="1"/>
  <c r="AF246" i="2" s="1"/>
  <c r="AE246" i="2" a="1"/>
  <c r="AE246" i="2" s="1"/>
  <c r="AD246" i="2" a="1"/>
  <c r="AD246" i="2" s="1"/>
  <c r="AC246" i="2" a="1"/>
  <c r="AC246" i="2" s="1"/>
  <c r="AB246" i="2" a="1"/>
  <c r="AB246" i="2" s="1"/>
  <c r="AG246" i="2" l="1"/>
  <c r="AJ246" i="2"/>
  <c r="AI246" i="2"/>
  <c r="AL246" i="2"/>
  <c r="AH246" i="2"/>
  <c r="AK246" i="2"/>
  <c r="W247" i="2"/>
  <c r="T247" i="2"/>
  <c r="U247" i="2"/>
  <c r="X247" i="2"/>
  <c r="V247" i="2"/>
  <c r="Y247" i="2"/>
  <c r="AA248" i="2"/>
  <c r="AF247" i="2" a="1"/>
  <c r="AF247" i="2" s="1"/>
  <c r="AE247" i="2" a="1"/>
  <c r="AE247" i="2" s="1"/>
  <c r="AD247" i="2" a="1"/>
  <c r="AD247" i="2" s="1"/>
  <c r="AC247" i="2" a="1"/>
  <c r="AC247" i="2" s="1"/>
  <c r="AB247" i="2" a="1"/>
  <c r="AB247" i="2" s="1"/>
  <c r="Q248" i="2" a="1"/>
  <c r="Q248" i="2" s="1"/>
  <c r="P248" i="2" a="1"/>
  <c r="P248" i="2" s="1"/>
  <c r="S248" i="2" a="1"/>
  <c r="S248" i="2" s="1"/>
  <c r="O248" i="2" a="1"/>
  <c r="O248" i="2" s="1"/>
  <c r="N249" i="2"/>
  <c r="R248" i="2" a="1"/>
  <c r="R248" i="2" s="1"/>
  <c r="AH247" i="2" l="1"/>
  <c r="AK247" i="2"/>
  <c r="AI247" i="2"/>
  <c r="AL247" i="2"/>
  <c r="AJ247" i="2"/>
  <c r="AG247" i="2"/>
  <c r="Y248" i="2"/>
  <c r="V248" i="2"/>
  <c r="W248" i="2"/>
  <c r="T248" i="2"/>
  <c r="X248" i="2"/>
  <c r="U248" i="2"/>
  <c r="AA249" i="2"/>
  <c r="AF248" i="2" a="1"/>
  <c r="AF248" i="2" s="1"/>
  <c r="AC248" i="2" a="1"/>
  <c r="AC248" i="2" s="1"/>
  <c r="AE248" i="2" a="1"/>
  <c r="AE248" i="2" s="1"/>
  <c r="AD248" i="2" a="1"/>
  <c r="AD248" i="2" s="1"/>
  <c r="AB248" i="2" a="1"/>
  <c r="AB248" i="2" s="1"/>
  <c r="N250" i="2"/>
  <c r="S249" i="2" a="1"/>
  <c r="S249" i="2" s="1"/>
  <c r="Q249" i="2" a="1"/>
  <c r="Q249" i="2" s="1"/>
  <c r="P249" i="2" a="1"/>
  <c r="P249" i="2" s="1"/>
  <c r="O249" i="2" a="1"/>
  <c r="O249" i="2" s="1"/>
  <c r="R249" i="2" a="1"/>
  <c r="R249" i="2" s="1"/>
  <c r="AL248" i="2" l="1"/>
  <c r="AI248" i="2"/>
  <c r="AJ248" i="2"/>
  <c r="AG248" i="2"/>
  <c r="AH248" i="2"/>
  <c r="AK248" i="2"/>
  <c r="Y249" i="2"/>
  <c r="V249" i="2"/>
  <c r="X249" i="2"/>
  <c r="U249" i="2"/>
  <c r="W249" i="2"/>
  <c r="T249" i="2"/>
  <c r="AA250" i="2"/>
  <c r="AD249" i="2" a="1"/>
  <c r="AD249" i="2" s="1"/>
  <c r="AC249" i="2" a="1"/>
  <c r="AC249" i="2" s="1"/>
  <c r="AF249" i="2" a="1"/>
  <c r="AF249" i="2" s="1"/>
  <c r="AE249" i="2" a="1"/>
  <c r="AE249" i="2" s="1"/>
  <c r="AB249" i="2" a="1"/>
  <c r="AB249" i="2" s="1"/>
  <c r="Q250" i="2" a="1"/>
  <c r="Q250" i="2" s="1"/>
  <c r="S250" i="2" a="1"/>
  <c r="S250" i="2" s="1"/>
  <c r="N251" i="2"/>
  <c r="P250" i="2" a="1"/>
  <c r="P250" i="2" s="1"/>
  <c r="O250" i="2" a="1"/>
  <c r="O250" i="2" s="1"/>
  <c r="R250" i="2" a="1"/>
  <c r="R250" i="2" s="1"/>
  <c r="AG249" i="2" l="1"/>
  <c r="AJ249" i="2"/>
  <c r="AH249" i="2"/>
  <c r="AK249" i="2"/>
  <c r="AI249" i="2"/>
  <c r="AL249" i="2"/>
  <c r="Y250" i="2"/>
  <c r="V250" i="2"/>
  <c r="W250" i="2"/>
  <c r="T250" i="2"/>
  <c r="X250" i="2"/>
  <c r="U250" i="2"/>
  <c r="AA251" i="2"/>
  <c r="AF250" i="2" a="1"/>
  <c r="AF250" i="2" s="1"/>
  <c r="AE250" i="2" a="1"/>
  <c r="AE250" i="2" s="1"/>
  <c r="AC250" i="2" a="1"/>
  <c r="AC250" i="2" s="1"/>
  <c r="AD250" i="2" a="1"/>
  <c r="AD250" i="2" s="1"/>
  <c r="AB250" i="2" a="1"/>
  <c r="AB250" i="2" s="1"/>
  <c r="N252" i="2"/>
  <c r="P251" i="2" a="1"/>
  <c r="P251" i="2" s="1"/>
  <c r="O251" i="2" a="1"/>
  <c r="O251" i="2" s="1"/>
  <c r="R251" i="2" a="1"/>
  <c r="R251" i="2" s="1"/>
  <c r="S251" i="2" a="1"/>
  <c r="S251" i="2" s="1"/>
  <c r="Q251" i="2" a="1"/>
  <c r="Q251" i="2" s="1"/>
  <c r="AG250" i="2" l="1"/>
  <c r="AJ250" i="2"/>
  <c r="AI250" i="2"/>
  <c r="AL250" i="2"/>
  <c r="AH250" i="2"/>
  <c r="AK250" i="2"/>
  <c r="W251" i="2"/>
  <c r="T251" i="2"/>
  <c r="X251" i="2"/>
  <c r="U251" i="2"/>
  <c r="Y251" i="2"/>
  <c r="V251" i="2"/>
  <c r="AA252" i="2"/>
  <c r="AC251" i="2" a="1"/>
  <c r="AC251" i="2" s="1"/>
  <c r="AB251" i="2" a="1"/>
  <c r="AB251" i="2" s="1"/>
  <c r="AF251" i="2" a="1"/>
  <c r="AF251" i="2" s="1"/>
  <c r="AE251" i="2" a="1"/>
  <c r="AE251" i="2" s="1"/>
  <c r="AD251" i="2" a="1"/>
  <c r="AD251" i="2" s="1"/>
  <c r="S252" i="2" a="1"/>
  <c r="S252" i="2" s="1"/>
  <c r="O252" i="2" a="1"/>
  <c r="O252" i="2" s="1"/>
  <c r="R252" i="2" a="1"/>
  <c r="R252" i="2" s="1"/>
  <c r="Q252" i="2" a="1"/>
  <c r="Q252" i="2" s="1"/>
  <c r="N253" i="2"/>
  <c r="P252" i="2" a="1"/>
  <c r="P252" i="2" s="1"/>
  <c r="AG251" i="2" l="1"/>
  <c r="AJ251" i="2"/>
  <c r="AH251" i="2"/>
  <c r="AK251" i="2"/>
  <c r="AI251" i="2"/>
  <c r="AL251" i="2"/>
  <c r="X252" i="2"/>
  <c r="U252" i="2"/>
  <c r="W252" i="2"/>
  <c r="T252" i="2"/>
  <c r="V252" i="2"/>
  <c r="Y252" i="2"/>
  <c r="AA253" i="2"/>
  <c r="AE252" i="2" a="1"/>
  <c r="AE252" i="2" s="1"/>
  <c r="AD252" i="2" a="1"/>
  <c r="AD252" i="2" s="1"/>
  <c r="AF252" i="2" a="1"/>
  <c r="AF252" i="2" s="1"/>
  <c r="AB252" i="2" a="1"/>
  <c r="AB252" i="2" s="1"/>
  <c r="AC252" i="2" a="1"/>
  <c r="AC252" i="2" s="1"/>
  <c r="N254" i="2"/>
  <c r="S253" i="2" a="1"/>
  <c r="S253" i="2" s="1"/>
  <c r="Q253" i="2" a="1"/>
  <c r="Q253" i="2" s="1"/>
  <c r="R253" i="2" a="1"/>
  <c r="R253" i="2" s="1"/>
  <c r="O253" i="2" a="1"/>
  <c r="O253" i="2" s="1"/>
  <c r="P253" i="2" a="1"/>
  <c r="P253" i="2" s="1"/>
  <c r="AH252" i="2" l="1"/>
  <c r="AK252" i="2"/>
  <c r="AI252" i="2"/>
  <c r="AL252" i="2"/>
  <c r="AG252" i="2"/>
  <c r="AJ252" i="2"/>
  <c r="W253" i="2"/>
  <c r="T253" i="2"/>
  <c r="Y253" i="2"/>
  <c r="V253" i="2"/>
  <c r="X253" i="2"/>
  <c r="U253" i="2"/>
  <c r="AA254" i="2"/>
  <c r="AF253" i="2" a="1"/>
  <c r="AF253" i="2" s="1"/>
  <c r="AD253" i="2" a="1"/>
  <c r="AD253" i="2" s="1"/>
  <c r="AC253" i="2" a="1"/>
  <c r="AC253" i="2" s="1"/>
  <c r="AE253" i="2" a="1"/>
  <c r="AE253" i="2" s="1"/>
  <c r="AB253" i="2" a="1"/>
  <c r="AB253" i="2" s="1"/>
  <c r="P254" i="2" a="1"/>
  <c r="P254" i="2" s="1"/>
  <c r="O254" i="2" a="1"/>
  <c r="O254" i="2" s="1"/>
  <c r="Q254" i="2" a="1"/>
  <c r="Q254" i="2" s="1"/>
  <c r="N255" i="2"/>
  <c r="R254" i="2" a="1"/>
  <c r="R254" i="2" s="1"/>
  <c r="S254" i="2" a="1"/>
  <c r="S254" i="2" s="1"/>
  <c r="AJ253" i="2" l="1"/>
  <c r="AG253" i="2"/>
  <c r="AK253" i="2"/>
  <c r="AH253" i="2"/>
  <c r="AL253" i="2"/>
  <c r="AI253" i="2"/>
  <c r="Y254" i="2"/>
  <c r="V254" i="2"/>
  <c r="X254" i="2"/>
  <c r="U254" i="2"/>
  <c r="W254" i="2"/>
  <c r="T254" i="2"/>
  <c r="N256" i="2"/>
  <c r="S255" i="2" a="1"/>
  <c r="S255" i="2" s="1"/>
  <c r="O255" i="2" a="1"/>
  <c r="O255" i="2" s="1"/>
  <c r="P255" i="2" a="1"/>
  <c r="P255" i="2" s="1"/>
  <c r="Q255" i="2" a="1"/>
  <c r="Q255" i="2" s="1"/>
  <c r="R255" i="2" a="1"/>
  <c r="R255" i="2" s="1"/>
  <c r="AA255" i="2"/>
  <c r="W255" i="2" l="1"/>
  <c r="T255" i="2"/>
  <c r="Y255" i="2"/>
  <c r="V255" i="2"/>
  <c r="U255" i="2"/>
  <c r="X255" i="2"/>
  <c r="S256" i="2" a="1"/>
  <c r="S256" i="2" s="1"/>
  <c r="O256" i="2" a="1"/>
  <c r="O256" i="2" s="1"/>
  <c r="N257" i="2"/>
  <c r="P256" i="2" a="1"/>
  <c r="P256" i="2" s="1"/>
  <c r="Q256" i="2" a="1"/>
  <c r="Q256" i="2" s="1"/>
  <c r="R256" i="2" a="1"/>
  <c r="R256" i="2" s="1"/>
  <c r="C26" i="18"/>
  <c r="E33" i="18" a="1"/>
  <c r="B33" i="18" a="1"/>
  <c r="A33" i="18" a="1"/>
  <c r="E33" i="18" l="1"/>
  <c r="Y256" i="2"/>
  <c r="V256" i="2"/>
  <c r="X256" i="2"/>
  <c r="U256" i="2"/>
  <c r="W256" i="2"/>
  <c r="T256" i="2"/>
  <c r="A33" i="18"/>
  <c r="B33" i="18"/>
  <c r="P257" i="2" a="1"/>
  <c r="P257" i="2" s="1"/>
  <c r="N258" i="2"/>
  <c r="R257" i="2" a="1"/>
  <c r="R257" i="2" s="1"/>
  <c r="O257" i="2" a="1"/>
  <c r="O257" i="2" s="1"/>
  <c r="S257" i="2" a="1"/>
  <c r="S257" i="2" s="1"/>
  <c r="Q257" i="2" a="1"/>
  <c r="Q257" i="2" s="1"/>
  <c r="C33" i="18" a="1"/>
  <c r="D33" i="18" a="1"/>
  <c r="D33" i="18" l="1"/>
  <c r="C33" i="18"/>
  <c r="Y257" i="2"/>
  <c r="V257" i="2"/>
  <c r="W257" i="2"/>
  <c r="T257" i="2"/>
  <c r="X257" i="2"/>
  <c r="U257" i="2"/>
  <c r="N259" i="2"/>
  <c r="Q258" i="2" a="1"/>
  <c r="Q258" i="2" s="1"/>
  <c r="S258" i="2" a="1"/>
  <c r="S258" i="2" s="1"/>
  <c r="P258" i="2" a="1"/>
  <c r="P258" i="2" s="1"/>
  <c r="R258" i="2" a="1"/>
  <c r="R258" i="2" s="1"/>
  <c r="O258" i="2" a="1"/>
  <c r="O258" i="2" s="1"/>
  <c r="T258" i="2" l="1"/>
  <c r="W258" i="2"/>
  <c r="Y258" i="2"/>
  <c r="V258" i="2"/>
  <c r="X258" i="2"/>
  <c r="U258" i="2"/>
  <c r="S259" i="2" a="1"/>
  <c r="S259" i="2" s="1"/>
  <c r="Q259" i="2" a="1"/>
  <c r="Q259" i="2" s="1"/>
  <c r="O259" i="2" a="1"/>
  <c r="O259" i="2" s="1"/>
  <c r="N260" i="2"/>
  <c r="R259" i="2" a="1"/>
  <c r="R259" i="2" s="1"/>
  <c r="P259" i="2" a="1"/>
  <c r="P259" i="2" s="1"/>
  <c r="X259" i="2" l="1"/>
  <c r="U259" i="2"/>
  <c r="W259" i="2"/>
  <c r="T259" i="2"/>
  <c r="Y259" i="2"/>
  <c r="V259" i="2"/>
  <c r="R260" i="2" a="1"/>
  <c r="R260" i="2" s="1"/>
  <c r="S260" i="2" a="1"/>
  <c r="S260" i="2" s="1"/>
  <c r="O260" i="2" a="1"/>
  <c r="O260" i="2" s="1"/>
  <c r="N261" i="2"/>
  <c r="Q260" i="2" a="1"/>
  <c r="Q260" i="2" s="1"/>
  <c r="P260" i="2" a="1"/>
  <c r="P260" i="2" s="1"/>
  <c r="Y260" i="2" l="1"/>
  <c r="V260" i="2"/>
  <c r="W260" i="2"/>
  <c r="T260" i="2"/>
  <c r="X260" i="2"/>
  <c r="U260" i="2"/>
  <c r="S261" i="2" a="1"/>
  <c r="S261" i="2" s="1"/>
  <c r="R261" i="2" a="1"/>
  <c r="R261" i="2" s="1"/>
  <c r="Q261" i="2" a="1"/>
  <c r="Q261" i="2" s="1"/>
  <c r="P261" i="2" a="1"/>
  <c r="P261" i="2" s="1"/>
  <c r="N262" i="2"/>
  <c r="O261" i="2" a="1"/>
  <c r="O261" i="2" s="1"/>
  <c r="Y261" i="2" l="1"/>
  <c r="V261" i="2"/>
  <c r="W261" i="2"/>
  <c r="T261" i="2"/>
  <c r="X261" i="2"/>
  <c r="U261" i="2"/>
  <c r="N263" i="2"/>
  <c r="P262" i="2" a="1"/>
  <c r="P262" i="2" s="1"/>
  <c r="S262" i="2" a="1"/>
  <c r="S262" i="2" s="1"/>
  <c r="R262" i="2" a="1"/>
  <c r="R262" i="2" s="1"/>
  <c r="O262" i="2" a="1"/>
  <c r="O262" i="2" s="1"/>
  <c r="Q262" i="2" a="1"/>
  <c r="Q262" i="2" s="1"/>
  <c r="X262" i="2" l="1"/>
  <c r="U262" i="2"/>
  <c r="Y262" i="2"/>
  <c r="V262" i="2"/>
  <c r="W262" i="2"/>
  <c r="T262" i="2"/>
  <c r="Q263" i="2" a="1"/>
  <c r="Q263" i="2" s="1"/>
  <c r="P263" i="2" a="1"/>
  <c r="P263" i="2" s="1"/>
  <c r="N264" i="2"/>
  <c r="S263" i="2" a="1"/>
  <c r="S263" i="2" s="1"/>
  <c r="R263" i="2" a="1"/>
  <c r="R263" i="2" s="1"/>
  <c r="O263" i="2" a="1"/>
  <c r="O263" i="2" s="1"/>
  <c r="Y263" i="2" l="1"/>
  <c r="V263" i="2"/>
  <c r="W263" i="2"/>
  <c r="T263" i="2"/>
  <c r="U263" i="2"/>
  <c r="X263" i="2"/>
  <c r="N265" i="2"/>
  <c r="O264" i="2" a="1"/>
  <c r="O264" i="2" s="1"/>
  <c r="P264" i="2" a="1"/>
  <c r="P264" i="2" s="1"/>
  <c r="Q264" i="2" a="1"/>
  <c r="Q264" i="2" s="1"/>
  <c r="R264" i="2" a="1"/>
  <c r="R264" i="2" s="1"/>
  <c r="S264" i="2" a="1"/>
  <c r="S264" i="2" s="1"/>
  <c r="Y264" i="2" l="1"/>
  <c r="V264" i="2"/>
  <c r="X264" i="2"/>
  <c r="U264" i="2"/>
  <c r="W264" i="2"/>
  <c r="T264" i="2"/>
  <c r="N266" i="2"/>
  <c r="S265" i="2" a="1"/>
  <c r="S265" i="2" s="1"/>
  <c r="P265" i="2" a="1"/>
  <c r="P265" i="2" s="1"/>
  <c r="R265" i="2" a="1"/>
  <c r="R265" i="2" s="1"/>
  <c r="Q265" i="2" a="1"/>
  <c r="Q265" i="2" s="1"/>
  <c r="O265" i="2" a="1"/>
  <c r="O265" i="2" s="1"/>
  <c r="X265" i="2" l="1"/>
  <c r="U265" i="2"/>
  <c r="Y265" i="2"/>
  <c r="V265" i="2"/>
  <c r="W265" i="2"/>
  <c r="T265" i="2"/>
  <c r="N267" i="2"/>
  <c r="P266" i="2" a="1"/>
  <c r="P266" i="2" s="1"/>
  <c r="R266" i="2" a="1"/>
  <c r="R266" i="2" s="1"/>
  <c r="Q266" i="2" a="1"/>
  <c r="Q266" i="2" s="1"/>
  <c r="S266" i="2" a="1"/>
  <c r="S266" i="2" s="1"/>
  <c r="O266" i="2" a="1"/>
  <c r="O266" i="2" s="1"/>
  <c r="X266" i="2" l="1"/>
  <c r="U266" i="2"/>
  <c r="Y266" i="2"/>
  <c r="V266" i="2"/>
  <c r="T266" i="2"/>
  <c r="W266" i="2"/>
  <c r="N268" i="2"/>
  <c r="R267" i="2" a="1"/>
  <c r="R267" i="2" s="1"/>
  <c r="Q267" i="2" a="1"/>
  <c r="Q267" i="2" s="1"/>
  <c r="S267" i="2" a="1"/>
  <c r="S267" i="2" s="1"/>
  <c r="O267" i="2" a="1"/>
  <c r="O267" i="2" s="1"/>
  <c r="P267" i="2" a="1"/>
  <c r="P267" i="2" s="1"/>
  <c r="Y267" i="2" l="1"/>
  <c r="V267" i="2"/>
  <c r="W267" i="2"/>
  <c r="T267" i="2"/>
  <c r="X267" i="2"/>
  <c r="U267" i="2"/>
  <c r="Q268" i="2" a="1"/>
  <c r="Q268" i="2" s="1"/>
  <c r="S268" i="2" a="1"/>
  <c r="S268" i="2" s="1"/>
  <c r="R268" i="2" a="1"/>
  <c r="R268" i="2" s="1"/>
  <c r="N269" i="2"/>
  <c r="P268" i="2" a="1"/>
  <c r="P268" i="2" s="1"/>
  <c r="O268" i="2" a="1"/>
  <c r="O268" i="2" s="1"/>
  <c r="X268" i="2" l="1"/>
  <c r="U268" i="2"/>
  <c r="W268" i="2"/>
  <c r="T268" i="2"/>
  <c r="Y268" i="2"/>
  <c r="V268" i="2"/>
  <c r="P269" i="2" a="1"/>
  <c r="P269" i="2" s="1"/>
  <c r="S269" i="2" a="1"/>
  <c r="S269" i="2" s="1"/>
  <c r="N270" i="2"/>
  <c r="R269" i="2" a="1"/>
  <c r="R269" i="2" s="1"/>
  <c r="Q269" i="2" a="1"/>
  <c r="Q269" i="2" s="1"/>
  <c r="O269" i="2" a="1"/>
  <c r="O269" i="2" s="1"/>
  <c r="T269" i="2" l="1"/>
  <c r="W269" i="2"/>
  <c r="U269" i="2"/>
  <c r="X269" i="2"/>
  <c r="Y269" i="2"/>
  <c r="V269" i="2"/>
  <c r="O270" i="2" a="1"/>
  <c r="O270" i="2" s="1"/>
  <c r="N271" i="2"/>
  <c r="S270" i="2" a="1"/>
  <c r="S270" i="2" s="1"/>
  <c r="P270" i="2" a="1"/>
  <c r="P270" i="2" s="1"/>
  <c r="Q270" i="2" a="1"/>
  <c r="Q270" i="2" s="1"/>
  <c r="R270" i="2" a="1"/>
  <c r="R270" i="2" s="1"/>
  <c r="Y270" i="2" l="1"/>
  <c r="V270" i="2"/>
  <c r="X270" i="2"/>
  <c r="U270" i="2"/>
  <c r="W270" i="2"/>
  <c r="T270" i="2"/>
  <c r="N272" i="2"/>
  <c r="S271" i="2" a="1"/>
  <c r="S271" i="2" s="1"/>
  <c r="O271" i="2" a="1"/>
  <c r="O271" i="2" s="1"/>
  <c r="R271" i="2" a="1"/>
  <c r="R271" i="2" s="1"/>
  <c r="P271" i="2" a="1"/>
  <c r="P271" i="2" s="1"/>
  <c r="Q271" i="2" a="1"/>
  <c r="Q271" i="2" s="1"/>
  <c r="X271" i="2" l="1"/>
  <c r="U271" i="2"/>
  <c r="W271" i="2"/>
  <c r="T271" i="2"/>
  <c r="Y271" i="2"/>
  <c r="V271" i="2"/>
  <c r="S272" i="2" a="1"/>
  <c r="S272" i="2" s="1"/>
  <c r="R272" i="2" a="1"/>
  <c r="R272" i="2" s="1"/>
  <c r="Q272" i="2" a="1"/>
  <c r="Q272" i="2" s="1"/>
  <c r="O272" i="2" a="1"/>
  <c r="O272" i="2" s="1"/>
  <c r="N273" i="2"/>
  <c r="P272" i="2" a="1"/>
  <c r="P272" i="2" s="1"/>
  <c r="W272" i="2" l="1"/>
  <c r="T272" i="2"/>
  <c r="X272" i="2"/>
  <c r="U272" i="2"/>
  <c r="Y272" i="2"/>
  <c r="V272" i="2"/>
  <c r="N274" i="2"/>
  <c r="S273" i="2" a="1"/>
  <c r="S273" i="2" s="1"/>
  <c r="R273" i="2" a="1"/>
  <c r="R273" i="2" s="1"/>
  <c r="Q273" i="2" a="1"/>
  <c r="Q273" i="2" s="1"/>
  <c r="P273" i="2" a="1"/>
  <c r="P273" i="2" s="1"/>
  <c r="O273" i="2" a="1"/>
  <c r="O273" i="2" s="1"/>
  <c r="W273" i="2" l="1"/>
  <c r="T273" i="2"/>
  <c r="X273" i="2"/>
  <c r="U273" i="2"/>
  <c r="Y273" i="2"/>
  <c r="V273" i="2"/>
  <c r="N275" i="2"/>
  <c r="P274" i="2" a="1"/>
  <c r="P274" i="2" s="1"/>
  <c r="Q274" i="2" a="1"/>
  <c r="Q274" i="2" s="1"/>
  <c r="R274" i="2" a="1"/>
  <c r="R274" i="2" s="1"/>
  <c r="S274" i="2" a="1"/>
  <c r="S274" i="2" s="1"/>
  <c r="O274" i="2" a="1"/>
  <c r="O274" i="2" s="1"/>
  <c r="T274" i="2" l="1"/>
  <c r="W274" i="2"/>
  <c r="Y274" i="2"/>
  <c r="V274" i="2"/>
  <c r="X274" i="2"/>
  <c r="U274" i="2"/>
  <c r="N276" i="2"/>
  <c r="P275" i="2" a="1"/>
  <c r="P275" i="2" s="1"/>
  <c r="O275" i="2" a="1"/>
  <c r="O275" i="2" s="1"/>
  <c r="S275" i="2" a="1"/>
  <c r="S275" i="2" s="1"/>
  <c r="R275" i="2" a="1"/>
  <c r="R275" i="2" s="1"/>
  <c r="Q275" i="2" a="1"/>
  <c r="Q275" i="2" s="1"/>
  <c r="W275" i="2" l="1"/>
  <c r="T275" i="2"/>
  <c r="X275" i="2"/>
  <c r="U275" i="2"/>
  <c r="Y275" i="2"/>
  <c r="V275" i="2"/>
  <c r="Q276" i="2" a="1"/>
  <c r="Q276" i="2" s="1"/>
  <c r="S276" i="2" a="1"/>
  <c r="S276" i="2" s="1"/>
  <c r="O276" i="2" a="1"/>
  <c r="O276" i="2" s="1"/>
  <c r="R276" i="2" a="1"/>
  <c r="R276" i="2" s="1"/>
  <c r="N277" i="2"/>
  <c r="P276" i="2" a="1"/>
  <c r="P276" i="2" s="1"/>
  <c r="X276" i="2" l="1"/>
  <c r="U276" i="2"/>
  <c r="W276" i="2"/>
  <c r="T276" i="2"/>
  <c r="V276" i="2"/>
  <c r="Y276" i="2"/>
  <c r="N278" i="2"/>
  <c r="Q277" i="2" a="1"/>
  <c r="Q277" i="2" s="1"/>
  <c r="S277" i="2" a="1"/>
  <c r="S277" i="2" s="1"/>
  <c r="P277" i="2" a="1"/>
  <c r="P277" i="2" s="1"/>
  <c r="O277" i="2" a="1"/>
  <c r="O277" i="2" s="1"/>
  <c r="R277" i="2" a="1"/>
  <c r="R277" i="2" s="1"/>
  <c r="X277" i="2" l="1"/>
  <c r="U277" i="2"/>
  <c r="Y277" i="2"/>
  <c r="V277" i="2"/>
  <c r="W277" i="2"/>
  <c r="T277" i="2"/>
  <c r="S278" i="2" a="1"/>
  <c r="S278" i="2" s="1"/>
  <c r="O278" i="2" a="1"/>
  <c r="O278" i="2" s="1"/>
  <c r="Q278" i="2" a="1"/>
  <c r="Q278" i="2" s="1"/>
  <c r="R278" i="2" a="1"/>
  <c r="R278" i="2" s="1"/>
  <c r="N279" i="2"/>
  <c r="P278" i="2" a="1"/>
  <c r="P278" i="2" s="1"/>
  <c r="W278" i="2" l="1"/>
  <c r="T278" i="2"/>
  <c r="Y278" i="2"/>
  <c r="V278" i="2"/>
  <c r="X278" i="2"/>
  <c r="U278" i="2"/>
  <c r="Q279" i="2" a="1"/>
  <c r="Q279" i="2" s="1"/>
  <c r="S279" i="2" a="1"/>
  <c r="S279" i="2" s="1"/>
  <c r="N280" i="2"/>
  <c r="R279" i="2" a="1"/>
  <c r="R279" i="2" s="1"/>
  <c r="P279" i="2" a="1"/>
  <c r="P279" i="2" s="1"/>
  <c r="O279" i="2" a="1"/>
  <c r="O279" i="2" s="1"/>
  <c r="U279" i="2" l="1"/>
  <c r="X279" i="2"/>
  <c r="W279" i="2"/>
  <c r="T279" i="2"/>
  <c r="Y279" i="2"/>
  <c r="V279" i="2"/>
  <c r="R280" i="2" a="1"/>
  <c r="R280" i="2" s="1"/>
  <c r="Q280" i="2" a="1"/>
  <c r="Q280" i="2" s="1"/>
  <c r="O280" i="2" a="1"/>
  <c r="O280" i="2" s="1"/>
  <c r="N281" i="2"/>
  <c r="P280" i="2" a="1"/>
  <c r="P280" i="2" s="1"/>
  <c r="S280" i="2" a="1"/>
  <c r="S280" i="2" s="1"/>
  <c r="U280" i="2" l="1"/>
  <c r="X280" i="2"/>
  <c r="V280" i="2"/>
  <c r="Y280" i="2"/>
  <c r="W280" i="2"/>
  <c r="T280" i="2"/>
  <c r="N282" i="2"/>
  <c r="R281" i="2" a="1"/>
  <c r="R281" i="2" s="1"/>
  <c r="S281" i="2" a="1"/>
  <c r="S281" i="2" s="1"/>
  <c r="O281" i="2" a="1"/>
  <c r="O281" i="2" s="1"/>
  <c r="Q281" i="2" a="1"/>
  <c r="Q281" i="2" s="1"/>
  <c r="P281" i="2" a="1"/>
  <c r="P281" i="2" s="1"/>
  <c r="Y281" i="2" l="1"/>
  <c r="V281" i="2"/>
  <c r="W281" i="2"/>
  <c r="T281" i="2"/>
  <c r="X281" i="2"/>
  <c r="U281" i="2"/>
  <c r="N283" i="2"/>
  <c r="P282" i="2" a="1"/>
  <c r="P282" i="2" s="1"/>
  <c r="Q282" i="2" a="1"/>
  <c r="Q282" i="2" s="1"/>
  <c r="R282" i="2" a="1"/>
  <c r="R282" i="2" s="1"/>
  <c r="O282" i="2" a="1"/>
  <c r="O282" i="2" s="1"/>
  <c r="S282" i="2" a="1"/>
  <c r="S282" i="2" s="1"/>
  <c r="W282" i="2" l="1"/>
  <c r="T282" i="2"/>
  <c r="V282" i="2"/>
  <c r="Y282" i="2"/>
  <c r="X282" i="2"/>
  <c r="U282" i="2"/>
  <c r="N284" i="2"/>
  <c r="R283" i="2" a="1"/>
  <c r="R283" i="2" s="1"/>
  <c r="Q283" i="2" a="1"/>
  <c r="Q283" i="2" s="1"/>
  <c r="P283" i="2" a="1"/>
  <c r="P283" i="2" s="1"/>
  <c r="S283" i="2" a="1"/>
  <c r="S283" i="2" s="1"/>
  <c r="O283" i="2" a="1"/>
  <c r="O283" i="2" s="1"/>
  <c r="W283" i="2" l="1"/>
  <c r="T283" i="2"/>
  <c r="Y283" i="2"/>
  <c r="V283" i="2"/>
  <c r="X283" i="2"/>
  <c r="U283" i="2"/>
  <c r="R284" i="2" a="1"/>
  <c r="R284" i="2" s="1"/>
  <c r="Q284" i="2" a="1"/>
  <c r="Q284" i="2" s="1"/>
  <c r="P284" i="2" a="1"/>
  <c r="P284" i="2" s="1"/>
  <c r="O284" i="2" a="1"/>
  <c r="O284" i="2" s="1"/>
  <c r="N285" i="2"/>
  <c r="S284" i="2" a="1"/>
  <c r="S284" i="2" s="1"/>
  <c r="X284" i="2" l="1"/>
  <c r="U284" i="2"/>
  <c r="Y284" i="2"/>
  <c r="V284" i="2"/>
  <c r="W284" i="2"/>
  <c r="T284" i="2"/>
  <c r="Q285" i="2" a="1"/>
  <c r="Q285" i="2" s="1"/>
  <c r="P285" i="2" a="1"/>
  <c r="P285" i="2" s="1"/>
  <c r="O285" i="2" a="1"/>
  <c r="O285" i="2" s="1"/>
  <c r="N286" i="2"/>
  <c r="R285" i="2" a="1"/>
  <c r="R285" i="2" s="1"/>
  <c r="S285" i="2" a="1"/>
  <c r="S285" i="2" s="1"/>
  <c r="W285" i="2" l="1"/>
  <c r="T285" i="2"/>
  <c r="X285" i="2"/>
  <c r="U285" i="2"/>
  <c r="Y285" i="2"/>
  <c r="V285" i="2"/>
  <c r="O286" i="2" a="1"/>
  <c r="O286" i="2" s="1"/>
  <c r="S286" i="2" a="1"/>
  <c r="S286" i="2" s="1"/>
  <c r="R286" i="2" a="1"/>
  <c r="R286" i="2" s="1"/>
  <c r="Q286" i="2" a="1"/>
  <c r="Q286" i="2" s="1"/>
  <c r="N287" i="2"/>
  <c r="P286" i="2" a="1"/>
  <c r="P286" i="2" s="1"/>
  <c r="W286" i="2" l="1"/>
  <c r="T286" i="2"/>
  <c r="X286" i="2"/>
  <c r="U286" i="2"/>
  <c r="Y286" i="2"/>
  <c r="V286" i="2"/>
  <c r="S287" i="2" a="1"/>
  <c r="S287" i="2" s="1"/>
  <c r="O287" i="2" a="1"/>
  <c r="O287" i="2" s="1"/>
  <c r="R287" i="2" a="1"/>
  <c r="R287" i="2" s="1"/>
  <c r="Q287" i="2" a="1"/>
  <c r="Q287" i="2" s="1"/>
  <c r="N288" i="2"/>
  <c r="P287" i="2" a="1"/>
  <c r="P287" i="2" s="1"/>
  <c r="W287" i="2" l="1"/>
  <c r="T287" i="2"/>
  <c r="U287" i="2"/>
  <c r="X287" i="2"/>
  <c r="Y287" i="2"/>
  <c r="V287" i="2"/>
  <c r="Q288" i="2" a="1"/>
  <c r="Q288" i="2" s="1"/>
  <c r="P288" i="2" a="1"/>
  <c r="P288" i="2" s="1"/>
  <c r="O288" i="2" a="1"/>
  <c r="O288" i="2" s="1"/>
  <c r="N289" i="2"/>
  <c r="S288" i="2" a="1"/>
  <c r="S288" i="2" s="1"/>
  <c r="R288" i="2" a="1"/>
  <c r="R288" i="2" s="1"/>
  <c r="Y288" i="2" l="1"/>
  <c r="V288" i="2"/>
  <c r="W288" i="2"/>
  <c r="T288" i="2"/>
  <c r="X288" i="2"/>
  <c r="U288" i="2"/>
  <c r="S289" i="2" a="1"/>
  <c r="S289" i="2" s="1"/>
  <c r="O289" i="2" a="1"/>
  <c r="O289" i="2" s="1"/>
  <c r="Q289" i="2" a="1"/>
  <c r="Q289" i="2" s="1"/>
  <c r="P289" i="2" a="1"/>
  <c r="P289" i="2" s="1"/>
  <c r="R289" i="2" a="1"/>
  <c r="R289" i="2" s="1"/>
  <c r="N290" i="2"/>
  <c r="Y289" i="2" l="1"/>
  <c r="V289" i="2"/>
  <c r="W289" i="2"/>
  <c r="T289" i="2"/>
  <c r="X289" i="2"/>
  <c r="U289" i="2"/>
  <c r="N291" i="2"/>
  <c r="S290" i="2" a="1"/>
  <c r="S290" i="2" s="1"/>
  <c r="R290" i="2" a="1"/>
  <c r="R290" i="2" s="1"/>
  <c r="Q290" i="2" a="1"/>
  <c r="Q290" i="2" s="1"/>
  <c r="P290" i="2" a="1"/>
  <c r="P290" i="2" s="1"/>
  <c r="O290" i="2" a="1"/>
  <c r="O290" i="2" s="1"/>
  <c r="T290" i="2" l="1"/>
  <c r="W290" i="2"/>
  <c r="X290" i="2"/>
  <c r="U290" i="2"/>
  <c r="Y290" i="2"/>
  <c r="V290" i="2"/>
  <c r="P291" i="2" a="1"/>
  <c r="P291" i="2" s="1"/>
  <c r="R291" i="2" a="1"/>
  <c r="R291" i="2" s="1"/>
  <c r="S291" i="2" a="1"/>
  <c r="S291" i="2" s="1"/>
  <c r="N292" i="2"/>
  <c r="Q291" i="2" a="1"/>
  <c r="Q291" i="2" s="1"/>
  <c r="O291" i="2" a="1"/>
  <c r="O291" i="2" s="1"/>
  <c r="W291" i="2" l="1"/>
  <c r="T291" i="2"/>
  <c r="U291" i="2"/>
  <c r="X291" i="2"/>
  <c r="Y291" i="2"/>
  <c r="V291" i="2"/>
  <c r="R292" i="2" a="1"/>
  <c r="R292" i="2" s="1"/>
  <c r="P292" i="2" a="1"/>
  <c r="P292" i="2" s="1"/>
  <c r="O292" i="2" a="1"/>
  <c r="O292" i="2" s="1"/>
  <c r="N293" i="2"/>
  <c r="Q292" i="2" a="1"/>
  <c r="Q292" i="2" s="1"/>
  <c r="S292" i="2" a="1"/>
  <c r="S292" i="2" s="1"/>
  <c r="X292" i="2" l="1"/>
  <c r="U292" i="2"/>
  <c r="W292" i="2"/>
  <c r="T292" i="2"/>
  <c r="Y292" i="2"/>
  <c r="V292" i="2"/>
  <c r="P293" i="2" a="1"/>
  <c r="P293" i="2" s="1"/>
  <c r="S293" i="2" a="1"/>
  <c r="S293" i="2" s="1"/>
  <c r="Q293" i="2" a="1"/>
  <c r="Q293" i="2" s="1"/>
  <c r="R293" i="2" a="1"/>
  <c r="R293" i="2" s="1"/>
  <c r="O293" i="2" a="1"/>
  <c r="O293" i="2" s="1"/>
  <c r="N294" i="2"/>
  <c r="W293" i="2" l="1"/>
  <c r="T293" i="2"/>
  <c r="Y293" i="2"/>
  <c r="V293" i="2"/>
  <c r="X293" i="2"/>
  <c r="U293" i="2"/>
  <c r="P294" i="2" a="1"/>
  <c r="P294" i="2" s="1"/>
  <c r="O294" i="2" a="1"/>
  <c r="O294" i="2" s="1"/>
  <c r="R294" i="2" a="1"/>
  <c r="R294" i="2" s="1"/>
  <c r="Q294" i="2" a="1"/>
  <c r="Q294" i="2" s="1"/>
  <c r="N295" i="2"/>
  <c r="S294" i="2" a="1"/>
  <c r="S294" i="2" s="1"/>
  <c r="Y294" i="2" l="1"/>
  <c r="V294" i="2"/>
  <c r="W294" i="2"/>
  <c r="T294" i="2"/>
  <c r="X294" i="2"/>
  <c r="U294" i="2"/>
  <c r="N296" i="2"/>
  <c r="Q295" i="2" a="1"/>
  <c r="Q295" i="2" s="1"/>
  <c r="P295" i="2" a="1"/>
  <c r="P295" i="2" s="1"/>
  <c r="S295" i="2" a="1"/>
  <c r="S295" i="2" s="1"/>
  <c r="O295" i="2" a="1"/>
  <c r="O295" i="2" s="1"/>
  <c r="R295" i="2" a="1"/>
  <c r="R295" i="2" s="1"/>
  <c r="W295" i="2" l="1"/>
  <c r="T295" i="2"/>
  <c r="U295" i="2"/>
  <c r="X295" i="2"/>
  <c r="Y295" i="2"/>
  <c r="V295" i="2"/>
  <c r="R296" i="2" a="1"/>
  <c r="R296" i="2" s="1"/>
  <c r="S296" i="2" a="1"/>
  <c r="S296" i="2" s="1"/>
  <c r="Q296" i="2" a="1"/>
  <c r="Q296" i="2" s="1"/>
  <c r="N297" i="2"/>
  <c r="P296" i="2" a="1"/>
  <c r="P296" i="2" s="1"/>
  <c r="O296" i="2" a="1"/>
  <c r="O296" i="2" s="1"/>
  <c r="Y296" i="2" l="1"/>
  <c r="V296" i="2"/>
  <c r="W296" i="2"/>
  <c r="T296" i="2"/>
  <c r="X296" i="2"/>
  <c r="U296" i="2"/>
  <c r="N298" i="2"/>
  <c r="P297" i="2" a="1"/>
  <c r="P297" i="2" s="1"/>
  <c r="S297" i="2" a="1"/>
  <c r="S297" i="2" s="1"/>
  <c r="R297" i="2" a="1"/>
  <c r="R297" i="2" s="1"/>
  <c r="O297" i="2" a="1"/>
  <c r="O297" i="2" s="1"/>
  <c r="Q297" i="2" a="1"/>
  <c r="Q297" i="2" s="1"/>
  <c r="X297" i="2" l="1"/>
  <c r="U297" i="2"/>
  <c r="Y297" i="2"/>
  <c r="V297" i="2"/>
  <c r="W297" i="2"/>
  <c r="T297" i="2"/>
  <c r="P298" i="2" a="1"/>
  <c r="P298" i="2" s="1"/>
  <c r="Q298" i="2" a="1"/>
  <c r="Q298" i="2" s="1"/>
  <c r="R298" i="2" a="1"/>
  <c r="R298" i="2" s="1"/>
  <c r="O298" i="2" a="1"/>
  <c r="O298" i="2" s="1"/>
  <c r="N299" i="2"/>
  <c r="S298" i="2" a="1"/>
  <c r="S298" i="2" s="1"/>
  <c r="Y298" i="2" l="1"/>
  <c r="V298" i="2"/>
  <c r="X298" i="2"/>
  <c r="U298" i="2"/>
  <c r="T298" i="2"/>
  <c r="W298" i="2"/>
  <c r="N300" i="2"/>
  <c r="Q299" i="2" a="1"/>
  <c r="Q299" i="2" s="1"/>
  <c r="S299" i="2" a="1"/>
  <c r="S299" i="2" s="1"/>
  <c r="P299" i="2" a="1"/>
  <c r="P299" i="2" s="1"/>
  <c r="R299" i="2" a="1"/>
  <c r="R299" i="2" s="1"/>
  <c r="O299" i="2" a="1"/>
  <c r="O299" i="2" s="1"/>
  <c r="X299" i="2" l="1"/>
  <c r="U299" i="2"/>
  <c r="Y299" i="2"/>
  <c r="V299" i="2"/>
  <c r="W299" i="2"/>
  <c r="T299" i="2"/>
  <c r="R300" i="2" a="1"/>
  <c r="R300" i="2" s="1"/>
  <c r="Q300" i="2" a="1"/>
  <c r="Q300" i="2" s="1"/>
  <c r="P300" i="2" a="1"/>
  <c r="P300" i="2" s="1"/>
  <c r="N301" i="2"/>
  <c r="S300" i="2" a="1"/>
  <c r="S300" i="2" s="1"/>
  <c r="O300" i="2" a="1"/>
  <c r="O300" i="2" s="1"/>
  <c r="V300" i="2" l="1"/>
  <c r="Y300" i="2"/>
  <c r="W300" i="2"/>
  <c r="T300" i="2"/>
  <c r="X300" i="2"/>
  <c r="U300" i="2"/>
  <c r="N302" i="2"/>
  <c r="Q301" i="2" a="1"/>
  <c r="Q301" i="2" s="1"/>
  <c r="P301" i="2" a="1"/>
  <c r="P301" i="2" s="1"/>
  <c r="S301" i="2" a="1"/>
  <c r="S301" i="2" s="1"/>
  <c r="O301" i="2" a="1"/>
  <c r="O301" i="2" s="1"/>
  <c r="R301" i="2" a="1"/>
  <c r="R301" i="2" s="1"/>
  <c r="X301" i="2" l="1"/>
  <c r="U301" i="2"/>
  <c r="Y301" i="2"/>
  <c r="V301" i="2"/>
  <c r="W301" i="2"/>
  <c r="T301" i="2"/>
  <c r="N303" i="2"/>
  <c r="R302" i="2" a="1"/>
  <c r="R302" i="2" s="1"/>
  <c r="S302" i="2" a="1"/>
  <c r="S302" i="2" s="1"/>
  <c r="Q302" i="2" a="1"/>
  <c r="Q302" i="2" s="1"/>
  <c r="P302" i="2" a="1"/>
  <c r="P302" i="2" s="1"/>
  <c r="O302" i="2" a="1"/>
  <c r="O302" i="2" s="1"/>
  <c r="Y302" i="2" l="1"/>
  <c r="V302" i="2"/>
  <c r="W302" i="2"/>
  <c r="T302" i="2"/>
  <c r="X302" i="2"/>
  <c r="U302" i="2"/>
  <c r="N304" i="2"/>
  <c r="P303" i="2" a="1"/>
  <c r="P303" i="2" s="1"/>
  <c r="Q303" i="2" a="1"/>
  <c r="Q303" i="2" s="1"/>
  <c r="S303" i="2" a="1"/>
  <c r="S303" i="2" s="1"/>
  <c r="R303" i="2" a="1"/>
  <c r="R303" i="2" s="1"/>
  <c r="O303" i="2" a="1"/>
  <c r="O303" i="2" s="1"/>
  <c r="X303" i="2" l="1"/>
  <c r="U303" i="2"/>
  <c r="W303" i="2"/>
  <c r="T303" i="2"/>
  <c r="Y303" i="2"/>
  <c r="V303" i="2"/>
  <c r="N305" i="2"/>
  <c r="S304" i="2" a="1"/>
  <c r="S304" i="2" s="1"/>
  <c r="R304" i="2" a="1"/>
  <c r="R304" i="2" s="1"/>
  <c r="P304" i="2" a="1"/>
  <c r="P304" i="2" s="1"/>
  <c r="Q304" i="2" a="1"/>
  <c r="Q304" i="2" s="1"/>
  <c r="O304" i="2" a="1"/>
  <c r="O304" i="2" s="1"/>
  <c r="U304" i="2" l="1"/>
  <c r="X304" i="2"/>
  <c r="T304" i="2"/>
  <c r="W304" i="2"/>
  <c r="Y304" i="2"/>
  <c r="V304" i="2"/>
  <c r="Q305" i="2" a="1"/>
  <c r="Q305" i="2" s="1"/>
  <c r="O305" i="2" a="1"/>
  <c r="O305" i="2" s="1"/>
  <c r="N306" i="2"/>
  <c r="P305" i="2" a="1"/>
  <c r="P305" i="2" s="1"/>
  <c r="S305" i="2" a="1"/>
  <c r="S305" i="2" s="1"/>
  <c r="R305" i="2" a="1"/>
  <c r="R305" i="2" s="1"/>
  <c r="Y305" i="2" l="1"/>
  <c r="V305" i="2"/>
  <c r="W305" i="2"/>
  <c r="T305" i="2"/>
  <c r="X305" i="2"/>
  <c r="U305" i="2"/>
  <c r="R306" i="2" a="1"/>
  <c r="R306" i="2" s="1"/>
  <c r="Q306" i="2" a="1"/>
  <c r="Q306" i="2" s="1"/>
  <c r="N307" i="2"/>
  <c r="S306" i="2" a="1"/>
  <c r="S306" i="2" s="1"/>
  <c r="O306" i="2" a="1"/>
  <c r="O306" i="2" s="1"/>
  <c r="P306" i="2" a="1"/>
  <c r="P306" i="2" s="1"/>
  <c r="Y306" i="2" l="1"/>
  <c r="V306" i="2"/>
  <c r="T306" i="2"/>
  <c r="W306" i="2"/>
  <c r="X306" i="2"/>
  <c r="U306" i="2"/>
  <c r="S307" i="2" a="1"/>
  <c r="S307" i="2" s="1"/>
  <c r="R307" i="2" a="1"/>
  <c r="R307" i="2" s="1"/>
  <c r="O307" i="2" a="1"/>
  <c r="O307" i="2" s="1"/>
  <c r="P307" i="2" a="1"/>
  <c r="P307" i="2" s="1"/>
  <c r="Q307" i="2" a="1"/>
  <c r="Q307" i="2" s="1"/>
  <c r="N308" i="2"/>
  <c r="X307" i="2" l="1"/>
  <c r="U307" i="2"/>
  <c r="W307" i="2"/>
  <c r="T307" i="2"/>
  <c r="Y307" i="2"/>
  <c r="V307" i="2"/>
  <c r="S308" i="2" a="1"/>
  <c r="S308" i="2" s="1"/>
  <c r="R308" i="2" a="1"/>
  <c r="R308" i="2" s="1"/>
  <c r="Q308" i="2" a="1"/>
  <c r="Q308" i="2" s="1"/>
  <c r="P308" i="2" a="1"/>
  <c r="P308" i="2" s="1"/>
  <c r="N309" i="2"/>
  <c r="O308" i="2" a="1"/>
  <c r="O308" i="2" s="1"/>
  <c r="W308" i="2" l="1"/>
  <c r="T308" i="2"/>
  <c r="X308" i="2"/>
  <c r="U308" i="2"/>
  <c r="V308" i="2"/>
  <c r="Y308" i="2"/>
  <c r="P309" i="2" a="1"/>
  <c r="P309" i="2" s="1"/>
  <c r="O309" i="2" a="1"/>
  <c r="O309" i="2" s="1"/>
  <c r="N310" i="2"/>
  <c r="Q309" i="2" a="1"/>
  <c r="Q309" i="2" s="1"/>
  <c r="S309" i="2" a="1"/>
  <c r="S309" i="2" s="1"/>
  <c r="R309" i="2" a="1"/>
  <c r="R309" i="2" s="1"/>
  <c r="Y309" i="2" l="1"/>
  <c r="V309" i="2"/>
  <c r="X309" i="2"/>
  <c r="U309" i="2"/>
  <c r="W309" i="2"/>
  <c r="T309" i="2"/>
  <c r="P310" i="2" a="1"/>
  <c r="P310" i="2" s="1"/>
  <c r="R310" i="2" a="1"/>
  <c r="R310" i="2" s="1"/>
  <c r="S310" i="2" a="1"/>
  <c r="S310" i="2" s="1"/>
  <c r="O310" i="2" a="1"/>
  <c r="O310" i="2" s="1"/>
  <c r="N311" i="2"/>
  <c r="Q310" i="2" a="1"/>
  <c r="Q310" i="2" s="1"/>
  <c r="Y310" i="2" l="1"/>
  <c r="V310" i="2"/>
  <c r="W310" i="2"/>
  <c r="T310" i="2"/>
  <c r="X310" i="2"/>
  <c r="U310" i="2"/>
  <c r="P311" i="2" a="1"/>
  <c r="P311" i="2" s="1"/>
  <c r="O311" i="2" a="1"/>
  <c r="O311" i="2" s="1"/>
  <c r="N312" i="2"/>
  <c r="S311" i="2" a="1"/>
  <c r="S311" i="2" s="1"/>
  <c r="R311" i="2" a="1"/>
  <c r="R311" i="2" s="1"/>
  <c r="Q311" i="2" a="1"/>
  <c r="Q311" i="2" s="1"/>
  <c r="W311" i="2" l="1"/>
  <c r="T311" i="2"/>
  <c r="U311" i="2"/>
  <c r="X311" i="2"/>
  <c r="Y311" i="2"/>
  <c r="V311" i="2"/>
  <c r="N313" i="2"/>
  <c r="O312" i="2" a="1"/>
  <c r="O312" i="2" s="1"/>
  <c r="Q312" i="2" a="1"/>
  <c r="Q312" i="2" s="1"/>
  <c r="P312" i="2" a="1"/>
  <c r="P312" i="2" s="1"/>
  <c r="S312" i="2" a="1"/>
  <c r="S312" i="2" s="1"/>
  <c r="R312" i="2" a="1"/>
  <c r="R312" i="2" s="1"/>
  <c r="Y312" i="2" l="1"/>
  <c r="V312" i="2"/>
  <c r="W312" i="2"/>
  <c r="T312" i="2"/>
  <c r="X312" i="2"/>
  <c r="U312" i="2"/>
  <c r="R313" i="2" a="1"/>
  <c r="R313" i="2" s="1"/>
  <c r="N314" i="2"/>
  <c r="S313" i="2" a="1"/>
  <c r="S313" i="2" s="1"/>
  <c r="P313" i="2" a="1"/>
  <c r="P313" i="2" s="1"/>
  <c r="Q313" i="2" a="1"/>
  <c r="Q313" i="2" s="1"/>
  <c r="O313" i="2" a="1"/>
  <c r="O313" i="2" s="1"/>
  <c r="Y313" i="2" l="1"/>
  <c r="V313" i="2"/>
  <c r="X313" i="2"/>
  <c r="U313" i="2"/>
  <c r="W313" i="2"/>
  <c r="T313" i="2"/>
  <c r="S314" i="2" a="1"/>
  <c r="S314" i="2" s="1"/>
  <c r="O314" i="2" a="1"/>
  <c r="O314" i="2" s="1"/>
  <c r="N315" i="2"/>
  <c r="P314" i="2" a="1"/>
  <c r="P314" i="2" s="1"/>
  <c r="R314" i="2" a="1"/>
  <c r="R314" i="2" s="1"/>
  <c r="Q314" i="2" a="1"/>
  <c r="Q314" i="2" s="1"/>
  <c r="X314" i="2" l="1"/>
  <c r="U314" i="2"/>
  <c r="Y314" i="2"/>
  <c r="V314" i="2"/>
  <c r="W314" i="2"/>
  <c r="T314" i="2"/>
  <c r="N316" i="2"/>
  <c r="R315" i="2" a="1"/>
  <c r="R315" i="2" s="1"/>
  <c r="Q315" i="2" a="1"/>
  <c r="Q315" i="2" s="1"/>
  <c r="S315" i="2" a="1"/>
  <c r="S315" i="2" s="1"/>
  <c r="O315" i="2" a="1"/>
  <c r="O315" i="2" s="1"/>
  <c r="P315" i="2" a="1"/>
  <c r="P315" i="2" s="1"/>
  <c r="W315" i="2" l="1"/>
  <c r="T315" i="2"/>
  <c r="X315" i="2"/>
  <c r="U315" i="2"/>
  <c r="Y315" i="2"/>
  <c r="V315" i="2"/>
  <c r="N317" i="2"/>
  <c r="O316" i="2" a="1"/>
  <c r="O316" i="2" s="1"/>
  <c r="S316" i="2" a="1"/>
  <c r="S316" i="2" s="1"/>
  <c r="R316" i="2" a="1"/>
  <c r="R316" i="2" s="1"/>
  <c r="Q316" i="2" a="1"/>
  <c r="Q316" i="2" s="1"/>
  <c r="P316" i="2" a="1"/>
  <c r="P316" i="2" s="1"/>
  <c r="W316" i="2" l="1"/>
  <c r="T316" i="2"/>
  <c r="X316" i="2"/>
  <c r="U316" i="2"/>
  <c r="V316" i="2"/>
  <c r="Y316" i="2"/>
  <c r="R317" i="2" a="1"/>
  <c r="R317" i="2" s="1"/>
  <c r="P317" i="2" a="1"/>
  <c r="P317" i="2" s="1"/>
  <c r="S317" i="2" a="1"/>
  <c r="S317" i="2" s="1"/>
  <c r="O317" i="2" a="1"/>
  <c r="O317" i="2" s="1"/>
  <c r="Q317" i="2" a="1"/>
  <c r="Q317" i="2" s="1"/>
  <c r="N318" i="2"/>
  <c r="Y317" i="2" l="1"/>
  <c r="V317" i="2"/>
  <c r="X317" i="2"/>
  <c r="U317" i="2"/>
  <c r="W317" i="2"/>
  <c r="T317" i="2"/>
  <c r="P318" i="2" a="1"/>
  <c r="P318" i="2" s="1"/>
  <c r="N319" i="2"/>
  <c r="S318" i="2" a="1"/>
  <c r="S318" i="2" s="1"/>
  <c r="R318" i="2" a="1"/>
  <c r="R318" i="2" s="1"/>
  <c r="Q318" i="2" a="1"/>
  <c r="Q318" i="2" s="1"/>
  <c r="O318" i="2" a="1"/>
  <c r="O318" i="2" s="1"/>
  <c r="W318" i="2" l="1"/>
  <c r="T318" i="2"/>
  <c r="X318" i="2"/>
  <c r="U318" i="2"/>
  <c r="Y318" i="2"/>
  <c r="V318" i="2"/>
  <c r="S319" i="2" a="1"/>
  <c r="S319" i="2" s="1"/>
  <c r="Q319" i="2" a="1"/>
  <c r="Q319" i="2" s="1"/>
  <c r="P319" i="2" a="1"/>
  <c r="P319" i="2" s="1"/>
  <c r="R319" i="2" a="1"/>
  <c r="R319" i="2" s="1"/>
  <c r="O319" i="2" a="1"/>
  <c r="O319" i="2" s="1"/>
  <c r="N320" i="2"/>
  <c r="V319" i="2" l="1"/>
  <c r="Y319" i="2"/>
  <c r="W319" i="2"/>
  <c r="T319" i="2"/>
  <c r="X319" i="2"/>
  <c r="U319" i="2"/>
  <c r="N321" i="2"/>
  <c r="O320" i="2" a="1"/>
  <c r="O320" i="2" s="1"/>
  <c r="R320" i="2" a="1"/>
  <c r="R320" i="2" s="1"/>
  <c r="Q320" i="2" a="1"/>
  <c r="Q320" i="2" s="1"/>
  <c r="P320" i="2" a="1"/>
  <c r="P320" i="2" s="1"/>
  <c r="S320" i="2" a="1"/>
  <c r="S320" i="2" s="1"/>
  <c r="W320" i="2" l="1"/>
  <c r="T320" i="2"/>
  <c r="X320" i="2"/>
  <c r="U320" i="2"/>
  <c r="Y320" i="2"/>
  <c r="V320" i="2"/>
  <c r="R321" i="2" a="1"/>
  <c r="R321" i="2" s="1"/>
  <c r="O321" i="2" a="1"/>
  <c r="O321" i="2" s="1"/>
  <c r="N322" i="2"/>
  <c r="P321" i="2" a="1"/>
  <c r="P321" i="2" s="1"/>
  <c r="Q321" i="2" a="1"/>
  <c r="Q321" i="2" s="1"/>
  <c r="S321" i="2" a="1"/>
  <c r="S321" i="2" s="1"/>
  <c r="X321" i="2" l="1"/>
  <c r="U321" i="2"/>
  <c r="Y321" i="2"/>
  <c r="V321" i="2"/>
  <c r="W321" i="2"/>
  <c r="T321" i="2"/>
  <c r="N323" i="2"/>
  <c r="Q322" i="2" a="1"/>
  <c r="Q322" i="2" s="1"/>
  <c r="P322" i="2" a="1"/>
  <c r="P322" i="2" s="1"/>
  <c r="S322" i="2" a="1"/>
  <c r="S322" i="2" s="1"/>
  <c r="R322" i="2" a="1"/>
  <c r="R322" i="2" s="1"/>
  <c r="O322" i="2" a="1"/>
  <c r="O322" i="2" s="1"/>
  <c r="T322" i="2" l="1"/>
  <c r="W322" i="2"/>
  <c r="X322" i="2"/>
  <c r="U322" i="2"/>
  <c r="Y322" i="2"/>
  <c r="V322" i="2"/>
  <c r="P323" i="2" a="1"/>
  <c r="P323" i="2" s="1"/>
  <c r="O323" i="2" a="1"/>
  <c r="O323" i="2" s="1"/>
  <c r="Q323" i="2" a="1"/>
  <c r="Q323" i="2" s="1"/>
  <c r="N324" i="2"/>
  <c r="S323" i="2" a="1"/>
  <c r="S323" i="2" s="1"/>
  <c r="R323" i="2" a="1"/>
  <c r="R323" i="2" s="1"/>
  <c r="Y323" i="2" l="1"/>
  <c r="V323" i="2"/>
  <c r="W323" i="2"/>
  <c r="T323" i="2"/>
  <c r="X323" i="2"/>
  <c r="U323" i="2"/>
  <c r="Q324" i="2" a="1"/>
  <c r="Q324" i="2" s="1"/>
  <c r="P324" i="2" a="1"/>
  <c r="P324" i="2" s="1"/>
  <c r="R324" i="2" a="1"/>
  <c r="R324" i="2" s="1"/>
  <c r="S324" i="2" a="1"/>
  <c r="S324" i="2" s="1"/>
  <c r="O324" i="2" a="1"/>
  <c r="O324" i="2" s="1"/>
  <c r="N325" i="2"/>
  <c r="W324" i="2" l="1"/>
  <c r="T324" i="2"/>
  <c r="X324" i="2"/>
  <c r="U324" i="2"/>
  <c r="Y324" i="2"/>
  <c r="V324" i="2"/>
  <c r="R325" i="2" a="1"/>
  <c r="R325" i="2" s="1"/>
  <c r="P325" i="2" a="1"/>
  <c r="P325" i="2" s="1"/>
  <c r="O325" i="2" a="1"/>
  <c r="O325" i="2" s="1"/>
  <c r="N326" i="2"/>
  <c r="S325" i="2" a="1"/>
  <c r="S325" i="2" s="1"/>
  <c r="Q325" i="2" a="1"/>
  <c r="Q325" i="2" s="1"/>
  <c r="W325" i="2" l="1"/>
  <c r="T325" i="2"/>
  <c r="X325" i="2"/>
  <c r="U325" i="2"/>
  <c r="Y325" i="2"/>
  <c r="V325" i="2"/>
  <c r="N327" i="2"/>
  <c r="Q326" i="2" a="1"/>
  <c r="Q326" i="2" s="1"/>
  <c r="S326" i="2" a="1"/>
  <c r="S326" i="2" s="1"/>
  <c r="O326" i="2" a="1"/>
  <c r="O326" i="2" s="1"/>
  <c r="R326" i="2" a="1"/>
  <c r="R326" i="2" s="1"/>
  <c r="P326" i="2" a="1"/>
  <c r="P326" i="2" s="1"/>
  <c r="X326" i="2" l="1"/>
  <c r="U326" i="2"/>
  <c r="W326" i="2"/>
  <c r="T326" i="2"/>
  <c r="Y326" i="2"/>
  <c r="V326" i="2"/>
  <c r="R327" i="2" a="1"/>
  <c r="R327" i="2" s="1"/>
  <c r="P327" i="2" a="1"/>
  <c r="P327" i="2" s="1"/>
  <c r="N328" i="2"/>
  <c r="Q327" i="2" a="1"/>
  <c r="Q327" i="2" s="1"/>
  <c r="O327" i="2" a="1"/>
  <c r="O327" i="2" s="1"/>
  <c r="S327" i="2" a="1"/>
  <c r="S327" i="2" s="1"/>
  <c r="U327" i="2" l="1"/>
  <c r="X327" i="2"/>
  <c r="W327" i="2"/>
  <c r="T327" i="2"/>
  <c r="Y327" i="2"/>
  <c r="V327" i="2"/>
  <c r="N329" i="2"/>
  <c r="R328" i="2" a="1"/>
  <c r="R328" i="2" s="1"/>
  <c r="Q328" i="2" a="1"/>
  <c r="Q328" i="2" s="1"/>
  <c r="S328" i="2" a="1"/>
  <c r="S328" i="2" s="1"/>
  <c r="P328" i="2" a="1"/>
  <c r="P328" i="2" s="1"/>
  <c r="O328" i="2" a="1"/>
  <c r="O328" i="2" s="1"/>
  <c r="W328" i="2" l="1"/>
  <c r="T328" i="2"/>
  <c r="X328" i="2"/>
  <c r="U328" i="2"/>
  <c r="Y328" i="2"/>
  <c r="V328" i="2"/>
  <c r="S329" i="2" a="1"/>
  <c r="S329" i="2" s="1"/>
  <c r="O329" i="2" a="1"/>
  <c r="O329" i="2" s="1"/>
  <c r="N330" i="2"/>
  <c r="Q329" i="2" a="1"/>
  <c r="Q329" i="2" s="1"/>
  <c r="R329" i="2" a="1"/>
  <c r="R329" i="2" s="1"/>
  <c r="P329" i="2" a="1"/>
  <c r="P329" i="2" s="1"/>
  <c r="W329" i="2" l="1"/>
  <c r="T329" i="2"/>
  <c r="Y329" i="2"/>
  <c r="V329" i="2"/>
  <c r="X329" i="2"/>
  <c r="U329" i="2"/>
  <c r="S330" i="2" a="1"/>
  <c r="S330" i="2" s="1"/>
  <c r="N331" i="2"/>
  <c r="R330" i="2" a="1"/>
  <c r="R330" i="2" s="1"/>
  <c r="Q330" i="2" a="1"/>
  <c r="Q330" i="2" s="1"/>
  <c r="P330" i="2" a="1"/>
  <c r="P330" i="2" s="1"/>
  <c r="O330" i="2" a="1"/>
  <c r="O330" i="2" s="1"/>
  <c r="T330" i="2" l="1"/>
  <c r="W330" i="2"/>
  <c r="X330" i="2"/>
  <c r="U330" i="2"/>
  <c r="Y330" i="2"/>
  <c r="V330" i="2"/>
  <c r="Q331" i="2" a="1"/>
  <c r="Q331" i="2" s="1"/>
  <c r="N332" i="2"/>
  <c r="P331" i="2" a="1"/>
  <c r="P331" i="2" s="1"/>
  <c r="O331" i="2" a="1"/>
  <c r="O331" i="2" s="1"/>
  <c r="S331" i="2" a="1"/>
  <c r="S331" i="2" s="1"/>
  <c r="R331" i="2" a="1"/>
  <c r="R331" i="2" s="1"/>
  <c r="X331" i="2" l="1"/>
  <c r="U331" i="2"/>
  <c r="Y331" i="2"/>
  <c r="V331" i="2"/>
  <c r="W331" i="2"/>
  <c r="T331" i="2"/>
  <c r="S332" i="2" a="1"/>
  <c r="S332" i="2" s="1"/>
  <c r="R332" i="2" a="1"/>
  <c r="R332" i="2" s="1"/>
  <c r="P332" i="2" a="1"/>
  <c r="P332" i="2" s="1"/>
  <c r="N333" i="2"/>
  <c r="Q332" i="2" a="1"/>
  <c r="Q332" i="2" s="1"/>
  <c r="O332" i="2" a="1"/>
  <c r="O332" i="2" s="1"/>
  <c r="X332" i="2" l="1"/>
  <c r="U332" i="2"/>
  <c r="W332" i="2"/>
  <c r="T332" i="2"/>
  <c r="V332" i="2"/>
  <c r="Y332" i="2"/>
  <c r="Q333" i="2" a="1"/>
  <c r="Q333" i="2" s="1"/>
  <c r="O333" i="2" a="1"/>
  <c r="O333" i="2" s="1"/>
  <c r="N334" i="2"/>
  <c r="R333" i="2" a="1"/>
  <c r="R333" i="2" s="1"/>
  <c r="P333" i="2" a="1"/>
  <c r="P333" i="2" s="1"/>
  <c r="S333" i="2" a="1"/>
  <c r="S333" i="2" s="1"/>
  <c r="X333" i="2" l="1"/>
  <c r="U333" i="2"/>
  <c r="W333" i="2"/>
  <c r="T333" i="2"/>
  <c r="Y333" i="2"/>
  <c r="V333" i="2"/>
  <c r="N335" i="2"/>
  <c r="O334" i="2" a="1"/>
  <c r="O334" i="2" s="1"/>
  <c r="R334" i="2" a="1"/>
  <c r="R334" i="2" s="1"/>
  <c r="Q334" i="2" a="1"/>
  <c r="Q334" i="2" s="1"/>
  <c r="S334" i="2" a="1"/>
  <c r="S334" i="2" s="1"/>
  <c r="P334" i="2" a="1"/>
  <c r="P334" i="2" s="1"/>
  <c r="Y334" i="2" l="1"/>
  <c r="V334" i="2"/>
  <c r="W334" i="2"/>
  <c r="T334" i="2"/>
  <c r="X334" i="2"/>
  <c r="U334" i="2"/>
  <c r="N336" i="2"/>
  <c r="P335" i="2" a="1"/>
  <c r="P335" i="2" s="1"/>
  <c r="Q335" i="2" a="1"/>
  <c r="Q335" i="2" s="1"/>
  <c r="R335" i="2" a="1"/>
  <c r="R335" i="2" s="1"/>
  <c r="O335" i="2" a="1"/>
  <c r="O335" i="2" s="1"/>
  <c r="S335" i="2" a="1"/>
  <c r="S335" i="2" s="1"/>
  <c r="W335" i="2" l="1"/>
  <c r="T335" i="2"/>
  <c r="Y335" i="2"/>
  <c r="V335" i="2"/>
  <c r="X335" i="2"/>
  <c r="U335" i="2"/>
  <c r="N337" i="2"/>
  <c r="S336" i="2" a="1"/>
  <c r="S336" i="2" s="1"/>
  <c r="O336" i="2" a="1"/>
  <c r="O336" i="2" s="1"/>
  <c r="R336" i="2" a="1"/>
  <c r="R336" i="2" s="1"/>
  <c r="Q336" i="2" a="1"/>
  <c r="Q336" i="2" s="1"/>
  <c r="P336" i="2" a="1"/>
  <c r="P336" i="2" s="1"/>
  <c r="W336" i="2" l="1"/>
  <c r="T336" i="2"/>
  <c r="X336" i="2"/>
  <c r="U336" i="2"/>
  <c r="Y336" i="2"/>
  <c r="V336" i="2"/>
  <c r="S337" i="2" a="1"/>
  <c r="S337" i="2" s="1"/>
  <c r="N338" i="2"/>
  <c r="R337" i="2" a="1"/>
  <c r="R337" i="2" s="1"/>
  <c r="Q337" i="2" a="1"/>
  <c r="Q337" i="2" s="1"/>
  <c r="P337" i="2" a="1"/>
  <c r="P337" i="2" s="1"/>
  <c r="O337" i="2" a="1"/>
  <c r="O337" i="2" s="1"/>
  <c r="T337" i="2" l="1"/>
  <c r="W337" i="2"/>
  <c r="X337" i="2"/>
  <c r="U337" i="2"/>
  <c r="Y337" i="2"/>
  <c r="V337" i="2"/>
  <c r="Q338" i="2" a="1"/>
  <c r="Q338" i="2" s="1"/>
  <c r="N339" i="2"/>
  <c r="P338" i="2" a="1"/>
  <c r="P338" i="2" s="1"/>
  <c r="S338" i="2" a="1"/>
  <c r="S338" i="2" s="1"/>
  <c r="R338" i="2" a="1"/>
  <c r="R338" i="2" s="1"/>
  <c r="O338" i="2" a="1"/>
  <c r="O338" i="2" s="1"/>
  <c r="X338" i="2" l="1"/>
  <c r="U338" i="2"/>
  <c r="Y338" i="2"/>
  <c r="V338" i="2"/>
  <c r="T338" i="2"/>
  <c r="W338" i="2"/>
  <c r="R339" i="2" a="1"/>
  <c r="R339" i="2" s="1"/>
  <c r="Q339" i="2" a="1"/>
  <c r="Q339" i="2" s="1"/>
  <c r="P339" i="2" a="1"/>
  <c r="P339" i="2" s="1"/>
  <c r="O339" i="2" a="1"/>
  <c r="O339" i="2" s="1"/>
  <c r="N340" i="2"/>
  <c r="S339" i="2" a="1"/>
  <c r="S339" i="2" s="1"/>
  <c r="W339" i="2" l="1"/>
  <c r="T339" i="2"/>
  <c r="X339" i="2"/>
  <c r="U339" i="2"/>
  <c r="Y339" i="2"/>
  <c r="V339" i="2"/>
  <c r="R340" i="2" a="1"/>
  <c r="R340" i="2" s="1"/>
  <c r="P340" i="2" a="1"/>
  <c r="P340" i="2" s="1"/>
  <c r="N341" i="2"/>
  <c r="Q340" i="2" a="1"/>
  <c r="Q340" i="2" s="1"/>
  <c r="O340" i="2" a="1"/>
  <c r="O340" i="2" s="1"/>
  <c r="S340" i="2" a="1"/>
  <c r="S340" i="2" s="1"/>
  <c r="W340" i="2" l="1"/>
  <c r="T340" i="2"/>
  <c r="V340" i="2"/>
  <c r="Y340" i="2"/>
  <c r="X340" i="2"/>
  <c r="U340" i="2"/>
  <c r="S341" i="2" a="1"/>
  <c r="S341" i="2" s="1"/>
  <c r="R341" i="2" a="1"/>
  <c r="R341" i="2" s="1"/>
  <c r="Q341" i="2" a="1"/>
  <c r="Q341" i="2" s="1"/>
  <c r="P341" i="2" a="1"/>
  <c r="P341" i="2" s="1"/>
  <c r="N342" i="2"/>
  <c r="O341" i="2" a="1"/>
  <c r="O341" i="2" s="1"/>
  <c r="Y341" i="2" l="1"/>
  <c r="V341" i="2"/>
  <c r="X341" i="2"/>
  <c r="U341" i="2"/>
  <c r="W341" i="2"/>
  <c r="T341" i="2"/>
  <c r="N343" i="2"/>
  <c r="R342" i="2" a="1"/>
  <c r="R342" i="2" s="1"/>
  <c r="Q342" i="2" a="1"/>
  <c r="Q342" i="2" s="1"/>
  <c r="P342" i="2" a="1"/>
  <c r="P342" i="2" s="1"/>
  <c r="O342" i="2" a="1"/>
  <c r="O342" i="2" s="1"/>
  <c r="S342" i="2" a="1"/>
  <c r="S342" i="2" s="1"/>
  <c r="X342" i="2" l="1"/>
  <c r="U342" i="2"/>
  <c r="W342" i="2"/>
  <c r="T342" i="2"/>
  <c r="Y342" i="2"/>
  <c r="V342" i="2"/>
  <c r="N344" i="2"/>
  <c r="P343" i="2" a="1"/>
  <c r="P343" i="2" s="1"/>
  <c r="O343" i="2" a="1"/>
  <c r="O343" i="2" s="1"/>
  <c r="Q343" i="2" a="1"/>
  <c r="Q343" i="2" s="1"/>
  <c r="S343" i="2" a="1"/>
  <c r="S343" i="2" s="1"/>
  <c r="R343" i="2" a="1"/>
  <c r="R343" i="2" s="1"/>
  <c r="W343" i="2" l="1"/>
  <c r="T343" i="2"/>
  <c r="U343" i="2"/>
  <c r="X343" i="2"/>
  <c r="Y343" i="2"/>
  <c r="V343" i="2"/>
  <c r="P344" i="2" a="1"/>
  <c r="P344" i="2" s="1"/>
  <c r="R344" i="2" a="1"/>
  <c r="R344" i="2" s="1"/>
  <c r="Q344" i="2" a="1"/>
  <c r="Q344" i="2" s="1"/>
  <c r="O344" i="2" a="1"/>
  <c r="O344" i="2" s="1"/>
  <c r="N345" i="2"/>
  <c r="S344" i="2" a="1"/>
  <c r="S344" i="2" s="1"/>
  <c r="W344" i="2" l="1"/>
  <c r="T344" i="2"/>
  <c r="Y344" i="2"/>
  <c r="V344" i="2"/>
  <c r="X344" i="2"/>
  <c r="U344" i="2"/>
  <c r="N346" i="2"/>
  <c r="P345" i="2" a="1"/>
  <c r="P345" i="2" s="1"/>
  <c r="Q345" i="2" a="1"/>
  <c r="Q345" i="2" s="1"/>
  <c r="R345" i="2" a="1"/>
  <c r="R345" i="2" s="1"/>
  <c r="S345" i="2" a="1"/>
  <c r="S345" i="2" s="1"/>
  <c r="O345" i="2" a="1"/>
  <c r="O345" i="2" s="1"/>
  <c r="X345" i="2" l="1"/>
  <c r="U345" i="2"/>
  <c r="W345" i="2"/>
  <c r="T345" i="2"/>
  <c r="Y345" i="2"/>
  <c r="V345" i="2"/>
  <c r="P346" i="2" a="1"/>
  <c r="P346" i="2" s="1"/>
  <c r="S346" i="2" a="1"/>
  <c r="S346" i="2" s="1"/>
  <c r="R346" i="2" a="1"/>
  <c r="R346" i="2" s="1"/>
  <c r="O346" i="2" a="1"/>
  <c r="O346" i="2" s="1"/>
  <c r="N347" i="2"/>
  <c r="Q346" i="2" a="1"/>
  <c r="Q346" i="2" s="1"/>
  <c r="X346" i="2" l="1"/>
  <c r="U346" i="2"/>
  <c r="W346" i="2"/>
  <c r="T346" i="2"/>
  <c r="Y346" i="2"/>
  <c r="V346" i="2"/>
  <c r="N348" i="2"/>
  <c r="S347" i="2" a="1"/>
  <c r="S347" i="2" s="1"/>
  <c r="P347" i="2" a="1"/>
  <c r="P347" i="2" s="1"/>
  <c r="O347" i="2" a="1"/>
  <c r="O347" i="2" s="1"/>
  <c r="R347" i="2" a="1"/>
  <c r="R347" i="2" s="1"/>
  <c r="Q347" i="2" a="1"/>
  <c r="Q347" i="2" s="1"/>
  <c r="X347" i="2" l="1"/>
  <c r="U347" i="2"/>
  <c r="V347" i="2"/>
  <c r="Y347" i="2"/>
  <c r="W347" i="2"/>
  <c r="T347" i="2"/>
  <c r="R348" i="2" a="1"/>
  <c r="R348" i="2" s="1"/>
  <c r="N349" i="2"/>
  <c r="S348" i="2" a="1"/>
  <c r="S348" i="2" s="1"/>
  <c r="O348" i="2" a="1"/>
  <c r="O348" i="2" s="1"/>
  <c r="P348" i="2" a="1"/>
  <c r="P348" i="2" s="1"/>
  <c r="Q348" i="2" a="1"/>
  <c r="Q348" i="2" s="1"/>
  <c r="X348" i="2" l="1"/>
  <c r="U348" i="2"/>
  <c r="W348" i="2"/>
  <c r="T348" i="2"/>
  <c r="V348" i="2"/>
  <c r="Y348" i="2"/>
  <c r="Q349" i="2" a="1"/>
  <c r="Q349" i="2" s="1"/>
  <c r="S349" i="2" a="1"/>
  <c r="S349" i="2" s="1"/>
  <c r="N350" i="2"/>
  <c r="R349" i="2" a="1"/>
  <c r="R349" i="2" s="1"/>
  <c r="O349" i="2" a="1"/>
  <c r="O349" i="2" s="1"/>
  <c r="P349" i="2" a="1"/>
  <c r="P349" i="2" s="1"/>
  <c r="X349" i="2" l="1"/>
  <c r="U349" i="2"/>
  <c r="W349" i="2"/>
  <c r="T349" i="2"/>
  <c r="Y349" i="2"/>
  <c r="V349" i="2"/>
  <c r="Q350" i="2" a="1"/>
  <c r="Q350" i="2" s="1"/>
  <c r="P350" i="2" a="1"/>
  <c r="P350" i="2" s="1"/>
  <c r="O350" i="2" a="1"/>
  <c r="O350" i="2" s="1"/>
  <c r="S350" i="2" a="1"/>
  <c r="S350" i="2" s="1"/>
  <c r="N351" i="2"/>
  <c r="R350" i="2" a="1"/>
  <c r="R350" i="2" s="1"/>
  <c r="W350" i="2" l="1"/>
  <c r="T350" i="2"/>
  <c r="X350" i="2"/>
  <c r="U350" i="2"/>
  <c r="Y350" i="2"/>
  <c r="V350" i="2"/>
  <c r="P351" i="2" a="1"/>
  <c r="P351" i="2" s="1"/>
  <c r="Q351" i="2" a="1"/>
  <c r="Q351" i="2" s="1"/>
  <c r="R351" i="2" a="1"/>
  <c r="R351" i="2" s="1"/>
  <c r="O351" i="2" a="1"/>
  <c r="O351" i="2" s="1"/>
  <c r="N352" i="2"/>
  <c r="S351" i="2" a="1"/>
  <c r="S351" i="2" s="1"/>
  <c r="U351" i="2" l="1"/>
  <c r="X351" i="2"/>
  <c r="W351" i="2"/>
  <c r="T351" i="2"/>
  <c r="Y351" i="2"/>
  <c r="V351" i="2"/>
  <c r="Q352" i="2" a="1"/>
  <c r="Q352" i="2" s="1"/>
  <c r="O352" i="2" a="1"/>
  <c r="O352" i="2" s="1"/>
  <c r="P352" i="2" a="1"/>
  <c r="P352" i="2" s="1"/>
  <c r="S352" i="2" a="1"/>
  <c r="S352" i="2" s="1"/>
  <c r="R352" i="2" a="1"/>
  <c r="R352" i="2" s="1"/>
  <c r="N353" i="2"/>
  <c r="Y352" i="2" l="1"/>
  <c r="V352" i="2"/>
  <c r="X352" i="2"/>
  <c r="U352" i="2"/>
  <c r="W352" i="2"/>
  <c r="T352" i="2"/>
  <c r="R353" i="2" a="1"/>
  <c r="R353" i="2" s="1"/>
  <c r="Q353" i="2" a="1"/>
  <c r="Q353" i="2" s="1"/>
  <c r="P353" i="2" a="1"/>
  <c r="P353" i="2" s="1"/>
  <c r="S353" i="2" a="1"/>
  <c r="S353" i="2" s="1"/>
  <c r="O353" i="2" a="1"/>
  <c r="O353" i="2" s="1"/>
  <c r="N354" i="2"/>
  <c r="W353" i="2" l="1"/>
  <c r="T353" i="2"/>
  <c r="X353" i="2"/>
  <c r="U353" i="2"/>
  <c r="Y353" i="2"/>
  <c r="V353" i="2"/>
  <c r="R354" i="2" a="1"/>
  <c r="R354" i="2" s="1"/>
  <c r="Q354" i="2" a="1"/>
  <c r="Q354" i="2" s="1"/>
  <c r="S354" i="2" a="1"/>
  <c r="S354" i="2" s="1"/>
  <c r="O354" i="2" a="1"/>
  <c r="O354" i="2" s="1"/>
  <c r="N355" i="2"/>
  <c r="P354" i="2" a="1"/>
  <c r="P354" i="2" s="1"/>
  <c r="X354" i="2" l="1"/>
  <c r="U354" i="2"/>
  <c r="W354" i="2"/>
  <c r="T354" i="2"/>
  <c r="Y354" i="2"/>
  <c r="V354" i="2"/>
  <c r="P355" i="2" a="1"/>
  <c r="P355" i="2" s="1"/>
  <c r="S355" i="2" a="1"/>
  <c r="S355" i="2" s="1"/>
  <c r="O355" i="2" a="1"/>
  <c r="O355" i="2" s="1"/>
  <c r="Q355" i="2" a="1"/>
  <c r="Q355" i="2" s="1"/>
  <c r="N356" i="2"/>
  <c r="R355" i="2" a="1"/>
  <c r="R355" i="2" s="1"/>
  <c r="Y355" i="2" l="1"/>
  <c r="V355" i="2"/>
  <c r="W355" i="2"/>
  <c r="T355" i="2"/>
  <c r="X355" i="2"/>
  <c r="U355" i="2"/>
  <c r="R356" i="2" a="1"/>
  <c r="R356" i="2" s="1"/>
  <c r="Q356" i="2" a="1"/>
  <c r="Q356" i="2" s="1"/>
  <c r="P356" i="2" a="1"/>
  <c r="P356" i="2" s="1"/>
  <c r="N357" i="2"/>
  <c r="O356" i="2" a="1"/>
  <c r="O356" i="2" s="1"/>
  <c r="S356" i="2" a="1"/>
  <c r="S356" i="2" s="1"/>
  <c r="W356" i="2" l="1"/>
  <c r="T356" i="2"/>
  <c r="Y356" i="2"/>
  <c r="V356" i="2"/>
  <c r="X356" i="2"/>
  <c r="U356" i="2"/>
  <c r="P357" i="2" a="1"/>
  <c r="P357" i="2" s="1"/>
  <c r="R357" i="2" a="1"/>
  <c r="R357" i="2" s="1"/>
  <c r="Q357" i="2" a="1"/>
  <c r="Q357" i="2" s="1"/>
  <c r="S357" i="2" a="1"/>
  <c r="S357" i="2" s="1"/>
  <c r="N358" i="2"/>
  <c r="O357" i="2" a="1"/>
  <c r="O357" i="2" s="1"/>
  <c r="Y357" i="2" l="1"/>
  <c r="V357" i="2"/>
  <c r="X357" i="2"/>
  <c r="U357" i="2"/>
  <c r="W357" i="2"/>
  <c r="T357" i="2"/>
  <c r="P358" i="2" a="1"/>
  <c r="P358" i="2" s="1"/>
  <c r="R358" i="2" a="1"/>
  <c r="R358" i="2" s="1"/>
  <c r="Q358" i="2" a="1"/>
  <c r="Q358" i="2" s="1"/>
  <c r="S358" i="2" a="1"/>
  <c r="S358" i="2" s="1"/>
  <c r="O358" i="2" a="1"/>
  <c r="O358" i="2" s="1"/>
  <c r="N359" i="2"/>
  <c r="Y358" i="2" l="1"/>
  <c r="V358" i="2"/>
  <c r="W358" i="2"/>
  <c r="T358" i="2"/>
  <c r="X358" i="2"/>
  <c r="U358" i="2"/>
  <c r="N360" i="2"/>
  <c r="S359" i="2" a="1"/>
  <c r="S359" i="2" s="1"/>
  <c r="O359" i="2" a="1"/>
  <c r="O359" i="2" s="1"/>
  <c r="R359" i="2" a="1"/>
  <c r="R359" i="2" s="1"/>
  <c r="Q359" i="2" a="1"/>
  <c r="Q359" i="2" s="1"/>
  <c r="P359" i="2" a="1"/>
  <c r="P359" i="2" s="1"/>
  <c r="W359" i="2" l="1"/>
  <c r="T359" i="2"/>
  <c r="U359" i="2"/>
  <c r="X359" i="2"/>
  <c r="Y359" i="2"/>
  <c r="V359" i="2"/>
  <c r="S360" i="2" a="1"/>
  <c r="S360" i="2" s="1"/>
  <c r="O360" i="2" a="1"/>
  <c r="O360" i="2" s="1"/>
  <c r="N361" i="2"/>
  <c r="P360" i="2" a="1"/>
  <c r="P360" i="2" s="1"/>
  <c r="R360" i="2" a="1"/>
  <c r="R360" i="2" s="1"/>
  <c r="Q360" i="2" a="1"/>
  <c r="Q360" i="2" s="1"/>
  <c r="V360" i="2" l="1"/>
  <c r="Y360" i="2"/>
  <c r="X360" i="2"/>
  <c r="U360" i="2"/>
  <c r="W360" i="2"/>
  <c r="T360" i="2"/>
  <c r="N362" i="2"/>
  <c r="R361" i="2" a="1"/>
  <c r="R361" i="2" s="1"/>
  <c r="Q361" i="2" a="1"/>
  <c r="Q361" i="2" s="1"/>
  <c r="P361" i="2" a="1"/>
  <c r="P361" i="2" s="1"/>
  <c r="S361" i="2" a="1"/>
  <c r="S361" i="2" s="1"/>
  <c r="O361" i="2" a="1"/>
  <c r="O361" i="2" s="1"/>
  <c r="Y361" i="2" l="1"/>
  <c r="V361" i="2"/>
  <c r="W361" i="2"/>
  <c r="T361" i="2"/>
  <c r="X361" i="2"/>
  <c r="U361" i="2"/>
  <c r="R362" i="2" a="1"/>
  <c r="R362" i="2" s="1"/>
  <c r="Q362" i="2" a="1"/>
  <c r="Q362" i="2" s="1"/>
  <c r="P362" i="2" a="1"/>
  <c r="P362" i="2" s="1"/>
  <c r="O362" i="2" a="1"/>
  <c r="O362" i="2" s="1"/>
  <c r="N363" i="2"/>
  <c r="S362" i="2" a="1"/>
  <c r="S362" i="2" s="1"/>
  <c r="Y362" i="2" l="1"/>
  <c r="V362" i="2"/>
  <c r="X362" i="2"/>
  <c r="U362" i="2"/>
  <c r="T362" i="2"/>
  <c r="W362" i="2"/>
  <c r="S363" i="2" a="1"/>
  <c r="S363" i="2" s="1"/>
  <c r="O363" i="2" a="1"/>
  <c r="O363" i="2" s="1"/>
  <c r="N364" i="2"/>
  <c r="P363" i="2" a="1"/>
  <c r="P363" i="2" s="1"/>
  <c r="Q363" i="2" a="1"/>
  <c r="Q363" i="2" s="1"/>
  <c r="R363" i="2" a="1"/>
  <c r="R363" i="2" s="1"/>
  <c r="X363" i="2" l="1"/>
  <c r="U363" i="2"/>
  <c r="Y363" i="2"/>
  <c r="V363" i="2"/>
  <c r="W363" i="2"/>
  <c r="T363" i="2"/>
  <c r="S364" i="2" a="1"/>
  <c r="S364" i="2" s="1"/>
  <c r="O364" i="2" a="1"/>
  <c r="O364" i="2" s="1"/>
  <c r="R364" i="2" a="1"/>
  <c r="R364" i="2" s="1"/>
  <c r="Q364" i="2" a="1"/>
  <c r="Q364" i="2" s="1"/>
  <c r="P364" i="2" a="1"/>
  <c r="P364" i="2" s="1"/>
  <c r="N365" i="2"/>
  <c r="W364" i="2" l="1"/>
  <c r="T364" i="2"/>
  <c r="V364" i="2"/>
  <c r="Y364" i="2"/>
  <c r="X364" i="2"/>
  <c r="U364" i="2"/>
  <c r="N366" i="2"/>
  <c r="S365" i="2" a="1"/>
  <c r="S365" i="2" s="1"/>
  <c r="P365" i="2" a="1"/>
  <c r="P365" i="2" s="1"/>
  <c r="R365" i="2" a="1"/>
  <c r="R365" i="2" s="1"/>
  <c r="Q365" i="2" a="1"/>
  <c r="Q365" i="2" s="1"/>
  <c r="O365" i="2" a="1"/>
  <c r="O365" i="2" s="1"/>
  <c r="Y365" i="2" l="1"/>
  <c r="V365" i="2"/>
  <c r="U365" i="2"/>
  <c r="X365" i="2"/>
  <c r="W365" i="2"/>
  <c r="T365" i="2"/>
  <c r="S366" i="2" a="1"/>
  <c r="S366" i="2" s="1"/>
  <c r="O366" i="2" a="1"/>
  <c r="O366" i="2" s="1"/>
  <c r="N367" i="2"/>
  <c r="P366" i="2" a="1"/>
  <c r="P366" i="2" s="1"/>
  <c r="R366" i="2" a="1"/>
  <c r="R366" i="2" s="1"/>
  <c r="Q366" i="2" a="1"/>
  <c r="Q366" i="2" s="1"/>
  <c r="Y366" i="2" l="1"/>
  <c r="V366" i="2"/>
  <c r="X366" i="2"/>
  <c r="U366" i="2"/>
  <c r="W366" i="2"/>
  <c r="T366" i="2"/>
  <c r="N368" i="2"/>
  <c r="O367" i="2" a="1"/>
  <c r="O367" i="2" s="1"/>
  <c r="R367" i="2" a="1"/>
  <c r="R367" i="2" s="1"/>
  <c r="Q367" i="2" a="1"/>
  <c r="Q367" i="2" s="1"/>
  <c r="S367" i="2" a="1"/>
  <c r="S367" i="2" s="1"/>
  <c r="P367" i="2" a="1"/>
  <c r="P367" i="2" s="1"/>
  <c r="W367" i="2" l="1"/>
  <c r="T367" i="2"/>
  <c r="X367" i="2"/>
  <c r="U367" i="2"/>
  <c r="Y367" i="2"/>
  <c r="V367" i="2"/>
  <c r="N369" i="2"/>
  <c r="S368" i="2" a="1"/>
  <c r="S368" i="2" s="1"/>
  <c r="R368" i="2" a="1"/>
  <c r="R368" i="2" s="1"/>
  <c r="Q368" i="2" a="1"/>
  <c r="Q368" i="2" s="1"/>
  <c r="P368" i="2" a="1"/>
  <c r="P368" i="2" s="1"/>
  <c r="O368" i="2" a="1"/>
  <c r="O368" i="2" s="1"/>
  <c r="W368" i="2" l="1"/>
  <c r="T368" i="2"/>
  <c r="X368" i="2"/>
  <c r="U368" i="2"/>
  <c r="Y368" i="2"/>
  <c r="V368" i="2"/>
  <c r="Q369" i="2" a="1"/>
  <c r="Q369" i="2" s="1"/>
  <c r="S369" i="2" a="1"/>
  <c r="S369" i="2" s="1"/>
  <c r="R369" i="2" a="1"/>
  <c r="R369" i="2" s="1"/>
  <c r="O369" i="2" a="1"/>
  <c r="O369" i="2" s="1"/>
  <c r="P369" i="2" a="1"/>
  <c r="P369" i="2" s="1"/>
  <c r="N370" i="2"/>
  <c r="X369" i="2" l="1"/>
  <c r="U369" i="2"/>
  <c r="W369" i="2"/>
  <c r="T369" i="2"/>
  <c r="Y369" i="2"/>
  <c r="V369" i="2"/>
  <c r="S370" i="2" a="1"/>
  <c r="S370" i="2" s="1"/>
  <c r="R370" i="2" a="1"/>
  <c r="R370" i="2" s="1"/>
  <c r="P370" i="2" a="1"/>
  <c r="P370" i="2" s="1"/>
  <c r="Q370" i="2" a="1"/>
  <c r="Q370" i="2" s="1"/>
  <c r="O370" i="2" a="1"/>
  <c r="O370" i="2" s="1"/>
  <c r="N371" i="2"/>
  <c r="W370" i="2" l="1"/>
  <c r="T370" i="2"/>
  <c r="Y370" i="2"/>
  <c r="V370" i="2"/>
  <c r="X370" i="2"/>
  <c r="U370" i="2"/>
  <c r="S371" i="2" a="1"/>
  <c r="S371" i="2" s="1"/>
  <c r="R371" i="2" a="1"/>
  <c r="R371" i="2" s="1"/>
  <c r="Q371" i="2" a="1"/>
  <c r="Q371" i="2" s="1"/>
  <c r="N372" i="2"/>
  <c r="O371" i="2" a="1"/>
  <c r="O371" i="2" s="1"/>
  <c r="P371" i="2" a="1"/>
  <c r="P371" i="2" s="1"/>
  <c r="X371" i="2" l="1"/>
  <c r="U371" i="2"/>
  <c r="Y371" i="2"/>
  <c r="V371" i="2"/>
  <c r="W371" i="2"/>
  <c r="T371" i="2"/>
  <c r="P372" i="2" a="1"/>
  <c r="P372" i="2" s="1"/>
  <c r="R372" i="2" a="1"/>
  <c r="R372" i="2" s="1"/>
  <c r="O372" i="2" a="1"/>
  <c r="O372" i="2" s="1"/>
  <c r="N373" i="2"/>
  <c r="S372" i="2" a="1"/>
  <c r="S372" i="2" s="1"/>
  <c r="Q372" i="2" a="1"/>
  <c r="Q372" i="2" s="1"/>
  <c r="W372" i="2" l="1"/>
  <c r="T372" i="2"/>
  <c r="V372" i="2"/>
  <c r="Y372" i="2"/>
  <c r="X372" i="2"/>
  <c r="U372" i="2"/>
  <c r="R373" i="2" a="1"/>
  <c r="R373" i="2" s="1"/>
  <c r="Q373" i="2" a="1"/>
  <c r="Q373" i="2" s="1"/>
  <c r="P373" i="2" a="1"/>
  <c r="P373" i="2" s="1"/>
  <c r="O373" i="2" a="1"/>
  <c r="O373" i="2" s="1"/>
  <c r="N374" i="2"/>
  <c r="S373" i="2" a="1"/>
  <c r="S373" i="2" s="1"/>
  <c r="X373" i="2" l="1"/>
  <c r="U373" i="2"/>
  <c r="Y373" i="2"/>
  <c r="V373" i="2"/>
  <c r="T373" i="2"/>
  <c r="W373" i="2"/>
  <c r="P374" i="2" a="1"/>
  <c r="P374" i="2" s="1"/>
  <c r="O374" i="2" a="1"/>
  <c r="O374" i="2" s="1"/>
  <c r="R374" i="2" a="1"/>
  <c r="R374" i="2" s="1"/>
  <c r="Q374" i="2" a="1"/>
  <c r="Q374" i="2" s="1"/>
  <c r="N375" i="2"/>
  <c r="S374" i="2" a="1"/>
  <c r="S374" i="2" s="1"/>
  <c r="W374" i="2" l="1"/>
  <c r="T374" i="2"/>
  <c r="X374" i="2"/>
  <c r="U374" i="2"/>
  <c r="Y374" i="2"/>
  <c r="V374" i="2"/>
  <c r="N376" i="2"/>
  <c r="R375" i="2" a="1"/>
  <c r="R375" i="2" s="1"/>
  <c r="Q375" i="2" a="1"/>
  <c r="Q375" i="2" s="1"/>
  <c r="S375" i="2" a="1"/>
  <c r="S375" i="2" s="1"/>
  <c r="P375" i="2" a="1"/>
  <c r="P375" i="2" s="1"/>
  <c r="O375" i="2" a="1"/>
  <c r="O375" i="2" s="1"/>
  <c r="W375" i="2" l="1"/>
  <c r="T375" i="2"/>
  <c r="Y375" i="2"/>
  <c r="V375" i="2"/>
  <c r="U375" i="2"/>
  <c r="X375" i="2"/>
  <c r="N377" i="2"/>
  <c r="P376" i="2" a="1"/>
  <c r="P376" i="2" s="1"/>
  <c r="S376" i="2" a="1"/>
  <c r="S376" i="2" s="1"/>
  <c r="O376" i="2" a="1"/>
  <c r="O376" i="2" s="1"/>
  <c r="Q376" i="2" a="1"/>
  <c r="Q376" i="2" s="1"/>
  <c r="R376" i="2" a="1"/>
  <c r="R376" i="2" s="1"/>
  <c r="X376" i="2" l="1"/>
  <c r="U376" i="2"/>
  <c r="W376" i="2"/>
  <c r="T376" i="2"/>
  <c r="Y376" i="2"/>
  <c r="V376" i="2"/>
  <c r="N378" i="2"/>
  <c r="R377" i="2" a="1"/>
  <c r="R377" i="2" s="1"/>
  <c r="Q377" i="2" a="1"/>
  <c r="Q377" i="2" s="1"/>
  <c r="P377" i="2" a="1"/>
  <c r="P377" i="2" s="1"/>
  <c r="S377" i="2" a="1"/>
  <c r="S377" i="2" s="1"/>
  <c r="O377" i="2" a="1"/>
  <c r="O377" i="2" s="1"/>
  <c r="Y377" i="2" l="1"/>
  <c r="V377" i="2"/>
  <c r="W377" i="2"/>
  <c r="T377" i="2"/>
  <c r="X377" i="2"/>
  <c r="U377" i="2"/>
  <c r="N379" i="2"/>
  <c r="Q378" i="2" a="1"/>
  <c r="Q378" i="2" s="1"/>
  <c r="P378" i="2" a="1"/>
  <c r="P378" i="2" s="1"/>
  <c r="O378" i="2" a="1"/>
  <c r="O378" i="2" s="1"/>
  <c r="S378" i="2" a="1"/>
  <c r="S378" i="2" s="1"/>
  <c r="R378" i="2" a="1"/>
  <c r="R378" i="2" s="1"/>
  <c r="X378" i="2" l="1"/>
  <c r="U378" i="2"/>
  <c r="Y378" i="2"/>
  <c r="V378" i="2"/>
  <c r="W378" i="2"/>
  <c r="T378" i="2"/>
  <c r="N380" i="2"/>
  <c r="Q379" i="2" a="1"/>
  <c r="Q379" i="2" s="1"/>
  <c r="P379" i="2" a="1"/>
  <c r="P379" i="2" s="1"/>
  <c r="R379" i="2" a="1"/>
  <c r="R379" i="2" s="1"/>
  <c r="S379" i="2" a="1"/>
  <c r="S379" i="2" s="1"/>
  <c r="O379" i="2" a="1"/>
  <c r="O379" i="2" s="1"/>
  <c r="Y379" i="2" l="1"/>
  <c r="V379" i="2"/>
  <c r="W379" i="2"/>
  <c r="T379" i="2"/>
  <c r="X379" i="2"/>
  <c r="U379" i="2"/>
  <c r="N381" i="2"/>
  <c r="S380" i="2" a="1"/>
  <c r="S380" i="2" s="1"/>
  <c r="Q380" i="2" a="1"/>
  <c r="Q380" i="2" s="1"/>
  <c r="P380" i="2" a="1"/>
  <c r="P380" i="2" s="1"/>
  <c r="R380" i="2" a="1"/>
  <c r="R380" i="2" s="1"/>
  <c r="O380" i="2" a="1"/>
  <c r="O380" i="2" s="1"/>
  <c r="V380" i="2" l="1"/>
  <c r="Y380" i="2"/>
  <c r="W380" i="2"/>
  <c r="T380" i="2"/>
  <c r="X380" i="2"/>
  <c r="U380" i="2"/>
  <c r="N382" i="2"/>
  <c r="Q381" i="2" a="1"/>
  <c r="Q381" i="2" s="1"/>
  <c r="P381" i="2" a="1"/>
  <c r="P381" i="2" s="1"/>
  <c r="R381" i="2" a="1"/>
  <c r="R381" i="2" s="1"/>
  <c r="S381" i="2" a="1"/>
  <c r="S381" i="2" s="1"/>
  <c r="O381" i="2" a="1"/>
  <c r="O381" i="2" s="1"/>
  <c r="Y381" i="2" l="1"/>
  <c r="V381" i="2"/>
  <c r="W381" i="2"/>
  <c r="T381" i="2"/>
  <c r="X381" i="2"/>
  <c r="U381" i="2"/>
  <c r="Q382" i="2" a="1"/>
  <c r="Q382" i="2" s="1"/>
  <c r="O382" i="2" a="1"/>
  <c r="O382" i="2" s="1"/>
  <c r="N383" i="2"/>
  <c r="S382" i="2" a="1"/>
  <c r="S382" i="2" s="1"/>
  <c r="P382" i="2" a="1"/>
  <c r="P382" i="2" s="1"/>
  <c r="R382" i="2" a="1"/>
  <c r="R382" i="2" s="1"/>
  <c r="Y382" i="2" l="1"/>
  <c r="V382" i="2"/>
  <c r="W382" i="2"/>
  <c r="T382" i="2"/>
  <c r="X382" i="2"/>
  <c r="U382" i="2"/>
  <c r="O383" i="2" a="1"/>
  <c r="O383" i="2" s="1"/>
  <c r="N384" i="2"/>
  <c r="R383" i="2" a="1"/>
  <c r="R383" i="2" s="1"/>
  <c r="S383" i="2" a="1"/>
  <c r="S383" i="2" s="1"/>
  <c r="P383" i="2" a="1"/>
  <c r="P383" i="2" s="1"/>
  <c r="Q383" i="2" a="1"/>
  <c r="Q383" i="2" s="1"/>
  <c r="U383" i="2" l="1"/>
  <c r="X383" i="2"/>
  <c r="W383" i="2"/>
  <c r="T383" i="2"/>
  <c r="Y383" i="2"/>
  <c r="V383" i="2"/>
  <c r="O384" i="2" a="1"/>
  <c r="O384" i="2" s="1"/>
  <c r="N385" i="2"/>
  <c r="S384" i="2" a="1"/>
  <c r="S384" i="2" s="1"/>
  <c r="P384" i="2" a="1"/>
  <c r="P384" i="2" s="1"/>
  <c r="Q384" i="2" a="1"/>
  <c r="Q384" i="2" s="1"/>
  <c r="R384" i="2" a="1"/>
  <c r="R384" i="2" s="1"/>
  <c r="Y384" i="2" l="1"/>
  <c r="V384" i="2"/>
  <c r="X384" i="2"/>
  <c r="U384" i="2"/>
  <c r="W384" i="2"/>
  <c r="T384" i="2"/>
  <c r="R385" i="2" a="1"/>
  <c r="R385" i="2" s="1"/>
  <c r="N386" i="2"/>
  <c r="Q385" i="2" a="1"/>
  <c r="Q385" i="2" s="1"/>
  <c r="P385" i="2" a="1"/>
  <c r="P385" i="2" s="1"/>
  <c r="O385" i="2" a="1"/>
  <c r="O385" i="2" s="1"/>
  <c r="S385" i="2" a="1"/>
  <c r="S385" i="2" s="1"/>
  <c r="Y385" i="2" l="1"/>
  <c r="V385" i="2"/>
  <c r="X385" i="2"/>
  <c r="U385" i="2"/>
  <c r="W385" i="2"/>
  <c r="T385" i="2"/>
  <c r="N387" i="2"/>
  <c r="S386" i="2" a="1"/>
  <c r="S386" i="2" s="1"/>
  <c r="R386" i="2" a="1"/>
  <c r="R386" i="2" s="1"/>
  <c r="P386" i="2" a="1"/>
  <c r="P386" i="2" s="1"/>
  <c r="O386" i="2" a="1"/>
  <c r="O386" i="2" s="1"/>
  <c r="Q386" i="2" a="1"/>
  <c r="Q386" i="2" s="1"/>
  <c r="X386" i="2" l="1"/>
  <c r="U386" i="2"/>
  <c r="T386" i="2"/>
  <c r="W386" i="2"/>
  <c r="Y386" i="2"/>
  <c r="V386" i="2"/>
  <c r="R387" i="2" a="1"/>
  <c r="R387" i="2" s="1"/>
  <c r="Q387" i="2" a="1"/>
  <c r="Q387" i="2" s="1"/>
  <c r="P387" i="2" a="1"/>
  <c r="P387" i="2" s="1"/>
  <c r="O387" i="2" a="1"/>
  <c r="O387" i="2" s="1"/>
  <c r="S387" i="2" a="1"/>
  <c r="S387" i="2" s="1"/>
  <c r="N388" i="2"/>
  <c r="Y387" i="2" l="1"/>
  <c r="V387" i="2"/>
  <c r="W387" i="2"/>
  <c r="T387" i="2"/>
  <c r="X387" i="2"/>
  <c r="U387" i="2"/>
  <c r="N389" i="2"/>
  <c r="R388" i="2" a="1"/>
  <c r="R388" i="2" s="1"/>
  <c r="O388" i="2" a="1"/>
  <c r="O388" i="2" s="1"/>
  <c r="P388" i="2" a="1"/>
  <c r="P388" i="2" s="1"/>
  <c r="Q388" i="2" a="1"/>
  <c r="Q388" i="2" s="1"/>
  <c r="S388" i="2" a="1"/>
  <c r="S388" i="2" s="1"/>
  <c r="Y388" i="2" l="1"/>
  <c r="V388" i="2"/>
  <c r="X388" i="2"/>
  <c r="U388" i="2"/>
  <c r="W388" i="2"/>
  <c r="T388" i="2"/>
  <c r="R389" i="2" a="1"/>
  <c r="R389" i="2" s="1"/>
  <c r="Q389" i="2" a="1"/>
  <c r="Q389" i="2" s="1"/>
  <c r="P389" i="2" a="1"/>
  <c r="P389" i="2" s="1"/>
  <c r="N390" i="2"/>
  <c r="S389" i="2" a="1"/>
  <c r="S389" i="2" s="1"/>
  <c r="O389" i="2" a="1"/>
  <c r="O389" i="2" s="1"/>
  <c r="X389" i="2" l="1"/>
  <c r="U389" i="2"/>
  <c r="Y389" i="2"/>
  <c r="V389" i="2"/>
  <c r="W389" i="2"/>
  <c r="T389" i="2"/>
  <c r="N391" i="2"/>
  <c r="P390" i="2" a="1"/>
  <c r="P390" i="2" s="1"/>
  <c r="O390" i="2" a="1"/>
  <c r="O390" i="2" s="1"/>
  <c r="S390" i="2" a="1"/>
  <c r="S390" i="2" s="1"/>
  <c r="R390" i="2" a="1"/>
  <c r="R390" i="2" s="1"/>
  <c r="Q390" i="2" a="1"/>
  <c r="Q390" i="2" s="1"/>
  <c r="X390" i="2" l="1"/>
  <c r="U390" i="2"/>
  <c r="Y390" i="2"/>
  <c r="V390" i="2"/>
  <c r="W390" i="2"/>
  <c r="T390" i="2"/>
  <c r="S391" i="2" a="1"/>
  <c r="S391" i="2" s="1"/>
  <c r="O391" i="2" a="1"/>
  <c r="O391" i="2" s="1"/>
  <c r="N392" i="2"/>
  <c r="R391" i="2" a="1"/>
  <c r="R391" i="2" s="1"/>
  <c r="Q391" i="2" a="1"/>
  <c r="Q391" i="2" s="1"/>
  <c r="P391" i="2" a="1"/>
  <c r="P391" i="2" s="1"/>
  <c r="W391" i="2" l="1"/>
  <c r="T391" i="2"/>
  <c r="U391" i="2"/>
  <c r="X391" i="2"/>
  <c r="Y391" i="2"/>
  <c r="V391" i="2"/>
  <c r="N393" i="2"/>
  <c r="S392" i="2" a="1"/>
  <c r="S392" i="2" s="1"/>
  <c r="R392" i="2" a="1"/>
  <c r="R392" i="2" s="1"/>
  <c r="Q392" i="2" a="1"/>
  <c r="Q392" i="2" s="1"/>
  <c r="P392" i="2" a="1"/>
  <c r="P392" i="2" s="1"/>
  <c r="O392" i="2" a="1"/>
  <c r="O392" i="2" s="1"/>
  <c r="W392" i="2" l="1"/>
  <c r="T392" i="2"/>
  <c r="X392" i="2"/>
  <c r="U392" i="2"/>
  <c r="Y392" i="2"/>
  <c r="V392" i="2"/>
  <c r="Q393" i="2" a="1"/>
  <c r="Q393" i="2" s="1"/>
  <c r="P393" i="2" a="1"/>
  <c r="P393" i="2" s="1"/>
  <c r="S393" i="2" a="1"/>
  <c r="S393" i="2" s="1"/>
  <c r="R393" i="2" a="1"/>
  <c r="R393" i="2" s="1"/>
  <c r="O393" i="2" a="1"/>
  <c r="O393" i="2" s="1"/>
  <c r="N394" i="2"/>
  <c r="Y393" i="2" l="1"/>
  <c r="V393" i="2"/>
  <c r="W393" i="2"/>
  <c r="T393" i="2"/>
  <c r="X393" i="2"/>
  <c r="U393" i="2"/>
  <c r="P394" i="2" a="1"/>
  <c r="P394" i="2" s="1"/>
  <c r="O394" i="2" a="1"/>
  <c r="O394" i="2" s="1"/>
  <c r="N395" i="2"/>
  <c r="Q394" i="2" a="1"/>
  <c r="Q394" i="2" s="1"/>
  <c r="R394" i="2" a="1"/>
  <c r="R394" i="2" s="1"/>
  <c r="S394" i="2" a="1"/>
  <c r="S394" i="2" s="1"/>
  <c r="T394" i="2" l="1"/>
  <c r="W394" i="2"/>
  <c r="V394" i="2"/>
  <c r="Y394" i="2"/>
  <c r="X394" i="2"/>
  <c r="U394" i="2"/>
  <c r="R395" i="2" a="1"/>
  <c r="R395" i="2" s="1"/>
  <c r="Q395" i="2" a="1"/>
  <c r="Q395" i="2" s="1"/>
  <c r="O395" i="2" a="1"/>
  <c r="O395" i="2" s="1"/>
  <c r="P395" i="2" a="1"/>
  <c r="P395" i="2" s="1"/>
  <c r="S395" i="2" a="1"/>
  <c r="S395" i="2" s="1"/>
  <c r="N396" i="2"/>
  <c r="W395" i="2" l="1"/>
  <c r="T395" i="2"/>
  <c r="X395" i="2"/>
  <c r="U395" i="2"/>
  <c r="Y395" i="2"/>
  <c r="V395" i="2"/>
  <c r="N397" i="2"/>
  <c r="P396" i="2" a="1"/>
  <c r="P396" i="2" s="1"/>
  <c r="S396" i="2" a="1"/>
  <c r="S396" i="2" s="1"/>
  <c r="Q396" i="2" a="1"/>
  <c r="Q396" i="2" s="1"/>
  <c r="R396" i="2" a="1"/>
  <c r="R396" i="2" s="1"/>
  <c r="O396" i="2" a="1"/>
  <c r="O396" i="2" s="1"/>
  <c r="V396" i="2" l="1"/>
  <c r="Y396" i="2"/>
  <c r="X396" i="2"/>
  <c r="U396" i="2"/>
  <c r="W396" i="2"/>
  <c r="T396" i="2"/>
  <c r="Q397" i="2" a="1"/>
  <c r="Q397" i="2" s="1"/>
  <c r="S397" i="2" a="1"/>
  <c r="S397" i="2" s="1"/>
  <c r="N398" i="2"/>
  <c r="P397" i="2" a="1"/>
  <c r="P397" i="2" s="1"/>
  <c r="O397" i="2" a="1"/>
  <c r="O397" i="2" s="1"/>
  <c r="R397" i="2" a="1"/>
  <c r="R397" i="2" s="1"/>
  <c r="Y397" i="2" l="1"/>
  <c r="V397" i="2"/>
  <c r="W397" i="2"/>
  <c r="T397" i="2"/>
  <c r="X397" i="2"/>
  <c r="U397" i="2"/>
  <c r="Q398" i="2" a="1"/>
  <c r="Q398" i="2" s="1"/>
  <c r="O398" i="2" a="1"/>
  <c r="O398" i="2" s="1"/>
  <c r="N399" i="2"/>
  <c r="S398" i="2" a="1"/>
  <c r="S398" i="2" s="1"/>
  <c r="R398" i="2" a="1"/>
  <c r="R398" i="2" s="1"/>
  <c r="P398" i="2" a="1"/>
  <c r="P398" i="2" s="1"/>
  <c r="X398" i="2" l="1"/>
  <c r="U398" i="2"/>
  <c r="Y398" i="2"/>
  <c r="V398" i="2"/>
  <c r="W398" i="2"/>
  <c r="T398" i="2"/>
  <c r="R399" i="2" a="1"/>
  <c r="R399" i="2" s="1"/>
  <c r="O399" i="2" a="1"/>
  <c r="O399" i="2" s="1"/>
  <c r="S399" i="2" a="1"/>
  <c r="S399" i="2" s="1"/>
  <c r="Q399" i="2" a="1"/>
  <c r="Q399" i="2" s="1"/>
  <c r="N400" i="2"/>
  <c r="P399" i="2" a="1"/>
  <c r="P399" i="2" s="1"/>
  <c r="Y399" i="2" l="1"/>
  <c r="V399" i="2"/>
  <c r="W399" i="2"/>
  <c r="T399" i="2"/>
  <c r="X399" i="2"/>
  <c r="U399" i="2"/>
  <c r="Q400" i="2" a="1"/>
  <c r="Q400" i="2" s="1"/>
  <c r="P400" i="2" a="1"/>
  <c r="P400" i="2" s="1"/>
  <c r="R400" i="2" a="1"/>
  <c r="R400" i="2" s="1"/>
  <c r="S400" i="2" a="1"/>
  <c r="S400" i="2" s="1"/>
  <c r="N401" i="2"/>
  <c r="O400" i="2" a="1"/>
  <c r="O400" i="2" s="1"/>
  <c r="T400" i="2" l="1"/>
  <c r="W400" i="2"/>
  <c r="X400" i="2"/>
  <c r="U400" i="2"/>
  <c r="Y400" i="2"/>
  <c r="V400" i="2"/>
  <c r="R401" i="2" a="1"/>
  <c r="R401" i="2" s="1"/>
  <c r="Q401" i="2" a="1"/>
  <c r="Q401" i="2" s="1"/>
  <c r="N402" i="2"/>
  <c r="P401" i="2" a="1"/>
  <c r="P401" i="2" s="1"/>
  <c r="S401" i="2" a="1"/>
  <c r="S401" i="2" s="1"/>
  <c r="O401" i="2" a="1"/>
  <c r="O401" i="2" s="1"/>
  <c r="X401" i="2" l="1"/>
  <c r="U401" i="2"/>
  <c r="Y401" i="2"/>
  <c r="V401" i="2"/>
  <c r="W401" i="2"/>
  <c r="T401" i="2"/>
  <c r="N403" i="2"/>
  <c r="P402" i="2" a="1"/>
  <c r="P402" i="2" s="1"/>
  <c r="O402" i="2" a="1"/>
  <c r="O402" i="2" s="1"/>
  <c r="S402" i="2" a="1"/>
  <c r="S402" i="2" s="1"/>
  <c r="R402" i="2" a="1"/>
  <c r="R402" i="2" s="1"/>
  <c r="Q402" i="2" a="1"/>
  <c r="Q402" i="2" s="1"/>
  <c r="X402" i="2" l="1"/>
  <c r="U402" i="2"/>
  <c r="Y402" i="2"/>
  <c r="V402" i="2"/>
  <c r="T402" i="2"/>
  <c r="W402" i="2"/>
  <c r="S403" i="2" a="1"/>
  <c r="S403" i="2" s="1"/>
  <c r="N404" i="2"/>
  <c r="O403" i="2" a="1"/>
  <c r="O403" i="2" s="1"/>
  <c r="R403" i="2" a="1"/>
  <c r="R403" i="2" s="1"/>
  <c r="Q403" i="2" a="1"/>
  <c r="Q403" i="2" s="1"/>
  <c r="P403" i="2" a="1"/>
  <c r="P403" i="2" s="1"/>
  <c r="W403" i="2" l="1"/>
  <c r="T403" i="2"/>
  <c r="X403" i="2"/>
  <c r="U403" i="2"/>
  <c r="Y403" i="2"/>
  <c r="V403" i="2"/>
  <c r="R404" i="2" a="1"/>
  <c r="R404" i="2" s="1"/>
  <c r="O404" i="2" a="1"/>
  <c r="O404" i="2" s="1"/>
  <c r="N405" i="2"/>
  <c r="S404" i="2" a="1"/>
  <c r="S404" i="2" s="1"/>
  <c r="P404" i="2" a="1"/>
  <c r="P404" i="2" s="1"/>
  <c r="Q404" i="2" a="1"/>
  <c r="Q404" i="2" s="1"/>
  <c r="Y404" i="2" l="1"/>
  <c r="V404" i="2"/>
  <c r="X404" i="2"/>
  <c r="U404" i="2"/>
  <c r="W404" i="2"/>
  <c r="T404" i="2"/>
  <c r="R405" i="2" a="1"/>
  <c r="R405" i="2" s="1"/>
  <c r="O405" i="2" a="1"/>
  <c r="O405" i="2" s="1"/>
  <c r="Q405" i="2" a="1"/>
  <c r="Q405" i="2" s="1"/>
  <c r="P405" i="2" a="1"/>
  <c r="P405" i="2" s="1"/>
  <c r="N406" i="2"/>
  <c r="S405" i="2" a="1"/>
  <c r="S405" i="2" s="1"/>
  <c r="T405" i="2" l="1"/>
  <c r="W405" i="2"/>
  <c r="X405" i="2"/>
  <c r="U405" i="2"/>
  <c r="Y405" i="2"/>
  <c r="V405" i="2"/>
  <c r="P406" i="2" a="1"/>
  <c r="P406" i="2" s="1"/>
  <c r="S406" i="2" a="1"/>
  <c r="S406" i="2" s="1"/>
  <c r="N407" i="2"/>
  <c r="R406" i="2" a="1"/>
  <c r="R406" i="2" s="1"/>
  <c r="Q406" i="2" a="1"/>
  <c r="Q406" i="2" s="1"/>
  <c r="O406" i="2" a="1"/>
  <c r="O406" i="2" s="1"/>
  <c r="W406" i="2" l="1"/>
  <c r="T406" i="2"/>
  <c r="X406" i="2"/>
  <c r="U406" i="2"/>
  <c r="Y406" i="2"/>
  <c r="V406" i="2"/>
  <c r="Q407" i="2" a="1"/>
  <c r="Q407" i="2" s="1"/>
  <c r="P407" i="2" a="1"/>
  <c r="P407" i="2" s="1"/>
  <c r="R407" i="2" a="1"/>
  <c r="R407" i="2" s="1"/>
  <c r="S407" i="2" a="1"/>
  <c r="S407" i="2" s="1"/>
  <c r="O407" i="2" a="1"/>
  <c r="O407" i="2" s="1"/>
  <c r="N408" i="2"/>
  <c r="V407" i="2" l="1"/>
  <c r="Y407" i="2"/>
  <c r="W407" i="2"/>
  <c r="T407" i="2"/>
  <c r="U407" i="2"/>
  <c r="X407" i="2"/>
  <c r="N409" i="2"/>
  <c r="S408" i="2" a="1"/>
  <c r="S408" i="2" s="1"/>
  <c r="R408" i="2" a="1"/>
  <c r="R408" i="2" s="1"/>
  <c r="P408" i="2" a="1"/>
  <c r="P408" i="2" s="1"/>
  <c r="Q408" i="2" a="1"/>
  <c r="Q408" i="2" s="1"/>
  <c r="O408" i="2" a="1"/>
  <c r="O408" i="2" s="1"/>
  <c r="X408" i="2" l="1"/>
  <c r="U408" i="2"/>
  <c r="W408" i="2"/>
  <c r="T408" i="2"/>
  <c r="Y408" i="2"/>
  <c r="V408" i="2"/>
  <c r="P409" i="2" a="1"/>
  <c r="P409" i="2" s="1"/>
  <c r="O409" i="2" a="1"/>
  <c r="O409" i="2" s="1"/>
  <c r="S409" i="2" a="1"/>
  <c r="S409" i="2" s="1"/>
  <c r="N410" i="2"/>
  <c r="R409" i="2" a="1"/>
  <c r="R409" i="2" s="1"/>
  <c r="Q409" i="2" a="1"/>
  <c r="Q409" i="2" s="1"/>
  <c r="X409" i="2" l="1"/>
  <c r="U409" i="2"/>
  <c r="Y409" i="2"/>
  <c r="V409" i="2"/>
  <c r="W409" i="2"/>
  <c r="T409" i="2"/>
  <c r="N411" i="2"/>
  <c r="R410" i="2" a="1"/>
  <c r="R410" i="2" s="1"/>
  <c r="Q410" i="2" a="1"/>
  <c r="Q410" i="2" s="1"/>
  <c r="P410" i="2" a="1"/>
  <c r="P410" i="2" s="1"/>
  <c r="S410" i="2" a="1"/>
  <c r="S410" i="2" s="1"/>
  <c r="O410" i="2" a="1"/>
  <c r="O410" i="2" s="1"/>
  <c r="W410" i="2" l="1"/>
  <c r="T410" i="2"/>
  <c r="X410" i="2"/>
  <c r="U410" i="2"/>
  <c r="Y410" i="2"/>
  <c r="V410" i="2"/>
  <c r="P411" i="2" a="1"/>
  <c r="P411" i="2" s="1"/>
  <c r="Q411" i="2" a="1"/>
  <c r="Q411" i="2" s="1"/>
  <c r="O411" i="2" a="1"/>
  <c r="O411" i="2" s="1"/>
  <c r="N412" i="2"/>
  <c r="S411" i="2" a="1"/>
  <c r="S411" i="2" s="1"/>
  <c r="R411" i="2" a="1"/>
  <c r="R411" i="2" s="1"/>
  <c r="V411" i="2" l="1"/>
  <c r="Y411" i="2"/>
  <c r="U411" i="2"/>
  <c r="X411" i="2"/>
  <c r="W411" i="2"/>
  <c r="T411" i="2"/>
  <c r="N413" i="2"/>
  <c r="P412" i="2" a="1"/>
  <c r="P412" i="2" s="1"/>
  <c r="Q412" i="2" a="1"/>
  <c r="Q412" i="2" s="1"/>
  <c r="S412" i="2" a="1"/>
  <c r="S412" i="2" s="1"/>
  <c r="O412" i="2" a="1"/>
  <c r="O412" i="2" s="1"/>
  <c r="R412" i="2" a="1"/>
  <c r="R412" i="2" s="1"/>
  <c r="V412" i="2" l="1"/>
  <c r="Y412" i="2"/>
  <c r="X412" i="2"/>
  <c r="U412" i="2"/>
  <c r="W412" i="2"/>
  <c r="T412" i="2"/>
  <c r="S413" i="2" a="1"/>
  <c r="S413" i="2" s="1"/>
  <c r="N414" i="2"/>
  <c r="R413" i="2" a="1"/>
  <c r="R413" i="2" s="1"/>
  <c r="Q413" i="2" a="1"/>
  <c r="Q413" i="2" s="1"/>
  <c r="O413" i="2" a="1"/>
  <c r="O413" i="2" s="1"/>
  <c r="P413" i="2" a="1"/>
  <c r="P413" i="2" s="1"/>
  <c r="W413" i="2" l="1"/>
  <c r="T413" i="2"/>
  <c r="X413" i="2"/>
  <c r="U413" i="2"/>
  <c r="Y413" i="2"/>
  <c r="V413" i="2"/>
  <c r="R414" i="2" a="1"/>
  <c r="R414" i="2" s="1"/>
  <c r="Q414" i="2" a="1"/>
  <c r="Q414" i="2" s="1"/>
  <c r="O414" i="2" a="1"/>
  <c r="O414" i="2" s="1"/>
  <c r="N415" i="2"/>
  <c r="S414" i="2" a="1"/>
  <c r="S414" i="2" s="1"/>
  <c r="P414" i="2" a="1"/>
  <c r="P414" i="2" s="1"/>
  <c r="X414" i="2" l="1"/>
  <c r="U414" i="2"/>
  <c r="Y414" i="2"/>
  <c r="V414" i="2"/>
  <c r="W414" i="2"/>
  <c r="T414" i="2"/>
  <c r="Q415" i="2" a="1"/>
  <c r="Q415" i="2" s="1"/>
  <c r="S415" i="2" a="1"/>
  <c r="S415" i="2" s="1"/>
  <c r="R415" i="2" a="1"/>
  <c r="R415" i="2" s="1"/>
  <c r="O415" i="2" a="1"/>
  <c r="O415" i="2" s="1"/>
  <c r="N416" i="2"/>
  <c r="P415" i="2" a="1"/>
  <c r="P415" i="2" s="1"/>
  <c r="U415" i="2" l="1"/>
  <c r="X415" i="2"/>
  <c r="W415" i="2"/>
  <c r="T415" i="2"/>
  <c r="Y415" i="2"/>
  <c r="V415" i="2"/>
  <c r="Q416" i="2" a="1"/>
  <c r="Q416" i="2" s="1"/>
  <c r="P416" i="2" a="1"/>
  <c r="P416" i="2" s="1"/>
  <c r="N417" i="2"/>
  <c r="R416" i="2" a="1"/>
  <c r="R416" i="2" s="1"/>
  <c r="S416" i="2" a="1"/>
  <c r="S416" i="2" s="1"/>
  <c r="O416" i="2" a="1"/>
  <c r="O416" i="2" s="1"/>
  <c r="T416" i="2" l="1"/>
  <c r="W416" i="2"/>
  <c r="Y416" i="2"/>
  <c r="V416" i="2"/>
  <c r="X416" i="2"/>
  <c r="U416" i="2"/>
  <c r="P417" i="2" a="1"/>
  <c r="P417" i="2" s="1"/>
  <c r="O417" i="2" a="1"/>
  <c r="O417" i="2" s="1"/>
  <c r="S417" i="2" a="1"/>
  <c r="S417" i="2" s="1"/>
  <c r="Q417" i="2" a="1"/>
  <c r="Q417" i="2" s="1"/>
  <c r="R417" i="2" a="1"/>
  <c r="R417" i="2" s="1"/>
  <c r="N418" i="2"/>
  <c r="Y417" i="2" l="1"/>
  <c r="V417" i="2"/>
  <c r="W417" i="2"/>
  <c r="T417" i="2"/>
  <c r="X417" i="2"/>
  <c r="U417" i="2"/>
  <c r="N419" i="2"/>
  <c r="R418" i="2" a="1"/>
  <c r="R418" i="2" s="1"/>
  <c r="O418" i="2" a="1"/>
  <c r="O418" i="2" s="1"/>
  <c r="P418" i="2" a="1"/>
  <c r="P418" i="2" s="1"/>
  <c r="S418" i="2" a="1"/>
  <c r="S418" i="2" s="1"/>
  <c r="Q418" i="2" a="1"/>
  <c r="Q418" i="2" s="1"/>
  <c r="V418" i="2" l="1"/>
  <c r="Y418" i="2"/>
  <c r="X418" i="2"/>
  <c r="U418" i="2"/>
  <c r="T418" i="2"/>
  <c r="W418" i="2"/>
  <c r="P419" i="2" a="1"/>
  <c r="P419" i="2" s="1"/>
  <c r="R419" i="2" a="1"/>
  <c r="R419" i="2" s="1"/>
  <c r="Q419" i="2" a="1"/>
  <c r="Q419" i="2" s="1"/>
  <c r="S419" i="2" a="1"/>
  <c r="S419" i="2" s="1"/>
  <c r="N420" i="2"/>
  <c r="O419" i="2" a="1"/>
  <c r="O419" i="2" s="1"/>
  <c r="Y419" i="2" l="1"/>
  <c r="V419" i="2"/>
  <c r="W419" i="2"/>
  <c r="T419" i="2"/>
  <c r="X419" i="2"/>
  <c r="U419" i="2"/>
  <c r="N421" i="2"/>
  <c r="S420" i="2" a="1"/>
  <c r="S420" i="2" s="1"/>
  <c r="O420" i="2" a="1"/>
  <c r="O420" i="2" s="1"/>
  <c r="R420" i="2" a="1"/>
  <c r="R420" i="2" s="1"/>
  <c r="Q420" i="2" a="1"/>
  <c r="Q420" i="2" s="1"/>
  <c r="P420" i="2" a="1"/>
  <c r="P420" i="2" s="1"/>
  <c r="W420" i="2" l="1"/>
  <c r="T420" i="2"/>
  <c r="X420" i="2"/>
  <c r="U420" i="2"/>
  <c r="Y420" i="2"/>
  <c r="V420" i="2"/>
  <c r="N422" i="2"/>
  <c r="Q421" i="2" a="1"/>
  <c r="Q421" i="2" s="1"/>
  <c r="P421" i="2" a="1"/>
  <c r="P421" i="2" s="1"/>
  <c r="O421" i="2" a="1"/>
  <c r="O421" i="2" s="1"/>
  <c r="S421" i="2" a="1"/>
  <c r="S421" i="2" s="1"/>
  <c r="R421" i="2" a="1"/>
  <c r="R421" i="2" s="1"/>
  <c r="X421" i="2" l="1"/>
  <c r="U421" i="2"/>
  <c r="Y421" i="2"/>
  <c r="V421" i="2"/>
  <c r="W421" i="2"/>
  <c r="T421" i="2"/>
  <c r="N423" i="2"/>
  <c r="S422" i="2" a="1"/>
  <c r="S422" i="2" s="1"/>
  <c r="R422" i="2" a="1"/>
  <c r="R422" i="2" s="1"/>
  <c r="Q422" i="2" a="1"/>
  <c r="Q422" i="2" s="1"/>
  <c r="P422" i="2" a="1"/>
  <c r="P422" i="2" s="1"/>
  <c r="O422" i="2" a="1"/>
  <c r="O422" i="2" s="1"/>
  <c r="W422" i="2" l="1"/>
  <c r="T422" i="2"/>
  <c r="X422" i="2"/>
  <c r="U422" i="2"/>
  <c r="V422" i="2"/>
  <c r="Y422" i="2"/>
  <c r="P423" i="2" a="1"/>
  <c r="P423" i="2" s="1"/>
  <c r="R423" i="2" a="1"/>
  <c r="R423" i="2" s="1"/>
  <c r="O423" i="2" a="1"/>
  <c r="O423" i="2" s="1"/>
  <c r="S423" i="2" a="1"/>
  <c r="S423" i="2" s="1"/>
  <c r="N424" i="2"/>
  <c r="Q423" i="2" a="1"/>
  <c r="Q423" i="2" s="1"/>
  <c r="Y423" i="2" l="1"/>
  <c r="V423" i="2"/>
  <c r="X423" i="2"/>
  <c r="U423" i="2"/>
  <c r="W423" i="2"/>
  <c r="T423" i="2"/>
  <c r="N425" i="2"/>
  <c r="R424" i="2" a="1"/>
  <c r="R424" i="2" s="1"/>
  <c r="S424" i="2" a="1"/>
  <c r="S424" i="2" s="1"/>
  <c r="O424" i="2" a="1"/>
  <c r="O424" i="2" s="1"/>
  <c r="Q424" i="2" a="1"/>
  <c r="Q424" i="2" s="1"/>
  <c r="P424" i="2" a="1"/>
  <c r="P424" i="2" s="1"/>
  <c r="Y424" i="2" l="1"/>
  <c r="V424" i="2"/>
  <c r="W424" i="2"/>
  <c r="T424" i="2"/>
  <c r="X424" i="2"/>
  <c r="U424" i="2"/>
  <c r="P425" i="2" a="1"/>
  <c r="P425" i="2" s="1"/>
  <c r="R425" i="2" a="1"/>
  <c r="R425" i="2" s="1"/>
  <c r="O425" i="2" a="1"/>
  <c r="O425" i="2" s="1"/>
  <c r="N426" i="2"/>
  <c r="Q425" i="2" a="1"/>
  <c r="Q425" i="2" s="1"/>
  <c r="S425" i="2" a="1"/>
  <c r="S425" i="2" s="1"/>
  <c r="W425" i="2" l="1"/>
  <c r="T425" i="2"/>
  <c r="X425" i="2"/>
  <c r="U425" i="2"/>
  <c r="V425" i="2"/>
  <c r="Y425" i="2"/>
  <c r="S426" i="2" a="1"/>
  <c r="S426" i="2" s="1"/>
  <c r="R426" i="2" a="1"/>
  <c r="R426" i="2" s="1"/>
  <c r="N427" i="2"/>
  <c r="P426" i="2" a="1"/>
  <c r="P426" i="2" s="1"/>
  <c r="Q426" i="2" a="1"/>
  <c r="Q426" i="2" s="1"/>
  <c r="O426" i="2" a="1"/>
  <c r="O426" i="2" s="1"/>
  <c r="X426" i="2" l="1"/>
  <c r="U426" i="2"/>
  <c r="Y426" i="2"/>
  <c r="V426" i="2"/>
  <c r="T426" i="2"/>
  <c r="W426" i="2"/>
  <c r="N428" i="2"/>
  <c r="S427" i="2" a="1"/>
  <c r="S427" i="2" s="1"/>
  <c r="R427" i="2" a="1"/>
  <c r="R427" i="2" s="1"/>
  <c r="Q427" i="2" a="1"/>
  <c r="Q427" i="2" s="1"/>
  <c r="P427" i="2" a="1"/>
  <c r="P427" i="2" s="1"/>
  <c r="O427" i="2" a="1"/>
  <c r="O427" i="2" s="1"/>
  <c r="W427" i="2" l="1"/>
  <c r="T427" i="2"/>
  <c r="X427" i="2"/>
  <c r="U427" i="2"/>
  <c r="Y427" i="2"/>
  <c r="V427" i="2"/>
  <c r="P428" i="2" a="1"/>
  <c r="P428" i="2" s="1"/>
  <c r="S428" i="2" a="1"/>
  <c r="S428" i="2" s="1"/>
  <c r="R428" i="2" a="1"/>
  <c r="R428" i="2" s="1"/>
  <c r="O428" i="2" a="1"/>
  <c r="O428" i="2" s="1"/>
  <c r="N429" i="2"/>
  <c r="Q428" i="2" a="1"/>
  <c r="Q428" i="2" s="1"/>
  <c r="Y428" i="2" l="1"/>
  <c r="V428" i="2"/>
  <c r="W428" i="2"/>
  <c r="T428" i="2"/>
  <c r="X428" i="2"/>
  <c r="U428" i="2"/>
  <c r="R429" i="2" a="1"/>
  <c r="R429" i="2" s="1"/>
  <c r="O429" i="2" a="1"/>
  <c r="O429" i="2" s="1"/>
  <c r="S429" i="2" a="1"/>
  <c r="S429" i="2" s="1"/>
  <c r="N430" i="2"/>
  <c r="Q429" i="2" a="1"/>
  <c r="Q429" i="2" s="1"/>
  <c r="P429" i="2" a="1"/>
  <c r="P429" i="2" s="1"/>
  <c r="X429" i="2" l="1"/>
  <c r="U429" i="2"/>
  <c r="Y429" i="2"/>
  <c r="V429" i="2"/>
  <c r="W429" i="2"/>
  <c r="T429" i="2"/>
  <c r="N431" i="2"/>
  <c r="S430" i="2" a="1"/>
  <c r="S430" i="2" s="1"/>
  <c r="R430" i="2" a="1"/>
  <c r="R430" i="2" s="1"/>
  <c r="P430" i="2" a="1"/>
  <c r="P430" i="2" s="1"/>
  <c r="Q430" i="2" a="1"/>
  <c r="Q430" i="2" s="1"/>
  <c r="O430" i="2" a="1"/>
  <c r="O430" i="2" s="1"/>
  <c r="W430" i="2" l="1"/>
  <c r="T430" i="2"/>
  <c r="X430" i="2"/>
  <c r="U430" i="2"/>
  <c r="Y430" i="2"/>
  <c r="V430" i="2"/>
  <c r="Q431" i="2" a="1"/>
  <c r="Q431" i="2" s="1"/>
  <c r="S431" i="2" a="1"/>
  <c r="S431" i="2" s="1"/>
  <c r="O431" i="2" a="1"/>
  <c r="O431" i="2" s="1"/>
  <c r="N432" i="2"/>
  <c r="P431" i="2" a="1"/>
  <c r="P431" i="2" s="1"/>
  <c r="R431" i="2" a="1"/>
  <c r="R431" i="2" s="1"/>
  <c r="V431" i="2" l="1"/>
  <c r="Y431" i="2"/>
  <c r="T431" i="2"/>
  <c r="W431" i="2"/>
  <c r="U431" i="2"/>
  <c r="X431" i="2"/>
  <c r="P432" i="2" a="1"/>
  <c r="P432" i="2" s="1"/>
  <c r="N433" i="2"/>
  <c r="R432" i="2" a="1"/>
  <c r="R432" i="2" s="1"/>
  <c r="S432" i="2" a="1"/>
  <c r="S432" i="2" s="1"/>
  <c r="Q432" i="2" a="1"/>
  <c r="Q432" i="2" s="1"/>
  <c r="O432" i="2" a="1"/>
  <c r="O432" i="2" s="1"/>
  <c r="X432" i="2" l="1"/>
  <c r="U432" i="2"/>
  <c r="Y432" i="2"/>
  <c r="V432" i="2"/>
  <c r="W432" i="2"/>
  <c r="T432" i="2"/>
  <c r="Q433" i="2" a="1"/>
  <c r="Q433" i="2" s="1"/>
  <c r="P433" i="2" a="1"/>
  <c r="P433" i="2" s="1"/>
  <c r="S433" i="2" a="1"/>
  <c r="S433" i="2" s="1"/>
  <c r="R433" i="2" a="1"/>
  <c r="R433" i="2" s="1"/>
  <c r="N434" i="2"/>
  <c r="O433" i="2" a="1"/>
  <c r="O433" i="2" s="1"/>
  <c r="W433" i="2" l="1"/>
  <c r="T433" i="2"/>
  <c r="X433" i="2"/>
  <c r="U433" i="2"/>
  <c r="Y433" i="2"/>
  <c r="V433" i="2"/>
  <c r="N435" i="2"/>
  <c r="S434" i="2" a="1"/>
  <c r="S434" i="2" s="1"/>
  <c r="R434" i="2" a="1"/>
  <c r="R434" i="2" s="1"/>
  <c r="Q434" i="2" a="1"/>
  <c r="Q434" i="2" s="1"/>
  <c r="P434" i="2" a="1"/>
  <c r="P434" i="2" s="1"/>
  <c r="O434" i="2" a="1"/>
  <c r="O434" i="2" s="1"/>
  <c r="W434" i="2" l="1"/>
  <c r="T434" i="2"/>
  <c r="X434" i="2"/>
  <c r="U434" i="2"/>
  <c r="Y434" i="2"/>
  <c r="V434" i="2"/>
  <c r="Q435" i="2" a="1"/>
  <c r="Q435" i="2" s="1"/>
  <c r="P435" i="2" a="1"/>
  <c r="P435" i="2" s="1"/>
  <c r="S435" i="2" a="1"/>
  <c r="S435" i="2" s="1"/>
  <c r="R435" i="2" a="1"/>
  <c r="R435" i="2" s="1"/>
  <c r="O435" i="2" a="1"/>
  <c r="O435" i="2" s="1"/>
  <c r="N436" i="2"/>
  <c r="W435" i="2" l="1"/>
  <c r="T435" i="2"/>
  <c r="Y435" i="2"/>
  <c r="V435" i="2"/>
  <c r="X435" i="2"/>
  <c r="U435" i="2"/>
  <c r="N437" i="2"/>
  <c r="P436" i="2" a="1"/>
  <c r="P436" i="2" s="1"/>
  <c r="O436" i="2" a="1"/>
  <c r="O436" i="2" s="1"/>
  <c r="R436" i="2" a="1"/>
  <c r="R436" i="2" s="1"/>
  <c r="Q436" i="2" a="1"/>
  <c r="Q436" i="2" s="1"/>
  <c r="S436" i="2" a="1"/>
  <c r="S436" i="2" s="1"/>
  <c r="W436" i="2" l="1"/>
  <c r="T436" i="2"/>
  <c r="X436" i="2"/>
  <c r="U436" i="2"/>
  <c r="V436" i="2"/>
  <c r="Y436" i="2"/>
  <c r="Q437" i="2" a="1"/>
  <c r="Q437" i="2" s="1"/>
  <c r="P437" i="2" a="1"/>
  <c r="P437" i="2" s="1"/>
  <c r="R437" i="2" a="1"/>
  <c r="R437" i="2" s="1"/>
  <c r="O437" i="2" a="1"/>
  <c r="O437" i="2" s="1"/>
  <c r="N438" i="2"/>
  <c r="S437" i="2" a="1"/>
  <c r="S437" i="2" s="1"/>
  <c r="X437" i="2" l="1"/>
  <c r="U437" i="2"/>
  <c r="W437" i="2"/>
  <c r="T437" i="2"/>
  <c r="Y437" i="2"/>
  <c r="V437" i="2"/>
  <c r="N439" i="2"/>
  <c r="Q438" i="2" a="1"/>
  <c r="Q438" i="2" s="1"/>
  <c r="P438" i="2" a="1"/>
  <c r="P438" i="2" s="1"/>
  <c r="O438" i="2" a="1"/>
  <c r="O438" i="2" s="1"/>
  <c r="R438" i="2" a="1"/>
  <c r="R438" i="2" s="1"/>
  <c r="S438" i="2" a="1"/>
  <c r="S438" i="2" s="1"/>
  <c r="X438" i="2" l="1"/>
  <c r="U438" i="2"/>
  <c r="Y438" i="2"/>
  <c r="V438" i="2"/>
  <c r="W438" i="2"/>
  <c r="T438" i="2"/>
  <c r="P439" i="2" a="1"/>
  <c r="P439" i="2" s="1"/>
  <c r="O439" i="2" a="1"/>
  <c r="O439" i="2" s="1"/>
  <c r="N440" i="2"/>
  <c r="S439" i="2" a="1"/>
  <c r="S439" i="2" s="1"/>
  <c r="R439" i="2" a="1"/>
  <c r="R439" i="2" s="1"/>
  <c r="Q439" i="2" a="1"/>
  <c r="Q439" i="2" s="1"/>
  <c r="W439" i="2" l="1"/>
  <c r="T439" i="2"/>
  <c r="X439" i="2"/>
  <c r="U439" i="2"/>
  <c r="Y439" i="2"/>
  <c r="V439" i="2"/>
  <c r="R440" i="2" a="1"/>
  <c r="R440" i="2" s="1"/>
  <c r="Q440" i="2" a="1"/>
  <c r="Q440" i="2" s="1"/>
  <c r="N441" i="2"/>
  <c r="P440" i="2" a="1"/>
  <c r="P440" i="2" s="1"/>
  <c r="S440" i="2" a="1"/>
  <c r="S440" i="2" s="1"/>
  <c r="O440" i="2" a="1"/>
  <c r="O440" i="2" s="1"/>
  <c r="Y440" i="2" l="1"/>
  <c r="V440" i="2"/>
  <c r="W440" i="2"/>
  <c r="T440" i="2"/>
  <c r="X440" i="2"/>
  <c r="U440" i="2"/>
  <c r="Q441" i="2" a="1"/>
  <c r="Q441" i="2" s="1"/>
  <c r="O441" i="2" a="1"/>
  <c r="O441" i="2" s="1"/>
  <c r="R441" i="2" a="1"/>
  <c r="R441" i="2" s="1"/>
  <c r="N442" i="2"/>
  <c r="P441" i="2" a="1"/>
  <c r="P441" i="2" s="1"/>
  <c r="S441" i="2" a="1"/>
  <c r="S441" i="2" s="1"/>
  <c r="X441" i="2" l="1"/>
  <c r="U441" i="2"/>
  <c r="W441" i="2"/>
  <c r="T441" i="2"/>
  <c r="V441" i="2"/>
  <c r="Y441" i="2"/>
  <c r="S442" i="2" a="1"/>
  <c r="S442" i="2" s="1"/>
  <c r="P442" i="2" a="1"/>
  <c r="P442" i="2" s="1"/>
  <c r="O442" i="2" a="1"/>
  <c r="O442" i="2" s="1"/>
  <c r="N443" i="2"/>
  <c r="R442" i="2" a="1"/>
  <c r="R442" i="2" s="1"/>
  <c r="Q442" i="2" a="1"/>
  <c r="Q442" i="2" s="1"/>
  <c r="T442" i="2" l="1"/>
  <c r="W442" i="2"/>
  <c r="X442" i="2"/>
  <c r="U442" i="2"/>
  <c r="Y442" i="2"/>
  <c r="V442" i="2"/>
  <c r="S443" i="2" a="1"/>
  <c r="S443" i="2" s="1"/>
  <c r="O443" i="2" a="1"/>
  <c r="O443" i="2" s="1"/>
  <c r="N444" i="2"/>
  <c r="R443" i="2" a="1"/>
  <c r="R443" i="2" s="1"/>
  <c r="Q443" i="2" a="1"/>
  <c r="Q443" i="2" s="1"/>
  <c r="P443" i="2" a="1"/>
  <c r="P443" i="2" s="1"/>
  <c r="X443" i="2" l="1"/>
  <c r="U443" i="2"/>
  <c r="W443" i="2"/>
  <c r="T443" i="2"/>
  <c r="Y443" i="2"/>
  <c r="V443" i="2"/>
  <c r="N445" i="2"/>
  <c r="S444" i="2" a="1"/>
  <c r="S444" i="2" s="1"/>
  <c r="R444" i="2" a="1"/>
  <c r="R444" i="2" s="1"/>
  <c r="Q444" i="2" a="1"/>
  <c r="Q444" i="2" s="1"/>
  <c r="P444" i="2" a="1"/>
  <c r="P444" i="2" s="1"/>
  <c r="O444" i="2" a="1"/>
  <c r="O444" i="2" s="1"/>
  <c r="X444" i="2" l="1"/>
  <c r="U444" i="2"/>
  <c r="W444" i="2"/>
  <c r="T444" i="2"/>
  <c r="Y444" i="2"/>
  <c r="V444" i="2"/>
  <c r="Q445" i="2" a="1"/>
  <c r="Q445" i="2" s="1"/>
  <c r="P445" i="2" a="1"/>
  <c r="P445" i="2" s="1"/>
  <c r="O445" i="2" a="1"/>
  <c r="O445" i="2" s="1"/>
  <c r="N446" i="2"/>
  <c r="S445" i="2" a="1"/>
  <c r="S445" i="2" s="1"/>
  <c r="R445" i="2" a="1"/>
  <c r="R445" i="2" s="1"/>
  <c r="W445" i="2" l="1"/>
  <c r="T445" i="2"/>
  <c r="X445" i="2"/>
  <c r="U445" i="2"/>
  <c r="Y445" i="2"/>
  <c r="V445" i="2"/>
  <c r="P446" i="2" a="1"/>
  <c r="P446" i="2" s="1"/>
  <c r="N447" i="2"/>
  <c r="S446" i="2" a="1"/>
  <c r="S446" i="2" s="1"/>
  <c r="R446" i="2" a="1"/>
  <c r="R446" i="2" s="1"/>
  <c r="Q446" i="2" a="1"/>
  <c r="Q446" i="2" s="1"/>
  <c r="O446" i="2" a="1"/>
  <c r="O446" i="2" s="1"/>
  <c r="W446" i="2" l="1"/>
  <c r="T446" i="2"/>
  <c r="U446" i="2"/>
  <c r="X446" i="2"/>
  <c r="V446" i="2"/>
  <c r="Y446" i="2"/>
  <c r="R447" i="2" a="1"/>
  <c r="R447" i="2" s="1"/>
  <c r="Q447" i="2" a="1"/>
  <c r="Q447" i="2" s="1"/>
  <c r="N448" i="2"/>
  <c r="S447" i="2" a="1"/>
  <c r="S447" i="2" s="1"/>
  <c r="P447" i="2" a="1"/>
  <c r="P447" i="2" s="1"/>
  <c r="O447" i="2" a="1"/>
  <c r="O447" i="2" s="1"/>
  <c r="T447" i="2" l="1"/>
  <c r="W447" i="2"/>
  <c r="X447" i="2"/>
  <c r="U447" i="2"/>
  <c r="Y447" i="2"/>
  <c r="V447" i="2"/>
  <c r="N449" i="2"/>
  <c r="Q448" i="2" a="1"/>
  <c r="Q448" i="2" s="1"/>
  <c r="P448" i="2" a="1"/>
  <c r="P448" i="2" s="1"/>
  <c r="S448" i="2" a="1"/>
  <c r="S448" i="2" s="1"/>
  <c r="R448" i="2" a="1"/>
  <c r="R448" i="2" s="1"/>
  <c r="O448" i="2" a="1"/>
  <c r="O448" i="2" s="1"/>
  <c r="X448" i="2" l="1"/>
  <c r="U448" i="2"/>
  <c r="Y448" i="2"/>
  <c r="V448" i="2"/>
  <c r="W448" i="2"/>
  <c r="T448" i="2"/>
  <c r="P449" i="2" a="1"/>
  <c r="P449" i="2" s="1"/>
  <c r="N450" i="2"/>
  <c r="S449" i="2" a="1"/>
  <c r="S449" i="2" s="1"/>
  <c r="R449" i="2" a="1"/>
  <c r="R449" i="2" s="1"/>
  <c r="O449" i="2" a="1"/>
  <c r="O449" i="2" s="1"/>
  <c r="Q449" i="2" a="1"/>
  <c r="Q449" i="2" s="1"/>
  <c r="W449" i="2" l="1"/>
  <c r="T449" i="2"/>
  <c r="X449" i="2"/>
  <c r="U449" i="2"/>
  <c r="V449" i="2"/>
  <c r="Y449" i="2"/>
  <c r="S450" i="2" a="1"/>
  <c r="S450" i="2" s="1"/>
  <c r="N451" i="2"/>
  <c r="R450" i="2" a="1"/>
  <c r="R450" i="2" s="1"/>
  <c r="Q450" i="2" a="1"/>
  <c r="Q450" i="2" s="1"/>
  <c r="P450" i="2" a="1"/>
  <c r="P450" i="2" s="1"/>
  <c r="O450" i="2" a="1"/>
  <c r="O450" i="2" s="1"/>
  <c r="T450" i="2" l="1"/>
  <c r="W450" i="2"/>
  <c r="X450" i="2"/>
  <c r="U450" i="2"/>
  <c r="Y450" i="2"/>
  <c r="V450" i="2"/>
  <c r="P451" i="2" a="1"/>
  <c r="P451" i="2" s="1"/>
  <c r="Q451" i="2" a="1"/>
  <c r="Q451" i="2" s="1"/>
  <c r="O451" i="2" a="1"/>
  <c r="O451" i="2" s="1"/>
  <c r="N452" i="2"/>
  <c r="S451" i="2" a="1"/>
  <c r="S451" i="2" s="1"/>
  <c r="R451" i="2" a="1"/>
  <c r="R451" i="2" s="1"/>
  <c r="W451" i="2" l="1"/>
  <c r="T451" i="2"/>
  <c r="X451" i="2"/>
  <c r="U451" i="2"/>
  <c r="Y451" i="2"/>
  <c r="V451" i="2"/>
  <c r="N453" i="2"/>
  <c r="Q452" i="2" a="1"/>
  <c r="Q452" i="2" s="1"/>
  <c r="R452" i="2" a="1"/>
  <c r="R452" i="2" s="1"/>
  <c r="P452" i="2" a="1"/>
  <c r="P452" i="2" s="1"/>
  <c r="S452" i="2" a="1"/>
  <c r="S452" i="2" s="1"/>
  <c r="O452" i="2" a="1"/>
  <c r="O452" i="2" s="1"/>
  <c r="U452" i="2" l="1"/>
  <c r="X452" i="2"/>
  <c r="W452" i="2"/>
  <c r="T452" i="2"/>
  <c r="Y452" i="2"/>
  <c r="V452" i="2"/>
  <c r="R453" i="2" a="1"/>
  <c r="R453" i="2" s="1"/>
  <c r="P453" i="2" a="1"/>
  <c r="P453" i="2" s="1"/>
  <c r="O453" i="2" a="1"/>
  <c r="O453" i="2" s="1"/>
  <c r="N454" i="2"/>
  <c r="Q453" i="2" a="1"/>
  <c r="Q453" i="2" s="1"/>
  <c r="S453" i="2" a="1"/>
  <c r="S453" i="2" s="1"/>
  <c r="W453" i="2" l="1"/>
  <c r="T453" i="2"/>
  <c r="X453" i="2"/>
  <c r="U453" i="2"/>
  <c r="Y453" i="2"/>
  <c r="V453" i="2"/>
  <c r="N455" i="2"/>
  <c r="S454" i="2" a="1"/>
  <c r="S454" i="2" s="1"/>
  <c r="R454" i="2" a="1"/>
  <c r="R454" i="2" s="1"/>
  <c r="Q454" i="2" a="1"/>
  <c r="Q454" i="2" s="1"/>
  <c r="P454" i="2" a="1"/>
  <c r="P454" i="2" s="1"/>
  <c r="O454" i="2" a="1"/>
  <c r="O454" i="2" s="1"/>
  <c r="W454" i="2" l="1"/>
  <c r="T454" i="2"/>
  <c r="U454" i="2"/>
  <c r="X454" i="2"/>
  <c r="V454" i="2"/>
  <c r="Y454" i="2"/>
  <c r="Q455" i="2" a="1"/>
  <c r="Q455" i="2" s="1"/>
  <c r="S455" i="2" a="1"/>
  <c r="S455" i="2" s="1"/>
  <c r="P455" i="2" a="1"/>
  <c r="P455" i="2" s="1"/>
  <c r="O455" i="2" a="1"/>
  <c r="O455" i="2" s="1"/>
  <c r="N456" i="2"/>
  <c r="R455" i="2" a="1"/>
  <c r="R455" i="2" s="1"/>
  <c r="Y455" i="2" l="1"/>
  <c r="V455" i="2"/>
  <c r="X455" i="2"/>
  <c r="U455" i="2"/>
  <c r="W455" i="2"/>
  <c r="T455" i="2"/>
  <c r="R456" i="2" a="1"/>
  <c r="R456" i="2" s="1"/>
  <c r="N457" i="2"/>
  <c r="Q456" i="2" a="1"/>
  <c r="Q456" i="2" s="1"/>
  <c r="P456" i="2" a="1"/>
  <c r="P456" i="2" s="1"/>
  <c r="O456" i="2" a="1"/>
  <c r="O456" i="2" s="1"/>
  <c r="S456" i="2" a="1"/>
  <c r="S456" i="2" s="1"/>
  <c r="Y456" i="2" l="1"/>
  <c r="V456" i="2"/>
  <c r="W456" i="2"/>
  <c r="T456" i="2"/>
  <c r="X456" i="2"/>
  <c r="U456" i="2"/>
  <c r="R457" i="2" a="1"/>
  <c r="R457" i="2" s="1"/>
  <c r="O457" i="2" a="1"/>
  <c r="O457" i="2" s="1"/>
  <c r="Q457" i="2" a="1"/>
  <c r="Q457" i="2" s="1"/>
  <c r="N458" i="2"/>
  <c r="P457" i="2" a="1"/>
  <c r="P457" i="2" s="1"/>
  <c r="S457" i="2" a="1"/>
  <c r="S457" i="2" s="1"/>
  <c r="Y457" i="2" l="1"/>
  <c r="V457" i="2"/>
  <c r="W457" i="2"/>
  <c r="T457" i="2"/>
  <c r="X457" i="2"/>
  <c r="U457" i="2"/>
  <c r="P458" i="2" a="1"/>
  <c r="P458" i="2" s="1"/>
  <c r="Q458" i="2" a="1"/>
  <c r="Q458" i="2" s="1"/>
  <c r="O458" i="2" a="1"/>
  <c r="O458" i="2" s="1"/>
  <c r="N459" i="2"/>
  <c r="S458" i="2" a="1"/>
  <c r="S458" i="2" s="1"/>
  <c r="R458" i="2" a="1"/>
  <c r="R458" i="2" s="1"/>
  <c r="W458" i="2" l="1"/>
  <c r="T458" i="2"/>
  <c r="Y458" i="2"/>
  <c r="V458" i="2"/>
  <c r="X458" i="2"/>
  <c r="U458" i="2"/>
  <c r="P459" i="2" a="1"/>
  <c r="P459" i="2" s="1"/>
  <c r="R459" i="2" a="1"/>
  <c r="R459" i="2" s="1"/>
  <c r="Q459" i="2" a="1"/>
  <c r="Q459" i="2" s="1"/>
  <c r="O459" i="2" a="1"/>
  <c r="O459" i="2" s="1"/>
  <c r="N460" i="2"/>
  <c r="S459" i="2" a="1"/>
  <c r="S459" i="2" s="1"/>
  <c r="W459" i="2" l="1"/>
  <c r="T459" i="2"/>
  <c r="Y459" i="2"/>
  <c r="V459" i="2"/>
  <c r="X459" i="2"/>
  <c r="U459" i="2"/>
  <c r="O460" i="2" a="1"/>
  <c r="O460" i="2" s="1"/>
  <c r="N461" i="2"/>
  <c r="R460" i="2" a="1"/>
  <c r="R460" i="2" s="1"/>
  <c r="Q460" i="2" a="1"/>
  <c r="Q460" i="2" s="1"/>
  <c r="P460" i="2" a="1"/>
  <c r="P460" i="2" s="1"/>
  <c r="S460" i="2" a="1"/>
  <c r="S460" i="2" s="1"/>
  <c r="W460" i="2" l="1"/>
  <c r="T460" i="2"/>
  <c r="U460" i="2"/>
  <c r="X460" i="2"/>
  <c r="V460" i="2"/>
  <c r="Y460" i="2"/>
  <c r="N462" i="2"/>
  <c r="S461" i="2" a="1"/>
  <c r="S461" i="2" s="1"/>
  <c r="O461" i="2" a="1"/>
  <c r="O461" i="2" s="1"/>
  <c r="R461" i="2" a="1"/>
  <c r="R461" i="2" s="1"/>
  <c r="Q461" i="2" a="1"/>
  <c r="Q461" i="2" s="1"/>
  <c r="P461" i="2" a="1"/>
  <c r="P461" i="2" s="1"/>
  <c r="W461" i="2" l="1"/>
  <c r="T461" i="2"/>
  <c r="X461" i="2"/>
  <c r="U461" i="2"/>
  <c r="Y461" i="2"/>
  <c r="V461" i="2"/>
  <c r="N463" i="2"/>
  <c r="O462" i="2" a="1"/>
  <c r="O462" i="2" s="1"/>
  <c r="R462" i="2" a="1"/>
  <c r="R462" i="2" s="1"/>
  <c r="Q462" i="2" a="1"/>
  <c r="Q462" i="2" s="1"/>
  <c r="P462" i="2" a="1"/>
  <c r="P462" i="2" s="1"/>
  <c r="S462" i="2" a="1"/>
  <c r="S462" i="2" s="1"/>
  <c r="W462" i="2" l="1"/>
  <c r="T462" i="2"/>
  <c r="X462" i="2"/>
  <c r="U462" i="2"/>
  <c r="Y462" i="2"/>
  <c r="V462" i="2"/>
  <c r="P463" i="2" a="1"/>
  <c r="P463" i="2" s="1"/>
  <c r="O463" i="2" a="1"/>
  <c r="O463" i="2" s="1"/>
  <c r="S463" i="2" a="1"/>
  <c r="S463" i="2" s="1"/>
  <c r="R463" i="2" a="1"/>
  <c r="R463" i="2" s="1"/>
  <c r="N464" i="2"/>
  <c r="Q463" i="2" a="1"/>
  <c r="Q463" i="2" s="1"/>
  <c r="W463" i="2" l="1"/>
  <c r="T463" i="2"/>
  <c r="X463" i="2"/>
  <c r="U463" i="2"/>
  <c r="V463" i="2"/>
  <c r="Y463" i="2"/>
  <c r="Q464" i="2" a="1"/>
  <c r="Q464" i="2" s="1"/>
  <c r="P464" i="2" a="1"/>
  <c r="P464" i="2" s="1"/>
  <c r="N465" i="2"/>
  <c r="S464" i="2" a="1"/>
  <c r="S464" i="2" s="1"/>
  <c r="R464" i="2" a="1"/>
  <c r="R464" i="2" s="1"/>
  <c r="O464" i="2" a="1"/>
  <c r="O464" i="2" s="1"/>
  <c r="W464" i="2" l="1"/>
  <c r="T464" i="2"/>
  <c r="X464" i="2"/>
  <c r="U464" i="2"/>
  <c r="Y464" i="2"/>
  <c r="V464" i="2"/>
  <c r="Q465" i="2" a="1"/>
  <c r="Q465" i="2" s="1"/>
  <c r="O465" i="2" a="1"/>
  <c r="O465" i="2" s="1"/>
  <c r="N466" i="2"/>
  <c r="P465" i="2" a="1"/>
  <c r="P465" i="2" s="1"/>
  <c r="R465" i="2" a="1"/>
  <c r="R465" i="2" s="1"/>
  <c r="S465" i="2" a="1"/>
  <c r="S465" i="2" s="1"/>
  <c r="X465" i="2" l="1"/>
  <c r="U465" i="2"/>
  <c r="Y465" i="2"/>
  <c r="V465" i="2"/>
  <c r="W465" i="2"/>
  <c r="T465" i="2"/>
  <c r="N467" i="2"/>
  <c r="R466" i="2" a="1"/>
  <c r="R466" i="2" s="1"/>
  <c r="Q466" i="2" a="1"/>
  <c r="Q466" i="2" s="1"/>
  <c r="S466" i="2" a="1"/>
  <c r="S466" i="2" s="1"/>
  <c r="P466" i="2" a="1"/>
  <c r="P466" i="2" s="1"/>
  <c r="O466" i="2" a="1"/>
  <c r="O466" i="2" s="1"/>
  <c r="W466" i="2" l="1"/>
  <c r="T466" i="2"/>
  <c r="X466" i="2"/>
  <c r="U466" i="2"/>
  <c r="Y466" i="2"/>
  <c r="V466" i="2"/>
  <c r="R467" i="2" a="1"/>
  <c r="R467" i="2" s="1"/>
  <c r="Q467" i="2" a="1"/>
  <c r="Q467" i="2" s="1"/>
  <c r="P467" i="2" a="1"/>
  <c r="P467" i="2" s="1"/>
  <c r="O467" i="2" a="1"/>
  <c r="O467" i="2" s="1"/>
  <c r="N468" i="2"/>
  <c r="S467" i="2" a="1"/>
  <c r="S467" i="2" s="1"/>
  <c r="W467" i="2" l="1"/>
  <c r="T467" i="2"/>
  <c r="X467" i="2"/>
  <c r="U467" i="2"/>
  <c r="Y467" i="2"/>
  <c r="V467" i="2"/>
  <c r="N469" i="2"/>
  <c r="P468" i="2" a="1"/>
  <c r="P468" i="2" s="1"/>
  <c r="S468" i="2" a="1"/>
  <c r="S468" i="2" s="1"/>
  <c r="R468" i="2" a="1"/>
  <c r="R468" i="2" s="1"/>
  <c r="Q468" i="2" a="1"/>
  <c r="Q468" i="2" s="1"/>
  <c r="O468" i="2" a="1"/>
  <c r="O468" i="2" s="1"/>
  <c r="U468" i="2" l="1"/>
  <c r="X468" i="2"/>
  <c r="V468" i="2"/>
  <c r="Y468" i="2"/>
  <c r="W468" i="2"/>
  <c r="T468" i="2"/>
  <c r="P469" i="2" a="1"/>
  <c r="P469" i="2" s="1"/>
  <c r="Q469" i="2" a="1"/>
  <c r="Q469" i="2" s="1"/>
  <c r="S469" i="2" a="1"/>
  <c r="S469" i="2" s="1"/>
  <c r="R469" i="2" a="1"/>
  <c r="R469" i="2" s="1"/>
  <c r="O469" i="2" a="1"/>
  <c r="O469" i="2" s="1"/>
  <c r="N470" i="2"/>
  <c r="Y469" i="2" l="1"/>
  <c r="V469" i="2"/>
  <c r="X469" i="2"/>
  <c r="U469" i="2"/>
  <c r="W469" i="2"/>
  <c r="T469" i="2"/>
  <c r="S470" i="2" a="1"/>
  <c r="S470" i="2" s="1"/>
  <c r="N471" i="2"/>
  <c r="Q470" i="2" a="1"/>
  <c r="Q470" i="2" s="1"/>
  <c r="R470" i="2" a="1"/>
  <c r="R470" i="2" s="1"/>
  <c r="P470" i="2" a="1"/>
  <c r="P470" i="2" s="1"/>
  <c r="O470" i="2" a="1"/>
  <c r="O470" i="2" s="1"/>
  <c r="W470" i="2" l="1"/>
  <c r="T470" i="2"/>
  <c r="V470" i="2"/>
  <c r="Y470" i="2"/>
  <c r="X470" i="2"/>
  <c r="U470" i="2"/>
  <c r="Q471" i="2" a="1"/>
  <c r="Q471" i="2" s="1"/>
  <c r="O471" i="2" a="1"/>
  <c r="O471" i="2" s="1"/>
  <c r="P471" i="2" a="1"/>
  <c r="P471" i="2" s="1"/>
  <c r="S471" i="2" a="1"/>
  <c r="S471" i="2" s="1"/>
  <c r="N472" i="2"/>
  <c r="R471" i="2" a="1"/>
  <c r="R471" i="2" s="1"/>
  <c r="Y471" i="2" l="1"/>
  <c r="V471" i="2"/>
  <c r="X471" i="2"/>
  <c r="U471" i="2"/>
  <c r="T471" i="2"/>
  <c r="W471" i="2"/>
  <c r="N473" i="2"/>
  <c r="R472" i="2" a="1"/>
  <c r="R472" i="2" s="1"/>
  <c r="Q472" i="2" a="1"/>
  <c r="Q472" i="2" s="1"/>
  <c r="P472" i="2" a="1"/>
  <c r="P472" i="2" s="1"/>
  <c r="S472" i="2" a="1"/>
  <c r="S472" i="2" s="1"/>
  <c r="O472" i="2" a="1"/>
  <c r="O472" i="2" s="1"/>
  <c r="Y472" i="2" l="1"/>
  <c r="V472" i="2"/>
  <c r="W472" i="2"/>
  <c r="T472" i="2"/>
  <c r="X472" i="2"/>
  <c r="U472" i="2"/>
  <c r="Q473" i="2" a="1"/>
  <c r="Q473" i="2" s="1"/>
  <c r="P473" i="2" a="1"/>
  <c r="P473" i="2" s="1"/>
  <c r="R473" i="2" a="1"/>
  <c r="R473" i="2" s="1"/>
  <c r="S473" i="2" a="1"/>
  <c r="S473" i="2" s="1"/>
  <c r="O473" i="2" a="1"/>
  <c r="O473" i="2" s="1"/>
  <c r="N474" i="2"/>
  <c r="X473" i="2" l="1"/>
  <c r="U473" i="2"/>
  <c r="V473" i="2"/>
  <c r="Y473" i="2"/>
  <c r="W473" i="2"/>
  <c r="T473" i="2"/>
  <c r="R474" i="2" a="1"/>
  <c r="R474" i="2" s="1"/>
  <c r="Q474" i="2" a="1"/>
  <c r="Q474" i="2" s="1"/>
  <c r="S474" i="2" a="1"/>
  <c r="S474" i="2" s="1"/>
  <c r="N475" i="2"/>
  <c r="P474" i="2" a="1"/>
  <c r="P474" i="2" s="1"/>
  <c r="O474" i="2" a="1"/>
  <c r="O474" i="2" s="1"/>
  <c r="T474" i="2" l="1"/>
  <c r="W474" i="2"/>
  <c r="X474" i="2"/>
  <c r="U474" i="2"/>
  <c r="Y474" i="2"/>
  <c r="V474" i="2"/>
  <c r="P475" i="2" a="1"/>
  <c r="P475" i="2" s="1"/>
  <c r="S475" i="2" a="1"/>
  <c r="S475" i="2" s="1"/>
  <c r="R475" i="2" a="1"/>
  <c r="R475" i="2" s="1"/>
  <c r="O475" i="2" a="1"/>
  <c r="O475" i="2" s="1"/>
  <c r="Q475" i="2" a="1"/>
  <c r="Q475" i="2" s="1"/>
  <c r="N476" i="2"/>
  <c r="W475" i="2" l="1"/>
  <c r="T475" i="2"/>
  <c r="X475" i="2"/>
  <c r="U475" i="2"/>
  <c r="V475" i="2"/>
  <c r="Y475" i="2"/>
  <c r="P476" i="2" a="1"/>
  <c r="P476" i="2" s="1"/>
  <c r="O476" i="2" a="1"/>
  <c r="O476" i="2" s="1"/>
  <c r="N477" i="2"/>
  <c r="S476" i="2" a="1"/>
  <c r="S476" i="2" s="1"/>
  <c r="R476" i="2" a="1"/>
  <c r="R476" i="2" s="1"/>
  <c r="Q476" i="2" a="1"/>
  <c r="Q476" i="2" s="1"/>
  <c r="W476" i="2" l="1"/>
  <c r="T476" i="2"/>
  <c r="X476" i="2"/>
  <c r="U476" i="2"/>
  <c r="Y476" i="2"/>
  <c r="V476" i="2"/>
  <c r="R477" i="2" a="1"/>
  <c r="R477" i="2" s="1"/>
  <c r="Q477" i="2" a="1"/>
  <c r="Q477" i="2" s="1"/>
  <c r="O477" i="2" a="1"/>
  <c r="O477" i="2" s="1"/>
  <c r="N478" i="2"/>
  <c r="S477" i="2" a="1"/>
  <c r="S477" i="2" s="1"/>
  <c r="P477" i="2" a="1"/>
  <c r="P477" i="2" s="1"/>
  <c r="Y477" i="2" l="1"/>
  <c r="V477" i="2"/>
  <c r="X477" i="2"/>
  <c r="U477" i="2"/>
  <c r="W477" i="2"/>
  <c r="T477" i="2"/>
  <c r="N479" i="2"/>
  <c r="R478" i="2" a="1"/>
  <c r="R478" i="2" s="1"/>
  <c r="Q478" i="2" a="1"/>
  <c r="Q478" i="2" s="1"/>
  <c r="P478" i="2" a="1"/>
  <c r="P478" i="2" s="1"/>
  <c r="S478" i="2" a="1"/>
  <c r="S478" i="2" s="1"/>
  <c r="O478" i="2" a="1"/>
  <c r="O478" i="2" s="1"/>
  <c r="V478" i="2" l="1"/>
  <c r="Y478" i="2"/>
  <c r="W478" i="2"/>
  <c r="T478" i="2"/>
  <c r="X478" i="2"/>
  <c r="U478" i="2"/>
  <c r="Q479" i="2" a="1"/>
  <c r="Q479" i="2" s="1"/>
  <c r="P479" i="2" a="1"/>
  <c r="P479" i="2" s="1"/>
  <c r="S479" i="2" a="1"/>
  <c r="S479" i="2" s="1"/>
  <c r="R479" i="2" a="1"/>
  <c r="R479" i="2" s="1"/>
  <c r="N480" i="2"/>
  <c r="O479" i="2" a="1"/>
  <c r="O479" i="2" s="1"/>
  <c r="U479" i="2" l="1"/>
  <c r="X479" i="2"/>
  <c r="T479" i="2"/>
  <c r="W479" i="2"/>
  <c r="Y479" i="2"/>
  <c r="V479" i="2"/>
  <c r="Q480" i="2" a="1"/>
  <c r="Q480" i="2" s="1"/>
  <c r="O480" i="2" a="1"/>
  <c r="O480" i="2" s="1"/>
  <c r="N481" i="2"/>
  <c r="S480" i="2" a="1"/>
  <c r="S480" i="2" s="1"/>
  <c r="P480" i="2" a="1"/>
  <c r="P480" i="2" s="1"/>
  <c r="R480" i="2" a="1"/>
  <c r="R480" i="2" s="1"/>
  <c r="X480" i="2" l="1"/>
  <c r="U480" i="2"/>
  <c r="W480" i="2"/>
  <c r="T480" i="2"/>
  <c r="Y480" i="2"/>
  <c r="V480" i="2"/>
  <c r="R481" i="2" a="1"/>
  <c r="R481" i="2" s="1"/>
  <c r="O481" i="2" a="1"/>
  <c r="O481" i="2" s="1"/>
  <c r="N482" i="2"/>
  <c r="S481" i="2" a="1"/>
  <c r="S481" i="2" s="1"/>
  <c r="Q481" i="2" a="1"/>
  <c r="Q481" i="2" s="1"/>
  <c r="P481" i="2" a="1"/>
  <c r="P481" i="2" s="1"/>
  <c r="W481" i="2" l="1"/>
  <c r="T481" i="2"/>
  <c r="X481" i="2"/>
  <c r="U481" i="2"/>
  <c r="Y481" i="2"/>
  <c r="V481" i="2"/>
  <c r="N483" i="2"/>
  <c r="Q482" i="2" a="1"/>
  <c r="Q482" i="2" s="1"/>
  <c r="S482" i="2" a="1"/>
  <c r="S482" i="2" s="1"/>
  <c r="P482" i="2" a="1"/>
  <c r="P482" i="2" s="1"/>
  <c r="R482" i="2" a="1"/>
  <c r="R482" i="2" s="1"/>
  <c r="O482" i="2" a="1"/>
  <c r="O482" i="2" s="1"/>
  <c r="X482" i="2" l="1"/>
  <c r="U482" i="2"/>
  <c r="Y482" i="2"/>
  <c r="V482" i="2"/>
  <c r="W482" i="2"/>
  <c r="T482" i="2"/>
  <c r="R483" i="2" a="1"/>
  <c r="R483" i="2" s="1"/>
  <c r="Q483" i="2" a="1"/>
  <c r="Q483" i="2" s="1"/>
  <c r="P483" i="2" a="1"/>
  <c r="P483" i="2" s="1"/>
  <c r="O483" i="2" a="1"/>
  <c r="O483" i="2" s="1"/>
  <c r="S483" i="2" a="1"/>
  <c r="S483" i="2" s="1"/>
  <c r="N484" i="2"/>
  <c r="X483" i="2" l="1"/>
  <c r="U483" i="2"/>
  <c r="Y483" i="2"/>
  <c r="V483" i="2"/>
  <c r="W483" i="2"/>
  <c r="T483" i="2"/>
  <c r="N485" i="2"/>
  <c r="R484" i="2" a="1"/>
  <c r="R484" i="2" s="1"/>
  <c r="Q484" i="2" a="1"/>
  <c r="Q484" i="2" s="1"/>
  <c r="P484" i="2" a="1"/>
  <c r="P484" i="2" s="1"/>
  <c r="S484" i="2" a="1"/>
  <c r="S484" i="2" s="1"/>
  <c r="O484" i="2" a="1"/>
  <c r="O484" i="2" s="1"/>
  <c r="V484" i="2" l="1"/>
  <c r="Y484" i="2"/>
  <c r="W484" i="2"/>
  <c r="T484" i="2"/>
  <c r="U484" i="2"/>
  <c r="X484" i="2"/>
  <c r="R485" i="2" a="1"/>
  <c r="R485" i="2" s="1"/>
  <c r="Q485" i="2" a="1"/>
  <c r="Q485" i="2" s="1"/>
  <c r="P485" i="2" a="1"/>
  <c r="P485" i="2" s="1"/>
  <c r="O485" i="2" a="1"/>
  <c r="O485" i="2" s="1"/>
  <c r="S485" i="2" a="1"/>
  <c r="S485" i="2" s="1"/>
  <c r="N486" i="2"/>
  <c r="Y485" i="2" l="1"/>
  <c r="V485" i="2"/>
  <c r="X485" i="2"/>
  <c r="U485" i="2"/>
  <c r="W485" i="2"/>
  <c r="T485" i="2"/>
  <c r="P486" i="2" a="1"/>
  <c r="P486" i="2" s="1"/>
  <c r="R486" i="2" a="1"/>
  <c r="R486" i="2" s="1"/>
  <c r="N487" i="2"/>
  <c r="Q486" i="2" a="1"/>
  <c r="Q486" i="2" s="1"/>
  <c r="S486" i="2" a="1"/>
  <c r="S486" i="2" s="1"/>
  <c r="O486" i="2" a="1"/>
  <c r="O486" i="2" s="1"/>
  <c r="W486" i="2" l="1"/>
  <c r="T486" i="2"/>
  <c r="X486" i="2"/>
  <c r="U486" i="2"/>
  <c r="Y486" i="2"/>
  <c r="V486" i="2"/>
  <c r="N488" i="2"/>
  <c r="R487" i="2" a="1"/>
  <c r="R487" i="2" s="1"/>
  <c r="S487" i="2" a="1"/>
  <c r="S487" i="2" s="1"/>
  <c r="O487" i="2" a="1"/>
  <c r="O487" i="2" s="1"/>
  <c r="Q487" i="2" a="1"/>
  <c r="Q487" i="2" s="1"/>
  <c r="P487" i="2" a="1"/>
  <c r="P487" i="2" s="1"/>
  <c r="W487" i="2" l="1"/>
  <c r="T487" i="2"/>
  <c r="Y487" i="2"/>
  <c r="V487" i="2"/>
  <c r="X487" i="2"/>
  <c r="U487" i="2"/>
  <c r="N489" i="2"/>
  <c r="R488" i="2" a="1"/>
  <c r="R488" i="2" s="1"/>
  <c r="Q488" i="2" a="1"/>
  <c r="Q488" i="2" s="1"/>
  <c r="P488" i="2" a="1"/>
  <c r="P488" i="2" s="1"/>
  <c r="O488" i="2" a="1"/>
  <c r="O488" i="2" s="1"/>
  <c r="S488" i="2" a="1"/>
  <c r="S488" i="2" s="1"/>
  <c r="W488" i="2" l="1"/>
  <c r="T488" i="2"/>
  <c r="Y488" i="2"/>
  <c r="V488" i="2"/>
  <c r="X488" i="2"/>
  <c r="U488" i="2"/>
  <c r="Q489" i="2" a="1"/>
  <c r="Q489" i="2" s="1"/>
  <c r="S489" i="2" a="1"/>
  <c r="S489" i="2" s="1"/>
  <c r="R489" i="2" a="1"/>
  <c r="R489" i="2" s="1"/>
  <c r="O489" i="2" a="1"/>
  <c r="O489" i="2" s="1"/>
  <c r="N490" i="2"/>
  <c r="P489" i="2" a="1"/>
  <c r="P489" i="2" s="1"/>
  <c r="W489" i="2" l="1"/>
  <c r="T489" i="2"/>
  <c r="Y489" i="2"/>
  <c r="V489" i="2"/>
  <c r="X489" i="2"/>
  <c r="U489" i="2"/>
  <c r="N491" i="2"/>
  <c r="O490" i="2" a="1"/>
  <c r="O490" i="2" s="1"/>
  <c r="R490" i="2" a="1"/>
  <c r="R490" i="2" s="1"/>
  <c r="Q490" i="2" a="1"/>
  <c r="Q490" i="2" s="1"/>
  <c r="S490" i="2" a="1"/>
  <c r="S490" i="2" s="1"/>
  <c r="P490" i="2" a="1"/>
  <c r="P490" i="2" s="1"/>
  <c r="W490" i="2" l="1"/>
  <c r="T490" i="2"/>
  <c r="X490" i="2"/>
  <c r="U490" i="2"/>
  <c r="Y490" i="2"/>
  <c r="V490" i="2"/>
  <c r="Q491" i="2" a="1"/>
  <c r="Q491" i="2" s="1"/>
  <c r="N492" i="2"/>
  <c r="S491" i="2" a="1"/>
  <c r="S491" i="2" s="1"/>
  <c r="O491" i="2" a="1"/>
  <c r="O491" i="2" s="1"/>
  <c r="P491" i="2" a="1"/>
  <c r="P491" i="2" s="1"/>
  <c r="R491" i="2" a="1"/>
  <c r="R491" i="2" s="1"/>
  <c r="V491" i="2" l="1"/>
  <c r="Y491" i="2"/>
  <c r="W491" i="2"/>
  <c r="T491" i="2"/>
  <c r="X491" i="2"/>
  <c r="U491" i="2"/>
  <c r="N493" i="2"/>
  <c r="P492" i="2" a="1"/>
  <c r="P492" i="2" s="1"/>
  <c r="Q492" i="2" a="1"/>
  <c r="Q492" i="2" s="1"/>
  <c r="S492" i="2" a="1"/>
  <c r="S492" i="2" s="1"/>
  <c r="R492" i="2" a="1"/>
  <c r="R492" i="2" s="1"/>
  <c r="O492" i="2" a="1"/>
  <c r="O492" i="2" s="1"/>
  <c r="W492" i="2" l="1"/>
  <c r="T492" i="2"/>
  <c r="Y492" i="2"/>
  <c r="V492" i="2"/>
  <c r="X492" i="2"/>
  <c r="U492" i="2"/>
  <c r="Q493" i="2" a="1"/>
  <c r="Q493" i="2" s="1"/>
  <c r="P493" i="2" a="1"/>
  <c r="P493" i="2" s="1"/>
  <c r="S493" i="2" a="1"/>
  <c r="S493" i="2" s="1"/>
  <c r="N494" i="2"/>
  <c r="R493" i="2" a="1"/>
  <c r="R493" i="2" s="1"/>
  <c r="O493" i="2" a="1"/>
  <c r="O493" i="2" s="1"/>
  <c r="T493" i="2" l="1"/>
  <c r="W493" i="2"/>
  <c r="X493" i="2"/>
  <c r="U493" i="2"/>
  <c r="Y493" i="2"/>
  <c r="V493" i="2"/>
  <c r="N495" i="2"/>
  <c r="S494" i="2" a="1"/>
  <c r="S494" i="2" s="1"/>
  <c r="R494" i="2" a="1"/>
  <c r="R494" i="2" s="1"/>
  <c r="Q494" i="2" a="1"/>
  <c r="Q494" i="2" s="1"/>
  <c r="P494" i="2" a="1"/>
  <c r="P494" i="2" s="1"/>
  <c r="O494" i="2" a="1"/>
  <c r="O494" i="2" s="1"/>
  <c r="W494" i="2" l="1"/>
  <c r="T494" i="2"/>
  <c r="X494" i="2"/>
  <c r="U494" i="2"/>
  <c r="Y494" i="2"/>
  <c r="V494" i="2"/>
  <c r="S495" i="2" a="1"/>
  <c r="S495" i="2" s="1"/>
  <c r="Q495" i="2" a="1"/>
  <c r="Q495" i="2" s="1"/>
  <c r="P495" i="2" a="1"/>
  <c r="P495" i="2" s="1"/>
  <c r="R495" i="2" a="1"/>
  <c r="R495" i="2" s="1"/>
  <c r="O495" i="2" a="1"/>
  <c r="O495" i="2" s="1"/>
  <c r="N496" i="2"/>
  <c r="T495" i="2" l="1"/>
  <c r="W495" i="2"/>
  <c r="U495" i="2"/>
  <c r="X495" i="2"/>
  <c r="Y495" i="2"/>
  <c r="V495" i="2"/>
  <c r="Q496" i="2" a="1"/>
  <c r="Q496" i="2" s="1"/>
  <c r="N497" i="2"/>
  <c r="R496" i="2" a="1"/>
  <c r="R496" i="2" s="1"/>
  <c r="P496" i="2" a="1"/>
  <c r="P496" i="2" s="1"/>
  <c r="S496" i="2" a="1"/>
  <c r="S496" i="2" s="1"/>
  <c r="O496" i="2" a="1"/>
  <c r="O496" i="2" s="1"/>
  <c r="X496" i="2" l="1"/>
  <c r="U496" i="2"/>
  <c r="W496" i="2"/>
  <c r="T496" i="2"/>
  <c r="Y496" i="2"/>
  <c r="V496" i="2"/>
  <c r="S497" i="2" a="1"/>
  <c r="S497" i="2" s="1"/>
  <c r="R497" i="2" a="1"/>
  <c r="R497" i="2" s="1"/>
  <c r="Q497" i="2" a="1"/>
  <c r="Q497" i="2" s="1"/>
  <c r="N498" i="2"/>
  <c r="P497" i="2" a="1"/>
  <c r="P497" i="2" s="1"/>
  <c r="O497" i="2" a="1"/>
  <c r="O497" i="2" s="1"/>
  <c r="Y497" i="2" l="1"/>
  <c r="V497" i="2"/>
  <c r="W497" i="2"/>
  <c r="T497" i="2"/>
  <c r="X497" i="2"/>
  <c r="U497" i="2"/>
  <c r="N499" i="2"/>
  <c r="R498" i="2" a="1"/>
  <c r="R498" i="2" s="1"/>
  <c r="Q498" i="2" a="1"/>
  <c r="Q498" i="2" s="1"/>
  <c r="P498" i="2" a="1"/>
  <c r="P498" i="2" s="1"/>
  <c r="S498" i="2" a="1"/>
  <c r="S498" i="2" s="1"/>
  <c r="O498" i="2" a="1"/>
  <c r="O498" i="2" s="1"/>
  <c r="X498" i="2" l="1"/>
  <c r="U498" i="2"/>
  <c r="Y498" i="2"/>
  <c r="V498" i="2"/>
  <c r="W498" i="2"/>
  <c r="T498" i="2"/>
  <c r="R499" i="2" a="1"/>
  <c r="R499" i="2" s="1"/>
  <c r="O499" i="2" a="1"/>
  <c r="O499" i="2" s="1"/>
  <c r="Q499" i="2" a="1"/>
  <c r="Q499" i="2" s="1"/>
  <c r="N500" i="2"/>
  <c r="P499" i="2" a="1"/>
  <c r="P499" i="2" s="1"/>
  <c r="S499" i="2" a="1"/>
  <c r="S499" i="2" s="1"/>
  <c r="Y499" i="2" l="1"/>
  <c r="V499" i="2"/>
  <c r="W499" i="2"/>
  <c r="T499" i="2"/>
  <c r="X499" i="2"/>
  <c r="U499" i="2"/>
  <c r="S500" i="2" a="1"/>
  <c r="S500" i="2" s="1"/>
  <c r="R500" i="2" a="1"/>
  <c r="R500" i="2" s="1"/>
  <c r="O500" i="2" a="1"/>
  <c r="O500" i="2" s="1"/>
  <c r="N501" i="2"/>
  <c r="P500" i="2" a="1"/>
  <c r="P500" i="2" s="1"/>
  <c r="Q500" i="2" a="1"/>
  <c r="Q500" i="2" s="1"/>
  <c r="Y500" i="2" l="1"/>
  <c r="V500" i="2"/>
  <c r="U500" i="2"/>
  <c r="X500" i="2"/>
  <c r="W500" i="2"/>
  <c r="T500" i="2"/>
  <c r="R501" i="2" a="1"/>
  <c r="R501" i="2" s="1"/>
  <c r="N502" i="2"/>
  <c r="S501" i="2" a="1"/>
  <c r="S501" i="2" s="1"/>
  <c r="Q501" i="2" a="1"/>
  <c r="Q501" i="2" s="1"/>
  <c r="P501" i="2" a="1"/>
  <c r="P501" i="2" s="1"/>
  <c r="O501" i="2" a="1"/>
  <c r="O501" i="2" s="1"/>
  <c r="Y501" i="2" l="1"/>
  <c r="V501" i="2"/>
  <c r="W501" i="2"/>
  <c r="T501" i="2"/>
  <c r="X501" i="2"/>
  <c r="U501" i="2"/>
  <c r="S502" i="2" a="1"/>
  <c r="S502" i="2" s="1"/>
  <c r="N503" i="2"/>
  <c r="P502" i="2" a="1"/>
  <c r="P502" i="2" s="1"/>
  <c r="Q502" i="2" a="1"/>
  <c r="Q502" i="2" s="1"/>
  <c r="R502" i="2" a="1"/>
  <c r="R502" i="2" s="1"/>
  <c r="O502" i="2" a="1"/>
  <c r="O502" i="2" s="1"/>
  <c r="W502" i="2" l="1"/>
  <c r="T502" i="2"/>
  <c r="V502" i="2"/>
  <c r="Y502" i="2"/>
  <c r="X502" i="2"/>
  <c r="U502" i="2"/>
  <c r="R503" i="2" a="1"/>
  <c r="R503" i="2" s="1"/>
  <c r="P503" i="2" a="1"/>
  <c r="P503" i="2" s="1"/>
  <c r="S503" i="2" a="1"/>
  <c r="S503" i="2" s="1"/>
  <c r="Q503" i="2" a="1"/>
  <c r="Q503" i="2" s="1"/>
  <c r="O503" i="2" a="1"/>
  <c r="O503" i="2" s="1"/>
  <c r="N504" i="2"/>
  <c r="Y503" i="2" l="1"/>
  <c r="V503" i="2"/>
  <c r="X503" i="2"/>
  <c r="U503" i="2"/>
  <c r="W503" i="2"/>
  <c r="T503" i="2"/>
  <c r="Q504" i="2" a="1"/>
  <c r="Q504" i="2" s="1"/>
  <c r="P504" i="2" a="1"/>
  <c r="P504" i="2" s="1"/>
  <c r="R504" i="2" a="1"/>
  <c r="R504" i="2" s="1"/>
  <c r="O504" i="2" a="1"/>
  <c r="O504" i="2" s="1"/>
  <c r="N505" i="2"/>
  <c r="S504" i="2" a="1"/>
  <c r="S504" i="2" s="1"/>
  <c r="W504" i="2" l="1"/>
  <c r="T504" i="2"/>
  <c r="X504" i="2"/>
  <c r="U504" i="2"/>
  <c r="Y504" i="2"/>
  <c r="V504" i="2"/>
  <c r="N506" i="2"/>
  <c r="P505" i="2" a="1"/>
  <c r="P505" i="2" s="1"/>
  <c r="R505" i="2" a="1"/>
  <c r="R505" i="2" s="1"/>
  <c r="S505" i="2" a="1"/>
  <c r="S505" i="2" s="1"/>
  <c r="O505" i="2" a="1"/>
  <c r="O505" i="2" s="1"/>
  <c r="Q505" i="2" a="1"/>
  <c r="Q505" i="2" s="1"/>
  <c r="X505" i="2" l="1"/>
  <c r="U505" i="2"/>
  <c r="W505" i="2"/>
  <c r="T505" i="2"/>
  <c r="V505" i="2"/>
  <c r="Y505" i="2"/>
  <c r="P506" i="2" a="1"/>
  <c r="P506" i="2" s="1"/>
  <c r="N507" i="2"/>
  <c r="R506" i="2" a="1"/>
  <c r="R506" i="2" s="1"/>
  <c r="Q506" i="2" a="1"/>
  <c r="Q506" i="2" s="1"/>
  <c r="O506" i="2" a="1"/>
  <c r="O506" i="2" s="1"/>
  <c r="S506" i="2" a="1"/>
  <c r="S506" i="2" s="1"/>
  <c r="Y506" i="2" l="1"/>
  <c r="V506" i="2"/>
  <c r="T506" i="2"/>
  <c r="W506" i="2"/>
  <c r="X506" i="2"/>
  <c r="U506" i="2"/>
  <c r="N508" i="2"/>
  <c r="R507" i="2" a="1"/>
  <c r="R507" i="2" s="1"/>
  <c r="O507" i="2" a="1"/>
  <c r="O507" i="2" s="1"/>
  <c r="Q507" i="2" a="1"/>
  <c r="Q507" i="2" s="1"/>
  <c r="P507" i="2" a="1"/>
  <c r="P507" i="2" s="1"/>
  <c r="S507" i="2" a="1"/>
  <c r="S507" i="2" s="1"/>
  <c r="W507" i="2" l="1"/>
  <c r="T507" i="2"/>
  <c r="Y507" i="2"/>
  <c r="V507" i="2"/>
  <c r="X507" i="2"/>
  <c r="U507" i="2"/>
  <c r="N509" i="2"/>
  <c r="S508" i="2" a="1"/>
  <c r="S508" i="2" s="1"/>
  <c r="R508" i="2" a="1"/>
  <c r="R508" i="2" s="1"/>
  <c r="P508" i="2" a="1"/>
  <c r="P508" i="2" s="1"/>
  <c r="Q508" i="2" a="1"/>
  <c r="Q508" i="2" s="1"/>
  <c r="O508" i="2" a="1"/>
  <c r="O508" i="2" s="1"/>
  <c r="W508" i="2" l="1"/>
  <c r="T508" i="2"/>
  <c r="Y508" i="2"/>
  <c r="V508" i="2"/>
  <c r="X508" i="2"/>
  <c r="U508" i="2"/>
  <c r="N510" i="2"/>
  <c r="S509" i="2" a="1"/>
  <c r="S509" i="2" s="1"/>
  <c r="P509" i="2" a="1"/>
  <c r="P509" i="2" s="1"/>
  <c r="R509" i="2" a="1"/>
  <c r="R509" i="2" s="1"/>
  <c r="Q509" i="2" a="1"/>
  <c r="Q509" i="2" s="1"/>
  <c r="O509" i="2" a="1"/>
  <c r="O509" i="2" s="1"/>
  <c r="X509" i="2" l="1"/>
  <c r="U509" i="2"/>
  <c r="W509" i="2"/>
  <c r="T509" i="2"/>
  <c r="Y509" i="2"/>
  <c r="V509" i="2"/>
  <c r="N511" i="2"/>
  <c r="S510" i="2" a="1"/>
  <c r="S510" i="2" s="1"/>
  <c r="R510" i="2" a="1"/>
  <c r="R510" i="2" s="1"/>
  <c r="P510" i="2" a="1"/>
  <c r="P510" i="2" s="1"/>
  <c r="Q510" i="2" a="1"/>
  <c r="Q510" i="2" s="1"/>
  <c r="O510" i="2" a="1"/>
  <c r="O510" i="2" s="1"/>
  <c r="X510" i="2" l="1"/>
  <c r="U510" i="2"/>
  <c r="W510" i="2"/>
  <c r="T510" i="2"/>
  <c r="V510" i="2"/>
  <c r="Y510" i="2"/>
  <c r="N512" i="2"/>
  <c r="P511" i="2" a="1"/>
  <c r="P511" i="2" s="1"/>
  <c r="S511" i="2" a="1"/>
  <c r="S511" i="2" s="1"/>
  <c r="R511" i="2" a="1"/>
  <c r="R511" i="2" s="1"/>
  <c r="Q511" i="2" a="1"/>
  <c r="Q511" i="2" s="1"/>
  <c r="O511" i="2" a="1"/>
  <c r="O511" i="2" s="1"/>
  <c r="X511" i="2" l="1"/>
  <c r="U511" i="2"/>
  <c r="Y511" i="2"/>
  <c r="V511" i="2"/>
  <c r="T511" i="2"/>
  <c r="W511" i="2"/>
  <c r="N513" i="2"/>
  <c r="S512" i="2" a="1"/>
  <c r="S512" i="2" s="1"/>
  <c r="Q512" i="2" a="1"/>
  <c r="Q512" i="2" s="1"/>
  <c r="P512" i="2" a="1"/>
  <c r="P512" i="2" s="1"/>
  <c r="O512" i="2" a="1"/>
  <c r="O512" i="2" s="1"/>
  <c r="R512" i="2" a="1"/>
  <c r="R512" i="2" s="1"/>
  <c r="Y512" i="2" l="1"/>
  <c r="V512" i="2"/>
  <c r="W512" i="2"/>
  <c r="T512" i="2"/>
  <c r="X512" i="2"/>
  <c r="U512" i="2"/>
  <c r="N514" i="2"/>
  <c r="S513" i="2" a="1"/>
  <c r="S513" i="2" s="1"/>
  <c r="P513" i="2" a="1"/>
  <c r="P513" i="2" s="1"/>
  <c r="R513" i="2" a="1"/>
  <c r="R513" i="2" s="1"/>
  <c r="O513" i="2" a="1"/>
  <c r="O513" i="2" s="1"/>
  <c r="Q513" i="2" a="1"/>
  <c r="Q513" i="2" s="1"/>
  <c r="U513" i="2" l="1"/>
  <c r="X513" i="2"/>
  <c r="V513" i="2"/>
  <c r="Y513" i="2"/>
  <c r="T513" i="2"/>
  <c r="W513" i="2"/>
  <c r="P514" i="2" a="1"/>
  <c r="P514" i="2" s="1"/>
  <c r="O514" i="2" a="1"/>
  <c r="O514" i="2" s="1"/>
  <c r="N515" i="2"/>
  <c r="Q514" i="2" a="1"/>
  <c r="Q514" i="2" s="1"/>
  <c r="S514" i="2" a="1"/>
  <c r="S514" i="2" s="1"/>
  <c r="R514" i="2" a="1"/>
  <c r="R514" i="2" s="1"/>
  <c r="Y514" i="2" l="1"/>
  <c r="V514" i="2"/>
  <c r="X514" i="2"/>
  <c r="U514" i="2"/>
  <c r="W514" i="2"/>
  <c r="T514" i="2"/>
  <c r="N516" i="2"/>
  <c r="R515" i="2" a="1"/>
  <c r="R515" i="2" s="1"/>
  <c r="P515" i="2" a="1"/>
  <c r="P515" i="2" s="1"/>
  <c r="O515" i="2" a="1"/>
  <c r="O515" i="2" s="1"/>
  <c r="S515" i="2" a="1"/>
  <c r="S515" i="2" s="1"/>
  <c r="Q515" i="2" a="1"/>
  <c r="Q515" i="2" s="1"/>
  <c r="Y515" i="2" l="1"/>
  <c r="V515" i="2"/>
  <c r="W515" i="2"/>
  <c r="T515" i="2"/>
  <c r="X515" i="2"/>
  <c r="U515" i="2"/>
  <c r="N517" i="2"/>
  <c r="Q516" i="2" a="1"/>
  <c r="Q516" i="2" s="1"/>
  <c r="O516" i="2" a="1"/>
  <c r="O516" i="2" s="1"/>
  <c r="P516" i="2" a="1"/>
  <c r="P516" i="2" s="1"/>
  <c r="S516" i="2" a="1"/>
  <c r="S516" i="2" s="1"/>
  <c r="R516" i="2" a="1"/>
  <c r="R516" i="2" s="1"/>
  <c r="V516" i="2" l="1"/>
  <c r="Y516" i="2"/>
  <c r="X516" i="2"/>
  <c r="U516" i="2"/>
  <c r="W516" i="2"/>
  <c r="T516" i="2"/>
  <c r="N518" i="2"/>
  <c r="S517" i="2" a="1"/>
  <c r="S517" i="2" s="1"/>
  <c r="R517" i="2" a="1"/>
  <c r="R517" i="2" s="1"/>
  <c r="O517" i="2" a="1"/>
  <c r="O517" i="2" s="1"/>
  <c r="P517" i="2" a="1"/>
  <c r="P517" i="2" s="1"/>
  <c r="Q517" i="2" a="1"/>
  <c r="Q517" i="2" s="1"/>
  <c r="X517" i="2" l="1"/>
  <c r="U517" i="2"/>
  <c r="W517" i="2"/>
  <c r="T517" i="2"/>
  <c r="Y517" i="2"/>
  <c r="V517" i="2"/>
  <c r="N519" i="2"/>
  <c r="S518" i="2" a="1"/>
  <c r="S518" i="2" s="1"/>
  <c r="Q518" i="2" a="1"/>
  <c r="Q518" i="2" s="1"/>
  <c r="O518" i="2" a="1"/>
  <c r="O518" i="2" s="1"/>
  <c r="R518" i="2" a="1"/>
  <c r="R518" i="2" s="1"/>
  <c r="P518" i="2" a="1"/>
  <c r="P518" i="2" s="1"/>
  <c r="W518" i="2" l="1"/>
  <c r="T518" i="2"/>
  <c r="Y518" i="2"/>
  <c r="V518" i="2"/>
  <c r="U518" i="2"/>
  <c r="X518" i="2"/>
  <c r="N520" i="2"/>
  <c r="R519" i="2" a="1"/>
  <c r="R519" i="2" s="1"/>
  <c r="O519" i="2" a="1"/>
  <c r="O519" i="2" s="1"/>
  <c r="Q519" i="2" a="1"/>
  <c r="Q519" i="2" s="1"/>
  <c r="P519" i="2" a="1"/>
  <c r="P519" i="2" s="1"/>
  <c r="S519" i="2" a="1"/>
  <c r="S519" i="2" s="1"/>
  <c r="Y519" i="2" l="1"/>
  <c r="V519" i="2"/>
  <c r="W519" i="2"/>
  <c r="T519" i="2"/>
  <c r="X519" i="2"/>
  <c r="U519" i="2"/>
  <c r="N521" i="2"/>
  <c r="S520" i="2" a="1"/>
  <c r="S520" i="2" s="1"/>
  <c r="P520" i="2" a="1"/>
  <c r="P520" i="2" s="1"/>
  <c r="R520" i="2" a="1"/>
  <c r="R520" i="2" s="1"/>
  <c r="Q520" i="2" a="1"/>
  <c r="Q520" i="2" s="1"/>
  <c r="O520" i="2" a="1"/>
  <c r="O520" i="2" s="1"/>
  <c r="X520" i="2" l="1"/>
  <c r="U520" i="2"/>
  <c r="Y520" i="2"/>
  <c r="V520" i="2"/>
  <c r="W520" i="2"/>
  <c r="T520" i="2"/>
  <c r="N522" i="2"/>
  <c r="R521" i="2" a="1"/>
  <c r="R521" i="2" s="1"/>
  <c r="P521" i="2" a="1"/>
  <c r="P521" i="2" s="1"/>
  <c r="O521" i="2" a="1"/>
  <c r="O521" i="2" s="1"/>
  <c r="Q521" i="2" a="1"/>
  <c r="Q521" i="2" s="1"/>
  <c r="S521" i="2" a="1"/>
  <c r="S521" i="2" s="1"/>
  <c r="X521" i="2" l="1"/>
  <c r="U521" i="2"/>
  <c r="V521" i="2"/>
  <c r="Y521" i="2"/>
  <c r="W521" i="2"/>
  <c r="T521" i="2"/>
  <c r="N523" i="2"/>
  <c r="S522" i="2" a="1"/>
  <c r="S522" i="2" s="1"/>
  <c r="Q522" i="2" a="1"/>
  <c r="Q522" i="2" s="1"/>
  <c r="P522" i="2" a="1"/>
  <c r="P522" i="2" s="1"/>
  <c r="O522" i="2" a="1"/>
  <c r="O522" i="2" s="1"/>
  <c r="R522" i="2" a="1"/>
  <c r="R522" i="2" s="1"/>
  <c r="Y522" i="2" l="1"/>
  <c r="V522" i="2"/>
  <c r="W522" i="2"/>
  <c r="T522" i="2"/>
  <c r="X522" i="2"/>
  <c r="U522" i="2"/>
  <c r="R523" i="2" a="1"/>
  <c r="R523" i="2" s="1"/>
  <c r="Q523" i="2" a="1"/>
  <c r="Q523" i="2" s="1"/>
  <c r="N524" i="2"/>
  <c r="S523" i="2" a="1"/>
  <c r="S523" i="2" s="1"/>
  <c r="P523" i="2" a="1"/>
  <c r="P523" i="2" s="1"/>
  <c r="O523" i="2" a="1"/>
  <c r="O523" i="2" s="1"/>
  <c r="X523" i="2" l="1"/>
  <c r="U523" i="2"/>
  <c r="W523" i="2"/>
  <c r="T523" i="2"/>
  <c r="Y523" i="2"/>
  <c r="V523" i="2"/>
  <c r="R524" i="2" a="1"/>
  <c r="R524" i="2" s="1"/>
  <c r="Q524" i="2" a="1"/>
  <c r="Q524" i="2" s="1"/>
  <c r="P524" i="2" a="1"/>
  <c r="P524" i="2" s="1"/>
  <c r="O524" i="2" a="1"/>
  <c r="O524" i="2" s="1"/>
  <c r="N525" i="2"/>
  <c r="S524" i="2" a="1"/>
  <c r="S524" i="2" s="1"/>
  <c r="U524" i="2" l="1"/>
  <c r="X524" i="2"/>
  <c r="V524" i="2"/>
  <c r="Y524" i="2"/>
  <c r="T524" i="2"/>
  <c r="W524" i="2"/>
  <c r="N526" i="2"/>
  <c r="S525" i="2" a="1"/>
  <c r="S525" i="2" s="1"/>
  <c r="P525" i="2" a="1"/>
  <c r="P525" i="2" s="1"/>
  <c r="Q525" i="2" a="1"/>
  <c r="Q525" i="2" s="1"/>
  <c r="O525" i="2" a="1"/>
  <c r="O525" i="2" s="1"/>
  <c r="R525" i="2" a="1"/>
  <c r="R525" i="2" s="1"/>
  <c r="Y525" i="2" l="1"/>
  <c r="V525" i="2"/>
  <c r="X525" i="2"/>
  <c r="U525" i="2"/>
  <c r="W525" i="2"/>
  <c r="T525" i="2"/>
  <c r="S526" i="2" a="1"/>
  <c r="S526" i="2" s="1"/>
  <c r="P526" i="2" a="1"/>
  <c r="P526" i="2" s="1"/>
  <c r="N527" i="2"/>
  <c r="Q526" i="2" a="1"/>
  <c r="Q526" i="2" s="1"/>
  <c r="R526" i="2" a="1"/>
  <c r="R526" i="2" s="1"/>
  <c r="O526" i="2" a="1"/>
  <c r="O526" i="2" s="1"/>
  <c r="Y526" i="2" l="1"/>
  <c r="V526" i="2"/>
  <c r="X526" i="2"/>
  <c r="U526" i="2"/>
  <c r="W526" i="2"/>
  <c r="T526" i="2"/>
  <c r="Q527" i="2" a="1"/>
  <c r="Q527" i="2" s="1"/>
  <c r="O527" i="2" a="1"/>
  <c r="O527" i="2" s="1"/>
  <c r="S527" i="2" a="1"/>
  <c r="S527" i="2" s="1"/>
  <c r="N528" i="2"/>
  <c r="P527" i="2" a="1"/>
  <c r="P527" i="2" s="1"/>
  <c r="R527" i="2" a="1"/>
  <c r="R527" i="2" s="1"/>
  <c r="X527" i="2" l="1"/>
  <c r="U527" i="2"/>
  <c r="Y527" i="2"/>
  <c r="V527" i="2"/>
  <c r="W527" i="2"/>
  <c r="T527" i="2"/>
  <c r="P528" i="2" a="1"/>
  <c r="P528" i="2" s="1"/>
  <c r="S528" i="2" a="1"/>
  <c r="S528" i="2" s="1"/>
  <c r="O528" i="2" a="1"/>
  <c r="O528" i="2" s="1"/>
  <c r="N529" i="2"/>
  <c r="R528" i="2" a="1"/>
  <c r="R528" i="2" s="1"/>
  <c r="Q528" i="2" a="1"/>
  <c r="Q528" i="2" s="1"/>
  <c r="T528" i="2" l="1"/>
  <c r="W528" i="2"/>
  <c r="X528" i="2"/>
  <c r="U528" i="2"/>
  <c r="Y528" i="2"/>
  <c r="V528" i="2"/>
  <c r="R529" i="2" a="1"/>
  <c r="R529" i="2" s="1"/>
  <c r="Q529" i="2" a="1"/>
  <c r="Q529" i="2" s="1"/>
  <c r="N530" i="2"/>
  <c r="S529" i="2" a="1"/>
  <c r="S529" i="2" s="1"/>
  <c r="P529" i="2" a="1"/>
  <c r="P529" i="2" s="1"/>
  <c r="O529" i="2" a="1"/>
  <c r="O529" i="2" s="1"/>
  <c r="X529" i="2" l="1"/>
  <c r="U529" i="2"/>
  <c r="Y529" i="2"/>
  <c r="V529" i="2"/>
  <c r="W529" i="2"/>
  <c r="T529" i="2"/>
  <c r="N531" i="2"/>
  <c r="S530" i="2" a="1"/>
  <c r="S530" i="2" s="1"/>
  <c r="R530" i="2" a="1"/>
  <c r="R530" i="2" s="1"/>
  <c r="O530" i="2" a="1"/>
  <c r="O530" i="2" s="1"/>
  <c r="P530" i="2" a="1"/>
  <c r="P530" i="2" s="1"/>
  <c r="Q530" i="2" a="1"/>
  <c r="Q530" i="2" s="1"/>
  <c r="X530" i="2" l="1"/>
  <c r="U530" i="2"/>
  <c r="W530" i="2"/>
  <c r="T530" i="2"/>
  <c r="V530" i="2"/>
  <c r="Y530" i="2"/>
  <c r="N532" i="2"/>
  <c r="P531" i="2" a="1"/>
  <c r="P531" i="2" s="1"/>
  <c r="S531" i="2" a="1"/>
  <c r="S531" i="2" s="1"/>
  <c r="R531" i="2" a="1"/>
  <c r="R531" i="2" s="1"/>
  <c r="Q531" i="2" a="1"/>
  <c r="Q531" i="2" s="1"/>
  <c r="O531" i="2" a="1"/>
  <c r="O531" i="2" s="1"/>
  <c r="W531" i="2" l="1"/>
  <c r="T531" i="2"/>
  <c r="X531" i="2"/>
  <c r="U531" i="2"/>
  <c r="Y531" i="2"/>
  <c r="V531" i="2"/>
  <c r="N533" i="2"/>
  <c r="Q532" i="2" a="1"/>
  <c r="Q532" i="2" s="1"/>
  <c r="P532" i="2" a="1"/>
  <c r="P532" i="2" s="1"/>
  <c r="O532" i="2" a="1"/>
  <c r="O532" i="2" s="1"/>
  <c r="S532" i="2" a="1"/>
  <c r="S532" i="2" s="1"/>
  <c r="R532" i="2" a="1"/>
  <c r="R532" i="2" s="1"/>
  <c r="Y532" i="2" l="1"/>
  <c r="V532" i="2"/>
  <c r="X532" i="2"/>
  <c r="U532" i="2"/>
  <c r="W532" i="2"/>
  <c r="T532" i="2"/>
  <c r="N534" i="2"/>
  <c r="S533" i="2" a="1"/>
  <c r="S533" i="2" s="1"/>
  <c r="R533" i="2" a="1"/>
  <c r="R533" i="2" s="1"/>
  <c r="Q533" i="2" a="1"/>
  <c r="Q533" i="2" s="1"/>
  <c r="P533" i="2" a="1"/>
  <c r="P533" i="2" s="1"/>
  <c r="O533" i="2" a="1"/>
  <c r="O533" i="2" s="1"/>
  <c r="W533" i="2" l="1"/>
  <c r="T533" i="2"/>
  <c r="X533" i="2"/>
  <c r="U533" i="2"/>
  <c r="Y533" i="2"/>
  <c r="V533" i="2"/>
  <c r="N535" i="2"/>
  <c r="S534" i="2" a="1"/>
  <c r="S534" i="2" s="1"/>
  <c r="P534" i="2" a="1"/>
  <c r="P534" i="2" s="1"/>
  <c r="O534" i="2" a="1"/>
  <c r="O534" i="2" s="1"/>
  <c r="Q534" i="2" a="1"/>
  <c r="Q534" i="2" s="1"/>
  <c r="R534" i="2" a="1"/>
  <c r="R534" i="2" s="1"/>
  <c r="Y534" i="2" l="1"/>
  <c r="V534" i="2"/>
  <c r="X534" i="2"/>
  <c r="U534" i="2"/>
  <c r="W534" i="2"/>
  <c r="T534" i="2"/>
  <c r="N536" i="2"/>
  <c r="Q535" i="2" a="1"/>
  <c r="Q535" i="2" s="1"/>
  <c r="P535" i="2" a="1"/>
  <c r="P535" i="2" s="1"/>
  <c r="S535" i="2" a="1"/>
  <c r="S535" i="2" s="1"/>
  <c r="R535" i="2" a="1"/>
  <c r="R535" i="2" s="1"/>
  <c r="O535" i="2" a="1"/>
  <c r="O535" i="2" s="1"/>
  <c r="V535" i="2" l="1"/>
  <c r="Y535" i="2"/>
  <c r="W535" i="2"/>
  <c r="T535" i="2"/>
  <c r="X535" i="2"/>
  <c r="U535" i="2"/>
  <c r="N537" i="2"/>
  <c r="S536" i="2" a="1"/>
  <c r="S536" i="2" s="1"/>
  <c r="Q536" i="2" a="1"/>
  <c r="Q536" i="2" s="1"/>
  <c r="O536" i="2" a="1"/>
  <c r="O536" i="2" s="1"/>
  <c r="R536" i="2" a="1"/>
  <c r="R536" i="2" s="1"/>
  <c r="P536" i="2" a="1"/>
  <c r="P536" i="2" s="1"/>
  <c r="W536" i="2" l="1"/>
  <c r="T536" i="2"/>
  <c r="Y536" i="2"/>
  <c r="V536" i="2"/>
  <c r="X536" i="2"/>
  <c r="U536" i="2"/>
  <c r="N538" i="2"/>
  <c r="R537" i="2" a="1"/>
  <c r="R537" i="2" s="1"/>
  <c r="P537" i="2" a="1"/>
  <c r="P537" i="2" s="1"/>
  <c r="S537" i="2" a="1"/>
  <c r="S537" i="2" s="1"/>
  <c r="Q537" i="2" a="1"/>
  <c r="Q537" i="2" s="1"/>
  <c r="O537" i="2" a="1"/>
  <c r="O537" i="2" s="1"/>
  <c r="W537" i="2" l="1"/>
  <c r="T537" i="2"/>
  <c r="Y537" i="2"/>
  <c r="V537" i="2"/>
  <c r="X537" i="2"/>
  <c r="U537" i="2"/>
  <c r="N539" i="2"/>
  <c r="R538" i="2" a="1"/>
  <c r="R538" i="2" s="1"/>
  <c r="Q538" i="2" a="1"/>
  <c r="Q538" i="2" s="1"/>
  <c r="P538" i="2" a="1"/>
  <c r="P538" i="2" s="1"/>
  <c r="S538" i="2" a="1"/>
  <c r="S538" i="2" s="1"/>
  <c r="O538" i="2" a="1"/>
  <c r="O538" i="2" s="1"/>
  <c r="W538" i="2" l="1"/>
  <c r="T538" i="2"/>
  <c r="X538" i="2"/>
  <c r="U538" i="2"/>
  <c r="Y538" i="2"/>
  <c r="V538" i="2"/>
  <c r="N540" i="2"/>
  <c r="S539" i="2" a="1"/>
  <c r="S539" i="2" s="1"/>
  <c r="Q539" i="2" a="1"/>
  <c r="Q539" i="2" s="1"/>
  <c r="P539" i="2" a="1"/>
  <c r="P539" i="2" s="1"/>
  <c r="R539" i="2" a="1"/>
  <c r="R539" i="2" s="1"/>
  <c r="O539" i="2" a="1"/>
  <c r="O539" i="2" s="1"/>
  <c r="V539" i="2" l="1"/>
  <c r="Y539" i="2"/>
  <c r="W539" i="2"/>
  <c r="T539" i="2"/>
  <c r="X539" i="2"/>
  <c r="U539" i="2"/>
  <c r="N541" i="2"/>
  <c r="P540" i="2" a="1"/>
  <c r="P540" i="2" s="1"/>
  <c r="O540" i="2" a="1"/>
  <c r="O540" i="2" s="1"/>
  <c r="S540" i="2" a="1"/>
  <c r="S540" i="2" s="1"/>
  <c r="Q540" i="2" a="1"/>
  <c r="Q540" i="2" s="1"/>
  <c r="R540" i="2" a="1"/>
  <c r="R540" i="2" s="1"/>
  <c r="Y540" i="2" l="1"/>
  <c r="V540" i="2"/>
  <c r="X540" i="2"/>
  <c r="U540" i="2"/>
  <c r="W540" i="2"/>
  <c r="T540" i="2"/>
  <c r="Q541" i="2" a="1"/>
  <c r="Q541" i="2" s="1"/>
  <c r="P541" i="2" a="1"/>
  <c r="P541" i="2" s="1"/>
  <c r="O541" i="2" a="1"/>
  <c r="O541" i="2" s="1"/>
  <c r="S541" i="2" a="1"/>
  <c r="S541" i="2" s="1"/>
  <c r="R541" i="2" a="1"/>
  <c r="R541" i="2" s="1"/>
  <c r="N542" i="2"/>
  <c r="W541" i="2" l="1"/>
  <c r="T541" i="2"/>
  <c r="X541" i="2"/>
  <c r="U541" i="2"/>
  <c r="Y541" i="2"/>
  <c r="V541" i="2"/>
  <c r="Q542" i="2" a="1"/>
  <c r="Q542" i="2" s="1"/>
  <c r="R542" i="2" a="1"/>
  <c r="R542" i="2" s="1"/>
  <c r="O542" i="2" a="1"/>
  <c r="O542" i="2" s="1"/>
  <c r="N543" i="2"/>
  <c r="S542" i="2" a="1"/>
  <c r="S542" i="2" s="1"/>
  <c r="P542" i="2" a="1"/>
  <c r="P542" i="2" s="1"/>
  <c r="X542" i="2" l="1"/>
  <c r="U542" i="2"/>
  <c r="W542" i="2"/>
  <c r="T542" i="2"/>
  <c r="Y542" i="2"/>
  <c r="V542" i="2"/>
  <c r="Q543" i="2" a="1"/>
  <c r="Q543" i="2" s="1"/>
  <c r="R543" i="2" a="1"/>
  <c r="R543" i="2" s="1"/>
  <c r="N544" i="2"/>
  <c r="P543" i="2" a="1"/>
  <c r="P543" i="2" s="1"/>
  <c r="S543" i="2" a="1"/>
  <c r="S543" i="2" s="1"/>
  <c r="O543" i="2" a="1"/>
  <c r="O543" i="2" s="1"/>
  <c r="Y543" i="2" l="1"/>
  <c r="V543" i="2"/>
  <c r="X543" i="2"/>
  <c r="U543" i="2"/>
  <c r="W543" i="2"/>
  <c r="T543" i="2"/>
  <c r="N545" i="2"/>
  <c r="S544" i="2" a="1"/>
  <c r="S544" i="2" s="1"/>
  <c r="O544" i="2" a="1"/>
  <c r="O544" i="2" s="1"/>
  <c r="P544" i="2" a="1"/>
  <c r="P544" i="2" s="1"/>
  <c r="R544" i="2" a="1"/>
  <c r="R544" i="2" s="1"/>
  <c r="Q544" i="2" a="1"/>
  <c r="Q544" i="2" s="1"/>
  <c r="X544" i="2" l="1"/>
  <c r="U544" i="2"/>
  <c r="W544" i="2"/>
  <c r="T544" i="2"/>
  <c r="Y544" i="2"/>
  <c r="V544" i="2"/>
  <c r="P545" i="2" a="1"/>
  <c r="P545" i="2" s="1"/>
  <c r="R545" i="2" a="1"/>
  <c r="R545" i="2" s="1"/>
  <c r="S545" i="2" a="1"/>
  <c r="S545" i="2" s="1"/>
  <c r="O545" i="2" a="1"/>
  <c r="O545" i="2" s="1"/>
  <c r="N546" i="2"/>
  <c r="Q545" i="2" a="1"/>
  <c r="Q545" i="2" s="1"/>
  <c r="Y545" i="2" l="1"/>
  <c r="V545" i="2"/>
  <c r="W545" i="2"/>
  <c r="T545" i="2"/>
  <c r="X545" i="2"/>
  <c r="U545" i="2"/>
  <c r="N547" i="2"/>
  <c r="O546" i="2" a="1"/>
  <c r="O546" i="2" s="1"/>
  <c r="S546" i="2" a="1"/>
  <c r="S546" i="2" s="1"/>
  <c r="R546" i="2" a="1"/>
  <c r="R546" i="2" s="1"/>
  <c r="Q546" i="2" a="1"/>
  <c r="Q546" i="2" s="1"/>
  <c r="P546" i="2" a="1"/>
  <c r="P546" i="2" s="1"/>
  <c r="T546" i="2" l="1"/>
  <c r="W546" i="2"/>
  <c r="X546" i="2"/>
  <c r="U546" i="2"/>
  <c r="Y546" i="2"/>
  <c r="V546" i="2"/>
  <c r="P547" i="2" a="1"/>
  <c r="P547" i="2" s="1"/>
  <c r="S547" i="2" a="1"/>
  <c r="S547" i="2" s="1"/>
  <c r="R547" i="2" a="1"/>
  <c r="R547" i="2" s="1"/>
  <c r="O547" i="2" a="1"/>
  <c r="O547" i="2" s="1"/>
  <c r="N548" i="2"/>
  <c r="Q547" i="2" a="1"/>
  <c r="Q547" i="2" s="1"/>
  <c r="X547" i="2" l="1"/>
  <c r="U547" i="2"/>
  <c r="Y547" i="2"/>
  <c r="V547" i="2"/>
  <c r="W547" i="2"/>
  <c r="T547" i="2"/>
  <c r="P548" i="2" a="1"/>
  <c r="P548" i="2" s="1"/>
  <c r="S548" i="2" a="1"/>
  <c r="S548" i="2" s="1"/>
  <c r="Q548" i="2" a="1"/>
  <c r="Q548" i="2" s="1"/>
  <c r="O548" i="2" a="1"/>
  <c r="O548" i="2" s="1"/>
  <c r="N549" i="2"/>
  <c r="R548" i="2" a="1"/>
  <c r="R548" i="2" s="1"/>
  <c r="W548" i="2" l="1"/>
  <c r="T548" i="2"/>
  <c r="U548" i="2"/>
  <c r="X548" i="2"/>
  <c r="Y548" i="2"/>
  <c r="V548" i="2"/>
  <c r="N550" i="2"/>
  <c r="P549" i="2" a="1"/>
  <c r="P549" i="2" s="1"/>
  <c r="R549" i="2" a="1"/>
  <c r="R549" i="2" s="1"/>
  <c r="Q549" i="2" a="1"/>
  <c r="Q549" i="2" s="1"/>
  <c r="S549" i="2" a="1"/>
  <c r="S549" i="2" s="1"/>
  <c r="O549" i="2" a="1"/>
  <c r="O549" i="2" s="1"/>
  <c r="W549" i="2" l="1"/>
  <c r="T549" i="2"/>
  <c r="X549" i="2"/>
  <c r="U549" i="2"/>
  <c r="Y549" i="2"/>
  <c r="V549" i="2"/>
  <c r="N551" i="2"/>
  <c r="S550" i="2" a="1"/>
  <c r="S550" i="2" s="1"/>
  <c r="P550" i="2" a="1"/>
  <c r="P550" i="2" s="1"/>
  <c r="O550" i="2" a="1"/>
  <c r="O550" i="2" s="1"/>
  <c r="R550" i="2" a="1"/>
  <c r="R550" i="2" s="1"/>
  <c r="Q550" i="2" a="1"/>
  <c r="Q550" i="2" s="1"/>
  <c r="U550" i="2" l="1"/>
  <c r="X550" i="2"/>
  <c r="Y550" i="2"/>
  <c r="V550" i="2"/>
  <c r="W550" i="2"/>
  <c r="T550" i="2"/>
  <c r="N552" i="2"/>
  <c r="S551" i="2" a="1"/>
  <c r="S551" i="2" s="1"/>
  <c r="R551" i="2" a="1"/>
  <c r="R551" i="2" s="1"/>
  <c r="Q551" i="2" a="1"/>
  <c r="Q551" i="2" s="1"/>
  <c r="P551" i="2" a="1"/>
  <c r="P551" i="2" s="1"/>
  <c r="O551" i="2" a="1"/>
  <c r="O551" i="2" s="1"/>
  <c r="W551" i="2" l="1"/>
  <c r="T551" i="2"/>
  <c r="X551" i="2"/>
  <c r="U551" i="2"/>
  <c r="Y551" i="2"/>
  <c r="V551" i="2"/>
  <c r="Q552" i="2" a="1"/>
  <c r="Q552" i="2" s="1"/>
  <c r="S552" i="2" a="1"/>
  <c r="S552" i="2" s="1"/>
  <c r="P552" i="2" a="1"/>
  <c r="P552" i="2" s="1"/>
  <c r="N553" i="2"/>
  <c r="O552" i="2" a="1"/>
  <c r="O552" i="2" s="1"/>
  <c r="R552" i="2" a="1"/>
  <c r="R552" i="2" s="1"/>
  <c r="Y552" i="2" l="1"/>
  <c r="V552" i="2"/>
  <c r="X552" i="2"/>
  <c r="U552" i="2"/>
  <c r="W552" i="2"/>
  <c r="T552" i="2"/>
  <c r="P553" i="2" a="1"/>
  <c r="P553" i="2" s="1"/>
  <c r="O553" i="2" a="1"/>
  <c r="O553" i="2" s="1"/>
  <c r="N554" i="2"/>
  <c r="S553" i="2" a="1"/>
  <c r="S553" i="2" s="1"/>
  <c r="R553" i="2" a="1"/>
  <c r="R553" i="2" s="1"/>
  <c r="Q553" i="2" a="1"/>
  <c r="Q553" i="2" s="1"/>
  <c r="W553" i="2" l="1"/>
  <c r="T553" i="2"/>
  <c r="Y553" i="2"/>
  <c r="V553" i="2"/>
  <c r="X553" i="2"/>
  <c r="U553" i="2"/>
  <c r="S554" i="2" a="1"/>
  <c r="S554" i="2" s="1"/>
  <c r="N555" i="2"/>
  <c r="R554" i="2" a="1"/>
  <c r="R554" i="2" s="1"/>
  <c r="Q554" i="2" a="1"/>
  <c r="Q554" i="2" s="1"/>
  <c r="P554" i="2" a="1"/>
  <c r="P554" i="2" s="1"/>
  <c r="O554" i="2" a="1"/>
  <c r="O554" i="2" s="1"/>
  <c r="W554" i="2" l="1"/>
  <c r="T554" i="2"/>
  <c r="X554" i="2"/>
  <c r="U554" i="2"/>
  <c r="Y554" i="2"/>
  <c r="V554" i="2"/>
  <c r="N556" i="2"/>
  <c r="S555" i="2" a="1"/>
  <c r="S555" i="2" s="1"/>
  <c r="Q555" i="2" a="1"/>
  <c r="Q555" i="2" s="1"/>
  <c r="P555" i="2" a="1"/>
  <c r="P555" i="2" s="1"/>
  <c r="O555" i="2" a="1"/>
  <c r="O555" i="2" s="1"/>
  <c r="R555" i="2" a="1"/>
  <c r="R555" i="2" s="1"/>
  <c r="Y555" i="2" l="1"/>
  <c r="V555" i="2"/>
  <c r="W555" i="2"/>
  <c r="T555" i="2"/>
  <c r="X555" i="2"/>
  <c r="U555" i="2"/>
  <c r="N557" i="2"/>
  <c r="Q556" i="2" a="1"/>
  <c r="Q556" i="2" s="1"/>
  <c r="P556" i="2" a="1"/>
  <c r="P556" i="2" s="1"/>
  <c r="O556" i="2" a="1"/>
  <c r="O556" i="2" s="1"/>
  <c r="R556" i="2" a="1"/>
  <c r="R556" i="2" s="1"/>
  <c r="S556" i="2" a="1"/>
  <c r="S556" i="2" s="1"/>
  <c r="U556" i="2" l="1"/>
  <c r="X556" i="2"/>
  <c r="V556" i="2"/>
  <c r="Y556" i="2"/>
  <c r="W556" i="2"/>
  <c r="T556" i="2"/>
  <c r="N558" i="2"/>
  <c r="P557" i="2" a="1"/>
  <c r="P557" i="2" s="1"/>
  <c r="Q557" i="2" a="1"/>
  <c r="Q557" i="2" s="1"/>
  <c r="O557" i="2" a="1"/>
  <c r="O557" i="2" s="1"/>
  <c r="S557" i="2" a="1"/>
  <c r="S557" i="2" s="1"/>
  <c r="R557" i="2" a="1"/>
  <c r="R557" i="2" s="1"/>
  <c r="W557" i="2" l="1"/>
  <c r="T557" i="2"/>
  <c r="X557" i="2"/>
  <c r="U557" i="2"/>
  <c r="Y557" i="2"/>
  <c r="V557" i="2"/>
  <c r="S558" i="2" a="1"/>
  <c r="S558" i="2" s="1"/>
  <c r="R558" i="2" a="1"/>
  <c r="R558" i="2" s="1"/>
  <c r="O558" i="2" a="1"/>
  <c r="O558" i="2" s="1"/>
  <c r="Q558" i="2" a="1"/>
  <c r="Q558" i="2" s="1"/>
  <c r="P558" i="2" a="1"/>
  <c r="P558" i="2" s="1"/>
  <c r="N559" i="2"/>
  <c r="Y558" i="2" l="1"/>
  <c r="V558" i="2"/>
  <c r="W558" i="2"/>
  <c r="T558" i="2"/>
  <c r="X558" i="2"/>
  <c r="U558" i="2"/>
  <c r="R559" i="2" a="1"/>
  <c r="R559" i="2" s="1"/>
  <c r="O559" i="2" a="1"/>
  <c r="O559" i="2" s="1"/>
  <c r="Q559" i="2" a="1"/>
  <c r="Q559" i="2" s="1"/>
  <c r="N560" i="2"/>
  <c r="P559" i="2" a="1"/>
  <c r="P559" i="2" s="1"/>
  <c r="S559" i="2" a="1"/>
  <c r="S559" i="2" s="1"/>
  <c r="U559" i="2" l="1"/>
  <c r="X559" i="2"/>
  <c r="Y559" i="2"/>
  <c r="V559" i="2"/>
  <c r="T559" i="2"/>
  <c r="W559" i="2"/>
  <c r="N561" i="2"/>
  <c r="P560" i="2" a="1"/>
  <c r="P560" i="2" s="1"/>
  <c r="Q560" i="2" a="1"/>
  <c r="Q560" i="2" s="1"/>
  <c r="O560" i="2" a="1"/>
  <c r="O560" i="2" s="1"/>
  <c r="R560" i="2" a="1"/>
  <c r="R560" i="2" s="1"/>
  <c r="S560" i="2" a="1"/>
  <c r="S560" i="2" s="1"/>
  <c r="W560" i="2" l="1"/>
  <c r="T560" i="2"/>
  <c r="Y560" i="2"/>
  <c r="V560" i="2"/>
  <c r="X560" i="2"/>
  <c r="U560" i="2"/>
  <c r="N562" i="2"/>
  <c r="R561" i="2" a="1"/>
  <c r="R561" i="2" s="1"/>
  <c r="O561" i="2" a="1"/>
  <c r="O561" i="2" s="1"/>
  <c r="S561" i="2" a="1"/>
  <c r="S561" i="2" s="1"/>
  <c r="Q561" i="2" a="1"/>
  <c r="Q561" i="2" s="1"/>
  <c r="P561" i="2" a="1"/>
  <c r="P561" i="2" s="1"/>
  <c r="Y561" i="2" l="1"/>
  <c r="V561" i="2"/>
  <c r="W561" i="2"/>
  <c r="T561" i="2"/>
  <c r="X561" i="2"/>
  <c r="U561" i="2"/>
  <c r="N563" i="2"/>
  <c r="S562" i="2" a="1"/>
  <c r="S562" i="2" s="1"/>
  <c r="Q562" i="2" a="1"/>
  <c r="Q562" i="2" s="1"/>
  <c r="P562" i="2" a="1"/>
  <c r="P562" i="2" s="1"/>
  <c r="R562" i="2" a="1"/>
  <c r="R562" i="2" s="1"/>
  <c r="O562" i="2" a="1"/>
  <c r="O562" i="2" s="1"/>
  <c r="W562" i="2" l="1"/>
  <c r="T562" i="2"/>
  <c r="Y562" i="2"/>
  <c r="V562" i="2"/>
  <c r="X562" i="2"/>
  <c r="U562" i="2"/>
  <c r="N564" i="2"/>
  <c r="S563" i="2" a="1"/>
  <c r="S563" i="2" s="1"/>
  <c r="P563" i="2" a="1"/>
  <c r="P563" i="2" s="1"/>
  <c r="O563" i="2" a="1"/>
  <c r="O563" i="2" s="1"/>
  <c r="R563" i="2" a="1"/>
  <c r="R563" i="2" s="1"/>
  <c r="Q563" i="2" a="1"/>
  <c r="Q563" i="2" s="1"/>
  <c r="Y563" i="2" l="1"/>
  <c r="V563" i="2"/>
  <c r="X563" i="2"/>
  <c r="U563" i="2"/>
  <c r="W563" i="2"/>
  <c r="T563" i="2"/>
  <c r="N565" i="2"/>
  <c r="P564" i="2" a="1"/>
  <c r="P564" i="2" s="1"/>
  <c r="O564" i="2" a="1"/>
  <c r="O564" i="2" s="1"/>
  <c r="S564" i="2" a="1"/>
  <c r="S564" i="2" s="1"/>
  <c r="Q564" i="2" a="1"/>
  <c r="Q564" i="2" s="1"/>
  <c r="R564" i="2" a="1"/>
  <c r="R564" i="2" s="1"/>
  <c r="T564" i="2" l="1"/>
  <c r="W564" i="2"/>
  <c r="Y564" i="2"/>
  <c r="V564" i="2"/>
  <c r="U564" i="2"/>
  <c r="X564" i="2"/>
  <c r="N566" i="2"/>
  <c r="P565" i="2" a="1"/>
  <c r="P565" i="2" s="1"/>
  <c r="Q565" i="2" a="1"/>
  <c r="Q565" i="2" s="1"/>
  <c r="R565" i="2" a="1"/>
  <c r="R565" i="2" s="1"/>
  <c r="S565" i="2" a="1"/>
  <c r="S565" i="2" s="1"/>
  <c r="O565" i="2" a="1"/>
  <c r="O565" i="2" s="1"/>
  <c r="W565" i="2" l="1"/>
  <c r="T565" i="2"/>
  <c r="Y565" i="2"/>
  <c r="V565" i="2"/>
  <c r="X565" i="2"/>
  <c r="U565" i="2"/>
  <c r="N567" i="2"/>
  <c r="S566" i="2" a="1"/>
  <c r="S566" i="2" s="1"/>
  <c r="R566" i="2" a="1"/>
  <c r="R566" i="2" s="1"/>
  <c r="Q566" i="2" a="1"/>
  <c r="Q566" i="2" s="1"/>
  <c r="P566" i="2" a="1"/>
  <c r="P566" i="2" s="1"/>
  <c r="O566" i="2" a="1"/>
  <c r="O566" i="2" s="1"/>
  <c r="W566" i="2" l="1"/>
  <c r="T566" i="2"/>
  <c r="Y566" i="2"/>
  <c r="V566" i="2"/>
  <c r="X566" i="2"/>
  <c r="U566" i="2"/>
  <c r="N568" i="2"/>
  <c r="Q567" i="2" a="1"/>
  <c r="Q567" i="2" s="1"/>
  <c r="P567" i="2" a="1"/>
  <c r="P567" i="2" s="1"/>
  <c r="O567" i="2" a="1"/>
  <c r="O567" i="2" s="1"/>
  <c r="R567" i="2" a="1"/>
  <c r="R567" i="2" s="1"/>
  <c r="S567" i="2" a="1"/>
  <c r="S567" i="2" s="1"/>
  <c r="W567" i="2" l="1"/>
  <c r="T567" i="2"/>
  <c r="U567" i="2"/>
  <c r="X567" i="2"/>
  <c r="Y567" i="2"/>
  <c r="V567" i="2"/>
  <c r="N569" i="2"/>
  <c r="Q568" i="2" a="1"/>
  <c r="Q568" i="2" s="1"/>
  <c r="P568" i="2" a="1"/>
  <c r="P568" i="2" s="1"/>
  <c r="O568" i="2" a="1"/>
  <c r="O568" i="2" s="1"/>
  <c r="S568" i="2" a="1"/>
  <c r="S568" i="2" s="1"/>
  <c r="R568" i="2" a="1"/>
  <c r="R568" i="2" s="1"/>
  <c r="W568" i="2" l="1"/>
  <c r="T568" i="2"/>
  <c r="X568" i="2"/>
  <c r="U568" i="2"/>
  <c r="Y568" i="2"/>
  <c r="V568" i="2"/>
  <c r="S569" i="2" a="1"/>
  <c r="S569" i="2" s="1"/>
  <c r="R569" i="2" a="1"/>
  <c r="R569" i="2" s="1"/>
  <c r="Q569" i="2" a="1"/>
  <c r="Q569" i="2" s="1"/>
  <c r="N570" i="2"/>
  <c r="P569" i="2" a="1"/>
  <c r="P569" i="2" s="1"/>
  <c r="O569" i="2" a="1"/>
  <c r="O569" i="2" s="1"/>
  <c r="X569" i="2" l="1"/>
  <c r="U569" i="2"/>
  <c r="V569" i="2"/>
  <c r="Y569" i="2"/>
  <c r="W569" i="2"/>
  <c r="T569" i="2"/>
  <c r="N571" i="2"/>
  <c r="P570" i="2" a="1"/>
  <c r="P570" i="2" s="1"/>
  <c r="O570" i="2" a="1"/>
  <c r="O570" i="2" s="1"/>
  <c r="S570" i="2" a="1"/>
  <c r="S570" i="2" s="1"/>
  <c r="R570" i="2" a="1"/>
  <c r="R570" i="2" s="1"/>
  <c r="Q570" i="2" a="1"/>
  <c r="Q570" i="2" s="1"/>
  <c r="X570" i="2" l="1"/>
  <c r="U570" i="2"/>
  <c r="T570" i="2"/>
  <c r="W570" i="2"/>
  <c r="Y570" i="2"/>
  <c r="V570" i="2"/>
  <c r="N572" i="2"/>
  <c r="P571" i="2" a="1"/>
  <c r="P571" i="2" s="1"/>
  <c r="Q571" i="2" a="1"/>
  <c r="Q571" i="2" s="1"/>
  <c r="S571" i="2" a="1"/>
  <c r="S571" i="2" s="1"/>
  <c r="R571" i="2" a="1"/>
  <c r="R571" i="2" s="1"/>
  <c r="O571" i="2" a="1"/>
  <c r="O571" i="2" s="1"/>
  <c r="Y571" i="2" l="1"/>
  <c r="V571" i="2"/>
  <c r="W571" i="2"/>
  <c r="T571" i="2"/>
  <c r="X571" i="2"/>
  <c r="U571" i="2"/>
  <c r="Q572" i="2" a="1"/>
  <c r="Q572" i="2" s="1"/>
  <c r="N573" i="2"/>
  <c r="S572" i="2" a="1"/>
  <c r="S572" i="2" s="1"/>
  <c r="P572" i="2" a="1"/>
  <c r="P572" i="2" s="1"/>
  <c r="O572" i="2" a="1"/>
  <c r="O572" i="2" s="1"/>
  <c r="R572" i="2" a="1"/>
  <c r="R572" i="2" s="1"/>
  <c r="Y572" i="2" l="1"/>
  <c r="V572" i="2"/>
  <c r="W572" i="2"/>
  <c r="T572" i="2"/>
  <c r="X572" i="2"/>
  <c r="U572" i="2"/>
  <c r="N574" i="2"/>
  <c r="S573" i="2" a="1"/>
  <c r="S573" i="2" s="1"/>
  <c r="O573" i="2" a="1"/>
  <c r="O573" i="2" s="1"/>
  <c r="Q573" i="2" a="1"/>
  <c r="Q573" i="2" s="1"/>
  <c r="P573" i="2" a="1"/>
  <c r="P573" i="2" s="1"/>
  <c r="R573" i="2" a="1"/>
  <c r="R573" i="2" s="1"/>
  <c r="Y573" i="2" l="1"/>
  <c r="V573" i="2"/>
  <c r="W573" i="2"/>
  <c r="T573" i="2"/>
  <c r="X573" i="2"/>
  <c r="U573" i="2"/>
  <c r="N575" i="2"/>
  <c r="R574" i="2" a="1"/>
  <c r="R574" i="2" s="1"/>
  <c r="Q574" i="2" a="1"/>
  <c r="Q574" i="2" s="1"/>
  <c r="P574" i="2" a="1"/>
  <c r="P574" i="2" s="1"/>
  <c r="S574" i="2" a="1"/>
  <c r="S574" i="2" s="1"/>
  <c r="O574" i="2" a="1"/>
  <c r="O574" i="2" s="1"/>
  <c r="X574" i="2" l="1"/>
  <c r="U574" i="2"/>
  <c r="V574" i="2"/>
  <c r="Y574" i="2"/>
  <c r="W574" i="2"/>
  <c r="T574" i="2"/>
  <c r="R575" i="2" a="1"/>
  <c r="R575" i="2" s="1"/>
  <c r="Q575" i="2" a="1"/>
  <c r="Q575" i="2" s="1"/>
  <c r="O575" i="2" a="1"/>
  <c r="O575" i="2" s="1"/>
  <c r="P575" i="2" a="1"/>
  <c r="P575" i="2" s="1"/>
  <c r="S575" i="2" a="1"/>
  <c r="S575" i="2" s="1"/>
  <c r="N576" i="2"/>
  <c r="X575" i="2" l="1"/>
  <c r="U575" i="2"/>
  <c r="Y575" i="2"/>
  <c r="V575" i="2"/>
  <c r="T575" i="2"/>
  <c r="W575" i="2"/>
  <c r="Q576" i="2" a="1"/>
  <c r="Q576" i="2" s="1"/>
  <c r="S576" i="2" a="1"/>
  <c r="S576" i="2" s="1"/>
  <c r="R576" i="2" a="1"/>
  <c r="R576" i="2" s="1"/>
  <c r="N577" i="2"/>
  <c r="P576" i="2" a="1"/>
  <c r="P576" i="2" s="1"/>
  <c r="O576" i="2" a="1"/>
  <c r="O576" i="2" s="1"/>
  <c r="X576" i="2" l="1"/>
  <c r="U576" i="2"/>
  <c r="W576" i="2"/>
  <c r="T576" i="2"/>
  <c r="Y576" i="2"/>
  <c r="V576" i="2"/>
  <c r="R577" i="2" a="1"/>
  <c r="R577" i="2" s="1"/>
  <c r="Q577" i="2" a="1"/>
  <c r="Q577" i="2" s="1"/>
  <c r="O577" i="2" a="1"/>
  <c r="O577" i="2" s="1"/>
  <c r="P577" i="2" a="1"/>
  <c r="P577" i="2" s="1"/>
  <c r="N578" i="2"/>
  <c r="S577" i="2" a="1"/>
  <c r="S577" i="2" s="1"/>
  <c r="Y577" i="2" l="1"/>
  <c r="V577" i="2"/>
  <c r="X577" i="2"/>
  <c r="U577" i="2"/>
  <c r="W577" i="2"/>
  <c r="T577" i="2"/>
  <c r="N579" i="2"/>
  <c r="R578" i="2" a="1"/>
  <c r="R578" i="2" s="1"/>
  <c r="S578" i="2" a="1"/>
  <c r="S578" i="2" s="1"/>
  <c r="Q578" i="2" a="1"/>
  <c r="Q578" i="2" s="1"/>
  <c r="P578" i="2" a="1"/>
  <c r="P578" i="2" s="1"/>
  <c r="O578" i="2" a="1"/>
  <c r="O578" i="2" s="1"/>
  <c r="Y578" i="2" l="1"/>
  <c r="V578" i="2"/>
  <c r="W578" i="2"/>
  <c r="T578" i="2"/>
  <c r="X578" i="2"/>
  <c r="U578" i="2"/>
  <c r="N580" i="2"/>
  <c r="S579" i="2" a="1"/>
  <c r="S579" i="2" s="1"/>
  <c r="R579" i="2" a="1"/>
  <c r="R579" i="2" s="1"/>
  <c r="Q579" i="2" a="1"/>
  <c r="Q579" i="2" s="1"/>
  <c r="P579" i="2" a="1"/>
  <c r="P579" i="2" s="1"/>
  <c r="O579" i="2" a="1"/>
  <c r="O579" i="2" s="1"/>
  <c r="W579" i="2" l="1"/>
  <c r="T579" i="2"/>
  <c r="Y579" i="2"/>
  <c r="V579" i="2"/>
  <c r="X579" i="2"/>
  <c r="U579" i="2"/>
  <c r="N581" i="2"/>
  <c r="P580" i="2" a="1"/>
  <c r="P580" i="2" s="1"/>
  <c r="S580" i="2" a="1"/>
  <c r="S580" i="2" s="1"/>
  <c r="Q580" i="2" a="1"/>
  <c r="Q580" i="2" s="1"/>
  <c r="R580" i="2" a="1"/>
  <c r="R580" i="2" s="1"/>
  <c r="O580" i="2" a="1"/>
  <c r="O580" i="2" s="1"/>
  <c r="U580" i="2" l="1"/>
  <c r="X580" i="2"/>
  <c r="W580" i="2"/>
  <c r="T580" i="2"/>
  <c r="V580" i="2"/>
  <c r="Y580" i="2"/>
  <c r="N582" i="2"/>
  <c r="S581" i="2" a="1"/>
  <c r="S581" i="2" s="1"/>
  <c r="R581" i="2" a="1"/>
  <c r="R581" i="2" s="1"/>
  <c r="Q581" i="2" a="1"/>
  <c r="Q581" i="2" s="1"/>
  <c r="P581" i="2" a="1"/>
  <c r="P581" i="2" s="1"/>
  <c r="O581" i="2" a="1"/>
  <c r="O581" i="2" s="1"/>
  <c r="W581" i="2" l="1"/>
  <c r="T581" i="2"/>
  <c r="U581" i="2"/>
  <c r="X581" i="2"/>
  <c r="Y581" i="2"/>
  <c r="V581" i="2"/>
  <c r="N583" i="2"/>
  <c r="P582" i="2" a="1"/>
  <c r="P582" i="2" s="1"/>
  <c r="R582" i="2" a="1"/>
  <c r="R582" i="2" s="1"/>
  <c r="S582" i="2" a="1"/>
  <c r="S582" i="2" s="1"/>
  <c r="Q582" i="2" a="1"/>
  <c r="Q582" i="2" s="1"/>
  <c r="O582" i="2" a="1"/>
  <c r="O582" i="2" s="1"/>
  <c r="X582" i="2" l="1"/>
  <c r="U582" i="2"/>
  <c r="W582" i="2"/>
  <c r="T582" i="2"/>
  <c r="Y582" i="2"/>
  <c r="V582" i="2"/>
  <c r="N584" i="2"/>
  <c r="R583" i="2" a="1"/>
  <c r="R583" i="2" s="1"/>
  <c r="Q583" i="2" a="1"/>
  <c r="Q583" i="2" s="1"/>
  <c r="S583" i="2" a="1"/>
  <c r="S583" i="2" s="1"/>
  <c r="P583" i="2" a="1"/>
  <c r="P583" i="2" s="1"/>
  <c r="O583" i="2" a="1"/>
  <c r="O583" i="2" s="1"/>
  <c r="Y583" i="2" l="1"/>
  <c r="V583" i="2"/>
  <c r="W583" i="2"/>
  <c r="T583" i="2"/>
  <c r="X583" i="2"/>
  <c r="U583" i="2"/>
  <c r="N585" i="2"/>
  <c r="S584" i="2" a="1"/>
  <c r="S584" i="2" s="1"/>
  <c r="R584" i="2" a="1"/>
  <c r="R584" i="2" s="1"/>
  <c r="Q584" i="2" a="1"/>
  <c r="Q584" i="2" s="1"/>
  <c r="P584" i="2" a="1"/>
  <c r="P584" i="2" s="1"/>
  <c r="O584" i="2" a="1"/>
  <c r="O584" i="2" s="1"/>
  <c r="W584" i="2" l="1"/>
  <c r="T584" i="2"/>
  <c r="X584" i="2"/>
  <c r="U584" i="2"/>
  <c r="Y584" i="2"/>
  <c r="V584" i="2"/>
  <c r="N586" i="2"/>
  <c r="Q585" i="2" a="1"/>
  <c r="Q585" i="2" s="1"/>
  <c r="O585" i="2" a="1"/>
  <c r="O585" i="2" s="1"/>
  <c r="R585" i="2" a="1"/>
  <c r="R585" i="2" s="1"/>
  <c r="S585" i="2" a="1"/>
  <c r="S585" i="2" s="1"/>
  <c r="P585" i="2" a="1"/>
  <c r="P585" i="2" s="1"/>
  <c r="U585" i="2" l="1"/>
  <c r="X585" i="2"/>
  <c r="T585" i="2"/>
  <c r="W585" i="2"/>
  <c r="V585" i="2"/>
  <c r="Y585" i="2"/>
  <c r="N587" i="2"/>
  <c r="S586" i="2" a="1"/>
  <c r="S586" i="2" s="1"/>
  <c r="Q586" i="2" a="1"/>
  <c r="Q586" i="2" s="1"/>
  <c r="P586" i="2" a="1"/>
  <c r="P586" i="2" s="1"/>
  <c r="R586" i="2" a="1"/>
  <c r="R586" i="2" s="1"/>
  <c r="O586" i="2" a="1"/>
  <c r="O586" i="2" s="1"/>
  <c r="Y586" i="2" l="1"/>
  <c r="V586" i="2"/>
  <c r="W586" i="2"/>
  <c r="T586" i="2"/>
  <c r="X586" i="2"/>
  <c r="U586" i="2"/>
  <c r="Q587" i="2" a="1"/>
  <c r="Q587" i="2" s="1"/>
  <c r="P587" i="2" a="1"/>
  <c r="P587" i="2" s="1"/>
  <c r="S587" i="2" a="1"/>
  <c r="S587" i="2" s="1"/>
  <c r="O587" i="2" a="1"/>
  <c r="O587" i="2" s="1"/>
  <c r="N588" i="2"/>
  <c r="R587" i="2" a="1"/>
  <c r="R587" i="2" s="1"/>
  <c r="X587" i="2" l="1"/>
  <c r="U587" i="2"/>
  <c r="Y587" i="2"/>
  <c r="V587" i="2"/>
  <c r="W587" i="2"/>
  <c r="T587" i="2"/>
  <c r="N589" i="2"/>
  <c r="S588" i="2" a="1"/>
  <c r="S588" i="2" s="1"/>
  <c r="R588" i="2" a="1"/>
  <c r="R588" i="2" s="1"/>
  <c r="P588" i="2" a="1"/>
  <c r="P588" i="2" s="1"/>
  <c r="O588" i="2" a="1"/>
  <c r="O588" i="2" s="1"/>
  <c r="Q588" i="2" a="1"/>
  <c r="Q588" i="2" s="1"/>
  <c r="X588" i="2" l="1"/>
  <c r="U588" i="2"/>
  <c r="Y588" i="2"/>
  <c r="V588" i="2"/>
  <c r="W588" i="2"/>
  <c r="T588" i="2"/>
  <c r="N590" i="2"/>
  <c r="S589" i="2" a="1"/>
  <c r="S589" i="2" s="1"/>
  <c r="P589" i="2" a="1"/>
  <c r="P589" i="2" s="1"/>
  <c r="R589" i="2" a="1"/>
  <c r="R589" i="2" s="1"/>
  <c r="Q589" i="2" a="1"/>
  <c r="Q589" i="2" s="1"/>
  <c r="O589" i="2" a="1"/>
  <c r="O589" i="2" s="1"/>
  <c r="X589" i="2" l="1"/>
  <c r="U589" i="2"/>
  <c r="Y589" i="2"/>
  <c r="V589" i="2"/>
  <c r="W589" i="2"/>
  <c r="T589" i="2"/>
  <c r="R590" i="2" a="1"/>
  <c r="R590" i="2" s="1"/>
  <c r="P590" i="2" a="1"/>
  <c r="P590" i="2" s="1"/>
  <c r="N591" i="2"/>
  <c r="S590" i="2" a="1"/>
  <c r="S590" i="2" s="1"/>
  <c r="Q590" i="2" a="1"/>
  <c r="Q590" i="2" s="1"/>
  <c r="O590" i="2" a="1"/>
  <c r="O590" i="2" s="1"/>
  <c r="X590" i="2" l="1"/>
  <c r="U590" i="2"/>
  <c r="W590" i="2"/>
  <c r="T590" i="2"/>
  <c r="Y590" i="2"/>
  <c r="V590" i="2"/>
  <c r="R591" i="2" a="1"/>
  <c r="R591" i="2" s="1"/>
  <c r="N592" i="2"/>
  <c r="S591" i="2" a="1"/>
  <c r="S591" i="2" s="1"/>
  <c r="Q591" i="2" a="1"/>
  <c r="Q591" i="2" s="1"/>
  <c r="O591" i="2" a="1"/>
  <c r="O591" i="2" s="1"/>
  <c r="P591" i="2" a="1"/>
  <c r="P591" i="2" s="1"/>
  <c r="V591" i="2" l="1"/>
  <c r="Y591" i="2"/>
  <c r="W591" i="2"/>
  <c r="T591" i="2"/>
  <c r="X591" i="2"/>
  <c r="U591" i="2"/>
  <c r="Q592" i="2" a="1"/>
  <c r="Q592" i="2" s="1"/>
  <c r="R592" i="2" a="1"/>
  <c r="R592" i="2" s="1"/>
  <c r="P592" i="2" a="1"/>
  <c r="P592" i="2" s="1"/>
  <c r="N593" i="2"/>
  <c r="S592" i="2" a="1"/>
  <c r="S592" i="2" s="1"/>
  <c r="O592" i="2" a="1"/>
  <c r="O592" i="2" s="1"/>
  <c r="W592" i="2" l="1"/>
  <c r="T592" i="2"/>
  <c r="Y592" i="2"/>
  <c r="V592" i="2"/>
  <c r="X592" i="2"/>
  <c r="U592" i="2"/>
  <c r="S593" i="2" a="1"/>
  <c r="S593" i="2" s="1"/>
  <c r="O593" i="2" a="1"/>
  <c r="O593" i="2" s="1"/>
  <c r="N594" i="2"/>
  <c r="R593" i="2" a="1"/>
  <c r="R593" i="2" s="1"/>
  <c r="Q593" i="2" a="1"/>
  <c r="Q593" i="2" s="1"/>
  <c r="P593" i="2" a="1"/>
  <c r="P593" i="2" s="1"/>
  <c r="W593" i="2" l="1"/>
  <c r="T593" i="2"/>
  <c r="X593" i="2"/>
  <c r="U593" i="2"/>
  <c r="Y593" i="2"/>
  <c r="V593" i="2"/>
  <c r="P594" i="2" a="1"/>
  <c r="P594" i="2" s="1"/>
  <c r="S594" i="2" a="1"/>
  <c r="S594" i="2" s="1"/>
  <c r="R594" i="2" a="1"/>
  <c r="R594" i="2" s="1"/>
  <c r="N595" i="2"/>
  <c r="O594" i="2" a="1"/>
  <c r="O594" i="2" s="1"/>
  <c r="Q594" i="2" a="1"/>
  <c r="Q594" i="2" s="1"/>
  <c r="W594" i="2" l="1"/>
  <c r="T594" i="2"/>
  <c r="X594" i="2"/>
  <c r="U594" i="2"/>
  <c r="Y594" i="2"/>
  <c r="V594" i="2"/>
  <c r="P595" i="2" a="1"/>
  <c r="P595" i="2" s="1"/>
  <c r="N596" i="2"/>
  <c r="S595" i="2" a="1"/>
  <c r="S595" i="2" s="1"/>
  <c r="O595" i="2" a="1"/>
  <c r="O595" i="2" s="1"/>
  <c r="R595" i="2" a="1"/>
  <c r="R595" i="2" s="1"/>
  <c r="Q595" i="2" a="1"/>
  <c r="Q595" i="2" s="1"/>
  <c r="X595" i="2" l="1"/>
  <c r="U595" i="2"/>
  <c r="Y595" i="2"/>
  <c r="V595" i="2"/>
  <c r="W595" i="2"/>
  <c r="T595" i="2"/>
  <c r="N597" i="2"/>
  <c r="Q596" i="2" a="1"/>
  <c r="Q596" i="2" s="1"/>
  <c r="O596" i="2" a="1"/>
  <c r="O596" i="2" s="1"/>
  <c r="R596" i="2" a="1"/>
  <c r="R596" i="2" s="1"/>
  <c r="P596" i="2" a="1"/>
  <c r="P596" i="2" s="1"/>
  <c r="S596" i="2" a="1"/>
  <c r="S596" i="2" s="1"/>
  <c r="Y596" i="2" l="1"/>
  <c r="V596" i="2"/>
  <c r="U596" i="2"/>
  <c r="X596" i="2"/>
  <c r="T596" i="2"/>
  <c r="W596" i="2"/>
  <c r="R597" i="2" a="1"/>
  <c r="R597" i="2" s="1"/>
  <c r="P597" i="2" a="1"/>
  <c r="P597" i="2" s="1"/>
  <c r="N598" i="2"/>
  <c r="Q597" i="2" a="1"/>
  <c r="Q597" i="2" s="1"/>
  <c r="O597" i="2" a="1"/>
  <c r="O597" i="2" s="1"/>
  <c r="S597" i="2" a="1"/>
  <c r="S597" i="2" s="1"/>
  <c r="W597" i="2" l="1"/>
  <c r="T597" i="2"/>
  <c r="Y597" i="2"/>
  <c r="V597" i="2"/>
  <c r="X597" i="2"/>
  <c r="U597" i="2"/>
  <c r="Q598" i="2" a="1"/>
  <c r="Q598" i="2" s="1"/>
  <c r="O598" i="2" a="1"/>
  <c r="O598" i="2" s="1"/>
  <c r="S598" i="2" a="1"/>
  <c r="S598" i="2" s="1"/>
  <c r="N599" i="2"/>
  <c r="P598" i="2" a="1"/>
  <c r="P598" i="2" s="1"/>
  <c r="R598" i="2" a="1"/>
  <c r="R598" i="2" s="1"/>
  <c r="Y598" i="2" l="1"/>
  <c r="V598" i="2"/>
  <c r="X598" i="2"/>
  <c r="U598" i="2"/>
  <c r="W598" i="2"/>
  <c r="T598" i="2"/>
  <c r="Q599" i="2" a="1"/>
  <c r="Q599" i="2" s="1"/>
  <c r="P599" i="2" a="1"/>
  <c r="P599" i="2" s="1"/>
  <c r="O599" i="2" a="1"/>
  <c r="O599" i="2" s="1"/>
  <c r="N600" i="2"/>
  <c r="R599" i="2" a="1"/>
  <c r="R599" i="2" s="1"/>
  <c r="S599" i="2" a="1"/>
  <c r="S599" i="2" s="1"/>
  <c r="W599" i="2" l="1"/>
  <c r="T599" i="2"/>
  <c r="Y599" i="2"/>
  <c r="V599" i="2"/>
  <c r="X599" i="2"/>
  <c r="U599" i="2"/>
  <c r="R600" i="2" a="1"/>
  <c r="R600" i="2" s="1"/>
  <c r="Q600" i="2" a="1"/>
  <c r="Q600" i="2" s="1"/>
  <c r="P600" i="2" a="1"/>
  <c r="P600" i="2" s="1"/>
  <c r="O600" i="2" a="1"/>
  <c r="O600" i="2" s="1"/>
  <c r="N601" i="2"/>
  <c r="S600" i="2" a="1"/>
  <c r="S600" i="2" s="1"/>
  <c r="Y600" i="2" l="1"/>
  <c r="V600" i="2"/>
  <c r="X600" i="2"/>
  <c r="U600" i="2"/>
  <c r="W600" i="2"/>
  <c r="T600" i="2"/>
  <c r="S601" i="2" a="1"/>
  <c r="S601" i="2" s="1"/>
  <c r="O601" i="2" a="1"/>
  <c r="O601" i="2" s="1"/>
  <c r="R601" i="2" a="1"/>
  <c r="R601" i="2" s="1"/>
  <c r="Q601" i="2" a="1"/>
  <c r="Q601" i="2" s="1"/>
  <c r="N602" i="2"/>
  <c r="P601" i="2" a="1"/>
  <c r="P601" i="2" s="1"/>
  <c r="W601" i="2" l="1"/>
  <c r="T601" i="2"/>
  <c r="X601" i="2"/>
  <c r="U601" i="2"/>
  <c r="Y601" i="2"/>
  <c r="V601" i="2"/>
  <c r="Q602" i="2" a="1"/>
  <c r="Q602" i="2" s="1"/>
  <c r="S602" i="2" a="1"/>
  <c r="S602" i="2" s="1"/>
  <c r="O602" i="2" a="1"/>
  <c r="O602" i="2" s="1"/>
  <c r="N603" i="2"/>
  <c r="R602" i="2" a="1"/>
  <c r="R602" i="2" s="1"/>
  <c r="P602" i="2" a="1"/>
  <c r="P602" i="2" s="1"/>
  <c r="U602" i="2" l="1"/>
  <c r="X602" i="2"/>
  <c r="T602" i="2"/>
  <c r="W602" i="2"/>
  <c r="Y602" i="2"/>
  <c r="V602" i="2"/>
  <c r="N604" i="2"/>
  <c r="S603" i="2" a="1"/>
  <c r="S603" i="2" s="1"/>
  <c r="R603" i="2" a="1"/>
  <c r="R603" i="2" s="1"/>
  <c r="Q603" i="2" a="1"/>
  <c r="Q603" i="2" s="1"/>
  <c r="P603" i="2" a="1"/>
  <c r="P603" i="2" s="1"/>
  <c r="O603" i="2" a="1"/>
  <c r="O603" i="2" s="1"/>
  <c r="W603" i="2" l="1"/>
  <c r="T603" i="2"/>
  <c r="X603" i="2"/>
  <c r="U603" i="2"/>
  <c r="V603" i="2"/>
  <c r="Y603" i="2"/>
  <c r="N605" i="2"/>
  <c r="Q604" i="2" a="1"/>
  <c r="Q604" i="2" s="1"/>
  <c r="S604" i="2" a="1"/>
  <c r="S604" i="2" s="1"/>
  <c r="R604" i="2" a="1"/>
  <c r="R604" i="2" s="1"/>
  <c r="P604" i="2" a="1"/>
  <c r="P604" i="2" s="1"/>
  <c r="O604" i="2" a="1"/>
  <c r="O604" i="2" s="1"/>
  <c r="X604" i="2" l="1"/>
  <c r="U604" i="2"/>
  <c r="W604" i="2"/>
  <c r="T604" i="2"/>
  <c r="Y604" i="2"/>
  <c r="V604" i="2"/>
  <c r="N606" i="2"/>
  <c r="Q605" i="2" a="1"/>
  <c r="Q605" i="2" s="1"/>
  <c r="S605" i="2" a="1"/>
  <c r="S605" i="2" s="1"/>
  <c r="P605" i="2" a="1"/>
  <c r="P605" i="2" s="1"/>
  <c r="O605" i="2" a="1"/>
  <c r="O605" i="2" s="1"/>
  <c r="R605" i="2" a="1"/>
  <c r="R605" i="2" s="1"/>
  <c r="X605" i="2" l="1"/>
  <c r="U605" i="2"/>
  <c r="Y605" i="2"/>
  <c r="V605" i="2"/>
  <c r="W605" i="2"/>
  <c r="T605" i="2"/>
  <c r="N607" i="2"/>
  <c r="R606" i="2" a="1"/>
  <c r="R606" i="2" s="1"/>
  <c r="P606" i="2" a="1"/>
  <c r="P606" i="2" s="1"/>
  <c r="S606" i="2" a="1"/>
  <c r="S606" i="2" s="1"/>
  <c r="Q606" i="2" a="1"/>
  <c r="Q606" i="2" s="1"/>
  <c r="O606" i="2" a="1"/>
  <c r="O606" i="2" s="1"/>
  <c r="Y606" i="2" l="1"/>
  <c r="V606" i="2"/>
  <c r="X606" i="2"/>
  <c r="U606" i="2"/>
  <c r="W606" i="2"/>
  <c r="T606" i="2"/>
  <c r="N608" i="2"/>
  <c r="Q607" i="2" a="1"/>
  <c r="Q607" i="2" s="1"/>
  <c r="P607" i="2" a="1"/>
  <c r="P607" i="2" s="1"/>
  <c r="R607" i="2" a="1"/>
  <c r="R607" i="2" s="1"/>
  <c r="O607" i="2" a="1"/>
  <c r="O607" i="2" s="1"/>
  <c r="S607" i="2" a="1"/>
  <c r="S607" i="2" s="1"/>
  <c r="Y607" i="2" l="1"/>
  <c r="V607" i="2"/>
  <c r="T607" i="2"/>
  <c r="W607" i="2"/>
  <c r="X607" i="2"/>
  <c r="U607" i="2"/>
  <c r="N609" i="2"/>
  <c r="R608" i="2" a="1"/>
  <c r="R608" i="2" s="1"/>
  <c r="S608" i="2" a="1"/>
  <c r="S608" i="2" s="1"/>
  <c r="P608" i="2" a="1"/>
  <c r="P608" i="2" s="1"/>
  <c r="O608" i="2" a="1"/>
  <c r="O608" i="2" s="1"/>
  <c r="Q608" i="2" a="1"/>
  <c r="Q608" i="2" s="1"/>
  <c r="Y608" i="2" l="1"/>
  <c r="V608" i="2"/>
  <c r="X608" i="2"/>
  <c r="U608" i="2"/>
  <c r="W608" i="2"/>
  <c r="T608" i="2"/>
  <c r="N610" i="2"/>
  <c r="Q609" i="2" a="1"/>
  <c r="Q609" i="2" s="1"/>
  <c r="S609" i="2" a="1"/>
  <c r="S609" i="2" s="1"/>
  <c r="P609" i="2" a="1"/>
  <c r="P609" i="2" s="1"/>
  <c r="O609" i="2" a="1"/>
  <c r="O609" i="2" s="1"/>
  <c r="R609" i="2" a="1"/>
  <c r="R609" i="2" s="1"/>
  <c r="X609" i="2" l="1"/>
  <c r="U609" i="2"/>
  <c r="V609" i="2"/>
  <c r="Y609" i="2"/>
  <c r="W609" i="2"/>
  <c r="T609" i="2"/>
  <c r="N611" i="2"/>
  <c r="S610" i="2" a="1"/>
  <c r="S610" i="2" s="1"/>
  <c r="R610" i="2" a="1"/>
  <c r="R610" i="2" s="1"/>
  <c r="Q610" i="2" a="1"/>
  <c r="Q610" i="2" s="1"/>
  <c r="O610" i="2" a="1"/>
  <c r="O610" i="2" s="1"/>
  <c r="P610" i="2" a="1"/>
  <c r="P610" i="2" s="1"/>
  <c r="T610" i="2" l="1"/>
  <c r="W610" i="2"/>
  <c r="U610" i="2"/>
  <c r="X610" i="2"/>
  <c r="V610" i="2"/>
  <c r="Y610" i="2"/>
  <c r="N612" i="2"/>
  <c r="P611" i="2" a="1"/>
  <c r="P611" i="2" s="1"/>
  <c r="Q611" i="2" a="1"/>
  <c r="Q611" i="2" s="1"/>
  <c r="O611" i="2" a="1"/>
  <c r="O611" i="2" s="1"/>
  <c r="S611" i="2" a="1"/>
  <c r="S611" i="2" s="1"/>
  <c r="R611" i="2" a="1"/>
  <c r="R611" i="2" s="1"/>
  <c r="W611" i="2" l="1"/>
  <c r="T611" i="2"/>
  <c r="Y611" i="2"/>
  <c r="V611" i="2"/>
  <c r="X611" i="2"/>
  <c r="U611" i="2"/>
  <c r="R612" i="2" a="1"/>
  <c r="R612" i="2" s="1"/>
  <c r="P612" i="2" a="1"/>
  <c r="P612" i="2" s="1"/>
  <c r="O612" i="2" a="1"/>
  <c r="O612" i="2" s="1"/>
  <c r="S612" i="2" a="1"/>
  <c r="S612" i="2" s="1"/>
  <c r="Q612" i="2" a="1"/>
  <c r="Q612" i="2" s="1"/>
  <c r="N613" i="2"/>
  <c r="W612" i="2" l="1"/>
  <c r="T612" i="2"/>
  <c r="Y612" i="2"/>
  <c r="V612" i="2"/>
  <c r="X612" i="2"/>
  <c r="U612" i="2"/>
  <c r="Q613" i="2" a="1"/>
  <c r="Q613" i="2" s="1"/>
  <c r="S613" i="2" a="1"/>
  <c r="S613" i="2" s="1"/>
  <c r="R613" i="2" a="1"/>
  <c r="R613" i="2" s="1"/>
  <c r="P613" i="2" a="1"/>
  <c r="P613" i="2" s="1"/>
  <c r="O613" i="2" a="1"/>
  <c r="O613" i="2" s="1"/>
  <c r="N614" i="2"/>
  <c r="U613" i="2" l="1"/>
  <c r="X613" i="2"/>
  <c r="T613" i="2"/>
  <c r="W613" i="2"/>
  <c r="Y613" i="2"/>
  <c r="V613" i="2"/>
  <c r="S614" i="2" a="1"/>
  <c r="S614" i="2" s="1"/>
  <c r="O614" i="2" a="1"/>
  <c r="O614" i="2" s="1"/>
  <c r="N615" i="2"/>
  <c r="P614" i="2" a="1"/>
  <c r="P614" i="2" s="1"/>
  <c r="R614" i="2" a="1"/>
  <c r="R614" i="2" s="1"/>
  <c r="Q614" i="2" a="1"/>
  <c r="Q614" i="2" s="1"/>
  <c r="X614" i="2" l="1"/>
  <c r="U614" i="2"/>
  <c r="Y614" i="2"/>
  <c r="V614" i="2"/>
  <c r="W614" i="2"/>
  <c r="T614" i="2"/>
  <c r="N616" i="2"/>
  <c r="Q615" i="2" a="1"/>
  <c r="Q615" i="2" s="1"/>
  <c r="R615" i="2" a="1"/>
  <c r="R615" i="2" s="1"/>
  <c r="O615" i="2" a="1"/>
  <c r="O615" i="2" s="1"/>
  <c r="P615" i="2" a="1"/>
  <c r="P615" i="2" s="1"/>
  <c r="S615" i="2" a="1"/>
  <c r="S615" i="2" s="1"/>
  <c r="X615" i="2" l="1"/>
  <c r="U615" i="2"/>
  <c r="W615" i="2"/>
  <c r="T615" i="2"/>
  <c r="V615" i="2"/>
  <c r="Y615" i="2"/>
  <c r="R616" i="2" a="1"/>
  <c r="R616" i="2" s="1"/>
  <c r="P616" i="2" a="1"/>
  <c r="P616" i="2" s="1"/>
  <c r="O616" i="2" a="1"/>
  <c r="O616" i="2" s="1"/>
  <c r="N617" i="2"/>
  <c r="Q616" i="2" a="1"/>
  <c r="Q616" i="2" s="1"/>
  <c r="S616" i="2" a="1"/>
  <c r="S616" i="2" s="1"/>
  <c r="T616" i="2" l="1"/>
  <c r="W616" i="2"/>
  <c r="Y616" i="2"/>
  <c r="V616" i="2"/>
  <c r="X616" i="2"/>
  <c r="U616" i="2"/>
  <c r="N618" i="2"/>
  <c r="P617" i="2" a="1"/>
  <c r="P617" i="2" s="1"/>
  <c r="R617" i="2" a="1"/>
  <c r="R617" i="2" s="1"/>
  <c r="Q617" i="2" a="1"/>
  <c r="Q617" i="2" s="1"/>
  <c r="S617" i="2" a="1"/>
  <c r="S617" i="2" s="1"/>
  <c r="O617" i="2" a="1"/>
  <c r="O617" i="2" s="1"/>
  <c r="W617" i="2" l="1"/>
  <c r="T617" i="2"/>
  <c r="X617" i="2"/>
  <c r="U617" i="2"/>
  <c r="Y617" i="2"/>
  <c r="V617" i="2"/>
  <c r="S618" i="2" a="1"/>
  <c r="S618" i="2" s="1"/>
  <c r="R618" i="2" a="1"/>
  <c r="R618" i="2" s="1"/>
  <c r="Q618" i="2" a="1"/>
  <c r="Q618" i="2" s="1"/>
  <c r="N619" i="2"/>
  <c r="P618" i="2" a="1"/>
  <c r="P618" i="2" s="1"/>
  <c r="O618" i="2" a="1"/>
  <c r="O618" i="2" s="1"/>
  <c r="Y618" i="2" l="1"/>
  <c r="V618" i="2"/>
  <c r="W618" i="2"/>
  <c r="T618" i="2"/>
  <c r="X618" i="2"/>
  <c r="U618" i="2"/>
  <c r="P619" i="2" a="1"/>
  <c r="P619" i="2" s="1"/>
  <c r="O619" i="2" a="1"/>
  <c r="O619" i="2" s="1"/>
  <c r="N620" i="2"/>
  <c r="S619" i="2" a="1"/>
  <c r="S619" i="2" s="1"/>
  <c r="Q619" i="2" a="1"/>
  <c r="Q619" i="2" s="1"/>
  <c r="R619" i="2" a="1"/>
  <c r="R619" i="2" s="1"/>
  <c r="W619" i="2" l="1"/>
  <c r="T619" i="2"/>
  <c r="Y619" i="2"/>
  <c r="V619" i="2"/>
  <c r="X619" i="2"/>
  <c r="U619" i="2"/>
  <c r="P620" i="2" a="1"/>
  <c r="P620" i="2" s="1"/>
  <c r="O620" i="2" a="1"/>
  <c r="O620" i="2" s="1"/>
  <c r="R620" i="2" a="1"/>
  <c r="R620" i="2" s="1"/>
  <c r="S620" i="2" a="1"/>
  <c r="S620" i="2" s="1"/>
  <c r="Q620" i="2" a="1"/>
  <c r="Q620" i="2" s="1"/>
  <c r="N621" i="2"/>
  <c r="U620" i="2" l="1"/>
  <c r="X620" i="2"/>
  <c r="V620" i="2"/>
  <c r="Y620" i="2"/>
  <c r="T620" i="2"/>
  <c r="W620" i="2"/>
  <c r="P621" i="2" a="1"/>
  <c r="P621" i="2" s="1"/>
  <c r="S621" i="2" a="1"/>
  <c r="S621" i="2" s="1"/>
  <c r="R621" i="2" a="1"/>
  <c r="R621" i="2" s="1"/>
  <c r="N622" i="2"/>
  <c r="O621" i="2" a="1"/>
  <c r="O621" i="2" s="1"/>
  <c r="Q621" i="2" a="1"/>
  <c r="Q621" i="2" s="1"/>
  <c r="U621" i="2" l="1"/>
  <c r="X621" i="2"/>
  <c r="Y621" i="2"/>
  <c r="V621" i="2"/>
  <c r="T621" i="2"/>
  <c r="W621" i="2"/>
  <c r="Q622" i="2" a="1"/>
  <c r="Q622" i="2" s="1"/>
  <c r="S622" i="2" a="1"/>
  <c r="S622" i="2" s="1"/>
  <c r="O622" i="2" a="1"/>
  <c r="O622" i="2" s="1"/>
  <c r="N623" i="2"/>
  <c r="P622" i="2" a="1"/>
  <c r="P622" i="2" s="1"/>
  <c r="R622" i="2" a="1"/>
  <c r="R622" i="2" s="1"/>
  <c r="Y622" i="2" l="1"/>
  <c r="V622" i="2"/>
  <c r="X622" i="2"/>
  <c r="U622" i="2"/>
  <c r="W622" i="2"/>
  <c r="T622" i="2"/>
  <c r="Q623" i="2" a="1"/>
  <c r="Q623" i="2" s="1"/>
  <c r="N624" i="2"/>
  <c r="R623" i="2" a="1"/>
  <c r="R623" i="2" s="1"/>
  <c r="P623" i="2" a="1"/>
  <c r="P623" i="2" s="1"/>
  <c r="S623" i="2" a="1"/>
  <c r="S623" i="2" s="1"/>
  <c r="O623" i="2" a="1"/>
  <c r="O623" i="2" s="1"/>
  <c r="X623" i="2" l="1"/>
  <c r="U623" i="2"/>
  <c r="W623" i="2"/>
  <c r="T623" i="2"/>
  <c r="V623" i="2"/>
  <c r="Y623" i="2"/>
  <c r="N625" i="2"/>
  <c r="Q624" i="2" a="1"/>
  <c r="Q624" i="2" s="1"/>
  <c r="P624" i="2" a="1"/>
  <c r="P624" i="2" s="1"/>
  <c r="S624" i="2" a="1"/>
  <c r="S624" i="2" s="1"/>
  <c r="R624" i="2" a="1"/>
  <c r="R624" i="2" s="1"/>
  <c r="O624" i="2" a="1"/>
  <c r="O624" i="2" s="1"/>
  <c r="X624" i="2" l="1"/>
  <c r="U624" i="2"/>
  <c r="Y624" i="2"/>
  <c r="V624" i="2"/>
  <c r="T624" i="2"/>
  <c r="W624" i="2"/>
  <c r="N626" i="2"/>
  <c r="O625" i="2" a="1"/>
  <c r="O625" i="2" s="1"/>
  <c r="S625" i="2" a="1"/>
  <c r="S625" i="2" s="1"/>
  <c r="R625" i="2" a="1"/>
  <c r="R625" i="2" s="1"/>
  <c r="P625" i="2" a="1"/>
  <c r="P625" i="2" s="1"/>
  <c r="Q625" i="2" a="1"/>
  <c r="Q625" i="2" s="1"/>
  <c r="W625" i="2" l="1"/>
  <c r="T625" i="2"/>
  <c r="Y625" i="2"/>
  <c r="V625" i="2"/>
  <c r="X625" i="2"/>
  <c r="U625" i="2"/>
  <c r="N627" i="2"/>
  <c r="S626" i="2" a="1"/>
  <c r="S626" i="2" s="1"/>
  <c r="R626" i="2" a="1"/>
  <c r="R626" i="2" s="1"/>
  <c r="Q626" i="2" a="1"/>
  <c r="Q626" i="2" s="1"/>
  <c r="P626" i="2" a="1"/>
  <c r="P626" i="2" s="1"/>
  <c r="O626" i="2" a="1"/>
  <c r="O626" i="2" s="1"/>
  <c r="V626" i="2" l="1"/>
  <c r="Y626" i="2"/>
  <c r="W626" i="2"/>
  <c r="T626" i="2"/>
  <c r="U626" i="2"/>
  <c r="X626" i="2"/>
  <c r="P627" i="2" a="1"/>
  <c r="P627" i="2" s="1"/>
  <c r="R627" i="2" a="1"/>
  <c r="R627" i="2" s="1"/>
  <c r="O627" i="2" a="1"/>
  <c r="O627" i="2" s="1"/>
  <c r="S627" i="2" a="1"/>
  <c r="S627" i="2" s="1"/>
  <c r="N628" i="2"/>
  <c r="Q627" i="2" a="1"/>
  <c r="Q627" i="2" s="1"/>
  <c r="V627" i="2" l="1"/>
  <c r="Y627" i="2"/>
  <c r="W627" i="2"/>
  <c r="T627" i="2"/>
  <c r="X627" i="2"/>
  <c r="U627" i="2"/>
  <c r="P628" i="2" a="1"/>
  <c r="P628" i="2" s="1"/>
  <c r="O628" i="2" a="1"/>
  <c r="O628" i="2" s="1"/>
  <c r="Q628" i="2" a="1"/>
  <c r="Q628" i="2" s="1"/>
  <c r="S628" i="2" a="1"/>
  <c r="S628" i="2" s="1"/>
  <c r="N629" i="2"/>
  <c r="R628" i="2" a="1"/>
  <c r="R628" i="2" s="1"/>
  <c r="W628" i="2" l="1"/>
  <c r="T628" i="2"/>
  <c r="Y628" i="2"/>
  <c r="V628" i="2"/>
  <c r="X628" i="2"/>
  <c r="U628" i="2"/>
  <c r="P629" i="2" a="1"/>
  <c r="P629" i="2" s="1"/>
  <c r="R629" i="2" a="1"/>
  <c r="R629" i="2" s="1"/>
  <c r="S629" i="2" a="1"/>
  <c r="S629" i="2" s="1"/>
  <c r="Q629" i="2" a="1"/>
  <c r="Q629" i="2" s="1"/>
  <c r="O629" i="2" a="1"/>
  <c r="O629" i="2" s="1"/>
  <c r="N630" i="2"/>
  <c r="Y629" i="2" l="1"/>
  <c r="V629" i="2"/>
  <c r="W629" i="2"/>
  <c r="T629" i="2"/>
  <c r="X629" i="2"/>
  <c r="U629" i="2"/>
  <c r="S630" i="2" a="1"/>
  <c r="S630" i="2" s="1"/>
  <c r="N631" i="2"/>
  <c r="P630" i="2" a="1"/>
  <c r="P630" i="2" s="1"/>
  <c r="R630" i="2" a="1"/>
  <c r="R630" i="2" s="1"/>
  <c r="Q630" i="2" a="1"/>
  <c r="Q630" i="2" s="1"/>
  <c r="O630" i="2" a="1"/>
  <c r="O630" i="2" s="1"/>
  <c r="X630" i="2" l="1"/>
  <c r="U630" i="2"/>
  <c r="V630" i="2"/>
  <c r="Y630" i="2"/>
  <c r="W630" i="2"/>
  <c r="T630" i="2"/>
  <c r="P631" i="2" a="1"/>
  <c r="P631" i="2" s="1"/>
  <c r="S631" i="2" a="1"/>
  <c r="S631" i="2" s="1"/>
  <c r="N632" i="2"/>
  <c r="Q631" i="2" a="1"/>
  <c r="Q631" i="2" s="1"/>
  <c r="R631" i="2" a="1"/>
  <c r="R631" i="2" s="1"/>
  <c r="O631" i="2" a="1"/>
  <c r="O631" i="2" s="1"/>
  <c r="T631" i="2" l="1"/>
  <c r="W631" i="2"/>
  <c r="V631" i="2"/>
  <c r="Y631" i="2"/>
  <c r="U631" i="2"/>
  <c r="X631" i="2"/>
  <c r="R632" i="2" a="1"/>
  <c r="R632" i="2" s="1"/>
  <c r="Q632" i="2" a="1"/>
  <c r="Q632" i="2" s="1"/>
  <c r="O632" i="2" a="1"/>
  <c r="O632" i="2" s="1"/>
  <c r="N633" i="2"/>
  <c r="S632" i="2" a="1"/>
  <c r="S632" i="2" s="1"/>
  <c r="P632" i="2" a="1"/>
  <c r="P632" i="2" s="1"/>
  <c r="Y632" i="2" l="1"/>
  <c r="V632" i="2"/>
  <c r="T632" i="2"/>
  <c r="W632" i="2"/>
  <c r="X632" i="2"/>
  <c r="U632" i="2"/>
  <c r="P633" i="2" a="1"/>
  <c r="P633" i="2" s="1"/>
  <c r="O633" i="2" a="1"/>
  <c r="O633" i="2" s="1"/>
  <c r="R633" i="2" a="1"/>
  <c r="R633" i="2" s="1"/>
  <c r="Q633" i="2" a="1"/>
  <c r="Q633" i="2" s="1"/>
  <c r="N634" i="2"/>
  <c r="S633" i="2" a="1"/>
  <c r="S633" i="2" s="1"/>
  <c r="X633" i="2" l="1"/>
  <c r="U633" i="2"/>
  <c r="Y633" i="2"/>
  <c r="V633" i="2"/>
  <c r="W633" i="2"/>
  <c r="T633" i="2"/>
  <c r="P634" i="2" a="1"/>
  <c r="P634" i="2" s="1"/>
  <c r="O634" i="2" a="1"/>
  <c r="O634" i="2" s="1"/>
  <c r="R634" i="2" a="1"/>
  <c r="R634" i="2" s="1"/>
  <c r="Q634" i="2" a="1"/>
  <c r="Q634" i="2" s="1"/>
  <c r="N635" i="2"/>
  <c r="S634" i="2" a="1"/>
  <c r="S634" i="2" s="1"/>
  <c r="U634" i="2" l="1"/>
  <c r="X634" i="2"/>
  <c r="W634" i="2"/>
  <c r="T634" i="2"/>
  <c r="V634" i="2"/>
  <c r="Y634" i="2"/>
  <c r="P635" i="2" a="1"/>
  <c r="P635" i="2" s="1"/>
  <c r="S635" i="2" a="1"/>
  <c r="S635" i="2" s="1"/>
  <c r="R635" i="2" a="1"/>
  <c r="R635" i="2" s="1"/>
  <c r="O635" i="2" a="1"/>
  <c r="O635" i="2" s="1"/>
  <c r="N636" i="2"/>
  <c r="Q635" i="2" a="1"/>
  <c r="Q635" i="2" s="1"/>
  <c r="W635" i="2" l="1"/>
  <c r="T635" i="2"/>
  <c r="X635" i="2"/>
  <c r="U635" i="2"/>
  <c r="Y635" i="2"/>
  <c r="V635" i="2"/>
  <c r="N637" i="2"/>
  <c r="Q636" i="2" a="1"/>
  <c r="Q636" i="2" s="1"/>
  <c r="P636" i="2" a="1"/>
  <c r="P636" i="2" s="1"/>
  <c r="S636" i="2" a="1"/>
  <c r="S636" i="2" s="1"/>
  <c r="R636" i="2" a="1"/>
  <c r="R636" i="2" s="1"/>
  <c r="O636" i="2" a="1"/>
  <c r="O636" i="2" s="1"/>
  <c r="X636" i="2" l="1"/>
  <c r="U636" i="2"/>
  <c r="Y636" i="2"/>
  <c r="V636" i="2"/>
  <c r="W636" i="2"/>
  <c r="T636" i="2"/>
  <c r="N638" i="2"/>
  <c r="S637" i="2" a="1"/>
  <c r="S637" i="2" s="1"/>
  <c r="O637" i="2" a="1"/>
  <c r="O637" i="2" s="1"/>
  <c r="R637" i="2" a="1"/>
  <c r="R637" i="2" s="1"/>
  <c r="Q637" i="2" a="1"/>
  <c r="Q637" i="2" s="1"/>
  <c r="P637" i="2" a="1"/>
  <c r="P637" i="2" s="1"/>
  <c r="T637" i="2" l="1"/>
  <c r="W637" i="2"/>
  <c r="U637" i="2"/>
  <c r="X637" i="2"/>
  <c r="Y637" i="2"/>
  <c r="V637" i="2"/>
  <c r="N639" i="2"/>
  <c r="P638" i="2" a="1"/>
  <c r="P638" i="2" s="1"/>
  <c r="Q638" i="2" a="1"/>
  <c r="Q638" i="2" s="1"/>
  <c r="R638" i="2" a="1"/>
  <c r="R638" i="2" s="1"/>
  <c r="O638" i="2" a="1"/>
  <c r="O638" i="2" s="1"/>
  <c r="S638" i="2" a="1"/>
  <c r="S638" i="2" s="1"/>
  <c r="V638" i="2" l="1"/>
  <c r="Y638" i="2"/>
  <c r="U638" i="2"/>
  <c r="X638" i="2"/>
  <c r="W638" i="2"/>
  <c r="T638" i="2"/>
  <c r="N640" i="2"/>
  <c r="S639" i="2" a="1"/>
  <c r="S639" i="2" s="1"/>
  <c r="R639" i="2" a="1"/>
  <c r="R639" i="2" s="1"/>
  <c r="P639" i="2" a="1"/>
  <c r="P639" i="2" s="1"/>
  <c r="Q639" i="2" a="1"/>
  <c r="Q639" i="2" s="1"/>
  <c r="O639" i="2" a="1"/>
  <c r="O639" i="2" s="1"/>
  <c r="X639" i="2" l="1"/>
  <c r="U639" i="2"/>
  <c r="W639" i="2"/>
  <c r="T639" i="2"/>
  <c r="Y639" i="2"/>
  <c r="V639" i="2"/>
  <c r="N641" i="2"/>
  <c r="Q640" i="2" a="1"/>
  <c r="Q640" i="2" s="1"/>
  <c r="R640" i="2" a="1"/>
  <c r="R640" i="2" s="1"/>
  <c r="P640" i="2" a="1"/>
  <c r="P640" i="2" s="1"/>
  <c r="S640" i="2" a="1"/>
  <c r="S640" i="2" s="1"/>
  <c r="O640" i="2" a="1"/>
  <c r="O640" i="2" s="1"/>
  <c r="X640" i="2" l="1"/>
  <c r="U640" i="2"/>
  <c r="W640" i="2"/>
  <c r="T640" i="2"/>
  <c r="Y640" i="2"/>
  <c r="V640" i="2"/>
  <c r="N642" i="2"/>
  <c r="Q641" i="2" a="1"/>
  <c r="Q641" i="2" s="1"/>
  <c r="S641" i="2" a="1"/>
  <c r="S641" i="2" s="1"/>
  <c r="O641" i="2" a="1"/>
  <c r="O641" i="2" s="1"/>
  <c r="P641" i="2" a="1"/>
  <c r="P641" i="2" s="1"/>
  <c r="R641" i="2" a="1"/>
  <c r="R641" i="2" s="1"/>
  <c r="X641" i="2" l="1"/>
  <c r="U641" i="2"/>
  <c r="V641" i="2"/>
  <c r="Y641" i="2"/>
  <c r="W641" i="2"/>
  <c r="T641" i="2"/>
  <c r="S642" i="2" a="1"/>
  <c r="S642" i="2" s="1"/>
  <c r="Q642" i="2" a="1"/>
  <c r="Q642" i="2" s="1"/>
  <c r="O642" i="2" a="1"/>
  <c r="O642" i="2" s="1"/>
  <c r="R642" i="2" a="1"/>
  <c r="R642" i="2" s="1"/>
  <c r="N643" i="2"/>
  <c r="P642" i="2" a="1"/>
  <c r="P642" i="2" s="1"/>
  <c r="U642" i="2" l="1"/>
  <c r="X642" i="2"/>
  <c r="T642" i="2"/>
  <c r="W642" i="2"/>
  <c r="V642" i="2"/>
  <c r="Y642" i="2"/>
  <c r="R643" i="2" a="1"/>
  <c r="R643" i="2" s="1"/>
  <c r="Q643" i="2" a="1"/>
  <c r="Q643" i="2" s="1"/>
  <c r="P643" i="2" a="1"/>
  <c r="P643" i="2" s="1"/>
  <c r="S643" i="2" a="1"/>
  <c r="S643" i="2" s="1"/>
  <c r="O643" i="2" a="1"/>
  <c r="O643" i="2" s="1"/>
  <c r="N644" i="2"/>
  <c r="X643" i="2" l="1"/>
  <c r="U643" i="2"/>
  <c r="Y643" i="2"/>
  <c r="V643" i="2"/>
  <c r="W643" i="2"/>
  <c r="T643" i="2"/>
  <c r="R644" i="2" a="1"/>
  <c r="R644" i="2" s="1"/>
  <c r="O644" i="2" a="1"/>
  <c r="O644" i="2" s="1"/>
  <c r="P644" i="2" a="1"/>
  <c r="P644" i="2" s="1"/>
  <c r="Q644" i="2" a="1"/>
  <c r="Q644" i="2" s="1"/>
  <c r="N645" i="2"/>
  <c r="S644" i="2" a="1"/>
  <c r="S644" i="2" s="1"/>
  <c r="X644" i="2" l="1"/>
  <c r="U644" i="2"/>
  <c r="Y644" i="2"/>
  <c r="V644" i="2"/>
  <c r="W644" i="2"/>
  <c r="T644" i="2"/>
  <c r="R645" i="2" a="1"/>
  <c r="R645" i="2" s="1"/>
  <c r="Q645" i="2" a="1"/>
  <c r="Q645" i="2" s="1"/>
  <c r="P645" i="2" a="1"/>
  <c r="P645" i="2" s="1"/>
  <c r="O645" i="2" a="1"/>
  <c r="O645" i="2" s="1"/>
  <c r="N646" i="2"/>
  <c r="S645" i="2" a="1"/>
  <c r="S645" i="2" s="1"/>
  <c r="U645" i="2" l="1"/>
  <c r="X645" i="2"/>
  <c r="Y645" i="2"/>
  <c r="V645" i="2"/>
  <c r="T645" i="2"/>
  <c r="W645" i="2"/>
  <c r="N647" i="2"/>
  <c r="Q646" i="2" a="1"/>
  <c r="Q646" i="2" s="1"/>
  <c r="S646" i="2" a="1"/>
  <c r="S646" i="2" s="1"/>
  <c r="O646" i="2" a="1"/>
  <c r="O646" i="2" s="1"/>
  <c r="R646" i="2" a="1"/>
  <c r="R646" i="2" s="1"/>
  <c r="P646" i="2" a="1"/>
  <c r="P646" i="2" s="1"/>
  <c r="W646" i="2" l="1"/>
  <c r="T646" i="2"/>
  <c r="Y646" i="2"/>
  <c r="V646" i="2"/>
  <c r="X646" i="2"/>
  <c r="U646" i="2"/>
  <c r="Q647" i="2" a="1"/>
  <c r="Q647" i="2" s="1"/>
  <c r="S647" i="2" a="1"/>
  <c r="S647" i="2" s="1"/>
  <c r="P647" i="2" a="1"/>
  <c r="P647" i="2" s="1"/>
  <c r="O647" i="2" a="1"/>
  <c r="O647" i="2" s="1"/>
  <c r="N648" i="2"/>
  <c r="R647" i="2" a="1"/>
  <c r="R647" i="2" s="1"/>
  <c r="V647" i="2" l="1"/>
  <c r="Y647" i="2"/>
  <c r="W647" i="2"/>
  <c r="T647" i="2"/>
  <c r="X647" i="2"/>
  <c r="U647" i="2"/>
  <c r="N649" i="2"/>
  <c r="Q648" i="2" a="1"/>
  <c r="Q648" i="2" s="1"/>
  <c r="P648" i="2" a="1"/>
  <c r="P648" i="2" s="1"/>
  <c r="S648" i="2" a="1"/>
  <c r="S648" i="2" s="1"/>
  <c r="R648" i="2" a="1"/>
  <c r="R648" i="2" s="1"/>
  <c r="O648" i="2" a="1"/>
  <c r="O648" i="2" s="1"/>
  <c r="X648" i="2" l="1"/>
  <c r="U648" i="2"/>
  <c r="Y648" i="2"/>
  <c r="V648" i="2"/>
  <c r="T648" i="2"/>
  <c r="W648" i="2"/>
  <c r="N650" i="2"/>
  <c r="R649" i="2" a="1"/>
  <c r="R649" i="2" s="1"/>
  <c r="P649" i="2" a="1"/>
  <c r="P649" i="2" s="1"/>
  <c r="O649" i="2" a="1"/>
  <c r="O649" i="2" s="1"/>
  <c r="Q649" i="2" a="1"/>
  <c r="Q649" i="2" s="1"/>
  <c r="S649" i="2" a="1"/>
  <c r="S649" i="2" s="1"/>
  <c r="Y649" i="2" l="1"/>
  <c r="V649" i="2"/>
  <c r="U649" i="2"/>
  <c r="X649" i="2"/>
  <c r="T649" i="2"/>
  <c r="W649" i="2"/>
  <c r="N651" i="2"/>
  <c r="S650" i="2" a="1"/>
  <c r="S650" i="2" s="1"/>
  <c r="R650" i="2" a="1"/>
  <c r="R650" i="2" s="1"/>
  <c r="Q650" i="2" a="1"/>
  <c r="Q650" i="2" s="1"/>
  <c r="O650" i="2" a="1"/>
  <c r="O650" i="2" s="1"/>
  <c r="P650" i="2" a="1"/>
  <c r="P650" i="2" s="1"/>
  <c r="W650" i="2" l="1"/>
  <c r="T650" i="2"/>
  <c r="X650" i="2"/>
  <c r="U650" i="2"/>
  <c r="Y650" i="2"/>
  <c r="V650" i="2"/>
  <c r="N652" i="2"/>
  <c r="P651" i="2" a="1"/>
  <c r="P651" i="2" s="1"/>
  <c r="S651" i="2" a="1"/>
  <c r="S651" i="2" s="1"/>
  <c r="R651" i="2" a="1"/>
  <c r="R651" i="2" s="1"/>
  <c r="O651" i="2" a="1"/>
  <c r="O651" i="2" s="1"/>
  <c r="Q651" i="2" a="1"/>
  <c r="Q651" i="2" s="1"/>
  <c r="X651" i="2" l="1"/>
  <c r="U651" i="2"/>
  <c r="Y651" i="2"/>
  <c r="V651" i="2"/>
  <c r="W651" i="2"/>
  <c r="T651" i="2"/>
  <c r="S652" i="2" a="1"/>
  <c r="S652" i="2" s="1"/>
  <c r="R652" i="2" a="1"/>
  <c r="R652" i="2" s="1"/>
  <c r="N653" i="2"/>
  <c r="P652" i="2" a="1"/>
  <c r="P652" i="2" s="1"/>
  <c r="Q652" i="2" a="1"/>
  <c r="Q652" i="2" s="1"/>
  <c r="O652" i="2" a="1"/>
  <c r="O652" i="2" s="1"/>
  <c r="X652" i="2" l="1"/>
  <c r="U652" i="2"/>
  <c r="W652" i="2"/>
  <c r="T652" i="2"/>
  <c r="V652" i="2"/>
  <c r="Y652" i="2"/>
  <c r="R653" i="2" a="1"/>
  <c r="R653" i="2" s="1"/>
  <c r="Q653" i="2" a="1"/>
  <c r="Q653" i="2" s="1"/>
  <c r="P653" i="2" a="1"/>
  <c r="P653" i="2" s="1"/>
  <c r="N654" i="2"/>
  <c r="S653" i="2" a="1"/>
  <c r="S653" i="2" s="1"/>
  <c r="O653" i="2" a="1"/>
  <c r="O653" i="2" s="1"/>
  <c r="T653" i="2" l="1"/>
  <c r="W653" i="2"/>
  <c r="U653" i="2"/>
  <c r="X653" i="2"/>
  <c r="Y653" i="2"/>
  <c r="V653" i="2"/>
  <c r="S654" i="2" a="1"/>
  <c r="S654" i="2" s="1"/>
  <c r="R654" i="2" a="1"/>
  <c r="R654" i="2" s="1"/>
  <c r="N655" i="2"/>
  <c r="Q654" i="2" a="1"/>
  <c r="Q654" i="2" s="1"/>
  <c r="O654" i="2" a="1"/>
  <c r="O654" i="2" s="1"/>
  <c r="P654" i="2" a="1"/>
  <c r="P654" i="2" s="1"/>
  <c r="W654" i="2" l="1"/>
  <c r="T654" i="2"/>
  <c r="X654" i="2"/>
  <c r="U654" i="2"/>
  <c r="Y654" i="2"/>
  <c r="V654" i="2"/>
  <c r="Q655" i="2" a="1"/>
  <c r="Q655" i="2" s="1"/>
  <c r="N656" i="2"/>
  <c r="P655" i="2" a="1"/>
  <c r="P655" i="2" s="1"/>
  <c r="S655" i="2" a="1"/>
  <c r="S655" i="2" s="1"/>
  <c r="O655" i="2" a="1"/>
  <c r="O655" i="2" s="1"/>
  <c r="R655" i="2" a="1"/>
  <c r="R655" i="2" s="1"/>
  <c r="U655" i="2" l="1"/>
  <c r="X655" i="2"/>
  <c r="V655" i="2"/>
  <c r="Y655" i="2"/>
  <c r="W655" i="2"/>
  <c r="T655" i="2"/>
  <c r="N657" i="2"/>
  <c r="R656" i="2" a="1"/>
  <c r="R656" i="2" s="1"/>
  <c r="Q656" i="2" a="1"/>
  <c r="Q656" i="2" s="1"/>
  <c r="S656" i="2" a="1"/>
  <c r="S656" i="2" s="1"/>
  <c r="P656" i="2" a="1"/>
  <c r="P656" i="2" s="1"/>
  <c r="O656" i="2" a="1"/>
  <c r="O656" i="2" s="1"/>
  <c r="T656" i="2" l="1"/>
  <c r="W656" i="2"/>
  <c r="X656" i="2"/>
  <c r="U656" i="2"/>
  <c r="Y656" i="2"/>
  <c r="V656" i="2"/>
  <c r="N658" i="2"/>
  <c r="Q657" i="2" a="1"/>
  <c r="Q657" i="2" s="1"/>
  <c r="S657" i="2" a="1"/>
  <c r="S657" i="2" s="1"/>
  <c r="R657" i="2" a="1"/>
  <c r="R657" i="2" s="1"/>
  <c r="P657" i="2" a="1"/>
  <c r="P657" i="2" s="1"/>
  <c r="O657" i="2" a="1"/>
  <c r="O657" i="2" s="1"/>
  <c r="X657" i="2" l="1"/>
  <c r="U657" i="2"/>
  <c r="W657" i="2"/>
  <c r="T657" i="2"/>
  <c r="Y657" i="2"/>
  <c r="V657" i="2"/>
  <c r="Q658" i="2" a="1"/>
  <c r="Q658" i="2" s="1"/>
  <c r="P658" i="2" a="1"/>
  <c r="P658" i="2" s="1"/>
  <c r="R658" i="2" a="1"/>
  <c r="R658" i="2" s="1"/>
  <c r="N659" i="2"/>
  <c r="O658" i="2" a="1"/>
  <c r="O658" i="2" s="1"/>
  <c r="S658" i="2" a="1"/>
  <c r="S658" i="2" s="1"/>
  <c r="W658" i="2" l="1"/>
  <c r="T658" i="2"/>
  <c r="U658" i="2"/>
  <c r="X658" i="2"/>
  <c r="V658" i="2"/>
  <c r="Y658" i="2"/>
  <c r="N660" i="2"/>
  <c r="O659" i="2" a="1"/>
  <c r="O659" i="2" s="1"/>
  <c r="S659" i="2" a="1"/>
  <c r="S659" i="2" s="1"/>
  <c r="P659" i="2" a="1"/>
  <c r="P659" i="2" s="1"/>
  <c r="R659" i="2" a="1"/>
  <c r="R659" i="2" s="1"/>
  <c r="Q659" i="2" a="1"/>
  <c r="Q659" i="2" s="1"/>
  <c r="X659" i="2" l="1"/>
  <c r="U659" i="2"/>
  <c r="V659" i="2"/>
  <c r="Y659" i="2"/>
  <c r="W659" i="2"/>
  <c r="T659" i="2"/>
  <c r="Q660" i="2" a="1"/>
  <c r="Q660" i="2" s="1"/>
  <c r="O660" i="2" a="1"/>
  <c r="O660" i="2" s="1"/>
  <c r="N661" i="2"/>
  <c r="P660" i="2" a="1"/>
  <c r="P660" i="2" s="1"/>
  <c r="S660" i="2" a="1"/>
  <c r="S660" i="2" s="1"/>
  <c r="R660" i="2" a="1"/>
  <c r="R660" i="2" s="1"/>
  <c r="X660" i="2" l="1"/>
  <c r="U660" i="2"/>
  <c r="Y660" i="2"/>
  <c r="V660" i="2"/>
  <c r="T660" i="2"/>
  <c r="W660" i="2"/>
  <c r="N662" i="2"/>
  <c r="S661" i="2" a="1"/>
  <c r="S661" i="2" s="1"/>
  <c r="R661" i="2" a="1"/>
  <c r="R661" i="2" s="1"/>
  <c r="Q661" i="2" a="1"/>
  <c r="Q661" i="2" s="1"/>
  <c r="P661" i="2" a="1"/>
  <c r="P661" i="2" s="1"/>
  <c r="O661" i="2" a="1"/>
  <c r="O661" i="2" s="1"/>
  <c r="W661" i="2" l="1"/>
  <c r="T661" i="2"/>
  <c r="X661" i="2"/>
  <c r="U661" i="2"/>
  <c r="Y661" i="2"/>
  <c r="V661" i="2"/>
  <c r="N663" i="2"/>
  <c r="P662" i="2" a="1"/>
  <c r="P662" i="2" s="1"/>
  <c r="Q662" i="2" a="1"/>
  <c r="Q662" i="2" s="1"/>
  <c r="R662" i="2" a="1"/>
  <c r="R662" i="2" s="1"/>
  <c r="O662" i="2" a="1"/>
  <c r="O662" i="2" s="1"/>
  <c r="S662" i="2" a="1"/>
  <c r="S662" i="2" s="1"/>
  <c r="W662" i="2" l="1"/>
  <c r="T662" i="2"/>
  <c r="Y662" i="2"/>
  <c r="V662" i="2"/>
  <c r="X662" i="2"/>
  <c r="U662" i="2"/>
  <c r="S663" i="2" a="1"/>
  <c r="S663" i="2" s="1"/>
  <c r="Q663" i="2" a="1"/>
  <c r="Q663" i="2" s="1"/>
  <c r="O663" i="2" a="1"/>
  <c r="O663" i="2" s="1"/>
  <c r="R663" i="2" a="1"/>
  <c r="R663" i="2" s="1"/>
  <c r="N664" i="2"/>
  <c r="P663" i="2" a="1"/>
  <c r="P663" i="2" s="1"/>
  <c r="W663" i="2" l="1"/>
  <c r="T663" i="2"/>
  <c r="V663" i="2"/>
  <c r="Y663" i="2"/>
  <c r="X663" i="2"/>
  <c r="U663" i="2"/>
  <c r="S664" i="2" a="1"/>
  <c r="S664" i="2" s="1"/>
  <c r="Q664" i="2" a="1"/>
  <c r="Q664" i="2" s="1"/>
  <c r="N665" i="2"/>
  <c r="O664" i="2" a="1"/>
  <c r="O664" i="2" s="1"/>
  <c r="P664" i="2" a="1"/>
  <c r="P664" i="2" s="1"/>
  <c r="R664" i="2" a="1"/>
  <c r="R664" i="2" s="1"/>
  <c r="X664" i="2" l="1"/>
  <c r="U664" i="2"/>
  <c r="Y664" i="2"/>
  <c r="V664" i="2"/>
  <c r="T664" i="2"/>
  <c r="W664" i="2"/>
  <c r="P665" i="2" a="1"/>
  <c r="P665" i="2" s="1"/>
  <c r="S665" i="2" a="1"/>
  <c r="S665" i="2" s="1"/>
  <c r="O665" i="2" a="1"/>
  <c r="O665" i="2" s="1"/>
  <c r="R665" i="2" a="1"/>
  <c r="R665" i="2" s="1"/>
  <c r="N666" i="2"/>
  <c r="Q665" i="2" a="1"/>
  <c r="Q665" i="2" s="1"/>
  <c r="W665" i="2" l="1"/>
  <c r="T665" i="2"/>
  <c r="X665" i="2"/>
  <c r="U665" i="2"/>
  <c r="V665" i="2"/>
  <c r="Y665" i="2"/>
  <c r="N667" i="2"/>
  <c r="S666" i="2" a="1"/>
  <c r="S666" i="2" s="1"/>
  <c r="R666" i="2" a="1"/>
  <c r="R666" i="2" s="1"/>
  <c r="P666" i="2" a="1"/>
  <c r="P666" i="2" s="1"/>
  <c r="Q666" i="2" a="1"/>
  <c r="Q666" i="2" s="1"/>
  <c r="O666" i="2" a="1"/>
  <c r="O666" i="2" s="1"/>
  <c r="T666" i="2" l="1"/>
  <c r="W666" i="2"/>
  <c r="V666" i="2"/>
  <c r="Y666" i="2"/>
  <c r="U666" i="2"/>
  <c r="X666" i="2"/>
  <c r="O667" i="2" a="1"/>
  <c r="O667" i="2" s="1"/>
  <c r="Q667" i="2" a="1"/>
  <c r="Q667" i="2" s="1"/>
  <c r="S667" i="2" a="1"/>
  <c r="S667" i="2" s="1"/>
  <c r="R667" i="2" a="1"/>
  <c r="R667" i="2" s="1"/>
  <c r="N668" i="2"/>
  <c r="P667" i="2" a="1"/>
  <c r="P667" i="2" s="1"/>
  <c r="X667" i="2" l="1"/>
  <c r="U667" i="2"/>
  <c r="W667" i="2"/>
  <c r="T667" i="2"/>
  <c r="Y667" i="2"/>
  <c r="V667" i="2"/>
  <c r="Q668" i="2" a="1"/>
  <c r="Q668" i="2" s="1"/>
  <c r="P668" i="2" a="1"/>
  <c r="P668" i="2" s="1"/>
  <c r="N669" i="2"/>
  <c r="O668" i="2" a="1"/>
  <c r="O668" i="2" s="1"/>
  <c r="R668" i="2" a="1"/>
  <c r="R668" i="2" s="1"/>
  <c r="S668" i="2" a="1"/>
  <c r="S668" i="2" s="1"/>
  <c r="X668" i="2" l="1"/>
  <c r="U668" i="2"/>
  <c r="Y668" i="2"/>
  <c r="V668" i="2"/>
  <c r="W668" i="2"/>
  <c r="T668" i="2"/>
  <c r="N670" i="2"/>
  <c r="R669" i="2" a="1"/>
  <c r="R669" i="2" s="1"/>
  <c r="S669" i="2" a="1"/>
  <c r="S669" i="2" s="1"/>
  <c r="P669" i="2" a="1"/>
  <c r="P669" i="2" s="1"/>
  <c r="O669" i="2" a="1"/>
  <c r="O669" i="2" s="1"/>
  <c r="Q669" i="2" a="1"/>
  <c r="Q669" i="2" s="1"/>
  <c r="U669" i="2" l="1"/>
  <c r="X669" i="2"/>
  <c r="T669" i="2"/>
  <c r="W669" i="2"/>
  <c r="Y669" i="2"/>
  <c r="V669" i="2"/>
  <c r="Q670" i="2" a="1"/>
  <c r="Q670" i="2" s="1"/>
  <c r="O670" i="2" a="1"/>
  <c r="O670" i="2" s="1"/>
  <c r="P670" i="2" a="1"/>
  <c r="P670" i="2" s="1"/>
  <c r="N671" i="2"/>
  <c r="S670" i="2" a="1"/>
  <c r="S670" i="2" s="1"/>
  <c r="R670" i="2" a="1"/>
  <c r="R670" i="2" s="1"/>
  <c r="U670" i="2" l="1"/>
  <c r="X670" i="2"/>
  <c r="V670" i="2"/>
  <c r="Y670" i="2"/>
  <c r="W670" i="2"/>
  <c r="T670" i="2"/>
  <c r="P671" i="2" a="1"/>
  <c r="P671" i="2" s="1"/>
  <c r="Q671" i="2" a="1"/>
  <c r="Q671" i="2" s="1"/>
  <c r="O671" i="2" a="1"/>
  <c r="O671" i="2" s="1"/>
  <c r="S671" i="2" a="1"/>
  <c r="S671" i="2" s="1"/>
  <c r="R671" i="2" a="1"/>
  <c r="R671" i="2" s="1"/>
  <c r="N672" i="2"/>
  <c r="Y671" i="2" l="1"/>
  <c r="V671" i="2"/>
  <c r="X671" i="2"/>
  <c r="U671" i="2"/>
  <c r="W671" i="2"/>
  <c r="T671" i="2"/>
  <c r="N673" i="2"/>
  <c r="P672" i="2" a="1"/>
  <c r="P672" i="2" s="1"/>
  <c r="Q672" i="2" a="1"/>
  <c r="Q672" i="2" s="1"/>
  <c r="R672" i="2" a="1"/>
  <c r="R672" i="2" s="1"/>
  <c r="O672" i="2" a="1"/>
  <c r="O672" i="2" s="1"/>
  <c r="S672" i="2" a="1"/>
  <c r="S672" i="2" s="1"/>
  <c r="Y672" i="2" l="1"/>
  <c r="V672" i="2"/>
  <c r="X672" i="2"/>
  <c r="U672" i="2"/>
  <c r="W672" i="2"/>
  <c r="T672" i="2"/>
  <c r="N674" i="2"/>
  <c r="R673" i="2" a="1"/>
  <c r="R673" i="2" s="1"/>
  <c r="Q673" i="2" a="1"/>
  <c r="Q673" i="2" s="1"/>
  <c r="S673" i="2" a="1"/>
  <c r="S673" i="2" s="1"/>
  <c r="O673" i="2" a="1"/>
  <c r="O673" i="2" s="1"/>
  <c r="P673" i="2" a="1"/>
  <c r="P673" i="2" s="1"/>
  <c r="Y673" i="2" l="1"/>
  <c r="V673" i="2"/>
  <c r="W673" i="2"/>
  <c r="T673" i="2"/>
  <c r="U673" i="2"/>
  <c r="X673" i="2"/>
  <c r="S674" i="2" a="1"/>
  <c r="S674" i="2" s="1"/>
  <c r="P674" i="2" a="1"/>
  <c r="P674" i="2" s="1"/>
  <c r="O674" i="2" a="1"/>
  <c r="O674" i="2" s="1"/>
  <c r="R674" i="2" a="1"/>
  <c r="R674" i="2" s="1"/>
  <c r="Q674" i="2" a="1"/>
  <c r="Q674" i="2" s="1"/>
  <c r="N675" i="2"/>
  <c r="W674" i="2" l="1"/>
  <c r="T674" i="2"/>
  <c r="U674" i="2"/>
  <c r="X674" i="2"/>
  <c r="V674" i="2"/>
  <c r="Y674" i="2"/>
  <c r="P675" i="2" a="1"/>
  <c r="P675" i="2" s="1"/>
  <c r="O675" i="2" a="1"/>
  <c r="O675" i="2" s="1"/>
  <c r="R675" i="2" a="1"/>
  <c r="R675" i="2" s="1"/>
  <c r="S675" i="2" a="1"/>
  <c r="S675" i="2" s="1"/>
  <c r="Q675" i="2" a="1"/>
  <c r="Q675" i="2" s="1"/>
  <c r="N676" i="2"/>
  <c r="W675" i="2" l="1"/>
  <c r="T675" i="2"/>
  <c r="X675" i="2"/>
  <c r="U675" i="2"/>
  <c r="Y675" i="2"/>
  <c r="V675" i="2"/>
  <c r="R676" i="2" a="1"/>
  <c r="R676" i="2" s="1"/>
  <c r="Q676" i="2" a="1"/>
  <c r="Q676" i="2" s="1"/>
  <c r="O676" i="2" a="1"/>
  <c r="O676" i="2" s="1"/>
  <c r="P676" i="2" a="1"/>
  <c r="P676" i="2" s="1"/>
  <c r="S676" i="2" a="1"/>
  <c r="S676" i="2" s="1"/>
  <c r="N677" i="2"/>
  <c r="W676" i="2" l="1"/>
  <c r="T676" i="2"/>
  <c r="X676" i="2"/>
  <c r="U676" i="2"/>
  <c r="V676" i="2"/>
  <c r="Y676" i="2"/>
  <c r="S677" i="2" a="1"/>
  <c r="S677" i="2" s="1"/>
  <c r="O677" i="2" a="1"/>
  <c r="O677" i="2" s="1"/>
  <c r="Q677" i="2" a="1"/>
  <c r="Q677" i="2" s="1"/>
  <c r="N678" i="2"/>
  <c r="P677" i="2" a="1"/>
  <c r="P677" i="2" s="1"/>
  <c r="R677" i="2" a="1"/>
  <c r="R677" i="2" s="1"/>
  <c r="Y677" i="2" l="1"/>
  <c r="V677" i="2"/>
  <c r="T677" i="2"/>
  <c r="W677" i="2"/>
  <c r="U677" i="2"/>
  <c r="X677" i="2"/>
  <c r="Q678" i="2" a="1"/>
  <c r="Q678" i="2" s="1"/>
  <c r="P678" i="2" a="1"/>
  <c r="P678" i="2" s="1"/>
  <c r="S678" i="2" a="1"/>
  <c r="S678" i="2" s="1"/>
  <c r="O678" i="2" a="1"/>
  <c r="O678" i="2" s="1"/>
  <c r="N679" i="2"/>
  <c r="R678" i="2" a="1"/>
  <c r="R678" i="2" s="1"/>
  <c r="W678" i="2" l="1"/>
  <c r="T678" i="2"/>
  <c r="X678" i="2"/>
  <c r="U678" i="2"/>
  <c r="Y678" i="2"/>
  <c r="V678" i="2"/>
  <c r="S679" i="2" a="1"/>
  <c r="S679" i="2" s="1"/>
  <c r="R679" i="2" a="1"/>
  <c r="R679" i="2" s="1"/>
  <c r="P679" i="2" a="1"/>
  <c r="P679" i="2" s="1"/>
  <c r="O679" i="2" a="1"/>
  <c r="O679" i="2" s="1"/>
  <c r="N680" i="2"/>
  <c r="Q679" i="2" a="1"/>
  <c r="Q679" i="2" s="1"/>
  <c r="X679" i="2" l="1"/>
  <c r="U679" i="2"/>
  <c r="W679" i="2"/>
  <c r="T679" i="2"/>
  <c r="V679" i="2"/>
  <c r="Y679" i="2"/>
  <c r="N681" i="2"/>
  <c r="Q680" i="2" a="1"/>
  <c r="Q680" i="2" s="1"/>
  <c r="P680" i="2" a="1"/>
  <c r="P680" i="2" s="1"/>
  <c r="O680" i="2" a="1"/>
  <c r="O680" i="2" s="1"/>
  <c r="S680" i="2" a="1"/>
  <c r="S680" i="2" s="1"/>
  <c r="R680" i="2" a="1"/>
  <c r="R680" i="2" s="1"/>
  <c r="T680" i="2" l="1"/>
  <c r="W680" i="2"/>
  <c r="X680" i="2"/>
  <c r="U680" i="2"/>
  <c r="Y680" i="2"/>
  <c r="V680" i="2"/>
  <c r="P681" i="2" a="1"/>
  <c r="P681" i="2" s="1"/>
  <c r="O681" i="2" a="1"/>
  <c r="O681" i="2" s="1"/>
  <c r="N682" i="2"/>
  <c r="S681" i="2" a="1"/>
  <c r="S681" i="2" s="1"/>
  <c r="R681" i="2" a="1"/>
  <c r="R681" i="2" s="1"/>
  <c r="Q681" i="2" a="1"/>
  <c r="Q681" i="2" s="1"/>
  <c r="W681" i="2" l="1"/>
  <c r="T681" i="2"/>
  <c r="U681" i="2"/>
  <c r="X681" i="2"/>
  <c r="Y681" i="2"/>
  <c r="V681" i="2"/>
  <c r="O682" i="2" a="1"/>
  <c r="O682" i="2" s="1"/>
  <c r="N683" i="2"/>
  <c r="S682" i="2" a="1"/>
  <c r="S682" i="2" s="1"/>
  <c r="P682" i="2" a="1"/>
  <c r="P682" i="2" s="1"/>
  <c r="R682" i="2" a="1"/>
  <c r="R682" i="2" s="1"/>
  <c r="Q682" i="2" a="1"/>
  <c r="Q682" i="2" s="1"/>
  <c r="X682" i="2" l="1"/>
  <c r="U682" i="2"/>
  <c r="Y682" i="2"/>
  <c r="V682" i="2"/>
  <c r="W682" i="2"/>
  <c r="T682" i="2"/>
  <c r="N684" i="2"/>
  <c r="R683" i="2" a="1"/>
  <c r="R683" i="2" s="1"/>
  <c r="S683" i="2" a="1"/>
  <c r="S683" i="2" s="1"/>
  <c r="Q683" i="2" a="1"/>
  <c r="Q683" i="2" s="1"/>
  <c r="P683" i="2" a="1"/>
  <c r="P683" i="2" s="1"/>
  <c r="O683" i="2" a="1"/>
  <c r="O683" i="2" s="1"/>
  <c r="W683" i="2" l="1"/>
  <c r="T683" i="2"/>
  <c r="X683" i="2"/>
  <c r="U683" i="2"/>
  <c r="Y683" i="2"/>
  <c r="V683" i="2"/>
  <c r="N685" i="2"/>
  <c r="Q684" i="2" a="1"/>
  <c r="Q684" i="2" s="1"/>
  <c r="O684" i="2" a="1"/>
  <c r="O684" i="2" s="1"/>
  <c r="P684" i="2" a="1"/>
  <c r="P684" i="2" s="1"/>
  <c r="S684" i="2" a="1"/>
  <c r="S684" i="2" s="1"/>
  <c r="R684" i="2" a="1"/>
  <c r="R684" i="2" s="1"/>
  <c r="V684" i="2" l="1"/>
  <c r="Y684" i="2"/>
  <c r="T684" i="2"/>
  <c r="W684" i="2"/>
  <c r="U684" i="2"/>
  <c r="X684" i="2"/>
  <c r="N686" i="2"/>
  <c r="S685" i="2" a="1"/>
  <c r="S685" i="2" s="1"/>
  <c r="Q685" i="2" a="1"/>
  <c r="Q685" i="2" s="1"/>
  <c r="R685" i="2" a="1"/>
  <c r="R685" i="2" s="1"/>
  <c r="P685" i="2" a="1"/>
  <c r="P685" i="2" s="1"/>
  <c r="O685" i="2" a="1"/>
  <c r="O685" i="2" s="1"/>
  <c r="T685" i="2" l="1"/>
  <c r="W685" i="2"/>
  <c r="Y685" i="2"/>
  <c r="V685" i="2"/>
  <c r="U685" i="2"/>
  <c r="X685" i="2"/>
  <c r="Q686" i="2" a="1"/>
  <c r="Q686" i="2" s="1"/>
  <c r="R686" i="2" a="1"/>
  <c r="R686" i="2" s="1"/>
  <c r="S686" i="2" a="1"/>
  <c r="S686" i="2" s="1"/>
  <c r="O686" i="2" a="1"/>
  <c r="O686" i="2" s="1"/>
  <c r="N687" i="2"/>
  <c r="P686" i="2" a="1"/>
  <c r="P686" i="2" s="1"/>
  <c r="Y686" i="2" l="1"/>
  <c r="V686" i="2"/>
  <c r="X686" i="2"/>
  <c r="U686" i="2"/>
  <c r="W686" i="2"/>
  <c r="T686" i="2"/>
  <c r="P687" i="2" a="1"/>
  <c r="P687" i="2" s="1"/>
  <c r="O687" i="2" a="1"/>
  <c r="O687" i="2" s="1"/>
  <c r="N688" i="2"/>
  <c r="R687" i="2" a="1"/>
  <c r="R687" i="2" s="1"/>
  <c r="S687" i="2" a="1"/>
  <c r="S687" i="2" s="1"/>
  <c r="Q687" i="2" a="1"/>
  <c r="Q687" i="2" s="1"/>
  <c r="W687" i="2" l="1"/>
  <c r="T687" i="2"/>
  <c r="X687" i="2"/>
  <c r="U687" i="2"/>
  <c r="V687" i="2"/>
  <c r="Y687" i="2"/>
  <c r="N689" i="2"/>
  <c r="S688" i="2" a="1"/>
  <c r="S688" i="2" s="1"/>
  <c r="R688" i="2" a="1"/>
  <c r="R688" i="2" s="1"/>
  <c r="P688" i="2" a="1"/>
  <c r="P688" i="2" s="1"/>
  <c r="Q688" i="2" a="1"/>
  <c r="Q688" i="2" s="1"/>
  <c r="O688" i="2" a="1"/>
  <c r="O688" i="2" s="1"/>
  <c r="T688" i="2" l="1"/>
  <c r="W688" i="2"/>
  <c r="V688" i="2"/>
  <c r="Y688" i="2"/>
  <c r="X688" i="2"/>
  <c r="U688" i="2"/>
  <c r="N690" i="2"/>
  <c r="P689" i="2" a="1"/>
  <c r="P689" i="2" s="1"/>
  <c r="S689" i="2" a="1"/>
  <c r="S689" i="2" s="1"/>
  <c r="R689" i="2" a="1"/>
  <c r="R689" i="2" s="1"/>
  <c r="Q689" i="2" a="1"/>
  <c r="Q689" i="2" s="1"/>
  <c r="O689" i="2" a="1"/>
  <c r="O689" i="2" s="1"/>
  <c r="X689" i="2" l="1"/>
  <c r="U689" i="2"/>
  <c r="W689" i="2"/>
  <c r="T689" i="2"/>
  <c r="Y689" i="2"/>
  <c r="V689" i="2"/>
  <c r="Q690" i="2" a="1"/>
  <c r="Q690" i="2" s="1"/>
  <c r="O690" i="2" a="1"/>
  <c r="O690" i="2" s="1"/>
  <c r="P690" i="2" a="1"/>
  <c r="P690" i="2" s="1"/>
  <c r="S690" i="2" a="1"/>
  <c r="S690" i="2" s="1"/>
  <c r="N691" i="2"/>
  <c r="R690" i="2" a="1"/>
  <c r="R690" i="2" s="1"/>
  <c r="W690" i="2" l="1"/>
  <c r="T690" i="2"/>
  <c r="U690" i="2"/>
  <c r="X690" i="2"/>
  <c r="V690" i="2"/>
  <c r="Y690" i="2"/>
  <c r="Q691" i="2" a="1"/>
  <c r="Q691" i="2" s="1"/>
  <c r="N692" i="2"/>
  <c r="O691" i="2" a="1"/>
  <c r="O691" i="2" s="1"/>
  <c r="R691" i="2" a="1"/>
  <c r="R691" i="2" s="1"/>
  <c r="P691" i="2" a="1"/>
  <c r="P691" i="2" s="1"/>
  <c r="S691" i="2" a="1"/>
  <c r="S691" i="2" s="1"/>
  <c r="X691" i="2" l="1"/>
  <c r="U691" i="2"/>
  <c r="W691" i="2"/>
  <c r="T691" i="2"/>
  <c r="Y691" i="2"/>
  <c r="V691" i="2"/>
  <c r="N693" i="2"/>
  <c r="Q692" i="2" a="1"/>
  <c r="Q692" i="2" s="1"/>
  <c r="P692" i="2" a="1"/>
  <c r="P692" i="2" s="1"/>
  <c r="S692" i="2" a="1"/>
  <c r="S692" i="2" s="1"/>
  <c r="R692" i="2" a="1"/>
  <c r="R692" i="2" s="1"/>
  <c r="O692" i="2" a="1"/>
  <c r="O692" i="2" s="1"/>
  <c r="W692" i="2" l="1"/>
  <c r="T692" i="2"/>
  <c r="X692" i="2"/>
  <c r="U692" i="2"/>
  <c r="Y692" i="2"/>
  <c r="V692" i="2"/>
  <c r="N694" i="2"/>
  <c r="S693" i="2" a="1"/>
  <c r="S693" i="2" s="1"/>
  <c r="R693" i="2" a="1"/>
  <c r="R693" i="2" s="1"/>
  <c r="O693" i="2" a="1"/>
  <c r="O693" i="2" s="1"/>
  <c r="P693" i="2" a="1"/>
  <c r="P693" i="2" s="1"/>
  <c r="Q693" i="2" a="1"/>
  <c r="Q693" i="2" s="1"/>
  <c r="Y693" i="2" l="1"/>
  <c r="V693" i="2"/>
  <c r="U693" i="2"/>
  <c r="X693" i="2"/>
  <c r="T693" i="2"/>
  <c r="W693" i="2"/>
  <c r="N695" i="2"/>
  <c r="R694" i="2" a="1"/>
  <c r="R694" i="2" s="1"/>
  <c r="Q694" i="2" a="1"/>
  <c r="Q694" i="2" s="1"/>
  <c r="O694" i="2" a="1"/>
  <c r="O694" i="2" s="1"/>
  <c r="S694" i="2" a="1"/>
  <c r="S694" i="2" s="1"/>
  <c r="P694" i="2" a="1"/>
  <c r="P694" i="2" s="1"/>
  <c r="X694" i="2" l="1"/>
  <c r="U694" i="2"/>
  <c r="Y694" i="2"/>
  <c r="V694" i="2"/>
  <c r="W694" i="2"/>
  <c r="T694" i="2"/>
  <c r="N696" i="2"/>
  <c r="P695" i="2" a="1"/>
  <c r="P695" i="2" s="1"/>
  <c r="Q695" i="2" a="1"/>
  <c r="Q695" i="2" s="1"/>
  <c r="R695" i="2" a="1"/>
  <c r="R695" i="2" s="1"/>
  <c r="S695" i="2" a="1"/>
  <c r="S695" i="2" s="1"/>
  <c r="O695" i="2" a="1"/>
  <c r="O695" i="2" s="1"/>
  <c r="X695" i="2" l="1"/>
  <c r="U695" i="2"/>
  <c r="W695" i="2"/>
  <c r="T695" i="2"/>
  <c r="Y695" i="2"/>
  <c r="V695" i="2"/>
  <c r="N697" i="2"/>
  <c r="R696" i="2" a="1"/>
  <c r="R696" i="2" s="1"/>
  <c r="P696" i="2" a="1"/>
  <c r="P696" i="2" s="1"/>
  <c r="Q696" i="2" a="1"/>
  <c r="Q696" i="2" s="1"/>
  <c r="S696" i="2" a="1"/>
  <c r="S696" i="2" s="1"/>
  <c r="O696" i="2" a="1"/>
  <c r="O696" i="2" s="1"/>
  <c r="X696" i="2" l="1"/>
  <c r="U696" i="2"/>
  <c r="T696" i="2"/>
  <c r="W696" i="2"/>
  <c r="V696" i="2"/>
  <c r="Y696" i="2"/>
  <c r="N698" i="2"/>
  <c r="R697" i="2" a="1"/>
  <c r="R697" i="2" s="1"/>
  <c r="O697" i="2" a="1"/>
  <c r="O697" i="2" s="1"/>
  <c r="Q697" i="2" a="1"/>
  <c r="Q697" i="2" s="1"/>
  <c r="P697" i="2" a="1"/>
  <c r="P697" i="2" s="1"/>
  <c r="S697" i="2" a="1"/>
  <c r="S697" i="2" s="1"/>
  <c r="X697" i="2" l="1"/>
  <c r="U697" i="2"/>
  <c r="Y697" i="2"/>
  <c r="V697" i="2"/>
  <c r="W697" i="2"/>
  <c r="T697" i="2"/>
  <c r="N699" i="2"/>
  <c r="Q698" i="2" a="1"/>
  <c r="Q698" i="2" s="1"/>
  <c r="P698" i="2" a="1"/>
  <c r="P698" i="2" s="1"/>
  <c r="R698" i="2" a="1"/>
  <c r="R698" i="2" s="1"/>
  <c r="S698" i="2" a="1"/>
  <c r="S698" i="2" s="1"/>
  <c r="O698" i="2" a="1"/>
  <c r="O698" i="2" s="1"/>
  <c r="W698" i="2" l="1"/>
  <c r="T698" i="2"/>
  <c r="X698" i="2"/>
  <c r="U698" i="2"/>
  <c r="Y698" i="2"/>
  <c r="V698" i="2"/>
  <c r="N700" i="2"/>
  <c r="S699" i="2" a="1"/>
  <c r="S699" i="2" s="1"/>
  <c r="R699" i="2" a="1"/>
  <c r="R699" i="2" s="1"/>
  <c r="Q699" i="2" a="1"/>
  <c r="Q699" i="2" s="1"/>
  <c r="P699" i="2" a="1"/>
  <c r="P699" i="2" s="1"/>
  <c r="O699" i="2" a="1"/>
  <c r="O699" i="2" s="1"/>
  <c r="X699" i="2" l="1"/>
  <c r="U699" i="2"/>
  <c r="Y699" i="2"/>
  <c r="V699" i="2"/>
  <c r="W699" i="2"/>
  <c r="T699" i="2"/>
  <c r="N701" i="2"/>
  <c r="Q700" i="2" a="1"/>
  <c r="Q700" i="2" s="1"/>
  <c r="P700" i="2" a="1"/>
  <c r="P700" i="2" s="1"/>
  <c r="S700" i="2" a="1"/>
  <c r="S700" i="2" s="1"/>
  <c r="R700" i="2" a="1"/>
  <c r="R700" i="2" s="1"/>
  <c r="O700" i="2" a="1"/>
  <c r="O700" i="2" s="1"/>
  <c r="W700" i="2" l="1"/>
  <c r="T700" i="2"/>
  <c r="X700" i="2"/>
  <c r="U700" i="2"/>
  <c r="Y700" i="2"/>
  <c r="V700" i="2"/>
  <c r="Q701" i="2" a="1"/>
  <c r="Q701" i="2" s="1"/>
  <c r="P701" i="2" a="1"/>
  <c r="P701" i="2" s="1"/>
  <c r="S701" i="2" a="1"/>
  <c r="S701" i="2" s="1"/>
  <c r="O701" i="2" a="1"/>
  <c r="O701" i="2" s="1"/>
  <c r="N702" i="2"/>
  <c r="R701" i="2" a="1"/>
  <c r="R701" i="2" s="1"/>
  <c r="T701" i="2" l="1"/>
  <c r="W701" i="2"/>
  <c r="X701" i="2"/>
  <c r="U701" i="2"/>
  <c r="Y701" i="2"/>
  <c r="V701" i="2"/>
  <c r="P702" i="2" a="1"/>
  <c r="P702" i="2" s="1"/>
  <c r="O702" i="2" a="1"/>
  <c r="O702" i="2" s="1"/>
  <c r="R702" i="2" a="1"/>
  <c r="R702" i="2" s="1"/>
  <c r="Q702" i="2" a="1"/>
  <c r="Q702" i="2" s="1"/>
  <c r="N703" i="2"/>
  <c r="S702" i="2" a="1"/>
  <c r="S702" i="2" s="1"/>
  <c r="W702" i="2" l="1"/>
  <c r="T702" i="2"/>
  <c r="X702" i="2"/>
  <c r="U702" i="2"/>
  <c r="Y702" i="2"/>
  <c r="V702" i="2"/>
  <c r="N704" i="2"/>
  <c r="P703" i="2" a="1"/>
  <c r="P703" i="2" s="1"/>
  <c r="S703" i="2" a="1"/>
  <c r="S703" i="2" s="1"/>
  <c r="R703" i="2" a="1"/>
  <c r="R703" i="2" s="1"/>
  <c r="O703" i="2" a="1"/>
  <c r="O703" i="2" s="1"/>
  <c r="Q703" i="2" a="1"/>
  <c r="Q703" i="2" s="1"/>
  <c r="W703" i="2" l="1"/>
  <c r="T703" i="2"/>
  <c r="X703" i="2"/>
  <c r="U703" i="2"/>
  <c r="V703" i="2"/>
  <c r="Y703" i="2"/>
  <c r="N705" i="2"/>
  <c r="R704" i="2" a="1"/>
  <c r="R704" i="2" s="1"/>
  <c r="Q704" i="2" a="1"/>
  <c r="Q704" i="2" s="1"/>
  <c r="O704" i="2" a="1"/>
  <c r="O704" i="2" s="1"/>
  <c r="S704" i="2" a="1"/>
  <c r="S704" i="2" s="1"/>
  <c r="P704" i="2" a="1"/>
  <c r="P704" i="2" s="1"/>
  <c r="T704" i="2" l="1"/>
  <c r="W704" i="2"/>
  <c r="X704" i="2"/>
  <c r="U704" i="2"/>
  <c r="Y704" i="2"/>
  <c r="V704" i="2"/>
  <c r="N706" i="2"/>
  <c r="Q705" i="2" a="1"/>
  <c r="Q705" i="2" s="1"/>
  <c r="O705" i="2" a="1"/>
  <c r="O705" i="2" s="1"/>
  <c r="S705" i="2" a="1"/>
  <c r="S705" i="2" s="1"/>
  <c r="P705" i="2" a="1"/>
  <c r="P705" i="2" s="1"/>
  <c r="R705" i="2" a="1"/>
  <c r="R705" i="2" s="1"/>
  <c r="X705" i="2" l="1"/>
  <c r="U705" i="2"/>
  <c r="Y705" i="2"/>
  <c r="V705" i="2"/>
  <c r="W705" i="2"/>
  <c r="T705" i="2"/>
  <c r="N707" i="2"/>
  <c r="Q706" i="2" a="1"/>
  <c r="Q706" i="2" s="1"/>
  <c r="P706" i="2" a="1"/>
  <c r="P706" i="2" s="1"/>
  <c r="R706" i="2" a="1"/>
  <c r="R706" i="2" s="1"/>
  <c r="S706" i="2" a="1"/>
  <c r="S706" i="2" s="1"/>
  <c r="O706" i="2" a="1"/>
  <c r="O706" i="2" s="1"/>
  <c r="U706" i="2" l="1"/>
  <c r="X706" i="2"/>
  <c r="V706" i="2"/>
  <c r="Y706" i="2"/>
  <c r="W706" i="2"/>
  <c r="T706" i="2"/>
  <c r="R707" i="2" a="1"/>
  <c r="R707" i="2" s="1"/>
  <c r="O707" i="2" a="1"/>
  <c r="O707" i="2" s="1"/>
  <c r="Q707" i="2" a="1"/>
  <c r="Q707" i="2" s="1"/>
  <c r="P707" i="2" a="1"/>
  <c r="P707" i="2" s="1"/>
  <c r="N708" i="2"/>
  <c r="S707" i="2" a="1"/>
  <c r="S707" i="2" s="1"/>
  <c r="Y707" i="2" l="1"/>
  <c r="V707" i="2"/>
  <c r="W707" i="2"/>
  <c r="T707" i="2"/>
  <c r="X707" i="2"/>
  <c r="U707" i="2"/>
  <c r="Q708" i="2" a="1"/>
  <c r="Q708" i="2" s="1"/>
  <c r="P708" i="2" a="1"/>
  <c r="P708" i="2" s="1"/>
  <c r="O708" i="2" a="1"/>
  <c r="O708" i="2" s="1"/>
  <c r="N709" i="2"/>
  <c r="R708" i="2" a="1"/>
  <c r="R708" i="2" s="1"/>
  <c r="S708" i="2" a="1"/>
  <c r="S708" i="2" s="1"/>
  <c r="W708" i="2" l="1"/>
  <c r="T708" i="2"/>
  <c r="X708" i="2"/>
  <c r="U708" i="2"/>
  <c r="V708" i="2"/>
  <c r="Y708" i="2"/>
  <c r="S709" i="2" a="1"/>
  <c r="S709" i="2" s="1"/>
  <c r="O709" i="2" a="1"/>
  <c r="O709" i="2" s="1"/>
  <c r="R709" i="2" a="1"/>
  <c r="R709" i="2" s="1"/>
  <c r="Q709" i="2" a="1"/>
  <c r="Q709" i="2" s="1"/>
  <c r="P709" i="2" a="1"/>
  <c r="P709" i="2" s="1"/>
  <c r="N710" i="2"/>
  <c r="U709" i="2" l="1"/>
  <c r="X709" i="2"/>
  <c r="T709" i="2"/>
  <c r="W709" i="2"/>
  <c r="Y709" i="2"/>
  <c r="V709" i="2"/>
  <c r="R710" i="2" a="1"/>
  <c r="R710" i="2" s="1"/>
  <c r="N711" i="2"/>
  <c r="S710" i="2" a="1"/>
  <c r="S710" i="2" s="1"/>
  <c r="P710" i="2" a="1"/>
  <c r="P710" i="2" s="1"/>
  <c r="Q710" i="2" a="1"/>
  <c r="Q710" i="2" s="1"/>
  <c r="O710" i="2" a="1"/>
  <c r="O710" i="2" s="1"/>
  <c r="Y710" i="2" l="1"/>
  <c r="V710" i="2"/>
  <c r="X710" i="2"/>
  <c r="U710" i="2"/>
  <c r="T710" i="2"/>
  <c r="W710" i="2"/>
  <c r="P711" i="2" a="1"/>
  <c r="P711" i="2" s="1"/>
  <c r="O711" i="2" a="1"/>
  <c r="O711" i="2" s="1"/>
  <c r="N712" i="2"/>
  <c r="S711" i="2" a="1"/>
  <c r="S711" i="2" s="1"/>
  <c r="R711" i="2" a="1"/>
  <c r="R711" i="2" s="1"/>
  <c r="Q711" i="2" a="1"/>
  <c r="Q711" i="2" s="1"/>
  <c r="W711" i="2" l="1"/>
  <c r="T711" i="2"/>
  <c r="X711" i="2"/>
  <c r="U711" i="2"/>
  <c r="Y711" i="2"/>
  <c r="V711" i="2"/>
  <c r="P712" i="2" a="1"/>
  <c r="P712" i="2" s="1"/>
  <c r="R712" i="2" a="1"/>
  <c r="R712" i="2" s="1"/>
  <c r="S712" i="2" a="1"/>
  <c r="S712" i="2" s="1"/>
  <c r="N713" i="2"/>
  <c r="O712" i="2" a="1"/>
  <c r="O712" i="2" s="1"/>
  <c r="Q712" i="2" a="1"/>
  <c r="Q712" i="2" s="1"/>
  <c r="Y712" i="2" l="1"/>
  <c r="V712" i="2"/>
  <c r="T712" i="2"/>
  <c r="W712" i="2"/>
  <c r="X712" i="2"/>
  <c r="U712" i="2"/>
  <c r="N714" i="2"/>
  <c r="Q713" i="2" a="1"/>
  <c r="Q713" i="2" s="1"/>
  <c r="O713" i="2" a="1"/>
  <c r="O713" i="2" s="1"/>
  <c r="S713" i="2" a="1"/>
  <c r="S713" i="2" s="1"/>
  <c r="R713" i="2" a="1"/>
  <c r="R713" i="2" s="1"/>
  <c r="P713" i="2" a="1"/>
  <c r="P713" i="2" s="1"/>
  <c r="W713" i="2" l="1"/>
  <c r="T713" i="2"/>
  <c r="Y713" i="2"/>
  <c r="V713" i="2"/>
  <c r="X713" i="2"/>
  <c r="U713" i="2"/>
  <c r="Q714" i="2" a="1"/>
  <c r="Q714" i="2" s="1"/>
  <c r="P714" i="2" a="1"/>
  <c r="P714" i="2" s="1"/>
  <c r="O714" i="2" a="1"/>
  <c r="O714" i="2" s="1"/>
  <c r="N715" i="2"/>
  <c r="S714" i="2" a="1"/>
  <c r="S714" i="2" s="1"/>
  <c r="R714" i="2" a="1"/>
  <c r="R714" i="2" s="1"/>
  <c r="V714" i="2" l="1"/>
  <c r="Y714" i="2"/>
  <c r="W714" i="2"/>
  <c r="T714" i="2"/>
  <c r="U714" i="2"/>
  <c r="X714" i="2"/>
  <c r="P715" i="2" a="1"/>
  <c r="P715" i="2" s="1"/>
  <c r="S715" i="2" a="1"/>
  <c r="S715" i="2" s="1"/>
  <c r="R715" i="2" a="1"/>
  <c r="R715" i="2" s="1"/>
  <c r="O715" i="2" a="1"/>
  <c r="O715" i="2" s="1"/>
  <c r="N716" i="2"/>
  <c r="Q715" i="2" a="1"/>
  <c r="Q715" i="2" s="1"/>
  <c r="W715" i="2" l="1"/>
  <c r="T715" i="2"/>
  <c r="X715" i="2"/>
  <c r="U715" i="2"/>
  <c r="Y715" i="2"/>
  <c r="V715" i="2"/>
  <c r="N717" i="2"/>
  <c r="S716" i="2" a="1"/>
  <c r="S716" i="2" s="1"/>
  <c r="R716" i="2" a="1"/>
  <c r="R716" i="2" s="1"/>
  <c r="Q716" i="2" a="1"/>
  <c r="Q716" i="2" s="1"/>
  <c r="P716" i="2" a="1"/>
  <c r="P716" i="2" s="1"/>
  <c r="O716" i="2" a="1"/>
  <c r="O716" i="2" s="1"/>
  <c r="T716" i="2" l="1"/>
  <c r="W716" i="2"/>
  <c r="U716" i="2"/>
  <c r="X716" i="2"/>
  <c r="Y716" i="2"/>
  <c r="V716" i="2"/>
  <c r="N718" i="2"/>
  <c r="P717" i="2" a="1"/>
  <c r="P717" i="2" s="1"/>
  <c r="S717" i="2" a="1"/>
  <c r="S717" i="2" s="1"/>
  <c r="R717" i="2" a="1"/>
  <c r="R717" i="2" s="1"/>
  <c r="O717" i="2" a="1"/>
  <c r="O717" i="2" s="1"/>
  <c r="Q717" i="2" a="1"/>
  <c r="Q717" i="2" s="1"/>
  <c r="W717" i="2" l="1"/>
  <c r="T717" i="2"/>
  <c r="U717" i="2"/>
  <c r="X717" i="2"/>
  <c r="Y717" i="2"/>
  <c r="V717" i="2"/>
  <c r="N719" i="2"/>
  <c r="S718" i="2" a="1"/>
  <c r="S718" i="2" s="1"/>
  <c r="Q718" i="2" a="1"/>
  <c r="Q718" i="2" s="1"/>
  <c r="P718" i="2" a="1"/>
  <c r="P718" i="2" s="1"/>
  <c r="R718" i="2" a="1"/>
  <c r="R718" i="2" s="1"/>
  <c r="O718" i="2" a="1"/>
  <c r="O718" i="2" s="1"/>
  <c r="Y718" i="2" l="1"/>
  <c r="V718" i="2"/>
  <c r="W718" i="2"/>
  <c r="T718" i="2"/>
  <c r="X718" i="2"/>
  <c r="U718" i="2"/>
  <c r="R719" i="2" a="1"/>
  <c r="R719" i="2" s="1"/>
  <c r="Q719" i="2" a="1"/>
  <c r="Q719" i="2" s="1"/>
  <c r="P719" i="2" a="1"/>
  <c r="P719" i="2" s="1"/>
  <c r="N720" i="2"/>
  <c r="O719" i="2" a="1"/>
  <c r="O719" i="2" s="1"/>
  <c r="S719" i="2" a="1"/>
  <c r="S719" i="2" s="1"/>
  <c r="X719" i="2" l="1"/>
  <c r="U719" i="2"/>
  <c r="Y719" i="2"/>
  <c r="V719" i="2"/>
  <c r="W719" i="2"/>
  <c r="T719" i="2"/>
  <c r="R720" i="2" a="1"/>
  <c r="R720" i="2" s="1"/>
  <c r="S720" i="2" a="1"/>
  <c r="S720" i="2" s="1"/>
  <c r="Q720" i="2" a="1"/>
  <c r="Q720" i="2" s="1"/>
  <c r="N721" i="2"/>
  <c r="P720" i="2" a="1"/>
  <c r="P720" i="2" s="1"/>
  <c r="O720" i="2" a="1"/>
  <c r="O720" i="2" s="1"/>
  <c r="W720" i="2" l="1"/>
  <c r="T720" i="2"/>
  <c r="Y720" i="2"/>
  <c r="V720" i="2"/>
  <c r="X720" i="2"/>
  <c r="U720" i="2"/>
  <c r="P721" i="2" a="1"/>
  <c r="P721" i="2" s="1"/>
  <c r="O721" i="2" a="1"/>
  <c r="O721" i="2" s="1"/>
  <c r="R721" i="2" a="1"/>
  <c r="R721" i="2" s="1"/>
  <c r="Q721" i="2" a="1"/>
  <c r="Q721" i="2" s="1"/>
  <c r="N722" i="2"/>
  <c r="S721" i="2" a="1"/>
  <c r="S721" i="2" s="1"/>
  <c r="Y721" i="2" l="1"/>
  <c r="V721" i="2"/>
  <c r="W721" i="2"/>
  <c r="T721" i="2"/>
  <c r="X721" i="2"/>
  <c r="U721" i="2"/>
  <c r="Q722" i="2" a="1"/>
  <c r="Q722" i="2" s="1"/>
  <c r="O722" i="2" a="1"/>
  <c r="O722" i="2" s="1"/>
  <c r="N723" i="2"/>
  <c r="P722" i="2" a="1"/>
  <c r="P722" i="2" s="1"/>
  <c r="R722" i="2" a="1"/>
  <c r="R722" i="2" s="1"/>
  <c r="S722" i="2" a="1"/>
  <c r="S722" i="2" s="1"/>
  <c r="W722" i="2" l="1"/>
  <c r="T722" i="2"/>
  <c r="U722" i="2"/>
  <c r="X722" i="2"/>
  <c r="Y722" i="2"/>
  <c r="V722" i="2"/>
  <c r="N724" i="2"/>
  <c r="S723" i="2" a="1"/>
  <c r="S723" i="2" s="1"/>
  <c r="Q723" i="2" a="1"/>
  <c r="Q723" i="2" s="1"/>
  <c r="R723" i="2" a="1"/>
  <c r="R723" i="2" s="1"/>
  <c r="P723" i="2" a="1"/>
  <c r="P723" i="2" s="1"/>
  <c r="O723" i="2" a="1"/>
  <c r="O723" i="2" s="1"/>
  <c r="Y723" i="2" l="1"/>
  <c r="V723" i="2"/>
  <c r="X723" i="2"/>
  <c r="U723" i="2"/>
  <c r="W723" i="2"/>
  <c r="T723" i="2"/>
  <c r="N725" i="2"/>
  <c r="P724" i="2" a="1"/>
  <c r="P724" i="2" s="1"/>
  <c r="R724" i="2" a="1"/>
  <c r="R724" i="2" s="1"/>
  <c r="O724" i="2" a="1"/>
  <c r="O724" i="2" s="1"/>
  <c r="Q724" i="2" a="1"/>
  <c r="Q724" i="2" s="1"/>
  <c r="S724" i="2" a="1"/>
  <c r="S724" i="2" s="1"/>
  <c r="Y724" i="2" l="1"/>
  <c r="V724" i="2"/>
  <c r="W724" i="2"/>
  <c r="T724" i="2"/>
  <c r="X724" i="2"/>
  <c r="U724" i="2"/>
  <c r="N726" i="2"/>
  <c r="Q725" i="2" a="1"/>
  <c r="Q725" i="2" s="1"/>
  <c r="R725" i="2" a="1"/>
  <c r="R725" i="2" s="1"/>
  <c r="P725" i="2" a="1"/>
  <c r="P725" i="2" s="1"/>
  <c r="S725" i="2" a="1"/>
  <c r="S725" i="2" s="1"/>
  <c r="O725" i="2" a="1"/>
  <c r="O725" i="2" s="1"/>
  <c r="T725" i="2" l="1"/>
  <c r="W725" i="2"/>
  <c r="Y725" i="2"/>
  <c r="V725" i="2"/>
  <c r="U725" i="2"/>
  <c r="X725" i="2"/>
  <c r="R726" i="2" a="1"/>
  <c r="R726" i="2" s="1"/>
  <c r="Q726" i="2" a="1"/>
  <c r="Q726" i="2" s="1"/>
  <c r="P726" i="2" a="1"/>
  <c r="P726" i="2" s="1"/>
  <c r="O726" i="2" a="1"/>
  <c r="O726" i="2" s="1"/>
  <c r="N727" i="2"/>
  <c r="S726" i="2" a="1"/>
  <c r="S726" i="2" s="1"/>
  <c r="W726" i="2" l="1"/>
  <c r="T726" i="2"/>
  <c r="X726" i="2"/>
  <c r="U726" i="2"/>
  <c r="V726" i="2"/>
  <c r="Y726" i="2"/>
  <c r="P727" i="2" a="1"/>
  <c r="P727" i="2" s="1"/>
  <c r="S727" i="2" a="1"/>
  <c r="S727" i="2" s="1"/>
  <c r="O727" i="2" a="1"/>
  <c r="O727" i="2" s="1"/>
  <c r="R727" i="2" a="1"/>
  <c r="R727" i="2" s="1"/>
  <c r="N728" i="2"/>
  <c r="Q727" i="2" a="1"/>
  <c r="Q727" i="2" s="1"/>
  <c r="Y727" i="2" l="1"/>
  <c r="V727" i="2"/>
  <c r="W727" i="2"/>
  <c r="T727" i="2"/>
  <c r="X727" i="2"/>
  <c r="U727" i="2"/>
  <c r="N729" i="2"/>
  <c r="Q728" i="2" a="1"/>
  <c r="Q728" i="2" s="1"/>
  <c r="R728" i="2" a="1"/>
  <c r="R728" i="2" s="1"/>
  <c r="O728" i="2" a="1"/>
  <c r="O728" i="2" s="1"/>
  <c r="P728" i="2" a="1"/>
  <c r="P728" i="2" s="1"/>
  <c r="S728" i="2" a="1"/>
  <c r="S728" i="2" s="1"/>
  <c r="Y728" i="2" l="1"/>
  <c r="V728" i="2"/>
  <c r="X728" i="2"/>
  <c r="U728" i="2"/>
  <c r="T728" i="2"/>
  <c r="W728" i="2"/>
  <c r="P729" i="2" a="1"/>
  <c r="P729" i="2" s="1"/>
  <c r="O729" i="2" a="1"/>
  <c r="O729" i="2" s="1"/>
  <c r="R729" i="2" a="1"/>
  <c r="R729" i="2" s="1"/>
  <c r="S729" i="2" a="1"/>
  <c r="S729" i="2" s="1"/>
  <c r="N730" i="2"/>
  <c r="Q729" i="2" a="1"/>
  <c r="Q729" i="2" s="1"/>
  <c r="Y729" i="2" l="1"/>
  <c r="V729" i="2"/>
  <c r="W729" i="2"/>
  <c r="T729" i="2"/>
  <c r="X729" i="2"/>
  <c r="U729" i="2"/>
  <c r="N731" i="2"/>
  <c r="S730" i="2" a="1"/>
  <c r="S730" i="2" s="1"/>
  <c r="R730" i="2" a="1"/>
  <c r="R730" i="2" s="1"/>
  <c r="Q730" i="2" a="1"/>
  <c r="Q730" i="2" s="1"/>
  <c r="P730" i="2" a="1"/>
  <c r="P730" i="2" s="1"/>
  <c r="O730" i="2" a="1"/>
  <c r="O730" i="2" s="1"/>
  <c r="U730" i="2" l="1"/>
  <c r="X730" i="2"/>
  <c r="V730" i="2"/>
  <c r="Y730" i="2"/>
  <c r="W730" i="2"/>
  <c r="T730" i="2"/>
  <c r="N732" i="2"/>
  <c r="Q731" i="2" a="1"/>
  <c r="Q731" i="2" s="1"/>
  <c r="R731" i="2" a="1"/>
  <c r="R731" i="2" s="1"/>
  <c r="S731" i="2" a="1"/>
  <c r="S731" i="2" s="1"/>
  <c r="P731" i="2" a="1"/>
  <c r="P731" i="2" s="1"/>
  <c r="O731" i="2" a="1"/>
  <c r="O731" i="2" s="1"/>
  <c r="Y731" i="2" l="1"/>
  <c r="V731" i="2"/>
  <c r="X731" i="2"/>
  <c r="U731" i="2"/>
  <c r="W731" i="2"/>
  <c r="T731" i="2"/>
  <c r="N733" i="2"/>
  <c r="S732" i="2" a="1"/>
  <c r="S732" i="2" s="1"/>
  <c r="R732" i="2" a="1"/>
  <c r="R732" i="2" s="1"/>
  <c r="Q732" i="2" a="1"/>
  <c r="Q732" i="2" s="1"/>
  <c r="P732" i="2" a="1"/>
  <c r="P732" i="2" s="1"/>
  <c r="O732" i="2" a="1"/>
  <c r="O732" i="2" s="1"/>
  <c r="X732" i="2" l="1"/>
  <c r="U732" i="2"/>
  <c r="Y732" i="2"/>
  <c r="V732" i="2"/>
  <c r="W732" i="2"/>
  <c r="T732" i="2"/>
  <c r="N734" i="2"/>
  <c r="P733" i="2" a="1"/>
  <c r="P733" i="2" s="1"/>
  <c r="S733" i="2" a="1"/>
  <c r="S733" i="2" s="1"/>
  <c r="Q733" i="2" a="1"/>
  <c r="Q733" i="2" s="1"/>
  <c r="O733" i="2" a="1"/>
  <c r="O733" i="2" s="1"/>
  <c r="R733" i="2" a="1"/>
  <c r="R733" i="2" s="1"/>
  <c r="T733" i="2" l="1"/>
  <c r="W733" i="2"/>
  <c r="Y733" i="2"/>
  <c r="V733" i="2"/>
  <c r="U733" i="2"/>
  <c r="X733" i="2"/>
  <c r="N735" i="2"/>
  <c r="Q734" i="2" a="1"/>
  <c r="Q734" i="2" s="1"/>
  <c r="S734" i="2" a="1"/>
  <c r="S734" i="2" s="1"/>
  <c r="O734" i="2" a="1"/>
  <c r="O734" i="2" s="1"/>
  <c r="P734" i="2" a="1"/>
  <c r="P734" i="2" s="1"/>
  <c r="R734" i="2" a="1"/>
  <c r="R734" i="2" s="1"/>
  <c r="U734" i="2" l="1"/>
  <c r="X734" i="2"/>
  <c r="Y734" i="2"/>
  <c r="V734" i="2"/>
  <c r="W734" i="2"/>
  <c r="T734" i="2"/>
  <c r="N736" i="2"/>
  <c r="S735" i="2" a="1"/>
  <c r="S735" i="2" s="1"/>
  <c r="Q735" i="2" a="1"/>
  <c r="Q735" i="2" s="1"/>
  <c r="O735" i="2" a="1"/>
  <c r="O735" i="2" s="1"/>
  <c r="R735" i="2" a="1"/>
  <c r="R735" i="2" s="1"/>
  <c r="P735" i="2" a="1"/>
  <c r="P735" i="2" s="1"/>
  <c r="W735" i="2" l="1"/>
  <c r="T735" i="2"/>
  <c r="Y735" i="2"/>
  <c r="V735" i="2"/>
  <c r="X735" i="2"/>
  <c r="U735" i="2"/>
  <c r="Q736" i="2" a="1"/>
  <c r="Q736" i="2" s="1"/>
  <c r="S736" i="2" a="1"/>
  <c r="S736" i="2" s="1"/>
  <c r="O736" i="2" a="1"/>
  <c r="O736" i="2" s="1"/>
  <c r="R736" i="2" a="1"/>
  <c r="R736" i="2" s="1"/>
  <c r="N737" i="2"/>
  <c r="P736" i="2" a="1"/>
  <c r="P736" i="2" s="1"/>
  <c r="X736" i="2" l="1"/>
  <c r="U736" i="2"/>
  <c r="W736" i="2"/>
  <c r="T736" i="2"/>
  <c r="V736" i="2"/>
  <c r="Y736" i="2"/>
  <c r="R737" i="2" a="1"/>
  <c r="R737" i="2" s="1"/>
  <c r="Q737" i="2" a="1"/>
  <c r="Q737" i="2" s="1"/>
  <c r="N738" i="2"/>
  <c r="S737" i="2" a="1"/>
  <c r="S737" i="2" s="1"/>
  <c r="P737" i="2" a="1"/>
  <c r="P737" i="2" s="1"/>
  <c r="O737" i="2" a="1"/>
  <c r="O737" i="2" s="1"/>
  <c r="T737" i="2" l="1"/>
  <c r="W737" i="2"/>
  <c r="X737" i="2"/>
  <c r="U737" i="2"/>
  <c r="Y737" i="2"/>
  <c r="V737" i="2"/>
  <c r="Q738" i="2" a="1"/>
  <c r="Q738" i="2" s="1"/>
  <c r="N739" i="2"/>
  <c r="P738" i="2" a="1"/>
  <c r="P738" i="2" s="1"/>
  <c r="S738" i="2" a="1"/>
  <c r="S738" i="2" s="1"/>
  <c r="O738" i="2" a="1"/>
  <c r="O738" i="2" s="1"/>
  <c r="R738" i="2" a="1"/>
  <c r="R738" i="2" s="1"/>
  <c r="X738" i="2" l="1"/>
  <c r="U738" i="2"/>
  <c r="V738" i="2"/>
  <c r="Y738" i="2"/>
  <c r="W738" i="2"/>
  <c r="T738" i="2"/>
  <c r="N740" i="2"/>
  <c r="S739" i="2" a="1"/>
  <c r="S739" i="2" s="1"/>
  <c r="O739" i="2" a="1"/>
  <c r="O739" i="2" s="1"/>
  <c r="Q739" i="2" a="1"/>
  <c r="Q739" i="2" s="1"/>
  <c r="P739" i="2" a="1"/>
  <c r="P739" i="2" s="1"/>
  <c r="R739" i="2" a="1"/>
  <c r="R739" i="2" s="1"/>
  <c r="Y739" i="2" l="1"/>
  <c r="V739" i="2"/>
  <c r="W739" i="2"/>
  <c r="T739" i="2"/>
  <c r="X739" i="2"/>
  <c r="U739" i="2"/>
  <c r="N741" i="2"/>
  <c r="Q740" i="2" a="1"/>
  <c r="Q740" i="2" s="1"/>
  <c r="P740" i="2" a="1"/>
  <c r="P740" i="2" s="1"/>
  <c r="O740" i="2" a="1"/>
  <c r="O740" i="2" s="1"/>
  <c r="S740" i="2" a="1"/>
  <c r="S740" i="2" s="1"/>
  <c r="R740" i="2" a="1"/>
  <c r="R740" i="2" s="1"/>
  <c r="V740" i="2" l="1"/>
  <c r="Y740" i="2"/>
  <c r="W740" i="2"/>
  <c r="T740" i="2"/>
  <c r="X740" i="2"/>
  <c r="U740" i="2"/>
  <c r="N742" i="2"/>
  <c r="R741" i="2" a="1"/>
  <c r="R741" i="2" s="1"/>
  <c r="S741" i="2" a="1"/>
  <c r="S741" i="2" s="1"/>
  <c r="Q741" i="2" a="1"/>
  <c r="Q741" i="2" s="1"/>
  <c r="P741" i="2" a="1"/>
  <c r="P741" i="2" s="1"/>
  <c r="O741" i="2" a="1"/>
  <c r="O741" i="2" s="1"/>
  <c r="W741" i="2" l="1"/>
  <c r="T741" i="2"/>
  <c r="X741" i="2"/>
  <c r="U741" i="2"/>
  <c r="Y741" i="2"/>
  <c r="V741" i="2"/>
  <c r="N743" i="2"/>
  <c r="P742" i="2" a="1"/>
  <c r="P742" i="2" s="1"/>
  <c r="S742" i="2" a="1"/>
  <c r="S742" i="2" s="1"/>
  <c r="Q742" i="2" a="1"/>
  <c r="Q742" i="2" s="1"/>
  <c r="R742" i="2" a="1"/>
  <c r="R742" i="2" s="1"/>
  <c r="O742" i="2" a="1"/>
  <c r="O742" i="2" s="1"/>
  <c r="Y742" i="2" l="1"/>
  <c r="V742" i="2"/>
  <c r="X742" i="2"/>
  <c r="U742" i="2"/>
  <c r="T742" i="2"/>
  <c r="W742" i="2"/>
  <c r="N744" i="2"/>
  <c r="R743" i="2" a="1"/>
  <c r="R743" i="2" s="1"/>
  <c r="P743" i="2" a="1"/>
  <c r="P743" i="2" s="1"/>
  <c r="O743" i="2" a="1"/>
  <c r="O743" i="2" s="1"/>
  <c r="Q743" i="2" a="1"/>
  <c r="Q743" i="2" s="1"/>
  <c r="S743" i="2" a="1"/>
  <c r="S743" i="2" s="1"/>
  <c r="X743" i="2" l="1"/>
  <c r="U743" i="2"/>
  <c r="W743" i="2"/>
  <c r="T743" i="2"/>
  <c r="Y743" i="2"/>
  <c r="V743" i="2"/>
  <c r="N745" i="2"/>
  <c r="S744" i="2" a="1"/>
  <c r="S744" i="2" s="1"/>
  <c r="P744" i="2" a="1"/>
  <c r="P744" i="2" s="1"/>
  <c r="Q744" i="2" a="1"/>
  <c r="Q744" i="2" s="1"/>
  <c r="R744" i="2" a="1"/>
  <c r="R744" i="2" s="1"/>
  <c r="O744" i="2" a="1"/>
  <c r="O744" i="2" s="1"/>
  <c r="Y744" i="2" l="1"/>
  <c r="V744" i="2"/>
  <c r="X744" i="2"/>
  <c r="U744" i="2"/>
  <c r="W744" i="2"/>
  <c r="T744" i="2"/>
  <c r="P745" i="2" a="1"/>
  <c r="P745" i="2" s="1"/>
  <c r="R745" i="2" a="1"/>
  <c r="R745" i="2" s="1"/>
  <c r="S745" i="2" a="1"/>
  <c r="S745" i="2" s="1"/>
  <c r="O745" i="2" a="1"/>
  <c r="O745" i="2" s="1"/>
  <c r="N746" i="2"/>
  <c r="Q745" i="2" a="1"/>
  <c r="Q745" i="2" s="1"/>
  <c r="X745" i="2" l="1"/>
  <c r="U745" i="2"/>
  <c r="Y745" i="2"/>
  <c r="V745" i="2"/>
  <c r="W745" i="2"/>
  <c r="T745" i="2"/>
  <c r="N747" i="2"/>
  <c r="S746" i="2" a="1"/>
  <c r="S746" i="2" s="1"/>
  <c r="P746" i="2" a="1"/>
  <c r="P746" i="2" s="1"/>
  <c r="R746" i="2" a="1"/>
  <c r="R746" i="2" s="1"/>
  <c r="Q746" i="2" a="1"/>
  <c r="Q746" i="2" s="1"/>
  <c r="O746" i="2" a="1"/>
  <c r="O746" i="2" s="1"/>
  <c r="U746" i="2" l="1"/>
  <c r="X746" i="2"/>
  <c r="V746" i="2"/>
  <c r="Y746" i="2"/>
  <c r="T746" i="2"/>
  <c r="W746" i="2"/>
  <c r="N748" i="2"/>
  <c r="P747" i="2" a="1"/>
  <c r="P747" i="2" s="1"/>
  <c r="Q747" i="2" a="1"/>
  <c r="Q747" i="2" s="1"/>
  <c r="R747" i="2" a="1"/>
  <c r="R747" i="2" s="1"/>
  <c r="O747" i="2" a="1"/>
  <c r="O747" i="2" s="1"/>
  <c r="S747" i="2" a="1"/>
  <c r="S747" i="2" s="1"/>
  <c r="Y747" i="2" l="1"/>
  <c r="V747" i="2"/>
  <c r="X747" i="2"/>
  <c r="U747" i="2"/>
  <c r="W747" i="2"/>
  <c r="T747" i="2"/>
  <c r="N749" i="2"/>
  <c r="P748" i="2" a="1"/>
  <c r="P748" i="2" s="1"/>
  <c r="R748" i="2" a="1"/>
  <c r="R748" i="2" s="1"/>
  <c r="Q748" i="2" a="1"/>
  <c r="Q748" i="2" s="1"/>
  <c r="S748" i="2" a="1"/>
  <c r="S748" i="2" s="1"/>
  <c r="O748" i="2" a="1"/>
  <c r="O748" i="2" s="1"/>
  <c r="X748" i="2" l="1"/>
  <c r="U748" i="2"/>
  <c r="V748" i="2"/>
  <c r="Y748" i="2"/>
  <c r="W748" i="2"/>
  <c r="T748" i="2"/>
  <c r="N750" i="2"/>
  <c r="S749" i="2" a="1"/>
  <c r="S749" i="2" s="1"/>
  <c r="R749" i="2" a="1"/>
  <c r="R749" i="2" s="1"/>
  <c r="Q749" i="2" a="1"/>
  <c r="Q749" i="2" s="1"/>
  <c r="P749" i="2" a="1"/>
  <c r="P749" i="2" s="1"/>
  <c r="O749" i="2" a="1"/>
  <c r="O749" i="2" s="1"/>
  <c r="T749" i="2" l="1"/>
  <c r="W749" i="2"/>
  <c r="U749" i="2"/>
  <c r="X749" i="2"/>
  <c r="Y749" i="2"/>
  <c r="V749" i="2"/>
  <c r="S750" i="2" a="1"/>
  <c r="S750" i="2" s="1"/>
  <c r="R750" i="2" a="1"/>
  <c r="R750" i="2" s="1"/>
  <c r="P750" i="2" a="1"/>
  <c r="P750" i="2" s="1"/>
  <c r="O750" i="2" a="1"/>
  <c r="O750" i="2" s="1"/>
  <c r="N751" i="2"/>
  <c r="Q750" i="2" a="1"/>
  <c r="Q750" i="2" s="1"/>
  <c r="Y750" i="2" l="1"/>
  <c r="V750" i="2"/>
  <c r="X750" i="2"/>
  <c r="U750" i="2"/>
  <c r="W750" i="2"/>
  <c r="T750" i="2"/>
  <c r="P751" i="2" a="1"/>
  <c r="P751" i="2" s="1"/>
  <c r="O751" i="2" a="1"/>
  <c r="O751" i="2" s="1"/>
  <c r="N752" i="2"/>
  <c r="R751" i="2" a="1"/>
  <c r="R751" i="2" s="1"/>
  <c r="S751" i="2" a="1"/>
  <c r="S751" i="2" s="1"/>
  <c r="Q751" i="2" a="1"/>
  <c r="Q751" i="2" s="1"/>
  <c r="W751" i="2" l="1"/>
  <c r="T751" i="2"/>
  <c r="X751" i="2"/>
  <c r="U751" i="2"/>
  <c r="Y751" i="2"/>
  <c r="V751" i="2"/>
  <c r="R752" i="2" a="1"/>
  <c r="R752" i="2" s="1"/>
  <c r="Q752" i="2" a="1"/>
  <c r="Q752" i="2" s="1"/>
  <c r="P752" i="2" a="1"/>
  <c r="P752" i="2" s="1"/>
  <c r="O752" i="2" a="1"/>
  <c r="O752" i="2" s="1"/>
  <c r="S752" i="2" a="1"/>
  <c r="S752" i="2" s="1"/>
  <c r="N753" i="2"/>
  <c r="W752" i="2" l="1"/>
  <c r="T752" i="2"/>
  <c r="X752" i="2"/>
  <c r="U752" i="2"/>
  <c r="Y752" i="2"/>
  <c r="V752" i="2"/>
  <c r="N754" i="2"/>
  <c r="R753" i="2" a="1"/>
  <c r="R753" i="2" s="1"/>
  <c r="S753" i="2" a="1"/>
  <c r="S753" i="2" s="1"/>
  <c r="P753" i="2" a="1"/>
  <c r="P753" i="2" s="1"/>
  <c r="Q753" i="2" a="1"/>
  <c r="Q753" i="2" s="1"/>
  <c r="O753" i="2" a="1"/>
  <c r="O753" i="2" s="1"/>
  <c r="X753" i="2" l="1"/>
  <c r="U753" i="2"/>
  <c r="W753" i="2"/>
  <c r="T753" i="2"/>
  <c r="Y753" i="2"/>
  <c r="V753" i="2"/>
  <c r="S754" i="2" a="1"/>
  <c r="S754" i="2" s="1"/>
  <c r="Q754" i="2" a="1"/>
  <c r="Q754" i="2" s="1"/>
  <c r="O754" i="2" a="1"/>
  <c r="O754" i="2" s="1"/>
  <c r="N755" i="2"/>
  <c r="P754" i="2" a="1"/>
  <c r="P754" i="2" s="1"/>
  <c r="R754" i="2" a="1"/>
  <c r="R754" i="2" s="1"/>
  <c r="V754" i="2" l="1"/>
  <c r="Y754" i="2"/>
  <c r="W754" i="2"/>
  <c r="T754" i="2"/>
  <c r="U754" i="2"/>
  <c r="X754" i="2"/>
  <c r="S755" i="2" a="1"/>
  <c r="S755" i="2" s="1"/>
  <c r="O755" i="2" a="1"/>
  <c r="O755" i="2" s="1"/>
  <c r="R755" i="2" a="1"/>
  <c r="R755" i="2" s="1"/>
  <c r="P755" i="2" a="1"/>
  <c r="P755" i="2" s="1"/>
  <c r="N756" i="2"/>
  <c r="Q755" i="2" a="1"/>
  <c r="Q755" i="2" s="1"/>
  <c r="X755" i="2" l="1"/>
  <c r="U755" i="2"/>
  <c r="W755" i="2"/>
  <c r="T755" i="2"/>
  <c r="Y755" i="2"/>
  <c r="V755" i="2"/>
  <c r="P756" i="2" a="1"/>
  <c r="P756" i="2" s="1"/>
  <c r="Q756" i="2" a="1"/>
  <c r="Q756" i="2" s="1"/>
  <c r="O756" i="2" a="1"/>
  <c r="O756" i="2" s="1"/>
  <c r="R756" i="2" a="1"/>
  <c r="R756" i="2" s="1"/>
  <c r="N757" i="2"/>
  <c r="S756" i="2" a="1"/>
  <c r="S756" i="2" s="1"/>
  <c r="X756" i="2" l="1"/>
  <c r="U756" i="2"/>
  <c r="W756" i="2"/>
  <c r="T756" i="2"/>
  <c r="Y756" i="2"/>
  <c r="V756" i="2"/>
  <c r="N758" i="2"/>
  <c r="AC15" i="4" l="1"/>
  <c r="X15" i="4"/>
  <c r="W15" i="4"/>
  <c r="S15" i="4"/>
  <c r="AB15" i="4"/>
  <c r="R15" i="4"/>
  <c r="S14" i="4"/>
  <c r="S12" i="4"/>
  <c r="AC12" i="4"/>
  <c r="AB13" i="4"/>
  <c r="AB12" i="4"/>
  <c r="W13" i="4"/>
  <c r="AB14" i="4"/>
  <c r="S13" i="4"/>
  <c r="X11" i="4"/>
  <c r="R11" i="4"/>
  <c r="AC13" i="4"/>
  <c r="R13" i="4"/>
  <c r="R12" i="4"/>
  <c r="AC14" i="4"/>
  <c r="X12" i="4"/>
  <c r="X13" i="4"/>
  <c r="W12" i="4"/>
  <c r="R14" i="4"/>
  <c r="S11" i="4"/>
  <c r="T15" i="4" l="1"/>
  <c r="Y15" i="4"/>
  <c r="AD15" i="4"/>
  <c r="T14" i="4"/>
  <c r="T13" i="4"/>
  <c r="T12" i="4"/>
  <c r="AD12" i="4"/>
  <c r="AD13" i="4"/>
  <c r="AD14" i="4"/>
  <c r="Y13" i="4"/>
  <c r="W14" i="4"/>
  <c r="X14" i="4"/>
  <c r="AC11" i="4"/>
  <c r="AB11" i="4"/>
  <c r="W11" i="4"/>
  <c r="Y11" i="4" s="1"/>
  <c r="T11" i="4"/>
  <c r="Y12" i="4"/>
  <c r="AD11" i="4" l="1"/>
  <c r="Y14" i="4"/>
  <c r="F30" i="22" s="1"/>
  <c r="F28" i="22" s="1"/>
  <c r="F26" i="22" s="1"/>
  <c r="F24" i="22" s="1"/>
  <c r="F22" i="22" s="1"/>
  <c r="F20" i="22" s="1"/>
  <c r="F17" i="22" s="1"/>
  <c r="F9" i="22" s="1"/>
  <c r="F6" i="22" s="1"/>
  <c r="F31" i="12" s="1"/>
  <c r="F30" i="12" s="1"/>
  <c r="F28" i="12" s="1"/>
  <c r="F27" i="12" s="1"/>
  <c r="F26" i="12" s="1"/>
  <c r="F24" i="12" s="1"/>
  <c r="F23" i="12" s="1"/>
  <c r="F22" i="12" s="1"/>
  <c r="F20" i="12" s="1"/>
  <c r="F15" i="12" s="1"/>
  <c r="F14" i="12" s="1"/>
  <c r="F10" i="12" s="1"/>
  <c r="F7" i="12" s="1"/>
  <c r="F6" i="12" s="1"/>
  <c r="F30" i="15" s="1"/>
  <c r="F29" i="15" s="1"/>
  <c r="F28" i="15" s="1"/>
  <c r="F26" i="15" s="1"/>
  <c r="F25" i="15" s="1"/>
  <c r="F24" i="15" s="1"/>
  <c r="F22" i="15" s="1"/>
  <c r="F21" i="15" s="1"/>
  <c r="F20" i="15" s="1"/>
  <c r="F17" i="15" s="1"/>
  <c r="F16" i="15" s="1"/>
  <c r="F13" i="15" s="1"/>
  <c r="F12" i="15" s="1"/>
  <c r="F9" i="15" s="1"/>
  <c r="F8" i="15" s="1"/>
  <c r="F6" i="15" s="1"/>
  <c r="P79" i="19" s="1"/>
  <c r="P78" i="19" s="1"/>
  <c r="P77" i="19" s="1"/>
  <c r="P76" i="19" s="1"/>
  <c r="P75" i="19" s="1"/>
  <c r="P74" i="19" s="1"/>
  <c r="P73" i="19" s="1"/>
  <c r="P72" i="19" s="1"/>
  <c r="P71" i="19" s="1"/>
  <c r="P70" i="19" s="1"/>
  <c r="P69" i="19" s="1"/>
  <c r="P68" i="19" s="1"/>
  <c r="P67" i="19" s="1"/>
  <c r="P66" i="19" s="1"/>
  <c r="P65" i="19" s="1"/>
  <c r="P64" i="19" s="1"/>
  <c r="P63" i="19" s="1"/>
  <c r="P62" i="19" s="1"/>
  <c r="P61" i="19" s="1"/>
  <c r="P60" i="19" s="1"/>
  <c r="P59" i="19" s="1"/>
  <c r="P58" i="19" s="1"/>
  <c r="P57" i="19" s="1"/>
  <c r="P56" i="19" s="1"/>
  <c r="P55" i="19" s="1"/>
  <c r="P54" i="19" s="1"/>
  <c r="P53" i="19" s="1"/>
  <c r="P52" i="19" s="1"/>
  <c r="P51" i="19" s="1"/>
  <c r="P50" i="19" s="1"/>
  <c r="P49" i="19" s="1"/>
  <c r="P48" i="19" s="1"/>
  <c r="P47" i="19" s="1"/>
  <c r="P46" i="19" s="1"/>
  <c r="P45" i="19" s="1"/>
  <c r="P44" i="19" s="1"/>
  <c r="P43" i="19" s="1"/>
  <c r="P42" i="19" s="1"/>
  <c r="P41" i="19" s="1"/>
  <c r="P40" i="19" s="1"/>
  <c r="P39" i="19" s="1"/>
  <c r="P38" i="19" s="1"/>
  <c r="P37" i="19" s="1"/>
  <c r="P36" i="19" s="1"/>
  <c r="P35" i="19" s="1"/>
  <c r="P34" i="19" s="1"/>
  <c r="P33" i="19" s="1"/>
  <c r="P32" i="19" s="1"/>
  <c r="P31" i="19" s="1"/>
  <c r="P30" i="19" s="1"/>
  <c r="P29" i="19" s="1"/>
  <c r="P28" i="19" s="1"/>
  <c r="P27" i="19" s="1"/>
  <c r="P26" i="19" s="1"/>
  <c r="P25" i="19" s="1"/>
  <c r="P24" i="19" s="1"/>
  <c r="P23" i="19" s="1"/>
  <c r="P22" i="19" s="1"/>
  <c r="P21" i="19" s="1"/>
  <c r="P20" i="19" s="1"/>
  <c r="P19" i="19" s="1"/>
  <c r="P18" i="19" s="1"/>
  <c r="P17" i="19" s="1"/>
  <c r="P16" i="19" s="1"/>
  <c r="P15" i="19" s="1"/>
  <c r="P14" i="19" s="1"/>
  <c r="P13" i="19" s="1"/>
  <c r="P12" i="19" s="1"/>
  <c r="P11" i="19" s="1"/>
  <c r="P10" i="19" s="1"/>
  <c r="P9" i="19" s="1"/>
  <c r="P7" i="19" s="1"/>
  <c r="P6" i="19" s="1"/>
  <c r="P5" i="19" s="1"/>
  <c r="P4" i="19" s="1"/>
  <c r="P3" i="19" s="1"/>
  <c r="P2" i="19" s="1"/>
  <c r="F13" i="22" l="1"/>
  <c r="F8" i="22"/>
  <c r="F12" i="22"/>
  <c r="F16" i="22"/>
  <c r="F21" i="22"/>
  <c r="F25" i="22"/>
  <c r="F29" i="22"/>
  <c r="T1" i="19"/>
  <c r="T3" i="19"/>
  <c r="T7" i="19"/>
  <c r="T11" i="19"/>
  <c r="T15" i="19"/>
  <c r="T19" i="19"/>
  <c r="T23" i="19"/>
  <c r="T31" i="19"/>
  <c r="T79" i="19"/>
  <c r="F11" i="12"/>
  <c r="T27" i="19"/>
  <c r="H20" i="15"/>
  <c r="G20" i="15"/>
  <c r="G24" i="15"/>
  <c r="H24" i="15"/>
  <c r="G28" i="15"/>
  <c r="H28" i="15"/>
  <c r="G22" i="12"/>
  <c r="H22" i="12"/>
  <c r="H26" i="12"/>
  <c r="G26" i="12"/>
  <c r="G30" i="12"/>
  <c r="H30" i="12"/>
  <c r="H20" i="22"/>
  <c r="G20" i="22"/>
  <c r="G24" i="22"/>
  <c r="H24" i="22"/>
  <c r="G28" i="22"/>
  <c r="H28" i="22"/>
  <c r="T35" i="19"/>
  <c r="T39" i="19"/>
  <c r="T43" i="19"/>
  <c r="T47" i="19"/>
  <c r="T51" i="19"/>
  <c r="T55" i="19"/>
  <c r="T59" i="19"/>
  <c r="T63" i="19"/>
  <c r="T67" i="19"/>
  <c r="T71" i="19"/>
  <c r="T75" i="19"/>
  <c r="T2" i="19"/>
  <c r="T6" i="19"/>
  <c r="T10" i="19"/>
  <c r="T14" i="19"/>
  <c r="T18" i="19"/>
  <c r="T22" i="19"/>
  <c r="T26" i="19"/>
  <c r="T30" i="19"/>
  <c r="T34" i="19"/>
  <c r="T38" i="19"/>
  <c r="T42" i="19"/>
  <c r="T46" i="19"/>
  <c r="T50" i="19"/>
  <c r="T54" i="19"/>
  <c r="T58" i="19"/>
  <c r="T62" i="19"/>
  <c r="T66" i="19"/>
  <c r="T70" i="19"/>
  <c r="T74" i="19"/>
  <c r="T78" i="19"/>
  <c r="G23" i="15"/>
  <c r="H23" i="15"/>
  <c r="G27" i="15"/>
  <c r="H27" i="15"/>
  <c r="G31" i="15"/>
  <c r="H31" i="15"/>
  <c r="G21" i="12"/>
  <c r="H21" i="12"/>
  <c r="G25" i="12"/>
  <c r="H25" i="12"/>
  <c r="G29" i="12"/>
  <c r="H29" i="12"/>
  <c r="H23" i="22"/>
  <c r="G23" i="22"/>
  <c r="H27" i="22"/>
  <c r="G27" i="22"/>
  <c r="G31" i="22"/>
  <c r="H31" i="22"/>
  <c r="T5" i="19"/>
  <c r="T9" i="19"/>
  <c r="T13" i="19"/>
  <c r="T17" i="19"/>
  <c r="T21" i="19"/>
  <c r="T25" i="19"/>
  <c r="T29" i="19"/>
  <c r="T33" i="19"/>
  <c r="T37" i="19"/>
  <c r="T41" i="19"/>
  <c r="T45" i="19"/>
  <c r="T49" i="19"/>
  <c r="T61" i="19"/>
  <c r="T65" i="19"/>
  <c r="T69" i="19"/>
  <c r="T77" i="19"/>
  <c r="G22" i="15"/>
  <c r="H22" i="15"/>
  <c r="G26" i="15"/>
  <c r="H26" i="15"/>
  <c r="G30" i="15"/>
  <c r="H30" i="15"/>
  <c r="G20" i="12"/>
  <c r="H20" i="12"/>
  <c r="G24" i="12"/>
  <c r="H24" i="12"/>
  <c r="G28" i="12"/>
  <c r="H28" i="12"/>
  <c r="G22" i="22"/>
  <c r="H22" i="22"/>
  <c r="G26" i="22"/>
  <c r="H26" i="22"/>
  <c r="H30" i="22"/>
  <c r="G30" i="22"/>
  <c r="T53" i="19"/>
  <c r="T57" i="19"/>
  <c r="T73" i="19"/>
  <c r="T4" i="19"/>
  <c r="T8" i="19"/>
  <c r="T12" i="19"/>
  <c r="T16" i="19"/>
  <c r="T20" i="19"/>
  <c r="T24" i="19"/>
  <c r="T28" i="19"/>
  <c r="T32" i="19"/>
  <c r="T36" i="19"/>
  <c r="T40" i="19"/>
  <c r="T44" i="19"/>
  <c r="T48" i="19"/>
  <c r="T52" i="19"/>
  <c r="T56" i="19"/>
  <c r="T60" i="19"/>
  <c r="T64" i="19"/>
  <c r="T68" i="19"/>
  <c r="T72" i="19"/>
  <c r="T76" i="19"/>
  <c r="G21" i="15"/>
  <c r="H21" i="15"/>
  <c r="F23" i="15"/>
  <c r="G25" i="15"/>
  <c r="H25" i="15"/>
  <c r="F27" i="15"/>
  <c r="G29" i="15"/>
  <c r="H29" i="15"/>
  <c r="F31" i="15"/>
  <c r="F21" i="12"/>
  <c r="H23" i="12"/>
  <c r="G23" i="12"/>
  <c r="F25" i="12"/>
  <c r="G27" i="12"/>
  <c r="H27" i="12"/>
  <c r="F29" i="12"/>
  <c r="G31" i="12"/>
  <c r="H31" i="12"/>
  <c r="G21" i="22"/>
  <c r="H21" i="22"/>
  <c r="F23" i="22"/>
  <c r="G25" i="22"/>
  <c r="H25" i="22"/>
  <c r="F27" i="22"/>
  <c r="H29" i="22"/>
  <c r="K29" i="22" s="1"/>
  <c r="G29" i="22"/>
  <c r="F31" i="22"/>
  <c r="F8" i="12"/>
  <c r="F16" i="12"/>
  <c r="F10" i="22"/>
  <c r="F10" i="15"/>
  <c r="F14" i="15"/>
  <c r="F12" i="12"/>
  <c r="F14" i="22"/>
  <c r="H8" i="15"/>
  <c r="G8" i="15"/>
  <c r="M8" i="15"/>
  <c r="G12" i="15"/>
  <c r="H12" i="15"/>
  <c r="M12" i="15"/>
  <c r="U13" i="15" s="1"/>
  <c r="G16" i="15"/>
  <c r="H16" i="15"/>
  <c r="M16" i="15"/>
  <c r="G6" i="12"/>
  <c r="H6" i="12"/>
  <c r="M6" i="12"/>
  <c r="U19" i="12" s="1"/>
  <c r="G10" i="12"/>
  <c r="H10" i="12"/>
  <c r="M10" i="12"/>
  <c r="U10" i="12" s="1"/>
  <c r="G14" i="12"/>
  <c r="H14" i="12"/>
  <c r="M14" i="12"/>
  <c r="U11" i="12" s="1"/>
  <c r="H8" i="22"/>
  <c r="G8" i="22"/>
  <c r="M8" i="22"/>
  <c r="H12" i="22"/>
  <c r="G12" i="22"/>
  <c r="M12" i="22"/>
  <c r="V13" i="22" s="1"/>
  <c r="H16" i="22"/>
  <c r="G16" i="22"/>
  <c r="M16" i="22"/>
  <c r="M7" i="15"/>
  <c r="H7" i="15"/>
  <c r="G7" i="15"/>
  <c r="H11" i="15"/>
  <c r="G11" i="15"/>
  <c r="M11" i="15"/>
  <c r="U12" i="15" s="1"/>
  <c r="H15" i="15"/>
  <c r="G15" i="15"/>
  <c r="M15" i="15"/>
  <c r="U10" i="15" s="1"/>
  <c r="G9" i="12"/>
  <c r="H9" i="12"/>
  <c r="M9" i="12"/>
  <c r="U9" i="12" s="1"/>
  <c r="U22" i="12" s="1"/>
  <c r="G13" i="12"/>
  <c r="H13" i="12"/>
  <c r="M13" i="12"/>
  <c r="U12" i="12" s="1"/>
  <c r="G17" i="12"/>
  <c r="H17" i="12"/>
  <c r="M17" i="12"/>
  <c r="U15" i="12" s="1"/>
  <c r="G7" i="22"/>
  <c r="H7" i="22"/>
  <c r="M7" i="22"/>
  <c r="G11" i="22"/>
  <c r="H11" i="22"/>
  <c r="M11" i="22"/>
  <c r="V12" i="22" s="1"/>
  <c r="H15" i="22"/>
  <c r="G15" i="22"/>
  <c r="M15" i="22"/>
  <c r="V10" i="22" s="1"/>
  <c r="H6" i="15"/>
  <c r="G6" i="15"/>
  <c r="M6" i="15"/>
  <c r="M10" i="15"/>
  <c r="H10" i="15"/>
  <c r="G10" i="15"/>
  <c r="G14" i="15"/>
  <c r="H14" i="15"/>
  <c r="M14" i="15"/>
  <c r="G8" i="12"/>
  <c r="H8" i="12"/>
  <c r="M8" i="12"/>
  <c r="G12" i="12"/>
  <c r="H12" i="12"/>
  <c r="M12" i="12"/>
  <c r="U17" i="12" s="1"/>
  <c r="G16" i="12"/>
  <c r="H16" i="12"/>
  <c r="M16" i="12"/>
  <c r="H6" i="22"/>
  <c r="G6" i="22"/>
  <c r="M6" i="22"/>
  <c r="H10" i="22"/>
  <c r="G10" i="22"/>
  <c r="M10" i="22"/>
  <c r="H14" i="22"/>
  <c r="G14" i="22"/>
  <c r="M14" i="22"/>
  <c r="F7" i="15"/>
  <c r="H9" i="15"/>
  <c r="M9" i="15"/>
  <c r="U9" i="15" s="1"/>
  <c r="U15" i="15" s="1"/>
  <c r="G9" i="15"/>
  <c r="F11" i="15"/>
  <c r="H13" i="15"/>
  <c r="G13" i="15"/>
  <c r="M13" i="15"/>
  <c r="F15" i="15"/>
  <c r="H17" i="15"/>
  <c r="G17" i="15"/>
  <c r="M17" i="15"/>
  <c r="U11" i="15" s="1"/>
  <c r="G7" i="12"/>
  <c r="H7" i="12"/>
  <c r="M7" i="12"/>
  <c r="U18" i="12" s="1"/>
  <c r="F9" i="12"/>
  <c r="G11" i="12"/>
  <c r="H11" i="12"/>
  <c r="M11" i="12"/>
  <c r="U16" i="12" s="1"/>
  <c r="F13" i="12"/>
  <c r="G15" i="12"/>
  <c r="H15" i="12"/>
  <c r="M15" i="12"/>
  <c r="U14" i="12" s="1"/>
  <c r="F17" i="12"/>
  <c r="F7" i="22"/>
  <c r="G9" i="22"/>
  <c r="H9" i="22"/>
  <c r="M9" i="22"/>
  <c r="V9" i="22" s="1"/>
  <c r="F11" i="22"/>
  <c r="G13" i="22"/>
  <c r="H13" i="22"/>
  <c r="M13" i="22"/>
  <c r="F15" i="22"/>
  <c r="H17" i="22"/>
  <c r="G17" i="22"/>
  <c r="M17" i="22"/>
  <c r="V11" i="22" s="1"/>
  <c r="K15" i="12" l="1"/>
  <c r="K17" i="15"/>
  <c r="U21" i="12" a="1"/>
  <c r="U21" i="12" s="1"/>
  <c r="U14" i="15" a="1"/>
  <c r="U14" i="15" s="1"/>
  <c r="K25" i="15"/>
  <c r="I22" i="22"/>
  <c r="K30" i="12"/>
  <c r="K22" i="12"/>
  <c r="I31" i="12"/>
  <c r="J31" i="12"/>
  <c r="J21" i="15"/>
  <c r="I21" i="15"/>
  <c r="I24" i="12"/>
  <c r="J24" i="12"/>
  <c r="K27" i="22"/>
  <c r="J27" i="15"/>
  <c r="I27" i="15"/>
  <c r="K21" i="22"/>
  <c r="J23" i="12"/>
  <c r="I23" i="12"/>
  <c r="K29" i="15"/>
  <c r="J25" i="15"/>
  <c r="R12" i="15" s="1"/>
  <c r="I25" i="15"/>
  <c r="K26" i="22"/>
  <c r="K28" i="12"/>
  <c r="R11" i="12" s="1"/>
  <c r="K20" i="12"/>
  <c r="R19" i="12" s="1"/>
  <c r="K26" i="15"/>
  <c r="K31" i="22"/>
  <c r="I23" i="22"/>
  <c r="J23" i="22"/>
  <c r="R9" i="22" s="1"/>
  <c r="K25" i="12"/>
  <c r="R16" i="12" s="1"/>
  <c r="K31" i="15"/>
  <c r="K23" i="15"/>
  <c r="I24" i="22"/>
  <c r="J24" i="22"/>
  <c r="I30" i="12"/>
  <c r="J30" i="12"/>
  <c r="J22" i="12"/>
  <c r="I22" i="12"/>
  <c r="I24" i="15"/>
  <c r="J24" i="15"/>
  <c r="K30" i="22"/>
  <c r="J30" i="15"/>
  <c r="I30" i="15"/>
  <c r="I22" i="15"/>
  <c r="J22" i="15"/>
  <c r="I29" i="12"/>
  <c r="J29" i="12"/>
  <c r="K24" i="15"/>
  <c r="K25" i="22"/>
  <c r="I21" i="22"/>
  <c r="J21" i="22"/>
  <c r="K27" i="12"/>
  <c r="R12" i="12" s="1"/>
  <c r="K23" i="12"/>
  <c r="R9" i="12" s="1"/>
  <c r="J29" i="15"/>
  <c r="R10" i="15" s="1"/>
  <c r="I29" i="15"/>
  <c r="I26" i="22"/>
  <c r="J26" i="22"/>
  <c r="R13" i="22" s="1"/>
  <c r="J28" i="12"/>
  <c r="I28" i="12"/>
  <c r="I20" i="12"/>
  <c r="J20" i="12"/>
  <c r="I26" i="15"/>
  <c r="J26" i="15"/>
  <c r="R13" i="15" s="1"/>
  <c r="I31" i="22"/>
  <c r="J31" i="22"/>
  <c r="R11" i="22" s="1"/>
  <c r="S11" i="22" s="1"/>
  <c r="K23" i="22"/>
  <c r="I25" i="12"/>
  <c r="J25" i="12"/>
  <c r="I31" i="15"/>
  <c r="J31" i="15"/>
  <c r="R11" i="15" s="1"/>
  <c r="J23" i="15"/>
  <c r="R9" i="15" s="1"/>
  <c r="I23" i="15"/>
  <c r="K28" i="22"/>
  <c r="J22" i="22"/>
  <c r="J20" i="22"/>
  <c r="I20" i="22"/>
  <c r="J26" i="12"/>
  <c r="I26" i="12"/>
  <c r="K28" i="15"/>
  <c r="J20" i="15"/>
  <c r="I20" i="15"/>
  <c r="J21" i="12"/>
  <c r="I21" i="12"/>
  <c r="K24" i="22"/>
  <c r="K13" i="22"/>
  <c r="I29" i="22"/>
  <c r="J29" i="22"/>
  <c r="R10" i="22" s="1"/>
  <c r="I25" i="22"/>
  <c r="J25" i="22"/>
  <c r="R12" i="22" s="1"/>
  <c r="K31" i="12"/>
  <c r="R15" i="12" s="1"/>
  <c r="J27" i="12"/>
  <c r="I27" i="12"/>
  <c r="K21" i="15"/>
  <c r="I30" i="22"/>
  <c r="J30" i="22"/>
  <c r="K22" i="22"/>
  <c r="K24" i="12"/>
  <c r="R10" i="12" s="1"/>
  <c r="K30" i="15"/>
  <c r="K22" i="15"/>
  <c r="I27" i="22"/>
  <c r="J27" i="22"/>
  <c r="K29" i="12"/>
  <c r="R14" i="12" s="1"/>
  <c r="K21" i="12"/>
  <c r="R18" i="12" s="1"/>
  <c r="K27" i="15"/>
  <c r="I28" i="22"/>
  <c r="J28" i="22"/>
  <c r="K20" i="22"/>
  <c r="K26" i="12"/>
  <c r="R17" i="12" s="1"/>
  <c r="I28" i="15"/>
  <c r="J28" i="15"/>
  <c r="K20" i="15"/>
  <c r="I17" i="22"/>
  <c r="J17" i="22"/>
  <c r="K9" i="22"/>
  <c r="J17" i="15"/>
  <c r="I17" i="15"/>
  <c r="J13" i="15"/>
  <c r="I13" i="15"/>
  <c r="I14" i="22"/>
  <c r="J14" i="22"/>
  <c r="K10" i="22"/>
  <c r="K12" i="12"/>
  <c r="I8" i="12"/>
  <c r="J8" i="12"/>
  <c r="I10" i="15"/>
  <c r="J10" i="15"/>
  <c r="I6" i="15"/>
  <c r="J6" i="15"/>
  <c r="K15" i="22"/>
  <c r="K17" i="12"/>
  <c r="I13" i="12"/>
  <c r="J13" i="12"/>
  <c r="J11" i="15"/>
  <c r="I11" i="15"/>
  <c r="I8" i="22"/>
  <c r="J8" i="22"/>
  <c r="I14" i="12"/>
  <c r="J14" i="12"/>
  <c r="K16" i="15"/>
  <c r="J12" i="15"/>
  <c r="I12" i="15"/>
  <c r="K17" i="22"/>
  <c r="I13" i="22"/>
  <c r="J13" i="22"/>
  <c r="I9" i="22"/>
  <c r="J9" i="22"/>
  <c r="K11" i="12"/>
  <c r="K7" i="12"/>
  <c r="K13" i="15"/>
  <c r="K9" i="15"/>
  <c r="K14" i="22"/>
  <c r="K16" i="12"/>
  <c r="J12" i="12"/>
  <c r="I12" i="12"/>
  <c r="K10" i="15"/>
  <c r="K6" i="15"/>
  <c r="K7" i="22"/>
  <c r="I17" i="12"/>
  <c r="J17" i="12"/>
  <c r="J15" i="15"/>
  <c r="I15" i="15"/>
  <c r="K11" i="15"/>
  <c r="I12" i="22"/>
  <c r="J12" i="22"/>
  <c r="K8" i="22"/>
  <c r="K6" i="12"/>
  <c r="J16" i="15"/>
  <c r="I16" i="15"/>
  <c r="J15" i="12"/>
  <c r="I15" i="12"/>
  <c r="J11" i="12"/>
  <c r="I11" i="12"/>
  <c r="J7" i="12"/>
  <c r="I7" i="12"/>
  <c r="J10" i="22"/>
  <c r="J6" i="22"/>
  <c r="I6" i="22"/>
  <c r="I16" i="12"/>
  <c r="J16" i="12"/>
  <c r="K14" i="15"/>
  <c r="V14" i="22" a="1"/>
  <c r="V14" i="22" s="1"/>
  <c r="K11" i="22"/>
  <c r="I7" i="22"/>
  <c r="J7" i="22"/>
  <c r="K9" i="12"/>
  <c r="K15" i="15"/>
  <c r="J7" i="15"/>
  <c r="I7" i="15"/>
  <c r="I16" i="22"/>
  <c r="J16" i="22"/>
  <c r="K12" i="22"/>
  <c r="K10" i="12"/>
  <c r="I6" i="12"/>
  <c r="J6" i="12"/>
  <c r="J8" i="15"/>
  <c r="I8" i="15"/>
  <c r="V15" i="22"/>
  <c r="J9" i="15"/>
  <c r="I9" i="15"/>
  <c r="I10" i="22"/>
  <c r="K6" i="22"/>
  <c r="K8" i="12"/>
  <c r="I14" i="15"/>
  <c r="J14" i="15"/>
  <c r="I15" i="22"/>
  <c r="J15" i="22"/>
  <c r="I11" i="22"/>
  <c r="J11" i="22"/>
  <c r="K13" i="12"/>
  <c r="J9" i="12"/>
  <c r="I9" i="12"/>
  <c r="K7" i="15"/>
  <c r="K16" i="22"/>
  <c r="K14" i="12"/>
  <c r="J10" i="12"/>
  <c r="I10" i="12"/>
  <c r="K12" i="15"/>
  <c r="K8" i="15"/>
  <c r="L20" i="22" l="1"/>
  <c r="L23" i="15"/>
  <c r="L21" i="12"/>
  <c r="L31" i="22"/>
  <c r="L25" i="15"/>
  <c r="L21" i="15"/>
  <c r="R24" i="12"/>
  <c r="S19" i="12" s="1"/>
  <c r="T19" i="12" s="1"/>
  <c r="V19" i="12" s="1"/>
  <c r="L30" i="22"/>
  <c r="L29" i="22"/>
  <c r="R18" i="15"/>
  <c r="T18" i="15" s="1"/>
  <c r="L25" i="12"/>
  <c r="L28" i="12"/>
  <c r="L29" i="15"/>
  <c r="L22" i="15"/>
  <c r="L24" i="22"/>
  <c r="R18" i="22"/>
  <c r="U18" i="22" s="1"/>
  <c r="U15" i="22" s="1"/>
  <c r="S9" i="22"/>
  <c r="L14" i="15"/>
  <c r="L28" i="15"/>
  <c r="L28" i="22"/>
  <c r="R25" i="12"/>
  <c r="S10" i="12" s="1"/>
  <c r="T10" i="12" s="1"/>
  <c r="V10" i="12" s="1"/>
  <c r="S12" i="22"/>
  <c r="L22" i="22"/>
  <c r="L26" i="12"/>
  <c r="L26" i="15"/>
  <c r="R17" i="15"/>
  <c r="L21" i="22"/>
  <c r="L30" i="15"/>
  <c r="L23" i="22"/>
  <c r="S10" i="22"/>
  <c r="R17" i="22"/>
  <c r="T13" i="22" s="1"/>
  <c r="U13" i="22" s="1"/>
  <c r="L20" i="12"/>
  <c r="L26" i="22"/>
  <c r="L22" i="12"/>
  <c r="L27" i="22"/>
  <c r="L27" i="12"/>
  <c r="L25" i="22"/>
  <c r="L20" i="15"/>
  <c r="L31" i="15"/>
  <c r="S13" i="22"/>
  <c r="L29" i="12"/>
  <c r="L24" i="15"/>
  <c r="L30" i="12"/>
  <c r="L23" i="12"/>
  <c r="L27" i="15"/>
  <c r="L24" i="12"/>
  <c r="L31" i="12"/>
  <c r="L10" i="12"/>
  <c r="L10" i="22"/>
  <c r="L9" i="15"/>
  <c r="L6" i="22"/>
  <c r="L15" i="15"/>
  <c r="L12" i="12"/>
  <c r="L13" i="12"/>
  <c r="L6" i="15"/>
  <c r="L8" i="12"/>
  <c r="L14" i="22"/>
  <c r="L11" i="22"/>
  <c r="L11" i="12"/>
  <c r="L16" i="15"/>
  <c r="L9" i="22"/>
  <c r="L12" i="15"/>
  <c r="L14" i="12"/>
  <c r="L11" i="15"/>
  <c r="L13" i="15"/>
  <c r="L7" i="22"/>
  <c r="L9" i="12"/>
  <c r="L6" i="12"/>
  <c r="L16" i="22"/>
  <c r="L12" i="22"/>
  <c r="L10" i="15"/>
  <c r="L15" i="22"/>
  <c r="L8" i="15"/>
  <c r="L7" i="15"/>
  <c r="L16" i="12"/>
  <c r="L7" i="12"/>
  <c r="L15" i="12"/>
  <c r="L17" i="12"/>
  <c r="L13" i="22"/>
  <c r="L8" i="22"/>
  <c r="L17" i="15"/>
  <c r="L17" i="22"/>
  <c r="S14" i="12" l="1"/>
  <c r="S13" i="15"/>
  <c r="T13" i="15" s="1"/>
  <c r="V13" i="15" s="1"/>
  <c r="S11" i="15"/>
  <c r="T11" i="15" s="1"/>
  <c r="V11" i="15" s="1"/>
  <c r="S18" i="12"/>
  <c r="T18" i="12" s="1"/>
  <c r="V18" i="12" s="1"/>
  <c r="S15" i="12"/>
  <c r="T15" i="12" s="1"/>
  <c r="V15" i="12" s="1"/>
  <c r="S17" i="12"/>
  <c r="T17" i="12" s="1"/>
  <c r="V17" i="12" s="1"/>
  <c r="S9" i="15"/>
  <c r="T9" i="15" s="1"/>
  <c r="V9" i="15" s="1"/>
  <c r="S12" i="15"/>
  <c r="T12" i="15" s="1"/>
  <c r="V12" i="15" s="1"/>
  <c r="T15" i="15"/>
  <c r="V15" i="15"/>
  <c r="T14" i="12"/>
  <c r="V14" i="12" s="1"/>
  <c r="T11" i="22"/>
  <c r="U17" i="22"/>
  <c r="T12" i="22"/>
  <c r="S11" i="12"/>
  <c r="T11" i="12" s="1"/>
  <c r="V11" i="12" s="1"/>
  <c r="S10" i="15"/>
  <c r="T24" i="12"/>
  <c r="S16" i="12"/>
  <c r="W13" i="22"/>
  <c r="T10" i="22"/>
  <c r="T17" i="15"/>
  <c r="S9" i="12"/>
  <c r="T25" i="12"/>
  <c r="S12" i="12"/>
  <c r="T12" i="12" s="1"/>
  <c r="V12" i="12" s="1"/>
  <c r="T9" i="22"/>
  <c r="W15" i="22"/>
  <c r="T16" i="12" l="1"/>
  <c r="V16" i="12" s="1"/>
  <c r="U24" i="12"/>
  <c r="V28" i="12" s="1"/>
  <c r="W28" i="12" s="1"/>
  <c r="U18" i="15"/>
  <c r="V20" i="15" s="1"/>
  <c r="W20" i="15" s="1"/>
  <c r="U9" i="22"/>
  <c r="W9" i="22" s="1"/>
  <c r="V18" i="22"/>
  <c r="W20" i="22" s="1"/>
  <c r="V22" i="15"/>
  <c r="W22" i="15" s="1"/>
  <c r="T14" i="15"/>
  <c r="V14" i="15"/>
  <c r="U12" i="22"/>
  <c r="W12" i="22" s="1"/>
  <c r="V22" i="12"/>
  <c r="T22" i="12"/>
  <c r="U10" i="22"/>
  <c r="W10" i="22" s="1"/>
  <c r="V17" i="22"/>
  <c r="V21" i="12"/>
  <c r="T21" i="12"/>
  <c r="V29" i="12"/>
  <c r="W29" i="12" s="1"/>
  <c r="U14" i="22"/>
  <c r="W22" i="22"/>
  <c r="X22" i="22" s="1"/>
  <c r="W14" i="22"/>
  <c r="T9" i="12"/>
  <c r="V9" i="12" s="1"/>
  <c r="U25" i="12"/>
  <c r="V27" i="12" s="1"/>
  <c r="T10" i="15"/>
  <c r="V10" i="15" s="1"/>
  <c r="U17" i="15"/>
  <c r="U11" i="22"/>
  <c r="W11" i="22" s="1"/>
  <c r="V23" i="15" l="1"/>
  <c r="W23" i="15" s="1"/>
  <c r="W23" i="22"/>
  <c r="X23" i="22" s="1"/>
  <c r="X14" i="22"/>
  <c r="X9" i="22"/>
  <c r="AA9" i="22" s="1"/>
  <c r="W27" i="12"/>
  <c r="X20" i="22"/>
  <c r="W21" i="22"/>
  <c r="W27" i="22"/>
  <c r="V34" i="12"/>
  <c r="V21" i="15"/>
  <c r="V27" i="15"/>
  <c r="V30" i="12"/>
  <c r="W30" i="12" l="1"/>
  <c r="V31" i="12"/>
  <c r="T34" i="12" s="1"/>
  <c r="W21" i="15"/>
  <c r="V24" i="15"/>
  <c r="X21" i="22"/>
  <c r="W24" i="22"/>
  <c r="X24" i="22" s="1"/>
  <c r="X12" i="22"/>
  <c r="AA12" i="22" s="1"/>
  <c r="X13" i="22"/>
  <c r="AA13" i="22" s="1"/>
  <c r="X11" i="22"/>
  <c r="AA11" i="22" s="1"/>
  <c r="X10" i="22"/>
  <c r="AA10" i="22" s="1"/>
  <c r="W31" i="12" l="1"/>
  <c r="U27" i="22"/>
  <c r="W24" i="15"/>
  <c r="T27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tc={ABFC6454-9C9A-4454-97B7-E99D7D398B96}</author>
  </authors>
  <commentList>
    <comment ref="M8" authorId="0" shapeId="0" xr:uid="{ABFC6454-9C9A-4454-97B7-E99D7D398B96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tc={E5BFDFE9-B179-4A6D-9690-A74F7E75706C}</author>
  </authors>
  <commentList>
    <comment ref="M8" authorId="0" shapeId="0" xr:uid="{E5BFDFE9-B179-4A6D-9690-A74F7E75706C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tc={BE6FB3C3-D7C9-499A-8FCE-C0C9C4D7533E}</author>
  </authors>
  <commentList>
    <comment ref="M8" authorId="0" shapeId="0" xr:uid="{BE6FB3C3-D7C9-499A-8FCE-C0C9C4D7533E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tc={B203008D-9370-914D-BE9E-652724C0FE3B}</author>
    <author>Microsoft Office User</author>
  </authors>
  <commentList>
    <comment ref="T6" authorId="0" shapeId="0" xr:uid="{B203008D-9370-914D-BE9E-652724C0FE3B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for split</t>
      </text>
    </comment>
    <comment ref="H22" authorId="1" shapeId="0" xr:uid="{1742A7F9-EDB1-354C-B142-83D5C391CEE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Alpha généré par la déviation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<sst xmlns="http://schemas.openxmlformats.org/spreadsheetml/2006/main" count="1212" uniqueCount="348">
  <si>
    <t>Onglet</t>
  </si>
  <si>
    <t>Couleurs</t>
  </si>
  <si>
    <t>Description</t>
  </si>
  <si>
    <t>Bleu</t>
  </si>
  <si>
    <t>Il y a du manuellement à faire des ces onglets</t>
  </si>
  <si>
    <t>Mauve</t>
  </si>
  <si>
    <t>Onglets qui vont s'updater automatiquement causé par onglet bleu</t>
  </si>
  <si>
    <t>Vert</t>
  </si>
  <si>
    <t>Documentation</t>
  </si>
  <si>
    <t>Cellules</t>
  </si>
  <si>
    <t>Jaunes</t>
  </si>
  <si>
    <t>Données à saisir manuellement (seulement feuille Input)</t>
  </si>
  <si>
    <t>Gris</t>
  </si>
  <si>
    <t>Cellules contenant des formules. Ne pas toucher. Ce sont les calculs intermédiaires</t>
  </si>
  <si>
    <t>Paramètre constant, mais pouvant être changer dans le futur (seulement feuille Décomposition)</t>
  </si>
  <si>
    <t>Importation de donnée de la feuille Input (dans les onglets Mauve)</t>
  </si>
  <si>
    <t>Instruction</t>
  </si>
  <si>
    <t>Étapes</t>
  </si>
  <si>
    <t>Allez dans onglet Input et mettre à jour toutes les cellules Jaunes. Cela updatera les onglets Mauve automatiquement</t>
  </si>
  <si>
    <t>Allez récuper les items dans les onglets Mauve</t>
  </si>
  <si>
    <t>Notes</t>
  </si>
  <si>
    <t>- L'élément central est la feuille input. Tous les autres onglets sont liés à cette dernière.</t>
  </si>
  <si>
    <t>note mile</t>
  </si>
  <si>
    <t>- Même si tout se automatiquement, il faut s'assurer que les items sont réalistes.</t>
  </si>
  <si>
    <t>https://ca.finance.yahoo.com/quote/0P0001AJ7Z.TO/history/</t>
  </si>
  <si>
    <t>https://www.nbinvestments.ca/prices-and-performance/mutual-funds/nbc5703.html</t>
  </si>
  <si>
    <t>Processus</t>
  </si>
  <si>
    <t>1. Update Fichier Excel Stock.xslx avec Bloomberg</t>
  </si>
  <si>
    <t>Rentrez manuelle TD, NBI Internation (High conv). En gros les fonds externes</t>
  </si>
  <si>
    <t>2. Run le code python</t>
  </si>
  <si>
    <t>pour le XUS dividen faire x2</t>
  </si>
  <si>
    <t>2. Insérez les donées dans ce fichier</t>
  </si>
  <si>
    <t>tranasction</t>
  </si>
  <si>
    <t xml:space="preserve">3. Recupérer les items </t>
  </si>
  <si>
    <t>Allocation</t>
  </si>
  <si>
    <t>Date</t>
  </si>
  <si>
    <t>Ticker Bloomberg</t>
  </si>
  <si>
    <t>Homemade</t>
  </si>
  <si>
    <t>Ticker</t>
  </si>
  <si>
    <t>Asset Class</t>
  </si>
  <si>
    <t>Period</t>
  </si>
  <si>
    <t>Bips</t>
  </si>
  <si>
    <t>Tactic</t>
  </si>
  <si>
    <t>Strategic</t>
  </si>
  <si>
    <t>Global</t>
  </si>
  <si>
    <t>Country</t>
  </si>
  <si>
    <t>Continent</t>
  </si>
  <si>
    <t>Today</t>
  </si>
  <si>
    <t>XBB CN Equity</t>
  </si>
  <si>
    <t>XBB</t>
  </si>
  <si>
    <t>Fixed Income</t>
  </si>
  <si>
    <t>3an</t>
  </si>
  <si>
    <t>Valeur ajoutée moyenne (VAM)</t>
  </si>
  <si>
    <t>=EQUIV(Input!$B$12,Données!'Input'!B12A:A,0)</t>
  </si>
  <si>
    <t>BERMUDA</t>
  </si>
  <si>
    <t>North America</t>
  </si>
  <si>
    <t>Tactic 1</t>
  </si>
  <si>
    <t>XIU CN Equity</t>
  </si>
  <si>
    <t>XIU</t>
  </si>
  <si>
    <t>Equity</t>
  </si>
  <si>
    <t>Risque d'actif (RA)</t>
  </si>
  <si>
    <t>BRITAIN</t>
  </si>
  <si>
    <t>Europe</t>
  </si>
  <si>
    <t>Tactic 2</t>
  </si>
  <si>
    <t>XUS CN Equity</t>
  </si>
  <si>
    <t>XUS</t>
  </si>
  <si>
    <t>Ratio d'information (RI)</t>
  </si>
  <si>
    <t>CANADA</t>
  </si>
  <si>
    <t>Tactic 3</t>
  </si>
  <si>
    <t>XEF CN Equity</t>
  </si>
  <si>
    <t>XEF</t>
  </si>
  <si>
    <t>1an</t>
  </si>
  <si>
    <t>IRELAND</t>
  </si>
  <si>
    <t>Tactic 4</t>
  </si>
  <si>
    <t>XEM CN Equity</t>
  </si>
  <si>
    <t>XEM</t>
  </si>
  <si>
    <t>NETHERLANDS</t>
  </si>
  <si>
    <t>Strategic 1</t>
  </si>
  <si>
    <t>x</t>
  </si>
  <si>
    <t>XCB CN Equity</t>
  </si>
  <si>
    <t>XCB</t>
  </si>
  <si>
    <t>SWITZERLAND</t>
  </si>
  <si>
    <t>Strategic 2</t>
  </si>
  <si>
    <t>XIG CN Equity</t>
  </si>
  <si>
    <t>XIG</t>
  </si>
  <si>
    <t>UNITED STATES</t>
  </si>
  <si>
    <t>Strategic 3</t>
  </si>
  <si>
    <t>XHY CN Equity</t>
  </si>
  <si>
    <t>XHY</t>
  </si>
  <si>
    <t>AUSTRALIA</t>
  </si>
  <si>
    <t>Oceania</t>
  </si>
  <si>
    <t>Strategic 4</t>
  </si>
  <si>
    <t>TDCDCPLS CN Equity</t>
  </si>
  <si>
    <t>TD Core Canadian Bond</t>
  </si>
  <si>
    <t>TD Core</t>
  </si>
  <si>
    <t>Gestion Active</t>
  </si>
  <si>
    <t>BRAZIL</t>
  </si>
  <si>
    <t>South America</t>
  </si>
  <si>
    <t>YTD</t>
  </si>
  <si>
    <t>NBEMECI CN Equity</t>
  </si>
  <si>
    <t>NBI marchés emergents</t>
  </si>
  <si>
    <t>NBI ME</t>
  </si>
  <si>
    <t>3Y</t>
  </si>
  <si>
    <t>XSB CN Equity</t>
  </si>
  <si>
    <t>XSB</t>
  </si>
  <si>
    <t>CHILE</t>
  </si>
  <si>
    <t>Last Month</t>
  </si>
  <si>
    <t>NBC5703</t>
  </si>
  <si>
    <t>NBI Intl High Conv</t>
  </si>
  <si>
    <t>NBI HC</t>
  </si>
  <si>
    <t>CHINA</t>
  </si>
  <si>
    <t>Asia</t>
  </si>
  <si>
    <t>1Y</t>
  </si>
  <si>
    <t>COLOMBIA</t>
  </si>
  <si>
    <t>CYPRUS</t>
  </si>
  <si>
    <t>CZECH</t>
  </si>
  <si>
    <t>EGYPT</t>
  </si>
  <si>
    <t>Africa</t>
  </si>
  <si>
    <t>GREECE</t>
  </si>
  <si>
    <t>HONG KONG</t>
  </si>
  <si>
    <t>HUNGARY</t>
  </si>
  <si>
    <t>INDIA</t>
  </si>
  <si>
    <t>INDONESIA</t>
  </si>
  <si>
    <t>KUWAIT</t>
  </si>
  <si>
    <t>LUXEMBOURG</t>
  </si>
  <si>
    <t>MALAYSIA</t>
  </si>
  <si>
    <t>MEXICO</t>
  </si>
  <si>
    <t>NullGroup</t>
  </si>
  <si>
    <t>Unknown</t>
  </si>
  <si>
    <t>PERU</t>
  </si>
  <si>
    <t>PHILIPPINES</t>
  </si>
  <si>
    <t>POLAND</t>
  </si>
  <si>
    <t>QATAR</t>
  </si>
  <si>
    <t>RUSSIA</t>
  </si>
  <si>
    <t>Europe/Asia</t>
  </si>
  <si>
    <t>SAUDI ARABIA</t>
  </si>
  <si>
    <t>SINGAPORE</t>
  </si>
  <si>
    <t>SOUTH AFRICA</t>
  </si>
  <si>
    <t>SOUTH KOREA</t>
  </si>
  <si>
    <t>TAIWAN</t>
  </si>
  <si>
    <t>THAILAND</t>
  </si>
  <si>
    <t>TURKEY</t>
  </si>
  <si>
    <t>UAE</t>
  </si>
  <si>
    <t>AUSTRIA</t>
  </si>
  <si>
    <t>BELGIUM</t>
  </si>
  <si>
    <t>DENMARK</t>
  </si>
  <si>
    <t>FAROE ISLANDS</t>
  </si>
  <si>
    <t>FINLAND</t>
  </si>
  <si>
    <t>FRANCE</t>
  </si>
  <si>
    <t>GEORGIA</t>
  </si>
  <si>
    <t>GERMANY</t>
  </si>
  <si>
    <t>ISLE OF MAN</t>
  </si>
  <si>
    <t>ISRAEL</t>
  </si>
  <si>
    <t>ITALY</t>
  </si>
  <si>
    <t>JAPAN</t>
  </si>
  <si>
    <t>JERSEY</t>
  </si>
  <si>
    <t>LITHUANIA</t>
  </si>
  <si>
    <t>a</t>
  </si>
  <si>
    <t>MACAU</t>
  </si>
  <si>
    <t>NEW ZEALAND</t>
  </si>
  <si>
    <t>NORWAY</t>
  </si>
  <si>
    <t>PORTUGAL</t>
  </si>
  <si>
    <t>SPAIN</t>
  </si>
  <si>
    <t>SWEDEN</t>
  </si>
  <si>
    <t>Quantité Tactic</t>
  </si>
  <si>
    <t>Quantité Strategic</t>
  </si>
  <si>
    <t>Price</t>
  </si>
  <si>
    <t>Date (Inception)</t>
  </si>
  <si>
    <t>Benchmark Tactic</t>
  </si>
  <si>
    <t>Benchmark Strategic</t>
  </si>
  <si>
    <t>Index</t>
  </si>
  <si>
    <t>Date (3Y)</t>
  </si>
  <si>
    <t>Benchmark</t>
  </si>
  <si>
    <t>Date (1Y)</t>
  </si>
  <si>
    <t>ETF</t>
  </si>
  <si>
    <t>TIME 1</t>
  </si>
  <si>
    <t>TIME 2</t>
  </si>
  <si>
    <t>Change%</t>
  </si>
  <si>
    <t>Change% new</t>
  </si>
  <si>
    <t>color_coding</t>
  </si>
  <si>
    <t>VA - Tactic</t>
  </si>
  <si>
    <t>VA - Strategic</t>
  </si>
  <si>
    <t>VA - Global</t>
  </si>
  <si>
    <t>avg:</t>
  </si>
  <si>
    <t>Rendements annualisés</t>
  </si>
  <si>
    <t>sqrt avg:</t>
  </si>
  <si>
    <t>Inception</t>
  </si>
  <si>
    <t>RA:</t>
  </si>
  <si>
    <t>3 years</t>
  </si>
  <si>
    <t>VAM:</t>
  </si>
  <si>
    <t>1 year</t>
  </si>
  <si>
    <t>RI:</t>
  </si>
  <si>
    <t>Value</t>
  </si>
  <si>
    <t>Since inception years</t>
  </si>
  <si>
    <t>Ann return</t>
  </si>
  <si>
    <t>Since 3 years</t>
  </si>
  <si>
    <t>Since 1 year</t>
  </si>
  <si>
    <t>ivv us equity</t>
  </si>
  <si>
    <t>EEM us equity</t>
  </si>
  <si>
    <t>XEF CN equity</t>
  </si>
  <si>
    <t>XHY CN equity</t>
  </si>
  <si>
    <t>LQD us equity</t>
  </si>
  <si>
    <t>XCB CN EQUITY</t>
  </si>
  <si>
    <t>XIU CN EQUITY</t>
  </si>
  <si>
    <t>filter(holdings('ivv us equity'), security_typ=='Common Stock')</t>
  </si>
  <si>
    <t>holdings('EEM us equity')</t>
  </si>
  <si>
    <t>holdings('XEF CN equity')</t>
  </si>
  <si>
    <t>holdings('XHY CN equity')</t>
  </si>
  <si>
    <t>holdings('LQD us equity')</t>
  </si>
  <si>
    <t>holdings('XCB CN EQUITY')</t>
  </si>
  <si>
    <t>holdings('XIU CN EQUITY')</t>
  </si>
  <si>
    <t>count(group(cntry_of_risk,country_full_name))</t>
  </si>
  <si>
    <t>BRITISH VIRGIN</t>
  </si>
  <si>
    <t>CAYMAN ISLANDS</t>
  </si>
  <si>
    <t>MULT</t>
  </si>
  <si>
    <t>Portfeuille:</t>
  </si>
  <si>
    <t>Tactique</t>
  </si>
  <si>
    <t>Stratégique</t>
  </si>
  <si>
    <t>Période:</t>
  </si>
  <si>
    <t>Since Inception</t>
  </si>
  <si>
    <t>3 year</t>
  </si>
  <si>
    <t>Données</t>
  </si>
  <si>
    <t>Paramètres</t>
  </si>
  <si>
    <t>Colonne de la période :</t>
  </si>
  <si>
    <t>AB</t>
  </si>
  <si>
    <t>Date de début:</t>
  </si>
  <si>
    <t>Nombres de lignes :</t>
  </si>
  <si>
    <t>Ligne de début :</t>
  </si>
  <si>
    <t>Offset données de ptf :</t>
  </si>
  <si>
    <t>Offset données de référence :</t>
  </si>
  <si>
    <t>Offset ratio (+) :</t>
  </si>
  <si>
    <t>Offset ratio (-) :</t>
  </si>
  <si>
    <t>Portefeuille</t>
  </si>
  <si>
    <t>Référence</t>
  </si>
  <si>
    <t>Ratio (+)</t>
  </si>
  <si>
    <t>Ratio (-)</t>
  </si>
  <si>
    <t>Portefeuille BNI-HEC Montréal</t>
  </si>
  <si>
    <t>Portefeuille de Référence</t>
  </si>
  <si>
    <t>Ratio positif</t>
  </si>
  <si>
    <t>Ratio négatif</t>
  </si>
  <si>
    <t>Portefeuille Global</t>
  </si>
  <si>
    <t>Portefeuille Stratégique</t>
  </si>
  <si>
    <t>Portefeuille Tactique</t>
  </si>
  <si>
    <t xml:space="preserve"> Évolution d'un investissement de 1000$</t>
  </si>
  <si>
    <t>Since inception</t>
  </si>
  <si>
    <t>VAM</t>
  </si>
  <si>
    <t>Sommaire</t>
  </si>
  <si>
    <t>RA</t>
  </si>
  <si>
    <t>RI</t>
  </si>
  <si>
    <t>Valeur ajoutée moyenne (bps)</t>
  </si>
  <si>
    <t>Risque actif (bps)</t>
  </si>
  <si>
    <t>Métriques de performance (1 an)</t>
  </si>
  <si>
    <t>Actuel</t>
  </si>
  <si>
    <t>cible 130</t>
  </si>
  <si>
    <t>Max 260</t>
  </si>
  <si>
    <t>cible 0,5</t>
  </si>
  <si>
    <t>Cible 130 bps</t>
  </si>
  <si>
    <t>Cible 100 bps</t>
  </si>
  <si>
    <t>Cible 250 bps</t>
  </si>
  <si>
    <t>cible 100</t>
  </si>
  <si>
    <t>Max 200</t>
  </si>
  <si>
    <t>Max 260 bps</t>
  </si>
  <si>
    <t>Max 200 bps</t>
  </si>
  <si>
    <t>Max 500 bps</t>
  </si>
  <si>
    <t>cible 250</t>
  </si>
  <si>
    <t>Max 500</t>
  </si>
  <si>
    <t>Objectif 0,50</t>
  </si>
  <si>
    <t>Rendement</t>
  </si>
  <si>
    <t>Alpha</t>
  </si>
  <si>
    <t>VLOOKUP(B10,Input!$AM:$AN,2,FALSE)</t>
  </si>
  <si>
    <t>Dernière allocation (6/3/2025)</t>
  </si>
  <si>
    <t>Dernière allocation (5/9/2024)</t>
  </si>
  <si>
    <t>1 mois</t>
  </si>
  <si>
    <t>Année en cours</t>
  </si>
  <si>
    <t>1 an</t>
  </si>
  <si>
    <t>3 an</t>
  </si>
  <si>
    <t>Last allocation</t>
  </si>
  <si>
    <t>1 ans</t>
  </si>
  <si>
    <t>3 ans</t>
  </si>
  <si>
    <t>Pondération actuelle tactique</t>
  </si>
  <si>
    <t>Pondération actuelle stratégique</t>
  </si>
  <si>
    <t>Pondération actuelle global</t>
  </si>
  <si>
    <t>Tickers</t>
  </si>
  <si>
    <t>TOTAL</t>
  </si>
  <si>
    <t>Quantité Global</t>
  </si>
  <si>
    <t xml:space="preserve">Tactic value </t>
  </si>
  <si>
    <t>Strategic value</t>
  </si>
  <si>
    <t xml:space="preserve">Global value </t>
  </si>
  <si>
    <t>Tactic (%)</t>
  </si>
  <si>
    <t>Strategic (%)</t>
  </si>
  <si>
    <t>Global (%)</t>
  </si>
  <si>
    <t>Return Since Allocation</t>
  </si>
  <si>
    <t>derniere strategie</t>
  </si>
  <si>
    <t>Obligations</t>
  </si>
  <si>
    <t>% total</t>
  </si>
  <si>
    <t>% classe</t>
  </si>
  <si>
    <t>Deviation dans la classe</t>
  </si>
  <si>
    <t>alpha</t>
  </si>
  <si>
    <t>Action</t>
  </si>
  <si>
    <t>Actions</t>
  </si>
  <si>
    <t>TOTAL action</t>
  </si>
  <si>
    <t>TOTAL obligation</t>
  </si>
  <si>
    <t>Selection obligation</t>
  </si>
  <si>
    <t>Selection action</t>
  </si>
  <si>
    <t>Interaction</t>
  </si>
  <si>
    <t>Alpha TOTAL</t>
  </si>
  <si>
    <t>Check</t>
  </si>
  <si>
    <t>%</t>
  </si>
  <si>
    <t>Par classe d'actif</t>
  </si>
  <si>
    <t>allocation</t>
  </si>
  <si>
    <t>Split</t>
  </si>
  <si>
    <t xml:space="preserve"> allocation</t>
  </si>
  <si>
    <t>% deviation absolue</t>
  </si>
  <si>
    <t>% deviation classe</t>
  </si>
  <si>
    <t>Last Month Return (Date)</t>
  </si>
  <si>
    <t>Return Since Tactic (Date)</t>
  </si>
  <si>
    <t>Return Since Strategic (Date)</t>
  </si>
  <si>
    <t>Return Since 1 Year (Date)</t>
  </si>
  <si>
    <t>XBB.TO</t>
  </si>
  <si>
    <t>XIU.TO</t>
  </si>
  <si>
    <t>XUS.TO</t>
  </si>
  <si>
    <t>XEF.TO</t>
  </si>
  <si>
    <t>XEM.TO</t>
  </si>
  <si>
    <t>XCB.TO</t>
  </si>
  <si>
    <t>XIG.TO</t>
  </si>
  <si>
    <t>XHY.TO</t>
  </si>
  <si>
    <t>0P0001AJ7Z.TO</t>
  </si>
  <si>
    <t>XSB.TO</t>
  </si>
  <si>
    <t>0P0001R820.TO</t>
  </si>
  <si>
    <t>GLOBAL</t>
  </si>
  <si>
    <t>Derniere tactique</t>
  </si>
  <si>
    <t>1 week</t>
  </si>
  <si>
    <t>Deviation classse</t>
  </si>
  <si>
    <t>Deviation classe</t>
  </si>
  <si>
    <t>Obligation</t>
  </si>
  <si>
    <t>TOTALaction</t>
  </si>
  <si>
    <t>Benchmark action</t>
  </si>
  <si>
    <t>Benchmark obligation, XBB</t>
  </si>
  <si>
    <t>Selection obligations</t>
  </si>
  <si>
    <t xml:space="preserve">check </t>
  </si>
  <si>
    <t>Selection actions</t>
  </si>
  <si>
    <t>Alpha Total</t>
  </si>
  <si>
    <t>Tactique depuis derniere allocation (Octobre)</t>
  </si>
  <si>
    <t>Stratégique depuis derniere allocation</t>
  </si>
  <si>
    <t>Global depuis derniere tactique</t>
  </si>
  <si>
    <t>Tactique depuis derniere semaine</t>
  </si>
  <si>
    <t>Global depuis une semaine</t>
  </si>
  <si>
    <t>Stratégique depuis derniere semaine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</si>
</sst>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_ * #,##0.00_)\ &quot;$&quot;_ ;_ * \(#,##0.00\)\ &quot;$&quot;_ ;_ * &quot;-&quot;??_)\ &quot;$&quot;_ ;_ @_ "/>
    <numFmt numFmtId="165" formatCode="0.0"/>
    <numFmt numFmtId="166" formatCode="0.000000"/>
    <numFmt numFmtId="167" formatCode="0.0000000"/>
    <numFmt numFmtId="168" formatCode="yyyy\-mm\-dd;@"/>
    <numFmt numFmtId="169" formatCode="yyyy\-mm\-dd"/>
    <numFmt numFmtId="170" formatCode="yyyy\-mm\-dd\ hh:mm:ss"/>
    <numFmt numFmtId="171" formatCode="_([$$-409]* #,##0.00_);_([$$-409]* \(#,##0.00\);_([$$-409]* &quot;-&quot;??_);_(@_)"/>
    <numFmt numFmtId="172" formatCode="0.0%"/>
    <numFmt numFmtId="173" formatCode="0.0000000%"/>
    <numFmt numFmtId="174" formatCode="0.000E+00"/>
    <numFmt numFmtId="175" formatCode="0.0000"/>
    <numFmt numFmtId="176" formatCode="0.00000"/>
    <numFmt numFmtId="177" formatCode="0.000%"/>
    <numFmt numFmtId="178" formatCode="0.00000000"/>
    <numFmt numFmtId="179" formatCode="0.0000%"/>
    <numFmt numFmtId="180" formatCode="0.000000%"/>
    <numFmt numFmtId="181" formatCode="0.000"/>
  </numFmts>
  <fonts count="5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sz val="12"/>
      <color theme="3" tint="-0.499984740745262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6"/>
      <color theme="4" tint="-0.49998474074526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rgb="FFFFFFFF"/>
      <name val="Aptos Narrow"/>
      <family val="2"/>
    </font>
    <font>
      <sz val="11"/>
      <color rgb="FF000000"/>
      <name val="Aptos Narrow"/>
      <family val="2"/>
    </font>
    <font>
      <b/>
      <sz val="11"/>
      <color rgb="FF002060"/>
      <name val="Aptos Narrow"/>
      <family val="2"/>
    </font>
    <font>
      <sz val="11"/>
      <color rgb="FF002060"/>
      <name val="Aptos Narrow"/>
      <family val="2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</font>
    <font>
      <sz val="9"/>
      <color rgb="FF16334E"/>
      <name val="Calibri"/>
      <family val="2"/>
      <scheme val="minor"/>
    </font>
    <font>
      <b/>
      <sz val="16"/>
      <color rgb="FFFFFFFF"/>
      <name val="Aptos Narrow"/>
      <family val="2"/>
    </font>
    <font>
      <sz val="12"/>
      <color rgb="FF000000"/>
      <name val="Aptos Narrow"/>
      <family val="2"/>
    </font>
    <font>
      <b/>
      <sz val="12"/>
      <color rgb="FF16334E"/>
      <name val="Aptos Narrow"/>
      <family val="2"/>
    </font>
    <font>
      <sz val="12"/>
      <color rgb="FF002060"/>
      <name val="Aptos Narrow"/>
      <family val="2"/>
    </font>
    <font>
      <sz val="12"/>
      <color rgb="FF000000"/>
      <name val="Calibri"/>
      <family val="2"/>
    </font>
    <font>
      <b/>
      <sz val="11"/>
      <color rgb="FFFFFFFF"/>
      <name val="Calibri"/>
      <family val="2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  <font>
      <sz val="12"/>
      <color theme="4" tint="-0.499984740745262"/>
      <name val="Calibri"/>
      <family val="2"/>
      <scheme val="minor"/>
    </font>
    <font>
      <i/>
      <sz val="12"/>
      <color theme="0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i/>
      <sz val="10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sz val="12"/>
      <name val="Calibri"/>
      <family val="2"/>
    </font>
    <font>
      <b/>
      <sz val="12"/>
      <color theme="0"/>
      <name val="Aptos Narrow"/>
      <family val="2"/>
    </font>
    <font>
      <sz val="12"/>
      <color rgb="FF00B050"/>
      <name val="Calibri"/>
      <family val="2"/>
      <scheme val="minor"/>
    </font>
    <font>
      <sz val="12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16334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2060"/>
      </top>
      <bottom/>
      <diagonal/>
    </border>
  </borders>
  <cellStyleXfs count="6">
    <xf numFmtId="0" fontId="0" fillId="0" borderId="0"/>
    <xf numFmtId="0" fontId="16" fillId="0" borderId="0"/>
    <xf numFmtId="9" fontId="16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1" fillId="0" borderId="0" applyNumberFormat="0" applyFill="0" applyBorder="0" applyAlignment="0" applyProtection="0"/>
    <xf numFmtId="164" fontId="4" fillId="0" borderId="0" applyFont="0" applyFill="0" applyBorder="0" applyAlignment="0" applyProtection="0"/>
  </cellStyleXfs>
  <cellXfs count="301">
    <xf numFmtId="0" fontId="0" fillId="0" borderId="0" xfId="0"/>
    <xf numFmtId="0" fontId="2" fillId="2" borderId="1" xfId="0" applyFont="1" applyFill="1" applyBorder="1" applyAlignment="1">
      <alignment horizontal="center"/>
    </xf>
    <xf numFmtId="0" fontId="0" fillId="3" borderId="1" xfId="0" applyFill="1" applyBorder="1" applyAlignment="1">
      <alignment wrapText="1"/>
    </xf>
    <xf numFmtId="0" fontId="2" fillId="3" borderId="1" xfId="0" applyFont="1" applyFill="1" applyBorder="1" applyAlignment="1">
      <alignment horizontal="center" vertical="center"/>
    </xf>
    <xf numFmtId="0" fontId="3" fillId="0" borderId="0" xfId="0" applyFont="1"/>
    <xf numFmtId="0" fontId="4" fillId="0" borderId="0" xfId="0" applyFont="1"/>
    <xf numFmtId="1" fontId="6" fillId="4" borderId="0" xfId="0" applyNumberFormat="1" applyFont="1" applyFill="1" applyAlignment="1">
      <alignment horizontal="right" vertical="center"/>
    </xf>
    <xf numFmtId="0" fontId="7" fillId="4" borderId="0" xfId="0" applyFont="1" applyFill="1" applyAlignment="1">
      <alignment horizontal="left" vertical="center"/>
    </xf>
    <xf numFmtId="0" fontId="7" fillId="5" borderId="0" xfId="0" applyFont="1" applyFill="1" applyAlignment="1">
      <alignment horizontal="left" vertical="center"/>
    </xf>
    <xf numFmtId="0" fontId="2" fillId="3" borderId="1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/>
    <xf numFmtId="0" fontId="14" fillId="0" borderId="0" xfId="0" applyFont="1"/>
    <xf numFmtId="10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15" fillId="0" borderId="0" xfId="0" applyNumberFormat="1" applyFont="1" applyAlignment="1">
      <alignment horizontal="center"/>
    </xf>
    <xf numFmtId="0" fontId="16" fillId="0" borderId="0" xfId="1"/>
    <xf numFmtId="9" fontId="16" fillId="0" borderId="0" xfId="1" applyNumberFormat="1"/>
    <xf numFmtId="0" fontId="16" fillId="0" borderId="3" xfId="1" applyBorder="1"/>
    <xf numFmtId="0" fontId="16" fillId="0" borderId="4" xfId="1" applyBorder="1"/>
    <xf numFmtId="0" fontId="16" fillId="0" borderId="5" xfId="1" applyBorder="1"/>
    <xf numFmtId="0" fontId="16" fillId="0" borderId="6" xfId="1" applyBorder="1"/>
    <xf numFmtId="0" fontId="16" fillId="0" borderId="7" xfId="1" applyBorder="1"/>
    <xf numFmtId="165" fontId="18" fillId="0" borderId="0" xfId="1" applyNumberFormat="1" applyFont="1" applyAlignment="1">
      <alignment horizontal="left"/>
    </xf>
    <xf numFmtId="165" fontId="18" fillId="0" borderId="7" xfId="1" applyNumberFormat="1" applyFont="1" applyBorder="1" applyAlignment="1">
      <alignment horizontal="left"/>
    </xf>
    <xf numFmtId="0" fontId="19" fillId="0" borderId="0" xfId="1" applyFont="1"/>
    <xf numFmtId="2" fontId="16" fillId="0" borderId="0" xfId="1" applyNumberFormat="1" applyAlignment="1">
      <alignment horizontal="left"/>
    </xf>
    <xf numFmtId="165" fontId="20" fillId="0" borderId="6" xfId="1" applyNumberFormat="1" applyFont="1" applyBorder="1" applyAlignment="1">
      <alignment horizontal="left"/>
    </xf>
    <xf numFmtId="166" fontId="0" fillId="0" borderId="3" xfId="2" applyNumberFormat="1" applyFont="1" applyBorder="1"/>
    <xf numFmtId="0" fontId="16" fillId="0" borderId="8" xfId="1" applyBorder="1"/>
    <xf numFmtId="0" fontId="16" fillId="0" borderId="9" xfId="1" applyBorder="1"/>
    <xf numFmtId="0" fontId="19" fillId="0" borderId="10" xfId="1" applyFont="1" applyBorder="1"/>
    <xf numFmtId="0" fontId="16" fillId="0" borderId="11" xfId="1" applyBorder="1"/>
    <xf numFmtId="165" fontId="20" fillId="0" borderId="12" xfId="1" applyNumberFormat="1" applyFont="1" applyBorder="1" applyAlignment="1">
      <alignment horizontal="left"/>
    </xf>
    <xf numFmtId="166" fontId="0" fillId="0" borderId="11" xfId="2" applyNumberFormat="1" applyFont="1" applyBorder="1"/>
    <xf numFmtId="0" fontId="16" fillId="0" borderId="12" xfId="1" applyBorder="1"/>
    <xf numFmtId="0" fontId="19" fillId="0" borderId="13" xfId="1" applyFont="1" applyBorder="1"/>
    <xf numFmtId="167" fontId="0" fillId="0" borderId="4" xfId="2" applyNumberFormat="1" applyFont="1" applyBorder="1"/>
    <xf numFmtId="165" fontId="20" fillId="0" borderId="7" xfId="1" applyNumberFormat="1" applyFont="1" applyBorder="1" applyAlignment="1">
      <alignment horizontal="left"/>
    </xf>
    <xf numFmtId="166" fontId="0" fillId="0" borderId="4" xfId="2" applyNumberFormat="1" applyFont="1" applyBorder="1"/>
    <xf numFmtId="0" fontId="16" fillId="0" borderId="14" xfId="1" applyBorder="1"/>
    <xf numFmtId="165" fontId="20" fillId="0" borderId="15" xfId="1" applyNumberFormat="1" applyFont="1" applyBorder="1" applyAlignment="1">
      <alignment horizontal="left"/>
    </xf>
    <xf numFmtId="166" fontId="0" fillId="0" borderId="14" xfId="2" applyNumberFormat="1" applyFont="1" applyBorder="1"/>
    <xf numFmtId="0" fontId="16" fillId="0" borderId="15" xfId="1" applyBorder="1"/>
    <xf numFmtId="0" fontId="19" fillId="0" borderId="16" xfId="1" applyFont="1" applyBorder="1"/>
    <xf numFmtId="0" fontId="16" fillId="10" borderId="0" xfId="1" applyFill="1"/>
    <xf numFmtId="0" fontId="16" fillId="10" borderId="7" xfId="1" applyFill="1" applyBorder="1"/>
    <xf numFmtId="0" fontId="16" fillId="10" borderId="4" xfId="1" applyFill="1" applyBorder="1"/>
    <xf numFmtId="9" fontId="19" fillId="10" borderId="0" xfId="1" applyNumberFormat="1" applyFont="1" applyFill="1"/>
    <xf numFmtId="9" fontId="0" fillId="10" borderId="0" xfId="2" applyFont="1" applyFill="1"/>
    <xf numFmtId="0" fontId="16" fillId="3" borderId="4" xfId="1" applyFill="1" applyBorder="1"/>
    <xf numFmtId="0" fontId="16" fillId="3" borderId="7" xfId="1" applyFill="1" applyBorder="1"/>
    <xf numFmtId="9" fontId="19" fillId="3" borderId="0" xfId="1" applyNumberFormat="1" applyFont="1" applyFill="1"/>
    <xf numFmtId="0" fontId="16" fillId="3" borderId="0" xfId="1" applyFill="1"/>
    <xf numFmtId="9" fontId="0" fillId="3" borderId="0" xfId="2" applyFont="1" applyFill="1"/>
    <xf numFmtId="0" fontId="16" fillId="10" borderId="19" xfId="1" applyFill="1" applyBorder="1"/>
    <xf numFmtId="9" fontId="0" fillId="10" borderId="19" xfId="2" applyFont="1" applyFill="1" applyBorder="1"/>
    <xf numFmtId="0" fontId="16" fillId="10" borderId="18" xfId="1" applyFill="1" applyBorder="1"/>
    <xf numFmtId="0" fontId="19" fillId="10" borderId="1" xfId="1" applyFont="1" applyFill="1" applyBorder="1"/>
    <xf numFmtId="0" fontId="19" fillId="10" borderId="17" xfId="1" applyFont="1" applyFill="1" applyBorder="1"/>
    <xf numFmtId="167" fontId="19" fillId="10" borderId="18" xfId="1" applyNumberFormat="1" applyFont="1" applyFill="1" applyBorder="1"/>
    <xf numFmtId="9" fontId="19" fillId="10" borderId="19" xfId="1" applyNumberFormat="1" applyFont="1" applyFill="1" applyBorder="1"/>
    <xf numFmtId="0" fontId="19" fillId="10" borderId="19" xfId="1" applyFont="1" applyFill="1" applyBorder="1"/>
    <xf numFmtId="9" fontId="19" fillId="10" borderId="19" xfId="2" applyFont="1" applyFill="1" applyBorder="1"/>
    <xf numFmtId="0" fontId="19" fillId="10" borderId="18" xfId="1" applyFont="1" applyFill="1" applyBorder="1"/>
    <xf numFmtId="0" fontId="16" fillId="3" borderId="1" xfId="1" applyFill="1" applyBorder="1"/>
    <xf numFmtId="0" fontId="16" fillId="3" borderId="17" xfId="1" applyFill="1" applyBorder="1"/>
    <xf numFmtId="9" fontId="16" fillId="3" borderId="19" xfId="1" applyNumberFormat="1" applyFill="1" applyBorder="1"/>
    <xf numFmtId="0" fontId="16" fillId="3" borderId="19" xfId="1" applyFill="1" applyBorder="1"/>
    <xf numFmtId="0" fontId="16" fillId="3" borderId="18" xfId="1" applyFill="1" applyBorder="1"/>
    <xf numFmtId="167" fontId="16" fillId="3" borderId="18" xfId="1" applyNumberFormat="1" applyFill="1" applyBorder="1"/>
    <xf numFmtId="9" fontId="16" fillId="3" borderId="0" xfId="1" applyNumberFormat="1" applyFill="1"/>
    <xf numFmtId="167" fontId="16" fillId="3" borderId="7" xfId="1" applyNumberFormat="1" applyFill="1" applyBorder="1"/>
    <xf numFmtId="0" fontId="16" fillId="3" borderId="0" xfId="1" applyFill="1" applyAlignment="1">
      <alignment horizontal="center" vertical="top"/>
    </xf>
    <xf numFmtId="0" fontId="16" fillId="10" borderId="17" xfId="1" applyFill="1" applyBorder="1"/>
    <xf numFmtId="9" fontId="16" fillId="10" borderId="0" xfId="1" applyNumberFormat="1" applyFill="1"/>
    <xf numFmtId="167" fontId="16" fillId="10" borderId="7" xfId="1" applyNumberFormat="1" applyFill="1" applyBorder="1"/>
    <xf numFmtId="0" fontId="19" fillId="0" borderId="14" xfId="1" applyFont="1" applyBorder="1" applyAlignment="1">
      <alignment horizontal="center"/>
    </xf>
    <xf numFmtId="0" fontId="19" fillId="0" borderId="15" xfId="1" applyFont="1" applyBorder="1" applyAlignment="1">
      <alignment horizontal="center"/>
    </xf>
    <xf numFmtId="9" fontId="0" fillId="0" borderId="0" xfId="2" applyFont="1"/>
    <xf numFmtId="0" fontId="0" fillId="12" borderId="0" xfId="0" applyFill="1"/>
    <xf numFmtId="0" fontId="16" fillId="10" borderId="0" xfId="1" applyFill="1" applyAlignment="1">
      <alignment vertical="top"/>
    </xf>
    <xf numFmtId="0" fontId="22" fillId="13" borderId="0" xfId="1" applyFont="1" applyFill="1"/>
    <xf numFmtId="165" fontId="16" fillId="0" borderId="0" xfId="1" applyNumberFormat="1"/>
    <xf numFmtId="0" fontId="16" fillId="0" borderId="0" xfId="1" applyAlignment="1">
      <alignment vertical="top"/>
    </xf>
    <xf numFmtId="0" fontId="17" fillId="0" borderId="0" xfId="1" applyFont="1" applyAlignment="1">
      <alignment horizontal="center"/>
    </xf>
    <xf numFmtId="168" fontId="0" fillId="0" borderId="0" xfId="0" applyNumberFormat="1" applyAlignment="1">
      <alignment horizontal="left"/>
    </xf>
    <xf numFmtId="0" fontId="16" fillId="4" borderId="16" xfId="1" applyFill="1" applyBorder="1" applyAlignment="1">
      <alignment vertical="center" wrapText="1"/>
    </xf>
    <xf numFmtId="0" fontId="16" fillId="0" borderId="0" xfId="1" applyAlignment="1">
      <alignment vertical="center" wrapText="1"/>
    </xf>
    <xf numFmtId="0" fontId="3" fillId="0" borderId="0" xfId="0" quotePrefix="1" applyFont="1"/>
    <xf numFmtId="1" fontId="6" fillId="5" borderId="0" xfId="0" applyNumberFormat="1" applyFont="1" applyFill="1" applyAlignment="1">
      <alignment horizontal="right" vertical="center"/>
    </xf>
    <xf numFmtId="0" fontId="16" fillId="12" borderId="0" xfId="1" applyFill="1"/>
    <xf numFmtId="0" fontId="16" fillId="4" borderId="16" xfId="1" applyFill="1" applyBorder="1" applyAlignment="1">
      <alignment horizontal="center" vertical="center" wrapText="1"/>
    </xf>
    <xf numFmtId="0" fontId="25" fillId="15" borderId="16" xfId="1" applyFont="1" applyFill="1" applyBorder="1" applyAlignment="1">
      <alignment vertical="center" wrapText="1"/>
    </xf>
    <xf numFmtId="0" fontId="25" fillId="15" borderId="16" xfId="1" applyFont="1" applyFill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16" fillId="3" borderId="0" xfId="1" applyFill="1" applyAlignment="1">
      <alignment vertical="top"/>
    </xf>
    <xf numFmtId="0" fontId="0" fillId="16" borderId="0" xfId="0" applyFill="1"/>
    <xf numFmtId="2" fontId="25" fillId="15" borderId="16" xfId="1" applyNumberFormat="1" applyFont="1" applyFill="1" applyBorder="1" applyAlignment="1">
      <alignment horizontal="center" vertical="center" wrapText="1"/>
    </xf>
    <xf numFmtId="2" fontId="0" fillId="0" borderId="0" xfId="0" applyNumberFormat="1" applyAlignment="1">
      <alignment horizontal="right"/>
    </xf>
    <xf numFmtId="2" fontId="0" fillId="14" borderId="0" xfId="0" applyNumberFormat="1" applyFill="1"/>
    <xf numFmtId="2" fontId="0" fillId="0" borderId="0" xfId="0" applyNumberFormat="1"/>
    <xf numFmtId="9" fontId="16" fillId="12" borderId="0" xfId="1" applyNumberFormat="1" applyFill="1" applyAlignment="1">
      <alignment horizontal="center"/>
    </xf>
    <xf numFmtId="0" fontId="25" fillId="15" borderId="0" xfId="1" applyFont="1" applyFill="1" applyAlignment="1">
      <alignment horizontal="center" vertical="center" wrapText="1"/>
    </xf>
    <xf numFmtId="0" fontId="25" fillId="0" borderId="0" xfId="1" applyFont="1" applyAlignment="1">
      <alignment horizontal="center" vertical="center" wrapText="1"/>
    </xf>
    <xf numFmtId="0" fontId="13" fillId="0" borderId="0" xfId="0" applyFont="1"/>
    <xf numFmtId="169" fontId="26" fillId="0" borderId="0" xfId="0" applyNumberFormat="1" applyFont="1"/>
    <xf numFmtId="0" fontId="26" fillId="0" borderId="0" xfId="0" applyFont="1"/>
    <xf numFmtId="0" fontId="27" fillId="0" borderId="0" xfId="0" applyFont="1"/>
    <xf numFmtId="14" fontId="0" fillId="0" borderId="0" xfId="0" applyNumberFormat="1"/>
    <xf numFmtId="14" fontId="0" fillId="16" borderId="0" xfId="0" applyNumberFormat="1" applyFill="1"/>
    <xf numFmtId="0" fontId="29" fillId="0" borderId="0" xfId="1" applyFont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12" fillId="0" borderId="0" xfId="0" applyFont="1"/>
    <xf numFmtId="0" fontId="25" fillId="0" borderId="0" xfId="1" applyFont="1" applyAlignment="1">
      <alignment vertical="center" wrapText="1"/>
    </xf>
    <xf numFmtId="2" fontId="25" fillId="0" borderId="0" xfId="1" applyNumberFormat="1" applyFont="1" applyAlignment="1">
      <alignment horizontal="center" vertical="center" wrapText="1"/>
    </xf>
    <xf numFmtId="11" fontId="0" fillId="16" borderId="0" xfId="0" applyNumberFormat="1" applyFill="1"/>
    <xf numFmtId="0" fontId="16" fillId="16" borderId="0" xfId="1" applyFill="1"/>
    <xf numFmtId="0" fontId="30" fillId="14" borderId="1" xfId="0" applyFont="1" applyFill="1" applyBorder="1" applyAlignment="1">
      <alignment horizontal="center" vertical="center"/>
    </xf>
    <xf numFmtId="0" fontId="16" fillId="13" borderId="0" xfId="1" applyFill="1"/>
    <xf numFmtId="9" fontId="16" fillId="13" borderId="5" xfId="1" applyNumberFormat="1" applyFill="1" applyBorder="1" applyAlignment="1">
      <alignment horizontal="center"/>
    </xf>
    <xf numFmtId="9" fontId="16" fillId="13" borderId="0" xfId="1" applyNumberFormat="1" applyFill="1" applyAlignment="1">
      <alignment horizontal="center"/>
    </xf>
    <xf numFmtId="0" fontId="2" fillId="12" borderId="1" xfId="0" applyFont="1" applyFill="1" applyBorder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/>
    </xf>
    <xf numFmtId="0" fontId="31" fillId="0" borderId="0" xfId="4"/>
    <xf numFmtId="171" fontId="0" fillId="0" borderId="0" xfId="0" applyNumberFormat="1" applyAlignment="1">
      <alignment horizontal="right"/>
    </xf>
    <xf numFmtId="164" fontId="0" fillId="0" borderId="0" xfId="5" applyFont="1" applyAlignment="1">
      <alignment horizontal="right"/>
    </xf>
    <xf numFmtId="1" fontId="0" fillId="14" borderId="0" xfId="0" applyNumberFormat="1" applyFill="1"/>
    <xf numFmtId="0" fontId="0" fillId="14" borderId="0" xfId="0" applyFill="1"/>
    <xf numFmtId="0" fontId="27" fillId="14" borderId="0" xfId="0" applyFont="1" applyFill="1"/>
    <xf numFmtId="0" fontId="33" fillId="14" borderId="0" xfId="5" applyNumberFormat="1" applyFont="1" applyFill="1"/>
    <xf numFmtId="165" fontId="22" fillId="13" borderId="0" xfId="1" applyNumberFormat="1" applyFont="1" applyFill="1"/>
    <xf numFmtId="0" fontId="17" fillId="9" borderId="0" xfId="1" applyFont="1" applyFill="1" applyAlignment="1">
      <alignment horizontal="centerContinuous"/>
    </xf>
    <xf numFmtId="0" fontId="16" fillId="22" borderId="0" xfId="1" applyFill="1"/>
    <xf numFmtId="172" fontId="16" fillId="0" borderId="0" xfId="1" applyNumberFormat="1"/>
    <xf numFmtId="2" fontId="6" fillId="4" borderId="0" xfId="0" applyNumberFormat="1" applyFont="1" applyFill="1" applyAlignment="1">
      <alignment horizontal="right" vertical="center"/>
    </xf>
    <xf numFmtId="2" fontId="6" fillId="5" borderId="0" xfId="0" applyNumberFormat="1" applyFont="1" applyFill="1" applyAlignment="1">
      <alignment horizontal="right" vertical="center"/>
    </xf>
    <xf numFmtId="1" fontId="0" fillId="0" borderId="0" xfId="0" applyNumberFormat="1"/>
    <xf numFmtId="0" fontId="5" fillId="4" borderId="0" xfId="0" applyFont="1" applyFill="1" applyAlignment="1">
      <alignment horizontal="left" vertical="center"/>
    </xf>
    <xf numFmtId="0" fontId="5" fillId="5" borderId="0" xfId="0" applyFont="1" applyFill="1" applyAlignment="1">
      <alignment horizontal="left" vertical="center"/>
    </xf>
    <xf numFmtId="0" fontId="34" fillId="0" borderId="0" xfId="0" applyFont="1"/>
    <xf numFmtId="0" fontId="37" fillId="0" borderId="0" xfId="0" applyFont="1"/>
    <xf numFmtId="0" fontId="37" fillId="8" borderId="0" xfId="0" applyFont="1" applyFill="1"/>
    <xf numFmtId="10" fontId="38" fillId="8" borderId="0" xfId="0" applyNumberFormat="1" applyFont="1" applyFill="1" applyAlignment="1">
      <alignment horizontal="center"/>
    </xf>
    <xf numFmtId="10" fontId="36" fillId="8" borderId="0" xfId="0" applyNumberFormat="1" applyFont="1" applyFill="1" applyAlignment="1">
      <alignment horizontal="center" vertical="center"/>
    </xf>
    <xf numFmtId="10" fontId="38" fillId="0" borderId="0" xfId="0" applyNumberFormat="1" applyFont="1" applyAlignment="1">
      <alignment horizontal="center"/>
    </xf>
    <xf numFmtId="10" fontId="36" fillId="0" borderId="0" xfId="0" applyNumberFormat="1" applyFont="1" applyAlignment="1">
      <alignment horizontal="center" vertical="center"/>
    </xf>
    <xf numFmtId="0" fontId="33" fillId="17" borderId="0" xfId="0" applyFont="1" applyFill="1"/>
    <xf numFmtId="0" fontId="39" fillId="17" borderId="0" xfId="0" applyFont="1" applyFill="1"/>
    <xf numFmtId="2" fontId="33" fillId="14" borderId="0" xfId="5" applyNumberFormat="1" applyFont="1" applyFill="1"/>
    <xf numFmtId="10" fontId="16" fillId="10" borderId="7" xfId="1" applyNumberFormat="1" applyFill="1" applyBorder="1"/>
    <xf numFmtId="10" fontId="16" fillId="0" borderId="7" xfId="1" applyNumberFormat="1" applyBorder="1"/>
    <xf numFmtId="10" fontId="16" fillId="3" borderId="7" xfId="1" applyNumberFormat="1" applyFill="1" applyBorder="1"/>
    <xf numFmtId="173" fontId="16" fillId="3" borderId="4" xfId="1" applyNumberFormat="1" applyFill="1" applyBorder="1"/>
    <xf numFmtId="0" fontId="16" fillId="14" borderId="0" xfId="1" applyFill="1"/>
    <xf numFmtId="173" fontId="16" fillId="10" borderId="4" xfId="1" applyNumberFormat="1" applyFill="1" applyBorder="1"/>
    <xf numFmtId="10" fontId="19" fillId="10" borderId="18" xfId="3" applyNumberFormat="1" applyFont="1" applyFill="1" applyBorder="1"/>
    <xf numFmtId="1" fontId="16" fillId="0" borderId="0" xfId="1" applyNumberFormat="1"/>
    <xf numFmtId="0" fontId="25" fillId="0" borderId="0" xfId="1" applyFont="1" applyAlignment="1">
      <alignment horizontal="right" vertical="center" wrapText="1"/>
    </xf>
    <xf numFmtId="0" fontId="0" fillId="0" borderId="0" xfId="0" applyAlignment="1">
      <alignment horizontal="right"/>
    </xf>
    <xf numFmtId="170" fontId="0" fillId="0" borderId="0" xfId="0" applyNumberFormat="1" applyAlignment="1">
      <alignment horizontal="right"/>
    </xf>
    <xf numFmtId="0" fontId="10" fillId="11" borderId="0" xfId="1" applyFont="1" applyFill="1"/>
    <xf numFmtId="0" fontId="19" fillId="3" borderId="18" xfId="1" applyFont="1" applyFill="1" applyBorder="1"/>
    <xf numFmtId="0" fontId="19" fillId="3" borderId="19" xfId="1" applyFont="1" applyFill="1" applyBorder="1"/>
    <xf numFmtId="9" fontId="19" fillId="3" borderId="19" xfId="1" applyNumberFormat="1" applyFont="1" applyFill="1" applyBorder="1"/>
    <xf numFmtId="10" fontId="19" fillId="3" borderId="18" xfId="3" applyNumberFormat="1" applyFont="1" applyFill="1" applyBorder="1"/>
    <xf numFmtId="0" fontId="19" fillId="3" borderId="17" xfId="1" applyFont="1" applyFill="1" applyBorder="1"/>
    <xf numFmtId="0" fontId="16" fillId="5" borderId="16" xfId="1" applyFill="1" applyBorder="1" applyAlignment="1">
      <alignment vertical="center" wrapText="1"/>
    </xf>
    <xf numFmtId="0" fontId="10" fillId="11" borderId="0" xfId="1" applyFont="1" applyFill="1" applyAlignment="1">
      <alignment horizontal="left" vertical="center"/>
    </xf>
    <xf numFmtId="10" fontId="16" fillId="10" borderId="4" xfId="1" applyNumberFormat="1" applyFill="1" applyBorder="1"/>
    <xf numFmtId="10" fontId="16" fillId="3" borderId="17" xfId="1" applyNumberFormat="1" applyFill="1" applyBorder="1"/>
    <xf numFmtId="10" fontId="19" fillId="10" borderId="17" xfId="1" applyNumberFormat="1" applyFont="1" applyFill="1" applyBorder="1"/>
    <xf numFmtId="0" fontId="40" fillId="25" borderId="16" xfId="0" applyFont="1" applyFill="1" applyBorder="1" applyAlignment="1">
      <alignment wrapText="1"/>
    </xf>
    <xf numFmtId="11" fontId="0" fillId="14" borderId="0" xfId="0" applyNumberFormat="1" applyFill="1"/>
    <xf numFmtId="14" fontId="16" fillId="0" borderId="0" xfId="1" applyNumberFormat="1"/>
    <xf numFmtId="14" fontId="0" fillId="0" borderId="0" xfId="0" applyNumberFormat="1" applyAlignment="1">
      <alignment horizontal="right"/>
    </xf>
    <xf numFmtId="14" fontId="16" fillId="16" borderId="0" xfId="1" applyNumberFormat="1" applyFill="1"/>
    <xf numFmtId="168" fontId="2" fillId="0" borderId="0" xfId="0" applyNumberFormat="1" applyFont="1" applyAlignment="1">
      <alignment horizontal="left" vertical="center" wrapText="1"/>
    </xf>
    <xf numFmtId="14" fontId="28" fillId="0" borderId="0" xfId="0" applyNumberFormat="1" applyFont="1"/>
    <xf numFmtId="0" fontId="0" fillId="24" borderId="0" xfId="0" applyFill="1"/>
    <xf numFmtId="14" fontId="0" fillId="12" borderId="0" xfId="0" applyNumberFormat="1" applyFill="1"/>
    <xf numFmtId="0" fontId="0" fillId="0" borderId="0" xfId="0" applyAlignment="1">
      <alignment horizontal="center" vertical="center"/>
    </xf>
    <xf numFmtId="0" fontId="2" fillId="24" borderId="23" xfId="0" applyFont="1" applyFill="1" applyBorder="1"/>
    <xf numFmtId="0" fontId="0" fillId="26" borderId="0" xfId="0" applyFill="1"/>
    <xf numFmtId="0" fontId="10" fillId="7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32" fillId="26" borderId="1" xfId="0" applyFont="1" applyFill="1" applyBorder="1" applyAlignment="1">
      <alignment horizontal="center" vertical="top"/>
    </xf>
    <xf numFmtId="14" fontId="28" fillId="26" borderId="0" xfId="0" applyNumberFormat="1" applyFont="1" applyFill="1"/>
    <xf numFmtId="14" fontId="0" fillId="26" borderId="0" xfId="0" applyNumberFormat="1" applyFill="1"/>
    <xf numFmtId="0" fontId="39" fillId="27" borderId="0" xfId="0" applyFont="1" applyFill="1"/>
    <xf numFmtId="10" fontId="0" fillId="0" borderId="0" xfId="3" applyNumberFormat="1" applyFont="1"/>
    <xf numFmtId="10" fontId="0" fillId="12" borderId="0" xfId="3" applyNumberFormat="1" applyFont="1" applyFill="1"/>
    <xf numFmtId="0" fontId="41" fillId="11" borderId="0" xfId="0" applyFont="1" applyFill="1"/>
    <xf numFmtId="10" fontId="41" fillId="11" borderId="0" xfId="0" applyNumberFormat="1" applyFont="1" applyFill="1"/>
    <xf numFmtId="2" fontId="0" fillId="16" borderId="0" xfId="0" applyNumberFormat="1" applyFill="1"/>
    <xf numFmtId="164" fontId="0" fillId="16" borderId="0" xfId="5" applyFont="1" applyFill="1"/>
    <xf numFmtId="10" fontId="0" fillId="16" borderId="0" xfId="3" applyNumberFormat="1" applyFont="1" applyFill="1"/>
    <xf numFmtId="0" fontId="0" fillId="28" borderId="0" xfId="0" applyFill="1"/>
    <xf numFmtId="14" fontId="0" fillId="18" borderId="0" xfId="0" applyNumberFormat="1" applyFill="1"/>
    <xf numFmtId="0" fontId="0" fillId="0" borderId="0" xfId="0" applyAlignment="1">
      <alignment wrapText="1"/>
    </xf>
    <xf numFmtId="174" fontId="0" fillId="26" borderId="0" xfId="0" applyNumberFormat="1" applyFill="1"/>
    <xf numFmtId="14" fontId="25" fillId="15" borderId="16" xfId="1" applyNumberFormat="1" applyFont="1" applyFill="1" applyBorder="1" applyAlignment="1">
      <alignment horizontal="left" vertical="center" wrapText="1"/>
    </xf>
    <xf numFmtId="0" fontId="25" fillId="15" borderId="16" xfId="1" applyFont="1" applyFill="1" applyBorder="1" applyAlignment="1">
      <alignment horizontal="left" vertical="center" wrapText="1"/>
    </xf>
    <xf numFmtId="0" fontId="25" fillId="15" borderId="0" xfId="1" applyFont="1" applyFill="1" applyAlignment="1">
      <alignment horizontal="left" vertical="center" wrapText="1"/>
    </xf>
    <xf numFmtId="14" fontId="43" fillId="26" borderId="0" xfId="0" applyNumberFormat="1" applyFont="1" applyFill="1" applyAlignment="1">
      <alignment horizontal="center" vertical="top"/>
    </xf>
    <xf numFmtId="14" fontId="43" fillId="0" borderId="0" xfId="0" applyNumberFormat="1" applyFont="1" applyAlignment="1">
      <alignment horizontal="center" vertical="top"/>
    </xf>
    <xf numFmtId="0" fontId="10" fillId="7" borderId="0" xfId="0" applyFont="1" applyFill="1" applyAlignment="1">
      <alignment vertical="center"/>
    </xf>
    <xf numFmtId="0" fontId="44" fillId="7" borderId="0" xfId="0" applyFont="1" applyFill="1"/>
    <xf numFmtId="0" fontId="41" fillId="7" borderId="0" xfId="0" applyFont="1" applyFill="1" applyAlignment="1">
      <alignment vertical="center"/>
    </xf>
    <xf numFmtId="0" fontId="42" fillId="7" borderId="0" xfId="0" applyFont="1" applyFill="1" applyAlignment="1">
      <alignment vertical="center"/>
    </xf>
    <xf numFmtId="0" fontId="2" fillId="0" borderId="5" xfId="0" applyFont="1" applyBorder="1"/>
    <xf numFmtId="0" fontId="45" fillId="7" borderId="0" xfId="0" applyFont="1" applyFill="1" applyAlignment="1">
      <alignment vertical="center"/>
    </xf>
    <xf numFmtId="4" fontId="0" fillId="0" borderId="0" xfId="0" applyNumberFormat="1"/>
    <xf numFmtId="164" fontId="0" fillId="0" borderId="0" xfId="5" applyFont="1"/>
    <xf numFmtId="14" fontId="0" fillId="0" borderId="0" xfId="5" applyNumberFormat="1" applyFont="1"/>
    <xf numFmtId="175" fontId="0" fillId="0" borderId="0" xfId="0" applyNumberFormat="1"/>
    <xf numFmtId="14" fontId="46" fillId="0" borderId="0" xfId="5" applyNumberFormat="1" applyFont="1"/>
    <xf numFmtId="0" fontId="47" fillId="7" borderId="0" xfId="0" applyFont="1" applyFill="1"/>
    <xf numFmtId="164" fontId="0" fillId="0" borderId="0" xfId="0" applyNumberFormat="1"/>
    <xf numFmtId="14" fontId="2" fillId="0" borderId="0" xfId="0" applyNumberFormat="1" applyFont="1" applyAlignment="1">
      <alignment vertical="center" wrapText="1"/>
    </xf>
    <xf numFmtId="176" fontId="0" fillId="0" borderId="0" xfId="0" applyNumberFormat="1"/>
    <xf numFmtId="0" fontId="40" fillId="25" borderId="0" xfId="0" applyFont="1" applyFill="1" applyAlignment="1">
      <alignment wrapText="1"/>
    </xf>
    <xf numFmtId="0" fontId="39" fillId="27" borderId="0" xfId="0" applyFont="1" applyFill="1" applyAlignment="1">
      <alignment wrapText="1"/>
    </xf>
    <xf numFmtId="165" fontId="0" fillId="16" borderId="0" xfId="0" applyNumberFormat="1" applyFill="1"/>
    <xf numFmtId="0" fontId="48" fillId="0" borderId="0" xfId="0" applyFont="1"/>
    <xf numFmtId="1" fontId="6" fillId="4" borderId="18" xfId="0" applyNumberFormat="1" applyFont="1" applyFill="1" applyBorder="1" applyAlignment="1">
      <alignment horizontal="right" vertical="center"/>
    </xf>
    <xf numFmtId="0" fontId="7" fillId="4" borderId="17" xfId="0" applyFont="1" applyFill="1" applyBorder="1" applyAlignment="1">
      <alignment horizontal="left" vertical="center"/>
    </xf>
    <xf numFmtId="2" fontId="6" fillId="4" borderId="18" xfId="0" applyNumberFormat="1" applyFont="1" applyFill="1" applyBorder="1" applyAlignment="1">
      <alignment horizontal="right" vertical="center"/>
    </xf>
    <xf numFmtId="0" fontId="7" fillId="4" borderId="17" xfId="0" applyFont="1" applyFill="1" applyBorder="1" applyAlignment="1">
      <alignment horizontal="right" vertical="center"/>
    </xf>
    <xf numFmtId="10" fontId="0" fillId="18" borderId="0" xfId="3" applyNumberFormat="1" applyFont="1" applyFill="1"/>
    <xf numFmtId="0" fontId="46" fillId="0" borderId="0" xfId="0" applyFont="1" applyAlignment="1">
      <alignment horizontal="left"/>
    </xf>
    <xf numFmtId="10" fontId="0" fillId="0" borderId="0" xfId="0" applyNumberFormat="1"/>
    <xf numFmtId="0" fontId="0" fillId="0" borderId="0" xfId="0" applyAlignment="1">
      <alignment horizontal="center" vertical="top"/>
    </xf>
    <xf numFmtId="0" fontId="1" fillId="0" borderId="4" xfId="1" applyFont="1" applyBorder="1"/>
    <xf numFmtId="178" fontId="16" fillId="10" borderId="4" xfId="1" applyNumberFormat="1" applyFill="1" applyBorder="1"/>
    <xf numFmtId="0" fontId="1" fillId="0" borderId="0" xfId="1" applyFont="1"/>
    <xf numFmtId="178" fontId="16" fillId="0" borderId="0" xfId="1" applyNumberFormat="1"/>
    <xf numFmtId="0" fontId="46" fillId="0" borderId="0" xfId="0" applyFont="1"/>
    <xf numFmtId="14" fontId="48" fillId="0" borderId="0" xfId="0" applyNumberFormat="1" applyFont="1"/>
    <xf numFmtId="10" fontId="0" fillId="29" borderId="0" xfId="3" applyNumberFormat="1" applyFont="1" applyFill="1"/>
    <xf numFmtId="179" fontId="0" fillId="0" borderId="0" xfId="3" applyNumberFormat="1" applyFont="1"/>
    <xf numFmtId="180" fontId="0" fillId="0" borderId="0" xfId="3" applyNumberFormat="1" applyFont="1"/>
    <xf numFmtId="180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180" fontId="0" fillId="29" borderId="0" xfId="3" applyNumberFormat="1" applyFont="1" applyFill="1"/>
    <xf numFmtId="0" fontId="2" fillId="0" borderId="0" xfId="0" applyFont="1" applyAlignment="1">
      <alignment horizontal="left"/>
    </xf>
    <xf numFmtId="10" fontId="2" fillId="0" borderId="0" xfId="3" applyNumberFormat="1" applyFont="1"/>
    <xf numFmtId="2" fontId="2" fillId="0" borderId="0" xfId="0" applyNumberFormat="1" applyFont="1"/>
    <xf numFmtId="180" fontId="0" fillId="18" borderId="0" xfId="3" applyNumberFormat="1" applyFont="1" applyFill="1"/>
    <xf numFmtId="0" fontId="1" fillId="12" borderId="0" xfId="1" applyFont="1" applyFill="1"/>
    <xf numFmtId="0" fontId="1" fillId="16" borderId="0" xfId="1" applyFont="1" applyFill="1"/>
    <xf numFmtId="177" fontId="1" fillId="10" borderId="4" xfId="3" applyNumberFormat="1" applyFont="1" applyFill="1" applyBorder="1"/>
    <xf numFmtId="177" fontId="1" fillId="0" borderId="4" xfId="3" applyNumberFormat="1" applyFont="1" applyBorder="1"/>
    <xf numFmtId="177" fontId="1" fillId="3" borderId="4" xfId="3" applyNumberFormat="1" applyFont="1" applyFill="1" applyBorder="1"/>
    <xf numFmtId="10" fontId="1" fillId="0" borderId="0" xfId="3" applyNumberFormat="1" applyFont="1"/>
    <xf numFmtId="0" fontId="1" fillId="14" borderId="0" xfId="1" applyFont="1" applyFill="1"/>
    <xf numFmtId="10" fontId="1" fillId="3" borderId="18" xfId="3" applyNumberFormat="1" applyFont="1" applyFill="1" applyBorder="1"/>
    <xf numFmtId="14" fontId="49" fillId="0" borderId="0" xfId="0" applyNumberFormat="1" applyFont="1" applyAlignment="1">
      <alignment horizontal="center" vertical="top"/>
    </xf>
    <xf numFmtId="165" fontId="0" fillId="16" borderId="0" xfId="0" applyNumberFormat="1" applyFill="1" applyAlignment="1">
      <alignment horizontal="right"/>
    </xf>
    <xf numFmtId="10" fontId="0" fillId="0" borderId="0" xfId="3" applyNumberFormat="1" applyFont="1" applyFill="1"/>
    <xf numFmtId="180" fontId="0" fillId="0" borderId="0" xfId="3" applyNumberFormat="1" applyFont="1" applyFill="1"/>
    <xf numFmtId="10" fontId="2" fillId="29" borderId="0" xfId="3" applyNumberFormat="1" applyFont="1" applyFill="1"/>
    <xf numFmtId="181" fontId="2" fillId="0" borderId="0" xfId="3" applyNumberFormat="1" applyFont="1"/>
    <xf numFmtId="1" fontId="6" fillId="4" borderId="19" xfId="0" applyNumberFormat="1" applyFont="1" applyFill="1" applyBorder="1" applyAlignment="1">
      <alignment horizontal="right" vertical="center"/>
    </xf>
    <xf numFmtId="0" fontId="38" fillId="8" borderId="0" xfId="0" applyFont="1" applyFill="1" applyAlignment="1">
      <alignment horizontal="center"/>
    </xf>
    <xf numFmtId="0" fontId="38" fillId="0" borderId="0" xfId="0" applyFont="1" applyAlignment="1">
      <alignment horizontal="center"/>
    </xf>
    <xf numFmtId="11" fontId="0" fillId="26" borderId="0" xfId="0" applyNumberFormat="1" applyFill="1"/>
    <xf numFmtId="0" fontId="50" fillId="23" borderId="2" xfId="0" applyFont="1" applyFill="1" applyBorder="1" applyAlignment="1">
      <alignment vertical="center"/>
    </xf>
    <xf numFmtId="0" fontId="50" fillId="23" borderId="2" xfId="0" applyFont="1" applyFill="1" applyBorder="1" applyAlignment="1">
      <alignment horizontal="center" vertical="center"/>
    </xf>
    <xf numFmtId="14" fontId="51" fillId="0" borderId="0" xfId="0" applyNumberFormat="1" applyFont="1"/>
    <xf numFmtId="14" fontId="52" fillId="0" borderId="0" xfId="0" applyNumberFormat="1" applyFont="1"/>
    <xf numFmtId="0" fontId="2" fillId="0" borderId="0" xfId="0" applyFont="1" applyAlignment="1">
      <alignment horizontal="right" vertical="center" wrapText="1"/>
    </xf>
    <xf numFmtId="172" fontId="0" fillId="0" borderId="0" xfId="3" applyNumberFormat="1" applyFont="1"/>
    <xf numFmtId="0" fontId="0" fillId="26" borderId="0" xfId="0" applyFill="1" applyAlignment="1">
      <alignment wrapText="1"/>
    </xf>
    <xf numFmtId="0" fontId="2" fillId="2" borderId="21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0" fillId="7" borderId="0" xfId="0" applyFont="1" applyFill="1" applyAlignment="1">
      <alignment horizontal="center" vertical="center"/>
    </xf>
    <xf numFmtId="0" fontId="11" fillId="5" borderId="0" xfId="0" applyFont="1" applyFill="1" applyAlignment="1">
      <alignment horizontal="center" vertical="center"/>
    </xf>
    <xf numFmtId="0" fontId="36" fillId="8" borderId="24" xfId="0" applyFont="1" applyFill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6" fillId="8" borderId="0" xfId="0" applyFont="1" applyFill="1" applyAlignment="1">
      <alignment horizontal="center" vertical="center"/>
    </xf>
    <xf numFmtId="0" fontId="50" fillId="23" borderId="2" xfId="0" applyFont="1" applyFill="1" applyBorder="1" applyAlignment="1">
      <alignment horizontal="center" vertical="center"/>
    </xf>
    <xf numFmtId="0" fontId="35" fillId="23" borderId="0" xfId="0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7" fillId="0" borderId="0" xfId="1" applyFont="1" applyAlignment="1">
      <alignment horizontal="center"/>
    </xf>
    <xf numFmtId="0" fontId="21" fillId="11" borderId="0" xfId="1" applyFont="1" applyFill="1" applyAlignment="1">
      <alignment horizontal="center"/>
    </xf>
    <xf numFmtId="0" fontId="21" fillId="11" borderId="4" xfId="1" applyFont="1" applyFill="1" applyBorder="1" applyAlignment="1">
      <alignment horizontal="center"/>
    </xf>
    <xf numFmtId="0" fontId="17" fillId="9" borderId="0" xfId="1" applyFont="1" applyFill="1" applyAlignment="1">
      <alignment horizontal="center"/>
    </xf>
    <xf numFmtId="0" fontId="17" fillId="11" borderId="0" xfId="1" applyFont="1" applyFill="1" applyAlignment="1">
      <alignment horizontal="center"/>
    </xf>
    <xf numFmtId="0" fontId="10" fillId="11" borderId="0" xfId="1" applyFont="1" applyFill="1" applyAlignment="1">
      <alignment horizontal="center"/>
    </xf>
  </cellXfs>
  <cellStyles count="6">
    <cellStyle name="Currency" xfId="5" builtinId="4"/>
    <cellStyle name="Hyperlink" xfId="4" xr:uid="{00000000-000B-0000-0000-000008000000}"/>
    <cellStyle name="Normal" xfId="0" builtinId="0"/>
    <cellStyle name="Normal 2" xfId="1" xr:uid="{3F748877-4C51-AF47-B90E-20CEB612BAFC}"/>
    <cellStyle name="Percent" xfId="3" builtinId="5"/>
    <cellStyle name="Pourcentage 2" xfId="2" xr:uid="{7814D243-5CE6-954A-86E9-B97D75EDF6A4}"/>
  </cellStyles>
  <dxfs count="0"/>
  <tableStyles count="0" defaultTableStyle="TableStyleMedium2" defaultPivotStyle="PivotStyleLight16"/>
  <colors>
    <mruColors>
      <color rgb="FF16334E"/>
      <color rgb="FF2E2E4E"/>
      <color rgb="FFC00000"/>
      <color rgb="FFDA6464"/>
      <color rgb="FF0000FF"/>
      <color rgb="FF7486A2"/>
      <color rgb="FF4453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Évolution de 1</a:t>
            </a:r>
            <a:r>
              <a:rPr lang="en-US" b="1" baseline="0">
                <a:solidFill>
                  <a:srgbClr val="002060"/>
                </a:solidFill>
              </a:rPr>
              <a:t> 000 $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5"/>
            </a:solidFill>
            <a:ln w="19050"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Evolution_new!$D$33:$D$1560</c:f>
              <c:numCache>
                <c:formatCode>0.00000</c:formatCode>
                <c:ptCount val="1528"/>
                <c:pt idx="0" formatCode="0.0000">
                  <c:v>0</c:v>
                </c:pt>
                <c:pt idx="1">
                  <c:v>0</c:v>
                </c:pt>
                <c:pt idx="2" formatCode="0.0000">
                  <c:v>0</c:v>
                </c:pt>
                <c:pt idx="3" formatCode="0.0000">
                  <c:v>0</c:v>
                </c:pt>
                <c:pt idx="4" formatCode="0.0000">
                  <c:v>1.1229431830884096E-5</c:v>
                </c:pt>
                <c:pt idx="5" formatCode="0.0000">
                  <c:v>0</c:v>
                </c:pt>
                <c:pt idx="6" formatCode="0.0000">
                  <c:v>0</c:v>
                </c:pt>
                <c:pt idx="7" formatCode="0.0000">
                  <c:v>0</c:v>
                </c:pt>
                <c:pt idx="8" formatCode="0.0000">
                  <c:v>0</c:v>
                </c:pt>
                <c:pt idx="9" formatCode="0.0000">
                  <c:v>3.2509427040167791E-5</c:v>
                </c:pt>
                <c:pt idx="10" formatCode="0.0000">
                  <c:v>1.0290597073492336E-4</c:v>
                </c:pt>
                <c:pt idx="11" formatCode="0.0000">
                  <c:v>0</c:v>
                </c:pt>
                <c:pt idx="12" formatCode="0.0000">
                  <c:v>0</c:v>
                </c:pt>
                <c:pt idx="13" formatCode="0.0000">
                  <c:v>0</c:v>
                </c:pt>
                <c:pt idx="14" formatCode="0.0000">
                  <c:v>0</c:v>
                </c:pt>
                <c:pt idx="15" formatCode="0.0000">
                  <c:v>2.6054189685419262E-4</c:v>
                </c:pt>
                <c:pt idx="16" formatCode="0.0000">
                  <c:v>1.8930957182344628E-3</c:v>
                </c:pt>
                <c:pt idx="17" formatCode="0.0000">
                  <c:v>1.6955549022512741E-3</c:v>
                </c:pt>
                <c:pt idx="18" formatCode="0.0000">
                  <c:v>2.525353570350262E-3</c:v>
                </c:pt>
                <c:pt idx="19" formatCode="0.0000">
                  <c:v>3.7487783686773355E-3</c:v>
                </c:pt>
                <c:pt idx="20" formatCode="0.0000">
                  <c:v>3.554508345851218E-3</c:v>
                </c:pt>
                <c:pt idx="21" formatCode="0.0000">
                  <c:v>4.156216419817952E-3</c:v>
                </c:pt>
                <c:pt idx="22" formatCode="0.0000">
                  <c:v>3.8811967786687093E-3</c:v>
                </c:pt>
                <c:pt idx="23" formatCode="0.0000">
                  <c:v>3.6435868778784196E-3</c:v>
                </c:pt>
                <c:pt idx="24" formatCode="0.0000">
                  <c:v>4.3961016709133677E-3</c:v>
                </c:pt>
                <c:pt idx="25" formatCode="0.0000">
                  <c:v>4.6959834216406763E-3</c:v>
                </c:pt>
                <c:pt idx="26" formatCode="0.0000">
                  <c:v>5.5561543047905389E-3</c:v>
                </c:pt>
                <c:pt idx="27" formatCode="0.0000">
                  <c:v>5.2535627515757138E-3</c:v>
                </c:pt>
                <c:pt idx="28" formatCode="0.0000">
                  <c:v>4.5937718304107878E-3</c:v>
                </c:pt>
                <c:pt idx="29" formatCode="0.0000">
                  <c:v>4.763296085427555E-3</c:v>
                </c:pt>
                <c:pt idx="30" formatCode="0.0000">
                  <c:v>5.2552159439949262E-3</c:v>
                </c:pt>
                <c:pt idx="31" formatCode="0.0000">
                  <c:v>5.7098553244429697E-3</c:v>
                </c:pt>
                <c:pt idx="32" formatCode="0.0000">
                  <c:v>6.0969855677042231E-3</c:v>
                </c:pt>
                <c:pt idx="33" formatCode="0.0000">
                  <c:v>5.5336232187796668E-3</c:v>
                </c:pt>
                <c:pt idx="34" formatCode="0.0000">
                  <c:v>2.90316533014618E-3</c:v>
                </c:pt>
                <c:pt idx="35" formatCode="0.0000">
                  <c:v>4.0950017866674673E-3</c:v>
                </c:pt>
                <c:pt idx="36" formatCode="0.0000">
                  <c:v>3.066777083573129E-3</c:v>
                </c:pt>
                <c:pt idx="37" formatCode="0.0000">
                  <c:v>3.7224512580708051E-3</c:v>
                </c:pt>
                <c:pt idx="38" formatCode="0.0000">
                  <c:v>7.4923749245239153E-3</c:v>
                </c:pt>
                <c:pt idx="39" formatCode="0.0000">
                  <c:v>6.9373115848294442E-3</c:v>
                </c:pt>
                <c:pt idx="40" formatCode="0.0000">
                  <c:v>7.4823635131898523E-3</c:v>
                </c:pt>
                <c:pt idx="41" formatCode="0.0000">
                  <c:v>7.5354079319661198E-3</c:v>
                </c:pt>
                <c:pt idx="42" formatCode="0.0000">
                  <c:v>7.7102668335746784E-3</c:v>
                </c:pt>
                <c:pt idx="43" formatCode="0.0000">
                  <c:v>7.9822606428459723E-3</c:v>
                </c:pt>
                <c:pt idx="44" formatCode="0.0000">
                  <c:v>7.8037245372095188E-3</c:v>
                </c:pt>
                <c:pt idx="45" formatCode="0.0000">
                  <c:v>7.4443586246103451E-3</c:v>
                </c:pt>
                <c:pt idx="46" formatCode="0.0000">
                  <c:v>7.4037231218397892E-3</c:v>
                </c:pt>
                <c:pt idx="47" formatCode="0.0000">
                  <c:v>7.585517396391424E-3</c:v>
                </c:pt>
                <c:pt idx="48" formatCode="0.0000">
                  <c:v>7.7813164889784046E-3</c:v>
                </c:pt>
                <c:pt idx="49" formatCode="0.0000">
                  <c:v>8.2732352401213797E-3</c:v>
                </c:pt>
                <c:pt idx="50" formatCode="0.0000">
                  <c:v>8.3059961106772568E-3</c:v>
                </c:pt>
                <c:pt idx="51" formatCode="0.0000">
                  <c:v>7.9444507107971282E-3</c:v>
                </c:pt>
                <c:pt idx="52" formatCode="0.0000">
                  <c:v>8.2596510592909452E-3</c:v>
                </c:pt>
                <c:pt idx="53" formatCode="0.0000">
                  <c:v>7.8881436224544355E-3</c:v>
                </c:pt>
                <c:pt idx="54" formatCode="0.0000">
                  <c:v>7.9067220367571734E-3</c:v>
                </c:pt>
                <c:pt idx="55" formatCode="0.0000">
                  <c:v>7.4741248585883111E-3</c:v>
                </c:pt>
                <c:pt idx="56" formatCode="0.0000">
                  <c:v>7.4651872612671467E-3</c:v>
                </c:pt>
                <c:pt idx="57" formatCode="0.0000">
                  <c:v>7.7200172033835774E-3</c:v>
                </c:pt>
                <c:pt idx="58" formatCode="0.0000">
                  <c:v>7.758545478065571E-3</c:v>
                </c:pt>
                <c:pt idx="59" formatCode="0.0000">
                  <c:v>7.5590195890745237E-3</c:v>
                </c:pt>
                <c:pt idx="60" formatCode="0.0000">
                  <c:v>7.7524537169035741E-3</c:v>
                </c:pt>
                <c:pt idx="61" formatCode="0.0000">
                  <c:v>7.5263790406140743E-3</c:v>
                </c:pt>
                <c:pt idx="62" formatCode="0.0000">
                  <c:v>7.50389059899635E-3</c:v>
                </c:pt>
                <c:pt idx="63" formatCode="0.0000">
                  <c:v>8.0615383220808776E-3</c:v>
                </c:pt>
                <c:pt idx="64" formatCode="0.0000">
                  <c:v>8.1694376580799151E-3</c:v>
                </c:pt>
                <c:pt idx="65" formatCode="0.0000">
                  <c:v>8.2483660859788872E-3</c:v>
                </c:pt>
                <c:pt idx="66" formatCode="0.0000">
                  <c:v>8.5978335988347674E-3</c:v>
                </c:pt>
                <c:pt idx="67" formatCode="0.0000">
                  <c:v>8.2846247370657686E-3</c:v>
                </c:pt>
                <c:pt idx="68" formatCode="0.0000">
                  <c:v>7.2533742892103422E-3</c:v>
                </c:pt>
                <c:pt idx="69" formatCode="0.0000">
                  <c:v>7.5989507396925548E-3</c:v>
                </c:pt>
                <c:pt idx="70" formatCode="0.0000">
                  <c:v>8.052818791438085E-3</c:v>
                </c:pt>
                <c:pt idx="71" formatCode="0.0000">
                  <c:v>8.5085971679754943E-3</c:v>
                </c:pt>
                <c:pt idx="72" formatCode="0.0000">
                  <c:v>9.1064446544282876E-3</c:v>
                </c:pt>
                <c:pt idx="73" formatCode="0.0000">
                  <c:v>8.5342864293309045E-3</c:v>
                </c:pt>
                <c:pt idx="74" formatCode="0.0000">
                  <c:v>7.5213745245233665E-3</c:v>
                </c:pt>
                <c:pt idx="75" formatCode="0.0000">
                  <c:v>7.3181633787164626E-3</c:v>
                </c:pt>
                <c:pt idx="76" formatCode="0.0000">
                  <c:v>7.3339827653883275E-3</c:v>
                </c:pt>
                <c:pt idx="77" formatCode="0.0000">
                  <c:v>8.6728523211402255E-3</c:v>
                </c:pt>
                <c:pt idx="78" formatCode="0.0000">
                  <c:v>8.4880704012362009E-3</c:v>
                </c:pt>
                <c:pt idx="79" formatCode="0.0000">
                  <c:v>8.1459330554819187E-3</c:v>
                </c:pt>
                <c:pt idx="80" formatCode="0.0000">
                  <c:v>8.8129162750724393E-3</c:v>
                </c:pt>
                <c:pt idx="81" formatCode="0.0000">
                  <c:v>8.5904705567522791E-3</c:v>
                </c:pt>
                <c:pt idx="82" formatCode="0.0000">
                  <c:v>8.2889935183631004E-3</c:v>
                </c:pt>
                <c:pt idx="83" formatCode="0.0000">
                  <c:v>8.4019643689083531E-3</c:v>
                </c:pt>
                <c:pt idx="84" formatCode="0.0000">
                  <c:v>8.5340682834842019E-3</c:v>
                </c:pt>
                <c:pt idx="85" formatCode="0.0000">
                  <c:v>8.8418254114973251E-3</c:v>
                </c:pt>
                <c:pt idx="86" formatCode="0.0000">
                  <c:v>8.6314959250087218E-3</c:v>
                </c:pt>
                <c:pt idx="87" formatCode="0.0000">
                  <c:v>9.2151387933370188E-3</c:v>
                </c:pt>
                <c:pt idx="88" formatCode="0.0000">
                  <c:v>9.0546793531173075E-3</c:v>
                </c:pt>
                <c:pt idx="89" formatCode="0.0000">
                  <c:v>8.9392172222057982E-3</c:v>
                </c:pt>
                <c:pt idx="90" formatCode="0.0000">
                  <c:v>9.7132044676657182E-3</c:v>
                </c:pt>
                <c:pt idx="91" formatCode="0.0000">
                  <c:v>1.0054622406998079E-2</c:v>
                </c:pt>
                <c:pt idx="92" formatCode="0.0000">
                  <c:v>9.4929419860322918E-3</c:v>
                </c:pt>
                <c:pt idx="93" formatCode="0.0000">
                  <c:v>8.4207773078951512E-3</c:v>
                </c:pt>
                <c:pt idx="94" formatCode="0.0000">
                  <c:v>9.2356655684304768E-3</c:v>
                </c:pt>
                <c:pt idx="95" formatCode="0.0000">
                  <c:v>9.0284002728531054E-3</c:v>
                </c:pt>
                <c:pt idx="96" formatCode="0.0000">
                  <c:v>9.2489436362282046E-3</c:v>
                </c:pt>
                <c:pt idx="97" formatCode="0.0000">
                  <c:v>8.6735223202056202E-3</c:v>
                </c:pt>
                <c:pt idx="98" formatCode="0.0000">
                  <c:v>7.9161112439996937E-3</c:v>
                </c:pt>
                <c:pt idx="99" formatCode="0.0000">
                  <c:v>7.3701063269734279E-3</c:v>
                </c:pt>
                <c:pt idx="100" formatCode="0.0000">
                  <c:v>7.3914602620823193E-3</c:v>
                </c:pt>
                <c:pt idx="101" formatCode="0.0000">
                  <c:v>7.4085868416943869E-3</c:v>
                </c:pt>
                <c:pt idx="102" formatCode="0.0000">
                  <c:v>7.3342789624857687E-3</c:v>
                </c:pt>
                <c:pt idx="103" formatCode="0.0000">
                  <c:v>7.6987309802464101E-3</c:v>
                </c:pt>
                <c:pt idx="104" formatCode="0.0000">
                  <c:v>7.9179856285650201E-3</c:v>
                </c:pt>
                <c:pt idx="105" formatCode="0.0000">
                  <c:v>8.0821906137291538E-3</c:v>
                </c:pt>
                <c:pt idx="106" formatCode="0.0000">
                  <c:v>8.0247914559645316E-3</c:v>
                </c:pt>
                <c:pt idx="107" formatCode="0.0000">
                  <c:v>7.9360636813125898E-3</c:v>
                </c:pt>
                <c:pt idx="108" formatCode="0.0000">
                  <c:v>8.5211944457494158E-3</c:v>
                </c:pt>
                <c:pt idx="109" formatCode="0.0000">
                  <c:v>8.5507415925874276E-3</c:v>
                </c:pt>
                <c:pt idx="110" formatCode="0.0000">
                  <c:v>8.3820654396595268E-3</c:v>
                </c:pt>
                <c:pt idx="111" formatCode="0.0000">
                  <c:v>7.3910531180717953E-3</c:v>
                </c:pt>
                <c:pt idx="112" formatCode="0.0000">
                  <c:v>7.3347101637257313E-3</c:v>
                </c:pt>
                <c:pt idx="113" formatCode="0.0000">
                  <c:v>7.2584432224539345E-3</c:v>
                </c:pt>
                <c:pt idx="114" formatCode="0.0000">
                  <c:v>7.3044132921208987E-3</c:v>
                </c:pt>
                <c:pt idx="115" formatCode="0.0000">
                  <c:v>6.8913829424243431E-3</c:v>
                </c:pt>
                <c:pt idx="116" formatCode="0.0000">
                  <c:v>7.1606915126915284E-3</c:v>
                </c:pt>
                <c:pt idx="117" formatCode="0.0000">
                  <c:v>6.5003534070181106E-3</c:v>
                </c:pt>
                <c:pt idx="118" formatCode="0.0000">
                  <c:v>6.2455327348718585E-3</c:v>
                </c:pt>
                <c:pt idx="119" formatCode="0.0000">
                  <c:v>6.7711880037920761E-3</c:v>
                </c:pt>
                <c:pt idx="120" formatCode="0.0000">
                  <c:v>4.6082497342447371E-3</c:v>
                </c:pt>
                <c:pt idx="121" formatCode="0.0000">
                  <c:v>4.5356458548542374E-3</c:v>
                </c:pt>
                <c:pt idx="122" formatCode="0.0000">
                  <c:v>4.6450120239803711E-3</c:v>
                </c:pt>
                <c:pt idx="123" formatCode="0.0000">
                  <c:v>4.9226876279474252E-3</c:v>
                </c:pt>
                <c:pt idx="124" formatCode="0.0000">
                  <c:v>4.7874727989344595E-3</c:v>
                </c:pt>
                <c:pt idx="125" formatCode="0.0000">
                  <c:v>5.0478981955686779E-3</c:v>
                </c:pt>
                <c:pt idx="126" formatCode="0.0000">
                  <c:v>4.7588986673495126E-3</c:v>
                </c:pt>
                <c:pt idx="127" formatCode="0.0000">
                  <c:v>4.7420068875451303E-3</c:v>
                </c:pt>
                <c:pt idx="128" formatCode="0.0000">
                  <c:v>4.8550736524409785E-3</c:v>
                </c:pt>
                <c:pt idx="129" formatCode="0.0000">
                  <c:v>4.5368619824405418E-3</c:v>
                </c:pt>
                <c:pt idx="130" formatCode="0.0000">
                  <c:v>4.4309574596572933E-3</c:v>
                </c:pt>
                <c:pt idx="131" formatCode="0.0000">
                  <c:v>4.4345086707228351E-3</c:v>
                </c:pt>
                <c:pt idx="132" formatCode="0.0000">
                  <c:v>4.094360812626519E-3</c:v>
                </c:pt>
                <c:pt idx="133" formatCode="0.0000">
                  <c:v>4.0434007630103675E-3</c:v>
                </c:pt>
                <c:pt idx="134" formatCode="0.0000">
                  <c:v>4.1711975986390825E-3</c:v>
                </c:pt>
                <c:pt idx="135" formatCode="0.0000">
                  <c:v>4.247162388694505E-3</c:v>
                </c:pt>
                <c:pt idx="136" formatCode="0.0000">
                  <c:v>4.4237067804388059E-3</c:v>
                </c:pt>
                <c:pt idx="137" formatCode="0.0000">
                  <c:v>4.2181851416355585E-3</c:v>
                </c:pt>
                <c:pt idx="138" formatCode="0.0000">
                  <c:v>4.1783088880977173E-3</c:v>
                </c:pt>
                <c:pt idx="139" formatCode="0.0000">
                  <c:v>3.9166675164835855E-3</c:v>
                </c:pt>
                <c:pt idx="140" formatCode="0.0000">
                  <c:v>4.7627223246872749E-3</c:v>
                </c:pt>
                <c:pt idx="141" formatCode="0.0000">
                  <c:v>6.0636988489652594E-3</c:v>
                </c:pt>
                <c:pt idx="142" formatCode="0.0000">
                  <c:v>5.9818664683789395E-3</c:v>
                </c:pt>
                <c:pt idx="143" formatCode="0.0000">
                  <c:v>6.3354742432613874E-3</c:v>
                </c:pt>
                <c:pt idx="144" formatCode="0.0000">
                  <c:v>3.5660047963683608E-3</c:v>
                </c:pt>
                <c:pt idx="145" formatCode="0.0000">
                  <c:v>4.4240281784411768E-3</c:v>
                </c:pt>
                <c:pt idx="146" formatCode="0.0000">
                  <c:v>3.8697530751203432E-3</c:v>
                </c:pt>
                <c:pt idx="147" formatCode="0.0000">
                  <c:v>2.1941576252506819E-3</c:v>
                </c:pt>
                <c:pt idx="148" formatCode="0.0000">
                  <c:v>2.2065090479961784E-3</c:v>
                </c:pt>
                <c:pt idx="149" formatCode="0.0000">
                  <c:v>1.4294925586024192E-3</c:v>
                </c:pt>
                <c:pt idx="150" formatCode="0.0000">
                  <c:v>1.496363023686058E-3</c:v>
                </c:pt>
                <c:pt idx="151" formatCode="0.0000">
                  <c:v>1.3472407143997316E-3</c:v>
                </c:pt>
                <c:pt idx="152" formatCode="0.0000">
                  <c:v>1.6590103191136904E-3</c:v>
                </c:pt>
                <c:pt idx="153" formatCode="0.0000">
                  <c:v>2.1805952958064835E-3</c:v>
                </c:pt>
                <c:pt idx="154" formatCode="0.0000">
                  <c:v>2.4792852333528118E-3</c:v>
                </c:pt>
                <c:pt idx="155" formatCode="0.0000">
                  <c:v>2.7457846835236524E-3</c:v>
                </c:pt>
                <c:pt idx="156" formatCode="0.0000">
                  <c:v>2.6010011868163475E-3</c:v>
                </c:pt>
                <c:pt idx="157" formatCode="0.0000">
                  <c:v>2.6678688440490532E-3</c:v>
                </c:pt>
                <c:pt idx="158" formatCode="0.0000">
                  <c:v>2.4672647865950238E-3</c:v>
                </c:pt>
                <c:pt idx="159" formatCode="0.0000">
                  <c:v>2.7906168340191473E-3</c:v>
                </c:pt>
                <c:pt idx="160" formatCode="0.0000">
                  <c:v>3.4415349199173307E-3</c:v>
                </c:pt>
                <c:pt idx="161" formatCode="0.0000">
                  <c:v>3.3002481856196936E-3</c:v>
                </c:pt>
                <c:pt idx="162" formatCode="0.0000">
                  <c:v>2.8968328435300919E-3</c:v>
                </c:pt>
                <c:pt idx="163" formatCode="0.0000">
                  <c:v>2.9017559434544181E-3</c:v>
                </c:pt>
                <c:pt idx="164" formatCode="0.0000">
                  <c:v>3.5939036394331651E-3</c:v>
                </c:pt>
                <c:pt idx="165" formatCode="0.0000">
                  <c:v>3.4317205928900874E-3</c:v>
                </c:pt>
                <c:pt idx="166" formatCode="0.0000">
                  <c:v>4.776896045543026E-3</c:v>
                </c:pt>
                <c:pt idx="167" formatCode="0.0000">
                  <c:v>4.9077129655047428E-3</c:v>
                </c:pt>
                <c:pt idx="168" formatCode="0.0000">
                  <c:v>5.2820004086697736E-3</c:v>
                </c:pt>
                <c:pt idx="169" formatCode="0.0000">
                  <c:v>5.0766174164145923E-3</c:v>
                </c:pt>
                <c:pt idx="170" formatCode="0.0000">
                  <c:v>5.4524678520890572E-3</c:v>
                </c:pt>
                <c:pt idx="171" formatCode="0.0000">
                  <c:v>5.5787029345651714E-3</c:v>
                </c:pt>
                <c:pt idx="172" formatCode="0.0000">
                  <c:v>5.1633538542596395E-3</c:v>
                </c:pt>
                <c:pt idx="173" formatCode="0.0000">
                  <c:v>5.09413499590778E-3</c:v>
                </c:pt>
                <c:pt idx="174" formatCode="0.0000">
                  <c:v>4.4620905457657045E-3</c:v>
                </c:pt>
                <c:pt idx="175" formatCode="0.0000">
                  <c:v>4.8229851500259432E-3</c:v>
                </c:pt>
                <c:pt idx="176" formatCode="0.0000">
                  <c:v>5.0110132367281041E-3</c:v>
                </c:pt>
                <c:pt idx="177" formatCode="0.0000">
                  <c:v>4.9206633511025754E-3</c:v>
                </c:pt>
                <c:pt idx="178" formatCode="0.0000">
                  <c:v>4.7176376594345584E-3</c:v>
                </c:pt>
                <c:pt idx="179" formatCode="0.0000">
                  <c:v>4.2945359328471116E-3</c:v>
                </c:pt>
                <c:pt idx="180" formatCode="0.0000">
                  <c:v>4.5506232080740573E-3</c:v>
                </c:pt>
                <c:pt idx="181" formatCode="0.0000">
                  <c:v>4.4830225396272003E-3</c:v>
                </c:pt>
                <c:pt idx="182" formatCode="0.0000">
                  <c:v>4.4745319000980997E-3</c:v>
                </c:pt>
                <c:pt idx="183" formatCode="0.0000">
                  <c:v>4.4874813947017173E-3</c:v>
                </c:pt>
                <c:pt idx="184" formatCode="0.0000">
                  <c:v>4.5055626060875511E-3</c:v>
                </c:pt>
                <c:pt idx="185" formatCode="0.0000">
                  <c:v>4.5362833523358856E-3</c:v>
                </c:pt>
                <c:pt idx="186" formatCode="0.0000">
                  <c:v>4.5182672371126952E-3</c:v>
                </c:pt>
                <c:pt idx="187" formatCode="0.0000">
                  <c:v>4.5275766525155635E-3</c:v>
                </c:pt>
                <c:pt idx="188" formatCode="0.0000">
                  <c:v>4.5265511558807252E-3</c:v>
                </c:pt>
                <c:pt idx="189" formatCode="0.0000">
                  <c:v>4.526727523966656E-3</c:v>
                </c:pt>
                <c:pt idx="190" formatCode="0.0000">
                  <c:v>4.541492078618376E-3</c:v>
                </c:pt>
                <c:pt idx="191" formatCode="0.0000">
                  <c:v>4.5111889399731811E-3</c:v>
                </c:pt>
                <c:pt idx="192" formatCode="0.0000">
                  <c:v>4.4813156247535063E-3</c:v>
                </c:pt>
                <c:pt idx="193" formatCode="0.0000">
                  <c:v>4.4577460982709455E-3</c:v>
                </c:pt>
                <c:pt idx="194" formatCode="0.0000">
                  <c:v>4.4483005184765712E-3</c:v>
                </c:pt>
                <c:pt idx="195" formatCode="0.0000">
                  <c:v>4.4155677910132449E-3</c:v>
                </c:pt>
                <c:pt idx="196" formatCode="0.0000">
                  <c:v>4.4393627009562805E-3</c:v>
                </c:pt>
                <c:pt idx="197" formatCode="0.0000">
                  <c:v>4.5144686697994986E-3</c:v>
                </c:pt>
                <c:pt idx="198" formatCode="0.0000">
                  <c:v>4.5013892798599501E-3</c:v>
                </c:pt>
                <c:pt idx="199" formatCode="0.0000">
                  <c:v>4.4674875659654846E-3</c:v>
                </c:pt>
                <c:pt idx="200" formatCode="0.0000">
                  <c:v>4.415424513867265E-3</c:v>
                </c:pt>
                <c:pt idx="201" formatCode="0.0000">
                  <c:v>4.5084036535629366E-3</c:v>
                </c:pt>
                <c:pt idx="202" formatCode="0.0000">
                  <c:v>4.564847771953282E-3</c:v>
                </c:pt>
                <c:pt idx="203" formatCode="0.0000">
                  <c:v>4.4975223615927006E-3</c:v>
                </c:pt>
                <c:pt idx="204" formatCode="0.0000">
                  <c:v>4.5486746278897957E-3</c:v>
                </c:pt>
                <c:pt idx="205" formatCode="0.0000">
                  <c:v>4.5616581598601439E-3</c:v>
                </c:pt>
                <c:pt idx="206" formatCode="0.0000">
                  <c:v>4.5298648095554199E-3</c:v>
                </c:pt>
                <c:pt idx="207" formatCode="0.0000">
                  <c:v>4.5744711924651255E-3</c:v>
                </c:pt>
                <c:pt idx="208" formatCode="0.0000">
                  <c:v>4.6888381343305812E-3</c:v>
                </c:pt>
                <c:pt idx="209" formatCode="0.0000">
                  <c:v>4.7151095426688702E-3</c:v>
                </c:pt>
                <c:pt idx="210" formatCode="0.0000">
                  <c:v>4.8136506493874553E-3</c:v>
                </c:pt>
                <c:pt idx="211" formatCode="0.0000">
                  <c:v>4.8144819172812273E-3</c:v>
                </c:pt>
                <c:pt idx="212" formatCode="0.0000">
                  <c:v>4.9227681641073103E-3</c:v>
                </c:pt>
                <c:pt idx="213" formatCode="0.0000">
                  <c:v>4.8846414266192828E-3</c:v>
                </c:pt>
                <c:pt idx="214" formatCode="0.0000">
                  <c:v>4.8114523393958282E-3</c:v>
                </c:pt>
                <c:pt idx="215" formatCode="0.0000">
                  <c:v>4.7391864444700791E-3</c:v>
                </c:pt>
                <c:pt idx="216" formatCode="0.0000">
                  <c:v>4.8650292656070631E-3</c:v>
                </c:pt>
                <c:pt idx="217" formatCode="0.0000">
                  <c:v>4.862203657837654E-3</c:v>
                </c:pt>
                <c:pt idx="218" formatCode="0.0000">
                  <c:v>4.8954737896165171E-3</c:v>
                </c:pt>
                <c:pt idx="219" formatCode="0.0000">
                  <c:v>4.9412313399227513E-3</c:v>
                </c:pt>
                <c:pt idx="220" formatCode="0.0000">
                  <c:v>4.8614011844351811E-3</c:v>
                </c:pt>
                <c:pt idx="221" formatCode="0.0000">
                  <c:v>4.8611213801964372E-3</c:v>
                </c:pt>
                <c:pt idx="222" formatCode="0.0000">
                  <c:v>4.7958363411419215E-3</c:v>
                </c:pt>
                <c:pt idx="223" formatCode="0.0000">
                  <c:v>4.4996475653058497E-3</c:v>
                </c:pt>
                <c:pt idx="224" formatCode="0.0000">
                  <c:v>4.5610011803316865E-3</c:v>
                </c:pt>
                <c:pt idx="225" formatCode="0.0000">
                  <c:v>4.6923558680111912E-3</c:v>
                </c:pt>
                <c:pt idx="226" formatCode="0.0000">
                  <c:v>4.6468571167954447E-3</c:v>
                </c:pt>
                <c:pt idx="227" formatCode="0.0000">
                  <c:v>4.6589696358062156E-3</c:v>
                </c:pt>
                <c:pt idx="228" formatCode="0.0000">
                  <c:v>4.6797460764164498E-3</c:v>
                </c:pt>
                <c:pt idx="229" formatCode="0.0000">
                  <c:v>4.8891312985508651E-3</c:v>
                </c:pt>
                <c:pt idx="230" formatCode="0.0000">
                  <c:v>4.8957844970789208E-3</c:v>
                </c:pt>
                <c:pt idx="231" formatCode="0.0000">
                  <c:v>4.9039836853648922E-3</c:v>
                </c:pt>
                <c:pt idx="232" formatCode="0.0000">
                  <c:v>4.9684300117946801E-3</c:v>
                </c:pt>
                <c:pt idx="233" formatCode="0.0000">
                  <c:v>5.059223040702136E-3</c:v>
                </c:pt>
                <c:pt idx="234" formatCode="0.0000">
                  <c:v>4.9396416238582791E-3</c:v>
                </c:pt>
                <c:pt idx="235" formatCode="0.0000">
                  <c:v>4.934367361926888E-3</c:v>
                </c:pt>
                <c:pt idx="236" formatCode="0.0000">
                  <c:v>5.0336086787756357E-3</c:v>
                </c:pt>
                <c:pt idx="237" formatCode="0.0000">
                  <c:v>5.1122372782945145E-3</c:v>
                </c:pt>
                <c:pt idx="238" formatCode="0.0000">
                  <c:v>5.0970360512294522E-3</c:v>
                </c:pt>
                <c:pt idx="239" formatCode="0.0000">
                  <c:v>5.160948376079659E-3</c:v>
                </c:pt>
                <c:pt idx="240" formatCode="0.0000">
                  <c:v>5.1372511382744507E-3</c:v>
                </c:pt>
                <c:pt idx="241" formatCode="0.0000">
                  <c:v>5.0598756776787466E-3</c:v>
                </c:pt>
                <c:pt idx="242" formatCode="0.0000">
                  <c:v>4.8931093597364E-3</c:v>
                </c:pt>
                <c:pt idx="243" formatCode="0.0000">
                  <c:v>5.0222812720851382E-3</c:v>
                </c:pt>
                <c:pt idx="244" formatCode="0.0000">
                  <c:v>5.0053305200001433E-3</c:v>
                </c:pt>
                <c:pt idx="245" formatCode="0.0000">
                  <c:v>5.0329254750392923E-3</c:v>
                </c:pt>
                <c:pt idx="246" formatCode="0.0000">
                  <c:v>4.9696469189127587E-3</c:v>
                </c:pt>
                <c:pt idx="247" formatCode="0.0000">
                  <c:v>0</c:v>
                </c:pt>
                <c:pt idx="248" formatCode="0.0000">
                  <c:v>0</c:v>
                </c:pt>
                <c:pt idx="249" formatCode="0.0000">
                  <c:v>0</c:v>
                </c:pt>
                <c:pt idx="250" formatCode="0.0000">
                  <c:v>0</c:v>
                </c:pt>
                <c:pt idx="251" formatCode="0.0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1C-3040-86E0-462BB9E52FF9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DA6464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Evolution_new!$E$33:$E$1560</c:f>
              <c:numCache>
                <c:formatCode>0.0000</c:formatCode>
                <c:ptCount val="1528"/>
                <c:pt idx="0">
                  <c:v>0</c:v>
                </c:pt>
                <c:pt idx="1">
                  <c:v>-1.6556038531120977E-5</c:v>
                </c:pt>
                <c:pt idx="2">
                  <c:v>-1.329867122082078E-4</c:v>
                </c:pt>
                <c:pt idx="3">
                  <c:v>-6.5948681087206747E-5</c:v>
                </c:pt>
                <c:pt idx="4">
                  <c:v>0</c:v>
                </c:pt>
                <c:pt idx="5">
                  <c:v>-3.455869920071564E-5</c:v>
                </c:pt>
                <c:pt idx="6">
                  <c:v>-7.6727377914266977E-5</c:v>
                </c:pt>
                <c:pt idx="7">
                  <c:v>-9.9760166148485046E-5</c:v>
                </c:pt>
                <c:pt idx="8">
                  <c:v>-4.0046771386755608E-5</c:v>
                </c:pt>
                <c:pt idx="9">
                  <c:v>0</c:v>
                </c:pt>
                <c:pt idx="10">
                  <c:v>0</c:v>
                </c:pt>
                <c:pt idx="11">
                  <c:v>-1.0669215414736754E-5</c:v>
                </c:pt>
                <c:pt idx="12">
                  <c:v>-6.7270811730850259E-5</c:v>
                </c:pt>
                <c:pt idx="13">
                  <c:v>-2.0728977946316717E-4</c:v>
                </c:pt>
                <c:pt idx="14">
                  <c:v>-2.6788805962382867E-5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1C-3040-86E0-462BB9E5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Evolution_new!$A$33:$A$1560</c:f>
              <c:numCache>
                <c:formatCode>m/d/yy</c:formatCode>
                <c:ptCount val="1528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Evolution_new!$B$33:$B$1560</c:f>
              <c:numCache>
                <c:formatCode>_ * #,##0.00_)\ "$"_ ;_ * \(#,##0.00\)\ "$"_ ;_ * "-"??_)\ "$"_ ;_ @_ </c:formatCode>
                <c:ptCount val="1528"/>
                <c:pt idx="0">
                  <c:v>1000</c:v>
                </c:pt>
                <c:pt idx="1">
                  <c:v>1002.428892522263</c:v>
                </c:pt>
                <c:pt idx="2">
                  <c:v>1006.1387520078951</c:v>
                </c:pt>
                <c:pt idx="3">
                  <c:v>1004.4390476556513</c:v>
                </c:pt>
                <c:pt idx="4">
                  <c:v>1002.0766914636539</c:v>
                </c:pt>
                <c:pt idx="5">
                  <c:v>1007.7666455703394</c:v>
                </c:pt>
                <c:pt idx="6">
                  <c:v>1007.0335347652295</c:v>
                </c:pt>
                <c:pt idx="7">
                  <c:v>1007.1887445277737</c:v>
                </c:pt>
                <c:pt idx="8">
                  <c:v>1006.2278942810212</c:v>
                </c:pt>
                <c:pt idx="9">
                  <c:v>1003.7793260711941</c:v>
                </c:pt>
                <c:pt idx="10">
                  <c:v>1007.5535105210942</c:v>
                </c:pt>
                <c:pt idx="11">
                  <c:v>1012.0799016638205</c:v>
                </c:pt>
                <c:pt idx="12">
                  <c:v>1011.666739574023</c:v>
                </c:pt>
                <c:pt idx="13">
                  <c:v>1010.884697412469</c:v>
                </c:pt>
                <c:pt idx="14">
                  <c:v>1007.9421584857818</c:v>
                </c:pt>
                <c:pt idx="15">
                  <c:v>1004.795994165038</c:v>
                </c:pt>
                <c:pt idx="16">
                  <c:v>1005.9870608959108</c:v>
                </c:pt>
                <c:pt idx="17">
                  <c:v>1003.3590672937692</c:v>
                </c:pt>
                <c:pt idx="18">
                  <c:v>1006.0083337679617</c:v>
                </c:pt>
                <c:pt idx="19">
                  <c:v>1009.9373654101508</c:v>
                </c:pt>
                <c:pt idx="20">
                  <c:v>1011.6090174516894</c:v>
                </c:pt>
                <c:pt idx="21">
                  <c:v>1015.8915894745087</c:v>
                </c:pt>
                <c:pt idx="22">
                  <c:v>1016.4418523491177</c:v>
                </c:pt>
                <c:pt idx="23">
                  <c:v>1019.1990037907142</c:v>
                </c:pt>
                <c:pt idx="24">
                  <c:v>1019.7494698296907</c:v>
                </c:pt>
                <c:pt idx="25">
                  <c:v>1022.8796935616214</c:v>
                </c:pt>
                <c:pt idx="26">
                  <c:v>1018.1017130433431</c:v>
                </c:pt>
                <c:pt idx="27">
                  <c:v>1017.7288337591576</c:v>
                </c:pt>
                <c:pt idx="28">
                  <c:v>1012.9692099228596</c:v>
                </c:pt>
                <c:pt idx="29">
                  <c:v>1014.8947869487716</c:v>
                </c:pt>
                <c:pt idx="30">
                  <c:v>1015.0295568131704</c:v>
                </c:pt>
                <c:pt idx="31">
                  <c:v>1015.8229441418312</c:v>
                </c:pt>
                <c:pt idx="32">
                  <c:v>1016.3754746433389</c:v>
                </c:pt>
                <c:pt idx="33">
                  <c:v>1014.5802603778598</c:v>
                </c:pt>
                <c:pt idx="34">
                  <c:v>1010.7424721971945</c:v>
                </c:pt>
                <c:pt idx="35">
                  <c:v>1011.5180209130117</c:v>
                </c:pt>
                <c:pt idx="36">
                  <c:v>1011.0893753542279</c:v>
                </c:pt>
                <c:pt idx="37">
                  <c:v>1015.0615122239303</c:v>
                </c:pt>
                <c:pt idx="38">
                  <c:v>1022.449654764119</c:v>
                </c:pt>
                <c:pt idx="39">
                  <c:v>1028.7085159831133</c:v>
                </c:pt>
                <c:pt idx="40">
                  <c:v>1031.2266820539398</c:v>
                </c:pt>
                <c:pt idx="41">
                  <c:v>1030.9368993401531</c:v>
                </c:pt>
                <c:pt idx="42">
                  <c:v>1026.7712398152551</c:v>
                </c:pt>
                <c:pt idx="43">
                  <c:v>1026.0073582039265</c:v>
                </c:pt>
                <c:pt idx="44">
                  <c:v>1027.3423278189057</c:v>
                </c:pt>
                <c:pt idx="45">
                  <c:v>1024.0115191258146</c:v>
                </c:pt>
                <c:pt idx="46">
                  <c:v>1024.7146225538854</c:v>
                </c:pt>
                <c:pt idx="47">
                  <c:v>1021.9600192622951</c:v>
                </c:pt>
                <c:pt idx="48">
                  <c:v>1019.861135998529</c:v>
                </c:pt>
                <c:pt idx="49">
                  <c:v>1017.1445861743207</c:v>
                </c:pt>
                <c:pt idx="50">
                  <c:v>1019.5711344923466</c:v>
                </c:pt>
                <c:pt idx="51">
                  <c:v>1026.3729095056665</c:v>
                </c:pt>
                <c:pt idx="52">
                  <c:v>1030.0960598479219</c:v>
                </c:pt>
                <c:pt idx="53">
                  <c:v>1031.0753222561545</c:v>
                </c:pt>
                <c:pt idx="54">
                  <c:v>1033.3100310576276</c:v>
                </c:pt>
                <c:pt idx="55">
                  <c:v>1041.1321053371551</c:v>
                </c:pt>
                <c:pt idx="56">
                  <c:v>1045.4685104474784</c:v>
                </c:pt>
                <c:pt idx="57">
                  <c:v>1043.8376006755821</c:v>
                </c:pt>
                <c:pt idx="58">
                  <c:v>1047.1605179958096</c:v>
                </c:pt>
                <c:pt idx="59">
                  <c:v>1046.9331379988166</c:v>
                </c:pt>
                <c:pt idx="60">
                  <c:v>1052.992296458845</c:v>
                </c:pt>
                <c:pt idx="61">
                  <c:v>1051.6633983328397</c:v>
                </c:pt>
                <c:pt idx="62">
                  <c:v>1048.4460327153986</c:v>
                </c:pt>
                <c:pt idx="63">
                  <c:v>1050.1075890506891</c:v>
                </c:pt>
                <c:pt idx="64">
                  <c:v>1046.4466765495295</c:v>
                </c:pt>
                <c:pt idx="65">
                  <c:v>1044.9055568325305</c:v>
                </c:pt>
                <c:pt idx="66">
                  <c:v>1044.2617453622306</c:v>
                </c:pt>
                <c:pt idx="67">
                  <c:v>1046.3491693742837</c:v>
                </c:pt>
                <c:pt idx="68">
                  <c:v>1033.9034179133839</c:v>
                </c:pt>
                <c:pt idx="69">
                  <c:v>1027.6394252313144</c:v>
                </c:pt>
                <c:pt idx="70">
                  <c:v>1032.8117313769428</c:v>
                </c:pt>
                <c:pt idx="71">
                  <c:v>1035.7052186113683</c:v>
                </c:pt>
                <c:pt idx="72">
                  <c:v>1038.585670507432</c:v>
                </c:pt>
                <c:pt idx="73">
                  <c:v>1036.6558496904495</c:v>
                </c:pt>
                <c:pt idx="74">
                  <c:v>1029.23772087106</c:v>
                </c:pt>
                <c:pt idx="75">
                  <c:v>1030.3242634420035</c:v>
                </c:pt>
                <c:pt idx="76">
                  <c:v>1031.5379634647861</c:v>
                </c:pt>
                <c:pt idx="77">
                  <c:v>1039.9093043321222</c:v>
                </c:pt>
                <c:pt idx="78">
                  <c:v>1039.4575050680876</c:v>
                </c:pt>
                <c:pt idx="79">
                  <c:v>1034.7981069025489</c:v>
                </c:pt>
                <c:pt idx="80">
                  <c:v>1039.5278077531609</c:v>
                </c:pt>
                <c:pt idx="81">
                  <c:v>1034.1888200908531</c:v>
                </c:pt>
                <c:pt idx="82">
                  <c:v>1024.279876594275</c:v>
                </c:pt>
                <c:pt idx="83">
                  <c:v>1020.9606084186436</c:v>
                </c:pt>
                <c:pt idx="84">
                  <c:v>1019.4257391315419</c:v>
                </c:pt>
                <c:pt idx="85">
                  <c:v>1029.9557373450864</c:v>
                </c:pt>
                <c:pt idx="86">
                  <c:v>1034.0440107811078</c:v>
                </c:pt>
                <c:pt idx="87">
                  <c:v>1041.8499842845331</c:v>
                </c:pt>
                <c:pt idx="88">
                  <c:v>1043.5834373637779</c:v>
                </c:pt>
                <c:pt idx="89">
                  <c:v>1045.4339287465712</c:v>
                </c:pt>
                <c:pt idx="90">
                  <c:v>1046.2073176688843</c:v>
                </c:pt>
                <c:pt idx="91">
                  <c:v>1047.8588892569271</c:v>
                </c:pt>
                <c:pt idx="92">
                  <c:v>1049.3653585096952</c:v>
                </c:pt>
                <c:pt idx="93">
                  <c:v>1048.4616169851674</c:v>
                </c:pt>
                <c:pt idx="94">
                  <c:v>1050.5250941695363</c:v>
                </c:pt>
                <c:pt idx="95">
                  <c:v>1051.1730877001953</c:v>
                </c:pt>
                <c:pt idx="96">
                  <c:v>1059.4120458844473</c:v>
                </c:pt>
                <c:pt idx="97">
                  <c:v>1060.0923011352199</c:v>
                </c:pt>
                <c:pt idx="98">
                  <c:v>1059.8587035271883</c:v>
                </c:pt>
                <c:pt idx="99">
                  <c:v>1056.6281814541667</c:v>
                </c:pt>
                <c:pt idx="100">
                  <c:v>1061.6316150335549</c:v>
                </c:pt>
                <c:pt idx="101">
                  <c:v>1062.2870232822161</c:v>
                </c:pt>
                <c:pt idx="102">
                  <c:v>1054.2446086510197</c:v>
                </c:pt>
                <c:pt idx="103">
                  <c:v>1058.2002274762656</c:v>
                </c:pt>
                <c:pt idx="104">
                  <c:v>1056.6936542971098</c:v>
                </c:pt>
                <c:pt idx="105">
                  <c:v>1053.0336560356031</c:v>
                </c:pt>
                <c:pt idx="106">
                  <c:v>1058.0163137142383</c:v>
                </c:pt>
                <c:pt idx="107">
                  <c:v>1057.288082760949</c:v>
                </c:pt>
                <c:pt idx="108">
                  <c:v>1056.5638635225109</c:v>
                </c:pt>
                <c:pt idx="109">
                  <c:v>1057.1587209757256</c:v>
                </c:pt>
                <c:pt idx="110">
                  <c:v>1054.071052364714</c:v>
                </c:pt>
                <c:pt idx="111">
                  <c:v>1053.0313055801546</c:v>
                </c:pt>
                <c:pt idx="112">
                  <c:v>1052.7300190747744</c:v>
                </c:pt>
                <c:pt idx="113">
                  <c:v>1055.4723746806269</c:v>
                </c:pt>
                <c:pt idx="114">
                  <c:v>1057.6045026674831</c:v>
                </c:pt>
                <c:pt idx="115">
                  <c:v>1054.6910967296544</c:v>
                </c:pt>
                <c:pt idx="116">
                  <c:v>1064.1860686045716</c:v>
                </c:pt>
                <c:pt idx="117">
                  <c:v>1064.2183561109318</c:v>
                </c:pt>
                <c:pt idx="118">
                  <c:v>1056.4824196160998</c:v>
                </c:pt>
                <c:pt idx="119">
                  <c:v>1057.0578905002728</c:v>
                </c:pt>
                <c:pt idx="120">
                  <c:v>1043.429249674281</c:v>
                </c:pt>
                <c:pt idx="121">
                  <c:v>1049.7962334067086</c:v>
                </c:pt>
                <c:pt idx="122">
                  <c:v>1044.5656745671877</c:v>
                </c:pt>
                <c:pt idx="123">
                  <c:v>1040.4537981201033</c:v>
                </c:pt>
                <c:pt idx="124">
                  <c:v>1040.0951504998422</c:v>
                </c:pt>
                <c:pt idx="125">
                  <c:v>1038.2733287348694</c:v>
                </c:pt>
                <c:pt idx="126">
                  <c:v>1044.0786137830173</c:v>
                </c:pt>
                <c:pt idx="127">
                  <c:v>1048.4180679216518</c:v>
                </c:pt>
                <c:pt idx="128">
                  <c:v>1045.9813324734125</c:v>
                </c:pt>
                <c:pt idx="129">
                  <c:v>1051.8803872538506</c:v>
                </c:pt>
                <c:pt idx="130">
                  <c:v>1050.408558307096</c:v>
                </c:pt>
                <c:pt idx="131">
                  <c:v>1049.4681432700802</c:v>
                </c:pt>
                <c:pt idx="132">
                  <c:v>1051.5916703715902</c:v>
                </c:pt>
                <c:pt idx="133">
                  <c:v>1051.5961915601624</c:v>
                </c:pt>
                <c:pt idx="134">
                  <c:v>1043.3825023347845</c:v>
                </c:pt>
                <c:pt idx="135">
                  <c:v>1045.3548884309046</c:v>
                </c:pt>
                <c:pt idx="136">
                  <c:v>1041.7682793900501</c:v>
                </c:pt>
                <c:pt idx="137">
                  <c:v>1047.245979086882</c:v>
                </c:pt>
                <c:pt idx="138">
                  <c:v>1050.0897019909576</c:v>
                </c:pt>
                <c:pt idx="139">
                  <c:v>1053.0873297172193</c:v>
                </c:pt>
                <c:pt idx="140">
                  <c:v>1031.8645400268786</c:v>
                </c:pt>
                <c:pt idx="141">
                  <c:v>1014.4598448574067</c:v>
                </c:pt>
                <c:pt idx="142">
                  <c:v>1001.4014629681674</c:v>
                </c:pt>
                <c:pt idx="143">
                  <c:v>994.83381535303647</c:v>
                </c:pt>
                <c:pt idx="144">
                  <c:v>1017.481292042922</c:v>
                </c:pt>
                <c:pt idx="145">
                  <c:v>1001.6201615954687</c:v>
                </c:pt>
                <c:pt idx="146">
                  <c:v>1007.064341515913</c:v>
                </c:pt>
                <c:pt idx="147">
                  <c:v>1014.8854585787104</c:v>
                </c:pt>
                <c:pt idx="148">
                  <c:v>1019.072488650836</c:v>
                </c:pt>
                <c:pt idx="149">
                  <c:v>1013.8409202406904</c:v>
                </c:pt>
                <c:pt idx="150">
                  <c:v>1014.0152899658665</c:v>
                </c:pt>
                <c:pt idx="151">
                  <c:v>1004.9083846929858</c:v>
                </c:pt>
                <c:pt idx="152">
                  <c:v>1014.3781493397406</c:v>
                </c:pt>
                <c:pt idx="153">
                  <c:v>1018.9759543203487</c:v>
                </c:pt>
                <c:pt idx="154">
                  <c:v>1026.8259676073762</c:v>
                </c:pt>
                <c:pt idx="155">
                  <c:v>1026.3885703527737</c:v>
                </c:pt>
                <c:pt idx="156">
                  <c:v>1028.089138153578</c:v>
                </c:pt>
                <c:pt idx="157">
                  <c:v>1032.1297601686686</c:v>
                </c:pt>
                <c:pt idx="158">
                  <c:v>1032.9785683925031</c:v>
                </c:pt>
                <c:pt idx="159">
                  <c:v>1033.7177381841648</c:v>
                </c:pt>
                <c:pt idx="160">
                  <c:v>1037.3681408363273</c:v>
                </c:pt>
                <c:pt idx="161">
                  <c:v>1036.9763227261096</c:v>
                </c:pt>
                <c:pt idx="162">
                  <c:v>1035.3353016199371</c:v>
                </c:pt>
                <c:pt idx="163">
                  <c:v>1039.7403661281635</c:v>
                </c:pt>
                <c:pt idx="164">
                  <c:v>1039.4643868703265</c:v>
                </c:pt>
                <c:pt idx="165">
                  <c:v>1042.8634400371709</c:v>
                </c:pt>
                <c:pt idx="166">
                  <c:v>1051.1980315960818</c:v>
                </c:pt>
                <c:pt idx="167">
                  <c:v>1051.9197495685987</c:v>
                </c:pt>
                <c:pt idx="168">
                  <c:v>1052.2834372279704</c:v>
                </c:pt>
                <c:pt idx="169">
                  <c:v>1058.8316123199043</c:v>
                </c:pt>
                <c:pt idx="170">
                  <c:v>1060.2490783889973</c:v>
                </c:pt>
                <c:pt idx="171">
                  <c:v>1055.7966961182433</c:v>
                </c:pt>
                <c:pt idx="172">
                  <c:v>1045.9820834001698</c:v>
                </c:pt>
                <c:pt idx="173">
                  <c:v>1044.3908844480516</c:v>
                </c:pt>
                <c:pt idx="174">
                  <c:v>1041.2440637501218</c:v>
                </c:pt>
                <c:pt idx="175">
                  <c:v>1047.1307044063212</c:v>
                </c:pt>
                <c:pt idx="176">
                  <c:v>1054.0947413299323</c:v>
                </c:pt>
                <c:pt idx="177">
                  <c:v>1052.3278442702367</c:v>
                </c:pt>
                <c:pt idx="178">
                  <c:v>1054.6524587740153</c:v>
                </c:pt>
                <c:pt idx="179">
                  <c:v>1053.3069167979263</c:v>
                </c:pt>
                <c:pt idx="180">
                  <c:v>1054.968562994379</c:v>
                </c:pt>
                <c:pt idx="181">
                  <c:v>1054.2186325238677</c:v>
                </c:pt>
                <c:pt idx="182">
                  <c:v>1054.9059532062108</c:v>
                </c:pt>
                <c:pt idx="183">
                  <c:v>1053.7609493071975</c:v>
                </c:pt>
                <c:pt idx="184">
                  <c:v>1053.4836385413537</c:v>
                </c:pt>
                <c:pt idx="185">
                  <c:v>1052.176143000034</c:v>
                </c:pt>
                <c:pt idx="186">
                  <c:v>1054.843738025756</c:v>
                </c:pt>
                <c:pt idx="187">
                  <c:v>1054.9462110069776</c:v>
                </c:pt>
                <c:pt idx="188">
                  <c:v>1054.8612718920488</c:v>
                </c:pt>
                <c:pt idx="189">
                  <c:v>1048.8796917456445</c:v>
                </c:pt>
                <c:pt idx="190">
                  <c:v>1050.5800055909895</c:v>
                </c:pt>
                <c:pt idx="191">
                  <c:v>1049.6669849246898</c:v>
                </c:pt>
                <c:pt idx="192">
                  <c:v>1052.464347282968</c:v>
                </c:pt>
                <c:pt idx="193">
                  <c:v>1051.4361089784106</c:v>
                </c:pt>
                <c:pt idx="194">
                  <c:v>1052.8908908719527</c:v>
                </c:pt>
                <c:pt idx="195">
                  <c:v>1058.0440847204352</c:v>
                </c:pt>
                <c:pt idx="196">
                  <c:v>1062.5180532052063</c:v>
                </c:pt>
                <c:pt idx="197">
                  <c:v>1054.5035471068552</c:v>
                </c:pt>
                <c:pt idx="198">
                  <c:v>1056.584145577571</c:v>
                </c:pt>
                <c:pt idx="199">
                  <c:v>1060.6733207508223</c:v>
                </c:pt>
                <c:pt idx="200">
                  <c:v>1062.8930008589302</c:v>
                </c:pt>
                <c:pt idx="201">
                  <c:v>1059.7088213594739</c:v>
                </c:pt>
                <c:pt idx="202">
                  <c:v>1061.223739905714</c:v>
                </c:pt>
                <c:pt idx="203">
                  <c:v>1062.2324978730603</c:v>
                </c:pt>
                <c:pt idx="204">
                  <c:v>1059.7470318885401</c:v>
                </c:pt>
                <c:pt idx="205">
                  <c:v>1059.8785339322321</c:v>
                </c:pt>
                <c:pt idx="206">
                  <c:v>1063.344502409027</c:v>
                </c:pt>
                <c:pt idx="207">
                  <c:v>1063.0506720359235</c:v>
                </c:pt>
                <c:pt idx="208">
                  <c:v>1057.1845087851375</c:v>
                </c:pt>
                <c:pt idx="209">
                  <c:v>1059.0137179190629</c:v>
                </c:pt>
                <c:pt idx="210">
                  <c:v>1053.9726551732592</c:v>
                </c:pt>
                <c:pt idx="211">
                  <c:v>1055.841556373329</c:v>
                </c:pt>
                <c:pt idx="212">
                  <c:v>1060.2229366047454</c:v>
                </c:pt>
                <c:pt idx="213">
                  <c:v>1058.8604304039932</c:v>
                </c:pt>
                <c:pt idx="214">
                  <c:v>1060.9514996536352</c:v>
                </c:pt>
                <c:pt idx="215">
                  <c:v>1060.995539437238</c:v>
                </c:pt>
                <c:pt idx="216">
                  <c:v>1062.3635420155251</c:v>
                </c:pt>
                <c:pt idx="217">
                  <c:v>1063.0796698423378</c:v>
                </c:pt>
                <c:pt idx="218">
                  <c:v>1066.4889398326491</c:v>
                </c:pt>
                <c:pt idx="219">
                  <c:v>1063.1927706641693</c:v>
                </c:pt>
                <c:pt idx="220">
                  <c:v>1066.5949799113184</c:v>
                </c:pt>
                <c:pt idx="221">
                  <c:v>1065.9978134169301</c:v>
                </c:pt>
                <c:pt idx="222">
                  <c:v>1065.3980565768597</c:v>
                </c:pt>
                <c:pt idx="223">
                  <c:v>1061.2176606027256</c:v>
                </c:pt>
                <c:pt idx="224">
                  <c:v>1068.2699646298806</c:v>
                </c:pt>
                <c:pt idx="225">
                  <c:v>1070.5364194265348</c:v>
                </c:pt>
                <c:pt idx="226">
                  <c:v>1070.9303473205659</c:v>
                </c:pt>
                <c:pt idx="227">
                  <c:v>1073.9545661368909</c:v>
                </c:pt>
                <c:pt idx="228">
                  <c:v>1073.1761496778906</c:v>
                </c:pt>
                <c:pt idx="229">
                  <c:v>1074.6456531740423</c:v>
                </c:pt>
                <c:pt idx="230">
                  <c:v>1077.7967246956557</c:v>
                </c:pt>
                <c:pt idx="231">
                  <c:v>1077.4482743638262</c:v>
                </c:pt>
                <c:pt idx="232">
                  <c:v>1075.7152119852876</c:v>
                </c:pt>
                <c:pt idx="233">
                  <c:v>1073.9342497001689</c:v>
                </c:pt>
                <c:pt idx="234">
                  <c:v>1075.8065421823683</c:v>
                </c:pt>
                <c:pt idx="235">
                  <c:v>1075.9424513300262</c:v>
                </c:pt>
                <c:pt idx="236">
                  <c:v>1074.2535068752313</c:v>
                </c:pt>
                <c:pt idx="237">
                  <c:v>1081.3717377395503</c:v>
                </c:pt>
                <c:pt idx="238">
                  <c:v>1077.5355959716612</c:v>
                </c:pt>
                <c:pt idx="239">
                  <c:v>1076.229319416545</c:v>
                </c:pt>
                <c:pt idx="240">
                  <c:v>1075.5234896789464</c:v>
                </c:pt>
                <c:pt idx="241">
                  <c:v>1077.4970103699172</c:v>
                </c:pt>
                <c:pt idx="242">
                  <c:v>1078.0827629338746</c:v>
                </c:pt>
                <c:pt idx="243">
                  <c:v>1074.3162143385762</c:v>
                </c:pt>
                <c:pt idx="244">
                  <c:v>1078.7887684867912</c:v>
                </c:pt>
                <c:pt idx="245">
                  <c:v>1084.3302641391356</c:v>
                </c:pt>
                <c:pt idx="246">
                  <c:v>1088.5727932465763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1C-3040-86E0-462BB9E52FF9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rgbClr val="1633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Evolution_new!$A$33:$A$1560</c:f>
              <c:numCache>
                <c:formatCode>m/d/yy</c:formatCode>
                <c:ptCount val="1528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Evolution_new!$C$33:$C$1560</c:f>
              <c:numCache>
                <c:formatCode>_ * #,##0.00_)\ "$"_ ;_ * \(#,##0.00\)\ "$"_ ;_ * "-"??_)\ "$"_ ;_ @_ </c:formatCode>
                <c:ptCount val="1528"/>
                <c:pt idx="0">
                  <c:v>1000</c:v>
                </c:pt>
                <c:pt idx="1">
                  <c:v>1002.4454485607941</c:v>
                </c:pt>
                <c:pt idx="2">
                  <c:v>1006.2717387201033</c:v>
                </c:pt>
                <c:pt idx="3">
                  <c:v>1004.5049963367385</c:v>
                </c:pt>
                <c:pt idx="4">
                  <c:v>1002.065462031823</c:v>
                </c:pt>
                <c:pt idx="5">
                  <c:v>1007.8012042695401</c:v>
                </c:pt>
                <c:pt idx="6">
                  <c:v>1007.1102621431438</c:v>
                </c:pt>
                <c:pt idx="7">
                  <c:v>1007.2885046939222</c:v>
                </c:pt>
                <c:pt idx="8">
                  <c:v>1006.267941052408</c:v>
                </c:pt>
                <c:pt idx="9">
                  <c:v>1003.7468166441539</c:v>
                </c:pt>
                <c:pt idx="10">
                  <c:v>1007.4506045503592</c:v>
                </c:pt>
                <c:pt idx="11">
                  <c:v>1012.0905708792352</c:v>
                </c:pt>
                <c:pt idx="12">
                  <c:v>1011.7340103857539</c:v>
                </c:pt>
                <c:pt idx="13">
                  <c:v>1011.0919871919322</c:v>
                </c:pt>
                <c:pt idx="14">
                  <c:v>1007.9689472917441</c:v>
                </c:pt>
                <c:pt idx="15">
                  <c:v>1004.5354522681838</c:v>
                </c:pt>
                <c:pt idx="16">
                  <c:v>1004.0939651776763</c:v>
                </c:pt>
                <c:pt idx="17">
                  <c:v>1001.6635123915179</c:v>
                </c:pt>
                <c:pt idx="18">
                  <c:v>1003.4829801976115</c:v>
                </c:pt>
                <c:pt idx="19">
                  <c:v>1006.1885870414735</c:v>
                </c:pt>
                <c:pt idx="20">
                  <c:v>1008.0545091058382</c:v>
                </c:pt>
                <c:pt idx="21">
                  <c:v>1011.7353730546907</c:v>
                </c:pt>
                <c:pt idx="22">
                  <c:v>1012.5606555704489</c:v>
                </c:pt>
                <c:pt idx="23">
                  <c:v>1015.5554169128358</c:v>
                </c:pt>
                <c:pt idx="24">
                  <c:v>1015.3533681587774</c:v>
                </c:pt>
                <c:pt idx="25">
                  <c:v>1018.1837101399807</c:v>
                </c:pt>
                <c:pt idx="26">
                  <c:v>1012.5455587385526</c:v>
                </c:pt>
                <c:pt idx="27">
                  <c:v>1012.4752710075819</c:v>
                </c:pt>
                <c:pt idx="28">
                  <c:v>1008.3754380924488</c:v>
                </c:pt>
                <c:pt idx="29">
                  <c:v>1010.1314908633441</c:v>
                </c:pt>
                <c:pt idx="30">
                  <c:v>1009.7743408691755</c:v>
                </c:pt>
                <c:pt idx="31">
                  <c:v>1010.1130888173882</c:v>
                </c:pt>
                <c:pt idx="32">
                  <c:v>1010.2784890756346</c:v>
                </c:pt>
                <c:pt idx="33">
                  <c:v>1009.0466371590801</c:v>
                </c:pt>
                <c:pt idx="34">
                  <c:v>1007.8393068670483</c:v>
                </c:pt>
                <c:pt idx="35">
                  <c:v>1007.4230191263442</c:v>
                </c:pt>
                <c:pt idx="36">
                  <c:v>1008.0225982706547</c:v>
                </c:pt>
                <c:pt idx="37">
                  <c:v>1011.3390609658595</c:v>
                </c:pt>
                <c:pt idx="38">
                  <c:v>1014.9572798395951</c:v>
                </c:pt>
                <c:pt idx="39">
                  <c:v>1021.7712043982839</c:v>
                </c:pt>
                <c:pt idx="40">
                  <c:v>1023.74431854075</c:v>
                </c:pt>
                <c:pt idx="41">
                  <c:v>1023.401491408187</c:v>
                </c:pt>
                <c:pt idx="42">
                  <c:v>1019.0609729816804</c:v>
                </c:pt>
                <c:pt idx="43">
                  <c:v>1018.0250975610805</c:v>
                </c:pt>
                <c:pt idx="44">
                  <c:v>1019.5386032816962</c:v>
                </c:pt>
                <c:pt idx="45">
                  <c:v>1016.5671605012043</c:v>
                </c:pt>
                <c:pt idx="46">
                  <c:v>1017.3108994320456</c:v>
                </c:pt>
                <c:pt idx="47">
                  <c:v>1014.3745018659037</c:v>
                </c:pt>
                <c:pt idx="48">
                  <c:v>1012.0798195095506</c:v>
                </c:pt>
                <c:pt idx="49">
                  <c:v>1008.8713509341993</c:v>
                </c:pt>
                <c:pt idx="50">
                  <c:v>1011.2651383816693</c:v>
                </c:pt>
                <c:pt idx="51">
                  <c:v>1018.4284587948694</c:v>
                </c:pt>
                <c:pt idx="52">
                  <c:v>1021.8364087886309</c:v>
                </c:pt>
                <c:pt idx="53">
                  <c:v>1023.1871786337001</c:v>
                </c:pt>
                <c:pt idx="54">
                  <c:v>1025.4033090208704</c:v>
                </c:pt>
                <c:pt idx="55">
                  <c:v>1033.6579804785667</c:v>
                </c:pt>
                <c:pt idx="56">
                  <c:v>1038.0033231862112</c:v>
                </c:pt>
                <c:pt idx="57">
                  <c:v>1036.1175834721985</c:v>
                </c:pt>
                <c:pt idx="58">
                  <c:v>1039.4019725177441</c:v>
                </c:pt>
                <c:pt idx="59">
                  <c:v>1039.3741184097421</c:v>
                </c:pt>
                <c:pt idx="60">
                  <c:v>1045.2398427419414</c:v>
                </c:pt>
                <c:pt idx="61">
                  <c:v>1044.1370192922257</c:v>
                </c:pt>
                <c:pt idx="62">
                  <c:v>1040.9421421164022</c:v>
                </c:pt>
                <c:pt idx="63">
                  <c:v>1042.0460507286082</c:v>
                </c:pt>
                <c:pt idx="64">
                  <c:v>1038.2772388914495</c:v>
                </c:pt>
                <c:pt idx="65">
                  <c:v>1036.6571907465516</c:v>
                </c:pt>
                <c:pt idx="66">
                  <c:v>1035.6639117633958</c:v>
                </c:pt>
                <c:pt idx="67">
                  <c:v>1038.064544637218</c:v>
                </c:pt>
                <c:pt idx="68">
                  <c:v>1026.6500436241736</c:v>
                </c:pt>
                <c:pt idx="69">
                  <c:v>1020.0404744916218</c:v>
                </c:pt>
                <c:pt idx="70">
                  <c:v>1024.7589125855047</c:v>
                </c:pt>
                <c:pt idx="71">
                  <c:v>1027.1966214433928</c:v>
                </c:pt>
                <c:pt idx="72">
                  <c:v>1029.4792258530038</c:v>
                </c:pt>
                <c:pt idx="73">
                  <c:v>1028.1215632611186</c:v>
                </c:pt>
                <c:pt idx="74">
                  <c:v>1021.7163463465366</c:v>
                </c:pt>
                <c:pt idx="75">
                  <c:v>1023.006100063287</c:v>
                </c:pt>
                <c:pt idx="76">
                  <c:v>1024.2039806993978</c:v>
                </c:pt>
                <c:pt idx="77">
                  <c:v>1031.236452010982</c:v>
                </c:pt>
                <c:pt idx="78">
                  <c:v>1030.9694346668514</c:v>
                </c:pt>
                <c:pt idx="79">
                  <c:v>1026.6521738470669</c:v>
                </c:pt>
                <c:pt idx="80">
                  <c:v>1030.7148914780885</c:v>
                </c:pt>
                <c:pt idx="81">
                  <c:v>1025.5983495341009</c:v>
                </c:pt>
                <c:pt idx="82">
                  <c:v>1015.9908830759119</c:v>
                </c:pt>
                <c:pt idx="83">
                  <c:v>1012.5586440497352</c:v>
                </c:pt>
                <c:pt idx="84">
                  <c:v>1010.8916708480577</c:v>
                </c:pt>
                <c:pt idx="85">
                  <c:v>1021.1139119335891</c:v>
                </c:pt>
                <c:pt idx="86">
                  <c:v>1025.4125148560991</c:v>
                </c:pt>
                <c:pt idx="87">
                  <c:v>1032.6348454911961</c:v>
                </c:pt>
                <c:pt idx="88">
                  <c:v>1034.5287580106606</c:v>
                </c:pt>
                <c:pt idx="89">
                  <c:v>1036.4947115243654</c:v>
                </c:pt>
                <c:pt idx="90">
                  <c:v>1036.4941132012186</c:v>
                </c:pt>
                <c:pt idx="91">
                  <c:v>1037.804266849929</c:v>
                </c:pt>
                <c:pt idx="92">
                  <c:v>1039.8724165236629</c:v>
                </c:pt>
                <c:pt idx="93">
                  <c:v>1040.0408396772723</c:v>
                </c:pt>
                <c:pt idx="94">
                  <c:v>1041.2894286011058</c:v>
                </c:pt>
                <c:pt idx="95">
                  <c:v>1042.1446874273422</c:v>
                </c:pt>
                <c:pt idx="96">
                  <c:v>1050.163102248219</c:v>
                </c:pt>
                <c:pt idx="97">
                  <c:v>1051.4187788150143</c:v>
                </c:pt>
                <c:pt idx="98">
                  <c:v>1051.9425922831886</c:v>
                </c:pt>
                <c:pt idx="99">
                  <c:v>1049.2580751271933</c:v>
                </c:pt>
                <c:pt idx="100">
                  <c:v>1054.2401547714726</c:v>
                </c:pt>
                <c:pt idx="101">
                  <c:v>1054.8784364405217</c:v>
                </c:pt>
                <c:pt idx="102">
                  <c:v>1046.9103296885339</c:v>
                </c:pt>
                <c:pt idx="103">
                  <c:v>1050.5014964960192</c:v>
                </c:pt>
                <c:pt idx="104">
                  <c:v>1048.7756686685448</c:v>
                </c:pt>
                <c:pt idx="105">
                  <c:v>1044.951465421874</c:v>
                </c:pt>
                <c:pt idx="106">
                  <c:v>1049.9915222582738</c:v>
                </c:pt>
                <c:pt idx="107">
                  <c:v>1049.3520190796364</c:v>
                </c:pt>
                <c:pt idx="108">
                  <c:v>1048.0426690767615</c:v>
                </c:pt>
                <c:pt idx="109">
                  <c:v>1048.6079793831382</c:v>
                </c:pt>
                <c:pt idx="110">
                  <c:v>1045.6889869250545</c:v>
                </c:pt>
                <c:pt idx="111">
                  <c:v>1045.6402524620828</c:v>
                </c:pt>
                <c:pt idx="112">
                  <c:v>1045.3953089110487</c:v>
                </c:pt>
                <c:pt idx="113">
                  <c:v>1048.213931458173</c:v>
                </c:pt>
                <c:pt idx="114">
                  <c:v>1050.3000893753622</c:v>
                </c:pt>
                <c:pt idx="115">
                  <c:v>1047.7997137872301</c:v>
                </c:pt>
                <c:pt idx="116">
                  <c:v>1057.02537709188</c:v>
                </c:pt>
                <c:pt idx="117">
                  <c:v>1057.7180027039137</c:v>
                </c:pt>
                <c:pt idx="118">
                  <c:v>1050.236886881228</c:v>
                </c:pt>
                <c:pt idx="119">
                  <c:v>1050.2867024964808</c:v>
                </c:pt>
                <c:pt idx="120">
                  <c:v>1038.8209999400362</c:v>
                </c:pt>
                <c:pt idx="121">
                  <c:v>1045.2605875518543</c:v>
                </c:pt>
                <c:pt idx="122">
                  <c:v>1039.9206625432073</c:v>
                </c:pt>
                <c:pt idx="123">
                  <c:v>1035.5311104921559</c:v>
                </c:pt>
                <c:pt idx="124">
                  <c:v>1035.3076777009078</c:v>
                </c:pt>
                <c:pt idx="125">
                  <c:v>1033.2254305393008</c:v>
                </c:pt>
                <c:pt idx="126">
                  <c:v>1039.3197151156678</c:v>
                </c:pt>
                <c:pt idx="127">
                  <c:v>1043.6760610341066</c:v>
                </c:pt>
                <c:pt idx="128">
                  <c:v>1041.1262588209715</c:v>
                </c:pt>
                <c:pt idx="129">
                  <c:v>1047.34352527141</c:v>
                </c:pt>
                <c:pt idx="130">
                  <c:v>1045.9776008474387</c:v>
                </c:pt>
                <c:pt idx="131">
                  <c:v>1045.0336345993574</c:v>
                </c:pt>
                <c:pt idx="132">
                  <c:v>1047.4973095589637</c:v>
                </c:pt>
                <c:pt idx="133">
                  <c:v>1047.5527907971521</c:v>
                </c:pt>
                <c:pt idx="134">
                  <c:v>1039.2113047361454</c:v>
                </c:pt>
                <c:pt idx="135">
                  <c:v>1041.1077260422101</c:v>
                </c:pt>
                <c:pt idx="136">
                  <c:v>1037.3445726096113</c:v>
                </c:pt>
                <c:pt idx="137">
                  <c:v>1043.0277939452465</c:v>
                </c:pt>
                <c:pt idx="138">
                  <c:v>1045.9113931028598</c:v>
                </c:pt>
                <c:pt idx="139">
                  <c:v>1049.1706622007357</c:v>
                </c:pt>
                <c:pt idx="140">
                  <c:v>1027.1018177021913</c:v>
                </c:pt>
                <c:pt idx="141">
                  <c:v>1008.3961460084414</c:v>
                </c:pt>
                <c:pt idx="142">
                  <c:v>995.41959649978844</c:v>
                </c:pt>
                <c:pt idx="143">
                  <c:v>988.49834110977508</c:v>
                </c:pt>
                <c:pt idx="144">
                  <c:v>1013.9152872465536</c:v>
                </c:pt>
                <c:pt idx="145">
                  <c:v>997.19613341702757</c:v>
                </c:pt>
                <c:pt idx="146">
                  <c:v>1003.1945884407927</c:v>
                </c:pt>
                <c:pt idx="147">
                  <c:v>1012.6913009534597</c:v>
                </c:pt>
                <c:pt idx="148">
                  <c:v>1016.8659796028398</c:v>
                </c:pt>
                <c:pt idx="149">
                  <c:v>1012.4114276820879</c:v>
                </c:pt>
                <c:pt idx="150">
                  <c:v>1012.5189269421804</c:v>
                </c:pt>
                <c:pt idx="151">
                  <c:v>1003.5611439785861</c:v>
                </c:pt>
                <c:pt idx="152">
                  <c:v>1012.7191390206269</c:v>
                </c:pt>
                <c:pt idx="153">
                  <c:v>1016.7953590245422</c:v>
                </c:pt>
                <c:pt idx="154">
                  <c:v>1024.3466823740234</c:v>
                </c:pt>
                <c:pt idx="155">
                  <c:v>1023.6427856692501</c:v>
                </c:pt>
                <c:pt idx="156">
                  <c:v>1025.4881369667617</c:v>
                </c:pt>
                <c:pt idx="157">
                  <c:v>1029.4618913246195</c:v>
                </c:pt>
                <c:pt idx="158">
                  <c:v>1030.5113036059081</c:v>
                </c:pt>
                <c:pt idx="159">
                  <c:v>1030.9271213501456</c:v>
                </c:pt>
                <c:pt idx="160">
                  <c:v>1033.9266059164099</c:v>
                </c:pt>
                <c:pt idx="161">
                  <c:v>1033.6760745404899</c:v>
                </c:pt>
                <c:pt idx="162">
                  <c:v>1032.438468776407</c:v>
                </c:pt>
                <c:pt idx="163">
                  <c:v>1036.8386101847091</c:v>
                </c:pt>
                <c:pt idx="164">
                  <c:v>1035.8704832308933</c:v>
                </c:pt>
                <c:pt idx="165">
                  <c:v>1039.4317194442808</c:v>
                </c:pt>
                <c:pt idx="166">
                  <c:v>1046.4211355505388</c:v>
                </c:pt>
                <c:pt idx="167">
                  <c:v>1047.012036603094</c:v>
                </c:pt>
                <c:pt idx="168">
                  <c:v>1047.0014368193006</c:v>
                </c:pt>
                <c:pt idx="169">
                  <c:v>1053.7549949034897</c:v>
                </c:pt>
                <c:pt idx="170">
                  <c:v>1054.7966105369082</c:v>
                </c:pt>
                <c:pt idx="171">
                  <c:v>1050.2179931836781</c:v>
                </c:pt>
                <c:pt idx="172">
                  <c:v>1040.8187295459102</c:v>
                </c:pt>
                <c:pt idx="173">
                  <c:v>1039.2967494521438</c:v>
                </c:pt>
                <c:pt idx="174">
                  <c:v>1036.7819732043561</c:v>
                </c:pt>
                <c:pt idx="175">
                  <c:v>1042.3077192562953</c:v>
                </c:pt>
                <c:pt idx="176">
                  <c:v>1049.0837280932042</c:v>
                </c:pt>
                <c:pt idx="177">
                  <c:v>1047.4071809191341</c:v>
                </c:pt>
                <c:pt idx="178">
                  <c:v>1049.9348211145807</c:v>
                </c:pt>
                <c:pt idx="179">
                  <c:v>1049.0123808650792</c:v>
                </c:pt>
                <c:pt idx="180">
                  <c:v>1050.4179397863049</c:v>
                </c:pt>
                <c:pt idx="181">
                  <c:v>1049.7356099842405</c:v>
                </c:pt>
                <c:pt idx="182">
                  <c:v>1050.4314213061127</c:v>
                </c:pt>
                <c:pt idx="183">
                  <c:v>1049.2734679124958</c:v>
                </c:pt>
                <c:pt idx="184">
                  <c:v>1048.9780759352661</c:v>
                </c:pt>
                <c:pt idx="185">
                  <c:v>1047.6398596476981</c:v>
                </c:pt>
                <c:pt idx="186">
                  <c:v>1050.3254707886433</c:v>
                </c:pt>
                <c:pt idx="187">
                  <c:v>1050.418634354462</c:v>
                </c:pt>
                <c:pt idx="188">
                  <c:v>1050.334720736168</c:v>
                </c:pt>
                <c:pt idx="189">
                  <c:v>1044.3529642216779</c:v>
                </c:pt>
                <c:pt idx="190">
                  <c:v>1046.0385135123711</c:v>
                </c:pt>
                <c:pt idx="191">
                  <c:v>1045.1557959847166</c:v>
                </c:pt>
                <c:pt idx="192">
                  <c:v>1047.9830316582145</c:v>
                </c:pt>
                <c:pt idx="193">
                  <c:v>1046.9783628801397</c:v>
                </c:pt>
                <c:pt idx="194">
                  <c:v>1048.4425903534761</c:v>
                </c:pt>
                <c:pt idx="195">
                  <c:v>1053.6285169294219</c:v>
                </c:pt>
                <c:pt idx="196">
                  <c:v>1058.0786905042501</c:v>
                </c:pt>
                <c:pt idx="197">
                  <c:v>1049.9890784370557</c:v>
                </c:pt>
                <c:pt idx="198">
                  <c:v>1052.0827562977111</c:v>
                </c:pt>
                <c:pt idx="199">
                  <c:v>1056.2058331848568</c:v>
                </c:pt>
                <c:pt idx="200">
                  <c:v>1058.477576345063</c:v>
                </c:pt>
                <c:pt idx="201">
                  <c:v>1055.2004177059109</c:v>
                </c:pt>
                <c:pt idx="202">
                  <c:v>1056.6588921337607</c:v>
                </c:pt>
                <c:pt idx="203">
                  <c:v>1057.7349755114676</c:v>
                </c:pt>
                <c:pt idx="204">
                  <c:v>1055.1983572606503</c:v>
                </c:pt>
                <c:pt idx="205">
                  <c:v>1055.316875772372</c:v>
                </c:pt>
                <c:pt idx="206">
                  <c:v>1058.8146375994716</c:v>
                </c:pt>
                <c:pt idx="207">
                  <c:v>1058.4762008434584</c:v>
                </c:pt>
                <c:pt idx="208">
                  <c:v>1052.4956706508069</c:v>
                </c:pt>
                <c:pt idx="209">
                  <c:v>1054.298608376394</c:v>
                </c:pt>
                <c:pt idx="210">
                  <c:v>1049.1590045238718</c:v>
                </c:pt>
                <c:pt idx="211">
                  <c:v>1051.0270744560478</c:v>
                </c:pt>
                <c:pt idx="212">
                  <c:v>1055.3001684406381</c:v>
                </c:pt>
                <c:pt idx="213">
                  <c:v>1053.9757889773739</c:v>
                </c:pt>
                <c:pt idx="214">
                  <c:v>1056.1400473142394</c:v>
                </c:pt>
                <c:pt idx="215">
                  <c:v>1056.2563529927679</c:v>
                </c:pt>
                <c:pt idx="216">
                  <c:v>1057.4985127499181</c:v>
                </c:pt>
                <c:pt idx="217">
                  <c:v>1058.2174661845002</c:v>
                </c:pt>
                <c:pt idx="218">
                  <c:v>1061.5934660430325</c:v>
                </c:pt>
                <c:pt idx="219">
                  <c:v>1058.2515393242466</c:v>
                </c:pt>
                <c:pt idx="220">
                  <c:v>1061.7335787268833</c:v>
                </c:pt>
                <c:pt idx="221">
                  <c:v>1061.1366920367336</c:v>
                </c:pt>
                <c:pt idx="222">
                  <c:v>1060.6022202357178</c:v>
                </c:pt>
                <c:pt idx="223">
                  <c:v>1056.7180130374197</c:v>
                </c:pt>
                <c:pt idx="224">
                  <c:v>1063.7089634495489</c:v>
                </c:pt>
                <c:pt idx="225">
                  <c:v>1065.8440635585237</c:v>
                </c:pt>
                <c:pt idx="226">
                  <c:v>1066.2834902037705</c:v>
                </c:pt>
                <c:pt idx="227">
                  <c:v>1069.2955965010847</c:v>
                </c:pt>
                <c:pt idx="228">
                  <c:v>1068.4964036014742</c:v>
                </c:pt>
                <c:pt idx="229">
                  <c:v>1069.7565218754914</c:v>
                </c:pt>
                <c:pt idx="230">
                  <c:v>1072.9009401985768</c:v>
                </c:pt>
                <c:pt idx="231">
                  <c:v>1072.5442906784613</c:v>
                </c:pt>
                <c:pt idx="232">
                  <c:v>1070.7467819734929</c:v>
                </c:pt>
                <c:pt idx="233">
                  <c:v>1068.8750266594668</c:v>
                </c:pt>
                <c:pt idx="234">
                  <c:v>1070.86690055851</c:v>
                </c:pt>
                <c:pt idx="235">
                  <c:v>1071.0080839680993</c:v>
                </c:pt>
                <c:pt idx="236">
                  <c:v>1069.2198981964557</c:v>
                </c:pt>
                <c:pt idx="237">
                  <c:v>1076.2595004612558</c:v>
                </c:pt>
                <c:pt idx="238">
                  <c:v>1072.4385599204318</c:v>
                </c:pt>
                <c:pt idx="239">
                  <c:v>1071.0683710404653</c:v>
                </c:pt>
                <c:pt idx="240">
                  <c:v>1070.3862385406719</c:v>
                </c:pt>
                <c:pt idx="241">
                  <c:v>1072.4371346922385</c:v>
                </c:pt>
                <c:pt idx="242">
                  <c:v>1073.1896535741382</c:v>
                </c:pt>
                <c:pt idx="243">
                  <c:v>1069.293933066491</c:v>
                </c:pt>
                <c:pt idx="244">
                  <c:v>1073.7834379667911</c:v>
                </c:pt>
                <c:pt idx="245">
                  <c:v>1079.2973386640963</c:v>
                </c:pt>
                <c:pt idx="246">
                  <c:v>1083.6031463276636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1C-3040-86E0-462BB9E52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0"/>
        <c:lblOffset val="100"/>
        <c:baseTimeUnit val="days"/>
        <c:majorUnit val="3"/>
        <c:majorTimeUnit val="months"/>
        <c:minorUnit val="1"/>
        <c:minorTimeUnit val="months"/>
      </c:dateAx>
      <c:valAx>
        <c:axId val="1503392079"/>
        <c:scaling>
          <c:orientation val="minMax"/>
          <c:max val="1200"/>
          <c:min val="900"/>
        </c:scaling>
        <c:delete val="0"/>
        <c:axPos val="l"/>
        <c:numFmt formatCode="_(* #,##0.0_);_(* \(#,##0.0\);_(* &quot;-&quot;?_);_(@_)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50"/>
      </c:valAx>
      <c:valAx>
        <c:axId val="1210162207"/>
        <c:scaling>
          <c:orientation val="minMax"/>
          <c:max val="0.05"/>
          <c:min val="-2.5000000000000001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1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Evolution_new!$T$32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Evolution_new!$T$33:$T$1594</c:f>
              <c:numCache>
                <c:formatCode>0.0000</c:formatCode>
                <c:ptCount val="1562"/>
                <c:pt idx="0">
                  <c:v>0</c:v>
                </c:pt>
                <c:pt idx="1">
                  <c:v>0</c:v>
                </c:pt>
                <c:pt idx="2">
                  <c:v>3.105700000003253E-5</c:v>
                </c:pt>
                <c:pt idx="3">
                  <c:v>6.0936999999967158E-5</c:v>
                </c:pt>
                <c:pt idx="4">
                  <c:v>4.4249000000036174E-5</c:v>
                </c:pt>
                <c:pt idx="5">
                  <c:v>2.967599999999493E-5</c:v>
                </c:pt>
                <c:pt idx="6">
                  <c:v>6.4245999999911876E-5</c:v>
                </c:pt>
                <c:pt idx="7">
                  <c:v>1.1032599999998638E-4</c:v>
                </c:pt>
                <c:pt idx="8">
                  <c:v>1.6297600000007151E-4</c:v>
                </c:pt>
                <c:pt idx="9">
                  <c:v>2.6687700000002223E-4</c:v>
                </c:pt>
                <c:pt idx="10">
                  <c:v>2.2668699999996988E-4</c:v>
                </c:pt>
                <c:pt idx="11">
                  <c:v>1.0448099999996429E-4</c:v>
                </c:pt>
                <c:pt idx="12">
                  <c:v>1.3408500000002731E-4</c:v>
                </c:pt>
                <c:pt idx="13">
                  <c:v>1.5901699999994889E-4</c:v>
                </c:pt>
                <c:pt idx="14">
                  <c:v>2.0951700000000528E-4</c:v>
                </c:pt>
                <c:pt idx="15">
                  <c:v>1.7593599999997877E-4</c:v>
                </c:pt>
                <c:pt idx="16">
                  <c:v>2.1183499999995092E-4</c:v>
                </c:pt>
                <c:pt idx="17">
                  <c:v>2.5359400000002098E-4</c:v>
                </c:pt>
                <c:pt idx="18">
                  <c:v>2.1669799999995122E-4</c:v>
                </c:pt>
                <c:pt idx="19">
                  <c:v>1.7967300000009344E-4</c:v>
                </c:pt>
                <c:pt idx="20">
                  <c:v>2.5345100000004095E-4</c:v>
                </c:pt>
                <c:pt idx="21">
                  <c:v>3.415259999999307E-4</c:v>
                </c:pt>
                <c:pt idx="22">
                  <c:v>3.1583300000011152E-4</c:v>
                </c:pt>
                <c:pt idx="23">
                  <c:v>2.3392300000000431E-4</c:v>
                </c:pt>
                <c:pt idx="24">
                  <c:v>2.0000400000003536E-4</c:v>
                </c:pt>
                <c:pt idx="25">
                  <c:v>1.7805100000009588E-4</c:v>
                </c:pt>
                <c:pt idx="26">
                  <c:v>2.6608899999996537E-4</c:v>
                </c:pt>
                <c:pt idx="27">
                  <c:v>2.7902699999981449E-4</c:v>
                </c:pt>
                <c:pt idx="28">
                  <c:v>2.446950000000925E-4</c:v>
                </c:pt>
                <c:pt idx="29">
                  <c:v>3.3439900000007582E-4</c:v>
                </c:pt>
                <c:pt idx="30">
                  <c:v>3.7871800000016263E-4</c:v>
                </c:pt>
                <c:pt idx="31">
                  <c:v>3.9197100000001227E-4</c:v>
                </c:pt>
                <c:pt idx="32">
                  <c:v>4.4383899999979803E-4</c:v>
                </c:pt>
                <c:pt idx="33">
                  <c:v>4.3761700000004565E-4</c:v>
                </c:pt>
                <c:pt idx="34">
                  <c:v>5.1607699999999565E-4</c:v>
                </c:pt>
                <c:pt idx="35">
                  <c:v>4.4140599999991536E-4</c:v>
                </c:pt>
                <c:pt idx="36">
                  <c:v>4.5020499999986894E-4</c:v>
                </c:pt>
                <c:pt idx="37">
                  <c:v>3.9264199999979607E-4</c:v>
                </c:pt>
                <c:pt idx="38">
                  <c:v>5.8921399999985625E-4</c:v>
                </c:pt>
                <c:pt idx="39">
                  <c:v>4.9087099999997011E-4</c:v>
                </c:pt>
                <c:pt idx="40">
                  <c:v>5.604189999999107E-4</c:v>
                </c:pt>
                <c:pt idx="41">
                  <c:v>4.5696899999984452E-4</c:v>
                </c:pt>
                <c:pt idx="42">
                  <c:v>2.7794099999982791E-4</c:v>
                </c:pt>
                <c:pt idx="43">
                  <c:v>1.8497900000011213E-4</c:v>
                </c:pt>
                <c:pt idx="44">
                  <c:v>3.2702599999993252E-4</c:v>
                </c:pt>
                <c:pt idx="45">
                  <c:v>3.0313799999998991E-4</c:v>
                </c:pt>
                <c:pt idx="46">
                  <c:v>3.276100000000497E-4</c:v>
                </c:pt>
                <c:pt idx="47">
                  <c:v>3.1308199999989484E-4</c:v>
                </c:pt>
                <c:pt idx="48">
                  <c:v>3.8010000000008405E-4</c:v>
                </c:pt>
                <c:pt idx="49">
                  <c:v>4.6604299999989963E-4</c:v>
                </c:pt>
                <c:pt idx="50">
                  <c:v>4.2485899999996946E-4</c:v>
                </c:pt>
                <c:pt idx="51">
                  <c:v>2.8347899999994297E-4</c:v>
                </c:pt>
                <c:pt idx="52">
                  <c:v>4.4432299999994031E-4</c:v>
                </c:pt>
                <c:pt idx="53">
                  <c:v>1.2469999999893844E-5</c:v>
                </c:pt>
                <c:pt idx="54">
                  <c:v>0</c:v>
                </c:pt>
                <c:pt idx="55">
                  <c:v>6.5946999999823679E-5</c:v>
                </c:pt>
                <c:pt idx="56">
                  <c:v>0</c:v>
                </c:pt>
                <c:pt idx="57">
                  <c:v>6.6293999999970766E-5</c:v>
                </c:pt>
                <c:pt idx="58">
                  <c:v>1.6474199999993289E-4</c:v>
                </c:pt>
                <c:pt idx="59">
                  <c:v>8.0560099999979679E-4</c:v>
                </c:pt>
                <c:pt idx="60">
                  <c:v>7.1391599999992648E-4</c:v>
                </c:pt>
                <c:pt idx="61">
                  <c:v>9.6916000000010175E-4</c:v>
                </c:pt>
                <c:pt idx="62">
                  <c:v>1.0250670000000355E-3</c:v>
                </c:pt>
                <c:pt idx="63">
                  <c:v>1.5412479999999959E-3</c:v>
                </c:pt>
                <c:pt idx="64">
                  <c:v>1.325657000000092E-3</c:v>
                </c:pt>
                <c:pt idx="65">
                  <c:v>1.3800109999999677E-3</c:v>
                </c:pt>
                <c:pt idx="66">
                  <c:v>1.495151000000078E-3</c:v>
                </c:pt>
                <c:pt idx="67">
                  <c:v>1.4352879999999005E-3</c:v>
                </c:pt>
                <c:pt idx="68">
                  <c:v>1.7583490000001802E-3</c:v>
                </c:pt>
                <c:pt idx="69">
                  <c:v>1.6256819999998697E-3</c:v>
                </c:pt>
                <c:pt idx="70">
                  <c:v>1.9360249999999723E-3</c:v>
                </c:pt>
                <c:pt idx="71">
                  <c:v>1.9028370000000905E-3</c:v>
                </c:pt>
                <c:pt idx="72">
                  <c:v>1.9866779999999835E-3</c:v>
                </c:pt>
                <c:pt idx="73">
                  <c:v>1.7610239999999067E-3</c:v>
                </c:pt>
                <c:pt idx="74">
                  <c:v>2.3508340000000772E-3</c:v>
                </c:pt>
                <c:pt idx="75">
                  <c:v>1.9123779999999898E-3</c:v>
                </c:pt>
                <c:pt idx="76">
                  <c:v>1.9567829999998592E-3</c:v>
                </c:pt>
                <c:pt idx="77">
                  <c:v>1.9204409999999826E-3</c:v>
                </c:pt>
                <c:pt idx="78">
                  <c:v>2.0764619999999925E-3</c:v>
                </c:pt>
                <c:pt idx="79">
                  <c:v>1.682506999999987E-3</c:v>
                </c:pt>
                <c:pt idx="80">
                  <c:v>1.4127370000001065E-3</c:v>
                </c:pt>
                <c:pt idx="81">
                  <c:v>1.7822490000000927E-3</c:v>
                </c:pt>
                <c:pt idx="82">
                  <c:v>2.1214790000001356E-3</c:v>
                </c:pt>
                <c:pt idx="83">
                  <c:v>1.4197639999999866E-3</c:v>
                </c:pt>
                <c:pt idx="84">
                  <c:v>2.9081100000007609E-4</c:v>
                </c:pt>
                <c:pt idx="85">
                  <c:v>3.8501700000006167E-4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9.3974000000116571E-5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1.2515670000000226E-3</c:v>
                </c:pt>
                <c:pt idx="237">
                  <c:v>5.1593000000002575E-4</c:v>
                </c:pt>
                <c:pt idx="238">
                  <c:v>9.4649499999991348E-4</c:v>
                </c:pt>
                <c:pt idx="239">
                  <c:v>1.3828570000000583E-3</c:v>
                </c:pt>
                <c:pt idx="240">
                  <c:v>1.6540700000000469E-3</c:v>
                </c:pt>
                <c:pt idx="241">
                  <c:v>1.6234699999999975E-3</c:v>
                </c:pt>
                <c:pt idx="242">
                  <c:v>1.8287729999999557E-3</c:v>
                </c:pt>
                <c:pt idx="243">
                  <c:v>1.9430200000001604E-3</c:v>
                </c:pt>
                <c:pt idx="244">
                  <c:v>1.8590229999999792E-3</c:v>
                </c:pt>
                <c:pt idx="245">
                  <c:v>1.9429629999999634E-3</c:v>
                </c:pt>
                <c:pt idx="246">
                  <c:v>6.8520199999989016E-4</c:v>
                </c:pt>
                <c:pt idx="247">
                  <c:v>6.8444699999986374E-4</c:v>
                </c:pt>
                <c:pt idx="248">
                  <c:v>1.241060999999945E-3</c:v>
                </c:pt>
                <c:pt idx="249">
                  <c:v>5.1562799999987875E-4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7.8973800000017033E-4</c:v>
                </c:pt>
                <c:pt idx="260">
                  <c:v>1.2021050000000741E-3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1.3278199999990648E-4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4.3922100000008869E-4</c:v>
                </c:pt>
                <c:pt idx="624">
                  <c:v>0</c:v>
                </c:pt>
                <c:pt idx="625">
                  <c:v>0</c:v>
                </c:pt>
                <c:pt idx="626">
                  <c:v>2.3660799999993288E-4</c:v>
                </c:pt>
                <c:pt idx="627">
                  <c:v>6.9312000000013539E-4</c:v>
                </c:pt>
                <c:pt idx="628">
                  <c:v>0</c:v>
                </c:pt>
                <c:pt idx="629">
                  <c:v>0</c:v>
                </c:pt>
                <c:pt idx="630">
                  <c:v>2.4663600000008045E-4</c:v>
                </c:pt>
                <c:pt idx="631">
                  <c:v>1.1066599999981009E-4</c:v>
                </c:pt>
                <c:pt idx="632">
                  <c:v>2.5756139999998594E-3</c:v>
                </c:pt>
                <c:pt idx="633">
                  <c:v>1.141339999999218E-4</c:v>
                </c:pt>
                <c:pt idx="634">
                  <c:v>5.016339999999673E-4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6.2909999999874347E-5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3.5548400000016045E-4</c:v>
                </c:pt>
                <c:pt idx="651">
                  <c:v>0</c:v>
                </c:pt>
                <c:pt idx="652">
                  <c:v>3.0305799999996453E-4</c:v>
                </c:pt>
                <c:pt idx="653">
                  <c:v>9.7398599999996805E-4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4.8846699999990049E-4</c:v>
                </c:pt>
                <c:pt idx="661">
                  <c:v>1.8569030000001022E-3</c:v>
                </c:pt>
                <c:pt idx="662">
                  <c:v>2.4568589999998951E-3</c:v>
                </c:pt>
                <c:pt idx="663">
                  <c:v>2.0216579999998885E-3</c:v>
                </c:pt>
                <c:pt idx="664">
                  <c:v>2.4907399999999596E-3</c:v>
                </c:pt>
                <c:pt idx="665">
                  <c:v>2.5196759999998905E-3</c:v>
                </c:pt>
                <c:pt idx="666">
                  <c:v>2.9495059999999286E-3</c:v>
                </c:pt>
                <c:pt idx="667">
                  <c:v>2.588154999999915E-3</c:v>
                </c:pt>
                <c:pt idx="668">
                  <c:v>1.4254660000001423E-3</c:v>
                </c:pt>
                <c:pt idx="669">
                  <c:v>1.6846770000001924E-3</c:v>
                </c:pt>
                <c:pt idx="670">
                  <c:v>3.1477360000001227E-3</c:v>
                </c:pt>
                <c:pt idx="671">
                  <c:v>2.7955170000000182E-3</c:v>
                </c:pt>
                <c:pt idx="672">
                  <c:v>2.0054739999998219E-3</c:v>
                </c:pt>
                <c:pt idx="673">
                  <c:v>2.0689400000001115E-3</c:v>
                </c:pt>
                <c:pt idx="674">
                  <c:v>2.5344179999999598E-3</c:v>
                </c:pt>
                <c:pt idx="675">
                  <c:v>1.0458900000000994E-3</c:v>
                </c:pt>
                <c:pt idx="676">
                  <c:v>2.1276520000001256E-3</c:v>
                </c:pt>
                <c:pt idx="677">
                  <c:v>1.6748310000000402E-3</c:v>
                </c:pt>
                <c:pt idx="678">
                  <c:v>2.157026000000087E-3</c:v>
                </c:pt>
                <c:pt idx="679">
                  <c:v>0</c:v>
                </c:pt>
                <c:pt idx="680">
                  <c:v>0</c:v>
                </c:pt>
                <c:pt idx="681">
                  <c:v>2.4796999999989567E-4</c:v>
                </c:pt>
                <c:pt idx="682">
                  <c:v>2.0686530000000401E-3</c:v>
                </c:pt>
                <c:pt idx="683">
                  <c:v>2.8968630000001669E-3</c:v>
                </c:pt>
                <c:pt idx="684">
                  <c:v>3.4750689999998485E-3</c:v>
                </c:pt>
                <c:pt idx="685">
                  <c:v>1.8895519999998669E-3</c:v>
                </c:pt>
                <c:pt idx="686">
                  <c:v>2.7574910000000728E-3</c:v>
                </c:pt>
                <c:pt idx="687">
                  <c:v>8.9611899999999882E-4</c:v>
                </c:pt>
                <c:pt idx="688">
                  <c:v>1.0342540000001462E-3</c:v>
                </c:pt>
                <c:pt idx="689">
                  <c:v>0</c:v>
                </c:pt>
                <c:pt idx="690">
                  <c:v>6.1841600000002472E-4</c:v>
                </c:pt>
                <c:pt idx="691">
                  <c:v>5.289200000001983E-4</c:v>
                </c:pt>
                <c:pt idx="692">
                  <c:v>2.8994219999999588E-3</c:v>
                </c:pt>
                <c:pt idx="693">
                  <c:v>2.9517869999999675E-3</c:v>
                </c:pt>
                <c:pt idx="694">
                  <c:v>2.3147460000000138E-3</c:v>
                </c:pt>
                <c:pt idx="695">
                  <c:v>2.9693629999999302E-3</c:v>
                </c:pt>
                <c:pt idx="696">
                  <c:v>2.4972840000000362E-3</c:v>
                </c:pt>
                <c:pt idx="697">
                  <c:v>3.2991930000000592E-3</c:v>
                </c:pt>
                <c:pt idx="698">
                  <c:v>4.4651440000000094E-3</c:v>
                </c:pt>
                <c:pt idx="699">
                  <c:v>6.3897790000000893E-3</c:v>
                </c:pt>
                <c:pt idx="700">
                  <c:v>6.7949840000001132E-3</c:v>
                </c:pt>
                <c:pt idx="701">
                  <c:v>7.9885930000000369E-3</c:v>
                </c:pt>
                <c:pt idx="702">
                  <c:v>8.0179050000001549E-3</c:v>
                </c:pt>
                <c:pt idx="703">
                  <c:v>8.6368820000000141E-3</c:v>
                </c:pt>
                <c:pt idx="704">
                  <c:v>8.7214509999998888E-3</c:v>
                </c:pt>
                <c:pt idx="705">
                  <c:v>6.5252649999999902E-3</c:v>
                </c:pt>
                <c:pt idx="706">
                  <c:v>7.6523489999999585E-3</c:v>
                </c:pt>
                <c:pt idx="707">
                  <c:v>8.9073960000000622E-3</c:v>
                </c:pt>
                <c:pt idx="708">
                  <c:v>9.592934999999898E-3</c:v>
                </c:pt>
                <c:pt idx="709">
                  <c:v>1.0659218999999893E-2</c:v>
                </c:pt>
                <c:pt idx="710">
                  <c:v>1.1207489000000122E-2</c:v>
                </c:pt>
                <c:pt idx="711">
                  <c:v>1.1391164000000117E-2</c:v>
                </c:pt>
                <c:pt idx="712">
                  <c:v>1.1230227999999898E-2</c:v>
                </c:pt>
                <c:pt idx="713">
                  <c:v>1.2164246999999932E-2</c:v>
                </c:pt>
                <c:pt idx="714">
                  <c:v>1.1954596999999921E-2</c:v>
                </c:pt>
                <c:pt idx="715">
                  <c:v>1.298067600000013E-2</c:v>
                </c:pt>
                <c:pt idx="716">
                  <c:v>1.2683113000000048E-2</c:v>
                </c:pt>
                <c:pt idx="717">
                  <c:v>1.5207063999999946E-2</c:v>
                </c:pt>
                <c:pt idx="718">
                  <c:v>1.4410047000000077E-2</c:v>
                </c:pt>
                <c:pt idx="719">
                  <c:v>1.6389253000000055E-2</c:v>
                </c:pt>
                <c:pt idx="720">
                  <c:v>1.5230029999999943E-2</c:v>
                </c:pt>
                <c:pt idx="721">
                  <c:v>1.4883890000000064E-2</c:v>
                </c:pt>
                <c:pt idx="722">
                  <c:v>1.5002096999999822E-2</c:v>
                </c:pt>
                <c:pt idx="723">
                  <c:v>1.5858093999999937E-2</c:v>
                </c:pt>
                <c:pt idx="724">
                  <c:v>1.7538358999999899E-2</c:v>
                </c:pt>
                <c:pt idx="725">
                  <c:v>1.6494134000000032E-2</c:v>
                </c:pt>
                <c:pt idx="726">
                  <c:v>1.7167275000000017E-2</c:v>
                </c:pt>
                <c:pt idx="727">
                  <c:v>1.1705482000000074E-2</c:v>
                </c:pt>
                <c:pt idx="728">
                  <c:v>1.2197456999999986E-2</c:v>
                </c:pt>
                <c:pt idx="729">
                  <c:v>7.7490530000000031E-3</c:v>
                </c:pt>
                <c:pt idx="730">
                  <c:v>5.1171000000001642E-3</c:v>
                </c:pt>
                <c:pt idx="731">
                  <c:v>7.9236399999999783E-3</c:v>
                </c:pt>
                <c:pt idx="732">
                  <c:v>6.4828019999999924E-3</c:v>
                </c:pt>
                <c:pt idx="733">
                  <c:v>8.7862069999998758E-3</c:v>
                </c:pt>
                <c:pt idx="734">
                  <c:v>1.1072834000000057E-2</c:v>
                </c:pt>
                <c:pt idx="735">
                  <c:v>1.0975975000000061E-2</c:v>
                </c:pt>
                <c:pt idx="736">
                  <c:v>1.0070005000000038E-2</c:v>
                </c:pt>
                <c:pt idx="737">
                  <c:v>1.022110100000009E-2</c:v>
                </c:pt>
                <c:pt idx="738">
                  <c:v>8.7102350000000123E-3</c:v>
                </c:pt>
                <c:pt idx="739">
                  <c:v>9.0368070000001813E-3</c:v>
                </c:pt>
                <c:pt idx="740">
                  <c:v>9.8575879999998513E-3</c:v>
                </c:pt>
                <c:pt idx="741">
                  <c:v>6.0651100000000046E-3</c:v>
                </c:pt>
                <c:pt idx="742">
                  <c:v>6.2742570000000339E-3</c:v>
                </c:pt>
                <c:pt idx="743">
                  <c:v>5.7367030000000339E-3</c:v>
                </c:pt>
                <c:pt idx="744">
                  <c:v>9.010854999999993E-3</c:v>
                </c:pt>
                <c:pt idx="745">
                  <c:v>9.6240219999999682E-3</c:v>
                </c:pt>
                <c:pt idx="746">
                  <c:v>1.0395236999999951E-2</c:v>
                </c:pt>
                <c:pt idx="747">
                  <c:v>1.0889333000000079E-2</c:v>
                </c:pt>
                <c:pt idx="748">
                  <c:v>1.2852158000000145E-2</c:v>
                </c:pt>
                <c:pt idx="749">
                  <c:v>1.1453070999999908E-2</c:v>
                </c:pt>
                <c:pt idx="750">
                  <c:v>9.0814330000000606E-3</c:v>
                </c:pt>
                <c:pt idx="751">
                  <c:v>1.2461547000000109E-2</c:v>
                </c:pt>
                <c:pt idx="752">
                  <c:v>1.0274057999999968E-2</c:v>
                </c:pt>
                <c:pt idx="753">
                  <c:v>1.2333310999999868E-2</c:v>
                </c:pt>
                <c:pt idx="754">
                  <c:v>1.3599314999999933E-2</c:v>
                </c:pt>
                <c:pt idx="755">
                  <c:v>1.2525356999999985E-2</c:v>
                </c:pt>
                <c:pt idx="756">
                  <c:v>1.3985577000000148E-2</c:v>
                </c:pt>
                <c:pt idx="757">
                  <c:v>1.4810493000000178E-2</c:v>
                </c:pt>
                <c:pt idx="758">
                  <c:v>1.2809586000000081E-2</c:v>
                </c:pt>
                <c:pt idx="759">
                  <c:v>1.5411982999999964E-2</c:v>
                </c:pt>
                <c:pt idx="760">
                  <c:v>1.6254574999999931E-2</c:v>
                </c:pt>
                <c:pt idx="761">
                  <c:v>1.5173868999999968E-2</c:v>
                </c:pt>
                <c:pt idx="762">
                  <c:v>1.3749389999999948E-2</c:v>
                </c:pt>
                <c:pt idx="763">
                  <c:v>1.2821624000000156E-2</c:v>
                </c:pt>
                <c:pt idx="764">
                  <c:v>9.8749040000000142E-3</c:v>
                </c:pt>
                <c:pt idx="765">
                  <c:v>1.1370516000000179E-2</c:v>
                </c:pt>
                <c:pt idx="766">
                  <c:v>1.0570240000000012E-2</c:v>
                </c:pt>
                <c:pt idx="767">
                  <c:v>1.0058515000000171E-2</c:v>
                </c:pt>
                <c:pt idx="768">
                  <c:v>8.3254200000001215E-3</c:v>
                </c:pt>
                <c:pt idx="769">
                  <c:v>1.0529269000000114E-2</c:v>
                </c:pt>
                <c:pt idx="770">
                  <c:v>1.1887185999999928E-2</c:v>
                </c:pt>
                <c:pt idx="771">
                  <c:v>1.3963312000000087E-2</c:v>
                </c:pt>
                <c:pt idx="772">
                  <c:v>1.2240111000000069E-2</c:v>
                </c:pt>
                <c:pt idx="773">
                  <c:v>1.1266509000000043E-2</c:v>
                </c:pt>
                <c:pt idx="774">
                  <c:v>1.2495452999999998E-2</c:v>
                </c:pt>
                <c:pt idx="775">
                  <c:v>1.1964451000000053E-2</c:v>
                </c:pt>
                <c:pt idx="776">
                  <c:v>1.3134135000000016E-2</c:v>
                </c:pt>
                <c:pt idx="777">
                  <c:v>1.5411510000000135E-2</c:v>
                </c:pt>
                <c:pt idx="778">
                  <c:v>1.5506390999999894E-2</c:v>
                </c:pt>
                <c:pt idx="779">
                  <c:v>1.2214762999999948E-2</c:v>
                </c:pt>
                <c:pt idx="780">
                  <c:v>1.1517948999999817E-2</c:v>
                </c:pt>
                <c:pt idx="781">
                  <c:v>1.4401712999999972E-2</c:v>
                </c:pt>
                <c:pt idx="782">
                  <c:v>1.3665574000000106E-2</c:v>
                </c:pt>
                <c:pt idx="783">
                  <c:v>1.1650279999999839E-2</c:v>
                </c:pt>
                <c:pt idx="784">
                  <c:v>1.0370394000000033E-2</c:v>
                </c:pt>
                <c:pt idx="785">
                  <c:v>9.3491240000000749E-3</c:v>
                </c:pt>
                <c:pt idx="786">
                  <c:v>8.5920439999999879E-3</c:v>
                </c:pt>
                <c:pt idx="787">
                  <c:v>9.206314000000021E-3</c:v>
                </c:pt>
                <c:pt idx="788">
                  <c:v>9.813898000000109E-3</c:v>
                </c:pt>
                <c:pt idx="789">
                  <c:v>9.0271520000001146E-3</c:v>
                </c:pt>
                <c:pt idx="790">
                  <c:v>5.6074300000000217E-3</c:v>
                </c:pt>
                <c:pt idx="791">
                  <c:v>7.2339990000000395E-3</c:v>
                </c:pt>
                <c:pt idx="792">
                  <c:v>6.6521389999998062E-3</c:v>
                </c:pt>
                <c:pt idx="793">
                  <c:v>5.2838500000000291E-3</c:v>
                </c:pt>
                <c:pt idx="794">
                  <c:v>5.3599639999999905E-3</c:v>
                </c:pt>
                <c:pt idx="795">
                  <c:v>5.2341180000000801E-3</c:v>
                </c:pt>
                <c:pt idx="796">
                  <c:v>8.0037339999998944E-3</c:v>
                </c:pt>
                <c:pt idx="797">
                  <c:v>7.1161060000001723E-3</c:v>
                </c:pt>
                <c:pt idx="798">
                  <c:v>8.0461340000001647E-3</c:v>
                </c:pt>
                <c:pt idx="799">
                  <c:v>7.3019170000000033E-3</c:v>
                </c:pt>
                <c:pt idx="800">
                  <c:v>9.2271820000000837E-3</c:v>
                </c:pt>
                <c:pt idx="801">
                  <c:v>1.1885593000000199E-2</c:v>
                </c:pt>
                <c:pt idx="802">
                  <c:v>1.3508482999999842E-2</c:v>
                </c:pt>
                <c:pt idx="803">
                  <c:v>1.4623727000000145E-2</c:v>
                </c:pt>
                <c:pt idx="804">
                  <c:v>1.5706677000000127E-2</c:v>
                </c:pt>
                <c:pt idx="805">
                  <c:v>1.9106686999999966E-2</c:v>
                </c:pt>
                <c:pt idx="806">
                  <c:v>1.4967568999999912E-2</c:v>
                </c:pt>
                <c:pt idx="807">
                  <c:v>1.6700929000000087E-2</c:v>
                </c:pt>
                <c:pt idx="808">
                  <c:v>1.8727347000000009E-2</c:v>
                </c:pt>
                <c:pt idx="809">
                  <c:v>1.8224875000000113E-2</c:v>
                </c:pt>
                <c:pt idx="810">
                  <c:v>2.0436155000000098E-2</c:v>
                </c:pt>
                <c:pt idx="811">
                  <c:v>1.9234901000000037E-2</c:v>
                </c:pt>
                <c:pt idx="812">
                  <c:v>1.5437919000000192E-2</c:v>
                </c:pt>
                <c:pt idx="813">
                  <c:v>1.7011989000000085E-2</c:v>
                </c:pt>
                <c:pt idx="814">
                  <c:v>1.7719284000000016E-2</c:v>
                </c:pt>
                <c:pt idx="815">
                  <c:v>1.7576753999999938E-2</c:v>
                </c:pt>
                <c:pt idx="816">
                  <c:v>1.5625287000000071E-2</c:v>
                </c:pt>
                <c:pt idx="817">
                  <c:v>1.6149369999999861E-2</c:v>
                </c:pt>
                <c:pt idx="818">
                  <c:v>1.637890500000003E-2</c:v>
                </c:pt>
                <c:pt idx="819">
                  <c:v>1.7428137000000107E-2</c:v>
                </c:pt>
                <c:pt idx="820">
                  <c:v>1.5599295999999867E-2</c:v>
                </c:pt>
                <c:pt idx="821">
                  <c:v>1.5255815999999868E-2</c:v>
                </c:pt>
                <c:pt idx="822">
                  <c:v>1.6635234000000082E-2</c:v>
                </c:pt>
                <c:pt idx="823">
                  <c:v>1.6533842000000049E-2</c:v>
                </c:pt>
                <c:pt idx="824">
                  <c:v>1.7797945999999912E-2</c:v>
                </c:pt>
                <c:pt idx="825">
                  <c:v>1.7716390999999932E-2</c:v>
                </c:pt>
                <c:pt idx="826">
                  <c:v>1.607287199999996E-2</c:v>
                </c:pt>
                <c:pt idx="827">
                  <c:v>1.3879629000000022E-2</c:v>
                </c:pt>
                <c:pt idx="828">
                  <c:v>1.3144075999999814E-2</c:v>
                </c:pt>
                <c:pt idx="829">
                  <c:v>9.9966000000001713E-3</c:v>
                </c:pt>
                <c:pt idx="830">
                  <c:v>1.0800185999999939E-2</c:v>
                </c:pt>
                <c:pt idx="831">
                  <c:v>1.2413469999999961E-2</c:v>
                </c:pt>
                <c:pt idx="832">
                  <c:v>1.0290430000000015E-2</c:v>
                </c:pt>
                <c:pt idx="833">
                  <c:v>1.0790678999999954E-2</c:v>
                </c:pt>
                <c:pt idx="834">
                  <c:v>1.2782999000000019E-2</c:v>
                </c:pt>
                <c:pt idx="835">
                  <c:v>1.312254299999995E-2</c:v>
                </c:pt>
                <c:pt idx="836">
                  <c:v>1.1608549000000039E-2</c:v>
                </c:pt>
                <c:pt idx="837">
                  <c:v>1.1928885000000037E-2</c:v>
                </c:pt>
                <c:pt idx="838">
                  <c:v>7.0591999999999192E-3</c:v>
                </c:pt>
                <c:pt idx="839">
                  <c:v>7.9746039999999997E-3</c:v>
                </c:pt>
                <c:pt idx="840">
                  <c:v>6.4594709999998938E-3</c:v>
                </c:pt>
                <c:pt idx="841">
                  <c:v>4.9098189999999707E-3</c:v>
                </c:pt>
                <c:pt idx="842">
                  <c:v>6.2914670000000115E-3</c:v>
                </c:pt>
                <c:pt idx="843">
                  <c:v>5.949721999999838E-3</c:v>
                </c:pt>
                <c:pt idx="844">
                  <c:v>9.3619960000000894E-3</c:v>
                </c:pt>
                <c:pt idx="845">
                  <c:v>5.0533359999999448E-3</c:v>
                </c:pt>
                <c:pt idx="846">
                  <c:v>4.9293639999998503E-3</c:v>
                </c:pt>
                <c:pt idx="847">
                  <c:v>4.1802800000000388E-3</c:v>
                </c:pt>
                <c:pt idx="848">
                  <c:v>4.5236339999999015E-3</c:v>
                </c:pt>
                <c:pt idx="849">
                  <c:v>5.4968630000000757E-3</c:v>
                </c:pt>
                <c:pt idx="850">
                  <c:v>7.6487849999998612E-3</c:v>
                </c:pt>
                <c:pt idx="851">
                  <c:v>9.4764499999998864E-3</c:v>
                </c:pt>
                <c:pt idx="852">
                  <c:v>1.0655001000000084E-2</c:v>
                </c:pt>
                <c:pt idx="853">
                  <c:v>1.0089714999999841E-2</c:v>
                </c:pt>
                <c:pt idx="854">
                  <c:v>1.027763200000004E-2</c:v>
                </c:pt>
                <c:pt idx="855">
                  <c:v>1.2145900999999867E-2</c:v>
                </c:pt>
                <c:pt idx="856">
                  <c:v>1.1238843999999972E-2</c:v>
                </c:pt>
                <c:pt idx="857">
                  <c:v>1.2769688000000088E-2</c:v>
                </c:pt>
                <c:pt idx="858">
                  <c:v>1.4447413999999981E-2</c:v>
                </c:pt>
                <c:pt idx="859">
                  <c:v>1.4079660999999988E-2</c:v>
                </c:pt>
                <c:pt idx="860">
                  <c:v>1.1877586999999948E-2</c:v>
                </c:pt>
                <c:pt idx="861">
                  <c:v>1.0541204999999991E-2</c:v>
                </c:pt>
                <c:pt idx="862">
                  <c:v>6.7818700000000266E-3</c:v>
                </c:pt>
                <c:pt idx="863">
                  <c:v>9.4290849999999864E-3</c:v>
                </c:pt>
                <c:pt idx="864">
                  <c:v>9.1936049999999346E-3</c:v>
                </c:pt>
                <c:pt idx="865">
                  <c:v>3.9884139999999202E-3</c:v>
                </c:pt>
                <c:pt idx="866">
                  <c:v>3.5961930000000847E-3</c:v>
                </c:pt>
                <c:pt idx="867">
                  <c:v>6.2178850000000237E-3</c:v>
                </c:pt>
                <c:pt idx="868">
                  <c:v>6.9256840000000465E-3</c:v>
                </c:pt>
                <c:pt idx="869">
                  <c:v>4.906090999999833E-3</c:v>
                </c:pt>
                <c:pt idx="870">
                  <c:v>2.7998360000001414E-3</c:v>
                </c:pt>
                <c:pt idx="871">
                  <c:v>6.1410419999999707E-3</c:v>
                </c:pt>
                <c:pt idx="872">
                  <c:v>7.1659279999998944E-3</c:v>
                </c:pt>
                <c:pt idx="873">
                  <c:v>4.7635960000000071E-3</c:v>
                </c:pt>
                <c:pt idx="874">
                  <c:v>3.524945000000116E-3</c:v>
                </c:pt>
                <c:pt idx="875">
                  <c:v>7.0612500000015639E-4</c:v>
                </c:pt>
                <c:pt idx="876">
                  <c:v>1.5226220000001832E-3</c:v>
                </c:pt>
                <c:pt idx="877">
                  <c:v>3.087880000000496E-4</c:v>
                </c:pt>
                <c:pt idx="878">
                  <c:v>1.6448749999999563E-3</c:v>
                </c:pt>
                <c:pt idx="879">
                  <c:v>4.5594989999999599E-3</c:v>
                </c:pt>
                <c:pt idx="880">
                  <c:v>4.0328159999999114E-3</c:v>
                </c:pt>
                <c:pt idx="881">
                  <c:v>2.8293499999999766E-3</c:v>
                </c:pt>
                <c:pt idx="882">
                  <c:v>1.0861399999998866E-3</c:v>
                </c:pt>
                <c:pt idx="883">
                  <c:v>8.5188299999981612E-4</c:v>
                </c:pt>
                <c:pt idx="884">
                  <c:v>0</c:v>
                </c:pt>
                <c:pt idx="885">
                  <c:v>8.8930400000003832E-4</c:v>
                </c:pt>
                <c:pt idx="886">
                  <c:v>8.2143099999984774E-4</c:v>
                </c:pt>
                <c:pt idx="887">
                  <c:v>2.3771759999999631E-3</c:v>
                </c:pt>
                <c:pt idx="888">
                  <c:v>2.6135849999998299E-3</c:v>
                </c:pt>
                <c:pt idx="889">
                  <c:v>1.8140050000001794E-3</c:v>
                </c:pt>
                <c:pt idx="890">
                  <c:v>6.2168199999996436E-4</c:v>
                </c:pt>
                <c:pt idx="891">
                  <c:v>9.4908199999986205E-4</c:v>
                </c:pt>
                <c:pt idx="892">
                  <c:v>0</c:v>
                </c:pt>
                <c:pt idx="893">
                  <c:v>1.2371259999999892E-3</c:v>
                </c:pt>
                <c:pt idx="894">
                  <c:v>7.8707899999994882E-4</c:v>
                </c:pt>
                <c:pt idx="895">
                  <c:v>5.4284470000000055E-3</c:v>
                </c:pt>
                <c:pt idx="896">
                  <c:v>1.4489129999999478E-3</c:v>
                </c:pt>
                <c:pt idx="897">
                  <c:v>3.7469710000000303E-3</c:v>
                </c:pt>
                <c:pt idx="898">
                  <c:v>3.9981760000000581E-3</c:v>
                </c:pt>
                <c:pt idx="899">
                  <c:v>4.0036590000001983E-3</c:v>
                </c:pt>
                <c:pt idx="900">
                  <c:v>3.167063999999982E-3</c:v>
                </c:pt>
                <c:pt idx="901">
                  <c:v>3.0110959999999523E-3</c:v>
                </c:pt>
                <c:pt idx="902">
                  <c:v>4.4459739999999784E-3</c:v>
                </c:pt>
                <c:pt idx="903">
                  <c:v>5.6469509999999444E-3</c:v>
                </c:pt>
                <c:pt idx="904">
                  <c:v>6.5789489999999659E-3</c:v>
                </c:pt>
                <c:pt idx="905">
                  <c:v>7.9521090000000648E-3</c:v>
                </c:pt>
                <c:pt idx="906">
                  <c:v>7.0910519999999909E-3</c:v>
                </c:pt>
                <c:pt idx="907">
                  <c:v>7.6899699999999028E-3</c:v>
                </c:pt>
                <c:pt idx="908">
                  <c:v>8.8642270000000283E-3</c:v>
                </c:pt>
                <c:pt idx="909">
                  <c:v>8.249469999999974E-3</c:v>
                </c:pt>
                <c:pt idx="910">
                  <c:v>6.7041659999999862E-3</c:v>
                </c:pt>
                <c:pt idx="911">
                  <c:v>7.2993010000000141E-3</c:v>
                </c:pt>
                <c:pt idx="912">
                  <c:v>8.5698580000000673E-3</c:v>
                </c:pt>
                <c:pt idx="913">
                  <c:v>8.8331399999999581E-3</c:v>
                </c:pt>
                <c:pt idx="914">
                  <c:v>5.4835000000000491E-3</c:v>
                </c:pt>
                <c:pt idx="915">
                  <c:v>5.3674660000001496E-3</c:v>
                </c:pt>
                <c:pt idx="916">
                  <c:v>3.2511460000000623E-3</c:v>
                </c:pt>
                <c:pt idx="917">
                  <c:v>2.5136519999998655E-3</c:v>
                </c:pt>
                <c:pt idx="918">
                  <c:v>3.0115469999998368E-3</c:v>
                </c:pt>
                <c:pt idx="919">
                  <c:v>1.4458709999998973E-3</c:v>
                </c:pt>
                <c:pt idx="920">
                  <c:v>1.7226769999999761E-3</c:v>
                </c:pt>
                <c:pt idx="921">
                  <c:v>3.0891070000000128E-3</c:v>
                </c:pt>
                <c:pt idx="922">
                  <c:v>5.362201000000141E-3</c:v>
                </c:pt>
                <c:pt idx="923">
                  <c:v>6.2687839999998685E-3</c:v>
                </c:pt>
                <c:pt idx="924">
                  <c:v>6.7561429999998378E-3</c:v>
                </c:pt>
                <c:pt idx="925">
                  <c:v>3.9576559999998156E-3</c:v>
                </c:pt>
                <c:pt idx="926">
                  <c:v>4.4320069999998846E-3</c:v>
                </c:pt>
                <c:pt idx="927">
                  <c:v>2.7336280000001805E-3</c:v>
                </c:pt>
                <c:pt idx="928">
                  <c:v>8.5401099999990037E-4</c:v>
                </c:pt>
                <c:pt idx="929">
                  <c:v>3.1679699999999683E-3</c:v>
                </c:pt>
                <c:pt idx="930">
                  <c:v>8.7497699999994436E-4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1.1417939999998907E-3</c:v>
                </c:pt>
                <c:pt idx="942">
                  <c:v>2.8217999999992572E-4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7.8980499999988755E-4</c:v>
                </c:pt>
                <c:pt idx="951">
                  <c:v>1.7823339999999915E-3</c:v>
                </c:pt>
                <c:pt idx="952">
                  <c:v>3.1385649999999712E-3</c:v>
                </c:pt>
                <c:pt idx="953">
                  <c:v>1.4035240000000613E-3</c:v>
                </c:pt>
                <c:pt idx="954">
                  <c:v>2.7484380000000782E-3</c:v>
                </c:pt>
                <c:pt idx="955">
                  <c:v>0</c:v>
                </c:pt>
                <c:pt idx="956">
                  <c:v>0</c:v>
                </c:pt>
                <c:pt idx="957">
                  <c:v>1.0891679999999724E-3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6.2204000000065204E-5</c:v>
                </c:pt>
                <c:pt idx="962">
                  <c:v>2.2341250000001765E-3</c:v>
                </c:pt>
                <c:pt idx="963">
                  <c:v>4.6075059999998299E-3</c:v>
                </c:pt>
                <c:pt idx="964">
                  <c:v>2.6633360000000721E-3</c:v>
                </c:pt>
                <c:pt idx="965">
                  <c:v>5.4352300000005016E-4</c:v>
                </c:pt>
                <c:pt idx="966">
                  <c:v>1.8425450000002003E-3</c:v>
                </c:pt>
                <c:pt idx="967">
                  <c:v>3.0976180000000112E-3</c:v>
                </c:pt>
                <c:pt idx="968">
                  <c:v>1.7871450000000095E-3</c:v>
                </c:pt>
                <c:pt idx="969">
                  <c:v>3.2377240000000711E-3</c:v>
                </c:pt>
                <c:pt idx="970">
                  <c:v>2.4872310000000654E-3</c:v>
                </c:pt>
                <c:pt idx="971">
                  <c:v>1.813038000000006E-3</c:v>
                </c:pt>
                <c:pt idx="972">
                  <c:v>2.5051719999999024E-3</c:v>
                </c:pt>
                <c:pt idx="973">
                  <c:v>1.9105939999999465E-3</c:v>
                </c:pt>
                <c:pt idx="974">
                  <c:v>2.3780450000001566E-3</c:v>
                </c:pt>
                <c:pt idx="975">
                  <c:v>2.4929749999998874E-3</c:v>
                </c:pt>
                <c:pt idx="976">
                  <c:v>1.4367030000000795E-3</c:v>
                </c:pt>
                <c:pt idx="977">
                  <c:v>6.8536399999993586E-4</c:v>
                </c:pt>
                <c:pt idx="978">
                  <c:v>9.4650900000010549E-4</c:v>
                </c:pt>
                <c:pt idx="979">
                  <c:v>1.9328689999999825E-3</c:v>
                </c:pt>
                <c:pt idx="980">
                  <c:v>4.2851759999998646E-3</c:v>
                </c:pt>
                <c:pt idx="981">
                  <c:v>1.9233130000000074E-3</c:v>
                </c:pt>
                <c:pt idx="982">
                  <c:v>1.5388100000000122E-3</c:v>
                </c:pt>
                <c:pt idx="983">
                  <c:v>1.7643760000000839E-3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1.1206549999999425E-3</c:v>
                </c:pt>
                <c:pt idx="989">
                  <c:v>1.6211089999999331E-3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4.5450899999991632E-4</c:v>
                </c:pt>
                <c:pt idx="998">
                  <c:v>0</c:v>
                </c:pt>
                <c:pt idx="999">
                  <c:v>1.9976100000008046E-4</c:v>
                </c:pt>
                <c:pt idx="1000">
                  <c:v>0</c:v>
                </c:pt>
                <c:pt idx="1001">
                  <c:v>9.279489999998987E-4</c:v>
                </c:pt>
                <c:pt idx="1002">
                  <c:v>9.6750799999995247E-4</c:v>
                </c:pt>
                <c:pt idx="1003">
                  <c:v>3.9647500000000946E-4</c:v>
                </c:pt>
                <c:pt idx="1004">
                  <c:v>2.6662939999998799E-3</c:v>
                </c:pt>
                <c:pt idx="1005">
                  <c:v>3.3059470000000603E-3</c:v>
                </c:pt>
                <c:pt idx="1006">
                  <c:v>3.1623749999998836E-3</c:v>
                </c:pt>
                <c:pt idx="1007">
                  <c:v>3.805321000000049E-3</c:v>
                </c:pt>
                <c:pt idx="1008">
                  <c:v>1.9504090000000359E-3</c:v>
                </c:pt>
                <c:pt idx="1009">
                  <c:v>3.3440279999999802E-3</c:v>
                </c:pt>
                <c:pt idx="1010">
                  <c:v>2.9612359999998715E-3</c:v>
                </c:pt>
                <c:pt idx="1011">
                  <c:v>2.3142880000000332E-3</c:v>
                </c:pt>
                <c:pt idx="1012">
                  <c:v>1.3381039999999303E-3</c:v>
                </c:pt>
                <c:pt idx="1013">
                  <c:v>1.193777000000182E-3</c:v>
                </c:pt>
                <c:pt idx="1014">
                  <c:v>3.852442999999994E-3</c:v>
                </c:pt>
                <c:pt idx="1015">
                  <c:v>5.4061990000000152E-3</c:v>
                </c:pt>
                <c:pt idx="1016">
                  <c:v>5.011713999999984E-3</c:v>
                </c:pt>
                <c:pt idx="1017">
                  <c:v>4.1650600000000398E-3</c:v>
                </c:pt>
                <c:pt idx="1018">
                  <c:v>5.0515539999998966E-3</c:v>
                </c:pt>
                <c:pt idx="1019">
                  <c:v>5.2091640000001011E-3</c:v>
                </c:pt>
                <c:pt idx="1020">
                  <c:v>4.5843479999998632E-3</c:v>
                </c:pt>
                <c:pt idx="1021">
                  <c:v>5.3738960000000585E-3</c:v>
                </c:pt>
                <c:pt idx="1022">
                  <c:v>5.8607309999999871E-3</c:v>
                </c:pt>
                <c:pt idx="1023">
                  <c:v>6.1995359999998528E-3</c:v>
                </c:pt>
                <c:pt idx="1024">
                  <c:v>7.0759010000001578E-3</c:v>
                </c:pt>
                <c:pt idx="1025">
                  <c:v>8.1086000000000248E-3</c:v>
                </c:pt>
                <c:pt idx="1026">
                  <c:v>8.3927810000000141E-3</c:v>
                </c:pt>
                <c:pt idx="1027">
                  <c:v>7.2859839999998713E-3</c:v>
                </c:pt>
                <c:pt idx="1028">
                  <c:v>6.1480719999999567E-3</c:v>
                </c:pt>
                <c:pt idx="1029">
                  <c:v>7.1866379999999024E-3</c:v>
                </c:pt>
                <c:pt idx="1030">
                  <c:v>6.2161689999998089E-3</c:v>
                </c:pt>
                <c:pt idx="1031">
                  <c:v>7.7034690000000409E-3</c:v>
                </c:pt>
                <c:pt idx="1032">
                  <c:v>9.4481900000000681E-3</c:v>
                </c:pt>
                <c:pt idx="1033">
                  <c:v>7.6288099999999304E-3</c:v>
                </c:pt>
                <c:pt idx="1034">
                  <c:v>6.9710399999999024E-3</c:v>
                </c:pt>
                <c:pt idx="1035">
                  <c:v>7.0488569999999978E-3</c:v>
                </c:pt>
                <c:pt idx="1036">
                  <c:v>5.4102060000000163E-3</c:v>
                </c:pt>
                <c:pt idx="1037">
                  <c:v>5.5487370000000735E-3</c:v>
                </c:pt>
                <c:pt idx="1038">
                  <c:v>5.4418570000000274E-3</c:v>
                </c:pt>
                <c:pt idx="1039">
                  <c:v>5.1366479999999225E-3</c:v>
                </c:pt>
                <c:pt idx="1040">
                  <c:v>4.0734979999999723E-3</c:v>
                </c:pt>
                <c:pt idx="1041">
                  <c:v>4.8062310000000254E-3</c:v>
                </c:pt>
                <c:pt idx="1042">
                  <c:v>6.4311629999999698E-3</c:v>
                </c:pt>
                <c:pt idx="1043">
                  <c:v>6.2684150000000046E-3</c:v>
                </c:pt>
                <c:pt idx="1044">
                  <c:v>6.9041199999999208E-3</c:v>
                </c:pt>
                <c:pt idx="1045">
                  <c:v>4.8526440000000552E-3</c:v>
                </c:pt>
                <c:pt idx="1046">
                  <c:v>4.3905259999999086E-3</c:v>
                </c:pt>
                <c:pt idx="1047">
                  <c:v>1.5787109999998846E-3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4.2518099999983862E-4</c:v>
                </c:pt>
                <c:pt idx="1064">
                  <c:v>1.5515910000001442E-3</c:v>
                </c:pt>
                <c:pt idx="1065">
                  <c:v>3.20810000000165E-4</c:v>
                </c:pt>
                <c:pt idx="1066">
                  <c:v>0</c:v>
                </c:pt>
                <c:pt idx="1067">
                  <c:v>1.11690999999837E-4</c:v>
                </c:pt>
                <c:pt idx="1068">
                  <c:v>1.0598520000000917E-3</c:v>
                </c:pt>
                <c:pt idx="1069">
                  <c:v>1.8363529999999174E-3</c:v>
                </c:pt>
                <c:pt idx="1070">
                  <c:v>1.0135470000000168E-3</c:v>
                </c:pt>
                <c:pt idx="1071">
                  <c:v>4.1860299999998459E-3</c:v>
                </c:pt>
                <c:pt idx="1072">
                  <c:v>4.8928730000000085E-3</c:v>
                </c:pt>
                <c:pt idx="1073">
                  <c:v>5.8276769999999947E-3</c:v>
                </c:pt>
                <c:pt idx="1074">
                  <c:v>5.709190000000035E-3</c:v>
                </c:pt>
                <c:pt idx="1075">
                  <c:v>4.8145920000001756E-3</c:v>
                </c:pt>
                <c:pt idx="1076">
                  <c:v>4.0067229999999655E-3</c:v>
                </c:pt>
                <c:pt idx="1077">
                  <c:v>3.1368250000000444E-3</c:v>
                </c:pt>
                <c:pt idx="1078">
                  <c:v>3.0281330000000253E-3</c:v>
                </c:pt>
                <c:pt idx="1079">
                  <c:v>0</c:v>
                </c:pt>
                <c:pt idx="1080">
                  <c:v>1.4764130000000932E-3</c:v>
                </c:pt>
                <c:pt idx="1081">
                  <c:v>4.5144709999999574E-3</c:v>
                </c:pt>
                <c:pt idx="1082">
                  <c:v>2.3984219999999821E-3</c:v>
                </c:pt>
                <c:pt idx="1083">
                  <c:v>4.0819089999999964E-3</c:v>
                </c:pt>
                <c:pt idx="1084">
                  <c:v>1.036830000000009E-3</c:v>
                </c:pt>
                <c:pt idx="1085">
                  <c:v>5.1517399999988808E-4</c:v>
                </c:pt>
                <c:pt idx="1086">
                  <c:v>0</c:v>
                </c:pt>
                <c:pt idx="1087">
                  <c:v>1.3878170000000409E-3</c:v>
                </c:pt>
                <c:pt idx="1088">
                  <c:v>1.3776629999999841E-3</c:v>
                </c:pt>
                <c:pt idx="1089">
                  <c:v>8.2626599999980504E-4</c:v>
                </c:pt>
                <c:pt idx="1090">
                  <c:v>1.5818679999999859E-3</c:v>
                </c:pt>
                <c:pt idx="1091">
                  <c:v>1.4438620000000811E-3</c:v>
                </c:pt>
                <c:pt idx="1092">
                  <c:v>7.6625699999999599E-4</c:v>
                </c:pt>
                <c:pt idx="1093">
                  <c:v>1.7160220000000663E-3</c:v>
                </c:pt>
                <c:pt idx="1094">
                  <c:v>1.1078959999999824E-3</c:v>
                </c:pt>
                <c:pt idx="1095">
                  <c:v>7.252010000001974E-4</c:v>
                </c:pt>
                <c:pt idx="1096">
                  <c:v>2.0966150000001561E-3</c:v>
                </c:pt>
                <c:pt idx="1097">
                  <c:v>1.7669389999998657E-3</c:v>
                </c:pt>
                <c:pt idx="1098">
                  <c:v>1.6459370000000036E-3</c:v>
                </c:pt>
                <c:pt idx="1099">
                  <c:v>1.8174619999999776E-3</c:v>
                </c:pt>
                <c:pt idx="1100">
                  <c:v>2.2719130000000403E-3</c:v>
                </c:pt>
                <c:pt idx="1101">
                  <c:v>2.9713119999998979E-3</c:v>
                </c:pt>
                <c:pt idx="1102">
                  <c:v>3.4202250000000731E-3</c:v>
                </c:pt>
                <c:pt idx="1103">
                  <c:v>1.7365170000000489E-3</c:v>
                </c:pt>
                <c:pt idx="1104">
                  <c:v>1.3348189999999249E-3</c:v>
                </c:pt>
                <c:pt idx="1105">
                  <c:v>1.1754130000001623E-3</c:v>
                </c:pt>
                <c:pt idx="1106">
                  <c:v>2.3389870000000883E-3</c:v>
                </c:pt>
                <c:pt idx="1107">
                  <c:v>2.6450910000000933E-3</c:v>
                </c:pt>
                <c:pt idx="1108">
                  <c:v>3.1142730000001391E-3</c:v>
                </c:pt>
                <c:pt idx="1109">
                  <c:v>3.5003719999999704E-3</c:v>
                </c:pt>
                <c:pt idx="1110">
                  <c:v>3.5245850000001156E-3</c:v>
                </c:pt>
                <c:pt idx="1111">
                  <c:v>2.7404839999999242E-3</c:v>
                </c:pt>
                <c:pt idx="1112">
                  <c:v>3.2337760000000345E-3</c:v>
                </c:pt>
                <c:pt idx="1113">
                  <c:v>4.7493030000000545E-3</c:v>
                </c:pt>
                <c:pt idx="1114">
                  <c:v>4.2819620000000211E-3</c:v>
                </c:pt>
                <c:pt idx="1115">
                  <c:v>4.6120760000001159E-3</c:v>
                </c:pt>
                <c:pt idx="1116">
                  <c:v>3.9157549999999904E-3</c:v>
                </c:pt>
                <c:pt idx="1117">
                  <c:v>4.2441519999999854E-3</c:v>
                </c:pt>
                <c:pt idx="1118">
                  <c:v>3.663722999999891E-3</c:v>
                </c:pt>
                <c:pt idx="1119">
                  <c:v>3.2204119999998965E-3</c:v>
                </c:pt>
                <c:pt idx="1120">
                  <c:v>3.4221059999999851E-3</c:v>
                </c:pt>
                <c:pt idx="1121">
                  <c:v>2.5662190000000466E-3</c:v>
                </c:pt>
                <c:pt idx="1122">
                  <c:v>3.4028240000000096E-3</c:v>
                </c:pt>
                <c:pt idx="1123">
                  <c:v>4.0084770000000849E-3</c:v>
                </c:pt>
                <c:pt idx="1124">
                  <c:v>3.1756000000000314E-3</c:v>
                </c:pt>
                <c:pt idx="1125">
                  <c:v>3.9963179999999736E-3</c:v>
                </c:pt>
                <c:pt idx="1126">
                  <c:v>2.7040680000000065E-3</c:v>
                </c:pt>
                <c:pt idx="1127">
                  <c:v>3.2724379999999656E-3</c:v>
                </c:pt>
                <c:pt idx="1128">
                  <c:v>4.3775640000001202E-3</c:v>
                </c:pt>
                <c:pt idx="1129">
                  <c:v>3.344002000000046E-3</c:v>
                </c:pt>
                <c:pt idx="1130">
                  <c:v>3.044300000000021E-3</c:v>
                </c:pt>
                <c:pt idx="1131">
                  <c:v>2.7669550000000527E-3</c:v>
                </c:pt>
                <c:pt idx="1132">
                  <c:v>3.7121950000000652E-3</c:v>
                </c:pt>
                <c:pt idx="1133">
                  <c:v>4.3780329999999592E-3</c:v>
                </c:pt>
                <c:pt idx="1134">
                  <c:v>4.8329270000001543E-3</c:v>
                </c:pt>
                <c:pt idx="1135">
                  <c:v>5.2025750000000244E-3</c:v>
                </c:pt>
                <c:pt idx="1136">
                  <c:v>4.865240999999969E-3</c:v>
                </c:pt>
                <c:pt idx="1137">
                  <c:v>5.5302569999998927E-3</c:v>
                </c:pt>
                <c:pt idx="1138">
                  <c:v>5.2637170000000427E-3</c:v>
                </c:pt>
                <c:pt idx="1139">
                  <c:v>5.634710000000041E-3</c:v>
                </c:pt>
                <c:pt idx="1140">
                  <c:v>4.7123920000001363E-3</c:v>
                </c:pt>
                <c:pt idx="1141">
                  <c:v>5.9469930000000202E-3</c:v>
                </c:pt>
                <c:pt idx="1142">
                  <c:v>5.5760830000001534E-3</c:v>
                </c:pt>
                <c:pt idx="1143">
                  <c:v>6.2783090000000357E-3</c:v>
                </c:pt>
                <c:pt idx="1144">
                  <c:v>6.4698680000001329E-3</c:v>
                </c:pt>
                <c:pt idx="1145">
                  <c:v>6.5114249999999171E-3</c:v>
                </c:pt>
                <c:pt idx="1146">
                  <c:v>6.8323379999999361E-3</c:v>
                </c:pt>
                <c:pt idx="1147">
                  <c:v>6.2023289999999631E-3</c:v>
                </c:pt>
                <c:pt idx="1148">
                  <c:v>5.981024000000161E-3</c:v>
                </c:pt>
                <c:pt idx="1149">
                  <c:v>6.7528170000000498E-3</c:v>
                </c:pt>
                <c:pt idx="1150">
                  <c:v>6.3018620000000278E-3</c:v>
                </c:pt>
                <c:pt idx="1151">
                  <c:v>5.5865269999999323E-3</c:v>
                </c:pt>
                <c:pt idx="1152">
                  <c:v>5.3196770000001831E-3</c:v>
                </c:pt>
                <c:pt idx="1153">
                  <c:v>5.2556099999999332E-3</c:v>
                </c:pt>
                <c:pt idx="1154">
                  <c:v>5.153321000000005E-3</c:v>
                </c:pt>
                <c:pt idx="1155">
                  <c:v>4.9986139999998614E-3</c:v>
                </c:pt>
                <c:pt idx="1156">
                  <c:v>5.7623180000000501E-3</c:v>
                </c:pt>
                <c:pt idx="1157">
                  <c:v>5.0423940000000585E-3</c:v>
                </c:pt>
                <c:pt idx="1158">
                  <c:v>4.4321530000001989E-3</c:v>
                </c:pt>
                <c:pt idx="1159">
                  <c:v>4.0580189999998312E-3</c:v>
                </c:pt>
                <c:pt idx="1160">
                  <c:v>4.1894320000001248E-3</c:v>
                </c:pt>
                <c:pt idx="1161">
                  <c:v>4.9056889999999388E-3</c:v>
                </c:pt>
                <c:pt idx="1162">
                  <c:v>4.8830470000000336E-3</c:v>
                </c:pt>
                <c:pt idx="1163">
                  <c:v>5.1291730000000372E-3</c:v>
                </c:pt>
                <c:pt idx="1164">
                  <c:v>4.828469999999925E-3</c:v>
                </c:pt>
                <c:pt idx="1165">
                  <c:v>5.4950120000000881E-3</c:v>
                </c:pt>
                <c:pt idx="1166">
                  <c:v>5.7452880000000732E-3</c:v>
                </c:pt>
                <c:pt idx="1167">
                  <c:v>5.925174000000197E-3</c:v>
                </c:pt>
                <c:pt idx="1168">
                  <c:v>4.9690729999999801E-3</c:v>
                </c:pt>
                <c:pt idx="1169">
                  <c:v>5.2785819999999145E-3</c:v>
                </c:pt>
                <c:pt idx="1170">
                  <c:v>5.9750070000000053E-3</c:v>
                </c:pt>
                <c:pt idx="1171">
                  <c:v>4.7398610000000188E-3</c:v>
                </c:pt>
                <c:pt idx="1172">
                  <c:v>4.3303529999998321E-3</c:v>
                </c:pt>
                <c:pt idx="1173">
                  <c:v>4.6837299999999684E-3</c:v>
                </c:pt>
                <c:pt idx="1174">
                  <c:v>4.5952389999999923E-3</c:v>
                </c:pt>
                <c:pt idx="1175">
                  <c:v>4.4112909999998919E-3</c:v>
                </c:pt>
                <c:pt idx="1176">
                  <c:v>5.7313010000000306E-3</c:v>
                </c:pt>
                <c:pt idx="1177">
                  <c:v>5.3191720000002078E-3</c:v>
                </c:pt>
                <c:pt idx="1178">
                  <c:v>5.6485970000001093E-3</c:v>
                </c:pt>
                <c:pt idx="1179">
                  <c:v>5.083323000000064E-3</c:v>
                </c:pt>
                <c:pt idx="1180">
                  <c:v>5.0016339999999675E-3</c:v>
                </c:pt>
                <c:pt idx="1181">
                  <c:v>4.92814199999998E-3</c:v>
                </c:pt>
                <c:pt idx="1182">
                  <c:v>3.9508419999999657E-3</c:v>
                </c:pt>
                <c:pt idx="1183">
                  <c:v>3.9054739999999128E-3</c:v>
                </c:pt>
                <c:pt idx="1184">
                  <c:v>4.4850309999999354E-3</c:v>
                </c:pt>
                <c:pt idx="1185">
                  <c:v>3.8854139999998549E-3</c:v>
                </c:pt>
                <c:pt idx="1186">
                  <c:v>4.0637059999999109E-3</c:v>
                </c:pt>
                <c:pt idx="1187">
                  <c:v>4.1224020000001933E-3</c:v>
                </c:pt>
                <c:pt idx="1188">
                  <c:v>3.1185980000000202E-3</c:v>
                </c:pt>
                <c:pt idx="1189">
                  <c:v>3.270178999999871E-3</c:v>
                </c:pt>
                <c:pt idx="1190">
                  <c:v>4.0067449999999097E-3</c:v>
                </c:pt>
                <c:pt idx="1191">
                  <c:v>3.7972800000000005E-3</c:v>
                </c:pt>
                <c:pt idx="1192">
                  <c:v>3.58768299999997E-3</c:v>
                </c:pt>
                <c:pt idx="1193">
                  <c:v>2.9114530000001648E-3</c:v>
                </c:pt>
                <c:pt idx="1194">
                  <c:v>2.7513699999999518E-3</c:v>
                </c:pt>
                <c:pt idx="1195">
                  <c:v>3.207589999999982E-3</c:v>
                </c:pt>
                <c:pt idx="1196">
                  <c:v>3.985758999999916E-3</c:v>
                </c:pt>
                <c:pt idx="1197">
                  <c:v>2.6817739999999046E-3</c:v>
                </c:pt>
                <c:pt idx="1198">
                  <c:v>3.506392999999889E-3</c:v>
                </c:pt>
                <c:pt idx="1199">
                  <c:v>3.044298000000026E-3</c:v>
                </c:pt>
                <c:pt idx="1200">
                  <c:v>2.8093759999999295E-3</c:v>
                </c:pt>
                <c:pt idx="1201">
                  <c:v>1.865534000000025E-3</c:v>
                </c:pt>
                <c:pt idx="1202">
                  <c:v>2.1362359999998262E-3</c:v>
                </c:pt>
                <c:pt idx="1203">
                  <c:v>7.9179699999986047E-4</c:v>
                </c:pt>
                <c:pt idx="1204">
                  <c:v>1.803814999999986E-3</c:v>
                </c:pt>
                <c:pt idx="1205">
                  <c:v>1.2945029999998495E-3</c:v>
                </c:pt>
                <c:pt idx="1206">
                  <c:v>8.6734200000000781E-4</c:v>
                </c:pt>
                <c:pt idx="1207">
                  <c:v>1.0065029999998386E-3</c:v>
                </c:pt>
                <c:pt idx="1208">
                  <c:v>1.5920399999999973E-3</c:v>
                </c:pt>
                <c:pt idx="1209">
                  <c:v>1.611332000000175E-3</c:v>
                </c:pt>
                <c:pt idx="1210">
                  <c:v>5.5473600000004804E-4</c:v>
                </c:pt>
                <c:pt idx="1211">
                  <c:v>1.4945820000000368E-3</c:v>
                </c:pt>
                <c:pt idx="1212">
                  <c:v>1.7506369999998697E-3</c:v>
                </c:pt>
                <c:pt idx="1213">
                  <c:v>2.1447900000000574E-3</c:v>
                </c:pt>
                <c:pt idx="1214">
                  <c:v>2.5487840000000686E-3</c:v>
                </c:pt>
                <c:pt idx="1215">
                  <c:v>2.1258049999999004E-3</c:v>
                </c:pt>
                <c:pt idx="1216">
                  <c:v>2.444396999999981E-3</c:v>
                </c:pt>
                <c:pt idx="1217">
                  <c:v>2.8063700000000155E-3</c:v>
                </c:pt>
                <c:pt idx="1218">
                  <c:v>2.4588999999998577E-3</c:v>
                </c:pt>
                <c:pt idx="1219">
                  <c:v>3.2719730000001163E-3</c:v>
                </c:pt>
                <c:pt idx="1220">
                  <c:v>3.7930500000002212E-3</c:v>
                </c:pt>
                <c:pt idx="1221">
                  <c:v>4.0842640000000752E-3</c:v>
                </c:pt>
                <c:pt idx="1222">
                  <c:v>3.6031669999999848E-3</c:v>
                </c:pt>
                <c:pt idx="1223">
                  <c:v>4.5949350000000777E-3</c:v>
                </c:pt>
                <c:pt idx="1224">
                  <c:v>4.118175000000065E-3</c:v>
                </c:pt>
                <c:pt idx="1225">
                  <c:v>4.6287800000000059E-3</c:v>
                </c:pt>
                <c:pt idx="1226">
                  <c:v>4.855240999999978E-3</c:v>
                </c:pt>
                <c:pt idx="1227">
                  <c:v>3.4750990000000002E-3</c:v>
                </c:pt>
                <c:pt idx="1228">
                  <c:v>3.4697380000000065E-3</c:v>
                </c:pt>
                <c:pt idx="1229">
                  <c:v>2.643117000000075E-3</c:v>
                </c:pt>
                <c:pt idx="1230">
                  <c:v>2.4528910000001362E-3</c:v>
                </c:pt>
                <c:pt idx="1231">
                  <c:v>2.6223810000001323E-3</c:v>
                </c:pt>
                <c:pt idx="1232">
                  <c:v>3.1317529999998896E-3</c:v>
                </c:pt>
                <c:pt idx="1233">
                  <c:v>2.2635869999999159E-3</c:v>
                </c:pt>
                <c:pt idx="1234">
                  <c:v>1.9135640000001787E-3</c:v>
                </c:pt>
                <c:pt idx="1235">
                  <c:v>1.2947340000000623E-3</c:v>
                </c:pt>
                <c:pt idx="1236">
                  <c:v>1.8794479999999112E-3</c:v>
                </c:pt>
                <c:pt idx="1237">
                  <c:v>1.7955909999998311E-3</c:v>
                </c:pt>
                <c:pt idx="1238">
                  <c:v>1.8327849999998306E-3</c:v>
                </c:pt>
                <c:pt idx="1239">
                  <c:v>2.507908000000043E-3</c:v>
                </c:pt>
                <c:pt idx="1240">
                  <c:v>2.7189500000001773E-3</c:v>
                </c:pt>
                <c:pt idx="1241">
                  <c:v>2.8538640000001577E-3</c:v>
                </c:pt>
                <c:pt idx="1242">
                  <c:v>2.6690269999999146E-3</c:v>
                </c:pt>
                <c:pt idx="1243">
                  <c:v>3.0822420000001785E-3</c:v>
                </c:pt>
                <c:pt idx="1244">
                  <c:v>2.5222400000000107E-3</c:v>
                </c:pt>
                <c:pt idx="1245">
                  <c:v>1.968213999999989E-3</c:v>
                </c:pt>
                <c:pt idx="1246">
                  <c:v>1.5272310000000288E-3</c:v>
                </c:pt>
                <c:pt idx="1247">
                  <c:v>2.8156650000000808E-3</c:v>
                </c:pt>
                <c:pt idx="1248">
                  <c:v>2.6511359999999511E-3</c:v>
                </c:pt>
                <c:pt idx="1249">
                  <c:v>3.1871579999999539E-3</c:v>
                </c:pt>
                <c:pt idx="1250">
                  <c:v>2.9334460000000036E-3</c:v>
                </c:pt>
                <c:pt idx="1251">
                  <c:v>2.7363440000001448E-3</c:v>
                </c:pt>
                <c:pt idx="1252">
                  <c:v>2.558627999999999E-3</c:v>
                </c:pt>
                <c:pt idx="1253">
                  <c:v>2.1145850000000338E-3</c:v>
                </c:pt>
                <c:pt idx="1254">
                  <c:v>2.1760209999999915E-3</c:v>
                </c:pt>
                <c:pt idx="1255">
                  <c:v>2.6296780000000125E-3</c:v>
                </c:pt>
                <c:pt idx="1256">
                  <c:v>2.4855059999999867E-3</c:v>
                </c:pt>
                <c:pt idx="1257">
                  <c:v>2.7689139999999952E-3</c:v>
                </c:pt>
                <c:pt idx="1258">
                  <c:v>2.8867990000001099E-3</c:v>
                </c:pt>
                <c:pt idx="1259">
                  <c:v>3.0328440000000683E-3</c:v>
                </c:pt>
                <c:pt idx="1260">
                  <c:v>3.3429479999999784E-3</c:v>
                </c:pt>
                <c:pt idx="1261">
                  <c:v>3.6000480000000154E-3</c:v>
                </c:pt>
                <c:pt idx="1262">
                  <c:v>3.2752190000001065E-3</c:v>
                </c:pt>
                <c:pt idx="1263">
                  <c:v>4.2235519999999274E-3</c:v>
                </c:pt>
                <c:pt idx="1264">
                  <c:v>4.7586049999999887E-3</c:v>
                </c:pt>
                <c:pt idx="1265">
                  <c:v>4.7956199999998721E-3</c:v>
                </c:pt>
                <c:pt idx="1266">
                  <c:v>5.0445760000000063E-3</c:v>
                </c:pt>
                <c:pt idx="1267">
                  <c:v>5.5523989999999232E-3</c:v>
                </c:pt>
                <c:pt idx="1268">
                  <c:v>5.9737150000000842E-3</c:v>
                </c:pt>
                <c:pt idx="1269">
                  <c:v>6.2190960000000359E-3</c:v>
                </c:pt>
                <c:pt idx="1270">
                  <c:v>5.5113239999998315E-3</c:v>
                </c:pt>
                <c:pt idx="1271">
                  <c:v>4.6906409999999139E-3</c:v>
                </c:pt>
                <c:pt idx="1272">
                  <c:v>3.3234219999999366E-3</c:v>
                </c:pt>
                <c:pt idx="1273">
                  <c:v>3.1845220000000156E-3</c:v>
                </c:pt>
                <c:pt idx="1274">
                  <c:v>5.0426220000001649E-3</c:v>
                </c:pt>
                <c:pt idx="1275">
                  <c:v>5.6355399999999918E-3</c:v>
                </c:pt>
                <c:pt idx="1276">
                  <c:v>5.8172809999998661E-3</c:v>
                </c:pt>
                <c:pt idx="1277">
                  <c:v>6.7724060000000467E-3</c:v>
                </c:pt>
                <c:pt idx="1278">
                  <c:v>7.1716750000000501E-3</c:v>
                </c:pt>
                <c:pt idx="1279">
                  <c:v>7.8807340000000749E-3</c:v>
                </c:pt>
                <c:pt idx="1280">
                  <c:v>7.6953479999999673E-3</c:v>
                </c:pt>
                <c:pt idx="1281">
                  <c:v>7.1205760000000286E-3</c:v>
                </c:pt>
                <c:pt idx="1282">
                  <c:v>7.4904800000001612E-3</c:v>
                </c:pt>
                <c:pt idx="1283">
                  <c:v>8.0929370000001194E-3</c:v>
                </c:pt>
                <c:pt idx="1284">
                  <c:v>8.0905470000000156E-3</c:v>
                </c:pt>
                <c:pt idx="1285">
                  <c:v>7.0596450000000458E-3</c:v>
                </c:pt>
                <c:pt idx="1286">
                  <c:v>7.4618990000001302E-3</c:v>
                </c:pt>
                <c:pt idx="1287">
                  <c:v>8.8219560000000006E-3</c:v>
                </c:pt>
                <c:pt idx="1288">
                  <c:v>8.3928089999999421E-3</c:v>
                </c:pt>
                <c:pt idx="1289">
                  <c:v>8.7379619999999256E-3</c:v>
                </c:pt>
                <c:pt idx="1290">
                  <c:v>9.0337019999999491E-3</c:v>
                </c:pt>
                <c:pt idx="1291">
                  <c:v>8.839988999999833E-3</c:v>
                </c:pt>
                <c:pt idx="1292">
                  <c:v>8.6101770000000209E-3</c:v>
                </c:pt>
                <c:pt idx="1293">
                  <c:v>8.4230330000000329E-3</c:v>
                </c:pt>
                <c:pt idx="1294">
                  <c:v>9.2883260000000967E-3</c:v>
                </c:pt>
                <c:pt idx="1295">
                  <c:v>7.9476099999999401E-3</c:v>
                </c:pt>
                <c:pt idx="1296">
                  <c:v>7.8967509999999953E-3</c:v>
                </c:pt>
                <c:pt idx="1297">
                  <c:v>8.5762959999999572E-3</c:v>
                </c:pt>
                <c:pt idx="1298">
                  <c:v>8.236491999999998E-3</c:v>
                </c:pt>
                <c:pt idx="1299">
                  <c:v>9.19418799999994E-3</c:v>
                </c:pt>
                <c:pt idx="1300">
                  <c:v>9.619007000000011E-3</c:v>
                </c:pt>
                <c:pt idx="1301">
                  <c:v>9.4241429999999578E-3</c:v>
                </c:pt>
                <c:pt idx="1302">
                  <c:v>9.8096789999999601E-3</c:v>
                </c:pt>
                <c:pt idx="1303">
                  <c:v>9.6021600000001407E-3</c:v>
                </c:pt>
                <c:pt idx="1304">
                  <c:v>1.0650037999999995E-2</c:v>
                </c:pt>
                <c:pt idx="1305">
                  <c:v>9.8538690000000307E-3</c:v>
                </c:pt>
                <c:pt idx="1306">
                  <c:v>1.0272853999999824E-2</c:v>
                </c:pt>
                <c:pt idx="1307">
                  <c:v>1.110284200000001E-2</c:v>
                </c:pt>
                <c:pt idx="1308">
                  <c:v>1.0617258999999876E-2</c:v>
                </c:pt>
                <c:pt idx="1309">
                  <c:v>1.054357499999992E-2</c:v>
                </c:pt>
                <c:pt idx="1310">
                  <c:v>1.0507188000000042E-2</c:v>
                </c:pt>
                <c:pt idx="1311">
                  <c:v>1.0362292000000025E-2</c:v>
                </c:pt>
                <c:pt idx="1312">
                  <c:v>1.0235241999999971E-2</c:v>
                </c:pt>
                <c:pt idx="1313">
                  <c:v>1.1855051000000004E-2</c:v>
                </c:pt>
                <c:pt idx="1314">
                  <c:v>1.0816720000000031E-2</c:v>
                </c:pt>
                <c:pt idx="1315">
                  <c:v>1.055345699999998E-2</c:v>
                </c:pt>
                <c:pt idx="1316">
                  <c:v>9.8069950000001429E-3</c:v>
                </c:pt>
                <c:pt idx="1317">
                  <c:v>1.1043524999999818E-2</c:v>
                </c:pt>
                <c:pt idx="1318">
                  <c:v>1.1211995000000115E-2</c:v>
                </c:pt>
                <c:pt idx="1319">
                  <c:v>1.089336400000002E-2</c:v>
                </c:pt>
                <c:pt idx="1320">
                  <c:v>1.2129195000000209E-2</c:v>
                </c:pt>
                <c:pt idx="1321">
                  <c:v>1.2363493999999945E-2</c:v>
                </c:pt>
                <c:pt idx="1322">
                  <c:v>1.0863045000000057E-2</c:v>
                </c:pt>
                <c:pt idx="1323">
                  <c:v>1.0318582000000106E-2</c:v>
                </c:pt>
                <c:pt idx="1324">
                  <c:v>1.0046051000000033E-2</c:v>
                </c:pt>
                <c:pt idx="1325">
                  <c:v>9.3114510000000331E-3</c:v>
                </c:pt>
                <c:pt idx="1326">
                  <c:v>9.4390080000000577E-3</c:v>
                </c:pt>
                <c:pt idx="1327">
                  <c:v>8.7004690000001116E-3</c:v>
                </c:pt>
                <c:pt idx="1328">
                  <c:v>9.1666270000000626E-3</c:v>
                </c:pt>
                <c:pt idx="1329">
                  <c:v>1.0026736000000027E-2</c:v>
                </c:pt>
                <c:pt idx="1330">
                  <c:v>1.0707385000000158E-2</c:v>
                </c:pt>
                <c:pt idx="1331">
                  <c:v>1.0788463999999977E-2</c:v>
                </c:pt>
                <c:pt idx="1332">
                  <c:v>1.1269624000000021E-2</c:v>
                </c:pt>
                <c:pt idx="1333">
                  <c:v>1.140020299999992E-2</c:v>
                </c:pt>
                <c:pt idx="1334">
                  <c:v>1.0305408999999826E-2</c:v>
                </c:pt>
                <c:pt idx="1335">
                  <c:v>1.0398015000000213E-2</c:v>
                </c:pt>
                <c:pt idx="1336">
                  <c:v>1.0113792000000104E-2</c:v>
                </c:pt>
                <c:pt idx="1337">
                  <c:v>1.1044442000000118E-2</c:v>
                </c:pt>
                <c:pt idx="1338">
                  <c:v>1.0781913999999915E-2</c:v>
                </c:pt>
                <c:pt idx="1339">
                  <c:v>1.1473015999999916E-2</c:v>
                </c:pt>
                <c:pt idx="1340">
                  <c:v>1.178630800000019E-2</c:v>
                </c:pt>
                <c:pt idx="1341">
                  <c:v>2.0217550999999959E-2</c:v>
                </c:pt>
                <c:pt idx="1342">
                  <c:v>2.0775030999999899E-2</c:v>
                </c:pt>
                <c:pt idx="1343">
                  <c:v>2.0857195000000047E-2</c:v>
                </c:pt>
                <c:pt idx="1344">
                  <c:v>2.1392552000000023E-2</c:v>
                </c:pt>
                <c:pt idx="1345">
                  <c:v>2.1784381999999824E-2</c:v>
                </c:pt>
                <c:pt idx="1346">
                  <c:v>2.1690133000000059E-2</c:v>
                </c:pt>
                <c:pt idx="1347">
                  <c:v>2.1735492000000023E-2</c:v>
                </c:pt>
                <c:pt idx="1348">
                  <c:v>2.1391591999999945E-2</c:v>
                </c:pt>
                <c:pt idx="1349">
                  <c:v>2.1357587999999851E-2</c:v>
                </c:pt>
                <c:pt idx="1350">
                  <c:v>2.1386670999999979E-2</c:v>
                </c:pt>
                <c:pt idx="1351">
                  <c:v>2.0817436999999928E-2</c:v>
                </c:pt>
                <c:pt idx="1352">
                  <c:v>2.0796421999999894E-2</c:v>
                </c:pt>
                <c:pt idx="1353">
                  <c:v>2.0753443999999944E-2</c:v>
                </c:pt>
                <c:pt idx="1354">
                  <c:v>2.0661570000000212E-2</c:v>
                </c:pt>
                <c:pt idx="1355">
                  <c:v>1.9252993999999943E-2</c:v>
                </c:pt>
                <c:pt idx="1356">
                  <c:v>1.8406880999999885E-2</c:v>
                </c:pt>
                <c:pt idx="1357">
                  <c:v>1.9443950000000085E-2</c:v>
                </c:pt>
                <c:pt idx="1358">
                  <c:v>1.8848212000000104E-2</c:v>
                </c:pt>
                <c:pt idx="1359">
                  <c:v>1.9787010000000008E-2</c:v>
                </c:pt>
                <c:pt idx="1360">
                  <c:v>2.0070367999999918E-2</c:v>
                </c:pt>
                <c:pt idx="1361">
                  <c:v>2.0576459000000113E-2</c:v>
                </c:pt>
                <c:pt idx="1362">
                  <c:v>2.0991946000000098E-2</c:v>
                </c:pt>
                <c:pt idx="1363">
                  <c:v>2.1117749000000005E-2</c:v>
                </c:pt>
                <c:pt idx="1364">
                  <c:v>2.1094729999999798E-2</c:v>
                </c:pt>
                <c:pt idx="1365">
                  <c:v>2.1910615000000008E-2</c:v>
                </c:pt>
                <c:pt idx="1366">
                  <c:v>2.1883046000000149E-2</c:v>
                </c:pt>
                <c:pt idx="1367">
                  <c:v>2.2018143000000011E-2</c:v>
                </c:pt>
                <c:pt idx="1368">
                  <c:v>2.2271882000000007E-2</c:v>
                </c:pt>
                <c:pt idx="1369">
                  <c:v>2.3079602999999907E-2</c:v>
                </c:pt>
                <c:pt idx="1370">
                  <c:v>2.2530150000000047E-2</c:v>
                </c:pt>
                <c:pt idx="1371">
                  <c:v>2.2558784999999942E-2</c:v>
                </c:pt>
                <c:pt idx="1372">
                  <c:v>2.157751300000018E-2</c:v>
                </c:pt>
                <c:pt idx="1373">
                  <c:v>2.3224056000000017E-2</c:v>
                </c:pt>
                <c:pt idx="1374">
                  <c:v>2.3907145000000126E-2</c:v>
                </c:pt>
                <c:pt idx="1375">
                  <c:v>2.3414399000000002E-2</c:v>
                </c:pt>
                <c:pt idx="1376">
                  <c:v>2.1696239999999988E-2</c:v>
                </c:pt>
                <c:pt idx="1377">
                  <c:v>2.2656349000000089E-2</c:v>
                </c:pt>
                <c:pt idx="1378">
                  <c:v>2.2543476000000055E-2</c:v>
                </c:pt>
                <c:pt idx="1379">
                  <c:v>2.3239111999999978E-2</c:v>
                </c:pt>
                <c:pt idx="1380">
                  <c:v>2.3487735999999815E-2</c:v>
                </c:pt>
                <c:pt idx="1381">
                  <c:v>2.3787256000000069E-2</c:v>
                </c:pt>
                <c:pt idx="1382">
                  <c:v>2.4167372000000114E-2</c:v>
                </c:pt>
                <c:pt idx="1383">
                  <c:v>2.4245384999999942E-2</c:v>
                </c:pt>
                <c:pt idx="1384">
                  <c:v>2.4011631000000078E-2</c:v>
                </c:pt>
                <c:pt idx="1385">
                  <c:v>2.38943119999999E-2</c:v>
                </c:pt>
                <c:pt idx="1386">
                  <c:v>2.3913731999999983E-2</c:v>
                </c:pt>
                <c:pt idx="1387">
                  <c:v>2.3914299999999913E-2</c:v>
                </c:pt>
                <c:pt idx="1388">
                  <c:v>2.2125847999999906E-2</c:v>
                </c:pt>
                <c:pt idx="1389">
                  <c:v>2.1647439000000077E-2</c:v>
                </c:pt>
                <c:pt idx="1390">
                  <c:v>2.0790068000000019E-2</c:v>
                </c:pt>
                <c:pt idx="1391">
                  <c:v>2.1655825000000049E-2</c:v>
                </c:pt>
                <c:pt idx="1392">
                  <c:v>2.1922743000000081E-2</c:v>
                </c:pt>
                <c:pt idx="1393">
                  <c:v>2.0220915000000103E-2</c:v>
                </c:pt>
                <c:pt idx="1394">
                  <c:v>1.9843709999999872E-2</c:v>
                </c:pt>
                <c:pt idx="1395">
                  <c:v>2.0466902000000117E-2</c:v>
                </c:pt>
                <c:pt idx="1396">
                  <c:v>2.030924200000004E-2</c:v>
                </c:pt>
                <c:pt idx="1397">
                  <c:v>1.9111544000000095E-2</c:v>
                </c:pt>
                <c:pt idx="1398">
                  <c:v>2.0093522000000121E-2</c:v>
                </c:pt>
                <c:pt idx="1399">
                  <c:v>2.0174116000000141E-2</c:v>
                </c:pt>
                <c:pt idx="1400">
                  <c:v>1.9242549999999938E-2</c:v>
                </c:pt>
                <c:pt idx="1401">
                  <c:v>1.8527677000000041E-2</c:v>
                </c:pt>
                <c:pt idx="1402">
                  <c:v>1.8717333999999936E-2</c:v>
                </c:pt>
                <c:pt idx="1403">
                  <c:v>1.9697301000000153E-2</c:v>
                </c:pt>
                <c:pt idx="1404">
                  <c:v>1.9778102999999873E-2</c:v>
                </c:pt>
                <c:pt idx="1405">
                  <c:v>1.9986853999999995E-2</c:v>
                </c:pt>
                <c:pt idx="1406">
                  <c:v>1.9948793999999909E-2</c:v>
                </c:pt>
                <c:pt idx="1407">
                  <c:v>1.9933227999999872E-2</c:v>
                </c:pt>
                <c:pt idx="1408">
                  <c:v>2.1001878000000033E-2</c:v>
                </c:pt>
                <c:pt idx="1409">
                  <c:v>2.1026333999999907E-2</c:v>
                </c:pt>
                <c:pt idx="1410">
                  <c:v>2.1661284999999909E-2</c:v>
                </c:pt>
                <c:pt idx="1411">
                  <c:v>2.0514781000000086E-2</c:v>
                </c:pt>
                <c:pt idx="1412">
                  <c:v>2.0629288000000089E-2</c:v>
                </c:pt>
                <c:pt idx="1413">
                  <c:v>2.0366850000000113E-2</c:v>
                </c:pt>
                <c:pt idx="1414">
                  <c:v>2.0500002999999878E-2</c:v>
                </c:pt>
                <c:pt idx="1415">
                  <c:v>2.0206539999999905E-2</c:v>
                </c:pt>
                <c:pt idx="1416">
                  <c:v>1.9502101000000039E-2</c:v>
                </c:pt>
                <c:pt idx="1417">
                  <c:v>1.9870049999999993E-2</c:v>
                </c:pt>
                <c:pt idx="1418">
                  <c:v>2.0633069999999861E-2</c:v>
                </c:pt>
                <c:pt idx="1419">
                  <c:v>2.1321997000000009E-2</c:v>
                </c:pt>
                <c:pt idx="1420">
                  <c:v>1.9469397999999957E-2</c:v>
                </c:pt>
                <c:pt idx="1421">
                  <c:v>1.8420131999999968E-2</c:v>
                </c:pt>
                <c:pt idx="1422">
                  <c:v>1.8327954999999976E-2</c:v>
                </c:pt>
                <c:pt idx="1423">
                  <c:v>1.8893924999999853E-2</c:v>
                </c:pt>
                <c:pt idx="1424">
                  <c:v>1.862992200000008E-2</c:v>
                </c:pt>
                <c:pt idx="1425">
                  <c:v>1.8753532999999833E-2</c:v>
                </c:pt>
                <c:pt idx="1426">
                  <c:v>1.9559355999999979E-2</c:v>
                </c:pt>
                <c:pt idx="1427">
                  <c:v>1.9492713999999977E-2</c:v>
                </c:pt>
                <c:pt idx="1428">
                  <c:v>2.0089325000000144E-2</c:v>
                </c:pt>
                <c:pt idx="1429">
                  <c:v>1.9769228999999996E-2</c:v>
                </c:pt>
                <c:pt idx="1430">
                  <c:v>2.0473881000000121E-2</c:v>
                </c:pt>
                <c:pt idx="1431">
                  <c:v>2.045874200000003E-2</c:v>
                </c:pt>
                <c:pt idx="1432">
                  <c:v>2.0812380000000075E-2</c:v>
                </c:pt>
                <c:pt idx="1433">
                  <c:v>2.1045163000000002E-2</c:v>
                </c:pt>
                <c:pt idx="1434">
                  <c:v>2.0529328000000079E-2</c:v>
                </c:pt>
                <c:pt idx="1435">
                  <c:v>2.1274946999999884E-2</c:v>
                </c:pt>
                <c:pt idx="1436">
                  <c:v>2.1660210000000006E-2</c:v>
                </c:pt>
                <c:pt idx="1437">
                  <c:v>2.2126061999999821E-2</c:v>
                </c:pt>
                <c:pt idx="1438">
                  <c:v>2.2775783000000046E-2</c:v>
                </c:pt>
                <c:pt idx="1439">
                  <c:v>2.2428006000000097E-2</c:v>
                </c:pt>
                <c:pt idx="1440">
                  <c:v>2.135362199999986E-2</c:v>
                </c:pt>
                <c:pt idx="1441">
                  <c:v>2.3249461999999995E-2</c:v>
                </c:pt>
                <c:pt idx="1442">
                  <c:v>2.3495818999999984E-2</c:v>
                </c:pt>
                <c:pt idx="1443">
                  <c:v>2.4221469000000072E-2</c:v>
                </c:pt>
                <c:pt idx="1444">
                  <c:v>2.4305376000000024E-2</c:v>
                </c:pt>
                <c:pt idx="1445">
                  <c:v>2.4295450999999958E-2</c:v>
                </c:pt>
                <c:pt idx="1446">
                  <c:v>2.4311866000000008E-2</c:v>
                </c:pt>
                <c:pt idx="1447">
                  <c:v>2.413541199999986E-2</c:v>
                </c:pt>
                <c:pt idx="1448">
                  <c:v>2.4921175999999833E-2</c:v>
                </c:pt>
                <c:pt idx="1449">
                  <c:v>2.3780573000000003E-2</c:v>
                </c:pt>
                <c:pt idx="1450">
                  <c:v>2.3942725999999994E-2</c:v>
                </c:pt>
                <c:pt idx="1451">
                  <c:v>2.3713611000000127E-2</c:v>
                </c:pt>
                <c:pt idx="1452">
                  <c:v>2.4682886999999938E-2</c:v>
                </c:pt>
                <c:pt idx="1453">
                  <c:v>2.5030106000000159E-2</c:v>
                </c:pt>
                <c:pt idx="1454">
                  <c:v>2.4666345000000093E-2</c:v>
                </c:pt>
                <c:pt idx="1455">
                  <c:v>2.4330208000000086E-2</c:v>
                </c:pt>
                <c:pt idx="1456">
                  <c:v>2.3891147000000047E-2</c:v>
                </c:pt>
                <c:pt idx="1457">
                  <c:v>2.4452121000000035E-2</c:v>
                </c:pt>
                <c:pt idx="1458">
                  <c:v>2.371889299999998E-2</c:v>
                </c:pt>
                <c:pt idx="1459">
                  <c:v>2.4136715999999978E-2</c:v>
                </c:pt>
                <c:pt idx="1460">
                  <c:v>2.3413739000000079E-2</c:v>
                </c:pt>
                <c:pt idx="1461">
                  <c:v>2.1460837000000083E-2</c:v>
                </c:pt>
                <c:pt idx="1462">
                  <c:v>2.2757700999999998E-2</c:v>
                </c:pt>
                <c:pt idx="1463">
                  <c:v>2.2326209999999947E-2</c:v>
                </c:pt>
                <c:pt idx="1464">
                  <c:v>2.336651699999993E-2</c:v>
                </c:pt>
                <c:pt idx="1465">
                  <c:v>2.5024649999999839E-2</c:v>
                </c:pt>
                <c:pt idx="1466">
                  <c:v>2.4299596000000066E-2</c:v>
                </c:pt>
                <c:pt idx="1467">
                  <c:v>2.4207366000000091E-2</c:v>
                </c:pt>
                <c:pt idx="1468">
                  <c:v>2.4063287000000173E-2</c:v>
                </c:pt>
                <c:pt idx="1469">
                  <c:v>2.3397373000000016E-2</c:v>
                </c:pt>
                <c:pt idx="1470">
                  <c:v>2.3709642999999916E-2</c:v>
                </c:pt>
                <c:pt idx="1471">
                  <c:v>2.2845663999999943E-2</c:v>
                </c:pt>
                <c:pt idx="1472">
                  <c:v>2.2091638999999986E-2</c:v>
                </c:pt>
                <c:pt idx="1473">
                  <c:v>2.2361938000000008E-2</c:v>
                </c:pt>
                <c:pt idx="1474">
                  <c:v>2.3350658000000066E-2</c:v>
                </c:pt>
                <c:pt idx="1475">
                  <c:v>2.3985130000000028E-2</c:v>
                </c:pt>
                <c:pt idx="1476">
                  <c:v>2.4039721999999982E-2</c:v>
                </c:pt>
                <c:pt idx="1477">
                  <c:v>2.4404337999999824E-2</c:v>
                </c:pt>
                <c:pt idx="1478">
                  <c:v>2.4249152000000093E-2</c:v>
                </c:pt>
                <c:pt idx="1479">
                  <c:v>2.437775399999987E-2</c:v>
                </c:pt>
                <c:pt idx="1480">
                  <c:v>2.3347745999999916E-2</c:v>
                </c:pt>
                <c:pt idx="1481">
                  <c:v>2.2882593000000041E-2</c:v>
                </c:pt>
                <c:pt idx="1482">
                  <c:v>2.222400000000016E-2</c:v>
                </c:pt>
                <c:pt idx="1483">
                  <c:v>2.2449014999999916E-2</c:v>
                </c:pt>
                <c:pt idx="1484">
                  <c:v>2.3188151000000063E-2</c:v>
                </c:pt>
                <c:pt idx="1485">
                  <c:v>2.4038203000000067E-2</c:v>
                </c:pt>
                <c:pt idx="1486">
                  <c:v>2.359815700000013E-2</c:v>
                </c:pt>
                <c:pt idx="1487">
                  <c:v>2.3974543000000039E-2</c:v>
                </c:pt>
                <c:pt idx="1488">
                  <c:v>2.4161683000000038E-2</c:v>
                </c:pt>
                <c:pt idx="1489">
                  <c:v>2.3629875999999966E-2</c:v>
                </c:pt>
                <c:pt idx="1490">
                  <c:v>2.4372542000000066E-2</c:v>
                </c:pt>
                <c:pt idx="1491">
                  <c:v>2.471715099999983E-2</c:v>
                </c:pt>
                <c:pt idx="1492">
                  <c:v>2.4610402000000021E-2</c:v>
                </c:pt>
                <c:pt idx="1493">
                  <c:v>2.5479722000000038E-2</c:v>
                </c:pt>
                <c:pt idx="1494">
                  <c:v>2.4756942999999865E-2</c:v>
                </c:pt>
                <c:pt idx="1495">
                  <c:v>2.3127602000000025E-2</c:v>
                </c:pt>
                <c:pt idx="1496">
                  <c:v>2.3868778000000021E-2</c:v>
                </c:pt>
                <c:pt idx="1497">
                  <c:v>2.4169495999999981E-2</c:v>
                </c:pt>
                <c:pt idx="1498">
                  <c:v>2.4716008999999987E-2</c:v>
                </c:pt>
                <c:pt idx="1499">
                  <c:v>2.5234323000000131E-2</c:v>
                </c:pt>
                <c:pt idx="1500">
                  <c:v>2.3947726000000103E-2</c:v>
                </c:pt>
                <c:pt idx="1501">
                  <c:v>2.3222320999999966E-2</c:v>
                </c:pt>
                <c:pt idx="1502">
                  <c:v>2.2586843999999929E-2</c:v>
                </c:pt>
                <c:pt idx="1503">
                  <c:v>2.2603094000000056E-2</c:v>
                </c:pt>
                <c:pt idx="1504">
                  <c:v>2.3591791000000056E-2</c:v>
                </c:pt>
                <c:pt idx="1505">
                  <c:v>2.362058100000013E-2</c:v>
                </c:pt>
                <c:pt idx="1506">
                  <c:v>2.2922063999999864E-2</c:v>
                </c:pt>
                <c:pt idx="1507">
                  <c:v>2.3075507999999901E-2</c:v>
                </c:pt>
                <c:pt idx="1508">
                  <c:v>2.3106044999999995E-2</c:v>
                </c:pt>
                <c:pt idx="1509">
                  <c:v>2.3194598000000042E-2</c:v>
                </c:pt>
                <c:pt idx="1510">
                  <c:v>2.2884444999999913E-2</c:v>
                </c:pt>
                <c:pt idx="1511">
                  <c:v>2.3006143999999951E-2</c:v>
                </c:pt>
                <c:pt idx="1512">
                  <c:v>2.4259802000000035E-2</c:v>
                </c:pt>
                <c:pt idx="1513">
                  <c:v>2.4906608999999889E-2</c:v>
                </c:pt>
                <c:pt idx="1514">
                  <c:v>2.5362887999999886E-2</c:v>
                </c:pt>
                <c:pt idx="1515">
                  <c:v>2.4787680000000138E-2</c:v>
                </c:pt>
                <c:pt idx="1516">
                  <c:v>2.4994220000000043E-2</c:v>
                </c:pt>
                <c:pt idx="1517">
                  <c:v>2.6255926999999929E-2</c:v>
                </c:pt>
                <c:pt idx="1518">
                  <c:v>2.5982766000000084E-2</c:v>
                </c:pt>
                <c:pt idx="1519">
                  <c:v>2.603947100000005E-2</c:v>
                </c:pt>
                <c:pt idx="1520">
                  <c:v>2.3858516999999892E-2</c:v>
                </c:pt>
                <c:pt idx="1521">
                  <c:v>2.4558870000000069E-2</c:v>
                </c:pt>
                <c:pt idx="1522">
                  <c:v>2.4270884999999909E-2</c:v>
                </c:pt>
                <c:pt idx="1523">
                  <c:v>2.4802155999999968E-2</c:v>
                </c:pt>
                <c:pt idx="1524">
                  <c:v>2.3756619E-2</c:v>
                </c:pt>
                <c:pt idx="1525">
                  <c:v>2.2580398000000061E-2</c:v>
                </c:pt>
                <c:pt idx="1526">
                  <c:v>2.2305559000000131E-2</c:v>
                </c:pt>
                <c:pt idx="1527">
                  <c:v>2.2313501000000086E-2</c:v>
                </c:pt>
                <c:pt idx="1528">
                  <c:v>2.23112950000002E-2</c:v>
                </c:pt>
                <c:pt idx="1529">
                  <c:v>2.2794570000000021E-2</c:v>
                </c:pt>
                <c:pt idx="1530">
                  <c:v>2.353714600000012E-2</c:v>
                </c:pt>
                <c:pt idx="1531">
                  <c:v>2.356319399999984E-2</c:v>
                </c:pt>
                <c:pt idx="1532">
                  <c:v>2.3931993000000148E-2</c:v>
                </c:pt>
                <c:pt idx="1533">
                  <c:v>2.3836707000000162E-2</c:v>
                </c:pt>
                <c:pt idx="1534">
                  <c:v>2.377273500000001E-2</c:v>
                </c:pt>
                <c:pt idx="1535">
                  <c:v>2.482197599999995E-2</c:v>
                </c:pt>
                <c:pt idx="1536">
                  <c:v>2.5340670999999929E-2</c:v>
                </c:pt>
                <c:pt idx="1537">
                  <c:v>2.5361440000000131E-2</c:v>
                </c:pt>
                <c:pt idx="1538">
                  <c:v>2.4647459999999909E-2</c:v>
                </c:pt>
                <c:pt idx="1539">
                  <c:v>2.3544549000000189E-2</c:v>
                </c:pt>
                <c:pt idx="1540">
                  <c:v>2.2108295999999882E-2</c:v>
                </c:pt>
                <c:pt idx="1541">
                  <c:v>2.2720748000000186E-2</c:v>
                </c:pt>
                <c:pt idx="1542">
                  <c:v>2.1186887000000071E-2</c:v>
                </c:pt>
                <c:pt idx="1543">
                  <c:v>2.0906277000000046E-2</c:v>
                </c:pt>
                <c:pt idx="1544">
                  <c:v>1.8497659999999996E-2</c:v>
                </c:pt>
                <c:pt idx="1545">
                  <c:v>1.8683708000000025E-2</c:v>
                </c:pt>
                <c:pt idx="1546">
                  <c:v>2.0450039999999944E-2</c:v>
                </c:pt>
                <c:pt idx="1547">
                  <c:v>2.0208088999999974E-2</c:v>
                </c:pt>
                <c:pt idx="1548">
                  <c:v>1.9796389000000091E-2</c:v>
                </c:pt>
                <c:pt idx="1549">
                  <c:v>1.7625393999999916E-2</c:v>
                </c:pt>
                <c:pt idx="1550">
                  <c:v>1.7433453000000099E-2</c:v>
                </c:pt>
                <c:pt idx="1551">
                  <c:v>1.7851083000000018E-2</c:v>
                </c:pt>
                <c:pt idx="1552">
                  <c:v>1.6603033999999978E-2</c:v>
                </c:pt>
                <c:pt idx="1553">
                  <c:v>1.7375127000000021E-2</c:v>
                </c:pt>
                <c:pt idx="1554">
                  <c:v>1.7488853999999946E-2</c:v>
                </c:pt>
                <c:pt idx="1555">
                  <c:v>1.7467338000000155E-2</c:v>
                </c:pt>
                <c:pt idx="1556">
                  <c:v>1.8142529999999851E-2</c:v>
                </c:pt>
                <c:pt idx="1557">
                  <c:v>1.8110535000000028E-2</c:v>
                </c:pt>
                <c:pt idx="1558">
                  <c:v>1.8199675000000071E-2</c:v>
                </c:pt>
                <c:pt idx="1559">
                  <c:v>1.9218852000000196E-2</c:v>
                </c:pt>
                <c:pt idx="1560">
                  <c:v>1.874819699999989E-2</c:v>
                </c:pt>
                <c:pt idx="1561">
                  <c:v>1.8325495999999931E-2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F-834D-A3D2-687CD0C80789}"/>
            </c:ext>
          </c:extLst>
        </c:ser>
        <c:ser>
          <c:idx val="5"/>
          <c:order val="3"/>
          <c:tx>
            <c:strRef>
              <c:f>Evolution_new!$U$32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Evolution_new!$U$33:$U$1594</c:f>
              <c:numCache>
                <c:formatCode>0.0000</c:formatCode>
                <c:ptCount val="1562"/>
                <c:pt idx="0">
                  <c:v>0</c:v>
                </c:pt>
                <c:pt idx="1">
                  <c:v>-1.3450000000148066E-6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-8.5950000000138963E-6</c:v>
                </c:pt>
                <c:pt idx="55">
                  <c:v>0</c:v>
                </c:pt>
                <c:pt idx="56">
                  <c:v>-1.3550000001032458E-6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-3.4372600000006059E-4</c:v>
                </c:pt>
                <c:pt idx="87">
                  <c:v>-3.5337999999910607E-5</c:v>
                </c:pt>
                <c:pt idx="88">
                  <c:v>-1.5790560000000368E-3</c:v>
                </c:pt>
                <c:pt idx="89">
                  <c:v>-1.0580970000000889E-3</c:v>
                </c:pt>
                <c:pt idx="90">
                  <c:v>-1.0936509999999089E-3</c:v>
                </c:pt>
                <c:pt idx="91">
                  <c:v>-9.9727399999983393E-4</c:v>
                </c:pt>
                <c:pt idx="92">
                  <c:v>-1.5891430000001491E-3</c:v>
                </c:pt>
                <c:pt idx="93">
                  <c:v>-1.3249140000000353E-3</c:v>
                </c:pt>
                <c:pt idx="94">
                  <c:v>-1.4070879999999305E-3</c:v>
                </c:pt>
                <c:pt idx="95">
                  <c:v>-2.2190960000000358E-3</c:v>
                </c:pt>
                <c:pt idx="96">
                  <c:v>-2.3482650000000833E-3</c:v>
                </c:pt>
                <c:pt idx="97">
                  <c:v>-2.2174280000001544E-3</c:v>
                </c:pt>
                <c:pt idx="98">
                  <c:v>-2.3784169999998992E-3</c:v>
                </c:pt>
                <c:pt idx="99">
                  <c:v>-2.1946519999999055E-3</c:v>
                </c:pt>
                <c:pt idx="100">
                  <c:v>-2.1618060000000694E-3</c:v>
                </c:pt>
                <c:pt idx="101">
                  <c:v>-2.3843830000000706E-3</c:v>
                </c:pt>
                <c:pt idx="102">
                  <c:v>-2.7435849999999391E-3</c:v>
                </c:pt>
                <c:pt idx="103">
                  <c:v>-2.4684409999999844E-3</c:v>
                </c:pt>
                <c:pt idx="104">
                  <c:v>-2.4786739999999555E-3</c:v>
                </c:pt>
                <c:pt idx="105">
                  <c:v>-2.3549669999999878E-3</c:v>
                </c:pt>
                <c:pt idx="106">
                  <c:v>-2.3099869999998646E-3</c:v>
                </c:pt>
                <c:pt idx="107">
                  <c:v>-1.8174109999999927E-3</c:v>
                </c:pt>
                <c:pt idx="108">
                  <c:v>-1.6317679999999655E-3</c:v>
                </c:pt>
                <c:pt idx="109">
                  <c:v>-1.8577270000000681E-3</c:v>
                </c:pt>
                <c:pt idx="110">
                  <c:v>-1.8826650000000882E-3</c:v>
                </c:pt>
                <c:pt idx="111">
                  <c:v>-1.9236739999998918E-3</c:v>
                </c:pt>
                <c:pt idx="112">
                  <c:v>-1.7793850000000476E-3</c:v>
                </c:pt>
                <c:pt idx="113">
                  <c:v>-1.2950510000000577E-3</c:v>
                </c:pt>
                <c:pt idx="114">
                  <c:v>-1.0437179999998989E-3</c:v>
                </c:pt>
                <c:pt idx="115">
                  <c:v>-8.5511100000007902E-4</c:v>
                </c:pt>
                <c:pt idx="116">
                  <c:v>-8.1003899999996067E-4</c:v>
                </c:pt>
                <c:pt idx="117">
                  <c:v>-1.1033210000000509E-3</c:v>
                </c:pt>
                <c:pt idx="118">
                  <c:v>-1.6334799999999632E-3</c:v>
                </c:pt>
                <c:pt idx="119">
                  <c:v>-1.4793320000001131E-3</c:v>
                </c:pt>
                <c:pt idx="120">
                  <c:v>-1.2166449999999713E-3</c:v>
                </c:pt>
                <c:pt idx="121">
                  <c:v>-1.7851940000000468E-3</c:v>
                </c:pt>
                <c:pt idx="122">
                  <c:v>-1.2258180000001176E-3</c:v>
                </c:pt>
                <c:pt idx="123">
                  <c:v>-1.157231000000138E-3</c:v>
                </c:pt>
                <c:pt idx="124">
                  <c:v>-1.3155359999998382E-3</c:v>
                </c:pt>
                <c:pt idx="125">
                  <c:v>-1.1975720000000365E-3</c:v>
                </c:pt>
                <c:pt idx="126">
                  <c:v>-1.2832289999998921E-3</c:v>
                </c:pt>
                <c:pt idx="127">
                  <c:v>-1.1509360000000015E-3</c:v>
                </c:pt>
                <c:pt idx="128">
                  <c:v>-9.8694199999999912E-4</c:v>
                </c:pt>
                <c:pt idx="129">
                  <c:v>-8.9389099999993957E-4</c:v>
                </c:pt>
                <c:pt idx="130">
                  <c:v>-8.8858500000014832E-4</c:v>
                </c:pt>
                <c:pt idx="131">
                  <c:v>-8.2436899999993325E-4</c:v>
                </c:pt>
                <c:pt idx="132">
                  <c:v>-6.7267700000002146E-4</c:v>
                </c:pt>
                <c:pt idx="133">
                  <c:v>-1.3043949999998858E-3</c:v>
                </c:pt>
                <c:pt idx="134">
                  <c:v>-1.2140449999999419E-3</c:v>
                </c:pt>
                <c:pt idx="135">
                  <c:v>-1.4081550000000788E-3</c:v>
                </c:pt>
                <c:pt idx="136">
                  <c:v>-1.2738029999998161E-3</c:v>
                </c:pt>
                <c:pt idx="137">
                  <c:v>-9.8936200000002833E-4</c:v>
                </c:pt>
                <c:pt idx="138">
                  <c:v>-8.9719900000000054E-4</c:v>
                </c:pt>
                <c:pt idx="139">
                  <c:v>-9.0777899999989131E-4</c:v>
                </c:pt>
                <c:pt idx="140">
                  <c:v>-5.7682999999997264E-4</c:v>
                </c:pt>
                <c:pt idx="141">
                  <c:v>-6.9644099999982242E-4</c:v>
                </c:pt>
                <c:pt idx="142">
                  <c:v>-8.211129999999685E-4</c:v>
                </c:pt>
                <c:pt idx="143">
                  <c:v>-1.1419539999999416E-3</c:v>
                </c:pt>
                <c:pt idx="144">
                  <c:v>-2.4749059999999191E-3</c:v>
                </c:pt>
                <c:pt idx="145">
                  <c:v>-2.9184460000001309E-3</c:v>
                </c:pt>
                <c:pt idx="146">
                  <c:v>-3.8407660000000306E-3</c:v>
                </c:pt>
                <c:pt idx="147">
                  <c:v>-3.7399849999999331E-3</c:v>
                </c:pt>
                <c:pt idx="148">
                  <c:v>-3.3140769999999973E-3</c:v>
                </c:pt>
                <c:pt idx="149">
                  <c:v>-3.5019879999999828E-3</c:v>
                </c:pt>
                <c:pt idx="150">
                  <c:v>-4.1022570000000085E-3</c:v>
                </c:pt>
                <c:pt idx="151">
                  <c:v>-3.6054940000001352E-3</c:v>
                </c:pt>
                <c:pt idx="152">
                  <c:v>-4.5613630000000283E-3</c:v>
                </c:pt>
                <c:pt idx="153">
                  <c:v>-4.4522289999999881E-3</c:v>
                </c:pt>
                <c:pt idx="154">
                  <c:v>-4.0825399999998811E-3</c:v>
                </c:pt>
                <c:pt idx="155">
                  <c:v>-3.5513330000001135E-3</c:v>
                </c:pt>
                <c:pt idx="156">
                  <c:v>-3.6865239999999632E-3</c:v>
                </c:pt>
                <c:pt idx="157">
                  <c:v>-3.3844829999998185E-3</c:v>
                </c:pt>
                <c:pt idx="158">
                  <c:v>-3.4774580000000695E-3</c:v>
                </c:pt>
                <c:pt idx="159">
                  <c:v>-4.6162090000000265E-3</c:v>
                </c:pt>
                <c:pt idx="160">
                  <c:v>-4.3515540000000786E-3</c:v>
                </c:pt>
                <c:pt idx="161">
                  <c:v>-4.4570400000000067E-3</c:v>
                </c:pt>
                <c:pt idx="162">
                  <c:v>-4.2178240000000644E-3</c:v>
                </c:pt>
                <c:pt idx="163">
                  <c:v>-3.7557950000000348E-3</c:v>
                </c:pt>
                <c:pt idx="164">
                  <c:v>-3.5294760000001589E-3</c:v>
                </c:pt>
                <c:pt idx="165">
                  <c:v>-3.9500919999998132E-3</c:v>
                </c:pt>
                <c:pt idx="166">
                  <c:v>-3.7878110000001469E-3</c:v>
                </c:pt>
                <c:pt idx="167">
                  <c:v>-2.8871659999999792E-3</c:v>
                </c:pt>
                <c:pt idx="168">
                  <c:v>-2.9192889999999352E-3</c:v>
                </c:pt>
                <c:pt idx="169">
                  <c:v>-2.7499480000001313E-3</c:v>
                </c:pt>
                <c:pt idx="170">
                  <c:v>-2.5988199999999323E-3</c:v>
                </c:pt>
                <c:pt idx="171">
                  <c:v>-2.0671700000000326E-3</c:v>
                </c:pt>
                <c:pt idx="172">
                  <c:v>-1.6432230000000346E-3</c:v>
                </c:pt>
                <c:pt idx="173">
                  <c:v>-1.2274820000000091E-3</c:v>
                </c:pt>
                <c:pt idx="174">
                  <c:v>-1.6403269999998428E-3</c:v>
                </c:pt>
                <c:pt idx="175">
                  <c:v>-1.8813219999999546E-3</c:v>
                </c:pt>
                <c:pt idx="176">
                  <c:v>-1.8546719999999368E-3</c:v>
                </c:pt>
                <c:pt idx="177">
                  <c:v>-2.2704650000000583E-3</c:v>
                </c:pt>
                <c:pt idx="178">
                  <c:v>-2.5168380000000069E-3</c:v>
                </c:pt>
                <c:pt idx="179">
                  <c:v>-2.5086919999998828E-3</c:v>
                </c:pt>
                <c:pt idx="180">
                  <c:v>-3.1817240000000311E-3</c:v>
                </c:pt>
                <c:pt idx="181">
                  <c:v>-2.6072189999999866E-3</c:v>
                </c:pt>
                <c:pt idx="182">
                  <c:v>-2.8410659999999551E-3</c:v>
                </c:pt>
                <c:pt idx="183">
                  <c:v>-3.4218280000000048E-3</c:v>
                </c:pt>
                <c:pt idx="184">
                  <c:v>-3.1888220000000729E-3</c:v>
                </c:pt>
                <c:pt idx="185">
                  <c:v>-3.7900640000000296E-3</c:v>
                </c:pt>
                <c:pt idx="186">
                  <c:v>-4.0080920000000334E-3</c:v>
                </c:pt>
                <c:pt idx="187">
                  <c:v>-3.6526550000000953E-3</c:v>
                </c:pt>
                <c:pt idx="188">
                  <c:v>-3.3390059999999265E-3</c:v>
                </c:pt>
                <c:pt idx="189">
                  <c:v>-3.5439979999998743E-3</c:v>
                </c:pt>
                <c:pt idx="190">
                  <c:v>-4.0387740000001034E-3</c:v>
                </c:pt>
                <c:pt idx="191">
                  <c:v>-3.5408090000000813E-3</c:v>
                </c:pt>
                <c:pt idx="192">
                  <c:v>-2.9575099999999566E-3</c:v>
                </c:pt>
                <c:pt idx="193">
                  <c:v>-2.3890040000001138E-3</c:v>
                </c:pt>
                <c:pt idx="194">
                  <c:v>-2.0881660000000011E-3</c:v>
                </c:pt>
                <c:pt idx="195">
                  <c:v>-2.1464850000002117E-3</c:v>
                </c:pt>
                <c:pt idx="196">
                  <c:v>-2.1796859999999468E-3</c:v>
                </c:pt>
                <c:pt idx="197">
                  <c:v>-2.644755000000032E-3</c:v>
                </c:pt>
                <c:pt idx="198">
                  <c:v>-2.3615510000001903E-3</c:v>
                </c:pt>
                <c:pt idx="199">
                  <c:v>-2.4540870000000722E-3</c:v>
                </c:pt>
                <c:pt idx="200">
                  <c:v>-2.5181850000001306E-3</c:v>
                </c:pt>
                <c:pt idx="201">
                  <c:v>-2.4313979999999445E-3</c:v>
                </c:pt>
                <c:pt idx="202">
                  <c:v>-1.9254840000000968E-3</c:v>
                </c:pt>
                <c:pt idx="203">
                  <c:v>-1.3112360000000082E-3</c:v>
                </c:pt>
                <c:pt idx="204">
                  <c:v>-1.4367010000000846E-3</c:v>
                </c:pt>
                <c:pt idx="205">
                  <c:v>-1.4757939999999507E-3</c:v>
                </c:pt>
                <c:pt idx="206">
                  <c:v>-2.0659650000000055E-3</c:v>
                </c:pt>
                <c:pt idx="207">
                  <c:v>-1.3514880000000176E-3</c:v>
                </c:pt>
                <c:pt idx="208">
                  <c:v>-6.2676799999985633E-4</c:v>
                </c:pt>
                <c:pt idx="209">
                  <c:v>-1.8923799999993207E-4</c:v>
                </c:pt>
                <c:pt idx="210">
                  <c:v>-4.3893800000000736E-4</c:v>
                </c:pt>
                <c:pt idx="211">
                  <c:v>0</c:v>
                </c:pt>
                <c:pt idx="212">
                  <c:v>-4.729599999996026E-5</c:v>
                </c:pt>
                <c:pt idx="213">
                  <c:v>-3.6527300000011563E-4</c:v>
                </c:pt>
                <c:pt idx="214">
                  <c:v>-3.8230999999996131E-4</c:v>
                </c:pt>
                <c:pt idx="215">
                  <c:v>-6.9832000000019439E-4</c:v>
                </c:pt>
                <c:pt idx="216">
                  <c:v>-9.3531800000005202E-4</c:v>
                </c:pt>
                <c:pt idx="217">
                  <c:v>-5.6934299999988978E-4</c:v>
                </c:pt>
                <c:pt idx="218">
                  <c:v>-7.2729000000003904E-4</c:v>
                </c:pt>
                <c:pt idx="219">
                  <c:v>-5.6131799999980104E-4</c:v>
                </c:pt>
                <c:pt idx="220">
                  <c:v>-9.1437399999995254E-4</c:v>
                </c:pt>
                <c:pt idx="221">
                  <c:v>-8.2728100000008448E-4</c:v>
                </c:pt>
                <c:pt idx="222">
                  <c:v>-7.7262900000005176E-4</c:v>
                </c:pt>
                <c:pt idx="223">
                  <c:v>-1.6044800000008762E-4</c:v>
                </c:pt>
                <c:pt idx="224">
                  <c:v>-3.8401499999986299E-4</c:v>
                </c:pt>
                <c:pt idx="225">
                  <c:v>-3.7965999999869383E-5</c:v>
                </c:pt>
                <c:pt idx="226">
                  <c:v>-7.8459999999950009E-5</c:v>
                </c:pt>
                <c:pt idx="227">
                  <c:v>-8.2233500000006645E-4</c:v>
                </c:pt>
                <c:pt idx="228">
                  <c:v>-8.1546300000013617E-4</c:v>
                </c:pt>
                <c:pt idx="229">
                  <c:v>-1.4820440000000872E-3</c:v>
                </c:pt>
                <c:pt idx="230">
                  <c:v>-1.2476959999999054E-3</c:v>
                </c:pt>
                <c:pt idx="231">
                  <c:v>-8.3116799999993416E-4</c:v>
                </c:pt>
                <c:pt idx="232">
                  <c:v>-7.5018000000000033E-5</c:v>
                </c:pt>
                <c:pt idx="233">
                  <c:v>-3.7268799999992555E-4</c:v>
                </c:pt>
                <c:pt idx="234">
                  <c:v>-2.5303599999983818E-4</c:v>
                </c:pt>
                <c:pt idx="235">
                  <c:v>-7.1668000000045136E-5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-1.4577710000000933E-3</c:v>
                </c:pt>
                <c:pt idx="251">
                  <c:v>-1.6084270000001196E-3</c:v>
                </c:pt>
                <c:pt idx="252">
                  <c:v>-1.1247619999999188E-3</c:v>
                </c:pt>
                <c:pt idx="253">
                  <c:v>-1.3231089999999313E-3</c:v>
                </c:pt>
                <c:pt idx="254">
                  <c:v>-1.154749000000038E-3</c:v>
                </c:pt>
                <c:pt idx="255">
                  <c:v>-4.257119999999759E-4</c:v>
                </c:pt>
                <c:pt idx="256">
                  <c:v>-7.2213299999998527E-4</c:v>
                </c:pt>
                <c:pt idx="257">
                  <c:v>-1.5333129999999073E-3</c:v>
                </c:pt>
                <c:pt idx="258">
                  <c:v>-5.9418000000050598E-5</c:v>
                </c:pt>
                <c:pt idx="259">
                  <c:v>0</c:v>
                </c:pt>
                <c:pt idx="260">
                  <c:v>0</c:v>
                </c:pt>
                <c:pt idx="261">
                  <c:v>-6.3179599999989473E-4</c:v>
                </c:pt>
                <c:pt idx="262">
                  <c:v>-6.1150599999996297E-4</c:v>
                </c:pt>
                <c:pt idx="263">
                  <c:v>-1.683379000000059E-3</c:v>
                </c:pt>
                <c:pt idx="264">
                  <c:v>-3.7612589999998819E-3</c:v>
                </c:pt>
                <c:pt idx="265">
                  <c:v>-6.7718559999998436E-3</c:v>
                </c:pt>
                <c:pt idx="266">
                  <c:v>-3.3246149999999943E-3</c:v>
                </c:pt>
                <c:pt idx="267">
                  <c:v>-5.2857870000000279E-3</c:v>
                </c:pt>
                <c:pt idx="268">
                  <c:v>-5.1126810000000659E-3</c:v>
                </c:pt>
                <c:pt idx="269">
                  <c:v>-6.772492000000057E-3</c:v>
                </c:pt>
                <c:pt idx="270">
                  <c:v>-6.4150139999999281E-3</c:v>
                </c:pt>
                <c:pt idx="271">
                  <c:v>-3.9558709999998878E-3</c:v>
                </c:pt>
                <c:pt idx="272">
                  <c:v>-1.8992359999999734E-3</c:v>
                </c:pt>
                <c:pt idx="273">
                  <c:v>-2.0466460000000096E-3</c:v>
                </c:pt>
                <c:pt idx="274">
                  <c:v>-3.6339299999999641E-3</c:v>
                </c:pt>
                <c:pt idx="275">
                  <c:v>-3.1035450000001675E-3</c:v>
                </c:pt>
                <c:pt idx="276">
                  <c:v>-1.9151869999998327E-3</c:v>
                </c:pt>
                <c:pt idx="277">
                  <c:v>-2.1132599999987178E-4</c:v>
                </c:pt>
                <c:pt idx="278">
                  <c:v>-5.0472999999988128E-4</c:v>
                </c:pt>
                <c:pt idx="279">
                  <c:v>-1.2567810000000464E-3</c:v>
                </c:pt>
                <c:pt idx="280">
                  <c:v>-1.434590000000071E-3</c:v>
                </c:pt>
                <c:pt idx="281">
                  <c:v>-1.3205230000000938E-3</c:v>
                </c:pt>
                <c:pt idx="282">
                  <c:v>-1.801403000000164E-3</c:v>
                </c:pt>
                <c:pt idx="283">
                  <c:v>-3.725729000000001E-3</c:v>
                </c:pt>
                <c:pt idx="284">
                  <c:v>-8.5546209999999966E-3</c:v>
                </c:pt>
                <c:pt idx="285">
                  <c:v>-1.0832865999999967E-2</c:v>
                </c:pt>
                <c:pt idx="286">
                  <c:v>-1.0345463999999993E-2</c:v>
                </c:pt>
                <c:pt idx="287">
                  <c:v>-1.4184276000000181E-2</c:v>
                </c:pt>
                <c:pt idx="288">
                  <c:v>-1.4138918999999988E-2</c:v>
                </c:pt>
                <c:pt idx="289">
                  <c:v>-1.1545325000000047E-2</c:v>
                </c:pt>
                <c:pt idx="290">
                  <c:v>-1.3964451999999938E-2</c:v>
                </c:pt>
                <c:pt idx="291">
                  <c:v>-1.203152E-2</c:v>
                </c:pt>
                <c:pt idx="292">
                  <c:v>-1.8193309999999883E-2</c:v>
                </c:pt>
                <c:pt idx="293">
                  <c:v>-2.1608291000000009E-2</c:v>
                </c:pt>
                <c:pt idx="294">
                  <c:v>-3.6975072000000185E-2</c:v>
                </c:pt>
                <c:pt idx="295">
                  <c:v>-3.1981017000000063E-2</c:v>
                </c:pt>
                <c:pt idx="296">
                  <c:v>-3.710190200000011E-2</c:v>
                </c:pt>
                <c:pt idx="297">
                  <c:v>-4.0622649099999991E-2</c:v>
                </c:pt>
                <c:pt idx="298">
                  <c:v>-3.5732555000000048E-2</c:v>
                </c:pt>
                <c:pt idx="299">
                  <c:v>-3.9048684900000012E-2</c:v>
                </c:pt>
                <c:pt idx="300">
                  <c:v>-4.670627520000005E-2</c:v>
                </c:pt>
                <c:pt idx="301">
                  <c:v>-4.2338699599999925E-2</c:v>
                </c:pt>
                <c:pt idx="302">
                  <c:v>-6.033961190000002E-2</c:v>
                </c:pt>
                <c:pt idx="303">
                  <c:v>-5.9570225399999913E-2</c:v>
                </c:pt>
                <c:pt idx="304">
                  <c:v>-6.2772245200000049E-2</c:v>
                </c:pt>
                <c:pt idx="305">
                  <c:v>-4.9819092199999998E-2</c:v>
                </c:pt>
                <c:pt idx="306">
                  <c:v>-4.226097619999996E-2</c:v>
                </c:pt>
                <c:pt idx="307">
                  <c:v>-3.4127900300000076E-2</c:v>
                </c:pt>
                <c:pt idx="308">
                  <c:v>-4.1866047299999994E-2</c:v>
                </c:pt>
                <c:pt idx="309">
                  <c:v>-3.8877957000000039E-2</c:v>
                </c:pt>
                <c:pt idx="310">
                  <c:v>-4.2123914000000012E-2</c:v>
                </c:pt>
                <c:pt idx="311">
                  <c:v>-4.6327986800000075E-2</c:v>
                </c:pt>
                <c:pt idx="312">
                  <c:v>-4.1051708000000076E-2</c:v>
                </c:pt>
                <c:pt idx="313">
                  <c:v>-4.6574871800000098E-2</c:v>
                </c:pt>
                <c:pt idx="314">
                  <c:v>-4.2854161999999973E-2</c:v>
                </c:pt>
                <c:pt idx="315">
                  <c:v>-4.3756862999999951E-2</c:v>
                </c:pt>
                <c:pt idx="316">
                  <c:v>-3.4858132000000069E-2</c:v>
                </c:pt>
                <c:pt idx="317">
                  <c:v>-3.0627729999999929E-2</c:v>
                </c:pt>
                <c:pt idx="318">
                  <c:v>-3.4093560000000023E-2</c:v>
                </c:pt>
                <c:pt idx="319">
                  <c:v>-3.0665297000000008E-2</c:v>
                </c:pt>
                <c:pt idx="320">
                  <c:v>-3.5364645999999993E-2</c:v>
                </c:pt>
                <c:pt idx="321">
                  <c:v>-3.568046099999992E-2</c:v>
                </c:pt>
                <c:pt idx="322">
                  <c:v>-3.3861311000000116E-2</c:v>
                </c:pt>
                <c:pt idx="323">
                  <c:v>-3.3014464000000091E-2</c:v>
                </c:pt>
                <c:pt idx="324">
                  <c:v>-4.0486433000000037E-2</c:v>
                </c:pt>
                <c:pt idx="325">
                  <c:v>-3.7907191000000014E-2</c:v>
                </c:pt>
                <c:pt idx="326">
                  <c:v>-3.6859146999999891E-2</c:v>
                </c:pt>
                <c:pt idx="327">
                  <c:v>-3.8210192999999892E-2</c:v>
                </c:pt>
                <c:pt idx="328">
                  <c:v>-3.7123342999999975E-2</c:v>
                </c:pt>
                <c:pt idx="329">
                  <c:v>-3.6876252000000019E-2</c:v>
                </c:pt>
                <c:pt idx="330">
                  <c:v>-3.5084153999999895E-2</c:v>
                </c:pt>
                <c:pt idx="331">
                  <c:v>-3.7560585999999833E-2</c:v>
                </c:pt>
                <c:pt idx="332">
                  <c:v>-4.0918967000000063E-2</c:v>
                </c:pt>
                <c:pt idx="333">
                  <c:v>-3.9031923999999892E-2</c:v>
                </c:pt>
                <c:pt idx="334">
                  <c:v>-3.8466020000000073E-2</c:v>
                </c:pt>
                <c:pt idx="335">
                  <c:v>-3.8483778000000031E-2</c:v>
                </c:pt>
                <c:pt idx="336">
                  <c:v>-3.8260961999999836E-2</c:v>
                </c:pt>
                <c:pt idx="337">
                  <c:v>-3.7396623999999976E-2</c:v>
                </c:pt>
                <c:pt idx="338">
                  <c:v>-3.687822099999994E-2</c:v>
                </c:pt>
                <c:pt idx="339">
                  <c:v>-3.7350339999999961E-2</c:v>
                </c:pt>
                <c:pt idx="340">
                  <c:v>-3.9712951999999857E-2</c:v>
                </c:pt>
                <c:pt idx="341">
                  <c:v>-3.8906694000000012E-2</c:v>
                </c:pt>
                <c:pt idx="342">
                  <c:v>-4.0032097000000023E-2</c:v>
                </c:pt>
                <c:pt idx="343">
                  <c:v>-3.7860992000000121E-2</c:v>
                </c:pt>
                <c:pt idx="344">
                  <c:v>-3.4606862999999974E-2</c:v>
                </c:pt>
                <c:pt idx="345">
                  <c:v>-3.5726922999999945E-2</c:v>
                </c:pt>
                <c:pt idx="346">
                  <c:v>-3.6777972000000089E-2</c:v>
                </c:pt>
                <c:pt idx="347">
                  <c:v>-3.5292492000000036E-2</c:v>
                </c:pt>
                <c:pt idx="348">
                  <c:v>-3.6058944000000114E-2</c:v>
                </c:pt>
                <c:pt idx="349">
                  <c:v>-3.4306125000000062E-2</c:v>
                </c:pt>
                <c:pt idx="350">
                  <c:v>-3.5052999000000001E-2</c:v>
                </c:pt>
                <c:pt idx="351">
                  <c:v>-3.3853323999999928E-2</c:v>
                </c:pt>
                <c:pt idx="352">
                  <c:v>-3.3887803000000077E-2</c:v>
                </c:pt>
                <c:pt idx="353">
                  <c:v>-3.2474207000000206E-2</c:v>
                </c:pt>
                <c:pt idx="354">
                  <c:v>-2.9832722000000103E-2</c:v>
                </c:pt>
                <c:pt idx="355">
                  <c:v>-2.9884046999999782E-2</c:v>
                </c:pt>
                <c:pt idx="356">
                  <c:v>-2.5492169999999988E-2</c:v>
                </c:pt>
                <c:pt idx="357">
                  <c:v>-2.6183205000000043E-2</c:v>
                </c:pt>
                <c:pt idx="358">
                  <c:v>-2.8826650999999856E-2</c:v>
                </c:pt>
                <c:pt idx="359">
                  <c:v>-3.0097307E-2</c:v>
                </c:pt>
                <c:pt idx="360">
                  <c:v>-3.5467284999999946E-2</c:v>
                </c:pt>
                <c:pt idx="361">
                  <c:v>-3.4449597999999922E-2</c:v>
                </c:pt>
                <c:pt idx="362">
                  <c:v>-3.386719999999991E-2</c:v>
                </c:pt>
                <c:pt idx="363">
                  <c:v>-3.2584432000000108E-2</c:v>
                </c:pt>
                <c:pt idx="364">
                  <c:v>-3.3450080000000069E-2</c:v>
                </c:pt>
                <c:pt idx="365">
                  <c:v>-3.3483343999999991E-2</c:v>
                </c:pt>
                <c:pt idx="366">
                  <c:v>-3.2956907999999882E-2</c:v>
                </c:pt>
                <c:pt idx="367">
                  <c:v>-3.3994629999999915E-2</c:v>
                </c:pt>
                <c:pt idx="368">
                  <c:v>-3.3189572000000001E-2</c:v>
                </c:pt>
                <c:pt idx="369">
                  <c:v>-3.353562899999997E-2</c:v>
                </c:pt>
                <c:pt idx="370">
                  <c:v>-3.3575742999999873E-2</c:v>
                </c:pt>
                <c:pt idx="371">
                  <c:v>-3.5964714999999842E-2</c:v>
                </c:pt>
                <c:pt idx="372">
                  <c:v>-3.5530477000000019E-2</c:v>
                </c:pt>
                <c:pt idx="373">
                  <c:v>-3.4337548999999856E-2</c:v>
                </c:pt>
                <c:pt idx="374">
                  <c:v>-3.2788299999999937E-2</c:v>
                </c:pt>
                <c:pt idx="375">
                  <c:v>-3.1940736000000018E-2</c:v>
                </c:pt>
                <c:pt idx="376">
                  <c:v>-3.077833600000008E-2</c:v>
                </c:pt>
                <c:pt idx="377">
                  <c:v>-3.2222013000000063E-2</c:v>
                </c:pt>
                <c:pt idx="378">
                  <c:v>-2.9847451000000091E-2</c:v>
                </c:pt>
                <c:pt idx="379">
                  <c:v>-3.0051658999999974E-2</c:v>
                </c:pt>
                <c:pt idx="380">
                  <c:v>-2.904272900000001E-2</c:v>
                </c:pt>
                <c:pt idx="381">
                  <c:v>-3.0496856999999863E-2</c:v>
                </c:pt>
                <c:pt idx="382">
                  <c:v>-2.9711052000000109E-2</c:v>
                </c:pt>
                <c:pt idx="383">
                  <c:v>-2.9746862999999849E-2</c:v>
                </c:pt>
                <c:pt idx="384">
                  <c:v>-3.07368570000001E-2</c:v>
                </c:pt>
                <c:pt idx="385">
                  <c:v>-2.879094800000007E-2</c:v>
                </c:pt>
                <c:pt idx="386">
                  <c:v>-2.8602451999999858E-2</c:v>
                </c:pt>
                <c:pt idx="387">
                  <c:v>-2.8835900999999921E-2</c:v>
                </c:pt>
                <c:pt idx="388">
                  <c:v>-2.8497206000000004E-2</c:v>
                </c:pt>
                <c:pt idx="389">
                  <c:v>-2.8498562999999876E-2</c:v>
                </c:pt>
                <c:pt idx="390">
                  <c:v>-2.9293651999999837E-2</c:v>
                </c:pt>
                <c:pt idx="391">
                  <c:v>-2.8269976999999925E-2</c:v>
                </c:pt>
                <c:pt idx="392">
                  <c:v>-3.025580200000013E-2</c:v>
                </c:pt>
                <c:pt idx="393">
                  <c:v>-2.8338629999999965E-2</c:v>
                </c:pt>
                <c:pt idx="394">
                  <c:v>-2.8541000999999823E-2</c:v>
                </c:pt>
                <c:pt idx="395">
                  <c:v>-2.7690653999999995E-2</c:v>
                </c:pt>
                <c:pt idx="396">
                  <c:v>-2.7953803999999992E-2</c:v>
                </c:pt>
                <c:pt idx="397">
                  <c:v>-2.6587788000000046E-2</c:v>
                </c:pt>
                <c:pt idx="398">
                  <c:v>-2.6724715999999944E-2</c:v>
                </c:pt>
                <c:pt idx="399">
                  <c:v>-2.6423166999999921E-2</c:v>
                </c:pt>
                <c:pt idx="400">
                  <c:v>-2.5480287999999972E-2</c:v>
                </c:pt>
                <c:pt idx="401">
                  <c:v>-2.5910173999999869E-2</c:v>
                </c:pt>
                <c:pt idx="402">
                  <c:v>-2.4976423000000067E-2</c:v>
                </c:pt>
                <c:pt idx="403">
                  <c:v>-2.4321377999999869E-2</c:v>
                </c:pt>
                <c:pt idx="404">
                  <c:v>-2.4662572000000181E-2</c:v>
                </c:pt>
                <c:pt idx="405">
                  <c:v>-2.5146957000000157E-2</c:v>
                </c:pt>
                <c:pt idx="406">
                  <c:v>-2.5588005999999951E-2</c:v>
                </c:pt>
                <c:pt idx="407">
                  <c:v>-2.5939466000000039E-2</c:v>
                </c:pt>
                <c:pt idx="408">
                  <c:v>-2.5727693999999929E-2</c:v>
                </c:pt>
                <c:pt idx="409">
                  <c:v>-2.5041512000000012E-2</c:v>
                </c:pt>
                <c:pt idx="410">
                  <c:v>-2.4390448999999991E-2</c:v>
                </c:pt>
                <c:pt idx="411">
                  <c:v>-2.305865300000005E-2</c:v>
                </c:pt>
                <c:pt idx="412">
                  <c:v>-2.2429988999999977E-2</c:v>
                </c:pt>
                <c:pt idx="413">
                  <c:v>-2.1661372000000029E-2</c:v>
                </c:pt>
                <c:pt idx="414">
                  <c:v>-2.0606587999999874E-2</c:v>
                </c:pt>
                <c:pt idx="415">
                  <c:v>-2.2360347999999929E-2</c:v>
                </c:pt>
                <c:pt idx="416">
                  <c:v>-2.1782862000000024E-2</c:v>
                </c:pt>
                <c:pt idx="417">
                  <c:v>-2.1805552999999919E-2</c:v>
                </c:pt>
                <c:pt idx="418">
                  <c:v>-2.4400953999999957E-2</c:v>
                </c:pt>
                <c:pt idx="419">
                  <c:v>-2.5453459999999949E-2</c:v>
                </c:pt>
                <c:pt idx="420">
                  <c:v>-2.7305534000000079E-2</c:v>
                </c:pt>
                <c:pt idx="421">
                  <c:v>-2.5965547999999897E-2</c:v>
                </c:pt>
                <c:pt idx="422">
                  <c:v>-2.7849781000000122E-2</c:v>
                </c:pt>
                <c:pt idx="423">
                  <c:v>-2.8751498999999969E-2</c:v>
                </c:pt>
                <c:pt idx="424">
                  <c:v>-2.6870411999999986E-2</c:v>
                </c:pt>
                <c:pt idx="425">
                  <c:v>-2.5993919000000004E-2</c:v>
                </c:pt>
                <c:pt idx="426">
                  <c:v>-2.6301782000000003E-2</c:v>
                </c:pt>
                <c:pt idx="427">
                  <c:v>-3.5651282000000034E-2</c:v>
                </c:pt>
                <c:pt idx="428">
                  <c:v>-3.6465013999999886E-2</c:v>
                </c:pt>
                <c:pt idx="429">
                  <c:v>-3.6800623000000088E-2</c:v>
                </c:pt>
                <c:pt idx="430">
                  <c:v>-3.6158528999999814E-2</c:v>
                </c:pt>
                <c:pt idx="431">
                  <c:v>-3.892189899999994E-2</c:v>
                </c:pt>
                <c:pt idx="432">
                  <c:v>-3.9103276000000048E-2</c:v>
                </c:pt>
                <c:pt idx="433">
                  <c:v>-3.6537724000000028E-2</c:v>
                </c:pt>
                <c:pt idx="434">
                  <c:v>-3.4436639000000012E-2</c:v>
                </c:pt>
                <c:pt idx="435">
                  <c:v>-3.5394337000000178E-2</c:v>
                </c:pt>
                <c:pt idx="436">
                  <c:v>-3.5180775999999921E-2</c:v>
                </c:pt>
                <c:pt idx="437">
                  <c:v>-3.4349797999999966E-2</c:v>
                </c:pt>
                <c:pt idx="438">
                  <c:v>-3.5482911000000061E-2</c:v>
                </c:pt>
                <c:pt idx="439">
                  <c:v>-3.3781923000000005E-2</c:v>
                </c:pt>
                <c:pt idx="440">
                  <c:v>-3.5033479000000173E-2</c:v>
                </c:pt>
                <c:pt idx="441">
                  <c:v>-3.2918287000000192E-2</c:v>
                </c:pt>
                <c:pt idx="442">
                  <c:v>-3.2039690000000065E-2</c:v>
                </c:pt>
                <c:pt idx="443">
                  <c:v>-3.1666676999999935E-2</c:v>
                </c:pt>
                <c:pt idx="444">
                  <c:v>-3.0914608999999926E-2</c:v>
                </c:pt>
                <c:pt idx="445">
                  <c:v>-3.1893664999999828E-2</c:v>
                </c:pt>
                <c:pt idx="446">
                  <c:v>-3.1596541000000117E-2</c:v>
                </c:pt>
                <c:pt idx="447">
                  <c:v>-3.2342994999999972E-2</c:v>
                </c:pt>
                <c:pt idx="448">
                  <c:v>-3.3113874000000126E-2</c:v>
                </c:pt>
                <c:pt idx="449">
                  <c:v>-3.2317212000000158E-2</c:v>
                </c:pt>
                <c:pt idx="450">
                  <c:v>-3.2418936999999912E-2</c:v>
                </c:pt>
                <c:pt idx="451">
                  <c:v>-3.1245497999999997E-2</c:v>
                </c:pt>
                <c:pt idx="452">
                  <c:v>-3.1048563000000057E-2</c:v>
                </c:pt>
                <c:pt idx="453">
                  <c:v>-3.1709675999999944E-2</c:v>
                </c:pt>
                <c:pt idx="454">
                  <c:v>-3.2316576999999826E-2</c:v>
                </c:pt>
                <c:pt idx="455">
                  <c:v>-3.5122172999999972E-2</c:v>
                </c:pt>
                <c:pt idx="456">
                  <c:v>-3.3230724999999892E-2</c:v>
                </c:pt>
                <c:pt idx="457">
                  <c:v>-3.5148541999999908E-2</c:v>
                </c:pt>
                <c:pt idx="458">
                  <c:v>-3.4682394000000158E-2</c:v>
                </c:pt>
                <c:pt idx="459">
                  <c:v>-3.2970743999999969E-2</c:v>
                </c:pt>
                <c:pt idx="460">
                  <c:v>-3.1645213999999894E-2</c:v>
                </c:pt>
                <c:pt idx="461">
                  <c:v>-3.0048749000000045E-2</c:v>
                </c:pt>
                <c:pt idx="462">
                  <c:v>-2.9736626999999998E-2</c:v>
                </c:pt>
                <c:pt idx="463">
                  <c:v>-2.7630474000000051E-2</c:v>
                </c:pt>
                <c:pt idx="464">
                  <c:v>-2.6226762000000008E-2</c:v>
                </c:pt>
                <c:pt idx="465">
                  <c:v>-2.58577929999999E-2</c:v>
                </c:pt>
                <c:pt idx="466">
                  <c:v>-2.7760131E-2</c:v>
                </c:pt>
                <c:pt idx="467">
                  <c:v>-2.6509810000000016E-2</c:v>
                </c:pt>
                <c:pt idx="468">
                  <c:v>-2.4348534999999855E-2</c:v>
                </c:pt>
                <c:pt idx="469">
                  <c:v>-2.5139451000000007E-2</c:v>
                </c:pt>
                <c:pt idx="470">
                  <c:v>-2.5683552000000189E-2</c:v>
                </c:pt>
                <c:pt idx="471">
                  <c:v>-2.5936390000000073E-2</c:v>
                </c:pt>
                <c:pt idx="472">
                  <c:v>-2.7136175999999977E-2</c:v>
                </c:pt>
                <c:pt idx="473">
                  <c:v>-2.5776321999999935E-2</c:v>
                </c:pt>
                <c:pt idx="474">
                  <c:v>-2.3736132999999882E-2</c:v>
                </c:pt>
                <c:pt idx="475">
                  <c:v>-2.3699519999999894E-2</c:v>
                </c:pt>
                <c:pt idx="476">
                  <c:v>-2.4110586999999895E-2</c:v>
                </c:pt>
                <c:pt idx="477">
                  <c:v>-2.3863945999999941E-2</c:v>
                </c:pt>
                <c:pt idx="478">
                  <c:v>-2.6279751999999917E-2</c:v>
                </c:pt>
                <c:pt idx="479">
                  <c:v>-2.438149199999998E-2</c:v>
                </c:pt>
                <c:pt idx="480">
                  <c:v>-2.3326456000000006E-2</c:v>
                </c:pt>
                <c:pt idx="481">
                  <c:v>-2.2793586000000005E-2</c:v>
                </c:pt>
                <c:pt idx="482">
                  <c:v>-2.08929720000001E-2</c:v>
                </c:pt>
                <c:pt idx="483">
                  <c:v>-2.1479165999999852E-2</c:v>
                </c:pt>
                <c:pt idx="484">
                  <c:v>-2.0987159999999904E-2</c:v>
                </c:pt>
                <c:pt idx="485">
                  <c:v>-2.1916267000000062E-2</c:v>
                </c:pt>
                <c:pt idx="486">
                  <c:v>-2.2378522999999859E-2</c:v>
                </c:pt>
                <c:pt idx="487">
                  <c:v>-2.3483040000000073E-2</c:v>
                </c:pt>
                <c:pt idx="488">
                  <c:v>-2.4454087999999957E-2</c:v>
                </c:pt>
                <c:pt idx="489">
                  <c:v>-2.4480763999999908E-2</c:v>
                </c:pt>
                <c:pt idx="490">
                  <c:v>-2.3589540000000169E-2</c:v>
                </c:pt>
                <c:pt idx="491">
                  <c:v>-2.3140470000000052E-2</c:v>
                </c:pt>
                <c:pt idx="492">
                  <c:v>-2.2907291999999871E-2</c:v>
                </c:pt>
                <c:pt idx="493">
                  <c:v>-2.3160611000000018E-2</c:v>
                </c:pt>
                <c:pt idx="494">
                  <c:v>-2.3740918000000194E-2</c:v>
                </c:pt>
                <c:pt idx="495">
                  <c:v>-2.3056170999999948E-2</c:v>
                </c:pt>
                <c:pt idx="496">
                  <c:v>-2.3465290000000097E-2</c:v>
                </c:pt>
                <c:pt idx="497">
                  <c:v>-2.4247855999999957E-2</c:v>
                </c:pt>
                <c:pt idx="498">
                  <c:v>-2.4157817000000022E-2</c:v>
                </c:pt>
                <c:pt idx="499">
                  <c:v>-2.5368672000000061E-2</c:v>
                </c:pt>
                <c:pt idx="500">
                  <c:v>-2.4300097000000052E-2</c:v>
                </c:pt>
                <c:pt idx="501">
                  <c:v>-2.2301089000000048E-2</c:v>
                </c:pt>
                <c:pt idx="502">
                  <c:v>-2.1601082000000132E-2</c:v>
                </c:pt>
                <c:pt idx="503">
                  <c:v>-1.8834751999999979E-2</c:v>
                </c:pt>
                <c:pt idx="504">
                  <c:v>-1.7444216000000096E-2</c:v>
                </c:pt>
                <c:pt idx="505">
                  <c:v>-1.7422145999999885E-2</c:v>
                </c:pt>
                <c:pt idx="506">
                  <c:v>-1.7313153999999942E-2</c:v>
                </c:pt>
                <c:pt idx="507">
                  <c:v>-1.6881206999999905E-2</c:v>
                </c:pt>
                <c:pt idx="508">
                  <c:v>-1.6420945999999957E-2</c:v>
                </c:pt>
                <c:pt idx="509">
                  <c:v>-1.7850316999999904E-2</c:v>
                </c:pt>
                <c:pt idx="510">
                  <c:v>-1.7881427999999915E-2</c:v>
                </c:pt>
                <c:pt idx="511">
                  <c:v>-1.6242714999999863E-2</c:v>
                </c:pt>
                <c:pt idx="512">
                  <c:v>-1.5665539000000082E-2</c:v>
                </c:pt>
                <c:pt idx="513">
                  <c:v>-1.5735006999999995E-2</c:v>
                </c:pt>
                <c:pt idx="514">
                  <c:v>-1.5492130999999972E-2</c:v>
                </c:pt>
                <c:pt idx="515">
                  <c:v>-1.5016569000000118E-2</c:v>
                </c:pt>
                <c:pt idx="516">
                  <c:v>-1.5626673999999865E-2</c:v>
                </c:pt>
                <c:pt idx="517">
                  <c:v>-1.8721813000000111E-2</c:v>
                </c:pt>
                <c:pt idx="518">
                  <c:v>-1.6934733000000052E-2</c:v>
                </c:pt>
                <c:pt idx="519">
                  <c:v>-2.1210595000000013E-2</c:v>
                </c:pt>
                <c:pt idx="520">
                  <c:v>-1.6833112000000029E-2</c:v>
                </c:pt>
                <c:pt idx="521">
                  <c:v>-1.5650472000000037E-2</c:v>
                </c:pt>
                <c:pt idx="522">
                  <c:v>-1.4420675999999957E-2</c:v>
                </c:pt>
                <c:pt idx="523">
                  <c:v>-1.1783260000000155E-2</c:v>
                </c:pt>
                <c:pt idx="524">
                  <c:v>-1.109816499999988E-2</c:v>
                </c:pt>
                <c:pt idx="525">
                  <c:v>-9.6901129999998822E-3</c:v>
                </c:pt>
                <c:pt idx="526">
                  <c:v>-9.9940000000001417E-3</c:v>
                </c:pt>
                <c:pt idx="527">
                  <c:v>-9.5107769999999616E-3</c:v>
                </c:pt>
                <c:pt idx="528">
                  <c:v>-9.1441610000001679E-3</c:v>
                </c:pt>
                <c:pt idx="529">
                  <c:v>-7.8237849999998159E-3</c:v>
                </c:pt>
                <c:pt idx="530">
                  <c:v>-6.0009339999999153E-3</c:v>
                </c:pt>
                <c:pt idx="531">
                  <c:v>-6.207055999999966E-3</c:v>
                </c:pt>
                <c:pt idx="532">
                  <c:v>-6.7522099999998775E-3</c:v>
                </c:pt>
                <c:pt idx="533">
                  <c:v>-5.7375250000000055E-3</c:v>
                </c:pt>
                <c:pt idx="534">
                  <c:v>-6.6915619999999764E-3</c:v>
                </c:pt>
                <c:pt idx="535">
                  <c:v>-6.5854850000000627E-3</c:v>
                </c:pt>
                <c:pt idx="536">
                  <c:v>-5.0469450000000509E-3</c:v>
                </c:pt>
                <c:pt idx="537">
                  <c:v>-8.864346999999953E-3</c:v>
                </c:pt>
                <c:pt idx="538">
                  <c:v>-1.0057036000000153E-2</c:v>
                </c:pt>
                <c:pt idx="539">
                  <c:v>-8.0455620000000182E-3</c:v>
                </c:pt>
                <c:pt idx="540">
                  <c:v>-9.7425209999998964E-3</c:v>
                </c:pt>
                <c:pt idx="541">
                  <c:v>-1.0230993000000126E-2</c:v>
                </c:pt>
                <c:pt idx="542">
                  <c:v>-1.1516802000000098E-2</c:v>
                </c:pt>
                <c:pt idx="543">
                  <c:v>-8.4473419999999359E-3</c:v>
                </c:pt>
                <c:pt idx="544">
                  <c:v>-1.0166901999999936E-2</c:v>
                </c:pt>
                <c:pt idx="545">
                  <c:v>-9.6627180000000406E-3</c:v>
                </c:pt>
                <c:pt idx="546">
                  <c:v>-1.0274488000000019E-2</c:v>
                </c:pt>
                <c:pt idx="547">
                  <c:v>-7.4833300000000233E-3</c:v>
                </c:pt>
                <c:pt idx="548">
                  <c:v>-6.5541339999999762E-3</c:v>
                </c:pt>
                <c:pt idx="549">
                  <c:v>-6.1625759999999448E-3</c:v>
                </c:pt>
                <c:pt idx="550">
                  <c:v>-6.0689250000000357E-3</c:v>
                </c:pt>
                <c:pt idx="551">
                  <c:v>-5.4145390000001044E-3</c:v>
                </c:pt>
                <c:pt idx="552">
                  <c:v>-5.4678899999998972E-3</c:v>
                </c:pt>
                <c:pt idx="553">
                  <c:v>-6.646821999999929E-3</c:v>
                </c:pt>
                <c:pt idx="554">
                  <c:v>-6.0236529999999674E-3</c:v>
                </c:pt>
                <c:pt idx="555">
                  <c:v>-7.7333449999998716E-3</c:v>
                </c:pt>
                <c:pt idx="556">
                  <c:v>-8.1251170000000462E-3</c:v>
                </c:pt>
                <c:pt idx="557">
                  <c:v>-7.5958500000001547E-3</c:v>
                </c:pt>
                <c:pt idx="558">
                  <c:v>-5.5231750000000373E-3</c:v>
                </c:pt>
                <c:pt idx="559">
                  <c:v>-5.3484789999999971E-3</c:v>
                </c:pt>
                <c:pt idx="560">
                  <c:v>-5.014772999999877E-3</c:v>
                </c:pt>
                <c:pt idx="561">
                  <c:v>-5.7699560000000925E-3</c:v>
                </c:pt>
                <c:pt idx="562">
                  <c:v>-4.7082400000001603E-3</c:v>
                </c:pt>
                <c:pt idx="563">
                  <c:v>-3.1970599999999651E-3</c:v>
                </c:pt>
                <c:pt idx="564">
                  <c:v>-2.826184000000012E-3</c:v>
                </c:pt>
                <c:pt idx="565">
                  <c:v>-3.4798430000000736E-3</c:v>
                </c:pt>
                <c:pt idx="566">
                  <c:v>-3.4137849999999617E-3</c:v>
                </c:pt>
                <c:pt idx="567">
                  <c:v>-3.4640300000000936E-3</c:v>
                </c:pt>
                <c:pt idx="568">
                  <c:v>-2.1263539999999922E-3</c:v>
                </c:pt>
                <c:pt idx="569">
                  <c:v>-2.3202880000001186E-3</c:v>
                </c:pt>
                <c:pt idx="570">
                  <c:v>-2.3163090000000467E-3</c:v>
                </c:pt>
                <c:pt idx="571">
                  <c:v>-2.5499889999998685E-3</c:v>
                </c:pt>
                <c:pt idx="572">
                  <c:v>-1.8177530000000389E-3</c:v>
                </c:pt>
                <c:pt idx="573">
                  <c:v>-2.1510339999999814E-3</c:v>
                </c:pt>
                <c:pt idx="574">
                  <c:v>-2.1430470000000242E-3</c:v>
                </c:pt>
                <c:pt idx="575">
                  <c:v>-1.581181000000015E-3</c:v>
                </c:pt>
                <c:pt idx="576">
                  <c:v>-2.2351080000000819E-3</c:v>
                </c:pt>
                <c:pt idx="577">
                  <c:v>-1.3886339999999108E-3</c:v>
                </c:pt>
                <c:pt idx="578">
                  <c:v>-3.5387900000000627E-4</c:v>
                </c:pt>
                <c:pt idx="579">
                  <c:v>0</c:v>
                </c:pt>
                <c:pt idx="580">
                  <c:v>-8.7856299999998554E-4</c:v>
                </c:pt>
                <c:pt idx="581">
                  <c:v>-1.4121880000000147E-3</c:v>
                </c:pt>
                <c:pt idx="582">
                  <c:v>-2.514742999999953E-3</c:v>
                </c:pt>
                <c:pt idx="583">
                  <c:v>-2.6230619999998909E-3</c:v>
                </c:pt>
                <c:pt idx="584">
                  <c:v>-3.2523949999999787E-3</c:v>
                </c:pt>
                <c:pt idx="585">
                  <c:v>-3.4034019999999144E-3</c:v>
                </c:pt>
                <c:pt idx="586">
                  <c:v>-3.9462459999999736E-3</c:v>
                </c:pt>
                <c:pt idx="587">
                  <c:v>-2.8574860000001082E-3</c:v>
                </c:pt>
                <c:pt idx="588">
                  <c:v>-5.0001700000000251E-3</c:v>
                </c:pt>
                <c:pt idx="589">
                  <c:v>-4.5560620000001106E-3</c:v>
                </c:pt>
                <c:pt idx="590">
                  <c:v>-5.9668420000000425E-3</c:v>
                </c:pt>
                <c:pt idx="591">
                  <c:v>-5.6878409999999349E-3</c:v>
                </c:pt>
                <c:pt idx="592">
                  <c:v>-3.7157660000000305E-3</c:v>
                </c:pt>
                <c:pt idx="593">
                  <c:v>-3.9139950000001136E-3</c:v>
                </c:pt>
                <c:pt idx="594">
                  <c:v>-5.2771459999999028E-3</c:v>
                </c:pt>
                <c:pt idx="595">
                  <c:v>-5.0087269999999082E-3</c:v>
                </c:pt>
                <c:pt idx="596">
                  <c:v>-4.8118490000001657E-3</c:v>
                </c:pt>
                <c:pt idx="597">
                  <c:v>-4.5791200000001022E-3</c:v>
                </c:pt>
                <c:pt idx="598">
                  <c:v>-5.1489819999999331E-3</c:v>
                </c:pt>
                <c:pt idx="599">
                  <c:v>-3.8541869999999109E-3</c:v>
                </c:pt>
                <c:pt idx="600">
                  <c:v>-4.0840600000001358E-3</c:v>
                </c:pt>
                <c:pt idx="601">
                  <c:v>-4.4680650000000245E-3</c:v>
                </c:pt>
                <c:pt idx="602">
                  <c:v>-5.2410019999999807E-3</c:v>
                </c:pt>
                <c:pt idx="603">
                  <c:v>-3.6193049999999403E-3</c:v>
                </c:pt>
                <c:pt idx="604">
                  <c:v>-4.2605080000000725E-3</c:v>
                </c:pt>
                <c:pt idx="605">
                  <c:v>-3.4849420000000464E-3</c:v>
                </c:pt>
                <c:pt idx="606">
                  <c:v>-3.8146899999999279E-3</c:v>
                </c:pt>
                <c:pt idx="607">
                  <c:v>-4.1342620000000352E-3</c:v>
                </c:pt>
                <c:pt idx="608">
                  <c:v>-3.9948260000001031E-3</c:v>
                </c:pt>
                <c:pt idx="609">
                  <c:v>-4.7021919999999679E-3</c:v>
                </c:pt>
                <c:pt idx="610">
                  <c:v>-4.5561669999999591E-3</c:v>
                </c:pt>
                <c:pt idx="611">
                  <c:v>-3.6549989999998616E-3</c:v>
                </c:pt>
                <c:pt idx="612">
                  <c:v>-2.8357509999998457E-3</c:v>
                </c:pt>
                <c:pt idx="613">
                  <c:v>-3.6045470000001388E-3</c:v>
                </c:pt>
                <c:pt idx="614">
                  <c:v>-3.4675199999999223E-3</c:v>
                </c:pt>
                <c:pt idx="615">
                  <c:v>-2.4992369999999936E-3</c:v>
                </c:pt>
                <c:pt idx="616">
                  <c:v>-4.2056580000000851E-3</c:v>
                </c:pt>
                <c:pt idx="617">
                  <c:v>-2.3137509999999113E-3</c:v>
                </c:pt>
                <c:pt idx="618">
                  <c:v>-2.595405000000028E-3</c:v>
                </c:pt>
                <c:pt idx="619">
                  <c:v>-3.1433590000001458E-3</c:v>
                </c:pt>
                <c:pt idx="620">
                  <c:v>-1.7695790000000215E-3</c:v>
                </c:pt>
                <c:pt idx="621">
                  <c:v>-8.1230600000003507E-4</c:v>
                </c:pt>
                <c:pt idx="622">
                  <c:v>-1.0658199999988937E-4</c:v>
                </c:pt>
                <c:pt idx="623">
                  <c:v>0</c:v>
                </c:pt>
                <c:pt idx="624">
                  <c:v>-6.9208000000003272E-4</c:v>
                </c:pt>
                <c:pt idx="625">
                  <c:v>-2.301310000000285E-4</c:v>
                </c:pt>
                <c:pt idx="626">
                  <c:v>0</c:v>
                </c:pt>
                <c:pt idx="627">
                  <c:v>0</c:v>
                </c:pt>
                <c:pt idx="628">
                  <c:v>-2.0066999999926338E-5</c:v>
                </c:pt>
                <c:pt idx="629">
                  <c:v>-1.6738159999999879E-3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-1.0428580000000239E-3</c:v>
                </c:pt>
                <c:pt idx="636">
                  <c:v>-2.8358259999999975E-3</c:v>
                </c:pt>
                <c:pt idx="637">
                  <c:v>-7.2020500000007819E-4</c:v>
                </c:pt>
                <c:pt idx="638">
                  <c:v>0</c:v>
                </c:pt>
                <c:pt idx="639">
                  <c:v>-1.0202299999998558E-3</c:v>
                </c:pt>
                <c:pt idx="640">
                  <c:v>-1.8006999999897745E-5</c:v>
                </c:pt>
                <c:pt idx="641">
                  <c:v>-3.8749800000005053E-4</c:v>
                </c:pt>
                <c:pt idx="642">
                  <c:v>-9.5275300000002968E-4</c:v>
                </c:pt>
                <c:pt idx="643">
                  <c:v>-1.0329160000001139E-3</c:v>
                </c:pt>
                <c:pt idx="644">
                  <c:v>-6.2725799999998342E-4</c:v>
                </c:pt>
                <c:pt idx="645">
                  <c:v>-2.3203569999998308E-3</c:v>
                </c:pt>
                <c:pt idx="646">
                  <c:v>-2.2491560000000846E-3</c:v>
                </c:pt>
                <c:pt idx="647">
                  <c:v>-2.0618879999999536E-3</c:v>
                </c:pt>
                <c:pt idx="648">
                  <c:v>-2.1253909999998087E-3</c:v>
                </c:pt>
                <c:pt idx="649">
                  <c:v>-3.3557999999993629E-4</c:v>
                </c:pt>
                <c:pt idx="650">
                  <c:v>0</c:v>
                </c:pt>
                <c:pt idx="651">
                  <c:v>-1.098700000000008E-4</c:v>
                </c:pt>
                <c:pt idx="652">
                  <c:v>0</c:v>
                </c:pt>
                <c:pt idx="653">
                  <c:v>0</c:v>
                </c:pt>
                <c:pt idx="654">
                  <c:v>-4.0257699999983742E-4</c:v>
                </c:pt>
                <c:pt idx="655">
                  <c:v>-4.9054099999989379E-4</c:v>
                </c:pt>
                <c:pt idx="656">
                  <c:v>-1.0223109999999451E-3</c:v>
                </c:pt>
                <c:pt idx="657">
                  <c:v>-2.0097129999999195E-3</c:v>
                </c:pt>
                <c:pt idx="658">
                  <c:v>-1.4737029999998868E-3</c:v>
                </c:pt>
                <c:pt idx="659">
                  <c:v>-1.7340899999999238E-4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-4.1652999999996609E-4</c:v>
                </c:pt>
                <c:pt idx="680">
                  <c:v>-2.2135800000000927E-4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-1.4520370000000184E-3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-5.0712999999859678E-5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-6.5402700000004191E-4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-1.5709239999998773E-3</c:v>
                </c:pt>
                <c:pt idx="932">
                  <c:v>-1.3995700000000396E-3</c:v>
                </c:pt>
                <c:pt idx="933">
                  <c:v>-5.1300260000000436E-3</c:v>
                </c:pt>
                <c:pt idx="934">
                  <c:v>-6.4783850000001168E-3</c:v>
                </c:pt>
                <c:pt idx="935">
                  <c:v>-3.7199740000000928E-3</c:v>
                </c:pt>
                <c:pt idx="936">
                  <c:v>-5.3624050000000804E-3</c:v>
                </c:pt>
                <c:pt idx="937">
                  <c:v>-5.9582840000000489E-3</c:v>
                </c:pt>
                <c:pt idx="938">
                  <c:v>-6.7502389999999652E-3</c:v>
                </c:pt>
                <c:pt idx="939">
                  <c:v>-3.669104000000061E-3</c:v>
                </c:pt>
                <c:pt idx="940">
                  <c:v>-7.3049999999989269E-4</c:v>
                </c:pt>
                <c:pt idx="941">
                  <c:v>0</c:v>
                </c:pt>
                <c:pt idx="942">
                  <c:v>0</c:v>
                </c:pt>
                <c:pt idx="943">
                  <c:v>-1.6748889999998937E-3</c:v>
                </c:pt>
                <c:pt idx="944">
                  <c:v>-3.7281989999999039E-3</c:v>
                </c:pt>
                <c:pt idx="945">
                  <c:v>-3.8427449999999226E-3</c:v>
                </c:pt>
                <c:pt idx="946">
                  <c:v>-1.7745039999999791E-3</c:v>
                </c:pt>
                <c:pt idx="947">
                  <c:v>-2.4942100000000665E-3</c:v>
                </c:pt>
                <c:pt idx="948">
                  <c:v>-1.9719599999998534E-3</c:v>
                </c:pt>
                <c:pt idx="949">
                  <c:v>-8.124860000000353E-4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-2.9920500000002904E-4</c:v>
                </c:pt>
                <c:pt idx="956">
                  <c:v>-5.7226199999990972E-4</c:v>
                </c:pt>
                <c:pt idx="957">
                  <c:v>0</c:v>
                </c:pt>
                <c:pt idx="958">
                  <c:v>-5.191420000001017E-4</c:v>
                </c:pt>
                <c:pt idx="959">
                  <c:v>-5.2627100000017892E-4</c:v>
                </c:pt>
                <c:pt idx="960">
                  <c:v>-5.4796400000009266E-4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-1.6908730000000105E-3</c:v>
                </c:pt>
                <c:pt idx="985">
                  <c:v>-1.1833450000001448E-3</c:v>
                </c:pt>
                <c:pt idx="986">
                  <c:v>-1.2081620000001295E-3</c:v>
                </c:pt>
                <c:pt idx="987">
                  <c:v>-2.8160699999989447E-4</c:v>
                </c:pt>
                <c:pt idx="988">
                  <c:v>0</c:v>
                </c:pt>
                <c:pt idx="989">
                  <c:v>0</c:v>
                </c:pt>
                <c:pt idx="990">
                  <c:v>-4.4748499999991507E-4</c:v>
                </c:pt>
                <c:pt idx="991">
                  <c:v>-2.2642969999999421E-3</c:v>
                </c:pt>
                <c:pt idx="992">
                  <c:v>-3.3732849999998961E-3</c:v>
                </c:pt>
                <c:pt idx="993">
                  <c:v>-3.6228500000001986E-3</c:v>
                </c:pt>
                <c:pt idx="994">
                  <c:v>-2.8184210000001711E-3</c:v>
                </c:pt>
                <c:pt idx="995">
                  <c:v>-1.2628500000000714E-3</c:v>
                </c:pt>
                <c:pt idx="996">
                  <c:v>-1.1533059999999295E-3</c:v>
                </c:pt>
                <c:pt idx="997">
                  <c:v>0</c:v>
                </c:pt>
                <c:pt idx="998">
                  <c:v>-5.2617899999995641E-4</c:v>
                </c:pt>
                <c:pt idx="999">
                  <c:v>0</c:v>
                </c:pt>
                <c:pt idx="1000">
                  <c:v>-3.0123600000001716E-4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-1.9435680000001413E-3</c:v>
                </c:pt>
                <c:pt idx="1049">
                  <c:v>-5.3935209999999645E-3</c:v>
                </c:pt>
                <c:pt idx="1050">
                  <c:v>-4.6773829999999638E-3</c:v>
                </c:pt>
                <c:pt idx="1051">
                  <c:v>-8.7436679999998435E-3</c:v>
                </c:pt>
                <c:pt idx="1052">
                  <c:v>-3.6752050000000052E-3</c:v>
                </c:pt>
                <c:pt idx="1053">
                  <c:v>-6.7754630000001724E-3</c:v>
                </c:pt>
                <c:pt idx="1054">
                  <c:v>-5.0218589999999497E-3</c:v>
                </c:pt>
                <c:pt idx="1055">
                  <c:v>-3.1884339999999154E-3</c:v>
                </c:pt>
                <c:pt idx="1056">
                  <c:v>-6.7032939999999144E-3</c:v>
                </c:pt>
                <c:pt idx="1057">
                  <c:v>-5.3942259999998892E-3</c:v>
                </c:pt>
                <c:pt idx="1058">
                  <c:v>-4.5355019999999517E-3</c:v>
                </c:pt>
                <c:pt idx="1059">
                  <c:v>-3.4848549999999248E-3</c:v>
                </c:pt>
                <c:pt idx="1060">
                  <c:v>-3.308992999999873E-3</c:v>
                </c:pt>
                <c:pt idx="1061">
                  <c:v>-2.018829000000096E-3</c:v>
                </c:pt>
                <c:pt idx="1062">
                  <c:v>-3.2124299999986759E-4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-1.5634509999999863E-3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-2.941969999999401E-4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-9.4362399999999979E-4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BF-834D-A3D2-687CD0C8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Evolution_new!$R$32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Evolution_new!$R$33:$R$1594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1001.008336</c:v>
                </c:pt>
                <c:pt idx="2">
                  <c:v>1003.719783</c:v>
                </c:pt>
                <c:pt idx="3">
                  <c:v>1006.770165</c:v>
                </c:pt>
                <c:pt idx="4">
                  <c:v>1007.943853</c:v>
                </c:pt>
                <c:pt idx="5">
                  <c:v>1006.792542</c:v>
                </c:pt>
                <c:pt idx="6">
                  <c:v>1009.0997589999999</c:v>
                </c:pt>
                <c:pt idx="7">
                  <c:v>1010.012193</c:v>
                </c:pt>
                <c:pt idx="8">
                  <c:v>1013.452979</c:v>
                </c:pt>
                <c:pt idx="9">
                  <c:v>1016.132617</c:v>
                </c:pt>
                <c:pt idx="10">
                  <c:v>1016.574169</c:v>
                </c:pt>
                <c:pt idx="11">
                  <c:v>1015.728388</c:v>
                </c:pt>
                <c:pt idx="12">
                  <c:v>1015.985007</c:v>
                </c:pt>
                <c:pt idx="13">
                  <c:v>1019.2904109999999</c:v>
                </c:pt>
                <c:pt idx="14">
                  <c:v>1018.98562</c:v>
                </c:pt>
                <c:pt idx="15">
                  <c:v>1017.1359189999999</c:v>
                </c:pt>
                <c:pt idx="16">
                  <c:v>1020.021388</c:v>
                </c:pt>
                <c:pt idx="17">
                  <c:v>1021.5531130000001</c:v>
                </c:pt>
                <c:pt idx="18">
                  <c:v>1027.796173</c:v>
                </c:pt>
                <c:pt idx="19">
                  <c:v>1024.47055</c:v>
                </c:pt>
                <c:pt idx="20">
                  <c:v>1027.177561</c:v>
                </c:pt>
                <c:pt idx="21">
                  <c:v>1031.190726</c:v>
                </c:pt>
                <c:pt idx="22">
                  <c:v>1032.0342290000001</c:v>
                </c:pt>
                <c:pt idx="23">
                  <c:v>1032.954935</c:v>
                </c:pt>
                <c:pt idx="24">
                  <c:v>1029.6387420000001</c:v>
                </c:pt>
                <c:pt idx="25">
                  <c:v>1030.12381</c:v>
                </c:pt>
                <c:pt idx="26">
                  <c:v>1031.813494</c:v>
                </c:pt>
                <c:pt idx="27">
                  <c:v>1031.1747419999999</c:v>
                </c:pt>
                <c:pt idx="28">
                  <c:v>1035.74658</c:v>
                </c:pt>
                <c:pt idx="29">
                  <c:v>1039.2775140000001</c:v>
                </c:pt>
                <c:pt idx="30">
                  <c:v>1040.6481220000001</c:v>
                </c:pt>
                <c:pt idx="31">
                  <c:v>1040.288407</c:v>
                </c:pt>
                <c:pt idx="32">
                  <c:v>1040.6075229999999</c:v>
                </c:pt>
                <c:pt idx="33">
                  <c:v>1039.3044870000001</c:v>
                </c:pt>
                <c:pt idx="34">
                  <c:v>1041.2443969999999</c:v>
                </c:pt>
                <c:pt idx="35">
                  <c:v>1042.5559049999999</c:v>
                </c:pt>
                <c:pt idx="36">
                  <c:v>1040.6586709999999</c:v>
                </c:pt>
                <c:pt idx="37">
                  <c:v>1040.3549599999999</c:v>
                </c:pt>
                <c:pt idx="38">
                  <c:v>1045.3555819999999</c:v>
                </c:pt>
                <c:pt idx="39">
                  <c:v>1046.0937719999999</c:v>
                </c:pt>
                <c:pt idx="40">
                  <c:v>1048.3863839999999</c:v>
                </c:pt>
                <c:pt idx="41">
                  <c:v>1051.6544449999999</c:v>
                </c:pt>
                <c:pt idx="42">
                  <c:v>1050.4731449999999</c:v>
                </c:pt>
                <c:pt idx="43">
                  <c:v>1047.6084940000001</c:v>
                </c:pt>
                <c:pt idx="44">
                  <c:v>1053.033545</c:v>
                </c:pt>
                <c:pt idx="45">
                  <c:v>1053.7747919999999</c:v>
                </c:pt>
                <c:pt idx="46">
                  <c:v>1054.204356</c:v>
                </c:pt>
                <c:pt idx="47">
                  <c:v>1053.967097</c:v>
                </c:pt>
                <c:pt idx="48">
                  <c:v>1058.7276830000001</c:v>
                </c:pt>
                <c:pt idx="49">
                  <c:v>1062.1552819999999</c:v>
                </c:pt>
                <c:pt idx="50">
                  <c:v>1060.9834719999999</c:v>
                </c:pt>
                <c:pt idx="51">
                  <c:v>1061.4030459999999</c:v>
                </c:pt>
                <c:pt idx="52">
                  <c:v>1065.8241559999999</c:v>
                </c:pt>
                <c:pt idx="53">
                  <c:v>1062.84654</c:v>
                </c:pt>
                <c:pt idx="54">
                  <c:v>1061.8717999999999</c:v>
                </c:pt>
                <c:pt idx="55">
                  <c:v>1063.7386839999999</c:v>
                </c:pt>
                <c:pt idx="56">
                  <c:v>1064.0353729999999</c:v>
                </c:pt>
                <c:pt idx="57">
                  <c:v>1065.2292</c:v>
                </c:pt>
                <c:pt idx="58">
                  <c:v>1063.4843289999999</c:v>
                </c:pt>
                <c:pt idx="59">
                  <c:v>1065.5974329999999</c:v>
                </c:pt>
                <c:pt idx="60">
                  <c:v>1067.2674919999999</c:v>
                </c:pt>
                <c:pt idx="61">
                  <c:v>1068.0147280000001</c:v>
                </c:pt>
                <c:pt idx="62">
                  <c:v>1068.821659</c:v>
                </c:pt>
                <c:pt idx="63">
                  <c:v>1072.000491</c:v>
                </c:pt>
                <c:pt idx="64">
                  <c:v>1069.619598</c:v>
                </c:pt>
                <c:pt idx="65">
                  <c:v>1067.1291269999999</c:v>
                </c:pt>
                <c:pt idx="66">
                  <c:v>1070.965956</c:v>
                </c:pt>
                <c:pt idx="67">
                  <c:v>1070.1357989999999</c:v>
                </c:pt>
                <c:pt idx="68">
                  <c:v>1070.6392880000001</c:v>
                </c:pt>
                <c:pt idx="69">
                  <c:v>1073.0448449999999</c:v>
                </c:pt>
                <c:pt idx="70">
                  <c:v>1072.32158</c:v>
                </c:pt>
                <c:pt idx="71">
                  <c:v>1071.6230390000001</c:v>
                </c:pt>
                <c:pt idx="72">
                  <c:v>1075.085268</c:v>
                </c:pt>
                <c:pt idx="73">
                  <c:v>1072.689206</c:v>
                </c:pt>
                <c:pt idx="74">
                  <c:v>1079.023739</c:v>
                </c:pt>
                <c:pt idx="75">
                  <c:v>1079.607681</c:v>
                </c:pt>
                <c:pt idx="76">
                  <c:v>1078.7296369999999</c:v>
                </c:pt>
                <c:pt idx="77">
                  <c:v>1080.634638</c:v>
                </c:pt>
                <c:pt idx="78">
                  <c:v>1079.626661</c:v>
                </c:pt>
                <c:pt idx="79">
                  <c:v>1080.496893</c:v>
                </c:pt>
                <c:pt idx="80">
                  <c:v>1079.012385</c:v>
                </c:pt>
                <c:pt idx="81">
                  <c:v>1075.4110020000001</c:v>
                </c:pt>
                <c:pt idx="82">
                  <c:v>1079.786599</c:v>
                </c:pt>
                <c:pt idx="83">
                  <c:v>1078.1277580000001</c:v>
                </c:pt>
                <c:pt idx="84">
                  <c:v>1073.758865</c:v>
                </c:pt>
                <c:pt idx="85">
                  <c:v>1073.548389</c:v>
                </c:pt>
                <c:pt idx="86">
                  <c:v>1071.1948239999999</c:v>
                </c:pt>
                <c:pt idx="87">
                  <c:v>1068.841688</c:v>
                </c:pt>
                <c:pt idx="88">
                  <c:v>1064.248378</c:v>
                </c:pt>
                <c:pt idx="89">
                  <c:v>1066.8871979999999</c:v>
                </c:pt>
                <c:pt idx="90">
                  <c:v>1069.588035</c:v>
                </c:pt>
                <c:pt idx="91">
                  <c:v>1073.0399500000001</c:v>
                </c:pt>
                <c:pt idx="92">
                  <c:v>1070.0567289999999</c:v>
                </c:pt>
                <c:pt idx="93">
                  <c:v>1067.1681080000001</c:v>
                </c:pt>
                <c:pt idx="94">
                  <c:v>1066.671417</c:v>
                </c:pt>
                <c:pt idx="95">
                  <c:v>1065.9226779999999</c:v>
                </c:pt>
                <c:pt idx="96">
                  <c:v>1065.359749</c:v>
                </c:pt>
                <c:pt idx="97">
                  <c:v>1068.2951929999999</c:v>
                </c:pt>
                <c:pt idx="98">
                  <c:v>1067.29386</c:v>
                </c:pt>
                <c:pt idx="99">
                  <c:v>1064.8999260000001</c:v>
                </c:pt>
                <c:pt idx="100">
                  <c:v>1066.258836</c:v>
                </c:pt>
                <c:pt idx="101">
                  <c:v>1067.39203</c:v>
                </c:pt>
                <c:pt idx="102">
                  <c:v>1068.744312</c:v>
                </c:pt>
                <c:pt idx="103">
                  <c:v>1072.257744</c:v>
                </c:pt>
                <c:pt idx="104">
                  <c:v>1075.393145</c:v>
                </c:pt>
                <c:pt idx="105">
                  <c:v>1074.255715</c:v>
                </c:pt>
                <c:pt idx="106">
                  <c:v>1076.3965410000001</c:v>
                </c:pt>
                <c:pt idx="107">
                  <c:v>1075.9984460000001</c:v>
                </c:pt>
                <c:pt idx="108">
                  <c:v>1077.9741590000001</c:v>
                </c:pt>
                <c:pt idx="109">
                  <c:v>1078.190325</c:v>
                </c:pt>
                <c:pt idx="110">
                  <c:v>1080.382494</c:v>
                </c:pt>
                <c:pt idx="111">
                  <c:v>1083.0382970000001</c:v>
                </c:pt>
                <c:pt idx="112">
                  <c:v>1083.1741589999999</c:v>
                </c:pt>
                <c:pt idx="113">
                  <c:v>1089.8716079999999</c:v>
                </c:pt>
                <c:pt idx="114">
                  <c:v>1085.5540020000001</c:v>
                </c:pt>
                <c:pt idx="115">
                  <c:v>1087.6820809999999</c:v>
                </c:pt>
                <c:pt idx="116">
                  <c:v>1085.667252</c:v>
                </c:pt>
                <c:pt idx="117">
                  <c:v>1085.4618359999999</c:v>
                </c:pt>
                <c:pt idx="118">
                  <c:v>1081.3694909999999</c:v>
                </c:pt>
                <c:pt idx="119">
                  <c:v>1077.971407</c:v>
                </c:pt>
                <c:pt idx="120">
                  <c:v>1079.439451</c:v>
                </c:pt>
                <c:pt idx="121">
                  <c:v>1086.1840970000001</c:v>
                </c:pt>
                <c:pt idx="122">
                  <c:v>1090.2125109999999</c:v>
                </c:pt>
                <c:pt idx="123">
                  <c:v>1093.9704449999999</c:v>
                </c:pt>
                <c:pt idx="124">
                  <c:v>1093.4399840000001</c:v>
                </c:pt>
                <c:pt idx="125">
                  <c:v>1087.2867329999999</c:v>
                </c:pt>
                <c:pt idx="126">
                  <c:v>1085.0087960000001</c:v>
                </c:pt>
                <c:pt idx="127">
                  <c:v>1087.2138070000001</c:v>
                </c:pt>
                <c:pt idx="128">
                  <c:v>1087.54547</c:v>
                </c:pt>
                <c:pt idx="129">
                  <c:v>1085.724819</c:v>
                </c:pt>
                <c:pt idx="130">
                  <c:v>1085.9336069999999</c:v>
                </c:pt>
                <c:pt idx="131">
                  <c:v>1087.533981</c:v>
                </c:pt>
                <c:pt idx="132">
                  <c:v>1086.7614960000001</c:v>
                </c:pt>
                <c:pt idx="133">
                  <c:v>1086.7215510000001</c:v>
                </c:pt>
                <c:pt idx="134">
                  <c:v>1088.7315149999999</c:v>
                </c:pt>
                <c:pt idx="135">
                  <c:v>1087.665348</c:v>
                </c:pt>
                <c:pt idx="136">
                  <c:v>1090.9154080000001</c:v>
                </c:pt>
                <c:pt idx="137">
                  <c:v>1093.573099</c:v>
                </c:pt>
                <c:pt idx="138">
                  <c:v>1096.5658100000001</c:v>
                </c:pt>
                <c:pt idx="139">
                  <c:v>1091.573879</c:v>
                </c:pt>
                <c:pt idx="140">
                  <c:v>1093.7778760000001</c:v>
                </c:pt>
                <c:pt idx="141">
                  <c:v>1091.9639830000001</c:v>
                </c:pt>
                <c:pt idx="142">
                  <c:v>1088.8671280000001</c:v>
                </c:pt>
                <c:pt idx="143">
                  <c:v>1088.734942</c:v>
                </c:pt>
                <c:pt idx="144">
                  <c:v>1089.424262</c:v>
                </c:pt>
                <c:pt idx="145">
                  <c:v>1086.5366939999999</c:v>
                </c:pt>
                <c:pt idx="146">
                  <c:v>1085.4992480000001</c:v>
                </c:pt>
                <c:pt idx="147">
                  <c:v>1089.086605</c:v>
                </c:pt>
                <c:pt idx="148">
                  <c:v>1092.140504</c:v>
                </c:pt>
                <c:pt idx="149">
                  <c:v>1088.327626</c:v>
                </c:pt>
                <c:pt idx="150">
                  <c:v>1086.9652590000001</c:v>
                </c:pt>
                <c:pt idx="151">
                  <c:v>1091.2364219999999</c:v>
                </c:pt>
                <c:pt idx="152">
                  <c:v>1084.5267349999999</c:v>
                </c:pt>
                <c:pt idx="153">
                  <c:v>1088.5546449999999</c:v>
                </c:pt>
                <c:pt idx="154">
                  <c:v>1091.302854</c:v>
                </c:pt>
                <c:pt idx="155">
                  <c:v>1095.0845139999999</c:v>
                </c:pt>
                <c:pt idx="156">
                  <c:v>1092.579058</c:v>
                </c:pt>
                <c:pt idx="157">
                  <c:v>1092.8662670000001</c:v>
                </c:pt>
                <c:pt idx="158">
                  <c:v>1088.8693249999999</c:v>
                </c:pt>
                <c:pt idx="159">
                  <c:v>1083.223559</c:v>
                </c:pt>
                <c:pt idx="160">
                  <c:v>1082.0697299999999</c:v>
                </c:pt>
                <c:pt idx="161">
                  <c:v>1087.2759430000001</c:v>
                </c:pt>
                <c:pt idx="162">
                  <c:v>1089.80476</c:v>
                </c:pt>
                <c:pt idx="163">
                  <c:v>1093.3967279999999</c:v>
                </c:pt>
                <c:pt idx="164">
                  <c:v>1097.2424229999999</c:v>
                </c:pt>
                <c:pt idx="165">
                  <c:v>1096.7719750000001</c:v>
                </c:pt>
                <c:pt idx="166">
                  <c:v>1098.4550609999999</c:v>
                </c:pt>
                <c:pt idx="167">
                  <c:v>1098.489906</c:v>
                </c:pt>
                <c:pt idx="168">
                  <c:v>1096.9310290000001</c:v>
                </c:pt>
                <c:pt idx="169">
                  <c:v>1094.8101429999999</c:v>
                </c:pt>
                <c:pt idx="170">
                  <c:v>1090.84392</c:v>
                </c:pt>
                <c:pt idx="171">
                  <c:v>1094.988961</c:v>
                </c:pt>
                <c:pt idx="172">
                  <c:v>1096.449063</c:v>
                </c:pt>
                <c:pt idx="173">
                  <c:v>1096.7821650000001</c:v>
                </c:pt>
                <c:pt idx="174">
                  <c:v>1096.0104240000001</c:v>
                </c:pt>
                <c:pt idx="175">
                  <c:v>1099.882492</c:v>
                </c:pt>
                <c:pt idx="176">
                  <c:v>1101.307045</c:v>
                </c:pt>
                <c:pt idx="177">
                  <c:v>1102.2750619999999</c:v>
                </c:pt>
                <c:pt idx="178">
                  <c:v>1104.146432</c:v>
                </c:pt>
                <c:pt idx="179">
                  <c:v>1104.2274990000001</c:v>
                </c:pt>
                <c:pt idx="180">
                  <c:v>1102.018503</c:v>
                </c:pt>
                <c:pt idx="181">
                  <c:v>1098.912137</c:v>
                </c:pt>
                <c:pt idx="182">
                  <c:v>1099.7834319999999</c:v>
                </c:pt>
                <c:pt idx="183">
                  <c:v>1096.6728860000001</c:v>
                </c:pt>
                <c:pt idx="184">
                  <c:v>1099.6458419999999</c:v>
                </c:pt>
                <c:pt idx="185">
                  <c:v>1093.9199960000001</c:v>
                </c:pt>
                <c:pt idx="186">
                  <c:v>1091.7494509999999</c:v>
                </c:pt>
                <c:pt idx="187">
                  <c:v>1098.8042869999999</c:v>
                </c:pt>
                <c:pt idx="188">
                  <c:v>1102.7248050000001</c:v>
                </c:pt>
                <c:pt idx="189">
                  <c:v>1098.3927040000001</c:v>
                </c:pt>
                <c:pt idx="190">
                  <c:v>1093.598673</c:v>
                </c:pt>
                <c:pt idx="191">
                  <c:v>1095.864272</c:v>
                </c:pt>
                <c:pt idx="192">
                  <c:v>1094.3290810000001</c:v>
                </c:pt>
                <c:pt idx="193">
                  <c:v>1093.368307</c:v>
                </c:pt>
                <c:pt idx="194">
                  <c:v>1094.2768840000001</c:v>
                </c:pt>
                <c:pt idx="195">
                  <c:v>1094.4217369999999</c:v>
                </c:pt>
                <c:pt idx="196">
                  <c:v>1093.4492250000001</c:v>
                </c:pt>
                <c:pt idx="197">
                  <c:v>1092.6165699999999</c:v>
                </c:pt>
                <c:pt idx="198">
                  <c:v>1093.5006719999999</c:v>
                </c:pt>
                <c:pt idx="199">
                  <c:v>1094.934217</c:v>
                </c:pt>
                <c:pt idx="200">
                  <c:v>1094.7638899999999</c:v>
                </c:pt>
                <c:pt idx="201">
                  <c:v>1094.9831670000001</c:v>
                </c:pt>
                <c:pt idx="202">
                  <c:v>1093.4032709999999</c:v>
                </c:pt>
                <c:pt idx="203">
                  <c:v>1091.6229989999999</c:v>
                </c:pt>
                <c:pt idx="204">
                  <c:v>1093.6700599999999</c:v>
                </c:pt>
                <c:pt idx="205">
                  <c:v>1103.0589660000001</c:v>
                </c:pt>
                <c:pt idx="206">
                  <c:v>1105.079614</c:v>
                </c:pt>
                <c:pt idx="207">
                  <c:v>1107.504312</c:v>
                </c:pt>
                <c:pt idx="208">
                  <c:v>1107.0141490000001</c:v>
                </c:pt>
                <c:pt idx="209">
                  <c:v>1105.6368480000001</c:v>
                </c:pt>
                <c:pt idx="210">
                  <c:v>1108.93433</c:v>
                </c:pt>
                <c:pt idx="211">
                  <c:v>1108.660478</c:v>
                </c:pt>
                <c:pt idx="212">
                  <c:v>1112.151932</c:v>
                </c:pt>
                <c:pt idx="213">
                  <c:v>1110.5620469999999</c:v>
                </c:pt>
                <c:pt idx="214">
                  <c:v>1110.5220870000001</c:v>
                </c:pt>
                <c:pt idx="215">
                  <c:v>1112.8323009999999</c:v>
                </c:pt>
                <c:pt idx="216">
                  <c:v>1116.3396789999999</c:v>
                </c:pt>
                <c:pt idx="217">
                  <c:v>1118.73225</c:v>
                </c:pt>
                <c:pt idx="218">
                  <c:v>1118.8066739999999</c:v>
                </c:pt>
                <c:pt idx="219">
                  <c:v>1122.0893410000001</c:v>
                </c:pt>
                <c:pt idx="220">
                  <c:v>1122.7982810000001</c:v>
                </c:pt>
                <c:pt idx="221">
                  <c:v>1119.99297</c:v>
                </c:pt>
                <c:pt idx="222">
                  <c:v>1120.391065</c:v>
                </c:pt>
                <c:pt idx="223">
                  <c:v>1124.6092819999999</c:v>
                </c:pt>
                <c:pt idx="224">
                  <c:v>1123.319731</c:v>
                </c:pt>
                <c:pt idx="225">
                  <c:v>1123.8169660000001</c:v>
                </c:pt>
                <c:pt idx="226">
                  <c:v>1123.8931090000001</c:v>
                </c:pt>
                <c:pt idx="227">
                  <c:v>1124.382732</c:v>
                </c:pt>
                <c:pt idx="228">
                  <c:v>1118.7300519999999</c:v>
                </c:pt>
                <c:pt idx="229">
                  <c:v>1118.746036</c:v>
                </c:pt>
                <c:pt idx="230">
                  <c:v>1115.741587</c:v>
                </c:pt>
                <c:pt idx="231">
                  <c:v>1112.337544</c:v>
                </c:pt>
                <c:pt idx="232">
                  <c:v>1120.1657339999999</c:v>
                </c:pt>
                <c:pt idx="233">
                  <c:v>1116.3399790000001</c:v>
                </c:pt>
                <c:pt idx="234">
                  <c:v>1116.6266880000001</c:v>
                </c:pt>
                <c:pt idx="235">
                  <c:v>1118.699523</c:v>
                </c:pt>
                <c:pt idx="236">
                  <c:v>1119.8216239999999</c:v>
                </c:pt>
                <c:pt idx="237">
                  <c:v>1123.9612400000001</c:v>
                </c:pt>
                <c:pt idx="238">
                  <c:v>1125.3003799999999</c:v>
                </c:pt>
                <c:pt idx="239">
                  <c:v>1125.7454279999999</c:v>
                </c:pt>
                <c:pt idx="240">
                  <c:v>1123.204508</c:v>
                </c:pt>
                <c:pt idx="241">
                  <c:v>1126.0840840000001</c:v>
                </c:pt>
                <c:pt idx="242">
                  <c:v>1130.497382</c:v>
                </c:pt>
                <c:pt idx="243">
                  <c:v>1130.5810180000001</c:v>
                </c:pt>
                <c:pt idx="244">
                  <c:v>1131.02207</c:v>
                </c:pt>
                <c:pt idx="245">
                  <c:v>1132.2747979999999</c:v>
                </c:pt>
                <c:pt idx="246">
                  <c:v>1119.6336349999999</c:v>
                </c:pt>
                <c:pt idx="247">
                  <c:v>1117.1441629999999</c:v>
                </c:pt>
                <c:pt idx="248">
                  <c:v>1123.796407</c:v>
                </c:pt>
                <c:pt idx="249">
                  <c:v>1123.6728419999999</c:v>
                </c:pt>
                <c:pt idx="250">
                  <c:v>1124.6583989999999</c:v>
                </c:pt>
                <c:pt idx="251">
                  <c:v>1124.8988019999999</c:v>
                </c:pt>
                <c:pt idx="252">
                  <c:v>1125.309072</c:v>
                </c:pt>
                <c:pt idx="253">
                  <c:v>1129.3343</c:v>
                </c:pt>
                <c:pt idx="254">
                  <c:v>1129.6806509999999</c:v>
                </c:pt>
                <c:pt idx="255">
                  <c:v>1133.1585339999999</c:v>
                </c:pt>
                <c:pt idx="256">
                  <c:v>1133.983195</c:v>
                </c:pt>
                <c:pt idx="257">
                  <c:v>1135.496339</c:v>
                </c:pt>
                <c:pt idx="258">
                  <c:v>1138.294157</c:v>
                </c:pt>
                <c:pt idx="259">
                  <c:v>1141.2577550000001</c:v>
                </c:pt>
                <c:pt idx="260">
                  <c:v>1142.3659050000001</c:v>
                </c:pt>
                <c:pt idx="261">
                  <c:v>1141.022367</c:v>
                </c:pt>
                <c:pt idx="262">
                  <c:v>1145.1547310000001</c:v>
                </c:pt>
                <c:pt idx="263">
                  <c:v>1146.3694029999999</c:v>
                </c:pt>
                <c:pt idx="264">
                  <c:v>1144.4346740000001</c:v>
                </c:pt>
                <c:pt idx="265">
                  <c:v>1136.7478920000001</c:v>
                </c:pt>
                <c:pt idx="266">
                  <c:v>1139.1538399999999</c:v>
                </c:pt>
                <c:pt idx="267">
                  <c:v>1141.603754</c:v>
                </c:pt>
                <c:pt idx="268">
                  <c:v>1141.1200369999999</c:v>
                </c:pt>
                <c:pt idx="269">
                  <c:v>1135.821246</c:v>
                </c:pt>
                <c:pt idx="270">
                  <c:v>1140.898007</c:v>
                </c:pt>
                <c:pt idx="271">
                  <c:v>1147.3786480000001</c:v>
                </c:pt>
                <c:pt idx="272">
                  <c:v>1151.396391</c:v>
                </c:pt>
                <c:pt idx="273">
                  <c:v>1154.4041239999999</c:v>
                </c:pt>
                <c:pt idx="274">
                  <c:v>1152.3191440000001</c:v>
                </c:pt>
                <c:pt idx="275">
                  <c:v>1157.2245089999999</c:v>
                </c:pt>
                <c:pt idx="276">
                  <c:v>1157.0651780000001</c:v>
                </c:pt>
                <c:pt idx="277">
                  <c:v>1158.74233</c:v>
                </c:pt>
                <c:pt idx="278">
                  <c:v>1157.0211790000001</c:v>
                </c:pt>
                <c:pt idx="279">
                  <c:v>1157.955729</c:v>
                </c:pt>
                <c:pt idx="280">
                  <c:v>1158.3177189999999</c:v>
                </c:pt>
                <c:pt idx="281">
                  <c:v>1159.82997</c:v>
                </c:pt>
                <c:pt idx="282">
                  <c:v>1159.7610239999999</c:v>
                </c:pt>
                <c:pt idx="283">
                  <c:v>1155.928717</c:v>
                </c:pt>
                <c:pt idx="284">
                  <c:v>1139.565429</c:v>
                </c:pt>
                <c:pt idx="285">
                  <c:v>1126.168077</c:v>
                </c:pt>
                <c:pt idx="286">
                  <c:v>1123.2026969999999</c:v>
                </c:pt>
                <c:pt idx="287">
                  <c:v>1108.2490399999999</c:v>
                </c:pt>
                <c:pt idx="288">
                  <c:v>1104.3573630000001</c:v>
                </c:pt>
                <c:pt idx="289">
                  <c:v>1117.431767</c:v>
                </c:pt>
                <c:pt idx="290">
                  <c:v>1114.5542600000001</c:v>
                </c:pt>
                <c:pt idx="291">
                  <c:v>1132.776077</c:v>
                </c:pt>
                <c:pt idx="292">
                  <c:v>1122.151239</c:v>
                </c:pt>
                <c:pt idx="293">
                  <c:v>1116.1808510000001</c:v>
                </c:pt>
                <c:pt idx="294">
                  <c:v>1066.8227039999999</c:v>
                </c:pt>
                <c:pt idx="295">
                  <c:v>1090.795016</c:v>
                </c:pt>
                <c:pt idx="296">
                  <c:v>1054.545928</c:v>
                </c:pt>
                <c:pt idx="297">
                  <c:v>976.56250790000001</c:v>
                </c:pt>
                <c:pt idx="298">
                  <c:v>1031.476525</c:v>
                </c:pt>
                <c:pt idx="299">
                  <c:v>960.62608479999994</c:v>
                </c:pt>
                <c:pt idx="300">
                  <c:v>977.17903879999994</c:v>
                </c:pt>
                <c:pt idx="301">
                  <c:v>925.29400480000004</c:v>
                </c:pt>
                <c:pt idx="302">
                  <c:v>935.55857579999997</c:v>
                </c:pt>
                <c:pt idx="303">
                  <c:v>930.48779360000003</c:v>
                </c:pt>
                <c:pt idx="304">
                  <c:v>907.27663629999995</c:v>
                </c:pt>
                <c:pt idx="305">
                  <c:v>966.90614479999999</c:v>
                </c:pt>
                <c:pt idx="306">
                  <c:v>984.59634879999999</c:v>
                </c:pt>
                <c:pt idx="307">
                  <c:v>998.74173069999995</c:v>
                </c:pt>
                <c:pt idx="308">
                  <c:v>982.04698970000004</c:v>
                </c:pt>
                <c:pt idx="309">
                  <c:v>1004.957935</c:v>
                </c:pt>
                <c:pt idx="310">
                  <c:v>1008.454088</c:v>
                </c:pt>
                <c:pt idx="311">
                  <c:v>996.70631119999996</c:v>
                </c:pt>
                <c:pt idx="312">
                  <c:v>1006.779766</c:v>
                </c:pt>
                <c:pt idx="313">
                  <c:v>996.88353319999999</c:v>
                </c:pt>
                <c:pt idx="314">
                  <c:v>1022.7535810000001</c:v>
                </c:pt>
                <c:pt idx="315">
                  <c:v>1019.2308420000001</c:v>
                </c:pt>
                <c:pt idx="316">
                  <c:v>1034.358078</c:v>
                </c:pt>
                <c:pt idx="317">
                  <c:v>1051.896446</c:v>
                </c:pt>
                <c:pt idx="318">
                  <c:v>1045.6924509999999</c:v>
                </c:pt>
                <c:pt idx="319">
                  <c:v>1059.394665</c:v>
                </c:pt>
                <c:pt idx="320">
                  <c:v>1064.4223139999999</c:v>
                </c:pt>
                <c:pt idx="321">
                  <c:v>1061.664632</c:v>
                </c:pt>
                <c:pt idx="322">
                  <c:v>1073.311426</c:v>
                </c:pt>
                <c:pt idx="323">
                  <c:v>1071.064071</c:v>
                </c:pt>
                <c:pt idx="324">
                  <c:v>1056.1860079999999</c:v>
                </c:pt>
                <c:pt idx="325">
                  <c:v>1068.202229</c:v>
                </c:pt>
                <c:pt idx="326">
                  <c:v>1064.8203000000001</c:v>
                </c:pt>
                <c:pt idx="327">
                  <c:v>1070.1967830000001</c:v>
                </c:pt>
                <c:pt idx="328">
                  <c:v>1074.0216760000001</c:v>
                </c:pt>
                <c:pt idx="329">
                  <c:v>1077.3056349999999</c:v>
                </c:pt>
                <c:pt idx="330">
                  <c:v>1091.011555</c:v>
                </c:pt>
                <c:pt idx="331">
                  <c:v>1084.0998030000001</c:v>
                </c:pt>
                <c:pt idx="332">
                  <c:v>1077.588493</c:v>
                </c:pt>
                <c:pt idx="333">
                  <c:v>1081.1336160000001</c:v>
                </c:pt>
                <c:pt idx="334">
                  <c:v>1084.1936579999999</c:v>
                </c:pt>
                <c:pt idx="335">
                  <c:v>1082.5270089999999</c:v>
                </c:pt>
                <c:pt idx="336">
                  <c:v>1083.3985210000001</c:v>
                </c:pt>
                <c:pt idx="337">
                  <c:v>1089.633051</c:v>
                </c:pt>
                <c:pt idx="338">
                  <c:v>1091.402683</c:v>
                </c:pt>
                <c:pt idx="339">
                  <c:v>1085.577243</c:v>
                </c:pt>
                <c:pt idx="340">
                  <c:v>1076.7661410000001</c:v>
                </c:pt>
                <c:pt idx="341">
                  <c:v>1078.637933</c:v>
                </c:pt>
                <c:pt idx="342">
                  <c:v>1080.2392199999999</c:v>
                </c:pt>
                <c:pt idx="343">
                  <c:v>1085.7690399999999</c:v>
                </c:pt>
                <c:pt idx="344">
                  <c:v>1095.164188</c:v>
                </c:pt>
                <c:pt idx="345">
                  <c:v>1092.861934</c:v>
                </c:pt>
                <c:pt idx="346">
                  <c:v>1092.0907529999999</c:v>
                </c:pt>
                <c:pt idx="347">
                  <c:v>1102.0682850000001</c:v>
                </c:pt>
                <c:pt idx="348">
                  <c:v>1097.3410759999999</c:v>
                </c:pt>
                <c:pt idx="349">
                  <c:v>1102.335548</c:v>
                </c:pt>
                <c:pt idx="350">
                  <c:v>1101.1062919999999</c:v>
                </c:pt>
                <c:pt idx="351">
                  <c:v>1106.143736</c:v>
                </c:pt>
                <c:pt idx="352">
                  <c:v>1106.764353</c:v>
                </c:pt>
                <c:pt idx="353">
                  <c:v>1112.6643529999999</c:v>
                </c:pt>
                <c:pt idx="354">
                  <c:v>1119.8340989999999</c:v>
                </c:pt>
                <c:pt idx="355">
                  <c:v>1115.6851160000001</c:v>
                </c:pt>
                <c:pt idx="356">
                  <c:v>1126.843153</c:v>
                </c:pt>
                <c:pt idx="357">
                  <c:v>1132.2395329999999</c:v>
                </c:pt>
                <c:pt idx="358">
                  <c:v>1129.7219950000001</c:v>
                </c:pt>
                <c:pt idx="359">
                  <c:v>1129.3968649999999</c:v>
                </c:pt>
                <c:pt idx="360">
                  <c:v>1106.5498070000001</c:v>
                </c:pt>
                <c:pt idx="361">
                  <c:v>1114.078655</c:v>
                </c:pt>
                <c:pt idx="362">
                  <c:v>1118.380361</c:v>
                </c:pt>
                <c:pt idx="363">
                  <c:v>1125.6309329999999</c:v>
                </c:pt>
                <c:pt idx="364">
                  <c:v>1125.2668169999999</c:v>
                </c:pt>
                <c:pt idx="365">
                  <c:v>1127.8034700000001</c:v>
                </c:pt>
                <c:pt idx="366">
                  <c:v>1126.523717</c:v>
                </c:pt>
                <c:pt idx="367">
                  <c:v>1127.7018820000001</c:v>
                </c:pt>
                <c:pt idx="368">
                  <c:v>1129.769217</c:v>
                </c:pt>
                <c:pt idx="369">
                  <c:v>1116.9387180000001</c:v>
                </c:pt>
                <c:pt idx="370">
                  <c:v>1122.733905</c:v>
                </c:pt>
                <c:pt idx="371">
                  <c:v>1113.0983020000001</c:v>
                </c:pt>
                <c:pt idx="372">
                  <c:v>1119.880005</c:v>
                </c:pt>
                <c:pt idx="373">
                  <c:v>1126.6119470000001</c:v>
                </c:pt>
                <c:pt idx="374">
                  <c:v>1132.89138</c:v>
                </c:pt>
                <c:pt idx="375">
                  <c:v>1134.504359</c:v>
                </c:pt>
                <c:pt idx="376">
                  <c:v>1141.554142</c:v>
                </c:pt>
                <c:pt idx="377">
                  <c:v>1138.605575</c:v>
                </c:pt>
                <c:pt idx="378">
                  <c:v>1138.8832809999999</c:v>
                </c:pt>
                <c:pt idx="379">
                  <c:v>1139.0412960000001</c:v>
                </c:pt>
                <c:pt idx="380">
                  <c:v>1144.2676409999999</c:v>
                </c:pt>
                <c:pt idx="381">
                  <c:v>1140.9363860000001</c:v>
                </c:pt>
                <c:pt idx="382">
                  <c:v>1148.848673</c:v>
                </c:pt>
                <c:pt idx="383">
                  <c:v>1151.2193460000001</c:v>
                </c:pt>
                <c:pt idx="384">
                  <c:v>1151.386047</c:v>
                </c:pt>
                <c:pt idx="385">
                  <c:v>1155.9994349999999</c:v>
                </c:pt>
                <c:pt idx="386">
                  <c:v>1159.1801680000001</c:v>
                </c:pt>
                <c:pt idx="387">
                  <c:v>1158.187101</c:v>
                </c:pt>
                <c:pt idx="388">
                  <c:v>1158.382601</c:v>
                </c:pt>
                <c:pt idx="389">
                  <c:v>1153.1520330000001</c:v>
                </c:pt>
                <c:pt idx="390">
                  <c:v>1151.9947110000001</c:v>
                </c:pt>
                <c:pt idx="391">
                  <c:v>1154.148492</c:v>
                </c:pt>
                <c:pt idx="392">
                  <c:v>1153.0081869999999</c:v>
                </c:pt>
                <c:pt idx="393">
                  <c:v>1158.622484</c:v>
                </c:pt>
                <c:pt idx="394">
                  <c:v>1161.0118070000001</c:v>
                </c:pt>
                <c:pt idx="395">
                  <c:v>1159.1891169999999</c:v>
                </c:pt>
                <c:pt idx="396">
                  <c:v>1167.5545119999999</c:v>
                </c:pt>
                <c:pt idx="397">
                  <c:v>1169.161079</c:v>
                </c:pt>
                <c:pt idx="398">
                  <c:v>1173.3879890000001</c:v>
                </c:pt>
                <c:pt idx="399">
                  <c:v>1172.7894630000001</c:v>
                </c:pt>
                <c:pt idx="400">
                  <c:v>1173.520939</c:v>
                </c:pt>
                <c:pt idx="401">
                  <c:v>1166.5028090000001</c:v>
                </c:pt>
                <c:pt idx="402">
                  <c:v>1170.109203</c:v>
                </c:pt>
                <c:pt idx="403">
                  <c:v>1165.9493480000001</c:v>
                </c:pt>
                <c:pt idx="404">
                  <c:v>1166.2163129999999</c:v>
                </c:pt>
                <c:pt idx="405">
                  <c:v>1169.2431819999999</c:v>
                </c:pt>
                <c:pt idx="406">
                  <c:v>1169.288014</c:v>
                </c:pt>
                <c:pt idx="407">
                  <c:v>1166.8032499999999</c:v>
                </c:pt>
                <c:pt idx="408">
                  <c:v>1167.4388610000001</c:v>
                </c:pt>
                <c:pt idx="409">
                  <c:v>1168.175684</c:v>
                </c:pt>
                <c:pt idx="410">
                  <c:v>1173.6241379999999</c:v>
                </c:pt>
                <c:pt idx="411">
                  <c:v>1170.8954389999999</c:v>
                </c:pt>
                <c:pt idx="412">
                  <c:v>1174.348825</c:v>
                </c:pt>
                <c:pt idx="413">
                  <c:v>1170.5239469999999</c:v>
                </c:pt>
                <c:pt idx="414">
                  <c:v>1172.8640210000001</c:v>
                </c:pt>
                <c:pt idx="415">
                  <c:v>1169.0069470000001</c:v>
                </c:pt>
                <c:pt idx="416">
                  <c:v>1176.751964</c:v>
                </c:pt>
                <c:pt idx="417">
                  <c:v>1184.9422030000001</c:v>
                </c:pt>
                <c:pt idx="418">
                  <c:v>1172.220243</c:v>
                </c:pt>
                <c:pt idx="419">
                  <c:v>1163.789012</c:v>
                </c:pt>
                <c:pt idx="420">
                  <c:v>1157.4146089999999</c:v>
                </c:pt>
                <c:pt idx="421">
                  <c:v>1166.1163300000001</c:v>
                </c:pt>
                <c:pt idx="422">
                  <c:v>1159.4609029999999</c:v>
                </c:pt>
                <c:pt idx="423">
                  <c:v>1162.1174619999999</c:v>
                </c:pt>
                <c:pt idx="424">
                  <c:v>1168.050379</c:v>
                </c:pt>
                <c:pt idx="425">
                  <c:v>1171.0198350000001</c:v>
                </c:pt>
                <c:pt idx="426">
                  <c:v>1167.2894530000001</c:v>
                </c:pt>
                <c:pt idx="427">
                  <c:v>1155.612498</c:v>
                </c:pt>
                <c:pt idx="428">
                  <c:v>1152.3844240000001</c:v>
                </c:pt>
                <c:pt idx="429">
                  <c:v>1148.5983309999999</c:v>
                </c:pt>
                <c:pt idx="430">
                  <c:v>1152.1643610000001</c:v>
                </c:pt>
                <c:pt idx="431">
                  <c:v>1142.867002</c:v>
                </c:pt>
                <c:pt idx="432">
                  <c:v>1141.440544</c:v>
                </c:pt>
                <c:pt idx="433">
                  <c:v>1148.947694</c:v>
                </c:pt>
                <c:pt idx="434">
                  <c:v>1155.7211560000001</c:v>
                </c:pt>
                <c:pt idx="435">
                  <c:v>1154.6718699999999</c:v>
                </c:pt>
                <c:pt idx="436">
                  <c:v>1153.6438310000001</c:v>
                </c:pt>
                <c:pt idx="437">
                  <c:v>1155.7224980000001</c:v>
                </c:pt>
                <c:pt idx="438">
                  <c:v>1154.026738</c:v>
                </c:pt>
                <c:pt idx="439">
                  <c:v>1159.8291429999999</c:v>
                </c:pt>
                <c:pt idx="440">
                  <c:v>1156.5330289999999</c:v>
                </c:pt>
                <c:pt idx="441">
                  <c:v>1162.3570279999999</c:v>
                </c:pt>
                <c:pt idx="442">
                  <c:v>1165.0153009999999</c:v>
                </c:pt>
                <c:pt idx="443">
                  <c:v>1166.302837</c:v>
                </c:pt>
                <c:pt idx="444">
                  <c:v>1168.9307470000001</c:v>
                </c:pt>
                <c:pt idx="445">
                  <c:v>1166.5901080000001</c:v>
                </c:pt>
                <c:pt idx="446">
                  <c:v>1167.691075</c:v>
                </c:pt>
                <c:pt idx="447">
                  <c:v>1166.6956809999999</c:v>
                </c:pt>
                <c:pt idx="448">
                  <c:v>1159.591144</c:v>
                </c:pt>
                <c:pt idx="449">
                  <c:v>1159.0809389999999</c:v>
                </c:pt>
                <c:pt idx="450">
                  <c:v>1157.7593710000001</c:v>
                </c:pt>
                <c:pt idx="451">
                  <c:v>1158.5954999999999</c:v>
                </c:pt>
                <c:pt idx="452">
                  <c:v>1161.356916</c:v>
                </c:pt>
                <c:pt idx="453">
                  <c:v>1152.7848160000001</c:v>
                </c:pt>
                <c:pt idx="454">
                  <c:v>1150.9575970000001</c:v>
                </c:pt>
                <c:pt idx="455">
                  <c:v>1137.166903</c:v>
                </c:pt>
                <c:pt idx="456">
                  <c:v>1140.833965</c:v>
                </c:pt>
                <c:pt idx="457">
                  <c:v>1134.7299640000001</c:v>
                </c:pt>
                <c:pt idx="458">
                  <c:v>1138.7178919999999</c:v>
                </c:pt>
                <c:pt idx="459">
                  <c:v>1144.7701950000001</c:v>
                </c:pt>
                <c:pt idx="460">
                  <c:v>1157.110991</c:v>
                </c:pt>
                <c:pt idx="461">
                  <c:v>1166.504731</c:v>
                </c:pt>
                <c:pt idx="462">
                  <c:v>1165.8716569999999</c:v>
                </c:pt>
                <c:pt idx="463">
                  <c:v>1171.1686560000001</c:v>
                </c:pt>
                <c:pt idx="464">
                  <c:v>1173.123507</c:v>
                </c:pt>
                <c:pt idx="465">
                  <c:v>1178.961143</c:v>
                </c:pt>
                <c:pt idx="466">
                  <c:v>1176.4717479999999</c:v>
                </c:pt>
                <c:pt idx="467">
                  <c:v>1182.8471569999999</c:v>
                </c:pt>
                <c:pt idx="468">
                  <c:v>1189.076039</c:v>
                </c:pt>
                <c:pt idx="469">
                  <c:v>1189.980204</c:v>
                </c:pt>
                <c:pt idx="470">
                  <c:v>1185.8226199999999</c:v>
                </c:pt>
                <c:pt idx="471">
                  <c:v>1188.433145</c:v>
                </c:pt>
                <c:pt idx="472">
                  <c:v>1190.141556</c:v>
                </c:pt>
                <c:pt idx="473">
                  <c:v>1192.1654510000001</c:v>
                </c:pt>
                <c:pt idx="474">
                  <c:v>1195.2274190000001</c:v>
                </c:pt>
                <c:pt idx="475">
                  <c:v>1195.0356260000001</c:v>
                </c:pt>
                <c:pt idx="476">
                  <c:v>1196.5923660000001</c:v>
                </c:pt>
                <c:pt idx="477">
                  <c:v>1200.0303510000001</c:v>
                </c:pt>
                <c:pt idx="478">
                  <c:v>1195.554985</c:v>
                </c:pt>
                <c:pt idx="479">
                  <c:v>1199.140983</c:v>
                </c:pt>
                <c:pt idx="480">
                  <c:v>1199.4401190000001</c:v>
                </c:pt>
                <c:pt idx="481">
                  <c:v>1199.6833119999999</c:v>
                </c:pt>
                <c:pt idx="482">
                  <c:v>1200.5873039999999</c:v>
                </c:pt>
                <c:pt idx="483">
                  <c:v>1201.6765740000001</c:v>
                </c:pt>
                <c:pt idx="484">
                  <c:v>1204.884892</c:v>
                </c:pt>
                <c:pt idx="485">
                  <c:v>1201.7170289999999</c:v>
                </c:pt>
                <c:pt idx="486">
                  <c:v>1200.6647700000001</c:v>
                </c:pt>
                <c:pt idx="487">
                  <c:v>1199.989499</c:v>
                </c:pt>
                <c:pt idx="488">
                  <c:v>1195.5450900000001</c:v>
                </c:pt>
                <c:pt idx="489">
                  <c:v>1199.259411</c:v>
                </c:pt>
                <c:pt idx="490">
                  <c:v>1202.7440819999999</c:v>
                </c:pt>
                <c:pt idx="491">
                  <c:v>1205.4083049999999</c:v>
                </c:pt>
                <c:pt idx="492">
                  <c:v>1205.4756520000001</c:v>
                </c:pt>
                <c:pt idx="493">
                  <c:v>1204.3814070000001</c:v>
                </c:pt>
                <c:pt idx="494">
                  <c:v>1206.6747029999999</c:v>
                </c:pt>
                <c:pt idx="495">
                  <c:v>1206.420308</c:v>
                </c:pt>
                <c:pt idx="496">
                  <c:v>1207.103208</c:v>
                </c:pt>
                <c:pt idx="497">
                  <c:v>1210.256388</c:v>
                </c:pt>
                <c:pt idx="498">
                  <c:v>1205.936447</c:v>
                </c:pt>
                <c:pt idx="499">
                  <c:v>1206.1510619999999</c:v>
                </c:pt>
                <c:pt idx="500">
                  <c:v>1206.346072</c:v>
                </c:pt>
                <c:pt idx="501">
                  <c:v>1207.9811580000001</c:v>
                </c:pt>
                <c:pt idx="502">
                  <c:v>1212.5730759999999</c:v>
                </c:pt>
                <c:pt idx="503">
                  <c:v>1219.559454</c:v>
                </c:pt>
                <c:pt idx="504">
                  <c:v>1225.232481</c:v>
                </c:pt>
                <c:pt idx="505">
                  <c:v>1221.270434</c:v>
                </c:pt>
                <c:pt idx="506">
                  <c:v>1221.41841</c:v>
                </c:pt>
                <c:pt idx="507">
                  <c:v>1222.6658890000001</c:v>
                </c:pt>
                <c:pt idx="508">
                  <c:v>1220.405937</c:v>
                </c:pt>
                <c:pt idx="509">
                  <c:v>1220.271164</c:v>
                </c:pt>
                <c:pt idx="510">
                  <c:v>1223.5129460000001</c:v>
                </c:pt>
                <c:pt idx="511">
                  <c:v>1224.582887</c:v>
                </c:pt>
                <c:pt idx="512">
                  <c:v>1227.1497409999999</c:v>
                </c:pt>
                <c:pt idx="513">
                  <c:v>1224.27837</c:v>
                </c:pt>
                <c:pt idx="514">
                  <c:v>1225.2872139999999</c:v>
                </c:pt>
                <c:pt idx="515">
                  <c:v>1227.0969459999999</c:v>
                </c:pt>
                <c:pt idx="516">
                  <c:v>1222.5355910000001</c:v>
                </c:pt>
                <c:pt idx="517">
                  <c:v>1209.4588349999999</c:v>
                </c:pt>
                <c:pt idx="518">
                  <c:v>1217.83844</c:v>
                </c:pt>
                <c:pt idx="519">
                  <c:v>1204.323615</c:v>
                </c:pt>
                <c:pt idx="520">
                  <c:v>1218.5562990000001</c:v>
                </c:pt>
                <c:pt idx="521">
                  <c:v>1224.256302</c:v>
                </c:pt>
                <c:pt idx="522">
                  <c:v>1224.121351</c:v>
                </c:pt>
                <c:pt idx="523">
                  <c:v>1229.1327719999999</c:v>
                </c:pt>
                <c:pt idx="524">
                  <c:v>1229.58005</c:v>
                </c:pt>
                <c:pt idx="525">
                  <c:v>1233.952358</c:v>
                </c:pt>
                <c:pt idx="526">
                  <c:v>1234.9652329999999</c:v>
                </c:pt>
                <c:pt idx="527">
                  <c:v>1236.4133019999999</c:v>
                </c:pt>
                <c:pt idx="528">
                  <c:v>1237.9671109999999</c:v>
                </c:pt>
                <c:pt idx="529">
                  <c:v>1240.0355380000001</c:v>
                </c:pt>
                <c:pt idx="530">
                  <c:v>1236.7107980000001</c:v>
                </c:pt>
                <c:pt idx="531">
                  <c:v>1236.11996</c:v>
                </c:pt>
                <c:pt idx="532">
                  <c:v>1230.4267010000001</c:v>
                </c:pt>
                <c:pt idx="533">
                  <c:v>1227.198351</c:v>
                </c:pt>
                <c:pt idx="534">
                  <c:v>1218.3312900000001</c:v>
                </c:pt>
                <c:pt idx="535">
                  <c:v>1216.452736</c:v>
                </c:pt>
                <c:pt idx="536">
                  <c:v>1216.848999</c:v>
                </c:pt>
                <c:pt idx="537">
                  <c:v>1203.275095</c:v>
                </c:pt>
                <c:pt idx="538">
                  <c:v>1208.7327399999999</c:v>
                </c:pt>
                <c:pt idx="539">
                  <c:v>1220.64327</c:v>
                </c:pt>
                <c:pt idx="540">
                  <c:v>1216.933348</c:v>
                </c:pt>
                <c:pt idx="541">
                  <c:v>1210.699809</c:v>
                </c:pt>
                <c:pt idx="542">
                  <c:v>1199.5534869999999</c:v>
                </c:pt>
                <c:pt idx="543">
                  <c:v>1210.4458320000001</c:v>
                </c:pt>
                <c:pt idx="544">
                  <c:v>1204.913605</c:v>
                </c:pt>
                <c:pt idx="545">
                  <c:v>1212.8590799999999</c:v>
                </c:pt>
                <c:pt idx="546">
                  <c:v>1216.707124</c:v>
                </c:pt>
                <c:pt idx="547">
                  <c:v>1219.223475</c:v>
                </c:pt>
                <c:pt idx="548">
                  <c:v>1212.013363</c:v>
                </c:pt>
                <c:pt idx="549">
                  <c:v>1214.951513</c:v>
                </c:pt>
                <c:pt idx="550">
                  <c:v>1212.252565</c:v>
                </c:pt>
                <c:pt idx="551">
                  <c:v>1212.3830149999999</c:v>
                </c:pt>
                <c:pt idx="552">
                  <c:v>1207.6588280000001</c:v>
                </c:pt>
                <c:pt idx="553">
                  <c:v>1208.148578</c:v>
                </c:pt>
                <c:pt idx="554">
                  <c:v>1212.266441</c:v>
                </c:pt>
                <c:pt idx="555">
                  <c:v>1210.7758980000001</c:v>
                </c:pt>
                <c:pt idx="556">
                  <c:v>1209.3336859999999</c:v>
                </c:pt>
                <c:pt idx="557">
                  <c:v>1212.1800929999999</c:v>
                </c:pt>
                <c:pt idx="558">
                  <c:v>1217.360175</c:v>
                </c:pt>
                <c:pt idx="559">
                  <c:v>1214.861891</c:v>
                </c:pt>
                <c:pt idx="560">
                  <c:v>1216.2010310000001</c:v>
                </c:pt>
                <c:pt idx="561">
                  <c:v>1216.8425159999999</c:v>
                </c:pt>
                <c:pt idx="562">
                  <c:v>1225.666716</c:v>
                </c:pt>
                <c:pt idx="563">
                  <c:v>1228.308325</c:v>
                </c:pt>
                <c:pt idx="564">
                  <c:v>1232.9443209999999</c:v>
                </c:pt>
                <c:pt idx="565">
                  <c:v>1233.890858</c:v>
                </c:pt>
                <c:pt idx="566">
                  <c:v>1236.247957</c:v>
                </c:pt>
                <c:pt idx="567">
                  <c:v>1236.111709</c:v>
                </c:pt>
                <c:pt idx="568">
                  <c:v>1236.4365170000001</c:v>
                </c:pt>
                <c:pt idx="569">
                  <c:v>1236.5689729999999</c:v>
                </c:pt>
                <c:pt idx="570">
                  <c:v>1234.9209699999999</c:v>
                </c:pt>
                <c:pt idx="571">
                  <c:v>1244.4411170000001</c:v>
                </c:pt>
                <c:pt idx="572">
                  <c:v>1242.217073</c:v>
                </c:pt>
                <c:pt idx="573">
                  <c:v>1237.9702669999999</c:v>
                </c:pt>
                <c:pt idx="574">
                  <c:v>1235.761066</c:v>
                </c:pt>
                <c:pt idx="575">
                  <c:v>1236.4992319999999</c:v>
                </c:pt>
                <c:pt idx="576">
                  <c:v>1232.80746</c:v>
                </c:pt>
                <c:pt idx="577">
                  <c:v>1236.803048</c:v>
                </c:pt>
                <c:pt idx="578">
                  <c:v>1233.746562</c:v>
                </c:pt>
                <c:pt idx="579">
                  <c:v>1233.027507</c:v>
                </c:pt>
                <c:pt idx="580">
                  <c:v>1233.6793150000001</c:v>
                </c:pt>
                <c:pt idx="581">
                  <c:v>1232.2188200000001</c:v>
                </c:pt>
                <c:pt idx="582">
                  <c:v>1228.833457</c:v>
                </c:pt>
                <c:pt idx="583">
                  <c:v>1231.229914</c:v>
                </c:pt>
                <c:pt idx="584">
                  <c:v>1228.368864</c:v>
                </c:pt>
                <c:pt idx="585">
                  <c:v>1231.0988870000001</c:v>
                </c:pt>
                <c:pt idx="586">
                  <c:v>1230.727676</c:v>
                </c:pt>
                <c:pt idx="587">
                  <c:v>1235.706097</c:v>
                </c:pt>
                <c:pt idx="588">
                  <c:v>1227.576959</c:v>
                </c:pt>
                <c:pt idx="589">
                  <c:v>1221.4886779999999</c:v>
                </c:pt>
                <c:pt idx="590">
                  <c:v>1210.428684</c:v>
                </c:pt>
                <c:pt idx="591">
                  <c:v>1217.069182</c:v>
                </c:pt>
                <c:pt idx="592">
                  <c:v>1225.23991</c:v>
                </c:pt>
                <c:pt idx="593">
                  <c:v>1222.9731609999999</c:v>
                </c:pt>
                <c:pt idx="594">
                  <c:v>1222.977828</c:v>
                </c:pt>
                <c:pt idx="595">
                  <c:v>1221.6457290000001</c:v>
                </c:pt>
                <c:pt idx="596">
                  <c:v>1226.5074609999999</c:v>
                </c:pt>
                <c:pt idx="597">
                  <c:v>1222.856732</c:v>
                </c:pt>
                <c:pt idx="598">
                  <c:v>1230.3538100000001</c:v>
                </c:pt>
                <c:pt idx="599">
                  <c:v>1235.7183480000001</c:v>
                </c:pt>
                <c:pt idx="600">
                  <c:v>1234.0888359999999</c:v>
                </c:pt>
                <c:pt idx="601">
                  <c:v>1239.165205</c:v>
                </c:pt>
                <c:pt idx="602">
                  <c:v>1237.064005</c:v>
                </c:pt>
                <c:pt idx="603">
                  <c:v>1242.4968530000001</c:v>
                </c:pt>
                <c:pt idx="604">
                  <c:v>1241.950773</c:v>
                </c:pt>
                <c:pt idx="605">
                  <c:v>1241.3939109999999</c:v>
                </c:pt>
                <c:pt idx="606">
                  <c:v>1247.775357</c:v>
                </c:pt>
                <c:pt idx="607">
                  <c:v>1246.5026359999999</c:v>
                </c:pt>
                <c:pt idx="608">
                  <c:v>1248.4822819999999</c:v>
                </c:pt>
                <c:pt idx="609">
                  <c:v>1248.006584</c:v>
                </c:pt>
                <c:pt idx="610">
                  <c:v>1249.9389960000001</c:v>
                </c:pt>
                <c:pt idx="611">
                  <c:v>1253.7215140000001</c:v>
                </c:pt>
                <c:pt idx="612">
                  <c:v>1254.1426100000001</c:v>
                </c:pt>
                <c:pt idx="613">
                  <c:v>1256.255915</c:v>
                </c:pt>
                <c:pt idx="614">
                  <c:v>1253.8225990000001</c:v>
                </c:pt>
                <c:pt idx="615">
                  <c:v>1258.639617</c:v>
                </c:pt>
                <c:pt idx="616">
                  <c:v>1255.9131829999999</c:v>
                </c:pt>
                <c:pt idx="617">
                  <c:v>1258.6113290000001</c:v>
                </c:pt>
                <c:pt idx="618">
                  <c:v>1258.530919</c:v>
                </c:pt>
                <c:pt idx="619">
                  <c:v>1257.8419329999999</c:v>
                </c:pt>
                <c:pt idx="620">
                  <c:v>1258.875724</c:v>
                </c:pt>
                <c:pt idx="621">
                  <c:v>1258.599432</c:v>
                </c:pt>
                <c:pt idx="622">
                  <c:v>1260.5456180000001</c:v>
                </c:pt>
                <c:pt idx="623">
                  <c:v>1262.5635050000001</c:v>
                </c:pt>
                <c:pt idx="624">
                  <c:v>1266.013933</c:v>
                </c:pt>
                <c:pt idx="625">
                  <c:v>1267.3352279999999</c:v>
                </c:pt>
                <c:pt idx="626">
                  <c:v>1267.776163</c:v>
                </c:pt>
                <c:pt idx="627">
                  <c:v>1272.5009620000001</c:v>
                </c:pt>
                <c:pt idx="628">
                  <c:v>1275.7102190000001</c:v>
                </c:pt>
                <c:pt idx="629">
                  <c:v>1270.7647870000001</c:v>
                </c:pt>
                <c:pt idx="630">
                  <c:v>1272.7767200000001</c:v>
                </c:pt>
                <c:pt idx="631">
                  <c:v>1274.7212589999999</c:v>
                </c:pt>
                <c:pt idx="632">
                  <c:v>1274.7193199999999</c:v>
                </c:pt>
                <c:pt idx="633">
                  <c:v>1276.0006209999999</c:v>
                </c:pt>
                <c:pt idx="634">
                  <c:v>1279.571829</c:v>
                </c:pt>
                <c:pt idx="635">
                  <c:v>1275.173033</c:v>
                </c:pt>
                <c:pt idx="636">
                  <c:v>1273.516768</c:v>
                </c:pt>
                <c:pt idx="637">
                  <c:v>1276.739994</c:v>
                </c:pt>
                <c:pt idx="638">
                  <c:v>1276.0453869999999</c:v>
                </c:pt>
                <c:pt idx="639">
                  <c:v>1278.9265600000001</c:v>
                </c:pt>
                <c:pt idx="640">
                  <c:v>1281.918846</c:v>
                </c:pt>
                <c:pt idx="641">
                  <c:v>1277.8372079999999</c:v>
                </c:pt>
                <c:pt idx="642">
                  <c:v>1278.674434</c:v>
                </c:pt>
                <c:pt idx="643">
                  <c:v>1279.6488589999999</c:v>
                </c:pt>
                <c:pt idx="644">
                  <c:v>1278.723831</c:v>
                </c:pt>
                <c:pt idx="645">
                  <c:v>1277.7320340000001</c:v>
                </c:pt>
                <c:pt idx="646">
                  <c:v>1286.890508</c:v>
                </c:pt>
                <c:pt idx="647">
                  <c:v>1285.6136160000001</c:v>
                </c:pt>
                <c:pt idx="648">
                  <c:v>1284.2472170000001</c:v>
                </c:pt>
                <c:pt idx="649">
                  <c:v>1285.593717</c:v>
                </c:pt>
                <c:pt idx="650">
                  <c:v>1284.9766030000001</c:v>
                </c:pt>
                <c:pt idx="651">
                  <c:v>1283.2980930000001</c:v>
                </c:pt>
                <c:pt idx="652">
                  <c:v>1284.5967840000001</c:v>
                </c:pt>
                <c:pt idx="653">
                  <c:v>1284.9726619999999</c:v>
                </c:pt>
                <c:pt idx="654">
                  <c:v>1288.1048920000001</c:v>
                </c:pt>
                <c:pt idx="655">
                  <c:v>1290.591991</c:v>
                </c:pt>
                <c:pt idx="656">
                  <c:v>1286.8463280000001</c:v>
                </c:pt>
                <c:pt idx="657">
                  <c:v>1283.880633</c:v>
                </c:pt>
                <c:pt idx="658">
                  <c:v>1287.4149870000001</c:v>
                </c:pt>
                <c:pt idx="659">
                  <c:v>1291.6620969999999</c:v>
                </c:pt>
                <c:pt idx="660">
                  <c:v>1291.2093769999999</c:v>
                </c:pt>
                <c:pt idx="661">
                  <c:v>1290.9710680000001</c:v>
                </c:pt>
                <c:pt idx="662">
                  <c:v>1287.327</c:v>
                </c:pt>
                <c:pt idx="663">
                  <c:v>1288.1217959999999</c:v>
                </c:pt>
                <c:pt idx="664">
                  <c:v>1292.230102</c:v>
                </c:pt>
                <c:pt idx="665">
                  <c:v>1294.043772</c:v>
                </c:pt>
                <c:pt idx="666">
                  <c:v>1295.2815419999999</c:v>
                </c:pt>
                <c:pt idx="667">
                  <c:v>1300.789438</c:v>
                </c:pt>
                <c:pt idx="668">
                  <c:v>1301.1731440000001</c:v>
                </c:pt>
                <c:pt idx="669">
                  <c:v>1300.3240840000001</c:v>
                </c:pt>
                <c:pt idx="670">
                  <c:v>1302.7148440000001</c:v>
                </c:pt>
                <c:pt idx="671">
                  <c:v>1301.6545040000001</c:v>
                </c:pt>
                <c:pt idx="672">
                  <c:v>1300.2879559999999</c:v>
                </c:pt>
                <c:pt idx="673">
                  <c:v>1295.3594000000001</c:v>
                </c:pt>
                <c:pt idx="674">
                  <c:v>1296.529317</c:v>
                </c:pt>
                <c:pt idx="675">
                  <c:v>1295.9594500000001</c:v>
                </c:pt>
                <c:pt idx="676">
                  <c:v>1296.153585</c:v>
                </c:pt>
                <c:pt idx="677">
                  <c:v>1295.474909</c:v>
                </c:pt>
                <c:pt idx="678">
                  <c:v>1290.4238310000001</c:v>
                </c:pt>
                <c:pt idx="679">
                  <c:v>1282.8217810000001</c:v>
                </c:pt>
                <c:pt idx="680">
                  <c:v>1284.3607770000001</c:v>
                </c:pt>
                <c:pt idx="681">
                  <c:v>1289.234422</c:v>
                </c:pt>
                <c:pt idx="682">
                  <c:v>1287.662748</c:v>
                </c:pt>
                <c:pt idx="683">
                  <c:v>1282.5022140000001</c:v>
                </c:pt>
                <c:pt idx="684">
                  <c:v>1281.7808199999999</c:v>
                </c:pt>
                <c:pt idx="685">
                  <c:v>1269.9300599999999</c:v>
                </c:pt>
                <c:pt idx="686">
                  <c:v>1271.364804</c:v>
                </c:pt>
                <c:pt idx="687">
                  <c:v>1263.6760059999999</c:v>
                </c:pt>
                <c:pt idx="688">
                  <c:v>1269.8575040000001</c:v>
                </c:pt>
                <c:pt idx="689">
                  <c:v>1261.4469309999999</c:v>
                </c:pt>
                <c:pt idx="690">
                  <c:v>1265.0814350000001</c:v>
                </c:pt>
                <c:pt idx="691">
                  <c:v>1267.0701200000001</c:v>
                </c:pt>
                <c:pt idx="692">
                  <c:v>1270.3958689999999</c:v>
                </c:pt>
                <c:pt idx="693">
                  <c:v>1265.580565</c:v>
                </c:pt>
                <c:pt idx="694">
                  <c:v>1261.3445750000001</c:v>
                </c:pt>
                <c:pt idx="695">
                  <c:v>1266.164565</c:v>
                </c:pt>
                <c:pt idx="696">
                  <c:v>1274.974999</c:v>
                </c:pt>
                <c:pt idx="697">
                  <c:v>1278.429085</c:v>
                </c:pt>
                <c:pt idx="698">
                  <c:v>1279.9821019999999</c:v>
                </c:pt>
                <c:pt idx="699">
                  <c:v>1282.8064710000001</c:v>
                </c:pt>
                <c:pt idx="700">
                  <c:v>1283.344642</c:v>
                </c:pt>
                <c:pt idx="701">
                  <c:v>1282.795024</c:v>
                </c:pt>
                <c:pt idx="702">
                  <c:v>1284.199368</c:v>
                </c:pt>
                <c:pt idx="703">
                  <c:v>1285.5717360000001</c:v>
                </c:pt>
                <c:pt idx="704">
                  <c:v>1286.0395739999999</c:v>
                </c:pt>
                <c:pt idx="705">
                  <c:v>1281.751798</c:v>
                </c:pt>
                <c:pt idx="706">
                  <c:v>1286.269389</c:v>
                </c:pt>
                <c:pt idx="707">
                  <c:v>1283.5023900000001</c:v>
                </c:pt>
                <c:pt idx="708">
                  <c:v>1286.4526129999999</c:v>
                </c:pt>
                <c:pt idx="709">
                  <c:v>1287.319211</c:v>
                </c:pt>
                <c:pt idx="710">
                  <c:v>1290.315687</c:v>
                </c:pt>
                <c:pt idx="711">
                  <c:v>1298.1105930000001</c:v>
                </c:pt>
                <c:pt idx="712">
                  <c:v>1302.4078569999999</c:v>
                </c:pt>
                <c:pt idx="713">
                  <c:v>1302.884485</c:v>
                </c:pt>
                <c:pt idx="714">
                  <c:v>1303.5628039999999</c:v>
                </c:pt>
                <c:pt idx="715">
                  <c:v>1297.011694</c:v>
                </c:pt>
                <c:pt idx="716">
                  <c:v>1302.24467</c:v>
                </c:pt>
                <c:pt idx="717">
                  <c:v>1306.786699</c:v>
                </c:pt>
                <c:pt idx="718">
                  <c:v>1302.76324</c:v>
                </c:pt>
                <c:pt idx="719">
                  <c:v>1303.4388160000001</c:v>
                </c:pt>
                <c:pt idx="720">
                  <c:v>1305.7997049999999</c:v>
                </c:pt>
                <c:pt idx="721">
                  <c:v>1306.40633</c:v>
                </c:pt>
                <c:pt idx="722">
                  <c:v>1307.6752779999999</c:v>
                </c:pt>
                <c:pt idx="723">
                  <c:v>1301.767985</c:v>
                </c:pt>
                <c:pt idx="724">
                  <c:v>1297.4731899999999</c:v>
                </c:pt>
                <c:pt idx="725">
                  <c:v>1299.694491</c:v>
                </c:pt>
                <c:pt idx="726">
                  <c:v>1302.0700509999999</c:v>
                </c:pt>
                <c:pt idx="727">
                  <c:v>1292.6980900000001</c:v>
                </c:pt>
                <c:pt idx="728">
                  <c:v>1296.2886530000001</c:v>
                </c:pt>
                <c:pt idx="729">
                  <c:v>1289.639449</c:v>
                </c:pt>
                <c:pt idx="730">
                  <c:v>1288.2033140000001</c:v>
                </c:pt>
                <c:pt idx="731">
                  <c:v>1298.2820320000001</c:v>
                </c:pt>
                <c:pt idx="732">
                  <c:v>1295.988703</c:v>
                </c:pt>
                <c:pt idx="733">
                  <c:v>1297.9620829999999</c:v>
                </c:pt>
                <c:pt idx="734">
                  <c:v>1303.6973170000001</c:v>
                </c:pt>
                <c:pt idx="735">
                  <c:v>1304.9059520000001</c:v>
                </c:pt>
                <c:pt idx="736">
                  <c:v>1305.070326</c:v>
                </c:pt>
                <c:pt idx="737">
                  <c:v>1308.6672610000001</c:v>
                </c:pt>
                <c:pt idx="738">
                  <c:v>1308.4843599999999</c:v>
                </c:pt>
                <c:pt idx="739">
                  <c:v>1304.8887910000001</c:v>
                </c:pt>
                <c:pt idx="740">
                  <c:v>1312.5190789999999</c:v>
                </c:pt>
                <c:pt idx="741">
                  <c:v>1309.4294560000001</c:v>
                </c:pt>
                <c:pt idx="742">
                  <c:v>1310.476277</c:v>
                </c:pt>
                <c:pt idx="743">
                  <c:v>1302.233068</c:v>
                </c:pt>
                <c:pt idx="744">
                  <c:v>1310.703348</c:v>
                </c:pt>
                <c:pt idx="745">
                  <c:v>1314.8842999999999</c:v>
                </c:pt>
                <c:pt idx="746">
                  <c:v>1319.513786</c:v>
                </c:pt>
                <c:pt idx="747">
                  <c:v>1318.3479850000001</c:v>
                </c:pt>
                <c:pt idx="748">
                  <c:v>1323.9825760000001</c:v>
                </c:pt>
                <c:pt idx="749">
                  <c:v>1318.571502</c:v>
                </c:pt>
                <c:pt idx="750">
                  <c:v>1315.206962</c:v>
                </c:pt>
                <c:pt idx="751">
                  <c:v>1313.0990730000001</c:v>
                </c:pt>
                <c:pt idx="752">
                  <c:v>1304.462235</c:v>
                </c:pt>
                <c:pt idx="753">
                  <c:v>1304.0466919999999</c:v>
                </c:pt>
                <c:pt idx="754">
                  <c:v>1300.2601159999999</c:v>
                </c:pt>
                <c:pt idx="755">
                  <c:v>1299.8745240000001</c:v>
                </c:pt>
                <c:pt idx="756">
                  <c:v>1304.3112470000001</c:v>
                </c:pt>
                <c:pt idx="757">
                  <c:v>1305.4229250000001</c:v>
                </c:pt>
                <c:pt idx="758">
                  <c:v>1300.5175360000001</c:v>
                </c:pt>
                <c:pt idx="759">
                  <c:v>1300.2026639999999</c:v>
                </c:pt>
                <c:pt idx="760">
                  <c:v>1300.3874499999999</c:v>
                </c:pt>
                <c:pt idx="761">
                  <c:v>1285.937694</c:v>
                </c:pt>
                <c:pt idx="762">
                  <c:v>1283.158541</c:v>
                </c:pt>
                <c:pt idx="763">
                  <c:v>1280.0696760000001</c:v>
                </c:pt>
                <c:pt idx="764">
                  <c:v>1273.090567</c:v>
                </c:pt>
                <c:pt idx="765">
                  <c:v>1270.2777860000001</c:v>
                </c:pt>
                <c:pt idx="766">
                  <c:v>1265.550684</c:v>
                </c:pt>
                <c:pt idx="767">
                  <c:v>1264.6082120000001</c:v>
                </c:pt>
                <c:pt idx="768">
                  <c:v>1264.308534</c:v>
                </c:pt>
                <c:pt idx="769">
                  <c:v>1272.3484980000001</c:v>
                </c:pt>
                <c:pt idx="770">
                  <c:v>1281.9735949999999</c:v>
                </c:pt>
                <c:pt idx="771">
                  <c:v>1285.6773900000001</c:v>
                </c:pt>
                <c:pt idx="772">
                  <c:v>1290.7969740000001</c:v>
                </c:pt>
                <c:pt idx="773">
                  <c:v>1279.407363</c:v>
                </c:pt>
                <c:pt idx="774">
                  <c:v>1282.0203630000001</c:v>
                </c:pt>
                <c:pt idx="775">
                  <c:v>1278.171202</c:v>
                </c:pt>
                <c:pt idx="776">
                  <c:v>1282.1452400000001</c:v>
                </c:pt>
                <c:pt idx="777">
                  <c:v>1290.0279270000001</c:v>
                </c:pt>
                <c:pt idx="778">
                  <c:v>1280.53296</c:v>
                </c:pt>
                <c:pt idx="779">
                  <c:v>1276.6348370000001</c:v>
                </c:pt>
                <c:pt idx="780">
                  <c:v>1269.2428359999999</c:v>
                </c:pt>
                <c:pt idx="781">
                  <c:v>1275.6290039999999</c:v>
                </c:pt>
                <c:pt idx="782">
                  <c:v>1275.014455</c:v>
                </c:pt>
                <c:pt idx="783">
                  <c:v>1266.6454759999999</c:v>
                </c:pt>
                <c:pt idx="784">
                  <c:v>1265.2544250000001</c:v>
                </c:pt>
                <c:pt idx="785">
                  <c:v>1255.605292</c:v>
                </c:pt>
                <c:pt idx="786">
                  <c:v>1244.8127420000001</c:v>
                </c:pt>
                <c:pt idx="787">
                  <c:v>1248.4938890000001</c:v>
                </c:pt>
                <c:pt idx="788">
                  <c:v>1259.3440290000001</c:v>
                </c:pt>
                <c:pt idx="789">
                  <c:v>1262.23522</c:v>
                </c:pt>
                <c:pt idx="790">
                  <c:v>1261.697183</c:v>
                </c:pt>
                <c:pt idx="791">
                  <c:v>1262.4641779999999</c:v>
                </c:pt>
                <c:pt idx="792">
                  <c:v>1260.4169099999999</c:v>
                </c:pt>
                <c:pt idx="793">
                  <c:v>1260.5812430000001</c:v>
                </c:pt>
                <c:pt idx="794">
                  <c:v>1245.951335</c:v>
                </c:pt>
                <c:pt idx="795">
                  <c:v>1242.0876720000001</c:v>
                </c:pt>
                <c:pt idx="796">
                  <c:v>1251.7370639999999</c:v>
                </c:pt>
                <c:pt idx="797">
                  <c:v>1244.9704280000001</c:v>
                </c:pt>
                <c:pt idx="798">
                  <c:v>1235.8669460000001</c:v>
                </c:pt>
                <c:pt idx="799">
                  <c:v>1225.900973</c:v>
                </c:pt>
                <c:pt idx="800">
                  <c:v>1228.9828110000001</c:v>
                </c:pt>
                <c:pt idx="801">
                  <c:v>1245.8080890000001</c:v>
                </c:pt>
                <c:pt idx="802">
                  <c:v>1250.3755719999999</c:v>
                </c:pt>
                <c:pt idx="803">
                  <c:v>1256.7851760000001</c:v>
                </c:pt>
                <c:pt idx="804">
                  <c:v>1252.2452490000001</c:v>
                </c:pt>
                <c:pt idx="805">
                  <c:v>1253.5034889999999</c:v>
                </c:pt>
                <c:pt idx="806">
                  <c:v>1251.6797819999999</c:v>
                </c:pt>
                <c:pt idx="807">
                  <c:v>1252.859649</c:v>
                </c:pt>
                <c:pt idx="808">
                  <c:v>1245.9269449999999</c:v>
                </c:pt>
                <c:pt idx="809">
                  <c:v>1250.7883770000001</c:v>
                </c:pt>
                <c:pt idx="810">
                  <c:v>1259.00792</c:v>
                </c:pt>
                <c:pt idx="811">
                  <c:v>1258.092435</c:v>
                </c:pt>
                <c:pt idx="812">
                  <c:v>1254.5564730000001</c:v>
                </c:pt>
                <c:pt idx="813">
                  <c:v>1256.5303960000001</c:v>
                </c:pt>
                <c:pt idx="814">
                  <c:v>1261.8253179999999</c:v>
                </c:pt>
                <c:pt idx="815">
                  <c:v>1252.1886999999999</c:v>
                </c:pt>
                <c:pt idx="816">
                  <c:v>1245.2009760000001</c:v>
                </c:pt>
                <c:pt idx="817">
                  <c:v>1246.6857709999999</c:v>
                </c:pt>
                <c:pt idx="818">
                  <c:v>1242.4627909999999</c:v>
                </c:pt>
                <c:pt idx="819">
                  <c:v>1235.2215670000001</c:v>
                </c:pt>
                <c:pt idx="820">
                  <c:v>1234.651989</c:v>
                </c:pt>
                <c:pt idx="821">
                  <c:v>1238.326063</c:v>
                </c:pt>
                <c:pt idx="822">
                  <c:v>1231.361621</c:v>
                </c:pt>
                <c:pt idx="823">
                  <c:v>1229.486768</c:v>
                </c:pt>
                <c:pt idx="824">
                  <c:v>1231.8215399999999</c:v>
                </c:pt>
                <c:pt idx="825">
                  <c:v>1228.6658339999999</c:v>
                </c:pt>
                <c:pt idx="826">
                  <c:v>1218.7739939999999</c:v>
                </c:pt>
                <c:pt idx="827">
                  <c:v>1209.7805539999999</c:v>
                </c:pt>
                <c:pt idx="828">
                  <c:v>1207.7299499999999</c:v>
                </c:pt>
                <c:pt idx="829">
                  <c:v>1198.6258660000001</c:v>
                </c:pt>
                <c:pt idx="830">
                  <c:v>1198.801772</c:v>
                </c:pt>
                <c:pt idx="831">
                  <c:v>1211.602286</c:v>
                </c:pt>
                <c:pt idx="832">
                  <c:v>1196.5819160000001</c:v>
                </c:pt>
                <c:pt idx="833">
                  <c:v>1195.3550519999999</c:v>
                </c:pt>
                <c:pt idx="834">
                  <c:v>1199.075734</c:v>
                </c:pt>
                <c:pt idx="835">
                  <c:v>1210.5224499999999</c:v>
                </c:pt>
                <c:pt idx="836">
                  <c:v>1190.158056</c:v>
                </c:pt>
                <c:pt idx="837">
                  <c:v>1184.365041</c:v>
                </c:pt>
                <c:pt idx="838">
                  <c:v>1173.003549</c:v>
                </c:pt>
                <c:pt idx="839">
                  <c:v>1173.232015</c:v>
                </c:pt>
                <c:pt idx="840">
                  <c:v>1168.357947</c:v>
                </c:pt>
                <c:pt idx="841">
                  <c:v>1170.4663989999999</c:v>
                </c:pt>
                <c:pt idx="842">
                  <c:v>1177.7015280000001</c:v>
                </c:pt>
                <c:pt idx="843">
                  <c:v>1177.5467719999999</c:v>
                </c:pt>
                <c:pt idx="844">
                  <c:v>1182.760882</c:v>
                </c:pt>
                <c:pt idx="845">
                  <c:v>1170.2158199999999</c:v>
                </c:pt>
                <c:pt idx="846">
                  <c:v>1171.6933819999999</c:v>
                </c:pt>
                <c:pt idx="847">
                  <c:v>1175.4399880000001</c:v>
                </c:pt>
                <c:pt idx="848">
                  <c:v>1177.8395399999999</c:v>
                </c:pt>
                <c:pt idx="849">
                  <c:v>1183.207819</c:v>
                </c:pt>
                <c:pt idx="850">
                  <c:v>1189.7414859999999</c:v>
                </c:pt>
                <c:pt idx="851">
                  <c:v>1198.869743</c:v>
                </c:pt>
                <c:pt idx="852">
                  <c:v>1202.521465</c:v>
                </c:pt>
                <c:pt idx="853">
                  <c:v>1195.4470389999999</c:v>
                </c:pt>
                <c:pt idx="854">
                  <c:v>1189.8315110000001</c:v>
                </c:pt>
                <c:pt idx="855">
                  <c:v>1196.5288109999999</c:v>
                </c:pt>
                <c:pt idx="856">
                  <c:v>1185.821087</c:v>
                </c:pt>
                <c:pt idx="857">
                  <c:v>1182.9535040000001</c:v>
                </c:pt>
                <c:pt idx="858">
                  <c:v>1184.550297</c:v>
                </c:pt>
                <c:pt idx="859">
                  <c:v>1177.648338</c:v>
                </c:pt>
                <c:pt idx="860">
                  <c:v>1177.769395</c:v>
                </c:pt>
                <c:pt idx="861">
                  <c:v>1157.447615</c:v>
                </c:pt>
                <c:pt idx="862">
                  <c:v>1133.5820430000001</c:v>
                </c:pt>
                <c:pt idx="863">
                  <c:v>1130.149118</c:v>
                </c:pt>
                <c:pt idx="864">
                  <c:v>1139.8182019999999</c:v>
                </c:pt>
                <c:pt idx="865">
                  <c:v>1124.967232</c:v>
                </c:pt>
                <c:pt idx="866">
                  <c:v>1127.38356</c:v>
                </c:pt>
                <c:pt idx="867">
                  <c:v>1132.5640189999999</c:v>
                </c:pt>
                <c:pt idx="868">
                  <c:v>1131.9986140000001</c:v>
                </c:pt>
                <c:pt idx="869">
                  <c:v>1131.1954639999999</c:v>
                </c:pt>
                <c:pt idx="870">
                  <c:v>1134.957345</c:v>
                </c:pt>
                <c:pt idx="871">
                  <c:v>1141.8435050000001</c:v>
                </c:pt>
                <c:pt idx="872">
                  <c:v>1140.7471539999999</c:v>
                </c:pt>
                <c:pt idx="873">
                  <c:v>1135.054684</c:v>
                </c:pt>
                <c:pt idx="874">
                  <c:v>1136.4298120000001</c:v>
                </c:pt>
                <c:pt idx="875">
                  <c:v>1136.0563520000001</c:v>
                </c:pt>
                <c:pt idx="876">
                  <c:v>1143.3338610000001</c:v>
                </c:pt>
                <c:pt idx="877">
                  <c:v>1146.189255</c:v>
                </c:pt>
                <c:pt idx="878">
                  <c:v>1142.7702839999999</c:v>
                </c:pt>
                <c:pt idx="879">
                  <c:v>1149.1702379999999</c:v>
                </c:pt>
                <c:pt idx="880">
                  <c:v>1146.4260839999999</c:v>
                </c:pt>
                <c:pt idx="881">
                  <c:v>1141.965246</c:v>
                </c:pt>
                <c:pt idx="882">
                  <c:v>1140.1555639999999</c:v>
                </c:pt>
                <c:pt idx="883">
                  <c:v>1138.8363509999999</c:v>
                </c:pt>
                <c:pt idx="884">
                  <c:v>1135.4206730000001</c:v>
                </c:pt>
                <c:pt idx="885">
                  <c:v>1141.9836600000001</c:v>
                </c:pt>
                <c:pt idx="886">
                  <c:v>1141.8077029999999</c:v>
                </c:pt>
                <c:pt idx="887">
                  <c:v>1151.618845</c:v>
                </c:pt>
                <c:pt idx="888">
                  <c:v>1152.4959389999999</c:v>
                </c:pt>
                <c:pt idx="889">
                  <c:v>1162.5823250000001</c:v>
                </c:pt>
                <c:pt idx="890">
                  <c:v>1165.004418</c:v>
                </c:pt>
                <c:pt idx="891">
                  <c:v>1162.561843</c:v>
                </c:pt>
                <c:pt idx="892">
                  <c:v>1159.3413519999999</c:v>
                </c:pt>
                <c:pt idx="893">
                  <c:v>1168.9091679999999</c:v>
                </c:pt>
                <c:pt idx="894">
                  <c:v>1181.459703</c:v>
                </c:pt>
                <c:pt idx="895">
                  <c:v>1192.437293</c:v>
                </c:pt>
                <c:pt idx="896">
                  <c:v>1180.6435449999999</c:v>
                </c:pt>
                <c:pt idx="897">
                  <c:v>1186.2500460000001</c:v>
                </c:pt>
                <c:pt idx="898">
                  <c:v>1189.4955580000001</c:v>
                </c:pt>
                <c:pt idx="899">
                  <c:v>1187.6847580000001</c:v>
                </c:pt>
                <c:pt idx="900">
                  <c:v>1187.1866170000001</c:v>
                </c:pt>
                <c:pt idx="901">
                  <c:v>1184.28017</c:v>
                </c:pt>
                <c:pt idx="902">
                  <c:v>1194.1074189999999</c:v>
                </c:pt>
                <c:pt idx="903">
                  <c:v>1192.030622</c:v>
                </c:pt>
                <c:pt idx="904">
                  <c:v>1201.225355</c:v>
                </c:pt>
                <c:pt idx="905">
                  <c:v>1205.621028</c:v>
                </c:pt>
                <c:pt idx="906">
                  <c:v>1204.370848</c:v>
                </c:pt>
                <c:pt idx="907">
                  <c:v>1198.709026</c:v>
                </c:pt>
                <c:pt idx="908">
                  <c:v>1200.8919780000001</c:v>
                </c:pt>
                <c:pt idx="909">
                  <c:v>1192.234078</c:v>
                </c:pt>
                <c:pt idx="910">
                  <c:v>1183.2261550000001</c:v>
                </c:pt>
                <c:pt idx="911">
                  <c:v>1179.917747</c:v>
                </c:pt>
                <c:pt idx="912">
                  <c:v>1178.6961630000001</c:v>
                </c:pt>
                <c:pt idx="913">
                  <c:v>1184.604147</c:v>
                </c:pt>
                <c:pt idx="914">
                  <c:v>1173.8442010000001</c:v>
                </c:pt>
                <c:pt idx="915">
                  <c:v>1168.3172750000001</c:v>
                </c:pt>
                <c:pt idx="916">
                  <c:v>1163.962857</c:v>
                </c:pt>
                <c:pt idx="917">
                  <c:v>1161.2110869999999</c:v>
                </c:pt>
                <c:pt idx="918">
                  <c:v>1156.4511789999999</c:v>
                </c:pt>
                <c:pt idx="919">
                  <c:v>1157.997036</c:v>
                </c:pt>
                <c:pt idx="920">
                  <c:v>1149.8574550000001</c:v>
                </c:pt>
                <c:pt idx="921">
                  <c:v>1157.5572569999999</c:v>
                </c:pt>
                <c:pt idx="922">
                  <c:v>1159.1626470000001</c:v>
                </c:pt>
                <c:pt idx="923">
                  <c:v>1169.605922</c:v>
                </c:pt>
                <c:pt idx="924">
                  <c:v>1174.9264189999999</c:v>
                </c:pt>
                <c:pt idx="925">
                  <c:v>1159.1168929999999</c:v>
                </c:pt>
                <c:pt idx="926">
                  <c:v>1163.1816739999999</c:v>
                </c:pt>
                <c:pt idx="927">
                  <c:v>1159.8822210000001</c:v>
                </c:pt>
                <c:pt idx="928">
                  <c:v>1156.4278079999999</c:v>
                </c:pt>
                <c:pt idx="929">
                  <c:v>1159.9743920000001</c:v>
                </c:pt>
                <c:pt idx="930">
                  <c:v>1157.4060549999999</c:v>
                </c:pt>
                <c:pt idx="931">
                  <c:v>1153.4356150000001</c:v>
                </c:pt>
                <c:pt idx="932">
                  <c:v>1148.1511829999999</c:v>
                </c:pt>
                <c:pt idx="933">
                  <c:v>1135.583396</c:v>
                </c:pt>
                <c:pt idx="934">
                  <c:v>1129.082146</c:v>
                </c:pt>
                <c:pt idx="935">
                  <c:v>1121.516846</c:v>
                </c:pt>
                <c:pt idx="936">
                  <c:v>1138.232119</c:v>
                </c:pt>
                <c:pt idx="937">
                  <c:v>1127.8521040000001</c:v>
                </c:pt>
                <c:pt idx="938">
                  <c:v>1126.1044730000001</c:v>
                </c:pt>
                <c:pt idx="939">
                  <c:v>1135.6269</c:v>
                </c:pt>
                <c:pt idx="940">
                  <c:v>1151.623816</c:v>
                </c:pt>
                <c:pt idx="941">
                  <c:v>1145.884869</c:v>
                </c:pt>
                <c:pt idx="942">
                  <c:v>1141.429042</c:v>
                </c:pt>
                <c:pt idx="943">
                  <c:v>1125.9038740000001</c:v>
                </c:pt>
                <c:pt idx="944">
                  <c:v>1113.1504540000001</c:v>
                </c:pt>
                <c:pt idx="945">
                  <c:v>1112.793872</c:v>
                </c:pt>
                <c:pt idx="946">
                  <c:v>1123.75414</c:v>
                </c:pt>
                <c:pt idx="947">
                  <c:v>1114.488239</c:v>
                </c:pt>
                <c:pt idx="948">
                  <c:v>1123.4030560000001</c:v>
                </c:pt>
                <c:pt idx="949">
                  <c:v>1131.942196</c:v>
                </c:pt>
                <c:pt idx="950">
                  <c:v>1120.7011339999999</c:v>
                </c:pt>
                <c:pt idx="951">
                  <c:v>1114.6806839999999</c:v>
                </c:pt>
                <c:pt idx="952">
                  <c:v>1122.9847769999999</c:v>
                </c:pt>
                <c:pt idx="953">
                  <c:v>1125.854237</c:v>
                </c:pt>
                <c:pt idx="954">
                  <c:v>1132.774161</c:v>
                </c:pt>
                <c:pt idx="955">
                  <c:v>1140.636405</c:v>
                </c:pt>
                <c:pt idx="956">
                  <c:v>1143.6086270000001</c:v>
                </c:pt>
                <c:pt idx="957">
                  <c:v>1151.743046</c:v>
                </c:pt>
                <c:pt idx="958">
                  <c:v>1148.525944</c:v>
                </c:pt>
                <c:pt idx="959">
                  <c:v>1152.6948749999999</c:v>
                </c:pt>
                <c:pt idx="960">
                  <c:v>1142.4376549999999</c:v>
                </c:pt>
                <c:pt idx="961">
                  <c:v>1137.196269</c:v>
                </c:pt>
                <c:pt idx="962">
                  <c:v>1138.4268340000001</c:v>
                </c:pt>
                <c:pt idx="963">
                  <c:v>1138.2729099999999</c:v>
                </c:pt>
                <c:pt idx="964">
                  <c:v>1144.3019260000001</c:v>
                </c:pt>
                <c:pt idx="965">
                  <c:v>1138.1146900000001</c:v>
                </c:pt>
                <c:pt idx="966">
                  <c:v>1170.6875950000001</c:v>
                </c:pt>
                <c:pt idx="967">
                  <c:v>1174.932354</c:v>
                </c:pt>
                <c:pt idx="968">
                  <c:v>1170.592609</c:v>
                </c:pt>
                <c:pt idx="969">
                  <c:v>1176.6464980000001</c:v>
                </c:pt>
                <c:pt idx="970">
                  <c:v>1177.756558</c:v>
                </c:pt>
                <c:pt idx="971">
                  <c:v>1174.177801</c:v>
                </c:pt>
                <c:pt idx="972">
                  <c:v>1177.0740189999999</c:v>
                </c:pt>
                <c:pt idx="973">
                  <c:v>1175.6606469999999</c:v>
                </c:pt>
                <c:pt idx="974">
                  <c:v>1183.2424490000001</c:v>
                </c:pt>
                <c:pt idx="975">
                  <c:v>1188.882668</c:v>
                </c:pt>
                <c:pt idx="976">
                  <c:v>1193.344885</c:v>
                </c:pt>
                <c:pt idx="977">
                  <c:v>1195.323611</c:v>
                </c:pt>
                <c:pt idx="978">
                  <c:v>1190.2721340000001</c:v>
                </c:pt>
                <c:pt idx="979">
                  <c:v>1191.951194</c:v>
                </c:pt>
                <c:pt idx="980">
                  <c:v>1204.778071</c:v>
                </c:pt>
                <c:pt idx="981">
                  <c:v>1212.660897</c:v>
                </c:pt>
                <c:pt idx="982">
                  <c:v>1214.8618349999999</c:v>
                </c:pt>
                <c:pt idx="983">
                  <c:v>1207.5788950000001</c:v>
                </c:pt>
                <c:pt idx="984">
                  <c:v>1204.4439910000001</c:v>
                </c:pt>
                <c:pt idx="985">
                  <c:v>1206.0384919999999</c:v>
                </c:pt>
                <c:pt idx="986">
                  <c:v>1206.1871349999999</c:v>
                </c:pt>
                <c:pt idx="987">
                  <c:v>1203.3877010000001</c:v>
                </c:pt>
                <c:pt idx="988">
                  <c:v>1204.180417</c:v>
                </c:pt>
                <c:pt idx="989">
                  <c:v>1208.641046</c:v>
                </c:pt>
                <c:pt idx="990">
                  <c:v>1206.315347</c:v>
                </c:pt>
                <c:pt idx="991">
                  <c:v>1198.2828340000001</c:v>
                </c:pt>
                <c:pt idx="992">
                  <c:v>1191.664808</c:v>
                </c:pt>
                <c:pt idx="993">
                  <c:v>1183.0449309999999</c:v>
                </c:pt>
                <c:pt idx="994">
                  <c:v>1180.0511389999999</c:v>
                </c:pt>
                <c:pt idx="995">
                  <c:v>1187.691051</c:v>
                </c:pt>
                <c:pt idx="996">
                  <c:v>1179.5124450000001</c:v>
                </c:pt>
                <c:pt idx="997">
                  <c:v>1179.8757419999999</c:v>
                </c:pt>
                <c:pt idx="998">
                  <c:v>1166.7573649999999</c:v>
                </c:pt>
                <c:pt idx="999">
                  <c:v>1169.712166</c:v>
                </c:pt>
                <c:pt idx="1000">
                  <c:v>1165.1045300000001</c:v>
                </c:pt>
                <c:pt idx="1001">
                  <c:v>1172.8534199999999</c:v>
                </c:pt>
                <c:pt idx="1002">
                  <c:v>1176.6186829999999</c:v>
                </c:pt>
                <c:pt idx="1003">
                  <c:v>1178.969321</c:v>
                </c:pt>
                <c:pt idx="1004">
                  <c:v>1191.2570089999999</c:v>
                </c:pt>
                <c:pt idx="1005">
                  <c:v>1191.691462</c:v>
                </c:pt>
                <c:pt idx="1006">
                  <c:v>1193.4169509999999</c:v>
                </c:pt>
                <c:pt idx="1007">
                  <c:v>1202.8353509999999</c:v>
                </c:pt>
                <c:pt idx="1008">
                  <c:v>1210.694219</c:v>
                </c:pt>
                <c:pt idx="1009">
                  <c:v>1216.075233</c:v>
                </c:pt>
                <c:pt idx="1010">
                  <c:v>1216.5630309999999</c:v>
                </c:pt>
                <c:pt idx="1011">
                  <c:v>1217.165972</c:v>
                </c:pt>
                <c:pt idx="1012">
                  <c:v>1220.089289</c:v>
                </c:pt>
                <c:pt idx="1013">
                  <c:v>1216.6487830000001</c:v>
                </c:pt>
                <c:pt idx="1014">
                  <c:v>1218.7688129999999</c:v>
                </c:pt>
                <c:pt idx="1015">
                  <c:v>1221.5365999999999</c:v>
                </c:pt>
                <c:pt idx="1016">
                  <c:v>1222.363222</c:v>
                </c:pt>
                <c:pt idx="1017">
                  <c:v>1224.53412</c:v>
                </c:pt>
                <c:pt idx="1018">
                  <c:v>1226.261227</c:v>
                </c:pt>
                <c:pt idx="1019">
                  <c:v>1224.6458070000001</c:v>
                </c:pt>
                <c:pt idx="1020">
                  <c:v>1219.513798</c:v>
                </c:pt>
                <c:pt idx="1021">
                  <c:v>1224.893648</c:v>
                </c:pt>
                <c:pt idx="1022">
                  <c:v>1232.3171110000001</c:v>
                </c:pt>
                <c:pt idx="1023">
                  <c:v>1236.5652709999999</c:v>
                </c:pt>
                <c:pt idx="1024">
                  <c:v>1230.9059090000001</c:v>
                </c:pt>
                <c:pt idx="1025">
                  <c:v>1223.4212030000001</c:v>
                </c:pt>
                <c:pt idx="1026">
                  <c:v>1225.5497949999999</c:v>
                </c:pt>
                <c:pt idx="1027">
                  <c:v>1225.0282299999999</c:v>
                </c:pt>
                <c:pt idx="1028">
                  <c:v>1221.033629</c:v>
                </c:pt>
                <c:pt idx="1029">
                  <c:v>1212.9956569999999</c:v>
                </c:pt>
                <c:pt idx="1030">
                  <c:v>1219.7588149999999</c:v>
                </c:pt>
                <c:pt idx="1031">
                  <c:v>1217.032093</c:v>
                </c:pt>
                <c:pt idx="1032">
                  <c:v>1216.224584</c:v>
                </c:pt>
                <c:pt idx="1033">
                  <c:v>1211.5759579999999</c:v>
                </c:pt>
                <c:pt idx="1034">
                  <c:v>1210.8575949999999</c:v>
                </c:pt>
                <c:pt idx="1035">
                  <c:v>1197.820485</c:v>
                </c:pt>
                <c:pt idx="1036">
                  <c:v>1194.0984450000001</c:v>
                </c:pt>
                <c:pt idx="1037">
                  <c:v>1199.299614</c:v>
                </c:pt>
                <c:pt idx="1038">
                  <c:v>1193.2213180000001</c:v>
                </c:pt>
                <c:pt idx="1039">
                  <c:v>1196.2715499999999</c:v>
                </c:pt>
                <c:pt idx="1040">
                  <c:v>1201.823077</c:v>
                </c:pt>
                <c:pt idx="1041">
                  <c:v>1198.7431220000001</c:v>
                </c:pt>
                <c:pt idx="1042">
                  <c:v>1199.7027459999999</c:v>
                </c:pt>
                <c:pt idx="1043">
                  <c:v>1213.133914</c:v>
                </c:pt>
                <c:pt idx="1044">
                  <c:v>1212.460844</c:v>
                </c:pt>
                <c:pt idx="1045">
                  <c:v>1207.5948539999999</c:v>
                </c:pt>
                <c:pt idx="1046">
                  <c:v>1211.606055</c:v>
                </c:pt>
                <c:pt idx="1047">
                  <c:v>1207.0803069999999</c:v>
                </c:pt>
                <c:pt idx="1048">
                  <c:v>1204.8377089999999</c:v>
                </c:pt>
                <c:pt idx="1049">
                  <c:v>1205.2562390000001</c:v>
                </c:pt>
                <c:pt idx="1050">
                  <c:v>1204.679897</c:v>
                </c:pt>
                <c:pt idx="1051">
                  <c:v>1200.5109520000001</c:v>
                </c:pt>
                <c:pt idx="1052">
                  <c:v>1202.3500309999999</c:v>
                </c:pt>
                <c:pt idx="1053">
                  <c:v>1200.2942479999999</c:v>
                </c:pt>
                <c:pt idx="1054">
                  <c:v>1201.485347</c:v>
                </c:pt>
                <c:pt idx="1055">
                  <c:v>1208.2982440000001</c:v>
                </c:pt>
                <c:pt idx="1056">
                  <c:v>1208.0675000000001</c:v>
                </c:pt>
                <c:pt idx="1057">
                  <c:v>1207.092398</c:v>
                </c:pt>
                <c:pt idx="1058">
                  <c:v>1209.0879170000001</c:v>
                </c:pt>
                <c:pt idx="1059">
                  <c:v>1203.981638</c:v>
                </c:pt>
                <c:pt idx="1060">
                  <c:v>1201.6926550000001</c:v>
                </c:pt>
                <c:pt idx="1061">
                  <c:v>1208.3263119999999</c:v>
                </c:pt>
                <c:pt idx="1062">
                  <c:v>1212.603327</c:v>
                </c:pt>
                <c:pt idx="1063">
                  <c:v>1220.5289949999999</c:v>
                </c:pt>
                <c:pt idx="1064">
                  <c:v>1225.1067330000001</c:v>
                </c:pt>
                <c:pt idx="1065">
                  <c:v>1226.4770590000001</c:v>
                </c:pt>
                <c:pt idx="1066">
                  <c:v>1223.6073220000001</c:v>
                </c:pt>
                <c:pt idx="1067">
                  <c:v>1226.6502599999999</c:v>
                </c:pt>
                <c:pt idx="1068">
                  <c:v>1224.7036430000001</c:v>
                </c:pt>
                <c:pt idx="1069">
                  <c:v>1225.7141469999999</c:v>
                </c:pt>
                <c:pt idx="1070">
                  <c:v>1225.581711</c:v>
                </c:pt>
                <c:pt idx="1071">
                  <c:v>1227.7998729999999</c:v>
                </c:pt>
                <c:pt idx="1072">
                  <c:v>1225.4639609999999</c:v>
                </c:pt>
                <c:pt idx="1073">
                  <c:v>1226.419844</c:v>
                </c:pt>
                <c:pt idx="1074">
                  <c:v>1228.767812</c:v>
                </c:pt>
                <c:pt idx="1075">
                  <c:v>1227.5249530000001</c:v>
                </c:pt>
                <c:pt idx="1076">
                  <c:v>1230.0043820000001</c:v>
                </c:pt>
                <c:pt idx="1077">
                  <c:v>1234.7325410000001</c:v>
                </c:pt>
                <c:pt idx="1078">
                  <c:v>1233.41354</c:v>
                </c:pt>
                <c:pt idx="1079">
                  <c:v>1231.8827550000001</c:v>
                </c:pt>
                <c:pt idx="1080">
                  <c:v>1229.2904960000001</c:v>
                </c:pt>
                <c:pt idx="1081">
                  <c:v>1232.4571510000001</c:v>
                </c:pt>
                <c:pt idx="1082">
                  <c:v>1240.716302</c:v>
                </c:pt>
                <c:pt idx="1083">
                  <c:v>1234.3113450000001</c:v>
                </c:pt>
                <c:pt idx="1084">
                  <c:v>1234.358164</c:v>
                </c:pt>
                <c:pt idx="1085">
                  <c:v>1235.304001</c:v>
                </c:pt>
                <c:pt idx="1086">
                  <c:v>1229.0684550000001</c:v>
                </c:pt>
                <c:pt idx="1087">
                  <c:v>1230.899942</c:v>
                </c:pt>
                <c:pt idx="1088">
                  <c:v>1228.3364260000001</c:v>
                </c:pt>
                <c:pt idx="1089">
                  <c:v>1227.1412069999999</c:v>
                </c:pt>
                <c:pt idx="1090">
                  <c:v>1229.606532</c:v>
                </c:pt>
                <c:pt idx="1091">
                  <c:v>1235.1338040000001</c:v>
                </c:pt>
                <c:pt idx="1092">
                  <c:v>1233.769976</c:v>
                </c:pt>
                <c:pt idx="1093">
                  <c:v>1232.440961</c:v>
                </c:pt>
                <c:pt idx="1094">
                  <c:v>1223.013371</c:v>
                </c:pt>
                <c:pt idx="1095">
                  <c:v>1224.2650430000001</c:v>
                </c:pt>
                <c:pt idx="1096">
                  <c:v>1223.4740690000001</c:v>
                </c:pt>
                <c:pt idx="1097">
                  <c:v>1226.9056599999999</c:v>
                </c:pt>
                <c:pt idx="1098">
                  <c:v>1216.580379</c:v>
                </c:pt>
                <c:pt idx="1099">
                  <c:v>1209.0015229999999</c:v>
                </c:pt>
                <c:pt idx="1100">
                  <c:v>1207.76872</c:v>
                </c:pt>
                <c:pt idx="1101">
                  <c:v>1213.1333959999999</c:v>
                </c:pt>
                <c:pt idx="1102">
                  <c:v>1213.746112</c:v>
                </c:pt>
                <c:pt idx="1103">
                  <c:v>1213.1283040000001</c:v>
                </c:pt>
                <c:pt idx="1104">
                  <c:v>1214.882936</c:v>
                </c:pt>
                <c:pt idx="1105">
                  <c:v>1219.3402530000001</c:v>
                </c:pt>
                <c:pt idx="1106">
                  <c:v>1223.7078160000001</c:v>
                </c:pt>
                <c:pt idx="1107">
                  <c:v>1220.917533</c:v>
                </c:pt>
                <c:pt idx="1108">
                  <c:v>1222.4628110000001</c:v>
                </c:pt>
                <c:pt idx="1109">
                  <c:v>1212.1381409999999</c:v>
                </c:pt>
                <c:pt idx="1110">
                  <c:v>1216.090674</c:v>
                </c:pt>
                <c:pt idx="1111">
                  <c:v>1217.1405099999999</c:v>
                </c:pt>
                <c:pt idx="1112">
                  <c:v>1222.059559</c:v>
                </c:pt>
                <c:pt idx="1113">
                  <c:v>1218.0301710000001</c:v>
                </c:pt>
                <c:pt idx="1114">
                  <c:v>1223.326129</c:v>
                </c:pt>
                <c:pt idx="1115">
                  <c:v>1227.804564</c:v>
                </c:pt>
                <c:pt idx="1116">
                  <c:v>1226.319499</c:v>
                </c:pt>
                <c:pt idx="1117">
                  <c:v>1222.8988830000001</c:v>
                </c:pt>
                <c:pt idx="1118">
                  <c:v>1221.6964949999999</c:v>
                </c:pt>
                <c:pt idx="1119">
                  <c:v>1216.714246</c:v>
                </c:pt>
                <c:pt idx="1120">
                  <c:v>1210.573343</c:v>
                </c:pt>
                <c:pt idx="1121">
                  <c:v>1211.4262940000001</c:v>
                </c:pt>
                <c:pt idx="1122">
                  <c:v>1208.0595370000001</c:v>
                </c:pt>
                <c:pt idx="1123">
                  <c:v>1214.0096550000001</c:v>
                </c:pt>
                <c:pt idx="1124">
                  <c:v>1220.950296</c:v>
                </c:pt>
                <c:pt idx="1125">
                  <c:v>1216.7837010000001</c:v>
                </c:pt>
                <c:pt idx="1126">
                  <c:v>1231.549062</c:v>
                </c:pt>
                <c:pt idx="1127">
                  <c:v>1231.0110769999999</c:v>
                </c:pt>
                <c:pt idx="1128">
                  <c:v>1224.2354250000001</c:v>
                </c:pt>
                <c:pt idx="1129">
                  <c:v>1216.7996419999999</c:v>
                </c:pt>
                <c:pt idx="1130">
                  <c:v>1212.2671780000001</c:v>
                </c:pt>
                <c:pt idx="1131">
                  <c:v>1214.087595</c:v>
                </c:pt>
                <c:pt idx="1132">
                  <c:v>1216.15308</c:v>
                </c:pt>
                <c:pt idx="1133">
                  <c:v>1225.8975829999999</c:v>
                </c:pt>
                <c:pt idx="1134">
                  <c:v>1233.7282760000001</c:v>
                </c:pt>
                <c:pt idx="1135">
                  <c:v>1233.822011</c:v>
                </c:pt>
                <c:pt idx="1136">
                  <c:v>1232.3621619999999</c:v>
                </c:pt>
                <c:pt idx="1137">
                  <c:v>1235.6626819999999</c:v>
                </c:pt>
                <c:pt idx="1138">
                  <c:v>1238.67848</c:v>
                </c:pt>
                <c:pt idx="1139">
                  <c:v>1230.6511660000001</c:v>
                </c:pt>
                <c:pt idx="1140">
                  <c:v>1236.0090110000001</c:v>
                </c:pt>
                <c:pt idx="1141">
                  <c:v>1232.933305</c:v>
                </c:pt>
                <c:pt idx="1142">
                  <c:v>1231.5409110000001</c:v>
                </c:pt>
                <c:pt idx="1143">
                  <c:v>1235.4179349999999</c:v>
                </c:pt>
                <c:pt idx="1144">
                  <c:v>1227.0252410000001</c:v>
                </c:pt>
                <c:pt idx="1145">
                  <c:v>1236.302514</c:v>
                </c:pt>
                <c:pt idx="1146">
                  <c:v>1239.573609</c:v>
                </c:pt>
                <c:pt idx="1147">
                  <c:v>1234.1891499999999</c:v>
                </c:pt>
                <c:pt idx="1148">
                  <c:v>1225.8440250000001</c:v>
                </c:pt>
                <c:pt idx="1149">
                  <c:v>1219.265889</c:v>
                </c:pt>
                <c:pt idx="1150">
                  <c:v>1228.282455</c:v>
                </c:pt>
                <c:pt idx="1151">
                  <c:v>1229.346847</c:v>
                </c:pt>
                <c:pt idx="1152">
                  <c:v>1229.9813590000001</c:v>
                </c:pt>
                <c:pt idx="1153">
                  <c:v>1228.5223129999999</c:v>
                </c:pt>
                <c:pt idx="1154">
                  <c:v>1224.9019149999999</c:v>
                </c:pt>
                <c:pt idx="1155">
                  <c:v>1223.4453349999999</c:v>
                </c:pt>
                <c:pt idx="1156">
                  <c:v>1213.1825470000001</c:v>
                </c:pt>
                <c:pt idx="1157">
                  <c:v>1209.78523</c:v>
                </c:pt>
                <c:pt idx="1158">
                  <c:v>1207.6456310000001</c:v>
                </c:pt>
                <c:pt idx="1159">
                  <c:v>1209.4622179999999</c:v>
                </c:pt>
                <c:pt idx="1160">
                  <c:v>1209.033359</c:v>
                </c:pt>
                <c:pt idx="1161">
                  <c:v>1206.399692</c:v>
                </c:pt>
                <c:pt idx="1162">
                  <c:v>1218.706729</c:v>
                </c:pt>
                <c:pt idx="1163">
                  <c:v>1214.10878</c:v>
                </c:pt>
                <c:pt idx="1164">
                  <c:v>1213.126546</c:v>
                </c:pt>
                <c:pt idx="1165">
                  <c:v>1218.64589</c:v>
                </c:pt>
                <c:pt idx="1166">
                  <c:v>1229.352476</c:v>
                </c:pt>
                <c:pt idx="1167">
                  <c:v>1229.7716150000001</c:v>
                </c:pt>
                <c:pt idx="1168">
                  <c:v>1232.299297</c:v>
                </c:pt>
                <c:pt idx="1169">
                  <c:v>1238.7539839999999</c:v>
                </c:pt>
                <c:pt idx="1170">
                  <c:v>1230.1646800000001</c:v>
                </c:pt>
                <c:pt idx="1171">
                  <c:v>1226.3214700000001</c:v>
                </c:pt>
                <c:pt idx="1172">
                  <c:v>1226.7536749999999</c:v>
                </c:pt>
                <c:pt idx="1173">
                  <c:v>1225.3141619999999</c:v>
                </c:pt>
                <c:pt idx="1174">
                  <c:v>1226.1253509999999</c:v>
                </c:pt>
                <c:pt idx="1175">
                  <c:v>1224.6286399999999</c:v>
                </c:pt>
                <c:pt idx="1176">
                  <c:v>1225.0686459999999</c:v>
                </c:pt>
                <c:pt idx="1177">
                  <c:v>1230.7929610000001</c:v>
                </c:pt>
                <c:pt idx="1178">
                  <c:v>1226.178721</c:v>
                </c:pt>
                <c:pt idx="1179">
                  <c:v>1223.535762</c:v>
                </c:pt>
                <c:pt idx="1180">
                  <c:v>1214.100232</c:v>
                </c:pt>
                <c:pt idx="1181">
                  <c:v>1211.5519119999999</c:v>
                </c:pt>
                <c:pt idx="1182">
                  <c:v>1198.8848330000001</c:v>
                </c:pt>
                <c:pt idx="1183">
                  <c:v>1201.0628039999999</c:v>
                </c:pt>
                <c:pt idx="1184">
                  <c:v>1195.2266959999999</c:v>
                </c:pt>
                <c:pt idx="1185">
                  <c:v>1188.8252829999999</c:v>
                </c:pt>
                <c:pt idx="1186">
                  <c:v>1185.408633</c:v>
                </c:pt>
                <c:pt idx="1187">
                  <c:v>1189.7675180000001</c:v>
                </c:pt>
                <c:pt idx="1188">
                  <c:v>1194.9276589999999</c:v>
                </c:pt>
                <c:pt idx="1189">
                  <c:v>1191.2501139999999</c:v>
                </c:pt>
                <c:pt idx="1190">
                  <c:v>1176.6855399999999</c:v>
                </c:pt>
                <c:pt idx="1191">
                  <c:v>1183.601729</c:v>
                </c:pt>
                <c:pt idx="1192">
                  <c:v>1186.1872499999999</c:v>
                </c:pt>
                <c:pt idx="1193">
                  <c:v>1189.1093410000001</c:v>
                </c:pt>
                <c:pt idx="1194">
                  <c:v>1200.3047429999999</c:v>
                </c:pt>
                <c:pt idx="1195">
                  <c:v>1206.951135</c:v>
                </c:pt>
                <c:pt idx="1196">
                  <c:v>1199.8903029999999</c:v>
                </c:pt>
                <c:pt idx="1197">
                  <c:v>1199.711867</c:v>
                </c:pt>
                <c:pt idx="1198">
                  <c:v>1200.423051</c:v>
                </c:pt>
                <c:pt idx="1199">
                  <c:v>1201.0685080000001</c:v>
                </c:pt>
                <c:pt idx="1200">
                  <c:v>1193.949108</c:v>
                </c:pt>
                <c:pt idx="1201">
                  <c:v>1186.8816770000001</c:v>
                </c:pt>
                <c:pt idx="1202">
                  <c:v>1182.7881319999999</c:v>
                </c:pt>
                <c:pt idx="1203">
                  <c:v>1185.517619</c:v>
                </c:pt>
                <c:pt idx="1204">
                  <c:v>1190.1048510000001</c:v>
                </c:pt>
                <c:pt idx="1205">
                  <c:v>1180.6994549999999</c:v>
                </c:pt>
                <c:pt idx="1206">
                  <c:v>1183.2747420000001</c:v>
                </c:pt>
                <c:pt idx="1207">
                  <c:v>1182.7952789999999</c:v>
                </c:pt>
                <c:pt idx="1208">
                  <c:v>1184.1490309999999</c:v>
                </c:pt>
                <c:pt idx="1209">
                  <c:v>1186.7797270000001</c:v>
                </c:pt>
                <c:pt idx="1210">
                  <c:v>1198.52773</c:v>
                </c:pt>
                <c:pt idx="1211">
                  <c:v>1211.157796</c:v>
                </c:pt>
                <c:pt idx="1212">
                  <c:v>1221.5340799999999</c:v>
                </c:pt>
                <c:pt idx="1213">
                  <c:v>1217.8408830000001</c:v>
                </c:pt>
                <c:pt idx="1214">
                  <c:v>1220.813418</c:v>
                </c:pt>
                <c:pt idx="1215">
                  <c:v>1223.518554</c:v>
                </c:pt>
                <c:pt idx="1216">
                  <c:v>1216.2355620000001</c:v>
                </c:pt>
                <c:pt idx="1217">
                  <c:v>1221.348246</c:v>
                </c:pt>
                <c:pt idx="1218">
                  <c:v>1222.927657</c:v>
                </c:pt>
                <c:pt idx="1219">
                  <c:v>1237.264979</c:v>
                </c:pt>
                <c:pt idx="1220">
                  <c:v>1235.3967500000001</c:v>
                </c:pt>
                <c:pt idx="1221">
                  <c:v>1240.647162</c:v>
                </c:pt>
                <c:pt idx="1222">
                  <c:v>1243.0379809999999</c:v>
                </c:pt>
                <c:pt idx="1223">
                  <c:v>1248.074008</c:v>
                </c:pt>
                <c:pt idx="1224">
                  <c:v>1242.311854</c:v>
                </c:pt>
                <c:pt idx="1225">
                  <c:v>1243.2681150000001</c:v>
                </c:pt>
                <c:pt idx="1226">
                  <c:v>1242.563308</c:v>
                </c:pt>
                <c:pt idx="1227">
                  <c:v>1241.369919</c:v>
                </c:pt>
                <c:pt idx="1228">
                  <c:v>1242.614875</c:v>
                </c:pt>
                <c:pt idx="1229">
                  <c:v>1244.507981</c:v>
                </c:pt>
                <c:pt idx="1230">
                  <c:v>1249.1584660000001</c:v>
                </c:pt>
                <c:pt idx="1231">
                  <c:v>1252.461356</c:v>
                </c:pt>
                <c:pt idx="1232">
                  <c:v>1261.321794</c:v>
                </c:pt>
                <c:pt idx="1233">
                  <c:v>1259.0557269999999</c:v>
                </c:pt>
                <c:pt idx="1234">
                  <c:v>1264.2841040000001</c:v>
                </c:pt>
                <c:pt idx="1235">
                  <c:v>1265.033302</c:v>
                </c:pt>
                <c:pt idx="1236">
                  <c:v>1267.7223019999999</c:v>
                </c:pt>
                <c:pt idx="1237">
                  <c:v>1265.8418939999999</c:v>
                </c:pt>
                <c:pt idx="1238">
                  <c:v>1265.6656519999999</c:v>
                </c:pt>
                <c:pt idx="1239">
                  <c:v>1267.4128949999999</c:v>
                </c:pt>
                <c:pt idx="1240">
                  <c:v>1281.8114800000001</c:v>
                </c:pt>
                <c:pt idx="1241">
                  <c:v>1289.6688650000001</c:v>
                </c:pt>
                <c:pt idx="1242">
                  <c:v>1285.903501</c:v>
                </c:pt>
                <c:pt idx="1243">
                  <c:v>1286.2196550000001</c:v>
                </c:pt>
                <c:pt idx="1244">
                  <c:v>1290.7617479999999</c:v>
                </c:pt>
                <c:pt idx="1245">
                  <c:v>1287.27883</c:v>
                </c:pt>
                <c:pt idx="1246">
                  <c:v>1287.562283</c:v>
                </c:pt>
                <c:pt idx="1247">
                  <c:v>1284.394186</c:v>
                </c:pt>
                <c:pt idx="1248">
                  <c:v>1292.9264880000001</c:v>
                </c:pt>
                <c:pt idx="1249">
                  <c:v>1287.2689809999999</c:v>
                </c:pt>
                <c:pt idx="1250">
                  <c:v>1289.357857</c:v>
                </c:pt>
                <c:pt idx="1251">
                  <c:v>1282.376878</c:v>
                </c:pt>
                <c:pt idx="1252">
                  <c:v>1280.931427</c:v>
                </c:pt>
                <c:pt idx="1253">
                  <c:v>1280.37807</c:v>
                </c:pt>
                <c:pt idx="1254">
                  <c:v>1280.7290780000001</c:v>
                </c:pt>
                <c:pt idx="1255">
                  <c:v>1286.876919</c:v>
                </c:pt>
                <c:pt idx="1256">
                  <c:v>1285.5530080000001</c:v>
                </c:pt>
                <c:pt idx="1257">
                  <c:v>1284.811148</c:v>
                </c:pt>
                <c:pt idx="1258">
                  <c:v>1285.803793</c:v>
                </c:pt>
                <c:pt idx="1259">
                  <c:v>1288.046298</c:v>
                </c:pt>
                <c:pt idx="1260">
                  <c:v>1289.497809</c:v>
                </c:pt>
                <c:pt idx="1261">
                  <c:v>1280.818352</c:v>
                </c:pt>
                <c:pt idx="1262">
                  <c:v>1271.4857890000001</c:v>
                </c:pt>
                <c:pt idx="1263">
                  <c:v>1273.1497429999999</c:v>
                </c:pt>
                <c:pt idx="1264">
                  <c:v>1276.6097709999999</c:v>
                </c:pt>
                <c:pt idx="1265">
                  <c:v>1279.5170579999999</c:v>
                </c:pt>
                <c:pt idx="1266">
                  <c:v>1280.3238040000001</c:v>
                </c:pt>
                <c:pt idx="1267">
                  <c:v>1282.565738</c:v>
                </c:pt>
                <c:pt idx="1268">
                  <c:v>1282.6631</c:v>
                </c:pt>
                <c:pt idx="1269">
                  <c:v>1280.691102</c:v>
                </c:pt>
                <c:pt idx="1270">
                  <c:v>1287.7221139999999</c:v>
                </c:pt>
                <c:pt idx="1271">
                  <c:v>1288.7499539999999</c:v>
                </c:pt>
                <c:pt idx="1272">
                  <c:v>1288.1479529999999</c:v>
                </c:pt>
                <c:pt idx="1273">
                  <c:v>1296.919768</c:v>
                </c:pt>
                <c:pt idx="1274">
                  <c:v>1294.0204160000001</c:v>
                </c:pt>
                <c:pt idx="1275">
                  <c:v>1287.844445</c:v>
                </c:pt>
                <c:pt idx="1276">
                  <c:v>1293.2719079999999</c:v>
                </c:pt>
                <c:pt idx="1277">
                  <c:v>1293.298542</c:v>
                </c:pt>
                <c:pt idx="1278">
                  <c:v>1289.636559</c:v>
                </c:pt>
                <c:pt idx="1279">
                  <c:v>1293.126759</c:v>
                </c:pt>
                <c:pt idx="1280">
                  <c:v>1293.1424440000001</c:v>
                </c:pt>
                <c:pt idx="1281">
                  <c:v>1281.75308</c:v>
                </c:pt>
                <c:pt idx="1282">
                  <c:v>1292.6320860000001</c:v>
                </c:pt>
                <c:pt idx="1283">
                  <c:v>1297.0000910000001</c:v>
                </c:pt>
                <c:pt idx="1284">
                  <c:v>1297.2920329999999</c:v>
                </c:pt>
                <c:pt idx="1285">
                  <c:v>1300.6545410000001</c:v>
                </c:pt>
                <c:pt idx="1286">
                  <c:v>1297.8463180000001</c:v>
                </c:pt>
                <c:pt idx="1287">
                  <c:v>1306.9686509999999</c:v>
                </c:pt>
                <c:pt idx="1288">
                  <c:v>1308.5116519999999</c:v>
                </c:pt>
                <c:pt idx="1289">
                  <c:v>1305.0401629999999</c:v>
                </c:pt>
                <c:pt idx="1290">
                  <c:v>1304.124642</c:v>
                </c:pt>
                <c:pt idx="1291">
                  <c:v>1303.7237439999999</c:v>
                </c:pt>
                <c:pt idx="1292">
                  <c:v>1311.492379</c:v>
                </c:pt>
                <c:pt idx="1293">
                  <c:v>1319.4915169999999</c:v>
                </c:pt>
                <c:pt idx="1294">
                  <c:v>1316.997372</c:v>
                </c:pt>
                <c:pt idx="1295">
                  <c:v>1318.648758</c:v>
                </c:pt>
                <c:pt idx="1296">
                  <c:v>1320.88912</c:v>
                </c:pt>
                <c:pt idx="1297">
                  <c:v>1324.8895379999999</c:v>
                </c:pt>
                <c:pt idx="1298">
                  <c:v>1325.056574</c:v>
                </c:pt>
                <c:pt idx="1299">
                  <c:v>1323.0950989999999</c:v>
                </c:pt>
                <c:pt idx="1300">
                  <c:v>1326.4393150000001</c:v>
                </c:pt>
                <c:pt idx="1301">
                  <c:v>1324.864587</c:v>
                </c:pt>
                <c:pt idx="1302">
                  <c:v>1319.719799</c:v>
                </c:pt>
                <c:pt idx="1303">
                  <c:v>1317.6730600000001</c:v>
                </c:pt>
                <c:pt idx="1304">
                  <c:v>1316.339307</c:v>
                </c:pt>
                <c:pt idx="1305">
                  <c:v>1321.504594</c:v>
                </c:pt>
                <c:pt idx="1306">
                  <c:v>1326.8194209999999</c:v>
                </c:pt>
                <c:pt idx="1307">
                  <c:v>1328.778654</c:v>
                </c:pt>
                <c:pt idx="1308">
                  <c:v>1330.0276839999999</c:v>
                </c:pt>
                <c:pt idx="1309">
                  <c:v>1326.1906959999999</c:v>
                </c:pt>
                <c:pt idx="1310">
                  <c:v>1325.3089440000001</c:v>
                </c:pt>
                <c:pt idx="1311">
                  <c:v>1331.554347</c:v>
                </c:pt>
                <c:pt idx="1312">
                  <c:v>1334.214952</c:v>
                </c:pt>
                <c:pt idx="1313">
                  <c:v>1326.923223</c:v>
                </c:pt>
                <c:pt idx="1314">
                  <c:v>1323.634374</c:v>
                </c:pt>
                <c:pt idx="1315">
                  <c:v>1324.3186499999999</c:v>
                </c:pt>
                <c:pt idx="1316">
                  <c:v>1321.8870010000001</c:v>
                </c:pt>
                <c:pt idx="1317">
                  <c:v>1326.2715659999999</c:v>
                </c:pt>
                <c:pt idx="1318">
                  <c:v>1326.136246</c:v>
                </c:pt>
                <c:pt idx="1319">
                  <c:v>1330.366753</c:v>
                </c:pt>
                <c:pt idx="1320">
                  <c:v>1321.3406910000001</c:v>
                </c:pt>
                <c:pt idx="1321">
                  <c:v>1321.986234</c:v>
                </c:pt>
                <c:pt idx="1322">
                  <c:v>1319.4042790000001</c:v>
                </c:pt>
                <c:pt idx="1323">
                  <c:v>1310.1432500000001</c:v>
                </c:pt>
                <c:pt idx="1324">
                  <c:v>1306.90435</c:v>
                </c:pt>
                <c:pt idx="1325">
                  <c:v>1306.1856330000001</c:v>
                </c:pt>
                <c:pt idx="1326">
                  <c:v>1304.021708</c:v>
                </c:pt>
                <c:pt idx="1327">
                  <c:v>1303.3107190000001</c:v>
                </c:pt>
                <c:pt idx="1328">
                  <c:v>1306.03998</c:v>
                </c:pt>
                <c:pt idx="1329">
                  <c:v>1309.8563799999999</c:v>
                </c:pt>
                <c:pt idx="1330">
                  <c:v>1307.2817030000001</c:v>
                </c:pt>
                <c:pt idx="1331">
                  <c:v>1302.150862</c:v>
                </c:pt>
                <c:pt idx="1332">
                  <c:v>1308.781117</c:v>
                </c:pt>
                <c:pt idx="1333">
                  <c:v>1314.3784009999999</c:v>
                </c:pt>
                <c:pt idx="1334">
                  <c:v>1307.9985469999999</c:v>
                </c:pt>
                <c:pt idx="1335">
                  <c:v>1309.0548020000001</c:v>
                </c:pt>
                <c:pt idx="1336">
                  <c:v>1315.282498</c:v>
                </c:pt>
                <c:pt idx="1337">
                  <c:v>1324.251242</c:v>
                </c:pt>
                <c:pt idx="1338">
                  <c:v>1332.693867</c:v>
                </c:pt>
                <c:pt idx="1339">
                  <c:v>1336.817194</c:v>
                </c:pt>
                <c:pt idx="1340">
                  <c:v>1333.8067450000001</c:v>
                </c:pt>
                <c:pt idx="1341">
                  <c:v>1344.325425</c:v>
                </c:pt>
                <c:pt idx="1342">
                  <c:v>1342.066877</c:v>
                </c:pt>
                <c:pt idx="1343">
                  <c:v>1343.112709</c:v>
                </c:pt>
                <c:pt idx="1344">
                  <c:v>1344.9886120000001</c:v>
                </c:pt>
                <c:pt idx="1345">
                  <c:v>1352.9200149999999</c:v>
                </c:pt>
                <c:pt idx="1346">
                  <c:v>1353.87565</c:v>
                </c:pt>
                <c:pt idx="1347">
                  <c:v>1353.921642</c:v>
                </c:pt>
                <c:pt idx="1348">
                  <c:v>1355.960319</c:v>
                </c:pt>
                <c:pt idx="1349">
                  <c:v>1350.5174239999999</c:v>
                </c:pt>
                <c:pt idx="1350">
                  <c:v>1345.8625919999999</c:v>
                </c:pt>
                <c:pt idx="1351">
                  <c:v>1348.33203</c:v>
                </c:pt>
                <c:pt idx="1352">
                  <c:v>1348.8159519999999</c:v>
                </c:pt>
                <c:pt idx="1353">
                  <c:v>1341.9587369999999</c:v>
                </c:pt>
                <c:pt idx="1354">
                  <c:v>1333.7730570000001</c:v>
                </c:pt>
                <c:pt idx="1355">
                  <c:v>1336.347538</c:v>
                </c:pt>
                <c:pt idx="1356">
                  <c:v>1346.2572299999999</c:v>
                </c:pt>
                <c:pt idx="1357">
                  <c:v>1352.078215</c:v>
                </c:pt>
                <c:pt idx="1358">
                  <c:v>1355.243289</c:v>
                </c:pt>
                <c:pt idx="1359">
                  <c:v>1365.3777930000001</c:v>
                </c:pt>
                <c:pt idx="1360">
                  <c:v>1365.2937629999999</c:v>
                </c:pt>
                <c:pt idx="1361">
                  <c:v>1360.6507630000001</c:v>
                </c:pt>
                <c:pt idx="1362">
                  <c:v>1360.806374</c:v>
                </c:pt>
                <c:pt idx="1363">
                  <c:v>1359.797094</c:v>
                </c:pt>
                <c:pt idx="1364">
                  <c:v>1366.0498849999999</c:v>
                </c:pt>
                <c:pt idx="1365">
                  <c:v>1368.6409679999999</c:v>
                </c:pt>
                <c:pt idx="1366">
                  <c:v>1368.7825290000001</c:v>
                </c:pt>
                <c:pt idx="1367">
                  <c:v>1369.207386</c:v>
                </c:pt>
                <c:pt idx="1368">
                  <c:v>1373.2435</c:v>
                </c:pt>
                <c:pt idx="1369">
                  <c:v>1372.5083729999999</c:v>
                </c:pt>
                <c:pt idx="1370">
                  <c:v>1369.344535</c:v>
                </c:pt>
                <c:pt idx="1371">
                  <c:v>1368.059622</c:v>
                </c:pt>
                <c:pt idx="1372">
                  <c:v>1369.2072700000001</c:v>
                </c:pt>
                <c:pt idx="1373">
                  <c:v>1364.8461580000001</c:v>
                </c:pt>
                <c:pt idx="1374">
                  <c:v>1360.145968</c:v>
                </c:pt>
                <c:pt idx="1375">
                  <c:v>1361.047335</c:v>
                </c:pt>
                <c:pt idx="1376">
                  <c:v>1363.1741010000001</c:v>
                </c:pt>
                <c:pt idx="1377">
                  <c:v>1360.377518</c:v>
                </c:pt>
                <c:pt idx="1378">
                  <c:v>1366.2749659999999</c:v>
                </c:pt>
                <c:pt idx="1379">
                  <c:v>1367.3109019999999</c:v>
                </c:pt>
                <c:pt idx="1380">
                  <c:v>1372.7961869999999</c:v>
                </c:pt>
                <c:pt idx="1381">
                  <c:v>1374.7644740000001</c:v>
                </c:pt>
                <c:pt idx="1382">
                  <c:v>1373.256511</c:v>
                </c:pt>
                <c:pt idx="1383">
                  <c:v>1380.0422149999999</c:v>
                </c:pt>
                <c:pt idx="1384">
                  <c:v>1383.104241</c:v>
                </c:pt>
                <c:pt idx="1385">
                  <c:v>1387.7397579999999</c:v>
                </c:pt>
                <c:pt idx="1386">
                  <c:v>1388.8469130000001</c:v>
                </c:pt>
                <c:pt idx="1387">
                  <c:v>1395.822561</c:v>
                </c:pt>
                <c:pt idx="1388">
                  <c:v>1389.568581</c:v>
                </c:pt>
                <c:pt idx="1389">
                  <c:v>1384.641034</c:v>
                </c:pt>
                <c:pt idx="1390">
                  <c:v>1380.6230989999999</c:v>
                </c:pt>
                <c:pt idx="1391">
                  <c:v>1385.3131430000001</c:v>
                </c:pt>
                <c:pt idx="1392">
                  <c:v>1385.65815</c:v>
                </c:pt>
                <c:pt idx="1393">
                  <c:v>1377.101576</c:v>
                </c:pt>
                <c:pt idx="1394">
                  <c:v>1375.285592</c:v>
                </c:pt>
                <c:pt idx="1395">
                  <c:v>1382.5813780000001</c:v>
                </c:pt>
                <c:pt idx="1396">
                  <c:v>1384.4559690000001</c:v>
                </c:pt>
                <c:pt idx="1397">
                  <c:v>1385.8601040000001</c:v>
                </c:pt>
                <c:pt idx="1398">
                  <c:v>1399.725091</c:v>
                </c:pt>
                <c:pt idx="1399">
                  <c:v>1395.9223030000001</c:v>
                </c:pt>
                <c:pt idx="1400">
                  <c:v>1390.140281</c:v>
                </c:pt>
                <c:pt idx="1401">
                  <c:v>1370.842531</c:v>
                </c:pt>
                <c:pt idx="1402">
                  <c:v>1367.853552</c:v>
                </c:pt>
                <c:pt idx="1403">
                  <c:v>1376.9999230000001</c:v>
                </c:pt>
                <c:pt idx="1404">
                  <c:v>1384.43283</c:v>
                </c:pt>
                <c:pt idx="1405">
                  <c:v>1386.6824409999999</c:v>
                </c:pt>
                <c:pt idx="1406">
                  <c:v>1395.917731</c:v>
                </c:pt>
                <c:pt idx="1407">
                  <c:v>1399.3606239999999</c:v>
                </c:pt>
                <c:pt idx="1408">
                  <c:v>1406.3190770000001</c:v>
                </c:pt>
                <c:pt idx="1409">
                  <c:v>1407.1463229999999</c:v>
                </c:pt>
                <c:pt idx="1410">
                  <c:v>1411.455596</c:v>
                </c:pt>
                <c:pt idx="1411">
                  <c:v>1411.247024</c:v>
                </c:pt>
                <c:pt idx="1412">
                  <c:v>1412.547851</c:v>
                </c:pt>
                <c:pt idx="1413">
                  <c:v>1406.3205740000001</c:v>
                </c:pt>
                <c:pt idx="1414">
                  <c:v>1413.8019979999999</c:v>
                </c:pt>
                <c:pt idx="1415">
                  <c:v>1410.2613899999999</c:v>
                </c:pt>
                <c:pt idx="1416">
                  <c:v>1405.314987</c:v>
                </c:pt>
                <c:pt idx="1417">
                  <c:v>1401.218241</c:v>
                </c:pt>
                <c:pt idx="1418">
                  <c:v>1401.38357</c:v>
                </c:pt>
                <c:pt idx="1419">
                  <c:v>1407.8261829999999</c:v>
                </c:pt>
                <c:pt idx="1420">
                  <c:v>1404.008311</c:v>
                </c:pt>
                <c:pt idx="1421">
                  <c:v>1404.964984</c:v>
                </c:pt>
                <c:pt idx="1422">
                  <c:v>1405.2954070000001</c:v>
                </c:pt>
                <c:pt idx="1423">
                  <c:v>1400.3767069999999</c:v>
                </c:pt>
                <c:pt idx="1424">
                  <c:v>1408.533492</c:v>
                </c:pt>
                <c:pt idx="1425">
                  <c:v>1410.8358029999999</c:v>
                </c:pt>
                <c:pt idx="1426">
                  <c:v>1414.0923740000001</c:v>
                </c:pt>
                <c:pt idx="1427">
                  <c:v>1419.865215</c:v>
                </c:pt>
                <c:pt idx="1428">
                  <c:v>1423.8863650000001</c:v>
                </c:pt>
                <c:pt idx="1429">
                  <c:v>1428.924501</c:v>
                </c:pt>
                <c:pt idx="1430">
                  <c:v>1427.1550540000001</c:v>
                </c:pt>
                <c:pt idx="1431">
                  <c:v>1423.723659</c:v>
                </c:pt>
                <c:pt idx="1432">
                  <c:v>1432.109473</c:v>
                </c:pt>
                <c:pt idx="1433">
                  <c:v>1431.374679</c:v>
                </c:pt>
                <c:pt idx="1434">
                  <c:v>1431.1084510000001</c:v>
                </c:pt>
                <c:pt idx="1435">
                  <c:v>1430.4249</c:v>
                </c:pt>
                <c:pt idx="1436">
                  <c:v>1427.2796499999999</c:v>
                </c:pt>
                <c:pt idx="1437">
                  <c:v>1432.9321849999999</c:v>
                </c:pt>
                <c:pt idx="1438">
                  <c:v>1440.0795869999999</c:v>
                </c:pt>
                <c:pt idx="1439">
                  <c:v>1439.2324920000001</c:v>
                </c:pt>
                <c:pt idx="1440">
                  <c:v>1437.2590359999999</c:v>
                </c:pt>
                <c:pt idx="1441">
                  <c:v>1434.781457</c:v>
                </c:pt>
                <c:pt idx="1442">
                  <c:v>1430.219642</c:v>
                </c:pt>
                <c:pt idx="1443">
                  <c:v>1430.3270460000001</c:v>
                </c:pt>
                <c:pt idx="1444">
                  <c:v>1427.0074139999999</c:v>
                </c:pt>
                <c:pt idx="1445">
                  <c:v>1429.545421</c:v>
                </c:pt>
                <c:pt idx="1446">
                  <c:v>1433.3506930000001</c:v>
                </c:pt>
                <c:pt idx="1447">
                  <c:v>1435.7872259999999</c:v>
                </c:pt>
                <c:pt idx="1448">
                  <c:v>1441.7275709999999</c:v>
                </c:pt>
                <c:pt idx="1449">
                  <c:v>1441.742671</c:v>
                </c:pt>
                <c:pt idx="1450">
                  <c:v>1446.0986049999999</c:v>
                </c:pt>
                <c:pt idx="1451">
                  <c:v>1445.5865470000001</c:v>
                </c:pt>
                <c:pt idx="1452">
                  <c:v>1450.5193549999999</c:v>
                </c:pt>
                <c:pt idx="1453">
                  <c:v>1442.9710620000001</c:v>
                </c:pt>
                <c:pt idx="1454">
                  <c:v>1442.5088720000001</c:v>
                </c:pt>
                <c:pt idx="1455">
                  <c:v>1436.4314420000001</c:v>
                </c:pt>
                <c:pt idx="1456">
                  <c:v>1438.451509</c:v>
                </c:pt>
                <c:pt idx="1457">
                  <c:v>1438.51234</c:v>
                </c:pt>
                <c:pt idx="1458">
                  <c:v>1438.253485</c:v>
                </c:pt>
                <c:pt idx="1459">
                  <c:v>1438.9029310000001</c:v>
                </c:pt>
                <c:pt idx="1460">
                  <c:v>1436.4549010000001</c:v>
                </c:pt>
                <c:pt idx="1461">
                  <c:v>1432.8112880000001</c:v>
                </c:pt>
                <c:pt idx="1462">
                  <c:v>1433.5251929999999</c:v>
                </c:pt>
                <c:pt idx="1463">
                  <c:v>1433.9333360000001</c:v>
                </c:pt>
                <c:pt idx="1464">
                  <c:v>1439.617927</c:v>
                </c:pt>
                <c:pt idx="1465">
                  <c:v>1446.3429149999999</c:v>
                </c:pt>
                <c:pt idx="1466">
                  <c:v>1455.159893</c:v>
                </c:pt>
                <c:pt idx="1467">
                  <c:v>1457.8307580000001</c:v>
                </c:pt>
                <c:pt idx="1468">
                  <c:v>1457.2065930000001</c:v>
                </c:pt>
                <c:pt idx="1469">
                  <c:v>1450.4623360000001</c:v>
                </c:pt>
                <c:pt idx="1470">
                  <c:v>1449.323995</c:v>
                </c:pt>
                <c:pt idx="1471">
                  <c:v>1450.579487</c:v>
                </c:pt>
                <c:pt idx="1472">
                  <c:v>1445.664336</c:v>
                </c:pt>
                <c:pt idx="1473">
                  <c:v>1446.976146</c:v>
                </c:pt>
                <c:pt idx="1474">
                  <c:v>1443.8528160000001</c:v>
                </c:pt>
                <c:pt idx="1475">
                  <c:v>1441.2738770000001</c:v>
                </c:pt>
                <c:pt idx="1476">
                  <c:v>1436.8354179999999</c:v>
                </c:pt>
                <c:pt idx="1477">
                  <c:v>1440.5522289999999</c:v>
                </c:pt>
                <c:pt idx="1478">
                  <c:v>1450.4283600000001</c:v>
                </c:pt>
                <c:pt idx="1479">
                  <c:v>1455.3293619999999</c:v>
                </c:pt>
                <c:pt idx="1480">
                  <c:v>1456.190934</c:v>
                </c:pt>
                <c:pt idx="1481">
                  <c:v>1458.829189</c:v>
                </c:pt>
                <c:pt idx="1482">
                  <c:v>1469.7302110000001</c:v>
                </c:pt>
                <c:pt idx="1483">
                  <c:v>1476.0403249999999</c:v>
                </c:pt>
                <c:pt idx="1484">
                  <c:v>1474.138723</c:v>
                </c:pt>
                <c:pt idx="1485">
                  <c:v>1479.5881420000001</c:v>
                </c:pt>
                <c:pt idx="1486">
                  <c:v>1479.109091</c:v>
                </c:pt>
                <c:pt idx="1487">
                  <c:v>1487.6996750000001</c:v>
                </c:pt>
                <c:pt idx="1488">
                  <c:v>1486.3424520000001</c:v>
                </c:pt>
                <c:pt idx="1489">
                  <c:v>1481.336626</c:v>
                </c:pt>
                <c:pt idx="1490">
                  <c:v>1483.625176</c:v>
                </c:pt>
                <c:pt idx="1491">
                  <c:v>1478.6920439999999</c:v>
                </c:pt>
                <c:pt idx="1492">
                  <c:v>1476.3166249999999</c:v>
                </c:pt>
                <c:pt idx="1493">
                  <c:v>1475.794985</c:v>
                </c:pt>
                <c:pt idx="1494">
                  <c:v>1478.4339849999999</c:v>
                </c:pt>
                <c:pt idx="1495">
                  <c:v>1460.820091</c:v>
                </c:pt>
                <c:pt idx="1496">
                  <c:v>1452.3054079999999</c:v>
                </c:pt>
                <c:pt idx="1497">
                  <c:v>1459.2136969999999</c:v>
                </c:pt>
                <c:pt idx="1498">
                  <c:v>1463.17391</c:v>
                </c:pt>
                <c:pt idx="1499">
                  <c:v>1466.888721</c:v>
                </c:pt>
                <c:pt idx="1500">
                  <c:v>1463.7008900000001</c:v>
                </c:pt>
                <c:pt idx="1501">
                  <c:v>1454.0057959999999</c:v>
                </c:pt>
                <c:pt idx="1502">
                  <c:v>1455.1764539999999</c:v>
                </c:pt>
                <c:pt idx="1503">
                  <c:v>1456.870183</c:v>
                </c:pt>
                <c:pt idx="1504">
                  <c:v>1467.70696</c:v>
                </c:pt>
                <c:pt idx="1505">
                  <c:v>1467.3618260000001</c:v>
                </c:pt>
                <c:pt idx="1506">
                  <c:v>1460.617536</c:v>
                </c:pt>
                <c:pt idx="1507">
                  <c:v>1466.460298</c:v>
                </c:pt>
                <c:pt idx="1508">
                  <c:v>1459.325771</c:v>
                </c:pt>
                <c:pt idx="1509">
                  <c:v>1445.960292</c:v>
                </c:pt>
                <c:pt idx="1510">
                  <c:v>1440.8437249999999</c:v>
                </c:pt>
                <c:pt idx="1511">
                  <c:v>1438.631042</c:v>
                </c:pt>
                <c:pt idx="1512">
                  <c:v>1454.199644</c:v>
                </c:pt>
                <c:pt idx="1513">
                  <c:v>1460.866096</c:v>
                </c:pt>
                <c:pt idx="1514">
                  <c:v>1471.4363289999999</c:v>
                </c:pt>
                <c:pt idx="1515">
                  <c:v>1473.5133040000001</c:v>
                </c:pt>
                <c:pt idx="1516">
                  <c:v>1476.4729110000001</c:v>
                </c:pt>
                <c:pt idx="1517">
                  <c:v>1477.73378</c:v>
                </c:pt>
                <c:pt idx="1518">
                  <c:v>1479.2953230000001</c:v>
                </c:pt>
                <c:pt idx="1519">
                  <c:v>1482.2482070000001</c:v>
                </c:pt>
                <c:pt idx="1520">
                  <c:v>1480.3031089999999</c:v>
                </c:pt>
                <c:pt idx="1521">
                  <c:v>1482.751951</c:v>
                </c:pt>
                <c:pt idx="1522">
                  <c:v>1483.6616469999999</c:v>
                </c:pt>
                <c:pt idx="1523">
                  <c:v>1495.4216859999999</c:v>
                </c:pt>
                <c:pt idx="1524">
                  <c:v>1496.134564</c:v>
                </c:pt>
                <c:pt idx="1525">
                  <c:v>1495.691877</c:v>
                </c:pt>
                <c:pt idx="1526">
                  <c:v>1491.6577130000001</c:v>
                </c:pt>
                <c:pt idx="1527">
                  <c:v>1498.642423</c:v>
                </c:pt>
                <c:pt idx="1528">
                  <c:v>1499.5340490000001</c:v>
                </c:pt>
                <c:pt idx="1529">
                  <c:v>1488.8590059999999</c:v>
                </c:pt>
                <c:pt idx="1530">
                  <c:v>1494.6305540000001</c:v>
                </c:pt>
                <c:pt idx="1531">
                  <c:v>1492.2397989999999</c:v>
                </c:pt>
                <c:pt idx="1532">
                  <c:v>1487.2532900000001</c:v>
                </c:pt>
                <c:pt idx="1533">
                  <c:v>1494.2159610000001</c:v>
                </c:pt>
                <c:pt idx="1534">
                  <c:v>1493.2564460000001</c:v>
                </c:pt>
                <c:pt idx="1535">
                  <c:v>1492.4721099999999</c:v>
                </c:pt>
                <c:pt idx="1536">
                  <c:v>1493.782449</c:v>
                </c:pt>
                <c:pt idx="1537">
                  <c:v>1489.715541</c:v>
                </c:pt>
                <c:pt idx="1538">
                  <c:v>1488.933315</c:v>
                </c:pt>
                <c:pt idx="1539">
                  <c:v>1487.4873930000001</c:v>
                </c:pt>
                <c:pt idx="1540">
                  <c:v>1489.998261</c:v>
                </c:pt>
                <c:pt idx="1541">
                  <c:v>1493.5321100000001</c:v>
                </c:pt>
                <c:pt idx="1542">
                  <c:v>1488.496793</c:v>
                </c:pt>
                <c:pt idx="1543">
                  <c:v>1501.1355470000001</c:v>
                </c:pt>
                <c:pt idx="1544">
                  <c:v>1499.696864</c:v>
                </c:pt>
                <c:pt idx="1545">
                  <c:v>1489.406563</c:v>
                </c:pt>
                <c:pt idx="1546">
                  <c:v>1491.2426559999999</c:v>
                </c:pt>
                <c:pt idx="1547">
                  <c:v>1474.94445</c:v>
                </c:pt>
                <c:pt idx="1548">
                  <c:v>1483.5505720000001</c:v>
                </c:pt>
                <c:pt idx="1549">
                  <c:v>1473.901693</c:v>
                </c:pt>
                <c:pt idx="1550">
                  <c:v>1467.5627440000001</c:v>
                </c:pt>
                <c:pt idx="1551">
                  <c:v>1467.6674840000001</c:v>
                </c:pt>
                <c:pt idx="1552">
                  <c:v>1463.503514</c:v>
                </c:pt>
                <c:pt idx="1553">
                  <c:v>1472.809876</c:v>
                </c:pt>
                <c:pt idx="1554">
                  <c:v>1479.024109</c:v>
                </c:pt>
                <c:pt idx="1555">
                  <c:v>1475.4319210000001</c:v>
                </c:pt>
                <c:pt idx="1556">
                  <c:v>1484.8136019999999</c:v>
                </c:pt>
                <c:pt idx="1557">
                  <c:v>1482.868804</c:v>
                </c:pt>
                <c:pt idx="1558">
                  <c:v>1481.636039</c:v>
                </c:pt>
                <c:pt idx="1559">
                  <c:v>1486.1052790000001</c:v>
                </c:pt>
                <c:pt idx="1560">
                  <c:v>1485.712319</c:v>
                </c:pt>
                <c:pt idx="1561">
                  <c:v>1473.60843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F-834D-A3D2-687CD0C80789}"/>
            </c:ext>
          </c:extLst>
        </c:ser>
        <c:ser>
          <c:idx val="1"/>
          <c:order val="1"/>
          <c:tx>
            <c:strRef>
              <c:f>Evolution_new!$S$32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Evolution_new!$Q$33:$Q$1594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Evolution_new!$S$33:$S$1594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1001.009681</c:v>
                </c:pt>
                <c:pt idx="2">
                  <c:v>1003.688726</c:v>
                </c:pt>
                <c:pt idx="3">
                  <c:v>1006.7092280000001</c:v>
                </c:pt>
                <c:pt idx="4">
                  <c:v>1007.899604</c:v>
                </c:pt>
                <c:pt idx="5">
                  <c:v>1006.762866</c:v>
                </c:pt>
                <c:pt idx="6">
                  <c:v>1009.035513</c:v>
                </c:pt>
                <c:pt idx="7">
                  <c:v>1009.901867</c:v>
                </c:pt>
                <c:pt idx="8">
                  <c:v>1013.290003</c:v>
                </c:pt>
                <c:pt idx="9">
                  <c:v>1015.86574</c:v>
                </c:pt>
                <c:pt idx="10">
                  <c:v>1016.347482</c:v>
                </c:pt>
                <c:pt idx="11">
                  <c:v>1015.623907</c:v>
                </c:pt>
                <c:pt idx="12">
                  <c:v>1015.850922</c:v>
                </c:pt>
                <c:pt idx="13">
                  <c:v>1019.131394</c:v>
                </c:pt>
                <c:pt idx="14">
                  <c:v>1018.776103</c:v>
                </c:pt>
                <c:pt idx="15">
                  <c:v>1016.959983</c:v>
                </c:pt>
                <c:pt idx="16">
                  <c:v>1019.8095530000001</c:v>
                </c:pt>
                <c:pt idx="17">
                  <c:v>1021.299519</c:v>
                </c:pt>
                <c:pt idx="18">
                  <c:v>1027.579475</c:v>
                </c:pt>
                <c:pt idx="19">
                  <c:v>1024.2908769999999</c:v>
                </c:pt>
                <c:pt idx="20">
                  <c:v>1026.9241099999999</c:v>
                </c:pt>
                <c:pt idx="21">
                  <c:v>1030.8492000000001</c:v>
                </c:pt>
                <c:pt idx="22">
                  <c:v>1031.718396</c:v>
                </c:pt>
                <c:pt idx="23">
                  <c:v>1032.721012</c:v>
                </c:pt>
                <c:pt idx="24">
                  <c:v>1029.4387380000001</c:v>
                </c:pt>
                <c:pt idx="25">
                  <c:v>1029.945759</c:v>
                </c:pt>
                <c:pt idx="26">
                  <c:v>1031.547405</c:v>
                </c:pt>
                <c:pt idx="27">
                  <c:v>1030.8957150000001</c:v>
                </c:pt>
                <c:pt idx="28">
                  <c:v>1035.5018849999999</c:v>
                </c:pt>
                <c:pt idx="29">
                  <c:v>1038.943115</c:v>
                </c:pt>
                <c:pt idx="30">
                  <c:v>1040.2694039999999</c:v>
                </c:pt>
                <c:pt idx="31">
                  <c:v>1039.896436</c:v>
                </c:pt>
                <c:pt idx="32">
                  <c:v>1040.1636840000001</c:v>
                </c:pt>
                <c:pt idx="33">
                  <c:v>1038.8668700000001</c:v>
                </c:pt>
                <c:pt idx="34">
                  <c:v>1040.7283199999999</c:v>
                </c:pt>
                <c:pt idx="35">
                  <c:v>1042.114499</c:v>
                </c:pt>
                <c:pt idx="36">
                  <c:v>1040.208466</c:v>
                </c:pt>
                <c:pt idx="37">
                  <c:v>1039.9623180000001</c:v>
                </c:pt>
                <c:pt idx="38">
                  <c:v>1044.7663680000001</c:v>
                </c:pt>
                <c:pt idx="39">
                  <c:v>1045.602901</c:v>
                </c:pt>
                <c:pt idx="40">
                  <c:v>1047.825965</c:v>
                </c:pt>
                <c:pt idx="41">
                  <c:v>1051.1974760000001</c:v>
                </c:pt>
                <c:pt idx="42">
                  <c:v>1050.1952040000001</c:v>
                </c:pt>
                <c:pt idx="43">
                  <c:v>1047.423515</c:v>
                </c:pt>
                <c:pt idx="44">
                  <c:v>1052.7065190000001</c:v>
                </c:pt>
                <c:pt idx="45">
                  <c:v>1053.4716539999999</c:v>
                </c:pt>
                <c:pt idx="46">
                  <c:v>1053.8767459999999</c:v>
                </c:pt>
                <c:pt idx="47">
                  <c:v>1053.6540150000001</c:v>
                </c:pt>
                <c:pt idx="48">
                  <c:v>1058.347583</c:v>
                </c:pt>
                <c:pt idx="49">
                  <c:v>1061.689239</c:v>
                </c:pt>
                <c:pt idx="50">
                  <c:v>1060.5586129999999</c:v>
                </c:pt>
                <c:pt idx="51">
                  <c:v>1061.119567</c:v>
                </c:pt>
                <c:pt idx="52">
                  <c:v>1065.379833</c:v>
                </c:pt>
                <c:pt idx="53">
                  <c:v>1062.8340700000001</c:v>
                </c:pt>
                <c:pt idx="54">
                  <c:v>1061.8803949999999</c:v>
                </c:pt>
                <c:pt idx="55">
                  <c:v>1063.6727370000001</c:v>
                </c:pt>
                <c:pt idx="56">
                  <c:v>1064.036728</c:v>
                </c:pt>
                <c:pt idx="57">
                  <c:v>1065.162906</c:v>
                </c:pt>
                <c:pt idx="58">
                  <c:v>1063.319587</c:v>
                </c:pt>
                <c:pt idx="59">
                  <c:v>1064.7918320000001</c:v>
                </c:pt>
                <c:pt idx="60">
                  <c:v>1066.553576</c:v>
                </c:pt>
                <c:pt idx="61">
                  <c:v>1067.045568</c:v>
                </c:pt>
                <c:pt idx="62">
                  <c:v>1067.7965919999999</c:v>
                </c:pt>
                <c:pt idx="63">
                  <c:v>1070.459243</c:v>
                </c:pt>
                <c:pt idx="64">
                  <c:v>1068.2939409999999</c:v>
                </c:pt>
                <c:pt idx="65">
                  <c:v>1065.749116</c:v>
                </c:pt>
                <c:pt idx="66">
                  <c:v>1069.4708049999999</c:v>
                </c:pt>
                <c:pt idx="67">
                  <c:v>1068.700511</c:v>
                </c:pt>
                <c:pt idx="68">
                  <c:v>1068.8809389999999</c:v>
                </c:pt>
                <c:pt idx="69">
                  <c:v>1071.419163</c:v>
                </c:pt>
                <c:pt idx="70">
                  <c:v>1070.3855550000001</c:v>
                </c:pt>
                <c:pt idx="71">
                  <c:v>1069.720202</c:v>
                </c:pt>
                <c:pt idx="72">
                  <c:v>1073.0985900000001</c:v>
                </c:pt>
                <c:pt idx="73">
                  <c:v>1070.9281820000001</c:v>
                </c:pt>
                <c:pt idx="74">
                  <c:v>1076.6729049999999</c:v>
                </c:pt>
                <c:pt idx="75">
                  <c:v>1077.695303</c:v>
                </c:pt>
                <c:pt idx="76">
                  <c:v>1076.7728540000001</c:v>
                </c:pt>
                <c:pt idx="77">
                  <c:v>1078.714197</c:v>
                </c:pt>
                <c:pt idx="78">
                  <c:v>1077.550199</c:v>
                </c:pt>
                <c:pt idx="79">
                  <c:v>1078.814386</c:v>
                </c:pt>
                <c:pt idx="80">
                  <c:v>1077.5996479999999</c:v>
                </c:pt>
                <c:pt idx="81">
                  <c:v>1073.628753</c:v>
                </c:pt>
                <c:pt idx="82">
                  <c:v>1077.6651199999999</c:v>
                </c:pt>
                <c:pt idx="83">
                  <c:v>1076.7079940000001</c:v>
                </c:pt>
                <c:pt idx="84">
                  <c:v>1073.4680539999999</c:v>
                </c:pt>
                <c:pt idx="85">
                  <c:v>1073.163372</c:v>
                </c:pt>
                <c:pt idx="86">
                  <c:v>1071.53855</c:v>
                </c:pt>
                <c:pt idx="87">
                  <c:v>1068.8770259999999</c:v>
                </c:pt>
                <c:pt idx="88">
                  <c:v>1065.827434</c:v>
                </c:pt>
                <c:pt idx="89">
                  <c:v>1067.945295</c:v>
                </c:pt>
                <c:pt idx="90">
                  <c:v>1070.6816859999999</c:v>
                </c:pt>
                <c:pt idx="91">
                  <c:v>1074.0372239999999</c:v>
                </c:pt>
                <c:pt idx="92">
                  <c:v>1071.6458720000001</c:v>
                </c:pt>
                <c:pt idx="93">
                  <c:v>1068.4930220000001</c:v>
                </c:pt>
                <c:pt idx="94">
                  <c:v>1068.078505</c:v>
                </c:pt>
                <c:pt idx="95">
                  <c:v>1068.1417739999999</c:v>
                </c:pt>
                <c:pt idx="96">
                  <c:v>1067.708014</c:v>
                </c:pt>
                <c:pt idx="97">
                  <c:v>1070.5126210000001</c:v>
                </c:pt>
                <c:pt idx="98">
                  <c:v>1069.6722769999999</c:v>
                </c:pt>
                <c:pt idx="99">
                  <c:v>1067.094578</c:v>
                </c:pt>
                <c:pt idx="100">
                  <c:v>1068.420642</c:v>
                </c:pt>
                <c:pt idx="101">
                  <c:v>1069.776413</c:v>
                </c:pt>
                <c:pt idx="102">
                  <c:v>1071.487897</c:v>
                </c:pt>
                <c:pt idx="103">
                  <c:v>1074.726185</c:v>
                </c:pt>
                <c:pt idx="104">
                  <c:v>1077.871819</c:v>
                </c:pt>
                <c:pt idx="105">
                  <c:v>1076.610682</c:v>
                </c:pt>
                <c:pt idx="106">
                  <c:v>1078.7065279999999</c:v>
                </c:pt>
                <c:pt idx="107">
                  <c:v>1077.8158570000001</c:v>
                </c:pt>
                <c:pt idx="108">
                  <c:v>1079.6059270000001</c:v>
                </c:pt>
                <c:pt idx="109">
                  <c:v>1080.0480520000001</c:v>
                </c:pt>
                <c:pt idx="110">
                  <c:v>1082.265159</c:v>
                </c:pt>
                <c:pt idx="111">
                  <c:v>1084.9619709999999</c:v>
                </c:pt>
                <c:pt idx="112">
                  <c:v>1084.953544</c:v>
                </c:pt>
                <c:pt idx="113">
                  <c:v>1091.166659</c:v>
                </c:pt>
                <c:pt idx="114">
                  <c:v>1086.59772</c:v>
                </c:pt>
                <c:pt idx="115">
                  <c:v>1088.537192</c:v>
                </c:pt>
                <c:pt idx="116">
                  <c:v>1086.4772909999999</c:v>
                </c:pt>
                <c:pt idx="117">
                  <c:v>1086.565157</c:v>
                </c:pt>
                <c:pt idx="118">
                  <c:v>1083.0029709999999</c:v>
                </c:pt>
                <c:pt idx="119">
                  <c:v>1079.4507390000001</c:v>
                </c:pt>
                <c:pt idx="120">
                  <c:v>1080.6560959999999</c:v>
                </c:pt>
                <c:pt idx="121">
                  <c:v>1087.9692910000001</c:v>
                </c:pt>
                <c:pt idx="122">
                  <c:v>1091.4383290000001</c:v>
                </c:pt>
                <c:pt idx="123">
                  <c:v>1095.1276760000001</c:v>
                </c:pt>
                <c:pt idx="124">
                  <c:v>1094.7555199999999</c:v>
                </c:pt>
                <c:pt idx="125">
                  <c:v>1088.4843049999999</c:v>
                </c:pt>
                <c:pt idx="126">
                  <c:v>1086.292025</c:v>
                </c:pt>
                <c:pt idx="127">
                  <c:v>1088.3647430000001</c:v>
                </c:pt>
                <c:pt idx="128">
                  <c:v>1088.532412</c:v>
                </c:pt>
                <c:pt idx="129">
                  <c:v>1086.61871</c:v>
                </c:pt>
                <c:pt idx="130">
                  <c:v>1086.8221920000001</c:v>
                </c:pt>
                <c:pt idx="131">
                  <c:v>1088.35835</c:v>
                </c:pt>
                <c:pt idx="132">
                  <c:v>1087.4341730000001</c:v>
                </c:pt>
                <c:pt idx="133">
                  <c:v>1088.025946</c:v>
                </c:pt>
                <c:pt idx="134">
                  <c:v>1089.9455599999999</c:v>
                </c:pt>
                <c:pt idx="135">
                  <c:v>1089.0735030000001</c:v>
                </c:pt>
                <c:pt idx="136">
                  <c:v>1092.1892109999999</c:v>
                </c:pt>
                <c:pt idx="137">
                  <c:v>1094.562461</c:v>
                </c:pt>
                <c:pt idx="138">
                  <c:v>1097.4630090000001</c:v>
                </c:pt>
                <c:pt idx="139">
                  <c:v>1092.4816579999999</c:v>
                </c:pt>
                <c:pt idx="140">
                  <c:v>1094.3547060000001</c:v>
                </c:pt>
                <c:pt idx="141">
                  <c:v>1092.6604239999999</c:v>
                </c:pt>
                <c:pt idx="142">
                  <c:v>1089.6882410000001</c:v>
                </c:pt>
                <c:pt idx="143">
                  <c:v>1089.876896</c:v>
                </c:pt>
                <c:pt idx="144">
                  <c:v>1091.8991679999999</c:v>
                </c:pt>
                <c:pt idx="145">
                  <c:v>1089.45514</c:v>
                </c:pt>
                <c:pt idx="146">
                  <c:v>1089.3400140000001</c:v>
                </c:pt>
                <c:pt idx="147">
                  <c:v>1092.8265899999999</c:v>
                </c:pt>
                <c:pt idx="148">
                  <c:v>1095.454581</c:v>
                </c:pt>
                <c:pt idx="149">
                  <c:v>1091.829614</c:v>
                </c:pt>
                <c:pt idx="150">
                  <c:v>1091.0675160000001</c:v>
                </c:pt>
                <c:pt idx="151">
                  <c:v>1094.8419160000001</c:v>
                </c:pt>
                <c:pt idx="152">
                  <c:v>1089.0880979999999</c:v>
                </c:pt>
                <c:pt idx="153">
                  <c:v>1093.0068739999999</c:v>
                </c:pt>
                <c:pt idx="154">
                  <c:v>1095.3853939999999</c:v>
                </c:pt>
                <c:pt idx="155">
                  <c:v>1098.635847</c:v>
                </c:pt>
                <c:pt idx="156">
                  <c:v>1096.265582</c:v>
                </c:pt>
                <c:pt idx="157">
                  <c:v>1096.2507499999999</c:v>
                </c:pt>
                <c:pt idx="158">
                  <c:v>1092.346783</c:v>
                </c:pt>
                <c:pt idx="159">
                  <c:v>1087.839768</c:v>
                </c:pt>
                <c:pt idx="160">
                  <c:v>1086.421284</c:v>
                </c:pt>
                <c:pt idx="161">
                  <c:v>1091.7329830000001</c:v>
                </c:pt>
                <c:pt idx="162">
                  <c:v>1094.0225840000001</c:v>
                </c:pt>
                <c:pt idx="163">
                  <c:v>1097.152523</c:v>
                </c:pt>
                <c:pt idx="164">
                  <c:v>1100.7718990000001</c:v>
                </c:pt>
                <c:pt idx="165">
                  <c:v>1100.7220669999999</c:v>
                </c:pt>
                <c:pt idx="166">
                  <c:v>1102.242872</c:v>
                </c:pt>
                <c:pt idx="167">
                  <c:v>1101.377072</c:v>
                </c:pt>
                <c:pt idx="168">
                  <c:v>1099.850318</c:v>
                </c:pt>
                <c:pt idx="169">
                  <c:v>1097.5600910000001</c:v>
                </c:pt>
                <c:pt idx="170">
                  <c:v>1093.44274</c:v>
                </c:pt>
                <c:pt idx="171">
                  <c:v>1097.0561310000001</c:v>
                </c:pt>
                <c:pt idx="172">
                  <c:v>1098.0922860000001</c:v>
                </c:pt>
                <c:pt idx="173">
                  <c:v>1098.0096470000001</c:v>
                </c:pt>
                <c:pt idx="174">
                  <c:v>1097.6507509999999</c:v>
                </c:pt>
                <c:pt idx="175">
                  <c:v>1101.7638139999999</c:v>
                </c:pt>
                <c:pt idx="176">
                  <c:v>1103.161717</c:v>
                </c:pt>
                <c:pt idx="177">
                  <c:v>1104.545527</c:v>
                </c:pt>
                <c:pt idx="178">
                  <c:v>1106.66327</c:v>
                </c:pt>
                <c:pt idx="179">
                  <c:v>1106.736191</c:v>
                </c:pt>
                <c:pt idx="180">
                  <c:v>1105.200227</c:v>
                </c:pt>
                <c:pt idx="181">
                  <c:v>1101.519356</c:v>
                </c:pt>
                <c:pt idx="182">
                  <c:v>1102.6244979999999</c:v>
                </c:pt>
                <c:pt idx="183">
                  <c:v>1100.0947140000001</c:v>
                </c:pt>
                <c:pt idx="184">
                  <c:v>1102.834664</c:v>
                </c:pt>
                <c:pt idx="185">
                  <c:v>1097.7100600000001</c:v>
                </c:pt>
                <c:pt idx="186">
                  <c:v>1095.7575429999999</c:v>
                </c:pt>
                <c:pt idx="187">
                  <c:v>1102.456942</c:v>
                </c:pt>
                <c:pt idx="188">
                  <c:v>1106.063811</c:v>
                </c:pt>
                <c:pt idx="189">
                  <c:v>1101.936702</c:v>
                </c:pt>
                <c:pt idx="190">
                  <c:v>1097.6374470000001</c:v>
                </c:pt>
                <c:pt idx="191">
                  <c:v>1099.4050810000001</c:v>
                </c:pt>
                <c:pt idx="192">
                  <c:v>1097.286591</c:v>
                </c:pt>
                <c:pt idx="193">
                  <c:v>1095.7573110000001</c:v>
                </c:pt>
                <c:pt idx="194">
                  <c:v>1096.3650500000001</c:v>
                </c:pt>
                <c:pt idx="195">
                  <c:v>1096.5682220000001</c:v>
                </c:pt>
                <c:pt idx="196">
                  <c:v>1095.628911</c:v>
                </c:pt>
                <c:pt idx="197">
                  <c:v>1095.2613249999999</c:v>
                </c:pt>
                <c:pt idx="198">
                  <c:v>1095.8622230000001</c:v>
                </c:pt>
                <c:pt idx="199">
                  <c:v>1097.3883040000001</c:v>
                </c:pt>
                <c:pt idx="200">
                  <c:v>1097.2820750000001</c:v>
                </c:pt>
                <c:pt idx="201">
                  <c:v>1097.414565</c:v>
                </c:pt>
                <c:pt idx="202">
                  <c:v>1095.328755</c:v>
                </c:pt>
                <c:pt idx="203">
                  <c:v>1092.9342349999999</c:v>
                </c:pt>
                <c:pt idx="204">
                  <c:v>1095.106761</c:v>
                </c:pt>
                <c:pt idx="205">
                  <c:v>1104.53476</c:v>
                </c:pt>
                <c:pt idx="206">
                  <c:v>1107.145579</c:v>
                </c:pt>
                <c:pt idx="207">
                  <c:v>1108.8558</c:v>
                </c:pt>
                <c:pt idx="208">
                  <c:v>1107.6409169999999</c:v>
                </c:pt>
                <c:pt idx="209">
                  <c:v>1105.826086</c:v>
                </c:pt>
                <c:pt idx="210">
                  <c:v>1109.3732680000001</c:v>
                </c:pt>
                <c:pt idx="211">
                  <c:v>1108.5665039999999</c:v>
                </c:pt>
                <c:pt idx="212">
                  <c:v>1112.1992279999999</c:v>
                </c:pt>
                <c:pt idx="213">
                  <c:v>1110.92732</c:v>
                </c:pt>
                <c:pt idx="214">
                  <c:v>1110.904397</c:v>
                </c:pt>
                <c:pt idx="215">
                  <c:v>1113.5306210000001</c:v>
                </c:pt>
                <c:pt idx="216">
                  <c:v>1117.274997</c:v>
                </c:pt>
                <c:pt idx="217">
                  <c:v>1119.3015929999999</c:v>
                </c:pt>
                <c:pt idx="218">
                  <c:v>1119.533964</c:v>
                </c:pt>
                <c:pt idx="219">
                  <c:v>1122.6506589999999</c:v>
                </c:pt>
                <c:pt idx="220">
                  <c:v>1123.712655</c:v>
                </c:pt>
                <c:pt idx="221">
                  <c:v>1120.8202510000001</c:v>
                </c:pt>
                <c:pt idx="222">
                  <c:v>1121.1636940000001</c:v>
                </c:pt>
                <c:pt idx="223">
                  <c:v>1124.76973</c:v>
                </c:pt>
                <c:pt idx="224">
                  <c:v>1123.7037459999999</c:v>
                </c:pt>
                <c:pt idx="225">
                  <c:v>1123.854932</c:v>
                </c:pt>
                <c:pt idx="226">
                  <c:v>1123.971569</c:v>
                </c:pt>
                <c:pt idx="227">
                  <c:v>1125.2050670000001</c:v>
                </c:pt>
                <c:pt idx="228">
                  <c:v>1119.545515</c:v>
                </c:pt>
                <c:pt idx="229">
                  <c:v>1120.2280800000001</c:v>
                </c:pt>
                <c:pt idx="230">
                  <c:v>1116.9892829999999</c:v>
                </c:pt>
                <c:pt idx="231">
                  <c:v>1113.1687119999999</c:v>
                </c:pt>
                <c:pt idx="232">
                  <c:v>1120.2407519999999</c:v>
                </c:pt>
                <c:pt idx="233">
                  <c:v>1116.712667</c:v>
                </c:pt>
                <c:pt idx="234">
                  <c:v>1116.8797239999999</c:v>
                </c:pt>
                <c:pt idx="235">
                  <c:v>1118.771191</c:v>
                </c:pt>
                <c:pt idx="236">
                  <c:v>1118.5700569999999</c:v>
                </c:pt>
                <c:pt idx="237">
                  <c:v>1123.4453100000001</c:v>
                </c:pt>
                <c:pt idx="238">
                  <c:v>1124.353885</c:v>
                </c:pt>
                <c:pt idx="239">
                  <c:v>1124.3625709999999</c:v>
                </c:pt>
                <c:pt idx="240">
                  <c:v>1121.550438</c:v>
                </c:pt>
                <c:pt idx="241">
                  <c:v>1124.4606140000001</c:v>
                </c:pt>
                <c:pt idx="242">
                  <c:v>1128.6686090000001</c:v>
                </c:pt>
                <c:pt idx="243">
                  <c:v>1128.6379979999999</c:v>
                </c:pt>
                <c:pt idx="244">
                  <c:v>1129.163047</c:v>
                </c:pt>
                <c:pt idx="245">
                  <c:v>1130.331835</c:v>
                </c:pt>
                <c:pt idx="246">
                  <c:v>1118.948433</c:v>
                </c:pt>
                <c:pt idx="247">
                  <c:v>1116.4597160000001</c:v>
                </c:pt>
                <c:pt idx="248">
                  <c:v>1122.5553460000001</c:v>
                </c:pt>
                <c:pt idx="249">
                  <c:v>1123.1572140000001</c:v>
                </c:pt>
                <c:pt idx="250">
                  <c:v>1126.11617</c:v>
                </c:pt>
                <c:pt idx="251">
                  <c:v>1126.5072290000001</c:v>
                </c:pt>
                <c:pt idx="252">
                  <c:v>1126.4338339999999</c:v>
                </c:pt>
                <c:pt idx="253">
                  <c:v>1130.6574089999999</c:v>
                </c:pt>
                <c:pt idx="254">
                  <c:v>1130.8353999999999</c:v>
                </c:pt>
                <c:pt idx="255">
                  <c:v>1133.5842459999999</c:v>
                </c:pt>
                <c:pt idx="256">
                  <c:v>1134.705328</c:v>
                </c:pt>
                <c:pt idx="257">
                  <c:v>1137.0296519999999</c:v>
                </c:pt>
                <c:pt idx="258">
                  <c:v>1138.3535750000001</c:v>
                </c:pt>
                <c:pt idx="259">
                  <c:v>1140.4680169999999</c:v>
                </c:pt>
                <c:pt idx="260">
                  <c:v>1141.1638</c:v>
                </c:pt>
                <c:pt idx="261">
                  <c:v>1141.6541629999999</c:v>
                </c:pt>
                <c:pt idx="262">
                  <c:v>1145.766237</c:v>
                </c:pt>
                <c:pt idx="263">
                  <c:v>1148.052782</c:v>
                </c:pt>
                <c:pt idx="264">
                  <c:v>1148.195933</c:v>
                </c:pt>
                <c:pt idx="265">
                  <c:v>1143.5197479999999</c:v>
                </c:pt>
                <c:pt idx="266">
                  <c:v>1142.4784549999999</c:v>
                </c:pt>
                <c:pt idx="267">
                  <c:v>1146.889541</c:v>
                </c:pt>
                <c:pt idx="268">
                  <c:v>1146.232718</c:v>
                </c:pt>
                <c:pt idx="269">
                  <c:v>1142.593738</c:v>
                </c:pt>
                <c:pt idx="270">
                  <c:v>1147.3130209999999</c:v>
                </c:pt>
                <c:pt idx="271">
                  <c:v>1151.334519</c:v>
                </c:pt>
                <c:pt idx="272">
                  <c:v>1153.295627</c:v>
                </c:pt>
                <c:pt idx="273">
                  <c:v>1156.4507699999999</c:v>
                </c:pt>
                <c:pt idx="274">
                  <c:v>1155.953074</c:v>
                </c:pt>
                <c:pt idx="275">
                  <c:v>1160.3280540000001</c:v>
                </c:pt>
                <c:pt idx="276">
                  <c:v>1158.9803649999999</c:v>
                </c:pt>
                <c:pt idx="277">
                  <c:v>1158.9536559999999</c:v>
                </c:pt>
                <c:pt idx="278">
                  <c:v>1157.525909</c:v>
                </c:pt>
                <c:pt idx="279">
                  <c:v>1159.2125100000001</c:v>
                </c:pt>
                <c:pt idx="280">
                  <c:v>1159.752309</c:v>
                </c:pt>
                <c:pt idx="281">
                  <c:v>1161.1504930000001</c:v>
                </c:pt>
                <c:pt idx="282">
                  <c:v>1161.5624270000001</c:v>
                </c:pt>
                <c:pt idx="283">
                  <c:v>1159.654446</c:v>
                </c:pt>
                <c:pt idx="284">
                  <c:v>1148.12005</c:v>
                </c:pt>
                <c:pt idx="285">
                  <c:v>1137.000943</c:v>
                </c:pt>
                <c:pt idx="286">
                  <c:v>1133.5481609999999</c:v>
                </c:pt>
                <c:pt idx="287">
                  <c:v>1122.4333160000001</c:v>
                </c:pt>
                <c:pt idx="288">
                  <c:v>1118.4962820000001</c:v>
                </c:pt>
                <c:pt idx="289">
                  <c:v>1128.9770920000001</c:v>
                </c:pt>
                <c:pt idx="290">
                  <c:v>1128.5187120000001</c:v>
                </c:pt>
                <c:pt idx="291">
                  <c:v>1144.807597</c:v>
                </c:pt>
                <c:pt idx="292">
                  <c:v>1140.3445489999999</c:v>
                </c:pt>
                <c:pt idx="293">
                  <c:v>1137.7891420000001</c:v>
                </c:pt>
                <c:pt idx="294">
                  <c:v>1103.7977760000001</c:v>
                </c:pt>
                <c:pt idx="295">
                  <c:v>1122.7760330000001</c:v>
                </c:pt>
                <c:pt idx="296">
                  <c:v>1091.6478300000001</c:v>
                </c:pt>
                <c:pt idx="297">
                  <c:v>1017.185157</c:v>
                </c:pt>
                <c:pt idx="298">
                  <c:v>1067.2090800000001</c:v>
                </c:pt>
                <c:pt idx="299">
                  <c:v>999.67476969999996</c:v>
                </c:pt>
                <c:pt idx="300">
                  <c:v>1023.885314</c:v>
                </c:pt>
                <c:pt idx="301">
                  <c:v>967.63270439999997</c:v>
                </c:pt>
                <c:pt idx="302">
                  <c:v>995.89818769999999</c:v>
                </c:pt>
                <c:pt idx="303">
                  <c:v>990.05801899999994</c:v>
                </c:pt>
                <c:pt idx="304">
                  <c:v>970.04888149999999</c:v>
                </c:pt>
                <c:pt idx="305">
                  <c:v>1016.725237</c:v>
                </c:pt>
                <c:pt idx="306">
                  <c:v>1026.8573249999999</c:v>
                </c:pt>
                <c:pt idx="307">
                  <c:v>1032.869631</c:v>
                </c:pt>
                <c:pt idx="308">
                  <c:v>1023.913037</c:v>
                </c:pt>
                <c:pt idx="309">
                  <c:v>1043.8358920000001</c:v>
                </c:pt>
                <c:pt idx="310">
                  <c:v>1050.578002</c:v>
                </c:pt>
                <c:pt idx="311">
                  <c:v>1043.034298</c:v>
                </c:pt>
                <c:pt idx="312">
                  <c:v>1047.8314740000001</c:v>
                </c:pt>
                <c:pt idx="313">
                  <c:v>1043.4584050000001</c:v>
                </c:pt>
                <c:pt idx="314">
                  <c:v>1065.607743</c:v>
                </c:pt>
                <c:pt idx="315">
                  <c:v>1062.987705</c:v>
                </c:pt>
                <c:pt idx="316">
                  <c:v>1069.21621</c:v>
                </c:pt>
                <c:pt idx="317">
                  <c:v>1082.5241759999999</c:v>
                </c:pt>
                <c:pt idx="318">
                  <c:v>1079.7860109999999</c:v>
                </c:pt>
                <c:pt idx="319">
                  <c:v>1090.059962</c:v>
                </c:pt>
                <c:pt idx="320">
                  <c:v>1099.7869599999999</c:v>
                </c:pt>
                <c:pt idx="321">
                  <c:v>1097.3450929999999</c:v>
                </c:pt>
                <c:pt idx="322">
                  <c:v>1107.1727370000001</c:v>
                </c:pt>
                <c:pt idx="323">
                  <c:v>1104.0785350000001</c:v>
                </c:pt>
                <c:pt idx="324">
                  <c:v>1096.6724409999999</c:v>
                </c:pt>
                <c:pt idx="325">
                  <c:v>1106.10942</c:v>
                </c:pt>
                <c:pt idx="326">
                  <c:v>1101.679447</c:v>
                </c:pt>
                <c:pt idx="327">
                  <c:v>1108.406976</c:v>
                </c:pt>
                <c:pt idx="328">
                  <c:v>1111.145019</c:v>
                </c:pt>
                <c:pt idx="329">
                  <c:v>1114.181887</c:v>
                </c:pt>
                <c:pt idx="330">
                  <c:v>1126.0957089999999</c:v>
                </c:pt>
                <c:pt idx="331">
                  <c:v>1121.6603889999999</c:v>
                </c:pt>
                <c:pt idx="332">
                  <c:v>1118.50746</c:v>
                </c:pt>
                <c:pt idx="333">
                  <c:v>1120.16554</c:v>
                </c:pt>
                <c:pt idx="334">
                  <c:v>1122.659678</c:v>
                </c:pt>
                <c:pt idx="335">
                  <c:v>1121.0107869999999</c:v>
                </c:pt>
                <c:pt idx="336">
                  <c:v>1121.6594829999999</c:v>
                </c:pt>
                <c:pt idx="337">
                  <c:v>1127.029675</c:v>
                </c:pt>
                <c:pt idx="338">
                  <c:v>1128.280904</c:v>
                </c:pt>
                <c:pt idx="339">
                  <c:v>1122.9275829999999</c:v>
                </c:pt>
                <c:pt idx="340">
                  <c:v>1116.4790929999999</c:v>
                </c:pt>
                <c:pt idx="341">
                  <c:v>1117.544627</c:v>
                </c:pt>
                <c:pt idx="342">
                  <c:v>1120.271317</c:v>
                </c:pt>
                <c:pt idx="343">
                  <c:v>1123.630032</c:v>
                </c:pt>
                <c:pt idx="344">
                  <c:v>1129.7710509999999</c:v>
                </c:pt>
                <c:pt idx="345">
                  <c:v>1128.588857</c:v>
                </c:pt>
                <c:pt idx="346">
                  <c:v>1128.868725</c:v>
                </c:pt>
                <c:pt idx="347">
                  <c:v>1137.3607770000001</c:v>
                </c:pt>
                <c:pt idx="348">
                  <c:v>1133.40002</c:v>
                </c:pt>
                <c:pt idx="349">
                  <c:v>1136.6416730000001</c:v>
                </c:pt>
                <c:pt idx="350">
                  <c:v>1136.1592909999999</c:v>
                </c:pt>
                <c:pt idx="351">
                  <c:v>1139.9970599999999</c:v>
                </c:pt>
                <c:pt idx="352">
                  <c:v>1140.6521560000001</c:v>
                </c:pt>
                <c:pt idx="353">
                  <c:v>1145.1385600000001</c:v>
                </c:pt>
                <c:pt idx="354">
                  <c:v>1149.666821</c:v>
                </c:pt>
                <c:pt idx="355">
                  <c:v>1145.5691629999999</c:v>
                </c:pt>
                <c:pt idx="356">
                  <c:v>1152.335323</c:v>
                </c:pt>
                <c:pt idx="357">
                  <c:v>1158.422738</c:v>
                </c:pt>
                <c:pt idx="358">
                  <c:v>1158.548646</c:v>
                </c:pt>
                <c:pt idx="359">
                  <c:v>1159.4941719999999</c:v>
                </c:pt>
                <c:pt idx="360">
                  <c:v>1142.017092</c:v>
                </c:pt>
                <c:pt idx="361">
                  <c:v>1148.5282529999999</c:v>
                </c:pt>
                <c:pt idx="362">
                  <c:v>1152.2475609999999</c:v>
                </c:pt>
                <c:pt idx="363">
                  <c:v>1158.215365</c:v>
                </c:pt>
                <c:pt idx="364">
                  <c:v>1158.716897</c:v>
                </c:pt>
                <c:pt idx="365">
                  <c:v>1161.286814</c:v>
                </c:pt>
                <c:pt idx="366">
                  <c:v>1159.4806249999999</c:v>
                </c:pt>
                <c:pt idx="367">
                  <c:v>1161.696512</c:v>
                </c:pt>
                <c:pt idx="368">
                  <c:v>1162.958789</c:v>
                </c:pt>
                <c:pt idx="369">
                  <c:v>1150.4743470000001</c:v>
                </c:pt>
                <c:pt idx="370">
                  <c:v>1156.3096479999999</c:v>
                </c:pt>
                <c:pt idx="371">
                  <c:v>1149.0630169999999</c:v>
                </c:pt>
                <c:pt idx="372">
                  <c:v>1155.410482</c:v>
                </c:pt>
                <c:pt idx="373">
                  <c:v>1160.949496</c:v>
                </c:pt>
                <c:pt idx="374">
                  <c:v>1165.67968</c:v>
                </c:pt>
                <c:pt idx="375">
                  <c:v>1166.445095</c:v>
                </c:pt>
                <c:pt idx="376">
                  <c:v>1172.332478</c:v>
                </c:pt>
                <c:pt idx="377">
                  <c:v>1170.8275880000001</c:v>
                </c:pt>
                <c:pt idx="378">
                  <c:v>1168.730732</c:v>
                </c:pt>
                <c:pt idx="379">
                  <c:v>1169.0929550000001</c:v>
                </c:pt>
                <c:pt idx="380">
                  <c:v>1173.3103699999999</c:v>
                </c:pt>
                <c:pt idx="381">
                  <c:v>1171.4332429999999</c:v>
                </c:pt>
                <c:pt idx="382">
                  <c:v>1178.5597250000001</c:v>
                </c:pt>
                <c:pt idx="383">
                  <c:v>1180.9662089999999</c:v>
                </c:pt>
                <c:pt idx="384">
                  <c:v>1182.1229040000001</c:v>
                </c:pt>
                <c:pt idx="385">
                  <c:v>1184.790383</c:v>
                </c:pt>
                <c:pt idx="386">
                  <c:v>1187.78262</c:v>
                </c:pt>
                <c:pt idx="387">
                  <c:v>1187.0230019999999</c:v>
                </c:pt>
                <c:pt idx="388">
                  <c:v>1186.879807</c:v>
                </c:pt>
                <c:pt idx="389">
                  <c:v>1181.650596</c:v>
                </c:pt>
                <c:pt idx="390">
                  <c:v>1181.2883629999999</c:v>
                </c:pt>
                <c:pt idx="391">
                  <c:v>1182.418469</c:v>
                </c:pt>
                <c:pt idx="392">
                  <c:v>1183.263989</c:v>
                </c:pt>
                <c:pt idx="393">
                  <c:v>1186.961114</c:v>
                </c:pt>
                <c:pt idx="394">
                  <c:v>1189.5528079999999</c:v>
                </c:pt>
                <c:pt idx="395">
                  <c:v>1186.8797709999999</c:v>
                </c:pt>
                <c:pt idx="396">
                  <c:v>1195.5083159999999</c:v>
                </c:pt>
                <c:pt idx="397">
                  <c:v>1195.748867</c:v>
                </c:pt>
                <c:pt idx="398">
                  <c:v>1200.112705</c:v>
                </c:pt>
                <c:pt idx="399">
                  <c:v>1199.21263</c:v>
                </c:pt>
                <c:pt idx="400">
                  <c:v>1199.001227</c:v>
                </c:pt>
                <c:pt idx="401">
                  <c:v>1192.4129829999999</c:v>
                </c:pt>
                <c:pt idx="402">
                  <c:v>1195.085626</c:v>
                </c:pt>
                <c:pt idx="403">
                  <c:v>1190.270726</c:v>
                </c:pt>
                <c:pt idx="404">
                  <c:v>1190.8788850000001</c:v>
                </c:pt>
                <c:pt idx="405">
                  <c:v>1194.3901390000001</c:v>
                </c:pt>
                <c:pt idx="406">
                  <c:v>1194.8760199999999</c:v>
                </c:pt>
                <c:pt idx="407">
                  <c:v>1192.742716</c:v>
                </c:pt>
                <c:pt idx="408">
                  <c:v>1193.166555</c:v>
                </c:pt>
                <c:pt idx="409">
                  <c:v>1193.2171960000001</c:v>
                </c:pt>
                <c:pt idx="410">
                  <c:v>1198.0145869999999</c:v>
                </c:pt>
                <c:pt idx="411">
                  <c:v>1193.9540919999999</c:v>
                </c:pt>
                <c:pt idx="412">
                  <c:v>1196.778814</c:v>
                </c:pt>
                <c:pt idx="413">
                  <c:v>1192.1853189999999</c:v>
                </c:pt>
                <c:pt idx="414">
                  <c:v>1193.470609</c:v>
                </c:pt>
                <c:pt idx="415">
                  <c:v>1191.367295</c:v>
                </c:pt>
                <c:pt idx="416">
                  <c:v>1198.5348260000001</c:v>
                </c:pt>
                <c:pt idx="417">
                  <c:v>1206.747756</c:v>
                </c:pt>
                <c:pt idx="418">
                  <c:v>1196.6211969999999</c:v>
                </c:pt>
                <c:pt idx="419">
                  <c:v>1189.2424719999999</c:v>
                </c:pt>
                <c:pt idx="420">
                  <c:v>1184.720143</c:v>
                </c:pt>
                <c:pt idx="421">
                  <c:v>1192.081878</c:v>
                </c:pt>
                <c:pt idx="422">
                  <c:v>1187.310684</c:v>
                </c:pt>
                <c:pt idx="423">
                  <c:v>1190.8689609999999</c:v>
                </c:pt>
                <c:pt idx="424">
                  <c:v>1194.920791</c:v>
                </c:pt>
                <c:pt idx="425">
                  <c:v>1197.0137540000001</c:v>
                </c:pt>
                <c:pt idx="426">
                  <c:v>1193.5912350000001</c:v>
                </c:pt>
                <c:pt idx="427">
                  <c:v>1191.26378</c:v>
                </c:pt>
                <c:pt idx="428">
                  <c:v>1188.849438</c:v>
                </c:pt>
                <c:pt idx="429">
                  <c:v>1185.398954</c:v>
                </c:pt>
                <c:pt idx="430">
                  <c:v>1188.3228899999999</c:v>
                </c:pt>
                <c:pt idx="431">
                  <c:v>1181.7889009999999</c:v>
                </c:pt>
                <c:pt idx="432">
                  <c:v>1180.5438200000001</c:v>
                </c:pt>
                <c:pt idx="433">
                  <c:v>1185.485418</c:v>
                </c:pt>
                <c:pt idx="434">
                  <c:v>1190.1577950000001</c:v>
                </c:pt>
                <c:pt idx="435">
                  <c:v>1190.0662070000001</c:v>
                </c:pt>
                <c:pt idx="436">
                  <c:v>1188.824607</c:v>
                </c:pt>
                <c:pt idx="437">
                  <c:v>1190.0722960000001</c:v>
                </c:pt>
                <c:pt idx="438">
                  <c:v>1189.5096490000001</c:v>
                </c:pt>
                <c:pt idx="439">
                  <c:v>1193.6110659999999</c:v>
                </c:pt>
                <c:pt idx="440">
                  <c:v>1191.5665080000001</c:v>
                </c:pt>
                <c:pt idx="441">
                  <c:v>1195.2753150000001</c:v>
                </c:pt>
                <c:pt idx="442">
                  <c:v>1197.054991</c:v>
                </c:pt>
                <c:pt idx="443">
                  <c:v>1197.9695139999999</c:v>
                </c:pt>
                <c:pt idx="444">
                  <c:v>1199.845356</c:v>
                </c:pt>
                <c:pt idx="445">
                  <c:v>1198.4837729999999</c:v>
                </c:pt>
                <c:pt idx="446">
                  <c:v>1199.2876160000001</c:v>
                </c:pt>
                <c:pt idx="447">
                  <c:v>1199.0386759999999</c:v>
                </c:pt>
                <c:pt idx="448">
                  <c:v>1192.7050180000001</c:v>
                </c:pt>
                <c:pt idx="449">
                  <c:v>1191.3981510000001</c:v>
                </c:pt>
                <c:pt idx="450">
                  <c:v>1190.178308</c:v>
                </c:pt>
                <c:pt idx="451">
                  <c:v>1189.8409979999999</c:v>
                </c:pt>
                <c:pt idx="452">
                  <c:v>1192.405479</c:v>
                </c:pt>
                <c:pt idx="453">
                  <c:v>1184.494492</c:v>
                </c:pt>
                <c:pt idx="454">
                  <c:v>1183.2741739999999</c:v>
                </c:pt>
                <c:pt idx="455">
                  <c:v>1172.289076</c:v>
                </c:pt>
                <c:pt idx="456">
                  <c:v>1174.0646899999999</c:v>
                </c:pt>
                <c:pt idx="457">
                  <c:v>1169.878506</c:v>
                </c:pt>
                <c:pt idx="458">
                  <c:v>1173.4002860000001</c:v>
                </c:pt>
                <c:pt idx="459">
                  <c:v>1177.740939</c:v>
                </c:pt>
                <c:pt idx="460">
                  <c:v>1188.7562049999999</c:v>
                </c:pt>
                <c:pt idx="461">
                  <c:v>1196.55348</c:v>
                </c:pt>
                <c:pt idx="462">
                  <c:v>1195.6082839999999</c:v>
                </c:pt>
                <c:pt idx="463">
                  <c:v>1198.7991300000001</c:v>
                </c:pt>
                <c:pt idx="464">
                  <c:v>1199.350269</c:v>
                </c:pt>
                <c:pt idx="465">
                  <c:v>1204.8189359999999</c:v>
                </c:pt>
                <c:pt idx="466">
                  <c:v>1204.2318789999999</c:v>
                </c:pt>
                <c:pt idx="467">
                  <c:v>1209.3569669999999</c:v>
                </c:pt>
                <c:pt idx="468">
                  <c:v>1213.4245739999999</c:v>
                </c:pt>
                <c:pt idx="469">
                  <c:v>1215.119655</c:v>
                </c:pt>
                <c:pt idx="470">
                  <c:v>1211.5061720000001</c:v>
                </c:pt>
                <c:pt idx="471">
                  <c:v>1214.369535</c:v>
                </c:pt>
                <c:pt idx="472">
                  <c:v>1217.277732</c:v>
                </c:pt>
                <c:pt idx="473">
                  <c:v>1217.941773</c:v>
                </c:pt>
                <c:pt idx="474">
                  <c:v>1218.9635519999999</c:v>
                </c:pt>
                <c:pt idx="475">
                  <c:v>1218.735146</c:v>
                </c:pt>
                <c:pt idx="476">
                  <c:v>1220.702953</c:v>
                </c:pt>
                <c:pt idx="477">
                  <c:v>1223.8942970000001</c:v>
                </c:pt>
                <c:pt idx="478">
                  <c:v>1221.8347369999999</c:v>
                </c:pt>
                <c:pt idx="479">
                  <c:v>1223.522475</c:v>
                </c:pt>
                <c:pt idx="480">
                  <c:v>1222.7665750000001</c:v>
                </c:pt>
                <c:pt idx="481">
                  <c:v>1222.4768979999999</c:v>
                </c:pt>
                <c:pt idx="482">
                  <c:v>1221.480276</c:v>
                </c:pt>
                <c:pt idx="483">
                  <c:v>1223.1557399999999</c:v>
                </c:pt>
                <c:pt idx="484">
                  <c:v>1225.8720519999999</c:v>
                </c:pt>
                <c:pt idx="485">
                  <c:v>1223.633296</c:v>
                </c:pt>
                <c:pt idx="486">
                  <c:v>1223.0432929999999</c:v>
                </c:pt>
                <c:pt idx="487">
                  <c:v>1223.4725390000001</c:v>
                </c:pt>
                <c:pt idx="488">
                  <c:v>1219.999178</c:v>
                </c:pt>
                <c:pt idx="489">
                  <c:v>1223.7401749999999</c:v>
                </c:pt>
                <c:pt idx="490">
                  <c:v>1226.3336220000001</c:v>
                </c:pt>
                <c:pt idx="491">
                  <c:v>1228.548775</c:v>
                </c:pt>
                <c:pt idx="492">
                  <c:v>1228.382944</c:v>
                </c:pt>
                <c:pt idx="493">
                  <c:v>1227.5420180000001</c:v>
                </c:pt>
                <c:pt idx="494">
                  <c:v>1230.4156210000001</c:v>
                </c:pt>
                <c:pt idx="495">
                  <c:v>1229.4764789999999</c:v>
                </c:pt>
                <c:pt idx="496">
                  <c:v>1230.5684980000001</c:v>
                </c:pt>
                <c:pt idx="497">
                  <c:v>1234.504244</c:v>
                </c:pt>
                <c:pt idx="498">
                  <c:v>1230.0942640000001</c:v>
                </c:pt>
                <c:pt idx="499">
                  <c:v>1231.519734</c:v>
                </c:pt>
                <c:pt idx="500">
                  <c:v>1230.6461690000001</c:v>
                </c:pt>
                <c:pt idx="501">
                  <c:v>1230.2822470000001</c:v>
                </c:pt>
                <c:pt idx="502">
                  <c:v>1234.174158</c:v>
                </c:pt>
                <c:pt idx="503">
                  <c:v>1238.3942059999999</c:v>
                </c:pt>
                <c:pt idx="504">
                  <c:v>1242.6766970000001</c:v>
                </c:pt>
                <c:pt idx="505">
                  <c:v>1238.6925799999999</c:v>
                </c:pt>
                <c:pt idx="506">
                  <c:v>1238.7315639999999</c:v>
                </c:pt>
                <c:pt idx="507">
                  <c:v>1239.547096</c:v>
                </c:pt>
                <c:pt idx="508">
                  <c:v>1236.826883</c:v>
                </c:pt>
                <c:pt idx="509">
                  <c:v>1238.1214809999999</c:v>
                </c:pt>
                <c:pt idx="510">
                  <c:v>1241.394374</c:v>
                </c:pt>
                <c:pt idx="511">
                  <c:v>1240.8256019999999</c:v>
                </c:pt>
                <c:pt idx="512">
                  <c:v>1242.81528</c:v>
                </c:pt>
                <c:pt idx="513">
                  <c:v>1240.013377</c:v>
                </c:pt>
                <c:pt idx="514">
                  <c:v>1240.7793449999999</c:v>
                </c:pt>
                <c:pt idx="515">
                  <c:v>1242.113515</c:v>
                </c:pt>
                <c:pt idx="516">
                  <c:v>1238.1622649999999</c:v>
                </c:pt>
                <c:pt idx="517">
                  <c:v>1228.180648</c:v>
                </c:pt>
                <c:pt idx="518">
                  <c:v>1234.773173</c:v>
                </c:pt>
                <c:pt idx="519">
                  <c:v>1225.53421</c:v>
                </c:pt>
                <c:pt idx="520">
                  <c:v>1235.3894110000001</c:v>
                </c:pt>
                <c:pt idx="521">
                  <c:v>1239.906774</c:v>
                </c:pt>
                <c:pt idx="522">
                  <c:v>1238.542027</c:v>
                </c:pt>
                <c:pt idx="523">
                  <c:v>1240.9160320000001</c:v>
                </c:pt>
                <c:pt idx="524">
                  <c:v>1240.6782149999999</c:v>
                </c:pt>
                <c:pt idx="525">
                  <c:v>1243.6424709999999</c:v>
                </c:pt>
                <c:pt idx="526">
                  <c:v>1244.959233</c:v>
                </c:pt>
                <c:pt idx="527">
                  <c:v>1245.9240789999999</c:v>
                </c:pt>
                <c:pt idx="528">
                  <c:v>1247.1112720000001</c:v>
                </c:pt>
                <c:pt idx="529">
                  <c:v>1247.8593229999999</c:v>
                </c:pt>
                <c:pt idx="530">
                  <c:v>1242.711732</c:v>
                </c:pt>
                <c:pt idx="531">
                  <c:v>1242.327016</c:v>
                </c:pt>
                <c:pt idx="532">
                  <c:v>1237.178911</c:v>
                </c:pt>
                <c:pt idx="533">
                  <c:v>1232.935876</c:v>
                </c:pt>
                <c:pt idx="534">
                  <c:v>1225.0228520000001</c:v>
                </c:pt>
                <c:pt idx="535">
                  <c:v>1223.038221</c:v>
                </c:pt>
                <c:pt idx="536">
                  <c:v>1221.8959440000001</c:v>
                </c:pt>
                <c:pt idx="537">
                  <c:v>1212.1394419999999</c:v>
                </c:pt>
                <c:pt idx="538">
                  <c:v>1218.7897760000001</c:v>
                </c:pt>
                <c:pt idx="539">
                  <c:v>1228.688832</c:v>
                </c:pt>
                <c:pt idx="540">
                  <c:v>1226.6758689999999</c:v>
                </c:pt>
                <c:pt idx="541">
                  <c:v>1220.9308020000001</c:v>
                </c:pt>
                <c:pt idx="542">
                  <c:v>1211.070289</c:v>
                </c:pt>
                <c:pt idx="543">
                  <c:v>1218.893174</c:v>
                </c:pt>
                <c:pt idx="544">
                  <c:v>1215.0805069999999</c:v>
                </c:pt>
                <c:pt idx="545">
                  <c:v>1222.521798</c:v>
                </c:pt>
                <c:pt idx="546">
                  <c:v>1226.981612</c:v>
                </c:pt>
                <c:pt idx="547">
                  <c:v>1226.706805</c:v>
                </c:pt>
                <c:pt idx="548">
                  <c:v>1218.567497</c:v>
                </c:pt>
                <c:pt idx="549">
                  <c:v>1221.1140889999999</c:v>
                </c:pt>
                <c:pt idx="550">
                  <c:v>1218.32149</c:v>
                </c:pt>
                <c:pt idx="551">
                  <c:v>1217.797554</c:v>
                </c:pt>
                <c:pt idx="552">
                  <c:v>1213.126718</c:v>
                </c:pt>
                <c:pt idx="553">
                  <c:v>1214.7954</c:v>
                </c:pt>
                <c:pt idx="554">
                  <c:v>1218.290094</c:v>
                </c:pt>
                <c:pt idx="555">
                  <c:v>1218.509243</c:v>
                </c:pt>
                <c:pt idx="556">
                  <c:v>1217.458803</c:v>
                </c:pt>
                <c:pt idx="557">
                  <c:v>1219.7759430000001</c:v>
                </c:pt>
                <c:pt idx="558">
                  <c:v>1222.8833500000001</c:v>
                </c:pt>
                <c:pt idx="559">
                  <c:v>1220.21037</c:v>
                </c:pt>
                <c:pt idx="560">
                  <c:v>1221.2158039999999</c:v>
                </c:pt>
                <c:pt idx="561">
                  <c:v>1222.612472</c:v>
                </c:pt>
                <c:pt idx="562">
                  <c:v>1230.3749560000001</c:v>
                </c:pt>
                <c:pt idx="563">
                  <c:v>1231.5053849999999</c:v>
                </c:pt>
                <c:pt idx="564">
                  <c:v>1235.770505</c:v>
                </c:pt>
                <c:pt idx="565">
                  <c:v>1237.3707010000001</c:v>
                </c:pt>
                <c:pt idx="566">
                  <c:v>1239.661742</c:v>
                </c:pt>
                <c:pt idx="567">
                  <c:v>1239.5757390000001</c:v>
                </c:pt>
                <c:pt idx="568">
                  <c:v>1238.5628710000001</c:v>
                </c:pt>
                <c:pt idx="569">
                  <c:v>1238.889261</c:v>
                </c:pt>
                <c:pt idx="570">
                  <c:v>1237.2372789999999</c:v>
                </c:pt>
                <c:pt idx="571">
                  <c:v>1246.9911059999999</c:v>
                </c:pt>
                <c:pt idx="572">
                  <c:v>1244.0348260000001</c:v>
                </c:pt>
                <c:pt idx="573">
                  <c:v>1240.1213009999999</c:v>
                </c:pt>
                <c:pt idx="574">
                  <c:v>1237.9041130000001</c:v>
                </c:pt>
                <c:pt idx="575">
                  <c:v>1238.0804129999999</c:v>
                </c:pt>
                <c:pt idx="576">
                  <c:v>1235.0425680000001</c:v>
                </c:pt>
                <c:pt idx="577">
                  <c:v>1238.1916819999999</c:v>
                </c:pt>
                <c:pt idx="578">
                  <c:v>1234.100441</c:v>
                </c:pt>
                <c:pt idx="579">
                  <c:v>1232.8947250000001</c:v>
                </c:pt>
                <c:pt idx="580">
                  <c:v>1234.5578780000001</c:v>
                </c:pt>
                <c:pt idx="581">
                  <c:v>1233.6310080000001</c:v>
                </c:pt>
                <c:pt idx="582">
                  <c:v>1231.3481999999999</c:v>
                </c:pt>
                <c:pt idx="583">
                  <c:v>1233.8529759999999</c:v>
                </c:pt>
                <c:pt idx="584">
                  <c:v>1231.621259</c:v>
                </c:pt>
                <c:pt idx="585">
                  <c:v>1234.502289</c:v>
                </c:pt>
                <c:pt idx="586">
                  <c:v>1234.6739219999999</c:v>
                </c:pt>
                <c:pt idx="587">
                  <c:v>1238.5635830000001</c:v>
                </c:pt>
                <c:pt idx="588">
                  <c:v>1232.577129</c:v>
                </c:pt>
                <c:pt idx="589">
                  <c:v>1226.04474</c:v>
                </c:pt>
                <c:pt idx="590">
                  <c:v>1216.395526</c:v>
                </c:pt>
                <c:pt idx="591">
                  <c:v>1222.7570229999999</c:v>
                </c:pt>
                <c:pt idx="592">
                  <c:v>1228.955676</c:v>
                </c:pt>
                <c:pt idx="593">
                  <c:v>1226.887156</c:v>
                </c:pt>
                <c:pt idx="594">
                  <c:v>1228.2549739999999</c:v>
                </c:pt>
                <c:pt idx="595">
                  <c:v>1226.654456</c:v>
                </c:pt>
                <c:pt idx="596">
                  <c:v>1231.3193100000001</c:v>
                </c:pt>
                <c:pt idx="597">
                  <c:v>1227.4358520000001</c:v>
                </c:pt>
                <c:pt idx="598">
                  <c:v>1235.502792</c:v>
                </c:pt>
                <c:pt idx="599">
                  <c:v>1239.572535</c:v>
                </c:pt>
                <c:pt idx="600">
                  <c:v>1238.172896</c:v>
                </c:pt>
                <c:pt idx="601">
                  <c:v>1243.63327</c:v>
                </c:pt>
                <c:pt idx="602">
                  <c:v>1242.3050069999999</c:v>
                </c:pt>
                <c:pt idx="603">
                  <c:v>1246.116158</c:v>
                </c:pt>
                <c:pt idx="604">
                  <c:v>1246.2112810000001</c:v>
                </c:pt>
                <c:pt idx="605">
                  <c:v>1244.8788529999999</c:v>
                </c:pt>
                <c:pt idx="606">
                  <c:v>1251.5900469999999</c:v>
                </c:pt>
                <c:pt idx="607">
                  <c:v>1250.636898</c:v>
                </c:pt>
                <c:pt idx="608">
                  <c:v>1252.477108</c:v>
                </c:pt>
                <c:pt idx="609">
                  <c:v>1252.7087759999999</c:v>
                </c:pt>
                <c:pt idx="610">
                  <c:v>1254.495163</c:v>
                </c:pt>
                <c:pt idx="611">
                  <c:v>1257.3765129999999</c:v>
                </c:pt>
                <c:pt idx="612">
                  <c:v>1256.9783609999999</c:v>
                </c:pt>
                <c:pt idx="613">
                  <c:v>1259.8604620000001</c:v>
                </c:pt>
                <c:pt idx="614">
                  <c:v>1257.290119</c:v>
                </c:pt>
                <c:pt idx="615">
                  <c:v>1261.138854</c:v>
                </c:pt>
                <c:pt idx="616">
                  <c:v>1260.118841</c:v>
                </c:pt>
                <c:pt idx="617">
                  <c:v>1260.92508</c:v>
                </c:pt>
                <c:pt idx="618">
                  <c:v>1261.1263240000001</c:v>
                </c:pt>
                <c:pt idx="619">
                  <c:v>1260.9852920000001</c:v>
                </c:pt>
                <c:pt idx="620">
                  <c:v>1260.645303</c:v>
                </c:pt>
                <c:pt idx="621">
                  <c:v>1259.411738</c:v>
                </c:pt>
                <c:pt idx="622">
                  <c:v>1260.6522</c:v>
                </c:pt>
                <c:pt idx="623">
                  <c:v>1262.124284</c:v>
                </c:pt>
                <c:pt idx="624">
                  <c:v>1266.706013</c:v>
                </c:pt>
                <c:pt idx="625">
                  <c:v>1267.5653589999999</c:v>
                </c:pt>
                <c:pt idx="626">
                  <c:v>1267.5395550000001</c:v>
                </c:pt>
                <c:pt idx="627">
                  <c:v>1271.8078419999999</c:v>
                </c:pt>
                <c:pt idx="628">
                  <c:v>1275.730286</c:v>
                </c:pt>
                <c:pt idx="629">
                  <c:v>1272.4386030000001</c:v>
                </c:pt>
                <c:pt idx="630">
                  <c:v>1272.530084</c:v>
                </c:pt>
                <c:pt idx="631">
                  <c:v>1274.6105930000001</c:v>
                </c:pt>
                <c:pt idx="632">
                  <c:v>1272.1437060000001</c:v>
                </c:pt>
                <c:pt idx="633">
                  <c:v>1275.886487</c:v>
                </c:pt>
                <c:pt idx="634">
                  <c:v>1279.070195</c:v>
                </c:pt>
                <c:pt idx="635">
                  <c:v>1276.2158910000001</c:v>
                </c:pt>
                <c:pt idx="636">
                  <c:v>1276.352594</c:v>
                </c:pt>
                <c:pt idx="637">
                  <c:v>1277.4601990000001</c:v>
                </c:pt>
                <c:pt idx="638">
                  <c:v>1275.982477</c:v>
                </c:pt>
                <c:pt idx="639">
                  <c:v>1279.94679</c:v>
                </c:pt>
                <c:pt idx="640">
                  <c:v>1281.9368529999999</c:v>
                </c:pt>
                <c:pt idx="641">
                  <c:v>1278.224706</c:v>
                </c:pt>
                <c:pt idx="642">
                  <c:v>1279.627187</c:v>
                </c:pt>
                <c:pt idx="643">
                  <c:v>1280.681775</c:v>
                </c:pt>
                <c:pt idx="644">
                  <c:v>1279.351089</c:v>
                </c:pt>
                <c:pt idx="645">
                  <c:v>1280.0523909999999</c:v>
                </c:pt>
                <c:pt idx="646">
                  <c:v>1289.139664</c:v>
                </c:pt>
                <c:pt idx="647">
                  <c:v>1287.675504</c:v>
                </c:pt>
                <c:pt idx="648">
                  <c:v>1286.3726079999999</c:v>
                </c:pt>
                <c:pt idx="649">
                  <c:v>1285.9292969999999</c:v>
                </c:pt>
                <c:pt idx="650">
                  <c:v>1284.6211189999999</c:v>
                </c:pt>
                <c:pt idx="651">
                  <c:v>1283.4079630000001</c:v>
                </c:pt>
                <c:pt idx="652">
                  <c:v>1284.2937260000001</c:v>
                </c:pt>
                <c:pt idx="653">
                  <c:v>1283.9986759999999</c:v>
                </c:pt>
                <c:pt idx="654">
                  <c:v>1288.5074689999999</c:v>
                </c:pt>
                <c:pt idx="655">
                  <c:v>1291.0825319999999</c:v>
                </c:pt>
                <c:pt idx="656">
                  <c:v>1287.868639</c:v>
                </c:pt>
                <c:pt idx="657">
                  <c:v>1285.8903459999999</c:v>
                </c:pt>
                <c:pt idx="658">
                  <c:v>1288.88869</c:v>
                </c:pt>
                <c:pt idx="659">
                  <c:v>1291.8355059999999</c:v>
                </c:pt>
                <c:pt idx="660">
                  <c:v>1290.72091</c:v>
                </c:pt>
                <c:pt idx="661">
                  <c:v>1289.114165</c:v>
                </c:pt>
                <c:pt idx="662">
                  <c:v>1284.8701410000001</c:v>
                </c:pt>
                <c:pt idx="663">
                  <c:v>1286.100138</c:v>
                </c:pt>
                <c:pt idx="664">
                  <c:v>1289.739362</c:v>
                </c:pt>
                <c:pt idx="665">
                  <c:v>1291.5240960000001</c:v>
                </c:pt>
                <c:pt idx="666">
                  <c:v>1292.332036</c:v>
                </c:pt>
                <c:pt idx="667">
                  <c:v>1298.2012830000001</c:v>
                </c:pt>
                <c:pt idx="668">
                  <c:v>1299.747678</c:v>
                </c:pt>
                <c:pt idx="669">
                  <c:v>1298.6394069999999</c:v>
                </c:pt>
                <c:pt idx="670">
                  <c:v>1299.567108</c:v>
                </c:pt>
                <c:pt idx="671">
                  <c:v>1298.8589870000001</c:v>
                </c:pt>
                <c:pt idx="672">
                  <c:v>1298.2824820000001</c:v>
                </c:pt>
                <c:pt idx="673">
                  <c:v>1293.2904599999999</c:v>
                </c:pt>
                <c:pt idx="674">
                  <c:v>1293.994899</c:v>
                </c:pt>
                <c:pt idx="675">
                  <c:v>1294.91356</c:v>
                </c:pt>
                <c:pt idx="676">
                  <c:v>1294.0259329999999</c:v>
                </c:pt>
                <c:pt idx="677">
                  <c:v>1293.800078</c:v>
                </c:pt>
                <c:pt idx="678">
                  <c:v>1288.266805</c:v>
                </c:pt>
                <c:pt idx="679">
                  <c:v>1283.2383110000001</c:v>
                </c:pt>
                <c:pt idx="680">
                  <c:v>1284.5821350000001</c:v>
                </c:pt>
                <c:pt idx="681">
                  <c:v>1288.9864520000001</c:v>
                </c:pt>
                <c:pt idx="682">
                  <c:v>1285.5940949999999</c:v>
                </c:pt>
                <c:pt idx="683">
                  <c:v>1279.6053509999999</c:v>
                </c:pt>
                <c:pt idx="684">
                  <c:v>1278.3057510000001</c:v>
                </c:pt>
                <c:pt idx="685">
                  <c:v>1268.040508</c:v>
                </c:pt>
                <c:pt idx="686">
                  <c:v>1268.607313</c:v>
                </c:pt>
                <c:pt idx="687">
                  <c:v>1262.7798869999999</c:v>
                </c:pt>
                <c:pt idx="688">
                  <c:v>1268.8232499999999</c:v>
                </c:pt>
                <c:pt idx="689">
                  <c:v>1262.898968</c:v>
                </c:pt>
                <c:pt idx="690">
                  <c:v>1264.463019</c:v>
                </c:pt>
                <c:pt idx="691">
                  <c:v>1266.5411999999999</c:v>
                </c:pt>
                <c:pt idx="692">
                  <c:v>1267.496447</c:v>
                </c:pt>
                <c:pt idx="693">
                  <c:v>1262.628778</c:v>
                </c:pt>
                <c:pt idx="694">
                  <c:v>1259.0298290000001</c:v>
                </c:pt>
                <c:pt idx="695">
                  <c:v>1263.1952020000001</c:v>
                </c:pt>
                <c:pt idx="696">
                  <c:v>1272.477715</c:v>
                </c:pt>
                <c:pt idx="697">
                  <c:v>1275.1298919999999</c:v>
                </c:pt>
                <c:pt idx="698">
                  <c:v>1275.5169579999999</c:v>
                </c:pt>
                <c:pt idx="699">
                  <c:v>1276.416692</c:v>
                </c:pt>
                <c:pt idx="700">
                  <c:v>1276.5496579999999</c:v>
                </c:pt>
                <c:pt idx="701">
                  <c:v>1274.806431</c:v>
                </c:pt>
                <c:pt idx="702">
                  <c:v>1276.1814629999999</c:v>
                </c:pt>
                <c:pt idx="703">
                  <c:v>1276.9348540000001</c:v>
                </c:pt>
                <c:pt idx="704">
                  <c:v>1277.318123</c:v>
                </c:pt>
                <c:pt idx="705">
                  <c:v>1275.226533</c:v>
                </c:pt>
                <c:pt idx="706">
                  <c:v>1278.6170400000001</c:v>
                </c:pt>
                <c:pt idx="707">
                  <c:v>1274.594994</c:v>
                </c:pt>
                <c:pt idx="708">
                  <c:v>1276.859678</c:v>
                </c:pt>
                <c:pt idx="709">
                  <c:v>1276.6599920000001</c:v>
                </c:pt>
                <c:pt idx="710">
                  <c:v>1279.1081979999999</c:v>
                </c:pt>
                <c:pt idx="711">
                  <c:v>1286.719429</c:v>
                </c:pt>
                <c:pt idx="712">
                  <c:v>1291.177629</c:v>
                </c:pt>
                <c:pt idx="713">
                  <c:v>1290.7202380000001</c:v>
                </c:pt>
                <c:pt idx="714">
                  <c:v>1291.608207</c:v>
                </c:pt>
                <c:pt idx="715">
                  <c:v>1284.0310179999999</c:v>
                </c:pt>
                <c:pt idx="716">
                  <c:v>1289.561557</c:v>
                </c:pt>
                <c:pt idx="717">
                  <c:v>1291.5796350000001</c:v>
                </c:pt>
                <c:pt idx="718">
                  <c:v>1288.3531929999999</c:v>
                </c:pt>
                <c:pt idx="719">
                  <c:v>1287.049563</c:v>
                </c:pt>
                <c:pt idx="720">
                  <c:v>1290.569675</c:v>
                </c:pt>
                <c:pt idx="721">
                  <c:v>1291.52244</c:v>
                </c:pt>
                <c:pt idx="722">
                  <c:v>1292.6731810000001</c:v>
                </c:pt>
                <c:pt idx="723">
                  <c:v>1285.909891</c:v>
                </c:pt>
                <c:pt idx="724">
                  <c:v>1279.934831</c:v>
                </c:pt>
                <c:pt idx="725">
                  <c:v>1283.2003569999999</c:v>
                </c:pt>
                <c:pt idx="726">
                  <c:v>1284.9027759999999</c:v>
                </c:pt>
                <c:pt idx="727">
                  <c:v>1280.992608</c:v>
                </c:pt>
                <c:pt idx="728">
                  <c:v>1284.0911960000001</c:v>
                </c:pt>
                <c:pt idx="729">
                  <c:v>1281.890396</c:v>
                </c:pt>
                <c:pt idx="730">
                  <c:v>1283.0862139999999</c:v>
                </c:pt>
                <c:pt idx="731">
                  <c:v>1290.3583920000001</c:v>
                </c:pt>
                <c:pt idx="732">
                  <c:v>1289.505901</c:v>
                </c:pt>
                <c:pt idx="733">
                  <c:v>1289.175876</c:v>
                </c:pt>
                <c:pt idx="734">
                  <c:v>1292.6244830000001</c:v>
                </c:pt>
                <c:pt idx="735">
                  <c:v>1293.929977</c:v>
                </c:pt>
                <c:pt idx="736">
                  <c:v>1295.000321</c:v>
                </c:pt>
                <c:pt idx="737">
                  <c:v>1298.44616</c:v>
                </c:pt>
                <c:pt idx="738">
                  <c:v>1299.7741249999999</c:v>
                </c:pt>
                <c:pt idx="739">
                  <c:v>1295.8519839999999</c:v>
                </c:pt>
                <c:pt idx="740">
                  <c:v>1302.6614910000001</c:v>
                </c:pt>
                <c:pt idx="741">
                  <c:v>1303.3643460000001</c:v>
                </c:pt>
                <c:pt idx="742">
                  <c:v>1304.2020199999999</c:v>
                </c:pt>
                <c:pt idx="743">
                  <c:v>1296.496365</c:v>
                </c:pt>
                <c:pt idx="744">
                  <c:v>1301.692493</c:v>
                </c:pt>
                <c:pt idx="745">
                  <c:v>1305.260278</c:v>
                </c:pt>
                <c:pt idx="746">
                  <c:v>1309.118549</c:v>
                </c:pt>
                <c:pt idx="747">
                  <c:v>1307.458652</c:v>
                </c:pt>
                <c:pt idx="748">
                  <c:v>1311.130418</c:v>
                </c:pt>
                <c:pt idx="749">
                  <c:v>1307.1184310000001</c:v>
                </c:pt>
                <c:pt idx="750">
                  <c:v>1306.1255289999999</c:v>
                </c:pt>
                <c:pt idx="751">
                  <c:v>1300.637526</c:v>
                </c:pt>
                <c:pt idx="752">
                  <c:v>1294.188177</c:v>
                </c:pt>
                <c:pt idx="753">
                  <c:v>1291.713381</c:v>
                </c:pt>
                <c:pt idx="754">
                  <c:v>1286.660801</c:v>
                </c:pt>
                <c:pt idx="755">
                  <c:v>1287.3491670000001</c:v>
                </c:pt>
                <c:pt idx="756">
                  <c:v>1290.3256699999999</c:v>
                </c:pt>
                <c:pt idx="757">
                  <c:v>1290.6124319999999</c:v>
                </c:pt>
                <c:pt idx="758">
                  <c:v>1287.70795</c:v>
                </c:pt>
                <c:pt idx="759">
                  <c:v>1284.7906809999999</c:v>
                </c:pt>
                <c:pt idx="760">
                  <c:v>1284.132875</c:v>
                </c:pt>
                <c:pt idx="761">
                  <c:v>1270.763825</c:v>
                </c:pt>
                <c:pt idx="762">
                  <c:v>1269.4091510000001</c:v>
                </c:pt>
                <c:pt idx="763">
                  <c:v>1267.2480519999999</c:v>
                </c:pt>
                <c:pt idx="764">
                  <c:v>1263.2156629999999</c:v>
                </c:pt>
                <c:pt idx="765">
                  <c:v>1258.9072699999999</c:v>
                </c:pt>
                <c:pt idx="766">
                  <c:v>1254.980444</c:v>
                </c:pt>
                <c:pt idx="767">
                  <c:v>1254.5496969999999</c:v>
                </c:pt>
                <c:pt idx="768">
                  <c:v>1255.9831139999999</c:v>
                </c:pt>
                <c:pt idx="769">
                  <c:v>1261.819229</c:v>
                </c:pt>
                <c:pt idx="770">
                  <c:v>1270.086409</c:v>
                </c:pt>
                <c:pt idx="771">
                  <c:v>1271.714078</c:v>
                </c:pt>
                <c:pt idx="772">
                  <c:v>1278.556863</c:v>
                </c:pt>
                <c:pt idx="773">
                  <c:v>1268.140854</c:v>
                </c:pt>
                <c:pt idx="774">
                  <c:v>1269.5249100000001</c:v>
                </c:pt>
                <c:pt idx="775">
                  <c:v>1266.2067509999999</c:v>
                </c:pt>
                <c:pt idx="776">
                  <c:v>1269.011105</c:v>
                </c:pt>
                <c:pt idx="777">
                  <c:v>1274.616417</c:v>
                </c:pt>
                <c:pt idx="778">
                  <c:v>1265.0265690000001</c:v>
                </c:pt>
                <c:pt idx="779">
                  <c:v>1264.4200740000001</c:v>
                </c:pt>
                <c:pt idx="780">
                  <c:v>1257.7248870000001</c:v>
                </c:pt>
                <c:pt idx="781">
                  <c:v>1261.2272909999999</c:v>
                </c:pt>
                <c:pt idx="782">
                  <c:v>1261.3488809999999</c:v>
                </c:pt>
                <c:pt idx="783">
                  <c:v>1254.9951960000001</c:v>
                </c:pt>
                <c:pt idx="784">
                  <c:v>1254.884031</c:v>
                </c:pt>
                <c:pt idx="785">
                  <c:v>1246.2561679999999</c:v>
                </c:pt>
                <c:pt idx="786">
                  <c:v>1236.2206980000001</c:v>
                </c:pt>
                <c:pt idx="787">
                  <c:v>1239.2875750000001</c:v>
                </c:pt>
                <c:pt idx="788">
                  <c:v>1249.530131</c:v>
                </c:pt>
                <c:pt idx="789">
                  <c:v>1253.2080679999999</c:v>
                </c:pt>
                <c:pt idx="790">
                  <c:v>1256.089753</c:v>
                </c:pt>
                <c:pt idx="791">
                  <c:v>1255.2301789999999</c:v>
                </c:pt>
                <c:pt idx="792">
                  <c:v>1253.7647710000001</c:v>
                </c:pt>
                <c:pt idx="793">
                  <c:v>1255.2973930000001</c:v>
                </c:pt>
                <c:pt idx="794">
                  <c:v>1240.591371</c:v>
                </c:pt>
                <c:pt idx="795">
                  <c:v>1236.853554</c:v>
                </c:pt>
                <c:pt idx="796">
                  <c:v>1243.73333</c:v>
                </c:pt>
                <c:pt idx="797">
                  <c:v>1237.8543219999999</c:v>
                </c:pt>
                <c:pt idx="798">
                  <c:v>1227.8208119999999</c:v>
                </c:pt>
                <c:pt idx="799">
                  <c:v>1218.599056</c:v>
                </c:pt>
                <c:pt idx="800">
                  <c:v>1219.755629</c:v>
                </c:pt>
                <c:pt idx="801">
                  <c:v>1233.9224959999999</c:v>
                </c:pt>
                <c:pt idx="802">
                  <c:v>1236.8670890000001</c:v>
                </c:pt>
                <c:pt idx="803">
                  <c:v>1242.1614489999999</c:v>
                </c:pt>
                <c:pt idx="804">
                  <c:v>1236.5385719999999</c:v>
                </c:pt>
                <c:pt idx="805">
                  <c:v>1234.396802</c:v>
                </c:pt>
                <c:pt idx="806">
                  <c:v>1236.712213</c:v>
                </c:pt>
                <c:pt idx="807">
                  <c:v>1236.1587199999999</c:v>
                </c:pt>
                <c:pt idx="808">
                  <c:v>1227.1995979999999</c:v>
                </c:pt>
                <c:pt idx="809">
                  <c:v>1232.563502</c:v>
                </c:pt>
                <c:pt idx="810">
                  <c:v>1238.5717649999999</c:v>
                </c:pt>
                <c:pt idx="811">
                  <c:v>1238.857534</c:v>
                </c:pt>
                <c:pt idx="812">
                  <c:v>1239.1185539999999</c:v>
                </c:pt>
                <c:pt idx="813">
                  <c:v>1239.518407</c:v>
                </c:pt>
                <c:pt idx="814">
                  <c:v>1244.1060339999999</c:v>
                </c:pt>
                <c:pt idx="815">
                  <c:v>1234.611946</c:v>
                </c:pt>
                <c:pt idx="816">
                  <c:v>1229.575689</c:v>
                </c:pt>
                <c:pt idx="817">
                  <c:v>1230.5364010000001</c:v>
                </c:pt>
                <c:pt idx="818">
                  <c:v>1226.0838859999999</c:v>
                </c:pt>
                <c:pt idx="819">
                  <c:v>1217.7934299999999</c:v>
                </c:pt>
                <c:pt idx="820">
                  <c:v>1219.0526930000001</c:v>
                </c:pt>
                <c:pt idx="821">
                  <c:v>1223.0702470000001</c:v>
                </c:pt>
                <c:pt idx="822">
                  <c:v>1214.7263869999999</c:v>
                </c:pt>
                <c:pt idx="823">
                  <c:v>1212.9529259999999</c:v>
                </c:pt>
                <c:pt idx="824">
                  <c:v>1214.023594</c:v>
                </c:pt>
                <c:pt idx="825">
                  <c:v>1210.949443</c:v>
                </c:pt>
                <c:pt idx="826">
                  <c:v>1202.7011219999999</c:v>
                </c:pt>
                <c:pt idx="827">
                  <c:v>1195.9009249999999</c:v>
                </c:pt>
                <c:pt idx="828">
                  <c:v>1194.5858740000001</c:v>
                </c:pt>
                <c:pt idx="829">
                  <c:v>1188.6292659999999</c:v>
                </c:pt>
                <c:pt idx="830">
                  <c:v>1188.0015860000001</c:v>
                </c:pt>
                <c:pt idx="831">
                  <c:v>1199.1888160000001</c:v>
                </c:pt>
                <c:pt idx="832">
                  <c:v>1186.2914860000001</c:v>
                </c:pt>
                <c:pt idx="833">
                  <c:v>1184.5643729999999</c:v>
                </c:pt>
                <c:pt idx="834">
                  <c:v>1186.292735</c:v>
                </c:pt>
                <c:pt idx="835">
                  <c:v>1197.399907</c:v>
                </c:pt>
                <c:pt idx="836">
                  <c:v>1178.5495069999999</c:v>
                </c:pt>
                <c:pt idx="837">
                  <c:v>1172.436156</c:v>
                </c:pt>
                <c:pt idx="838">
                  <c:v>1165.9443490000001</c:v>
                </c:pt>
                <c:pt idx="839">
                  <c:v>1165.257411</c:v>
                </c:pt>
                <c:pt idx="840">
                  <c:v>1161.8984760000001</c:v>
                </c:pt>
                <c:pt idx="841">
                  <c:v>1165.5565799999999</c:v>
                </c:pt>
                <c:pt idx="842">
                  <c:v>1171.410061</c:v>
                </c:pt>
                <c:pt idx="843">
                  <c:v>1171.5970500000001</c:v>
                </c:pt>
                <c:pt idx="844">
                  <c:v>1173.3988859999999</c:v>
                </c:pt>
                <c:pt idx="845">
                  <c:v>1165.1624839999999</c:v>
                </c:pt>
                <c:pt idx="846">
                  <c:v>1166.7640180000001</c:v>
                </c:pt>
                <c:pt idx="847">
                  <c:v>1171.259708</c:v>
                </c:pt>
                <c:pt idx="848">
                  <c:v>1173.315906</c:v>
                </c:pt>
                <c:pt idx="849">
                  <c:v>1177.7109559999999</c:v>
                </c:pt>
                <c:pt idx="850">
                  <c:v>1182.092701</c:v>
                </c:pt>
                <c:pt idx="851">
                  <c:v>1189.3932930000001</c:v>
                </c:pt>
                <c:pt idx="852">
                  <c:v>1191.866464</c:v>
                </c:pt>
                <c:pt idx="853">
                  <c:v>1185.3573240000001</c:v>
                </c:pt>
                <c:pt idx="854">
                  <c:v>1179.5538790000001</c:v>
                </c:pt>
                <c:pt idx="855">
                  <c:v>1184.38291</c:v>
                </c:pt>
                <c:pt idx="856">
                  <c:v>1174.5822430000001</c:v>
                </c:pt>
                <c:pt idx="857">
                  <c:v>1170.183816</c:v>
                </c:pt>
                <c:pt idx="858">
                  <c:v>1170.102883</c:v>
                </c:pt>
                <c:pt idx="859">
                  <c:v>1163.568677</c:v>
                </c:pt>
                <c:pt idx="860">
                  <c:v>1165.8918080000001</c:v>
                </c:pt>
                <c:pt idx="861">
                  <c:v>1146.9064100000001</c:v>
                </c:pt>
                <c:pt idx="862">
                  <c:v>1126.8001730000001</c:v>
                </c:pt>
                <c:pt idx="863">
                  <c:v>1120.7200330000001</c:v>
                </c:pt>
                <c:pt idx="864">
                  <c:v>1130.624597</c:v>
                </c:pt>
                <c:pt idx="865">
                  <c:v>1120.978818</c:v>
                </c:pt>
                <c:pt idx="866">
                  <c:v>1123.7873669999999</c:v>
                </c:pt>
                <c:pt idx="867">
                  <c:v>1126.3461339999999</c:v>
                </c:pt>
                <c:pt idx="868">
                  <c:v>1125.07293</c:v>
                </c:pt>
                <c:pt idx="869">
                  <c:v>1126.2893730000001</c:v>
                </c:pt>
                <c:pt idx="870">
                  <c:v>1132.1575089999999</c:v>
                </c:pt>
                <c:pt idx="871">
                  <c:v>1135.7024630000001</c:v>
                </c:pt>
                <c:pt idx="872">
                  <c:v>1133.581226</c:v>
                </c:pt>
                <c:pt idx="873">
                  <c:v>1130.2910879999999</c:v>
                </c:pt>
                <c:pt idx="874">
                  <c:v>1132.904867</c:v>
                </c:pt>
                <c:pt idx="875">
                  <c:v>1135.3502269999999</c:v>
                </c:pt>
                <c:pt idx="876">
                  <c:v>1141.8112389999999</c:v>
                </c:pt>
                <c:pt idx="877">
                  <c:v>1145.880467</c:v>
                </c:pt>
                <c:pt idx="878">
                  <c:v>1141.125409</c:v>
                </c:pt>
                <c:pt idx="879">
                  <c:v>1144.610739</c:v>
                </c:pt>
                <c:pt idx="880">
                  <c:v>1142.393268</c:v>
                </c:pt>
                <c:pt idx="881">
                  <c:v>1139.135896</c:v>
                </c:pt>
                <c:pt idx="882">
                  <c:v>1139.069424</c:v>
                </c:pt>
                <c:pt idx="883">
                  <c:v>1137.9844680000001</c:v>
                </c:pt>
                <c:pt idx="884">
                  <c:v>1135.4713859999999</c:v>
                </c:pt>
                <c:pt idx="885">
                  <c:v>1141.0943560000001</c:v>
                </c:pt>
                <c:pt idx="886">
                  <c:v>1140.9862720000001</c:v>
                </c:pt>
                <c:pt idx="887">
                  <c:v>1149.241669</c:v>
                </c:pt>
                <c:pt idx="888">
                  <c:v>1149.8823540000001</c:v>
                </c:pt>
                <c:pt idx="889">
                  <c:v>1160.7683199999999</c:v>
                </c:pt>
                <c:pt idx="890">
                  <c:v>1164.382736</c:v>
                </c:pt>
                <c:pt idx="891">
                  <c:v>1161.6127610000001</c:v>
                </c:pt>
                <c:pt idx="892">
                  <c:v>1159.995379</c:v>
                </c:pt>
                <c:pt idx="893">
                  <c:v>1167.6720419999999</c:v>
                </c:pt>
                <c:pt idx="894">
                  <c:v>1180.672624</c:v>
                </c:pt>
                <c:pt idx="895">
                  <c:v>1187.0088459999999</c:v>
                </c:pt>
                <c:pt idx="896">
                  <c:v>1179.194632</c:v>
                </c:pt>
                <c:pt idx="897">
                  <c:v>1182.5030750000001</c:v>
                </c:pt>
                <c:pt idx="898">
                  <c:v>1185.497382</c:v>
                </c:pt>
                <c:pt idx="899">
                  <c:v>1183.6810989999999</c:v>
                </c:pt>
                <c:pt idx="900">
                  <c:v>1184.0195530000001</c:v>
                </c:pt>
                <c:pt idx="901">
                  <c:v>1181.269074</c:v>
                </c:pt>
                <c:pt idx="902">
                  <c:v>1189.661445</c:v>
                </c:pt>
                <c:pt idx="903">
                  <c:v>1186.383671</c:v>
                </c:pt>
                <c:pt idx="904">
                  <c:v>1194.6464060000001</c:v>
                </c:pt>
                <c:pt idx="905">
                  <c:v>1197.668919</c:v>
                </c:pt>
                <c:pt idx="906">
                  <c:v>1197.279796</c:v>
                </c:pt>
                <c:pt idx="907">
                  <c:v>1191.0190560000001</c:v>
                </c:pt>
                <c:pt idx="908">
                  <c:v>1192.0277510000001</c:v>
                </c:pt>
                <c:pt idx="909">
                  <c:v>1183.984608</c:v>
                </c:pt>
                <c:pt idx="910">
                  <c:v>1176.5219890000001</c:v>
                </c:pt>
                <c:pt idx="911">
                  <c:v>1172.6184459999999</c:v>
                </c:pt>
                <c:pt idx="912">
                  <c:v>1170.126305</c:v>
                </c:pt>
                <c:pt idx="913">
                  <c:v>1175.7710070000001</c:v>
                </c:pt>
                <c:pt idx="914">
                  <c:v>1168.3607010000001</c:v>
                </c:pt>
                <c:pt idx="915">
                  <c:v>1162.949809</c:v>
                </c:pt>
                <c:pt idx="916">
                  <c:v>1160.7117109999999</c:v>
                </c:pt>
                <c:pt idx="917">
                  <c:v>1158.697435</c:v>
                </c:pt>
                <c:pt idx="918">
                  <c:v>1153.4396320000001</c:v>
                </c:pt>
                <c:pt idx="919">
                  <c:v>1156.5511650000001</c:v>
                </c:pt>
                <c:pt idx="920">
                  <c:v>1148.1347780000001</c:v>
                </c:pt>
                <c:pt idx="921">
                  <c:v>1154.4681499999999</c:v>
                </c:pt>
                <c:pt idx="922">
                  <c:v>1153.800446</c:v>
                </c:pt>
                <c:pt idx="923">
                  <c:v>1163.3371380000001</c:v>
                </c:pt>
                <c:pt idx="924">
                  <c:v>1168.1702760000001</c:v>
                </c:pt>
                <c:pt idx="925">
                  <c:v>1155.1592370000001</c:v>
                </c:pt>
                <c:pt idx="926">
                  <c:v>1158.749667</c:v>
                </c:pt>
                <c:pt idx="927">
                  <c:v>1157.1485929999999</c:v>
                </c:pt>
                <c:pt idx="928">
                  <c:v>1155.573797</c:v>
                </c:pt>
                <c:pt idx="929">
                  <c:v>1156.8064220000001</c:v>
                </c:pt>
                <c:pt idx="930">
                  <c:v>1156.531078</c:v>
                </c:pt>
                <c:pt idx="931">
                  <c:v>1155.006539</c:v>
                </c:pt>
                <c:pt idx="932">
                  <c:v>1149.550753</c:v>
                </c:pt>
                <c:pt idx="933">
                  <c:v>1140.713422</c:v>
                </c:pt>
                <c:pt idx="934">
                  <c:v>1135.5605310000001</c:v>
                </c:pt>
                <c:pt idx="935">
                  <c:v>1125.2368200000001</c:v>
                </c:pt>
                <c:pt idx="936">
                  <c:v>1143.5945240000001</c:v>
                </c:pt>
                <c:pt idx="937">
                  <c:v>1133.8103880000001</c:v>
                </c:pt>
                <c:pt idx="938">
                  <c:v>1132.8547120000001</c:v>
                </c:pt>
                <c:pt idx="939">
                  <c:v>1139.296004</c:v>
                </c:pt>
                <c:pt idx="940">
                  <c:v>1152.3543159999999</c:v>
                </c:pt>
                <c:pt idx="941">
                  <c:v>1144.7430750000001</c:v>
                </c:pt>
                <c:pt idx="942">
                  <c:v>1141.1468620000001</c:v>
                </c:pt>
                <c:pt idx="943">
                  <c:v>1127.578763</c:v>
                </c:pt>
                <c:pt idx="944">
                  <c:v>1116.878653</c:v>
                </c:pt>
                <c:pt idx="945">
                  <c:v>1116.6366169999999</c:v>
                </c:pt>
                <c:pt idx="946">
                  <c:v>1125.528644</c:v>
                </c:pt>
                <c:pt idx="947">
                  <c:v>1116.9824490000001</c:v>
                </c:pt>
                <c:pt idx="948">
                  <c:v>1125.375016</c:v>
                </c:pt>
                <c:pt idx="949">
                  <c:v>1132.754682</c:v>
                </c:pt>
                <c:pt idx="950">
                  <c:v>1119.911329</c:v>
                </c:pt>
                <c:pt idx="951">
                  <c:v>1112.8983499999999</c:v>
                </c:pt>
                <c:pt idx="952">
                  <c:v>1119.8462119999999</c:v>
                </c:pt>
                <c:pt idx="953">
                  <c:v>1124.450713</c:v>
                </c:pt>
                <c:pt idx="954">
                  <c:v>1130.025723</c:v>
                </c:pt>
                <c:pt idx="955">
                  <c:v>1140.93561</c:v>
                </c:pt>
                <c:pt idx="956">
                  <c:v>1144.180889</c:v>
                </c:pt>
                <c:pt idx="957">
                  <c:v>1150.6538780000001</c:v>
                </c:pt>
                <c:pt idx="958">
                  <c:v>1149.0450860000001</c:v>
                </c:pt>
                <c:pt idx="959">
                  <c:v>1153.2211460000001</c:v>
                </c:pt>
                <c:pt idx="960">
                  <c:v>1142.985619</c:v>
                </c:pt>
                <c:pt idx="961">
                  <c:v>1137.134065</c:v>
                </c:pt>
                <c:pt idx="962">
                  <c:v>1136.1927089999999</c:v>
                </c:pt>
                <c:pt idx="963">
                  <c:v>1133.6654040000001</c:v>
                </c:pt>
                <c:pt idx="964">
                  <c:v>1141.63859</c:v>
                </c:pt>
                <c:pt idx="965">
                  <c:v>1137.5711670000001</c:v>
                </c:pt>
                <c:pt idx="966">
                  <c:v>1168.8450499999999</c:v>
                </c:pt>
                <c:pt idx="967">
                  <c:v>1171.834736</c:v>
                </c:pt>
                <c:pt idx="968">
                  <c:v>1168.805464</c:v>
                </c:pt>
                <c:pt idx="969">
                  <c:v>1173.408774</c:v>
                </c:pt>
                <c:pt idx="970">
                  <c:v>1175.269327</c:v>
                </c:pt>
                <c:pt idx="971">
                  <c:v>1172.364763</c:v>
                </c:pt>
                <c:pt idx="972">
                  <c:v>1174.568847</c:v>
                </c:pt>
                <c:pt idx="973">
                  <c:v>1173.750053</c:v>
                </c:pt>
                <c:pt idx="974">
                  <c:v>1180.8644039999999</c:v>
                </c:pt>
                <c:pt idx="975">
                  <c:v>1186.3896930000001</c:v>
                </c:pt>
                <c:pt idx="976">
                  <c:v>1191.9081819999999</c:v>
                </c:pt>
                <c:pt idx="977">
                  <c:v>1194.6382470000001</c:v>
                </c:pt>
                <c:pt idx="978">
                  <c:v>1189.3256249999999</c:v>
                </c:pt>
                <c:pt idx="979">
                  <c:v>1190.018325</c:v>
                </c:pt>
                <c:pt idx="980">
                  <c:v>1200.4928950000001</c:v>
                </c:pt>
                <c:pt idx="981">
                  <c:v>1210.737584</c:v>
                </c:pt>
                <c:pt idx="982">
                  <c:v>1213.3230249999999</c:v>
                </c:pt>
                <c:pt idx="983">
                  <c:v>1205.814519</c:v>
                </c:pt>
                <c:pt idx="984">
                  <c:v>1206.1348640000001</c:v>
                </c:pt>
                <c:pt idx="985">
                  <c:v>1207.2218370000001</c:v>
                </c:pt>
                <c:pt idx="986">
                  <c:v>1207.395297</c:v>
                </c:pt>
                <c:pt idx="987">
                  <c:v>1203.669308</c:v>
                </c:pt>
                <c:pt idx="988">
                  <c:v>1203.0597620000001</c:v>
                </c:pt>
                <c:pt idx="989">
                  <c:v>1207.019937</c:v>
                </c:pt>
                <c:pt idx="990">
                  <c:v>1206.7628319999999</c:v>
                </c:pt>
                <c:pt idx="991">
                  <c:v>1200.547131</c:v>
                </c:pt>
                <c:pt idx="992">
                  <c:v>1195.0380929999999</c:v>
                </c:pt>
                <c:pt idx="993">
                  <c:v>1186.6677810000001</c:v>
                </c:pt>
                <c:pt idx="994">
                  <c:v>1182.8695600000001</c:v>
                </c:pt>
                <c:pt idx="995">
                  <c:v>1188.9539010000001</c:v>
                </c:pt>
                <c:pt idx="996">
                  <c:v>1180.665751</c:v>
                </c:pt>
                <c:pt idx="997">
                  <c:v>1179.421233</c:v>
                </c:pt>
                <c:pt idx="998">
                  <c:v>1167.2835439999999</c:v>
                </c:pt>
                <c:pt idx="999">
                  <c:v>1169.5124049999999</c:v>
                </c:pt>
                <c:pt idx="1000">
                  <c:v>1165.4057660000001</c:v>
                </c:pt>
                <c:pt idx="1001">
                  <c:v>1171.925471</c:v>
                </c:pt>
                <c:pt idx="1002">
                  <c:v>1175.651175</c:v>
                </c:pt>
                <c:pt idx="1003">
                  <c:v>1178.572846</c:v>
                </c:pt>
                <c:pt idx="1004">
                  <c:v>1188.590715</c:v>
                </c:pt>
                <c:pt idx="1005">
                  <c:v>1188.3855149999999</c:v>
                </c:pt>
                <c:pt idx="1006">
                  <c:v>1190.254576</c:v>
                </c:pt>
                <c:pt idx="1007">
                  <c:v>1199.0300299999999</c:v>
                </c:pt>
                <c:pt idx="1008">
                  <c:v>1208.7438099999999</c:v>
                </c:pt>
                <c:pt idx="1009">
                  <c:v>1212.731205</c:v>
                </c:pt>
                <c:pt idx="1010">
                  <c:v>1213.601795</c:v>
                </c:pt>
                <c:pt idx="1011">
                  <c:v>1214.851684</c:v>
                </c:pt>
                <c:pt idx="1012">
                  <c:v>1218.7511850000001</c:v>
                </c:pt>
                <c:pt idx="1013">
                  <c:v>1215.4550059999999</c:v>
                </c:pt>
                <c:pt idx="1014">
                  <c:v>1214.9163699999999</c:v>
                </c:pt>
                <c:pt idx="1015">
                  <c:v>1216.1304009999999</c:v>
                </c:pt>
                <c:pt idx="1016">
                  <c:v>1217.351508</c:v>
                </c:pt>
                <c:pt idx="1017">
                  <c:v>1220.36906</c:v>
                </c:pt>
                <c:pt idx="1018">
                  <c:v>1221.2096730000001</c:v>
                </c:pt>
                <c:pt idx="1019">
                  <c:v>1219.436643</c:v>
                </c:pt>
                <c:pt idx="1020">
                  <c:v>1214.9294500000001</c:v>
                </c:pt>
                <c:pt idx="1021">
                  <c:v>1219.5197519999999</c:v>
                </c:pt>
                <c:pt idx="1022">
                  <c:v>1226.4563800000001</c:v>
                </c:pt>
                <c:pt idx="1023">
                  <c:v>1230.3657350000001</c:v>
                </c:pt>
                <c:pt idx="1024">
                  <c:v>1223.8300079999999</c:v>
                </c:pt>
                <c:pt idx="1025">
                  <c:v>1215.3126030000001</c:v>
                </c:pt>
                <c:pt idx="1026">
                  <c:v>1217.1570139999999</c:v>
                </c:pt>
                <c:pt idx="1027">
                  <c:v>1217.742246</c:v>
                </c:pt>
                <c:pt idx="1028">
                  <c:v>1214.8855570000001</c:v>
                </c:pt>
                <c:pt idx="1029">
                  <c:v>1205.809019</c:v>
                </c:pt>
                <c:pt idx="1030">
                  <c:v>1213.5426460000001</c:v>
                </c:pt>
                <c:pt idx="1031">
                  <c:v>1209.328624</c:v>
                </c:pt>
                <c:pt idx="1032">
                  <c:v>1206.776394</c:v>
                </c:pt>
                <c:pt idx="1033">
                  <c:v>1203.947148</c:v>
                </c:pt>
                <c:pt idx="1034">
                  <c:v>1203.886555</c:v>
                </c:pt>
                <c:pt idx="1035">
                  <c:v>1190.771628</c:v>
                </c:pt>
                <c:pt idx="1036">
                  <c:v>1188.6882390000001</c:v>
                </c:pt>
                <c:pt idx="1037">
                  <c:v>1193.7508769999999</c:v>
                </c:pt>
                <c:pt idx="1038">
                  <c:v>1187.7794610000001</c:v>
                </c:pt>
                <c:pt idx="1039">
                  <c:v>1191.134902</c:v>
                </c:pt>
                <c:pt idx="1040">
                  <c:v>1197.749579</c:v>
                </c:pt>
                <c:pt idx="1041">
                  <c:v>1193.9368910000001</c:v>
                </c:pt>
                <c:pt idx="1042">
                  <c:v>1193.271583</c:v>
                </c:pt>
                <c:pt idx="1043">
                  <c:v>1206.865499</c:v>
                </c:pt>
                <c:pt idx="1044">
                  <c:v>1205.556724</c:v>
                </c:pt>
                <c:pt idx="1045">
                  <c:v>1202.7422099999999</c:v>
                </c:pt>
                <c:pt idx="1046">
                  <c:v>1207.2155290000001</c:v>
                </c:pt>
                <c:pt idx="1047">
                  <c:v>1205.5015960000001</c:v>
                </c:pt>
                <c:pt idx="1048">
                  <c:v>1206.781277</c:v>
                </c:pt>
                <c:pt idx="1049">
                  <c:v>1210.64976</c:v>
                </c:pt>
                <c:pt idx="1050">
                  <c:v>1209.3572799999999</c:v>
                </c:pt>
                <c:pt idx="1051">
                  <c:v>1209.2546199999999</c:v>
                </c:pt>
                <c:pt idx="1052">
                  <c:v>1206.0252359999999</c:v>
                </c:pt>
                <c:pt idx="1053">
                  <c:v>1207.0697110000001</c:v>
                </c:pt>
                <c:pt idx="1054">
                  <c:v>1206.507206</c:v>
                </c:pt>
                <c:pt idx="1055">
                  <c:v>1211.486678</c:v>
                </c:pt>
                <c:pt idx="1056">
                  <c:v>1214.770794</c:v>
                </c:pt>
                <c:pt idx="1057">
                  <c:v>1212.4866239999999</c:v>
                </c:pt>
                <c:pt idx="1058">
                  <c:v>1213.623419</c:v>
                </c:pt>
                <c:pt idx="1059">
                  <c:v>1207.4664929999999</c:v>
                </c:pt>
                <c:pt idx="1060">
                  <c:v>1205.0016479999999</c:v>
                </c:pt>
                <c:pt idx="1061">
                  <c:v>1210.345141</c:v>
                </c:pt>
                <c:pt idx="1062">
                  <c:v>1212.9245699999999</c:v>
                </c:pt>
                <c:pt idx="1063">
                  <c:v>1220.1038140000001</c:v>
                </c:pt>
                <c:pt idx="1064">
                  <c:v>1223.5551419999999</c:v>
                </c:pt>
                <c:pt idx="1065">
                  <c:v>1226.1562489999999</c:v>
                </c:pt>
                <c:pt idx="1066">
                  <c:v>1225.1707730000001</c:v>
                </c:pt>
                <c:pt idx="1067">
                  <c:v>1226.5385690000001</c:v>
                </c:pt>
                <c:pt idx="1068">
                  <c:v>1223.643791</c:v>
                </c:pt>
                <c:pt idx="1069">
                  <c:v>1223.877794</c:v>
                </c:pt>
                <c:pt idx="1070">
                  <c:v>1224.568164</c:v>
                </c:pt>
                <c:pt idx="1071">
                  <c:v>1223.6138430000001</c:v>
                </c:pt>
                <c:pt idx="1072">
                  <c:v>1220.5710879999999</c:v>
                </c:pt>
                <c:pt idx="1073">
                  <c:v>1220.592167</c:v>
                </c:pt>
                <c:pt idx="1074">
                  <c:v>1223.058622</c:v>
                </c:pt>
                <c:pt idx="1075">
                  <c:v>1222.7103609999999</c:v>
                </c:pt>
                <c:pt idx="1076">
                  <c:v>1225.9976590000001</c:v>
                </c:pt>
                <c:pt idx="1077">
                  <c:v>1231.595716</c:v>
                </c:pt>
                <c:pt idx="1078">
                  <c:v>1230.385407</c:v>
                </c:pt>
                <c:pt idx="1079">
                  <c:v>1232.176952</c:v>
                </c:pt>
                <c:pt idx="1080">
                  <c:v>1227.814083</c:v>
                </c:pt>
                <c:pt idx="1081">
                  <c:v>1227.9426800000001</c:v>
                </c:pt>
                <c:pt idx="1082">
                  <c:v>1238.3178800000001</c:v>
                </c:pt>
                <c:pt idx="1083">
                  <c:v>1230.2294360000001</c:v>
                </c:pt>
                <c:pt idx="1084">
                  <c:v>1233.321334</c:v>
                </c:pt>
                <c:pt idx="1085">
                  <c:v>1234.7888270000001</c:v>
                </c:pt>
                <c:pt idx="1086">
                  <c:v>1230.0120790000001</c:v>
                </c:pt>
                <c:pt idx="1087">
                  <c:v>1229.512125</c:v>
                </c:pt>
                <c:pt idx="1088">
                  <c:v>1226.9587630000001</c:v>
                </c:pt>
                <c:pt idx="1089">
                  <c:v>1226.3149410000001</c:v>
                </c:pt>
                <c:pt idx="1090">
                  <c:v>1228.024664</c:v>
                </c:pt>
                <c:pt idx="1091">
                  <c:v>1233.689942</c:v>
                </c:pt>
                <c:pt idx="1092">
                  <c:v>1233.003719</c:v>
                </c:pt>
                <c:pt idx="1093">
                  <c:v>1230.7249389999999</c:v>
                </c:pt>
                <c:pt idx="1094">
                  <c:v>1221.905475</c:v>
                </c:pt>
                <c:pt idx="1095">
                  <c:v>1223.5398419999999</c:v>
                </c:pt>
                <c:pt idx="1096">
                  <c:v>1221.3774539999999</c:v>
                </c:pt>
                <c:pt idx="1097">
                  <c:v>1225.138721</c:v>
                </c:pt>
                <c:pt idx="1098">
                  <c:v>1214.934442</c:v>
                </c:pt>
                <c:pt idx="1099">
                  <c:v>1207.1840609999999</c:v>
                </c:pt>
                <c:pt idx="1100">
                  <c:v>1205.496807</c:v>
                </c:pt>
                <c:pt idx="1101">
                  <c:v>1210.162084</c:v>
                </c:pt>
                <c:pt idx="1102">
                  <c:v>1210.325887</c:v>
                </c:pt>
                <c:pt idx="1103">
                  <c:v>1211.391787</c:v>
                </c:pt>
                <c:pt idx="1104">
                  <c:v>1213.548117</c:v>
                </c:pt>
                <c:pt idx="1105">
                  <c:v>1218.1648399999999</c:v>
                </c:pt>
                <c:pt idx="1106">
                  <c:v>1221.368829</c:v>
                </c:pt>
                <c:pt idx="1107">
                  <c:v>1218.272442</c:v>
                </c:pt>
                <c:pt idx="1108">
                  <c:v>1219.348538</c:v>
                </c:pt>
                <c:pt idx="1109">
                  <c:v>1208.6377689999999</c:v>
                </c:pt>
                <c:pt idx="1110">
                  <c:v>1212.5660889999999</c:v>
                </c:pt>
                <c:pt idx="1111">
                  <c:v>1214.400026</c:v>
                </c:pt>
                <c:pt idx="1112">
                  <c:v>1218.825783</c:v>
                </c:pt>
                <c:pt idx="1113">
                  <c:v>1213.2808680000001</c:v>
                </c:pt>
                <c:pt idx="1114">
                  <c:v>1219.044167</c:v>
                </c:pt>
                <c:pt idx="1115">
                  <c:v>1223.1924879999999</c:v>
                </c:pt>
                <c:pt idx="1116">
                  <c:v>1222.403744</c:v>
                </c:pt>
                <c:pt idx="1117">
                  <c:v>1218.6547310000001</c:v>
                </c:pt>
                <c:pt idx="1118">
                  <c:v>1218.032772</c:v>
                </c:pt>
                <c:pt idx="1119">
                  <c:v>1213.4938340000001</c:v>
                </c:pt>
                <c:pt idx="1120">
                  <c:v>1207.151237</c:v>
                </c:pt>
                <c:pt idx="1121">
                  <c:v>1208.8600750000001</c:v>
                </c:pt>
                <c:pt idx="1122">
                  <c:v>1204.6567130000001</c:v>
                </c:pt>
                <c:pt idx="1123">
                  <c:v>1210.001178</c:v>
                </c:pt>
                <c:pt idx="1124">
                  <c:v>1217.7746959999999</c:v>
                </c:pt>
                <c:pt idx="1125">
                  <c:v>1212.7873830000001</c:v>
                </c:pt>
                <c:pt idx="1126">
                  <c:v>1228.844994</c:v>
                </c:pt>
                <c:pt idx="1127">
                  <c:v>1227.7386389999999</c:v>
                </c:pt>
                <c:pt idx="1128">
                  <c:v>1219.857861</c:v>
                </c:pt>
                <c:pt idx="1129">
                  <c:v>1213.4556399999999</c:v>
                </c:pt>
                <c:pt idx="1130">
                  <c:v>1209.222878</c:v>
                </c:pt>
                <c:pt idx="1131">
                  <c:v>1211.3206399999999</c:v>
                </c:pt>
                <c:pt idx="1132">
                  <c:v>1212.440885</c:v>
                </c:pt>
                <c:pt idx="1133">
                  <c:v>1221.51955</c:v>
                </c:pt>
                <c:pt idx="1134">
                  <c:v>1228.8953489999999</c:v>
                </c:pt>
                <c:pt idx="1135">
                  <c:v>1228.619436</c:v>
                </c:pt>
                <c:pt idx="1136">
                  <c:v>1227.4969209999999</c:v>
                </c:pt>
                <c:pt idx="1137">
                  <c:v>1230.132425</c:v>
                </c:pt>
                <c:pt idx="1138">
                  <c:v>1233.414763</c:v>
                </c:pt>
                <c:pt idx="1139">
                  <c:v>1225.0164560000001</c:v>
                </c:pt>
                <c:pt idx="1140">
                  <c:v>1231.296619</c:v>
                </c:pt>
                <c:pt idx="1141">
                  <c:v>1226.986312</c:v>
                </c:pt>
                <c:pt idx="1142">
                  <c:v>1225.9648279999999</c:v>
                </c:pt>
                <c:pt idx="1143">
                  <c:v>1229.1396259999999</c:v>
                </c:pt>
                <c:pt idx="1144">
                  <c:v>1220.5553729999999</c:v>
                </c:pt>
                <c:pt idx="1145">
                  <c:v>1229.7910890000001</c:v>
                </c:pt>
                <c:pt idx="1146">
                  <c:v>1232.7412710000001</c:v>
                </c:pt>
                <c:pt idx="1147">
                  <c:v>1227.986821</c:v>
                </c:pt>
                <c:pt idx="1148">
                  <c:v>1219.8630009999999</c:v>
                </c:pt>
                <c:pt idx="1149">
                  <c:v>1212.513072</c:v>
                </c:pt>
                <c:pt idx="1150">
                  <c:v>1221.980593</c:v>
                </c:pt>
                <c:pt idx="1151">
                  <c:v>1223.7603200000001</c:v>
                </c:pt>
                <c:pt idx="1152">
                  <c:v>1224.6616819999999</c:v>
                </c:pt>
                <c:pt idx="1153">
                  <c:v>1223.266703</c:v>
                </c:pt>
                <c:pt idx="1154">
                  <c:v>1219.7485939999999</c:v>
                </c:pt>
                <c:pt idx="1155">
                  <c:v>1218.446721</c:v>
                </c:pt>
                <c:pt idx="1156">
                  <c:v>1207.4202290000001</c:v>
                </c:pt>
                <c:pt idx="1157">
                  <c:v>1204.7428359999999</c:v>
                </c:pt>
                <c:pt idx="1158">
                  <c:v>1203.2134779999999</c:v>
                </c:pt>
                <c:pt idx="1159">
                  <c:v>1205.4041990000001</c:v>
                </c:pt>
                <c:pt idx="1160">
                  <c:v>1204.8439269999999</c:v>
                </c:pt>
                <c:pt idx="1161">
                  <c:v>1201.494003</c:v>
                </c:pt>
                <c:pt idx="1162">
                  <c:v>1213.823682</c:v>
                </c:pt>
                <c:pt idx="1163">
                  <c:v>1208.979607</c:v>
                </c:pt>
                <c:pt idx="1164">
                  <c:v>1208.298076</c:v>
                </c:pt>
                <c:pt idx="1165">
                  <c:v>1213.1508779999999</c:v>
                </c:pt>
                <c:pt idx="1166">
                  <c:v>1223.607188</c:v>
                </c:pt>
                <c:pt idx="1167">
                  <c:v>1223.8464409999999</c:v>
                </c:pt>
                <c:pt idx="1168">
                  <c:v>1227.330224</c:v>
                </c:pt>
                <c:pt idx="1169">
                  <c:v>1233.475402</c:v>
                </c:pt>
                <c:pt idx="1170">
                  <c:v>1224.1896730000001</c:v>
                </c:pt>
                <c:pt idx="1171">
                  <c:v>1221.5816090000001</c:v>
                </c:pt>
                <c:pt idx="1172">
                  <c:v>1222.4233220000001</c:v>
                </c:pt>
                <c:pt idx="1173">
                  <c:v>1220.6304319999999</c:v>
                </c:pt>
                <c:pt idx="1174">
                  <c:v>1221.5301119999999</c:v>
                </c:pt>
                <c:pt idx="1175">
                  <c:v>1220.217349</c:v>
                </c:pt>
                <c:pt idx="1176">
                  <c:v>1219.3373449999999</c:v>
                </c:pt>
                <c:pt idx="1177">
                  <c:v>1225.4737889999999</c:v>
                </c:pt>
                <c:pt idx="1178">
                  <c:v>1220.5301239999999</c:v>
                </c:pt>
                <c:pt idx="1179">
                  <c:v>1218.4524389999999</c:v>
                </c:pt>
                <c:pt idx="1180">
                  <c:v>1209.098598</c:v>
                </c:pt>
                <c:pt idx="1181">
                  <c:v>1206.6237699999999</c:v>
                </c:pt>
                <c:pt idx="1182">
                  <c:v>1194.9339910000001</c:v>
                </c:pt>
                <c:pt idx="1183">
                  <c:v>1197.15733</c:v>
                </c:pt>
                <c:pt idx="1184">
                  <c:v>1190.741665</c:v>
                </c:pt>
                <c:pt idx="1185">
                  <c:v>1184.939869</c:v>
                </c:pt>
                <c:pt idx="1186">
                  <c:v>1181.3449270000001</c:v>
                </c:pt>
                <c:pt idx="1187">
                  <c:v>1185.6451159999999</c:v>
                </c:pt>
                <c:pt idx="1188">
                  <c:v>1191.8090609999999</c:v>
                </c:pt>
                <c:pt idx="1189">
                  <c:v>1187.9799350000001</c:v>
                </c:pt>
                <c:pt idx="1190">
                  <c:v>1172.678795</c:v>
                </c:pt>
                <c:pt idx="1191">
                  <c:v>1179.804449</c:v>
                </c:pt>
                <c:pt idx="1192">
                  <c:v>1182.599567</c:v>
                </c:pt>
                <c:pt idx="1193">
                  <c:v>1186.1978879999999</c:v>
                </c:pt>
                <c:pt idx="1194">
                  <c:v>1197.553373</c:v>
                </c:pt>
                <c:pt idx="1195">
                  <c:v>1203.743545</c:v>
                </c:pt>
                <c:pt idx="1196">
                  <c:v>1195.904544</c:v>
                </c:pt>
                <c:pt idx="1197">
                  <c:v>1197.0300930000001</c:v>
                </c:pt>
                <c:pt idx="1198">
                  <c:v>1196.9166580000001</c:v>
                </c:pt>
                <c:pt idx="1199">
                  <c:v>1198.02421</c:v>
                </c:pt>
                <c:pt idx="1200">
                  <c:v>1191.1397320000001</c:v>
                </c:pt>
                <c:pt idx="1201">
                  <c:v>1185.0161430000001</c:v>
                </c:pt>
                <c:pt idx="1202">
                  <c:v>1180.6518960000001</c:v>
                </c:pt>
                <c:pt idx="1203">
                  <c:v>1184.7258220000001</c:v>
                </c:pt>
                <c:pt idx="1204">
                  <c:v>1188.3010360000001</c:v>
                </c:pt>
                <c:pt idx="1205">
                  <c:v>1179.4049520000001</c:v>
                </c:pt>
                <c:pt idx="1206">
                  <c:v>1182.4074000000001</c:v>
                </c:pt>
                <c:pt idx="1207">
                  <c:v>1181.7887760000001</c:v>
                </c:pt>
                <c:pt idx="1208">
                  <c:v>1182.5569909999999</c:v>
                </c:pt>
                <c:pt idx="1209">
                  <c:v>1185.1683949999999</c:v>
                </c:pt>
                <c:pt idx="1210">
                  <c:v>1197.972994</c:v>
                </c:pt>
                <c:pt idx="1211">
                  <c:v>1209.6632139999999</c:v>
                </c:pt>
                <c:pt idx="1212">
                  <c:v>1219.783443</c:v>
                </c:pt>
                <c:pt idx="1213">
                  <c:v>1215.696093</c:v>
                </c:pt>
                <c:pt idx="1214">
                  <c:v>1218.2646339999999</c:v>
                </c:pt>
                <c:pt idx="1215">
                  <c:v>1221.3927490000001</c:v>
                </c:pt>
                <c:pt idx="1216">
                  <c:v>1213.7911650000001</c:v>
                </c:pt>
                <c:pt idx="1217">
                  <c:v>1218.541876</c:v>
                </c:pt>
                <c:pt idx="1218">
                  <c:v>1220.4687570000001</c:v>
                </c:pt>
                <c:pt idx="1219">
                  <c:v>1233.9930059999999</c:v>
                </c:pt>
                <c:pt idx="1220">
                  <c:v>1231.6036999999999</c:v>
                </c:pt>
                <c:pt idx="1221">
                  <c:v>1236.5628979999999</c:v>
                </c:pt>
                <c:pt idx="1222">
                  <c:v>1239.434814</c:v>
                </c:pt>
                <c:pt idx="1223">
                  <c:v>1243.479073</c:v>
                </c:pt>
                <c:pt idx="1224">
                  <c:v>1238.193679</c:v>
                </c:pt>
                <c:pt idx="1225">
                  <c:v>1238.6393350000001</c:v>
                </c:pt>
                <c:pt idx="1226">
                  <c:v>1237.708067</c:v>
                </c:pt>
                <c:pt idx="1227">
                  <c:v>1237.89482</c:v>
                </c:pt>
                <c:pt idx="1228">
                  <c:v>1239.145137</c:v>
                </c:pt>
                <c:pt idx="1229">
                  <c:v>1241.8648639999999</c:v>
                </c:pt>
                <c:pt idx="1230">
                  <c:v>1246.705575</c:v>
                </c:pt>
                <c:pt idx="1231">
                  <c:v>1249.8389749999999</c:v>
                </c:pt>
                <c:pt idx="1232">
                  <c:v>1258.1900410000001</c:v>
                </c:pt>
                <c:pt idx="1233">
                  <c:v>1256.79214</c:v>
                </c:pt>
                <c:pt idx="1234">
                  <c:v>1262.3705399999999</c:v>
                </c:pt>
                <c:pt idx="1235">
                  <c:v>1263.738568</c:v>
                </c:pt>
                <c:pt idx="1236">
                  <c:v>1265.842854</c:v>
                </c:pt>
                <c:pt idx="1237">
                  <c:v>1264.0463030000001</c:v>
                </c:pt>
                <c:pt idx="1238">
                  <c:v>1263.8328670000001</c:v>
                </c:pt>
                <c:pt idx="1239">
                  <c:v>1264.9049869999999</c:v>
                </c:pt>
                <c:pt idx="1240">
                  <c:v>1279.0925299999999</c:v>
                </c:pt>
                <c:pt idx="1241">
                  <c:v>1286.8150009999999</c:v>
                </c:pt>
                <c:pt idx="1242">
                  <c:v>1283.2344740000001</c:v>
                </c:pt>
                <c:pt idx="1243">
                  <c:v>1283.1374129999999</c:v>
                </c:pt>
                <c:pt idx="1244">
                  <c:v>1288.2395079999999</c:v>
                </c:pt>
                <c:pt idx="1245">
                  <c:v>1285.310616</c:v>
                </c:pt>
                <c:pt idx="1246">
                  <c:v>1286.035052</c:v>
                </c:pt>
                <c:pt idx="1247">
                  <c:v>1281.5785209999999</c:v>
                </c:pt>
                <c:pt idx="1248">
                  <c:v>1290.2753520000001</c:v>
                </c:pt>
                <c:pt idx="1249">
                  <c:v>1284.081823</c:v>
                </c:pt>
                <c:pt idx="1250">
                  <c:v>1286.424411</c:v>
                </c:pt>
                <c:pt idx="1251">
                  <c:v>1279.6405339999999</c:v>
                </c:pt>
                <c:pt idx="1252">
                  <c:v>1278.372799</c:v>
                </c:pt>
                <c:pt idx="1253">
                  <c:v>1278.2634849999999</c:v>
                </c:pt>
                <c:pt idx="1254">
                  <c:v>1278.5530570000001</c:v>
                </c:pt>
                <c:pt idx="1255">
                  <c:v>1284.247241</c:v>
                </c:pt>
                <c:pt idx="1256">
                  <c:v>1283.0675020000001</c:v>
                </c:pt>
                <c:pt idx="1257">
                  <c:v>1282.042234</c:v>
                </c:pt>
                <c:pt idx="1258">
                  <c:v>1282.9169939999999</c:v>
                </c:pt>
                <c:pt idx="1259">
                  <c:v>1285.0134539999999</c:v>
                </c:pt>
                <c:pt idx="1260">
                  <c:v>1286.154861</c:v>
                </c:pt>
                <c:pt idx="1261">
                  <c:v>1277.218304</c:v>
                </c:pt>
                <c:pt idx="1262">
                  <c:v>1268.21057</c:v>
                </c:pt>
                <c:pt idx="1263">
                  <c:v>1268.926191</c:v>
                </c:pt>
                <c:pt idx="1264">
                  <c:v>1271.8511659999999</c:v>
                </c:pt>
                <c:pt idx="1265">
                  <c:v>1274.721438</c:v>
                </c:pt>
                <c:pt idx="1266">
                  <c:v>1275.2792280000001</c:v>
                </c:pt>
                <c:pt idx="1267">
                  <c:v>1277.0133390000001</c:v>
                </c:pt>
                <c:pt idx="1268">
                  <c:v>1276.6893849999999</c:v>
                </c:pt>
                <c:pt idx="1269">
                  <c:v>1274.472006</c:v>
                </c:pt>
                <c:pt idx="1270">
                  <c:v>1282.2107900000001</c:v>
                </c:pt>
                <c:pt idx="1271">
                  <c:v>1284.059313</c:v>
                </c:pt>
                <c:pt idx="1272">
                  <c:v>1284.824531</c:v>
                </c:pt>
                <c:pt idx="1273">
                  <c:v>1293.735246</c:v>
                </c:pt>
                <c:pt idx="1274">
                  <c:v>1288.9777939999999</c:v>
                </c:pt>
                <c:pt idx="1275">
                  <c:v>1282.208905</c:v>
                </c:pt>
                <c:pt idx="1276">
                  <c:v>1287.4546270000001</c:v>
                </c:pt>
                <c:pt idx="1277">
                  <c:v>1286.526136</c:v>
                </c:pt>
                <c:pt idx="1278">
                  <c:v>1282.464884</c:v>
                </c:pt>
                <c:pt idx="1279">
                  <c:v>1285.2460249999999</c:v>
                </c:pt>
                <c:pt idx="1280">
                  <c:v>1285.4470960000001</c:v>
                </c:pt>
                <c:pt idx="1281">
                  <c:v>1274.6325039999999</c:v>
                </c:pt>
                <c:pt idx="1282">
                  <c:v>1285.1416059999999</c:v>
                </c:pt>
                <c:pt idx="1283">
                  <c:v>1288.907154</c:v>
                </c:pt>
                <c:pt idx="1284">
                  <c:v>1289.2014859999999</c:v>
                </c:pt>
                <c:pt idx="1285">
                  <c:v>1293.5948960000001</c:v>
                </c:pt>
                <c:pt idx="1286">
                  <c:v>1290.384419</c:v>
                </c:pt>
                <c:pt idx="1287">
                  <c:v>1298.1466949999999</c:v>
                </c:pt>
                <c:pt idx="1288">
                  <c:v>1300.118843</c:v>
                </c:pt>
                <c:pt idx="1289">
                  <c:v>1296.302201</c:v>
                </c:pt>
                <c:pt idx="1290">
                  <c:v>1295.09094</c:v>
                </c:pt>
                <c:pt idx="1291">
                  <c:v>1294.8837550000001</c:v>
                </c:pt>
                <c:pt idx="1292">
                  <c:v>1302.882202</c:v>
                </c:pt>
                <c:pt idx="1293">
                  <c:v>1311.0684839999999</c:v>
                </c:pt>
                <c:pt idx="1294">
                  <c:v>1307.7090459999999</c:v>
                </c:pt>
                <c:pt idx="1295">
                  <c:v>1310.7011480000001</c:v>
                </c:pt>
                <c:pt idx="1296">
                  <c:v>1312.9923690000001</c:v>
                </c:pt>
                <c:pt idx="1297">
                  <c:v>1316.3132419999999</c:v>
                </c:pt>
                <c:pt idx="1298">
                  <c:v>1316.820082</c:v>
                </c:pt>
                <c:pt idx="1299">
                  <c:v>1313.900911</c:v>
                </c:pt>
                <c:pt idx="1300">
                  <c:v>1316.8203080000001</c:v>
                </c:pt>
                <c:pt idx="1301">
                  <c:v>1315.4404440000001</c:v>
                </c:pt>
                <c:pt idx="1302">
                  <c:v>1309.91012</c:v>
                </c:pt>
                <c:pt idx="1303">
                  <c:v>1308.0708999999999</c:v>
                </c:pt>
                <c:pt idx="1304">
                  <c:v>1305.689269</c:v>
                </c:pt>
                <c:pt idx="1305">
                  <c:v>1311.650725</c:v>
                </c:pt>
                <c:pt idx="1306">
                  <c:v>1316.5465670000001</c:v>
                </c:pt>
                <c:pt idx="1307">
                  <c:v>1317.675812</c:v>
                </c:pt>
                <c:pt idx="1308">
                  <c:v>1319.410425</c:v>
                </c:pt>
                <c:pt idx="1309">
                  <c:v>1315.647121</c:v>
                </c:pt>
                <c:pt idx="1310">
                  <c:v>1314.8017560000001</c:v>
                </c:pt>
                <c:pt idx="1311">
                  <c:v>1321.192055</c:v>
                </c:pt>
                <c:pt idx="1312">
                  <c:v>1323.9797100000001</c:v>
                </c:pt>
                <c:pt idx="1313">
                  <c:v>1315.068172</c:v>
                </c:pt>
                <c:pt idx="1314">
                  <c:v>1312.8176539999999</c:v>
                </c:pt>
                <c:pt idx="1315">
                  <c:v>1313.765193</c:v>
                </c:pt>
                <c:pt idx="1316">
                  <c:v>1312.0800059999999</c:v>
                </c:pt>
                <c:pt idx="1317">
                  <c:v>1315.2280410000001</c:v>
                </c:pt>
                <c:pt idx="1318">
                  <c:v>1314.9242509999999</c:v>
                </c:pt>
                <c:pt idx="1319">
                  <c:v>1319.473389</c:v>
                </c:pt>
                <c:pt idx="1320">
                  <c:v>1309.2114959999999</c:v>
                </c:pt>
                <c:pt idx="1321">
                  <c:v>1309.62274</c:v>
                </c:pt>
                <c:pt idx="1322">
                  <c:v>1308.541234</c:v>
                </c:pt>
                <c:pt idx="1323">
                  <c:v>1299.824668</c:v>
                </c:pt>
                <c:pt idx="1324">
                  <c:v>1296.858299</c:v>
                </c:pt>
                <c:pt idx="1325">
                  <c:v>1296.874182</c:v>
                </c:pt>
                <c:pt idx="1326">
                  <c:v>1294.5826999999999</c:v>
                </c:pt>
                <c:pt idx="1327">
                  <c:v>1294.61025</c:v>
                </c:pt>
                <c:pt idx="1328">
                  <c:v>1296.873353</c:v>
                </c:pt>
                <c:pt idx="1329">
                  <c:v>1299.8296439999999</c:v>
                </c:pt>
                <c:pt idx="1330">
                  <c:v>1296.5743179999999</c:v>
                </c:pt>
                <c:pt idx="1331">
                  <c:v>1291.362398</c:v>
                </c:pt>
                <c:pt idx="1332">
                  <c:v>1297.511493</c:v>
                </c:pt>
                <c:pt idx="1333">
                  <c:v>1302.978198</c:v>
                </c:pt>
                <c:pt idx="1334">
                  <c:v>1297.6931380000001</c:v>
                </c:pt>
                <c:pt idx="1335">
                  <c:v>1298.6567869999999</c:v>
                </c:pt>
                <c:pt idx="1336">
                  <c:v>1305.1687059999999</c:v>
                </c:pt>
                <c:pt idx="1337">
                  <c:v>1313.2067999999999</c:v>
                </c:pt>
                <c:pt idx="1338">
                  <c:v>1321.911953</c:v>
                </c:pt>
                <c:pt idx="1339">
                  <c:v>1325.3441780000001</c:v>
                </c:pt>
                <c:pt idx="1340">
                  <c:v>1322.0204369999999</c:v>
                </c:pt>
                <c:pt idx="1341">
                  <c:v>1324.107874</c:v>
                </c:pt>
                <c:pt idx="1342">
                  <c:v>1321.2918460000001</c:v>
                </c:pt>
                <c:pt idx="1343">
                  <c:v>1322.2555139999999</c:v>
                </c:pt>
                <c:pt idx="1344">
                  <c:v>1323.5960600000001</c:v>
                </c:pt>
                <c:pt idx="1345">
                  <c:v>1331.1356330000001</c:v>
                </c:pt>
                <c:pt idx="1346">
                  <c:v>1332.1855169999999</c:v>
                </c:pt>
                <c:pt idx="1347">
                  <c:v>1332.18615</c:v>
                </c:pt>
                <c:pt idx="1348">
                  <c:v>1334.5687270000001</c:v>
                </c:pt>
                <c:pt idx="1349">
                  <c:v>1329.159836</c:v>
                </c:pt>
                <c:pt idx="1350">
                  <c:v>1324.475921</c:v>
                </c:pt>
                <c:pt idx="1351">
                  <c:v>1327.5145930000001</c:v>
                </c:pt>
                <c:pt idx="1352">
                  <c:v>1328.01953</c:v>
                </c:pt>
                <c:pt idx="1353">
                  <c:v>1321.205293</c:v>
                </c:pt>
                <c:pt idx="1354">
                  <c:v>1313.1114869999999</c:v>
                </c:pt>
                <c:pt idx="1355">
                  <c:v>1317.094544</c:v>
                </c:pt>
                <c:pt idx="1356">
                  <c:v>1327.8503490000001</c:v>
                </c:pt>
                <c:pt idx="1357">
                  <c:v>1332.6342649999999</c:v>
                </c:pt>
                <c:pt idx="1358">
                  <c:v>1336.3950769999999</c:v>
                </c:pt>
                <c:pt idx="1359">
                  <c:v>1345.5907830000001</c:v>
                </c:pt>
                <c:pt idx="1360">
                  <c:v>1345.223395</c:v>
                </c:pt>
                <c:pt idx="1361">
                  <c:v>1340.074304</c:v>
                </c:pt>
                <c:pt idx="1362">
                  <c:v>1339.8144279999999</c:v>
                </c:pt>
                <c:pt idx="1363">
                  <c:v>1338.679345</c:v>
                </c:pt>
                <c:pt idx="1364">
                  <c:v>1344.9551550000001</c:v>
                </c:pt>
                <c:pt idx="1365">
                  <c:v>1346.7303529999999</c:v>
                </c:pt>
                <c:pt idx="1366">
                  <c:v>1346.8994829999999</c:v>
                </c:pt>
                <c:pt idx="1367">
                  <c:v>1347.189243</c:v>
                </c:pt>
                <c:pt idx="1368">
                  <c:v>1350.971618</c:v>
                </c:pt>
                <c:pt idx="1369">
                  <c:v>1349.42877</c:v>
                </c:pt>
                <c:pt idx="1370">
                  <c:v>1346.8143849999999</c:v>
                </c:pt>
                <c:pt idx="1371">
                  <c:v>1345.500837</c:v>
                </c:pt>
                <c:pt idx="1372">
                  <c:v>1347.6297569999999</c:v>
                </c:pt>
                <c:pt idx="1373">
                  <c:v>1341.622102</c:v>
                </c:pt>
                <c:pt idx="1374">
                  <c:v>1336.2388229999999</c:v>
                </c:pt>
                <c:pt idx="1375">
                  <c:v>1337.632936</c:v>
                </c:pt>
                <c:pt idx="1376">
                  <c:v>1341.4778610000001</c:v>
                </c:pt>
                <c:pt idx="1377">
                  <c:v>1337.7211689999999</c:v>
                </c:pt>
                <c:pt idx="1378">
                  <c:v>1343.7314899999999</c:v>
                </c:pt>
                <c:pt idx="1379">
                  <c:v>1344.07179</c:v>
                </c:pt>
                <c:pt idx="1380">
                  <c:v>1349.3084510000001</c:v>
                </c:pt>
                <c:pt idx="1381">
                  <c:v>1350.977218</c:v>
                </c:pt>
                <c:pt idx="1382">
                  <c:v>1349.0891389999999</c:v>
                </c:pt>
                <c:pt idx="1383">
                  <c:v>1355.79683</c:v>
                </c:pt>
                <c:pt idx="1384">
                  <c:v>1359.0926099999999</c:v>
                </c:pt>
                <c:pt idx="1385">
                  <c:v>1363.845446</c:v>
                </c:pt>
                <c:pt idx="1386">
                  <c:v>1364.9331810000001</c:v>
                </c:pt>
                <c:pt idx="1387">
                  <c:v>1371.908261</c:v>
                </c:pt>
                <c:pt idx="1388">
                  <c:v>1367.4427330000001</c:v>
                </c:pt>
                <c:pt idx="1389">
                  <c:v>1362.9935949999999</c:v>
                </c:pt>
                <c:pt idx="1390">
                  <c:v>1359.8330309999999</c:v>
                </c:pt>
                <c:pt idx="1391">
                  <c:v>1363.657318</c:v>
                </c:pt>
                <c:pt idx="1392">
                  <c:v>1363.7354069999999</c:v>
                </c:pt>
                <c:pt idx="1393">
                  <c:v>1356.8806609999999</c:v>
                </c:pt>
                <c:pt idx="1394">
                  <c:v>1355.4418820000001</c:v>
                </c:pt>
                <c:pt idx="1395">
                  <c:v>1362.114476</c:v>
                </c:pt>
                <c:pt idx="1396">
                  <c:v>1364.1467270000001</c:v>
                </c:pt>
                <c:pt idx="1397">
                  <c:v>1366.74856</c:v>
                </c:pt>
                <c:pt idx="1398">
                  <c:v>1379.6315689999999</c:v>
                </c:pt>
                <c:pt idx="1399">
                  <c:v>1375.7481869999999</c:v>
                </c:pt>
                <c:pt idx="1400">
                  <c:v>1370.897731</c:v>
                </c:pt>
                <c:pt idx="1401">
                  <c:v>1352.314854</c:v>
                </c:pt>
                <c:pt idx="1402">
                  <c:v>1349.1362180000001</c:v>
                </c:pt>
                <c:pt idx="1403">
                  <c:v>1357.3026219999999</c:v>
                </c:pt>
                <c:pt idx="1404">
                  <c:v>1364.6547270000001</c:v>
                </c:pt>
                <c:pt idx="1405">
                  <c:v>1366.6955869999999</c:v>
                </c:pt>
                <c:pt idx="1406">
                  <c:v>1375.9689370000001</c:v>
                </c:pt>
                <c:pt idx="1407">
                  <c:v>1379.427396</c:v>
                </c:pt>
                <c:pt idx="1408">
                  <c:v>1385.3171990000001</c:v>
                </c:pt>
                <c:pt idx="1409">
                  <c:v>1386.119989</c:v>
                </c:pt>
                <c:pt idx="1410">
                  <c:v>1389.7943110000001</c:v>
                </c:pt>
                <c:pt idx="1411">
                  <c:v>1390.7322429999999</c:v>
                </c:pt>
                <c:pt idx="1412">
                  <c:v>1391.9185629999999</c:v>
                </c:pt>
                <c:pt idx="1413">
                  <c:v>1385.953724</c:v>
                </c:pt>
                <c:pt idx="1414">
                  <c:v>1393.301995</c:v>
                </c:pt>
                <c:pt idx="1415">
                  <c:v>1390.05485</c:v>
                </c:pt>
                <c:pt idx="1416">
                  <c:v>1385.8128859999999</c:v>
                </c:pt>
                <c:pt idx="1417">
                  <c:v>1381.348191</c:v>
                </c:pt>
                <c:pt idx="1418">
                  <c:v>1380.7505000000001</c:v>
                </c:pt>
                <c:pt idx="1419">
                  <c:v>1386.5041859999999</c:v>
                </c:pt>
                <c:pt idx="1420">
                  <c:v>1384.5389130000001</c:v>
                </c:pt>
                <c:pt idx="1421">
                  <c:v>1386.544852</c:v>
                </c:pt>
                <c:pt idx="1422">
                  <c:v>1386.9674520000001</c:v>
                </c:pt>
                <c:pt idx="1423">
                  <c:v>1381.482782</c:v>
                </c:pt>
                <c:pt idx="1424">
                  <c:v>1389.9035699999999</c:v>
                </c:pt>
                <c:pt idx="1425">
                  <c:v>1392.0822700000001</c:v>
                </c:pt>
                <c:pt idx="1426">
                  <c:v>1394.5330180000001</c:v>
                </c:pt>
                <c:pt idx="1427">
                  <c:v>1400.3725010000001</c:v>
                </c:pt>
                <c:pt idx="1428">
                  <c:v>1403.7970399999999</c:v>
                </c:pt>
                <c:pt idx="1429">
                  <c:v>1409.155272</c:v>
                </c:pt>
                <c:pt idx="1430">
                  <c:v>1406.6811729999999</c:v>
                </c:pt>
                <c:pt idx="1431">
                  <c:v>1403.264917</c:v>
                </c:pt>
                <c:pt idx="1432">
                  <c:v>1411.2970929999999</c:v>
                </c:pt>
                <c:pt idx="1433">
                  <c:v>1410.329516</c:v>
                </c:pt>
                <c:pt idx="1434">
                  <c:v>1410.579123</c:v>
                </c:pt>
                <c:pt idx="1435">
                  <c:v>1409.1499530000001</c:v>
                </c:pt>
                <c:pt idx="1436">
                  <c:v>1405.6194399999999</c:v>
                </c:pt>
                <c:pt idx="1437">
                  <c:v>1410.8061230000001</c:v>
                </c:pt>
                <c:pt idx="1438">
                  <c:v>1417.3038039999999</c:v>
                </c:pt>
                <c:pt idx="1439">
                  <c:v>1416.804486</c:v>
                </c:pt>
                <c:pt idx="1440">
                  <c:v>1415.9054140000001</c:v>
                </c:pt>
                <c:pt idx="1441">
                  <c:v>1411.5319950000001</c:v>
                </c:pt>
                <c:pt idx="1442">
                  <c:v>1406.723823</c:v>
                </c:pt>
                <c:pt idx="1443">
                  <c:v>1406.105577</c:v>
                </c:pt>
                <c:pt idx="1444">
                  <c:v>1402.7020379999999</c:v>
                </c:pt>
                <c:pt idx="1445">
                  <c:v>1405.2499700000001</c:v>
                </c:pt>
                <c:pt idx="1446">
                  <c:v>1409.0388270000001</c:v>
                </c:pt>
                <c:pt idx="1447">
                  <c:v>1411.6518140000001</c:v>
                </c:pt>
                <c:pt idx="1448">
                  <c:v>1416.8063950000001</c:v>
                </c:pt>
                <c:pt idx="1449">
                  <c:v>1417.962098</c:v>
                </c:pt>
                <c:pt idx="1450">
                  <c:v>1422.1558789999999</c:v>
                </c:pt>
                <c:pt idx="1451">
                  <c:v>1421.872936</c:v>
                </c:pt>
                <c:pt idx="1452">
                  <c:v>1425.836468</c:v>
                </c:pt>
                <c:pt idx="1453">
                  <c:v>1417.9409559999999</c:v>
                </c:pt>
                <c:pt idx="1454">
                  <c:v>1417.842527</c:v>
                </c:pt>
                <c:pt idx="1455">
                  <c:v>1412.101234</c:v>
                </c:pt>
                <c:pt idx="1456">
                  <c:v>1414.5603619999999</c:v>
                </c:pt>
                <c:pt idx="1457">
                  <c:v>1414.060219</c:v>
                </c:pt>
                <c:pt idx="1458">
                  <c:v>1414.534592</c:v>
                </c:pt>
                <c:pt idx="1459">
                  <c:v>1414.7662150000001</c:v>
                </c:pt>
                <c:pt idx="1460">
                  <c:v>1413.041162</c:v>
                </c:pt>
                <c:pt idx="1461">
                  <c:v>1411.350451</c:v>
                </c:pt>
                <c:pt idx="1462">
                  <c:v>1410.7674919999999</c:v>
                </c:pt>
                <c:pt idx="1463">
                  <c:v>1411.6071260000001</c:v>
                </c:pt>
                <c:pt idx="1464">
                  <c:v>1416.2514100000001</c:v>
                </c:pt>
                <c:pt idx="1465">
                  <c:v>1421.3182650000001</c:v>
                </c:pt>
                <c:pt idx="1466">
                  <c:v>1430.8602969999999</c:v>
                </c:pt>
                <c:pt idx="1467">
                  <c:v>1433.623392</c:v>
                </c:pt>
                <c:pt idx="1468">
                  <c:v>1433.1433059999999</c:v>
                </c:pt>
                <c:pt idx="1469">
                  <c:v>1427.064963</c:v>
                </c:pt>
                <c:pt idx="1470">
                  <c:v>1425.6143520000001</c:v>
                </c:pt>
                <c:pt idx="1471">
                  <c:v>1427.733823</c:v>
                </c:pt>
                <c:pt idx="1472">
                  <c:v>1423.5726970000001</c:v>
                </c:pt>
                <c:pt idx="1473">
                  <c:v>1424.614208</c:v>
                </c:pt>
                <c:pt idx="1474">
                  <c:v>1420.502158</c:v>
                </c:pt>
                <c:pt idx="1475">
                  <c:v>1417.2887470000001</c:v>
                </c:pt>
                <c:pt idx="1476">
                  <c:v>1412.7956959999999</c:v>
                </c:pt>
                <c:pt idx="1477">
                  <c:v>1416.1478910000001</c:v>
                </c:pt>
                <c:pt idx="1478">
                  <c:v>1426.179208</c:v>
                </c:pt>
                <c:pt idx="1479">
                  <c:v>1430.9516080000001</c:v>
                </c:pt>
                <c:pt idx="1480">
                  <c:v>1432.8431880000001</c:v>
                </c:pt>
                <c:pt idx="1481">
                  <c:v>1435.946596</c:v>
                </c:pt>
                <c:pt idx="1482">
                  <c:v>1447.5062109999999</c:v>
                </c:pt>
                <c:pt idx="1483">
                  <c:v>1453.59131</c:v>
                </c:pt>
                <c:pt idx="1484">
                  <c:v>1450.950572</c:v>
                </c:pt>
                <c:pt idx="1485">
                  <c:v>1455.549939</c:v>
                </c:pt>
                <c:pt idx="1486">
                  <c:v>1455.5109339999999</c:v>
                </c:pt>
                <c:pt idx="1487">
                  <c:v>1463.725132</c:v>
                </c:pt>
                <c:pt idx="1488">
                  <c:v>1462.1807690000001</c:v>
                </c:pt>
                <c:pt idx="1489">
                  <c:v>1457.7067500000001</c:v>
                </c:pt>
                <c:pt idx="1490">
                  <c:v>1459.2526339999999</c:v>
                </c:pt>
                <c:pt idx="1491">
                  <c:v>1453.9748930000001</c:v>
                </c:pt>
                <c:pt idx="1492">
                  <c:v>1451.7062229999999</c:v>
                </c:pt>
                <c:pt idx="1493">
                  <c:v>1450.315263</c:v>
                </c:pt>
                <c:pt idx="1494">
                  <c:v>1453.677042</c:v>
                </c:pt>
                <c:pt idx="1495">
                  <c:v>1437.692489</c:v>
                </c:pt>
                <c:pt idx="1496">
                  <c:v>1428.4366299999999</c:v>
                </c:pt>
                <c:pt idx="1497">
                  <c:v>1435.0442009999999</c:v>
                </c:pt>
                <c:pt idx="1498">
                  <c:v>1438.457901</c:v>
                </c:pt>
                <c:pt idx="1499">
                  <c:v>1441.6543979999999</c:v>
                </c:pt>
                <c:pt idx="1500">
                  <c:v>1439.753164</c:v>
                </c:pt>
                <c:pt idx="1501">
                  <c:v>1430.783475</c:v>
                </c:pt>
                <c:pt idx="1502">
                  <c:v>1432.58961</c:v>
                </c:pt>
                <c:pt idx="1503">
                  <c:v>1434.2670889999999</c:v>
                </c:pt>
                <c:pt idx="1504">
                  <c:v>1444.1151689999999</c:v>
                </c:pt>
                <c:pt idx="1505">
                  <c:v>1443.7412449999999</c:v>
                </c:pt>
                <c:pt idx="1506">
                  <c:v>1437.6954720000001</c:v>
                </c:pt>
                <c:pt idx="1507">
                  <c:v>1443.3847900000001</c:v>
                </c:pt>
                <c:pt idx="1508">
                  <c:v>1436.219726</c:v>
                </c:pt>
                <c:pt idx="1509">
                  <c:v>1422.7656939999999</c:v>
                </c:pt>
                <c:pt idx="1510">
                  <c:v>1417.95928</c:v>
                </c:pt>
                <c:pt idx="1511">
                  <c:v>1415.624898</c:v>
                </c:pt>
                <c:pt idx="1512">
                  <c:v>1429.939842</c:v>
                </c:pt>
                <c:pt idx="1513">
                  <c:v>1435.9594870000001</c:v>
                </c:pt>
                <c:pt idx="1514">
                  <c:v>1446.073441</c:v>
                </c:pt>
                <c:pt idx="1515">
                  <c:v>1448.7256239999999</c:v>
                </c:pt>
                <c:pt idx="1516">
                  <c:v>1451.478691</c:v>
                </c:pt>
                <c:pt idx="1517">
                  <c:v>1451.4778530000001</c:v>
                </c:pt>
                <c:pt idx="1518">
                  <c:v>1453.312557</c:v>
                </c:pt>
                <c:pt idx="1519">
                  <c:v>1456.208736</c:v>
                </c:pt>
                <c:pt idx="1520">
                  <c:v>1456.4445920000001</c:v>
                </c:pt>
                <c:pt idx="1521">
                  <c:v>1458.1930809999999</c:v>
                </c:pt>
                <c:pt idx="1522">
                  <c:v>1459.390762</c:v>
                </c:pt>
                <c:pt idx="1523">
                  <c:v>1470.6195299999999</c:v>
                </c:pt>
                <c:pt idx="1524">
                  <c:v>1472.377945</c:v>
                </c:pt>
                <c:pt idx="1525">
                  <c:v>1473.1114789999999</c:v>
                </c:pt>
                <c:pt idx="1526">
                  <c:v>1469.3521539999999</c:v>
                </c:pt>
                <c:pt idx="1527">
                  <c:v>1476.3289219999999</c:v>
                </c:pt>
                <c:pt idx="1528">
                  <c:v>1477.2227539999999</c:v>
                </c:pt>
                <c:pt idx="1529">
                  <c:v>1466.0644359999999</c:v>
                </c:pt>
                <c:pt idx="1530">
                  <c:v>1471.093408</c:v>
                </c:pt>
                <c:pt idx="1531">
                  <c:v>1468.6766050000001</c:v>
                </c:pt>
                <c:pt idx="1532">
                  <c:v>1463.321297</c:v>
                </c:pt>
                <c:pt idx="1533">
                  <c:v>1470.3792539999999</c:v>
                </c:pt>
                <c:pt idx="1534">
                  <c:v>1469.4837110000001</c:v>
                </c:pt>
                <c:pt idx="1535">
                  <c:v>1467.650134</c:v>
                </c:pt>
                <c:pt idx="1536">
                  <c:v>1468.4417780000001</c:v>
                </c:pt>
                <c:pt idx="1537">
                  <c:v>1464.3541009999999</c:v>
                </c:pt>
                <c:pt idx="1538">
                  <c:v>1464.2858550000001</c:v>
                </c:pt>
                <c:pt idx="1539">
                  <c:v>1463.9428439999999</c:v>
                </c:pt>
                <c:pt idx="1540">
                  <c:v>1467.8899650000001</c:v>
                </c:pt>
                <c:pt idx="1541">
                  <c:v>1470.8113619999999</c:v>
                </c:pt>
                <c:pt idx="1542">
                  <c:v>1467.309906</c:v>
                </c:pt>
                <c:pt idx="1543">
                  <c:v>1480.22927</c:v>
                </c:pt>
                <c:pt idx="1544">
                  <c:v>1481.199204</c:v>
                </c:pt>
                <c:pt idx="1545">
                  <c:v>1470.722855</c:v>
                </c:pt>
                <c:pt idx="1546">
                  <c:v>1470.792616</c:v>
                </c:pt>
                <c:pt idx="1547">
                  <c:v>1454.736361</c:v>
                </c:pt>
                <c:pt idx="1548">
                  <c:v>1463.754183</c:v>
                </c:pt>
                <c:pt idx="1549">
                  <c:v>1456.2762990000001</c:v>
                </c:pt>
                <c:pt idx="1550">
                  <c:v>1450.129291</c:v>
                </c:pt>
                <c:pt idx="1551">
                  <c:v>1449.816401</c:v>
                </c:pt>
                <c:pt idx="1552">
                  <c:v>1446.90048</c:v>
                </c:pt>
                <c:pt idx="1553">
                  <c:v>1455.434749</c:v>
                </c:pt>
                <c:pt idx="1554">
                  <c:v>1461.535255</c:v>
                </c:pt>
                <c:pt idx="1555">
                  <c:v>1457.9645829999999</c:v>
                </c:pt>
                <c:pt idx="1556">
                  <c:v>1466.6710720000001</c:v>
                </c:pt>
                <c:pt idx="1557">
                  <c:v>1464.7582689999999</c:v>
                </c:pt>
                <c:pt idx="1558">
                  <c:v>1463.4363639999999</c:v>
                </c:pt>
                <c:pt idx="1559">
                  <c:v>1466.8864269999999</c:v>
                </c:pt>
                <c:pt idx="1560">
                  <c:v>1466.9641220000001</c:v>
                </c:pt>
                <c:pt idx="1561">
                  <c:v>1455.2829340000001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BF-834D-A3D2-687CD0C80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9"/>
        <c:majorTimeUnit val="months"/>
        <c:minorUnit val="3"/>
        <c:minorTimeUnit val="months"/>
      </c:dateAx>
      <c:valAx>
        <c:axId val="1503392079"/>
        <c:scaling>
          <c:orientation val="minMax"/>
          <c:max val="1600"/>
          <c:min val="7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5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Evolution_new!$AB$32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Evolution_new!$AB$33:$AB$1344</c:f>
              <c:numCache>
                <c:formatCode>0.0000</c:formatCode>
                <c:ptCount val="13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1.86919069999999E-3</c:v>
                </c:pt>
                <c:pt idx="48">
                  <c:v>0</c:v>
                </c:pt>
                <c:pt idx="49">
                  <c:v>1.4825166000000537E-3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6.6376460000003594E-4</c:v>
                </c:pt>
                <c:pt idx="54">
                  <c:v>1.3055663000000094E-3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7.1214699999995901E-4</c:v>
                </c:pt>
                <c:pt idx="322">
                  <c:v>2.389558999999963E-3</c:v>
                </c:pt>
                <c:pt idx="323">
                  <c:v>1.3648799999998573E-3</c:v>
                </c:pt>
                <c:pt idx="324">
                  <c:v>0</c:v>
                </c:pt>
                <c:pt idx="325">
                  <c:v>6.2227899999993494E-4</c:v>
                </c:pt>
                <c:pt idx="326">
                  <c:v>0</c:v>
                </c:pt>
                <c:pt idx="327">
                  <c:v>9.2547100000001591E-4</c:v>
                </c:pt>
                <c:pt idx="328">
                  <c:v>1.2994559999999638E-3</c:v>
                </c:pt>
                <c:pt idx="329">
                  <c:v>1.9755040000000008E-3</c:v>
                </c:pt>
                <c:pt idx="330">
                  <c:v>1.6646680000001197E-3</c:v>
                </c:pt>
                <c:pt idx="331">
                  <c:v>1.2544550000000072E-3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4.9351799999999455E-4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7.1520800000007508E-4</c:v>
                </c:pt>
                <c:pt idx="350">
                  <c:v>5.387210000001232E-4</c:v>
                </c:pt>
                <c:pt idx="351">
                  <c:v>1.6921380000001136E-3</c:v>
                </c:pt>
                <c:pt idx="352">
                  <c:v>4.7616200000015854E-4</c:v>
                </c:pt>
                <c:pt idx="353">
                  <c:v>2.533875999999964E-3</c:v>
                </c:pt>
                <c:pt idx="354">
                  <c:v>1.9462479999999686E-3</c:v>
                </c:pt>
                <c:pt idx="355">
                  <c:v>2.633925999999974E-3</c:v>
                </c:pt>
                <c:pt idx="356">
                  <c:v>3.369662999999946E-3</c:v>
                </c:pt>
                <c:pt idx="357">
                  <c:v>3.4457580000000691E-3</c:v>
                </c:pt>
                <c:pt idx="358">
                  <c:v>3.6574190000001183E-3</c:v>
                </c:pt>
                <c:pt idx="359">
                  <c:v>2.2666950000000269E-3</c:v>
                </c:pt>
                <c:pt idx="360">
                  <c:v>2.678135999999995E-3</c:v>
                </c:pt>
                <c:pt idx="361">
                  <c:v>4.3696520000000875E-3</c:v>
                </c:pt>
                <c:pt idx="362">
                  <c:v>5.4495519999998125E-3</c:v>
                </c:pt>
                <c:pt idx="363">
                  <c:v>5.6473750000000109E-3</c:v>
                </c:pt>
                <c:pt idx="364">
                  <c:v>6.0720189999999546E-3</c:v>
                </c:pt>
                <c:pt idx="365">
                  <c:v>6.5913320000001935E-3</c:v>
                </c:pt>
                <c:pt idx="366">
                  <c:v>3.552293999999847E-3</c:v>
                </c:pt>
                <c:pt idx="367">
                  <c:v>6.1897810000000391E-3</c:v>
                </c:pt>
                <c:pt idx="368">
                  <c:v>5.4308320000000096E-3</c:v>
                </c:pt>
                <c:pt idx="369">
                  <c:v>4.9052460000000341E-3</c:v>
                </c:pt>
                <c:pt idx="370">
                  <c:v>5.5920869999999921E-3</c:v>
                </c:pt>
                <c:pt idx="371">
                  <c:v>7.046863999999914E-3</c:v>
                </c:pt>
                <c:pt idx="372">
                  <c:v>6.9013700000000429E-3</c:v>
                </c:pt>
                <c:pt idx="373">
                  <c:v>8.0118730000001501E-3</c:v>
                </c:pt>
                <c:pt idx="374">
                  <c:v>7.4760209999999465E-3</c:v>
                </c:pt>
                <c:pt idx="375">
                  <c:v>7.9875439999998431E-3</c:v>
                </c:pt>
                <c:pt idx="376">
                  <c:v>9.0768450000000486E-3</c:v>
                </c:pt>
                <c:pt idx="377">
                  <c:v>9.2441949999999898E-3</c:v>
                </c:pt>
                <c:pt idx="378">
                  <c:v>9.6245979999998784E-3</c:v>
                </c:pt>
                <c:pt idx="379">
                  <c:v>6.5017569999999978E-3</c:v>
                </c:pt>
                <c:pt idx="380">
                  <c:v>1.0071774000000006E-2</c:v>
                </c:pt>
                <c:pt idx="381">
                  <c:v>1.0452518999999938E-2</c:v>
                </c:pt>
                <c:pt idx="382">
                  <c:v>1.2308534999999893E-2</c:v>
                </c:pt>
                <c:pt idx="383">
                  <c:v>1.030659999999989E-2</c:v>
                </c:pt>
                <c:pt idx="384">
                  <c:v>1.0695993999999927E-2</c:v>
                </c:pt>
                <c:pt idx="385">
                  <c:v>8.0393659999999732E-3</c:v>
                </c:pt>
                <c:pt idx="386">
                  <c:v>4.1480420000000323E-3</c:v>
                </c:pt>
                <c:pt idx="387">
                  <c:v>7.1283100000000561E-3</c:v>
                </c:pt>
                <c:pt idx="388">
                  <c:v>9.4133459999998191E-3</c:v>
                </c:pt>
                <c:pt idx="389">
                  <c:v>8.5610449999999217E-3</c:v>
                </c:pt>
                <c:pt idx="390">
                  <c:v>1.0967096999999967E-2</c:v>
                </c:pt>
                <c:pt idx="391">
                  <c:v>1.076872000000003E-2</c:v>
                </c:pt>
                <c:pt idx="392">
                  <c:v>9.5018549999999775E-3</c:v>
                </c:pt>
                <c:pt idx="393">
                  <c:v>9.5880190000000309E-3</c:v>
                </c:pt>
                <c:pt idx="394">
                  <c:v>1.0224395999999842E-2</c:v>
                </c:pt>
                <c:pt idx="395">
                  <c:v>7.9892029999998615E-3</c:v>
                </c:pt>
                <c:pt idx="396">
                  <c:v>1.0624668999999812E-2</c:v>
                </c:pt>
                <c:pt idx="397">
                  <c:v>1.0592632999999978E-2</c:v>
                </c:pt>
                <c:pt idx="398">
                  <c:v>1.1013144999999894E-2</c:v>
                </c:pt>
                <c:pt idx="399">
                  <c:v>1.3806014999999889E-2</c:v>
                </c:pt>
                <c:pt idx="400">
                  <c:v>1.4944357999999965E-2</c:v>
                </c:pt>
                <c:pt idx="401">
                  <c:v>1.4644121999999924E-2</c:v>
                </c:pt>
                <c:pt idx="402">
                  <c:v>1.5785742000000026E-2</c:v>
                </c:pt>
                <c:pt idx="403">
                  <c:v>1.5865859E-2</c:v>
                </c:pt>
                <c:pt idx="404">
                  <c:v>1.4863680000000159E-2</c:v>
                </c:pt>
                <c:pt idx="405">
                  <c:v>1.4862516000000141E-2</c:v>
                </c:pt>
                <c:pt idx="406">
                  <c:v>1.3189349999999876E-2</c:v>
                </c:pt>
                <c:pt idx="407">
                  <c:v>1.2013125999999829E-2</c:v>
                </c:pt>
                <c:pt idx="408">
                  <c:v>1.2855477999999948E-2</c:v>
                </c:pt>
                <c:pt idx="409">
                  <c:v>1.4958368000000064E-2</c:v>
                </c:pt>
                <c:pt idx="410">
                  <c:v>1.542732500000011E-2</c:v>
                </c:pt>
                <c:pt idx="411">
                  <c:v>1.651118100000008E-2</c:v>
                </c:pt>
                <c:pt idx="412">
                  <c:v>1.7460892000000058E-2</c:v>
                </c:pt>
                <c:pt idx="413">
                  <c:v>1.6499706999999943E-2</c:v>
                </c:pt>
                <c:pt idx="414">
                  <c:v>1.7452393999999913E-2</c:v>
                </c:pt>
                <c:pt idx="415">
                  <c:v>1.7402131000000053E-2</c:v>
                </c:pt>
                <c:pt idx="416">
                  <c:v>1.8507176000000073E-2</c:v>
                </c:pt>
                <c:pt idx="417">
                  <c:v>1.945004999999992E-2</c:v>
                </c:pt>
                <c:pt idx="418">
                  <c:v>1.8741017999999939E-2</c:v>
                </c:pt>
                <c:pt idx="419">
                  <c:v>1.9249964999999973E-2</c:v>
                </c:pt>
                <c:pt idx="420">
                  <c:v>2.2516770999999835E-2</c:v>
                </c:pt>
                <c:pt idx="421">
                  <c:v>2.1049587000000203E-2</c:v>
                </c:pt>
                <c:pt idx="422">
                  <c:v>1.9306561999999985E-2</c:v>
                </c:pt>
                <c:pt idx="423">
                  <c:v>1.9210800999999948E-2</c:v>
                </c:pt>
                <c:pt idx="424">
                  <c:v>1.9903459000000113E-2</c:v>
                </c:pt>
                <c:pt idx="425">
                  <c:v>1.7882090999999947E-2</c:v>
                </c:pt>
                <c:pt idx="426">
                  <c:v>1.9458457000000179E-2</c:v>
                </c:pt>
                <c:pt idx="427">
                  <c:v>1.9265546000000085E-2</c:v>
                </c:pt>
                <c:pt idx="428">
                  <c:v>1.8545152000000144E-2</c:v>
                </c:pt>
                <c:pt idx="429">
                  <c:v>1.3042611000000079E-2</c:v>
                </c:pt>
                <c:pt idx="430">
                  <c:v>1.4578578000000108E-2</c:v>
                </c:pt>
                <c:pt idx="431">
                  <c:v>1.5703172999999879E-2</c:v>
                </c:pt>
                <c:pt idx="432">
                  <c:v>1.8444950999999946E-2</c:v>
                </c:pt>
                <c:pt idx="433">
                  <c:v>1.8634583999999906E-2</c:v>
                </c:pt>
                <c:pt idx="434">
                  <c:v>1.8816884000000072E-2</c:v>
                </c:pt>
                <c:pt idx="435">
                  <c:v>1.493730400000004E-2</c:v>
                </c:pt>
                <c:pt idx="436">
                  <c:v>1.6165959000000157E-2</c:v>
                </c:pt>
                <c:pt idx="437">
                  <c:v>1.3064399999999978E-2</c:v>
                </c:pt>
                <c:pt idx="438">
                  <c:v>1.3217610999999806E-2</c:v>
                </c:pt>
                <c:pt idx="439">
                  <c:v>9.5299489999999872E-3</c:v>
                </c:pt>
                <c:pt idx="440">
                  <c:v>1.2673423999999841E-2</c:v>
                </c:pt>
                <c:pt idx="441">
                  <c:v>1.1925877000000128E-2</c:v>
                </c:pt>
                <c:pt idx="442">
                  <c:v>1.4275908000000071E-2</c:v>
                </c:pt>
                <c:pt idx="443">
                  <c:v>1.4314971000000015E-2</c:v>
                </c:pt>
                <c:pt idx="444">
                  <c:v>1.3371983E-2</c:v>
                </c:pt>
                <c:pt idx="445">
                  <c:v>1.4750614000000042E-2</c:v>
                </c:pt>
                <c:pt idx="446">
                  <c:v>1.5628905999999915E-2</c:v>
                </c:pt>
                <c:pt idx="447">
                  <c:v>1.7663309999999911E-2</c:v>
                </c:pt>
                <c:pt idx="448">
                  <c:v>1.8113984999999957E-2</c:v>
                </c:pt>
                <c:pt idx="449">
                  <c:v>1.9943428999999922E-2</c:v>
                </c:pt>
                <c:pt idx="450">
                  <c:v>2.0698423999999931E-2</c:v>
                </c:pt>
                <c:pt idx="451">
                  <c:v>2.199268700000016E-2</c:v>
                </c:pt>
                <c:pt idx="452">
                  <c:v>2.1824786000000131E-2</c:v>
                </c:pt>
                <c:pt idx="453">
                  <c:v>2.2976366999999984E-2</c:v>
                </c:pt>
                <c:pt idx="454">
                  <c:v>2.2374657999999954E-2</c:v>
                </c:pt>
                <c:pt idx="455">
                  <c:v>1.9901714999999966E-2</c:v>
                </c:pt>
                <c:pt idx="456">
                  <c:v>2.2474515000000111E-2</c:v>
                </c:pt>
                <c:pt idx="457">
                  <c:v>2.2512817999999924E-2</c:v>
                </c:pt>
                <c:pt idx="458">
                  <c:v>2.4243427999999994E-2</c:v>
                </c:pt>
                <c:pt idx="459">
                  <c:v>2.4496262999999997E-2</c:v>
                </c:pt>
                <c:pt idx="460">
                  <c:v>2.582073400000013E-2</c:v>
                </c:pt>
                <c:pt idx="461">
                  <c:v>2.6828265999999986E-2</c:v>
                </c:pt>
                <c:pt idx="462">
                  <c:v>2.6571308999999928E-2</c:v>
                </c:pt>
                <c:pt idx="463">
                  <c:v>2.7615905999999996E-2</c:v>
                </c:pt>
                <c:pt idx="464">
                  <c:v>2.6945575999999846E-2</c:v>
                </c:pt>
                <c:pt idx="465">
                  <c:v>2.6911464000000024E-2</c:v>
                </c:pt>
                <c:pt idx="466">
                  <c:v>2.8587551999999961E-2</c:v>
                </c:pt>
                <c:pt idx="467">
                  <c:v>3.1328543999999965E-2</c:v>
                </c:pt>
                <c:pt idx="468">
                  <c:v>3.0800977999999986E-2</c:v>
                </c:pt>
                <c:pt idx="469">
                  <c:v>3.3122851999999967E-2</c:v>
                </c:pt>
                <c:pt idx="470">
                  <c:v>3.1771989000000077E-2</c:v>
                </c:pt>
                <c:pt idx="471">
                  <c:v>3.2371693000000049E-2</c:v>
                </c:pt>
                <c:pt idx="472">
                  <c:v>3.1251699000000147E-2</c:v>
                </c:pt>
                <c:pt idx="473">
                  <c:v>3.2269954999999982E-2</c:v>
                </c:pt>
                <c:pt idx="474">
                  <c:v>3.3150954000000184E-2</c:v>
                </c:pt>
                <c:pt idx="475">
                  <c:v>3.2328522000000019E-2</c:v>
                </c:pt>
                <c:pt idx="476">
                  <c:v>3.3507287000000135E-2</c:v>
                </c:pt>
                <c:pt idx="477">
                  <c:v>2.49592090000001E-2</c:v>
                </c:pt>
                <c:pt idx="478">
                  <c:v>2.6469025999999986E-2</c:v>
                </c:pt>
                <c:pt idx="479">
                  <c:v>2.0411305000000084E-2</c:v>
                </c:pt>
                <c:pt idx="480">
                  <c:v>1.6393129000000044E-2</c:v>
                </c:pt>
                <c:pt idx="481">
                  <c:v>2.039371200000005E-2</c:v>
                </c:pt>
                <c:pt idx="482">
                  <c:v>1.8189564999999901E-2</c:v>
                </c:pt>
                <c:pt idx="483">
                  <c:v>2.1568771999999854E-2</c:v>
                </c:pt>
                <c:pt idx="484">
                  <c:v>2.5560494000000062E-2</c:v>
                </c:pt>
                <c:pt idx="485">
                  <c:v>2.5454336999999896E-2</c:v>
                </c:pt>
                <c:pt idx="486">
                  <c:v>2.3646463000000041E-2</c:v>
                </c:pt>
                <c:pt idx="487">
                  <c:v>2.4383640999999897E-2</c:v>
                </c:pt>
                <c:pt idx="488">
                  <c:v>2.2285398999999869E-2</c:v>
                </c:pt>
                <c:pt idx="489">
                  <c:v>2.2125816999999871E-2</c:v>
                </c:pt>
                <c:pt idx="490">
                  <c:v>2.4686678999999913E-2</c:v>
                </c:pt>
                <c:pt idx="491">
                  <c:v>2.177012599999989E-2</c:v>
                </c:pt>
                <c:pt idx="492">
                  <c:v>2.0782105000000002E-2</c:v>
                </c:pt>
                <c:pt idx="493">
                  <c:v>2.0104309999999941E-2</c:v>
                </c:pt>
                <c:pt idx="494">
                  <c:v>2.4742966000000022E-2</c:v>
                </c:pt>
                <c:pt idx="495">
                  <c:v>2.5721246999999947E-2</c:v>
                </c:pt>
                <c:pt idx="496">
                  <c:v>2.7666541000000051E-2</c:v>
                </c:pt>
                <c:pt idx="497">
                  <c:v>2.785816100000011E-2</c:v>
                </c:pt>
                <c:pt idx="498">
                  <c:v>3.0686260000000173E-2</c:v>
                </c:pt>
                <c:pt idx="499">
                  <c:v>2.7946235999999999E-2</c:v>
                </c:pt>
                <c:pt idx="500">
                  <c:v>2.5455437000000074E-2</c:v>
                </c:pt>
                <c:pt idx="501">
                  <c:v>2.9682712000000038E-2</c:v>
                </c:pt>
                <c:pt idx="502">
                  <c:v>2.7401812999999949E-2</c:v>
                </c:pt>
                <c:pt idx="503">
                  <c:v>2.8047284000000217E-2</c:v>
                </c:pt>
                <c:pt idx="504">
                  <c:v>2.7414255999999797E-2</c:v>
                </c:pt>
                <c:pt idx="505">
                  <c:v>2.6408950999999889E-2</c:v>
                </c:pt>
                <c:pt idx="506">
                  <c:v>2.7124379999999972E-2</c:v>
                </c:pt>
                <c:pt idx="507">
                  <c:v>2.7605381999999963E-2</c:v>
                </c:pt>
                <c:pt idx="508">
                  <c:v>2.5226818999999977E-2</c:v>
                </c:pt>
                <c:pt idx="509">
                  <c:v>2.7089121999999861E-2</c:v>
                </c:pt>
                <c:pt idx="510">
                  <c:v>2.8777886999999964E-2</c:v>
                </c:pt>
                <c:pt idx="511">
                  <c:v>2.5701211000000057E-2</c:v>
                </c:pt>
                <c:pt idx="512">
                  <c:v>2.3619552999999995E-2</c:v>
                </c:pt>
                <c:pt idx="513">
                  <c:v>2.1351034000000026E-2</c:v>
                </c:pt>
                <c:pt idx="514">
                  <c:v>1.704704700000002E-2</c:v>
                </c:pt>
                <c:pt idx="515">
                  <c:v>1.8175840999999991E-2</c:v>
                </c:pt>
                <c:pt idx="516">
                  <c:v>1.725989699999991E-2</c:v>
                </c:pt>
                <c:pt idx="517">
                  <c:v>1.7995169999999918E-2</c:v>
                </c:pt>
                <c:pt idx="518">
                  <c:v>1.7396091999999953E-2</c:v>
                </c:pt>
                <c:pt idx="519">
                  <c:v>2.103471300000001E-2</c:v>
                </c:pt>
                <c:pt idx="520">
                  <c:v>2.3353877000000012E-2</c:v>
                </c:pt>
                <c:pt idx="521">
                  <c:v>2.5604489999999942E-2</c:v>
                </c:pt>
                <c:pt idx="522">
                  <c:v>2.608332500000006E-2</c:v>
                </c:pt>
                <c:pt idx="523">
                  <c:v>2.2711049999999885E-2</c:v>
                </c:pt>
                <c:pt idx="524">
                  <c:v>2.5471559000000071E-2</c:v>
                </c:pt>
                <c:pt idx="525">
                  <c:v>2.4183924000000162E-2</c:v>
                </c:pt>
                <c:pt idx="526">
                  <c:v>2.647946499999989E-2</c:v>
                </c:pt>
                <c:pt idx="527">
                  <c:v>2.8712880000000041E-2</c:v>
                </c:pt>
                <c:pt idx="528">
                  <c:v>2.7949885999999879E-2</c:v>
                </c:pt>
                <c:pt idx="529">
                  <c:v>2.5247757000000093E-2</c:v>
                </c:pt>
                <c:pt idx="530">
                  <c:v>2.4418339999999945E-2</c:v>
                </c:pt>
                <c:pt idx="531">
                  <c:v>2.7495087000000012E-2</c:v>
                </c:pt>
                <c:pt idx="532">
                  <c:v>2.6240614999999936E-2</c:v>
                </c:pt>
                <c:pt idx="533">
                  <c:v>2.2901863999999932E-2</c:v>
                </c:pt>
                <c:pt idx="534">
                  <c:v>2.1641086999999972E-2</c:v>
                </c:pt>
                <c:pt idx="535">
                  <c:v>2.0333771999999955E-2</c:v>
                </c:pt>
                <c:pt idx="536">
                  <c:v>1.8387165000000094E-2</c:v>
                </c:pt>
                <c:pt idx="537">
                  <c:v>1.9663029999999936E-2</c:v>
                </c:pt>
                <c:pt idx="538">
                  <c:v>2.2407195000000001E-2</c:v>
                </c:pt>
                <c:pt idx="539">
                  <c:v>2.1139687000000094E-2</c:v>
                </c:pt>
                <c:pt idx="540">
                  <c:v>1.7512632000000167E-2</c:v>
                </c:pt>
                <c:pt idx="541">
                  <c:v>2.0878351000000066E-2</c:v>
                </c:pt>
                <c:pt idx="542">
                  <c:v>2.0978063999999904E-2</c:v>
                </c:pt>
                <c:pt idx="543">
                  <c:v>2.0998757999999954E-2</c:v>
                </c:pt>
                <c:pt idx="544">
                  <c:v>2.0160515000000032E-2</c:v>
                </c:pt>
                <c:pt idx="545">
                  <c:v>2.0244280000000118E-2</c:v>
                </c:pt>
                <c:pt idx="546">
                  <c:v>2.2465457000000015E-2</c:v>
                </c:pt>
                <c:pt idx="547">
                  <c:v>2.2913139000000003E-2</c:v>
                </c:pt>
                <c:pt idx="548">
                  <c:v>2.2304895999999873E-2</c:v>
                </c:pt>
                <c:pt idx="549">
                  <c:v>2.2358583000000182E-2</c:v>
                </c:pt>
                <c:pt idx="550">
                  <c:v>2.3714580999999953E-2</c:v>
                </c:pt>
                <c:pt idx="551">
                  <c:v>2.4982159000000139E-2</c:v>
                </c:pt>
                <c:pt idx="552">
                  <c:v>2.6848938999999974E-2</c:v>
                </c:pt>
                <c:pt idx="553">
                  <c:v>2.7629950000000007E-2</c:v>
                </c:pt>
                <c:pt idx="554">
                  <c:v>2.9334867000000032E-2</c:v>
                </c:pt>
                <c:pt idx="555">
                  <c:v>3.1264799000000038E-2</c:v>
                </c:pt>
                <c:pt idx="556">
                  <c:v>2.8239585000000032E-2</c:v>
                </c:pt>
                <c:pt idx="557">
                  <c:v>2.9696483000000173E-2</c:v>
                </c:pt>
                <c:pt idx="558">
                  <c:v>3.1489604000000102E-2</c:v>
                </c:pt>
                <c:pt idx="559">
                  <c:v>3.1823605999999928E-2</c:v>
                </c:pt>
                <c:pt idx="560">
                  <c:v>3.2811414999999899E-2</c:v>
                </c:pt>
                <c:pt idx="561">
                  <c:v>3.1584882000000106E-2</c:v>
                </c:pt>
                <c:pt idx="562">
                  <c:v>2.9304544999999963E-2</c:v>
                </c:pt>
                <c:pt idx="563">
                  <c:v>2.9790546999999834E-2</c:v>
                </c:pt>
                <c:pt idx="564">
                  <c:v>3.0719528000000083E-2</c:v>
                </c:pt>
                <c:pt idx="565">
                  <c:v>3.0484631000000036E-2</c:v>
                </c:pt>
                <c:pt idx="566">
                  <c:v>2.9864230000000134E-2</c:v>
                </c:pt>
                <c:pt idx="567">
                  <c:v>3.0944952000000057E-2</c:v>
                </c:pt>
                <c:pt idx="568">
                  <c:v>3.1096815999999989E-2</c:v>
                </c:pt>
                <c:pt idx="569">
                  <c:v>3.1034492E-2</c:v>
                </c:pt>
                <c:pt idx="570">
                  <c:v>3.0045949999999946E-2</c:v>
                </c:pt>
                <c:pt idx="571">
                  <c:v>3.0204801999999972E-2</c:v>
                </c:pt>
                <c:pt idx="572">
                  <c:v>3.1063765000000104E-2</c:v>
                </c:pt>
                <c:pt idx="573">
                  <c:v>3.129689199999984E-2</c:v>
                </c:pt>
                <c:pt idx="574">
                  <c:v>3.3383726000000023E-2</c:v>
                </c:pt>
                <c:pt idx="575">
                  <c:v>3.2754747999999834E-2</c:v>
                </c:pt>
                <c:pt idx="576">
                  <c:v>3.1844626000000063E-2</c:v>
                </c:pt>
                <c:pt idx="577">
                  <c:v>2.9088565000000018E-2</c:v>
                </c:pt>
                <c:pt idx="578">
                  <c:v>2.8908897000000024E-2</c:v>
                </c:pt>
                <c:pt idx="579">
                  <c:v>2.6199927000000116E-2</c:v>
                </c:pt>
                <c:pt idx="580">
                  <c:v>2.6741130000000113E-2</c:v>
                </c:pt>
                <c:pt idx="581">
                  <c:v>2.9126050000000077E-2</c:v>
                </c:pt>
                <c:pt idx="582">
                  <c:v>2.5921520999999986E-2</c:v>
                </c:pt>
                <c:pt idx="583">
                  <c:v>2.6904611000000158E-2</c:v>
                </c:pt>
                <c:pt idx="584">
                  <c:v>2.7794608999999811E-2</c:v>
                </c:pt>
                <c:pt idx="585">
                  <c:v>2.9335328000000119E-2</c:v>
                </c:pt>
                <c:pt idx="586">
                  <c:v>2.7394640999999866E-2</c:v>
                </c:pt>
                <c:pt idx="587">
                  <c:v>2.7779146000000081E-2</c:v>
                </c:pt>
                <c:pt idx="588">
                  <c:v>2.4337952000000086E-2</c:v>
                </c:pt>
                <c:pt idx="589">
                  <c:v>2.456869299999994E-2</c:v>
                </c:pt>
                <c:pt idx="590">
                  <c:v>2.3905060000000047E-2</c:v>
                </c:pt>
                <c:pt idx="591">
                  <c:v>2.3731279000000084E-2</c:v>
                </c:pt>
                <c:pt idx="592">
                  <c:v>2.4530537000000095E-2</c:v>
                </c:pt>
                <c:pt idx="593">
                  <c:v>2.4235452000000123E-2</c:v>
                </c:pt>
                <c:pt idx="594">
                  <c:v>2.5310432999999875E-2</c:v>
                </c:pt>
                <c:pt idx="595">
                  <c:v>2.3749581000000033E-2</c:v>
                </c:pt>
                <c:pt idx="596">
                  <c:v>2.3582348999999794E-2</c:v>
                </c:pt>
                <c:pt idx="597">
                  <c:v>2.3699184000000061E-2</c:v>
                </c:pt>
                <c:pt idx="598">
                  <c:v>2.4031633999999941E-2</c:v>
                </c:pt>
                <c:pt idx="599">
                  <c:v>2.4102332999999816E-2</c:v>
                </c:pt>
                <c:pt idx="600">
                  <c:v>2.4761978E-2</c:v>
                </c:pt>
                <c:pt idx="601">
                  <c:v>2.5282146999999894E-2</c:v>
                </c:pt>
                <c:pt idx="602">
                  <c:v>2.5872804999999971E-2</c:v>
                </c:pt>
                <c:pt idx="603">
                  <c:v>2.5101368999999978E-2</c:v>
                </c:pt>
                <c:pt idx="604">
                  <c:v>2.4862561000000141E-2</c:v>
                </c:pt>
                <c:pt idx="605">
                  <c:v>2.5654775999999855E-2</c:v>
                </c:pt>
                <c:pt idx="606">
                  <c:v>2.4995754000000033E-2</c:v>
                </c:pt>
                <c:pt idx="607">
                  <c:v>2.5519121999999925E-2</c:v>
                </c:pt>
                <c:pt idx="608">
                  <c:v>2.5753269000000047E-2</c:v>
                </c:pt>
                <c:pt idx="609">
                  <c:v>2.5439603000000033E-2</c:v>
                </c:pt>
                <c:pt idx="610">
                  <c:v>2.5282329000000117E-2</c:v>
                </c:pt>
                <c:pt idx="611">
                  <c:v>2.3892468999999892E-2</c:v>
                </c:pt>
                <c:pt idx="612">
                  <c:v>2.2994420999999987E-2</c:v>
                </c:pt>
                <c:pt idx="613">
                  <c:v>2.3146027300000014E-2</c:v>
                </c:pt>
                <c:pt idx="614">
                  <c:v>2.3291117999999982E-2</c:v>
                </c:pt>
                <c:pt idx="615">
                  <c:v>2.1927289299999982E-2</c:v>
                </c:pt>
                <c:pt idx="616">
                  <c:v>2.2083221999999979E-2</c:v>
                </c:pt>
                <c:pt idx="617">
                  <c:v>2.2498914000000012E-2</c:v>
                </c:pt>
                <c:pt idx="618">
                  <c:v>2.2768892000000051E-2</c:v>
                </c:pt>
                <c:pt idx="619">
                  <c:v>2.2398680000000015E-2</c:v>
                </c:pt>
                <c:pt idx="620">
                  <c:v>2.2234002000000034E-2</c:v>
                </c:pt>
                <c:pt idx="621">
                  <c:v>2.2769269000000123E-2</c:v>
                </c:pt>
                <c:pt idx="622">
                  <c:v>2.2820129000000064E-2</c:v>
                </c:pt>
                <c:pt idx="623">
                  <c:v>2.2210111000000098E-2</c:v>
                </c:pt>
                <c:pt idx="624">
                  <c:v>2.1933563000000048E-2</c:v>
                </c:pt>
                <c:pt idx="625">
                  <c:v>2.1701291000000084E-2</c:v>
                </c:pt>
                <c:pt idx="626">
                  <c:v>2.1903984000000036E-2</c:v>
                </c:pt>
                <c:pt idx="627">
                  <c:v>2.166217000000006E-2</c:v>
                </c:pt>
                <c:pt idx="628">
                  <c:v>2.1935633000000052E-2</c:v>
                </c:pt>
                <c:pt idx="629">
                  <c:v>2.2414372999999956E-2</c:v>
                </c:pt>
                <c:pt idx="630">
                  <c:v>2.2437264000000141E-2</c:v>
                </c:pt>
                <c:pt idx="631">
                  <c:v>2.1977029999999901E-2</c:v>
                </c:pt>
                <c:pt idx="632">
                  <c:v>2.1554254000000127E-2</c:v>
                </c:pt>
                <c:pt idx="633">
                  <c:v>2.1305199000000018E-2</c:v>
                </c:pt>
                <c:pt idx="634">
                  <c:v>2.1339872000000013E-2</c:v>
                </c:pt>
                <c:pt idx="635">
                  <c:v>2.1616140999999971E-2</c:v>
                </c:pt>
                <c:pt idx="636">
                  <c:v>2.1430553000000033E-2</c:v>
                </c:pt>
                <c:pt idx="637">
                  <c:v>2.2072606000000064E-2</c:v>
                </c:pt>
                <c:pt idx="638">
                  <c:v>2.2134931000000052E-2</c:v>
                </c:pt>
                <c:pt idx="639">
                  <c:v>2.2242790000000012E-2</c:v>
                </c:pt>
                <c:pt idx="640">
                  <c:v>2.1858944000000064E-2</c:v>
                </c:pt>
                <c:pt idx="641">
                  <c:v>2.1891963999999917E-2</c:v>
                </c:pt>
                <c:pt idx="642">
                  <c:v>2.1490776000000097E-2</c:v>
                </c:pt>
                <c:pt idx="643">
                  <c:v>2.2054067000000031E-2</c:v>
                </c:pt>
                <c:pt idx="644">
                  <c:v>2.2226915999999847E-2</c:v>
                </c:pt>
                <c:pt idx="645">
                  <c:v>2.2678341000000046E-2</c:v>
                </c:pt>
                <c:pt idx="646">
                  <c:v>2.2541355000000068E-2</c:v>
                </c:pt>
                <c:pt idx="647">
                  <c:v>2.2988890999999966E-2</c:v>
                </c:pt>
                <c:pt idx="648">
                  <c:v>2.2955938999999943E-2</c:v>
                </c:pt>
                <c:pt idx="649">
                  <c:v>2.3033985000000031E-2</c:v>
                </c:pt>
                <c:pt idx="650">
                  <c:v>2.2933080000000019E-2</c:v>
                </c:pt>
                <c:pt idx="651">
                  <c:v>2.2880703999999922E-2</c:v>
                </c:pt>
                <c:pt idx="652">
                  <c:v>2.3131935999999995E-2</c:v>
                </c:pt>
                <c:pt idx="653">
                  <c:v>2.3240295999999945E-2</c:v>
                </c:pt>
                <c:pt idx="654">
                  <c:v>2.3483420000000022E-2</c:v>
                </c:pt>
                <c:pt idx="655">
                  <c:v>2.3685453000000051E-2</c:v>
                </c:pt>
                <c:pt idx="656">
                  <c:v>2.3669208000000025E-2</c:v>
                </c:pt>
                <c:pt idx="657">
                  <c:v>2.3682461000000102E-2</c:v>
                </c:pt>
                <c:pt idx="658">
                  <c:v>2.3779991999999993E-2</c:v>
                </c:pt>
                <c:pt idx="659">
                  <c:v>2.3624731999999996E-2</c:v>
                </c:pt>
                <c:pt idx="660">
                  <c:v>2.3344315000000053E-2</c:v>
                </c:pt>
                <c:pt idx="661">
                  <c:v>2.3224653999999872E-2</c:v>
                </c:pt>
                <c:pt idx="662">
                  <c:v>2.3323981000000004E-2</c:v>
                </c:pt>
                <c:pt idx="663">
                  <c:v>2.3474100000000137E-2</c:v>
                </c:pt>
                <c:pt idx="664">
                  <c:v>2.2900386000000026E-2</c:v>
                </c:pt>
                <c:pt idx="665">
                  <c:v>2.2846889000000148E-2</c:v>
                </c:pt>
                <c:pt idx="666">
                  <c:v>2.2601505000000088E-2</c:v>
                </c:pt>
                <c:pt idx="667">
                  <c:v>2.2565807000000177E-2</c:v>
                </c:pt>
                <c:pt idx="668">
                  <c:v>2.2502396000000091E-2</c:v>
                </c:pt>
                <c:pt idx="669">
                  <c:v>2.2327170000000025E-2</c:v>
                </c:pt>
                <c:pt idx="670">
                  <c:v>2.2244143000000122E-2</c:v>
                </c:pt>
                <c:pt idx="671">
                  <c:v>2.2415748000000121E-2</c:v>
                </c:pt>
                <c:pt idx="672">
                  <c:v>2.2566076999999952E-2</c:v>
                </c:pt>
                <c:pt idx="673">
                  <c:v>2.2860048000000008E-2</c:v>
                </c:pt>
                <c:pt idx="674">
                  <c:v>2.3087238999999954E-2</c:v>
                </c:pt>
                <c:pt idx="675">
                  <c:v>2.252684699999986E-2</c:v>
                </c:pt>
                <c:pt idx="676">
                  <c:v>2.2605319000000009E-2</c:v>
                </c:pt>
                <c:pt idx="677">
                  <c:v>2.2432821999999988E-2</c:v>
                </c:pt>
                <c:pt idx="678">
                  <c:v>2.2284292000000049E-2</c:v>
                </c:pt>
                <c:pt idx="679">
                  <c:v>2.2422201000000086E-2</c:v>
                </c:pt>
                <c:pt idx="680">
                  <c:v>2.2279684999999973E-2</c:v>
                </c:pt>
                <c:pt idx="681">
                  <c:v>2.2055004000000055E-2</c:v>
                </c:pt>
                <c:pt idx="682">
                  <c:v>2.1975855000000023E-2</c:v>
                </c:pt>
                <c:pt idx="683">
                  <c:v>2.1652622999999947E-2</c:v>
                </c:pt>
                <c:pt idx="684">
                  <c:v>2.1604187000000025E-2</c:v>
                </c:pt>
                <c:pt idx="685">
                  <c:v>2.1555413999999929E-2</c:v>
                </c:pt>
                <c:pt idx="686">
                  <c:v>2.1721041000000014E-2</c:v>
                </c:pt>
                <c:pt idx="687">
                  <c:v>2.1538494000000127E-2</c:v>
                </c:pt>
                <c:pt idx="688">
                  <c:v>2.1517047999999931E-2</c:v>
                </c:pt>
                <c:pt idx="689">
                  <c:v>2.1688210999999909E-2</c:v>
                </c:pt>
                <c:pt idx="690">
                  <c:v>2.2017528000000085E-2</c:v>
                </c:pt>
                <c:pt idx="691">
                  <c:v>2.2018756000000052E-2</c:v>
                </c:pt>
                <c:pt idx="692">
                  <c:v>2.177716399999997E-2</c:v>
                </c:pt>
                <c:pt idx="693">
                  <c:v>2.090580399999999E-2</c:v>
                </c:pt>
                <c:pt idx="694">
                  <c:v>2.0411488699999949E-2</c:v>
                </c:pt>
                <c:pt idx="695">
                  <c:v>2.0371014400000036E-2</c:v>
                </c:pt>
                <c:pt idx="696">
                  <c:v>2.1044270999999979E-2</c:v>
                </c:pt>
                <c:pt idx="697">
                  <c:v>2.0621773899999994E-2</c:v>
                </c:pt>
                <c:pt idx="698">
                  <c:v>2.1094125000000078E-2</c:v>
                </c:pt>
                <c:pt idx="699">
                  <c:v>2.1385251000000039E-2</c:v>
                </c:pt>
                <c:pt idx="700">
                  <c:v>2.1585713499999996E-2</c:v>
                </c:pt>
                <c:pt idx="701">
                  <c:v>2.1561580600000071E-2</c:v>
                </c:pt>
                <c:pt idx="702">
                  <c:v>2.2179640199999993E-2</c:v>
                </c:pt>
                <c:pt idx="703">
                  <c:v>2.2257935999999971E-2</c:v>
                </c:pt>
                <c:pt idx="704">
                  <c:v>2.2526810999999952E-2</c:v>
                </c:pt>
                <c:pt idx="705">
                  <c:v>2.2009361000000126E-2</c:v>
                </c:pt>
                <c:pt idx="706">
                  <c:v>2.1868341999999871E-2</c:v>
                </c:pt>
                <c:pt idx="707">
                  <c:v>2.2522367999999914E-2</c:v>
                </c:pt>
                <c:pt idx="708">
                  <c:v>2.2353881000000003E-2</c:v>
                </c:pt>
                <c:pt idx="709">
                  <c:v>2.2226120000000037E-2</c:v>
                </c:pt>
                <c:pt idx="710">
                  <c:v>2.1746123000000013E-2</c:v>
                </c:pt>
                <c:pt idx="711">
                  <c:v>2.1819216000000096E-2</c:v>
                </c:pt>
                <c:pt idx="712">
                  <c:v>2.2045160000000012E-2</c:v>
                </c:pt>
                <c:pt idx="713">
                  <c:v>2.2660239000000047E-2</c:v>
                </c:pt>
                <c:pt idx="714">
                  <c:v>2.2468835000000128E-2</c:v>
                </c:pt>
                <c:pt idx="715">
                  <c:v>2.1674862999999961E-2</c:v>
                </c:pt>
                <c:pt idx="716">
                  <c:v>2.2252516000000014E-2</c:v>
                </c:pt>
                <c:pt idx="717">
                  <c:v>2.2485167000000045E-2</c:v>
                </c:pt>
                <c:pt idx="718">
                  <c:v>2.2162441999999827E-2</c:v>
                </c:pt>
                <c:pt idx="719">
                  <c:v>2.2332635999999864E-2</c:v>
                </c:pt>
                <c:pt idx="720">
                  <c:v>2.2015078999999788E-2</c:v>
                </c:pt>
                <c:pt idx="721">
                  <c:v>2.1972958999999945E-2</c:v>
                </c:pt>
                <c:pt idx="722">
                  <c:v>2.234144900000001E-2</c:v>
                </c:pt>
                <c:pt idx="723">
                  <c:v>2.2070789999999989E-2</c:v>
                </c:pt>
                <c:pt idx="724">
                  <c:v>2.2331516999999849E-2</c:v>
                </c:pt>
                <c:pt idx="725">
                  <c:v>2.2253361999999926E-2</c:v>
                </c:pt>
                <c:pt idx="726">
                  <c:v>2.2052387999999836E-2</c:v>
                </c:pt>
                <c:pt idx="727">
                  <c:v>2.2012007999999923E-2</c:v>
                </c:pt>
                <c:pt idx="728">
                  <c:v>2.1835430999999971E-2</c:v>
                </c:pt>
                <c:pt idx="729">
                  <c:v>2.2143943000000034E-2</c:v>
                </c:pt>
                <c:pt idx="730">
                  <c:v>2.2897638000000144E-2</c:v>
                </c:pt>
                <c:pt idx="731">
                  <c:v>2.2235435999999935E-2</c:v>
                </c:pt>
                <c:pt idx="732">
                  <c:v>2.2012744999999997E-2</c:v>
                </c:pt>
                <c:pt idx="733">
                  <c:v>2.1808944000000111E-2</c:v>
                </c:pt>
                <c:pt idx="734">
                  <c:v>2.0912294999999859E-2</c:v>
                </c:pt>
                <c:pt idx="735">
                  <c:v>2.0716852000000018E-2</c:v>
                </c:pt>
                <c:pt idx="736">
                  <c:v>2.081681299999991E-2</c:v>
                </c:pt>
                <c:pt idx="737">
                  <c:v>2.1024317000000112E-2</c:v>
                </c:pt>
                <c:pt idx="738">
                  <c:v>2.1659389000000147E-2</c:v>
                </c:pt>
                <c:pt idx="739">
                  <c:v>2.1406572999999981E-2</c:v>
                </c:pt>
                <c:pt idx="740">
                  <c:v>2.0857556000000159E-2</c:v>
                </c:pt>
                <c:pt idx="741">
                  <c:v>1.9507131000000073E-2</c:v>
                </c:pt>
                <c:pt idx="742">
                  <c:v>1.9254206000000069E-2</c:v>
                </c:pt>
                <c:pt idx="743">
                  <c:v>1.9054079999999887E-2</c:v>
                </c:pt>
                <c:pt idx="744">
                  <c:v>1.949109099999987E-2</c:v>
                </c:pt>
                <c:pt idx="745">
                  <c:v>2.0263729999999897E-2</c:v>
                </c:pt>
                <c:pt idx="746">
                  <c:v>1.9905371000000061E-2</c:v>
                </c:pt>
                <c:pt idx="747">
                  <c:v>2.0434773999999833E-2</c:v>
                </c:pt>
                <c:pt idx="748">
                  <c:v>2.0408056999999872E-2</c:v>
                </c:pt>
                <c:pt idx="749">
                  <c:v>2.0799737000000051E-2</c:v>
                </c:pt>
                <c:pt idx="750">
                  <c:v>2.044452799999999E-2</c:v>
                </c:pt>
                <c:pt idx="751">
                  <c:v>2.0747182000000065E-2</c:v>
                </c:pt>
                <c:pt idx="752">
                  <c:v>2.0691778999999997E-2</c:v>
                </c:pt>
                <c:pt idx="753">
                  <c:v>2.0664512000000058E-2</c:v>
                </c:pt>
                <c:pt idx="754">
                  <c:v>2.1278019000000085E-2</c:v>
                </c:pt>
                <c:pt idx="755">
                  <c:v>2.1266478000000005E-2</c:v>
                </c:pt>
                <c:pt idx="756">
                  <c:v>2.1761375000000045E-2</c:v>
                </c:pt>
                <c:pt idx="757">
                  <c:v>2.1928173000000016E-2</c:v>
                </c:pt>
                <c:pt idx="758">
                  <c:v>2.1414578000000118E-2</c:v>
                </c:pt>
                <c:pt idx="759">
                  <c:v>2.2008746999999856E-2</c:v>
                </c:pt>
                <c:pt idx="760">
                  <c:v>2.1831171000000042E-2</c:v>
                </c:pt>
                <c:pt idx="761">
                  <c:v>2.1820686000000023E-2</c:v>
                </c:pt>
                <c:pt idx="762">
                  <c:v>2.0908905999999887E-2</c:v>
                </c:pt>
                <c:pt idx="763">
                  <c:v>2.083046000000013E-2</c:v>
                </c:pt>
                <c:pt idx="764">
                  <c:v>2.2001203000000032E-2</c:v>
                </c:pt>
                <c:pt idx="765">
                  <c:v>2.2939912999999933E-2</c:v>
                </c:pt>
                <c:pt idx="766">
                  <c:v>2.2716542000000117E-2</c:v>
                </c:pt>
                <c:pt idx="767">
                  <c:v>2.2552235000000111E-2</c:v>
                </c:pt>
                <c:pt idx="768">
                  <c:v>2.3116547000000081E-2</c:v>
                </c:pt>
                <c:pt idx="769">
                  <c:v>2.3234332999999878E-2</c:v>
                </c:pt>
                <c:pt idx="770">
                  <c:v>2.2732887000000118E-2</c:v>
                </c:pt>
                <c:pt idx="771">
                  <c:v>2.2962964000000058E-2</c:v>
                </c:pt>
                <c:pt idx="772">
                  <c:v>2.2938879999999925E-2</c:v>
                </c:pt>
                <c:pt idx="773">
                  <c:v>2.3119335999999976E-2</c:v>
                </c:pt>
                <c:pt idx="774">
                  <c:v>2.3531185999999933E-2</c:v>
                </c:pt>
                <c:pt idx="775">
                  <c:v>2.3672072999999953E-2</c:v>
                </c:pt>
                <c:pt idx="776">
                  <c:v>2.4334826000000021E-2</c:v>
                </c:pt>
                <c:pt idx="777">
                  <c:v>2.3580666999999948E-2</c:v>
                </c:pt>
                <c:pt idx="778">
                  <c:v>2.3601712000000136E-2</c:v>
                </c:pt>
                <c:pt idx="779">
                  <c:v>2.3719643000000134E-2</c:v>
                </c:pt>
                <c:pt idx="780">
                  <c:v>2.3987501000000067E-2</c:v>
                </c:pt>
                <c:pt idx="781">
                  <c:v>2.4497362000000068E-2</c:v>
                </c:pt>
                <c:pt idx="782">
                  <c:v>2.5203263000000108E-2</c:v>
                </c:pt>
                <c:pt idx="783">
                  <c:v>2.4790175000000091E-2</c:v>
                </c:pt>
                <c:pt idx="784">
                  <c:v>2.4335761999999931E-2</c:v>
                </c:pt>
                <c:pt idx="785">
                  <c:v>2.4161213999999973E-2</c:v>
                </c:pt>
                <c:pt idx="786">
                  <c:v>2.3461340000000063E-2</c:v>
                </c:pt>
                <c:pt idx="787">
                  <c:v>2.3295727000000169E-2</c:v>
                </c:pt>
                <c:pt idx="788">
                  <c:v>2.3169832000000043E-2</c:v>
                </c:pt>
                <c:pt idx="789">
                  <c:v>2.3175394999999981E-2</c:v>
                </c:pt>
                <c:pt idx="790">
                  <c:v>2.2721356000000015E-2</c:v>
                </c:pt>
                <c:pt idx="791">
                  <c:v>2.3210655999999972E-2</c:v>
                </c:pt>
                <c:pt idx="792">
                  <c:v>2.4129686999999875E-2</c:v>
                </c:pt>
                <c:pt idx="793">
                  <c:v>2.4425330999999915E-2</c:v>
                </c:pt>
                <c:pt idx="794">
                  <c:v>2.4600715000000037E-2</c:v>
                </c:pt>
                <c:pt idx="795">
                  <c:v>2.3565669999999955E-2</c:v>
                </c:pt>
                <c:pt idx="796">
                  <c:v>2.377775299999985E-2</c:v>
                </c:pt>
                <c:pt idx="797">
                  <c:v>2.1901498000000175E-2</c:v>
                </c:pt>
                <c:pt idx="798">
                  <c:v>1.9716927000000169E-2</c:v>
                </c:pt>
                <c:pt idx="799">
                  <c:v>1.7878028999999969E-2</c:v>
                </c:pt>
                <c:pt idx="800">
                  <c:v>1.8935110000000123E-2</c:v>
                </c:pt>
                <c:pt idx="801">
                  <c:v>1.7287202999999862E-2</c:v>
                </c:pt>
                <c:pt idx="802">
                  <c:v>1.9170651000000136E-2</c:v>
                </c:pt>
                <c:pt idx="803">
                  <c:v>1.7698846000000004E-2</c:v>
                </c:pt>
                <c:pt idx="804">
                  <c:v>1.8520706000000019E-2</c:v>
                </c:pt>
                <c:pt idx="805">
                  <c:v>1.9732156000000032E-2</c:v>
                </c:pt>
                <c:pt idx="806">
                  <c:v>1.8159572999999908E-2</c:v>
                </c:pt>
                <c:pt idx="807">
                  <c:v>1.8480767000000016E-2</c:v>
                </c:pt>
                <c:pt idx="808">
                  <c:v>1.8818665000000009E-2</c:v>
                </c:pt>
                <c:pt idx="809">
                  <c:v>1.9591866999999867E-2</c:v>
                </c:pt>
                <c:pt idx="810">
                  <c:v>1.9758295999999974E-2</c:v>
                </c:pt>
                <c:pt idx="811">
                  <c:v>2.0466991000000007E-2</c:v>
                </c:pt>
                <c:pt idx="812">
                  <c:v>2.0951424000000086E-2</c:v>
                </c:pt>
                <c:pt idx="813">
                  <c:v>2.1146145000000161E-2</c:v>
                </c:pt>
                <c:pt idx="814">
                  <c:v>2.1240764000000127E-2</c:v>
                </c:pt>
                <c:pt idx="815">
                  <c:v>2.0859715000000049E-2</c:v>
                </c:pt>
                <c:pt idx="816">
                  <c:v>2.0374010999999883E-2</c:v>
                </c:pt>
                <c:pt idx="817">
                  <c:v>2.0816027999999959E-2</c:v>
                </c:pt>
                <c:pt idx="818">
                  <c:v>2.172625599999992E-2</c:v>
                </c:pt>
                <c:pt idx="819">
                  <c:v>2.2162342000000081E-2</c:v>
                </c:pt>
                <c:pt idx="820">
                  <c:v>2.1934993000000076E-2</c:v>
                </c:pt>
                <c:pt idx="821">
                  <c:v>2.3093379999999799E-2</c:v>
                </c:pt>
                <c:pt idx="822">
                  <c:v>2.3534979000000022E-2</c:v>
                </c:pt>
                <c:pt idx="823">
                  <c:v>2.4233510999999909E-2</c:v>
                </c:pt>
                <c:pt idx="824">
                  <c:v>2.4212320000000089E-2</c:v>
                </c:pt>
                <c:pt idx="825">
                  <c:v>2.4435263000000079E-2</c:v>
                </c:pt>
                <c:pt idx="826">
                  <c:v>2.3667592999999897E-2</c:v>
                </c:pt>
                <c:pt idx="827">
                  <c:v>2.3676110999999993E-2</c:v>
                </c:pt>
                <c:pt idx="828">
                  <c:v>2.3897026000000095E-2</c:v>
                </c:pt>
                <c:pt idx="829">
                  <c:v>2.1826928999999835E-2</c:v>
                </c:pt>
                <c:pt idx="830">
                  <c:v>2.2167537000000039E-2</c:v>
                </c:pt>
                <c:pt idx="831">
                  <c:v>2.4110760999999911E-2</c:v>
                </c:pt>
                <c:pt idx="832">
                  <c:v>2.308454000000006E-2</c:v>
                </c:pt>
                <c:pt idx="833">
                  <c:v>2.4259144000000107E-2</c:v>
                </c:pt>
                <c:pt idx="834">
                  <c:v>2.2191801000000167E-2</c:v>
                </c:pt>
                <c:pt idx="835">
                  <c:v>2.1567652999999836E-2</c:v>
                </c:pt>
                <c:pt idx="836">
                  <c:v>2.0825898000000051E-2</c:v>
                </c:pt>
                <c:pt idx="837">
                  <c:v>2.2472880000000032E-2</c:v>
                </c:pt>
                <c:pt idx="838">
                  <c:v>2.2848494999999958E-2</c:v>
                </c:pt>
                <c:pt idx="839">
                  <c:v>2.2783395000000154E-2</c:v>
                </c:pt>
                <c:pt idx="840">
                  <c:v>2.2781306999999969E-2</c:v>
                </c:pt>
                <c:pt idx="841">
                  <c:v>2.2796622000000072E-2</c:v>
                </c:pt>
                <c:pt idx="842">
                  <c:v>2.2842088999999986E-2</c:v>
                </c:pt>
                <c:pt idx="843">
                  <c:v>2.2862286000000041E-2</c:v>
                </c:pt>
                <c:pt idx="844">
                  <c:v>2.3005370000000084E-2</c:v>
                </c:pt>
                <c:pt idx="845">
                  <c:v>2.3106825999999955E-2</c:v>
                </c:pt>
                <c:pt idx="846">
                  <c:v>2.3387803000000075E-2</c:v>
                </c:pt>
                <c:pt idx="847">
                  <c:v>2.3302089000000022E-2</c:v>
                </c:pt>
                <c:pt idx="848">
                  <c:v>2.3320351000000072E-2</c:v>
                </c:pt>
                <c:pt idx="849">
                  <c:v>2.3549671999999872E-2</c:v>
                </c:pt>
                <c:pt idx="850">
                  <c:v>2.3869054000000004E-2</c:v>
                </c:pt>
                <c:pt idx="851">
                  <c:v>2.4012787000000115E-2</c:v>
                </c:pt>
                <c:pt idx="852">
                  <c:v>2.4026489999999966E-2</c:v>
                </c:pt>
                <c:pt idx="853">
                  <c:v>2.3888553000000003E-2</c:v>
                </c:pt>
                <c:pt idx="854">
                  <c:v>2.3553525000000037E-2</c:v>
                </c:pt>
                <c:pt idx="855">
                  <c:v>2.3441379000000099E-2</c:v>
                </c:pt>
                <c:pt idx="856">
                  <c:v>2.3546889000000192E-2</c:v>
                </c:pt>
                <c:pt idx="857">
                  <c:v>2.3636036000000103E-2</c:v>
                </c:pt>
                <c:pt idx="858">
                  <c:v>2.3607455999999957E-2</c:v>
                </c:pt>
                <c:pt idx="859">
                  <c:v>2.3730991000000132E-2</c:v>
                </c:pt>
                <c:pt idx="860">
                  <c:v>2.3783881999999947E-2</c:v>
                </c:pt>
                <c:pt idx="861">
                  <c:v>2.3763111000000208E-2</c:v>
                </c:pt>
                <c:pt idx="862">
                  <c:v>2.3913360000000012E-2</c:v>
                </c:pt>
                <c:pt idx="863">
                  <c:v>2.4175920000000132E-2</c:v>
                </c:pt>
                <c:pt idx="864">
                  <c:v>2.4135373000000071E-2</c:v>
                </c:pt>
                <c:pt idx="865">
                  <c:v>2.4067195999999968E-2</c:v>
                </c:pt>
                <c:pt idx="866">
                  <c:v>2.393471199999999E-2</c:v>
                </c:pt>
                <c:pt idx="867">
                  <c:v>2.4064225000000078E-2</c:v>
                </c:pt>
                <c:pt idx="868">
                  <c:v>2.3909865000000082E-2</c:v>
                </c:pt>
                <c:pt idx="869">
                  <c:v>2.3759855999999899E-2</c:v>
                </c:pt>
                <c:pt idx="870">
                  <c:v>2.3987681000000066E-2</c:v>
                </c:pt>
                <c:pt idx="871">
                  <c:v>2.3742040999999971E-2</c:v>
                </c:pt>
                <c:pt idx="872">
                  <c:v>2.3379942999999914E-2</c:v>
                </c:pt>
                <c:pt idx="873">
                  <c:v>2.3530864000000064E-2</c:v>
                </c:pt>
                <c:pt idx="874">
                  <c:v>2.3433193000000074E-2</c:v>
                </c:pt>
                <c:pt idx="875">
                  <c:v>2.3606943000000002E-2</c:v>
                </c:pt>
                <c:pt idx="876">
                  <c:v>2.3608150000000022E-2</c:v>
                </c:pt>
                <c:pt idx="877">
                  <c:v>2.3726828999999953E-2</c:v>
                </c:pt>
                <c:pt idx="878">
                  <c:v>2.397223000000008E-2</c:v>
                </c:pt>
                <c:pt idx="879">
                  <c:v>2.407096999999999E-2</c:v>
                </c:pt>
                <c:pt idx="880">
                  <c:v>2.3983928000000106E-2</c:v>
                </c:pt>
                <c:pt idx="881">
                  <c:v>2.4016180999999959E-2</c:v>
                </c:pt>
                <c:pt idx="882">
                  <c:v>2.4117943999999853E-2</c:v>
                </c:pt>
                <c:pt idx="883">
                  <c:v>2.4030718999999864E-2</c:v>
                </c:pt>
                <c:pt idx="884">
                  <c:v>2.389399800000001E-2</c:v>
                </c:pt>
                <c:pt idx="885">
                  <c:v>2.4151724999999943E-2</c:v>
                </c:pt>
                <c:pt idx="886">
                  <c:v>2.4194443000000093E-2</c:v>
                </c:pt>
                <c:pt idx="887">
                  <c:v>2.4221328999999969E-2</c:v>
                </c:pt>
                <c:pt idx="888">
                  <c:v>2.4124978000000054E-2</c:v>
                </c:pt>
                <c:pt idx="889">
                  <c:v>2.4218438999999991E-2</c:v>
                </c:pt>
                <c:pt idx="890">
                  <c:v>2.409643200000005E-2</c:v>
                </c:pt>
                <c:pt idx="891">
                  <c:v>2.4292651999999863E-2</c:v>
                </c:pt>
                <c:pt idx="892">
                  <c:v>2.450573700000018E-2</c:v>
                </c:pt>
                <c:pt idx="893">
                  <c:v>2.446381499999984E-2</c:v>
                </c:pt>
                <c:pt idx="894">
                  <c:v>2.4739495000000035E-2</c:v>
                </c:pt>
                <c:pt idx="895">
                  <c:v>2.481681700000013E-2</c:v>
                </c:pt>
                <c:pt idx="896">
                  <c:v>2.4543394999999919E-2</c:v>
                </c:pt>
                <c:pt idx="897">
                  <c:v>2.4877811999999951E-2</c:v>
                </c:pt>
                <c:pt idx="898">
                  <c:v>2.4672708000000057E-2</c:v>
                </c:pt>
                <c:pt idx="899">
                  <c:v>2.4951983000000153E-2</c:v>
                </c:pt>
                <c:pt idx="900">
                  <c:v>2.445331599999986E-2</c:v>
                </c:pt>
                <c:pt idx="901">
                  <c:v>2.4561981000000059E-2</c:v>
                </c:pt>
                <c:pt idx="902">
                  <c:v>2.4331295000000183E-2</c:v>
                </c:pt>
                <c:pt idx="903">
                  <c:v>2.4488440999999965E-2</c:v>
                </c:pt>
                <c:pt idx="904">
                  <c:v>2.4502030000000105E-2</c:v>
                </c:pt>
                <c:pt idx="905">
                  <c:v>2.4745269000000007E-2</c:v>
                </c:pt>
                <c:pt idx="906">
                  <c:v>2.4823855999999977E-2</c:v>
                </c:pt>
                <c:pt idx="907">
                  <c:v>2.4700065999999878E-2</c:v>
                </c:pt>
                <c:pt idx="908">
                  <c:v>2.4516485999999987E-2</c:v>
                </c:pt>
                <c:pt idx="909">
                  <c:v>2.4404663000000028E-2</c:v>
                </c:pt>
                <c:pt idx="910">
                  <c:v>2.4683460000000195E-2</c:v>
                </c:pt>
                <c:pt idx="911">
                  <c:v>2.4752585999999837E-2</c:v>
                </c:pt>
                <c:pt idx="912">
                  <c:v>2.46299590000001E-2</c:v>
                </c:pt>
                <c:pt idx="913">
                  <c:v>2.4506758999999875E-2</c:v>
                </c:pt>
                <c:pt idx="914">
                  <c:v>2.4848567999999887E-2</c:v>
                </c:pt>
                <c:pt idx="915">
                  <c:v>2.4939055000000054E-2</c:v>
                </c:pt>
                <c:pt idx="916">
                  <c:v>2.4961951E-2</c:v>
                </c:pt>
                <c:pt idx="917">
                  <c:v>2.4940012999999907E-2</c:v>
                </c:pt>
                <c:pt idx="918">
                  <c:v>2.4509240000000092E-2</c:v>
                </c:pt>
                <c:pt idx="919">
                  <c:v>2.4662569000000075E-2</c:v>
                </c:pt>
                <c:pt idx="920">
                  <c:v>2.4980761000000028E-2</c:v>
                </c:pt>
                <c:pt idx="921">
                  <c:v>2.4786853999999948E-2</c:v>
                </c:pt>
                <c:pt idx="922">
                  <c:v>2.4718047000000069E-2</c:v>
                </c:pt>
                <c:pt idx="923">
                  <c:v>2.4708041999999979E-2</c:v>
                </c:pt>
                <c:pt idx="924">
                  <c:v>2.4798495000000004E-2</c:v>
                </c:pt>
                <c:pt idx="925">
                  <c:v>2.4542269000000033E-2</c:v>
                </c:pt>
                <c:pt idx="926">
                  <c:v>2.4584397999999966E-2</c:v>
                </c:pt>
                <c:pt idx="927">
                  <c:v>2.4591351999999914E-2</c:v>
                </c:pt>
                <c:pt idx="928">
                  <c:v>2.4390646000000061E-2</c:v>
                </c:pt>
                <c:pt idx="929">
                  <c:v>2.4342461999999843E-2</c:v>
                </c:pt>
                <c:pt idx="930">
                  <c:v>2.4495299000000158E-2</c:v>
                </c:pt>
                <c:pt idx="931">
                  <c:v>2.4382994999999939E-2</c:v>
                </c:pt>
                <c:pt idx="932">
                  <c:v>2.4189638999999943E-2</c:v>
                </c:pt>
                <c:pt idx="933">
                  <c:v>2.4067704999999932E-2</c:v>
                </c:pt>
                <c:pt idx="934">
                  <c:v>2.4335945000000039E-2</c:v>
                </c:pt>
                <c:pt idx="935">
                  <c:v>2.4148217999999815E-2</c:v>
                </c:pt>
                <c:pt idx="936">
                  <c:v>2.426265699999999E-2</c:v>
                </c:pt>
                <c:pt idx="937">
                  <c:v>2.4256523999999901E-2</c:v>
                </c:pt>
                <c:pt idx="938">
                  <c:v>2.4212230999999973E-2</c:v>
                </c:pt>
                <c:pt idx="939">
                  <c:v>2.4546194000000014E-2</c:v>
                </c:pt>
                <c:pt idx="940">
                  <c:v>2.4745042999999897E-2</c:v>
                </c:pt>
                <c:pt idx="941">
                  <c:v>2.4784904999999982E-2</c:v>
                </c:pt>
                <c:pt idx="942">
                  <c:v>2.4591049999999996E-2</c:v>
                </c:pt>
                <c:pt idx="943">
                  <c:v>2.4791553999999907E-2</c:v>
                </c:pt>
                <c:pt idx="944">
                  <c:v>2.4526179000000183E-2</c:v>
                </c:pt>
                <c:pt idx="945">
                  <c:v>2.4562725999999886E-2</c:v>
                </c:pt>
                <c:pt idx="946">
                  <c:v>2.4756789999999911E-2</c:v>
                </c:pt>
                <c:pt idx="947">
                  <c:v>2.4502837E-2</c:v>
                </c:pt>
                <c:pt idx="948">
                  <c:v>2.4763296999999965E-2</c:v>
                </c:pt>
                <c:pt idx="949">
                  <c:v>2.4846131000000014E-2</c:v>
                </c:pt>
                <c:pt idx="950">
                  <c:v>2.4716137000000117E-2</c:v>
                </c:pt>
                <c:pt idx="951">
                  <c:v>2.4651357999999846E-2</c:v>
                </c:pt>
                <c:pt idx="952">
                  <c:v>2.4366403999999876E-2</c:v>
                </c:pt>
                <c:pt idx="953">
                  <c:v>2.4159114999999929E-2</c:v>
                </c:pt>
                <c:pt idx="954">
                  <c:v>2.4218370000000052E-2</c:v>
                </c:pt>
                <c:pt idx="955">
                  <c:v>2.4201656999999842E-2</c:v>
                </c:pt>
                <c:pt idx="956">
                  <c:v>2.3886255999999776E-2</c:v>
                </c:pt>
                <c:pt idx="957">
                  <c:v>2.3803865999999972E-2</c:v>
                </c:pt>
                <c:pt idx="958">
                  <c:v>2.3932741999999962E-2</c:v>
                </c:pt>
                <c:pt idx="959">
                  <c:v>2.404614000000015E-2</c:v>
                </c:pt>
                <c:pt idx="960">
                  <c:v>2.3995967000000066E-2</c:v>
                </c:pt>
                <c:pt idx="961">
                  <c:v>2.4116901000000097E-2</c:v>
                </c:pt>
                <c:pt idx="962">
                  <c:v>2.3986541999999871E-2</c:v>
                </c:pt>
                <c:pt idx="963">
                  <c:v>2.4168132999999897E-2</c:v>
                </c:pt>
                <c:pt idx="964">
                  <c:v>2.4216090000000121E-2</c:v>
                </c:pt>
                <c:pt idx="965">
                  <c:v>2.4194271000000073E-2</c:v>
                </c:pt>
                <c:pt idx="966">
                  <c:v>2.4246140000000197E-2</c:v>
                </c:pt>
                <c:pt idx="967">
                  <c:v>2.4471467999999958E-2</c:v>
                </c:pt>
                <c:pt idx="968">
                  <c:v>2.3844374000000015E-2</c:v>
                </c:pt>
                <c:pt idx="969">
                  <c:v>2.2866646000000174E-2</c:v>
                </c:pt>
                <c:pt idx="970">
                  <c:v>2.297828800000002E-2</c:v>
                </c:pt>
                <c:pt idx="971">
                  <c:v>2.2779009999999971E-2</c:v>
                </c:pt>
                <c:pt idx="972">
                  <c:v>2.2043666999999913E-2</c:v>
                </c:pt>
                <c:pt idx="973">
                  <c:v>2.2034910999999966E-2</c:v>
                </c:pt>
                <c:pt idx="974">
                  <c:v>2.2263097999999901E-2</c:v>
                </c:pt>
                <c:pt idx="975">
                  <c:v>2.2614726000000019E-2</c:v>
                </c:pt>
                <c:pt idx="976">
                  <c:v>2.2736932000000026E-2</c:v>
                </c:pt>
                <c:pt idx="977">
                  <c:v>2.2201006000000006E-2</c:v>
                </c:pt>
                <c:pt idx="978">
                  <c:v>2.1859580000000052E-2</c:v>
                </c:pt>
                <c:pt idx="979">
                  <c:v>2.1668059000000083E-2</c:v>
                </c:pt>
                <c:pt idx="980">
                  <c:v>2.108564299999989E-2</c:v>
                </c:pt>
                <c:pt idx="981">
                  <c:v>2.1272559E-2</c:v>
                </c:pt>
                <c:pt idx="982">
                  <c:v>2.0156389999999875E-2</c:v>
                </c:pt>
                <c:pt idx="983">
                  <c:v>2.0278877999999851E-2</c:v>
                </c:pt>
                <c:pt idx="984">
                  <c:v>1.9602585000000089E-2</c:v>
                </c:pt>
                <c:pt idx="985">
                  <c:v>1.9201823999999989E-2</c:v>
                </c:pt>
                <c:pt idx="986">
                  <c:v>1.9108819000000041E-2</c:v>
                </c:pt>
                <c:pt idx="987">
                  <c:v>1.9460642999999892E-2</c:v>
                </c:pt>
                <c:pt idx="988">
                  <c:v>1.9517404999999825E-2</c:v>
                </c:pt>
                <c:pt idx="989">
                  <c:v>1.9564235999999936E-2</c:v>
                </c:pt>
                <c:pt idx="990">
                  <c:v>1.8647195000000012E-2</c:v>
                </c:pt>
                <c:pt idx="991">
                  <c:v>1.6806743999999981E-2</c:v>
                </c:pt>
                <c:pt idx="992">
                  <c:v>1.6986797000000026E-2</c:v>
                </c:pt>
                <c:pt idx="993">
                  <c:v>1.7467024000000039E-2</c:v>
                </c:pt>
                <c:pt idx="994">
                  <c:v>1.6559458000000176E-2</c:v>
                </c:pt>
                <c:pt idx="995">
                  <c:v>1.6262778999999908E-2</c:v>
                </c:pt>
                <c:pt idx="996">
                  <c:v>1.7228949999999941E-2</c:v>
                </c:pt>
                <c:pt idx="997">
                  <c:v>1.8635940000000118E-2</c:v>
                </c:pt>
                <c:pt idx="998">
                  <c:v>1.705229200000008E-2</c:v>
                </c:pt>
                <c:pt idx="999">
                  <c:v>1.7064291000000141E-2</c:v>
                </c:pt>
                <c:pt idx="1000">
                  <c:v>1.6515165000000026E-2</c:v>
                </c:pt>
                <c:pt idx="1001">
                  <c:v>1.8073180999999976E-2</c:v>
                </c:pt>
                <c:pt idx="1002">
                  <c:v>1.7625536000000011E-2</c:v>
                </c:pt>
                <c:pt idx="1003">
                  <c:v>1.8541521999999987E-2</c:v>
                </c:pt>
                <c:pt idx="1004">
                  <c:v>1.8936312000000042E-2</c:v>
                </c:pt>
                <c:pt idx="1005">
                  <c:v>1.9012250999999879E-2</c:v>
                </c:pt>
                <c:pt idx="1006">
                  <c:v>1.9240718000000014E-2</c:v>
                </c:pt>
                <c:pt idx="1007">
                  <c:v>1.9794722000000091E-2</c:v>
                </c:pt>
                <c:pt idx="1008">
                  <c:v>1.9977361999999856E-2</c:v>
                </c:pt>
                <c:pt idx="1009">
                  <c:v>2.0005704000000152E-2</c:v>
                </c:pt>
                <c:pt idx="1010">
                  <c:v>1.9779635999999982E-2</c:v>
                </c:pt>
                <c:pt idx="1011">
                  <c:v>2.138728600000013E-2</c:v>
                </c:pt>
                <c:pt idx="1012">
                  <c:v>2.2239987000000155E-2</c:v>
                </c:pt>
                <c:pt idx="1013">
                  <c:v>2.3249025999999957E-2</c:v>
                </c:pt>
                <c:pt idx="1014">
                  <c:v>2.3235132000000023E-2</c:v>
                </c:pt>
                <c:pt idx="1015">
                  <c:v>2.3364342999999961E-2</c:v>
                </c:pt>
                <c:pt idx="1016">
                  <c:v>2.3426326000000018E-2</c:v>
                </c:pt>
                <c:pt idx="1017">
                  <c:v>2.4283530000000154E-2</c:v>
                </c:pt>
                <c:pt idx="1018">
                  <c:v>2.4429389000000128E-2</c:v>
                </c:pt>
                <c:pt idx="1019">
                  <c:v>2.4614844999999833E-2</c:v>
                </c:pt>
                <c:pt idx="1020">
                  <c:v>2.330692900000008E-2</c:v>
                </c:pt>
                <c:pt idx="1021">
                  <c:v>2.2490131000000021E-2</c:v>
                </c:pt>
                <c:pt idx="1022">
                  <c:v>2.1216339000000063E-2</c:v>
                </c:pt>
                <c:pt idx="1023">
                  <c:v>2.0150938999999882E-2</c:v>
                </c:pt>
                <c:pt idx="1024">
                  <c:v>2.3622814000000061E-2</c:v>
                </c:pt>
                <c:pt idx="1025">
                  <c:v>2.5662704999999959E-2</c:v>
                </c:pt>
                <c:pt idx="1026">
                  <c:v>2.4930591000000051E-2</c:v>
                </c:pt>
                <c:pt idx="1027">
                  <c:v>2.6026579999999966E-2</c:v>
                </c:pt>
                <c:pt idx="1028">
                  <c:v>2.7206775000000107E-2</c:v>
                </c:pt>
                <c:pt idx="1029">
                  <c:v>2.7632214000000203E-2</c:v>
                </c:pt>
                <c:pt idx="1030">
                  <c:v>2.785675100000003E-2</c:v>
                </c:pt>
                <c:pt idx="1031">
                  <c:v>2.8385283000000074E-2</c:v>
                </c:pt>
                <c:pt idx="1032">
                  <c:v>2.7953732999999828E-2</c:v>
                </c:pt>
                <c:pt idx="1033">
                  <c:v>2.8426147000000127E-2</c:v>
                </c:pt>
                <c:pt idx="1034">
                  <c:v>2.8014419999999974E-2</c:v>
                </c:pt>
                <c:pt idx="1035">
                  <c:v>2.6916130000000066E-2</c:v>
                </c:pt>
                <c:pt idx="1036">
                  <c:v>2.78650090000001E-2</c:v>
                </c:pt>
                <c:pt idx="1037">
                  <c:v>2.9295137000000068E-2</c:v>
                </c:pt>
                <c:pt idx="1038">
                  <c:v>2.8925540000000183E-2</c:v>
                </c:pt>
                <c:pt idx="1039">
                  <c:v>2.9078516999999918E-2</c:v>
                </c:pt>
                <c:pt idx="1040">
                  <c:v>3.0577060000000073E-2</c:v>
                </c:pt>
                <c:pt idx="1041">
                  <c:v>3.0183356999999886E-2</c:v>
                </c:pt>
                <c:pt idx="1042">
                  <c:v>2.9601600999999846E-2</c:v>
                </c:pt>
                <c:pt idx="1043">
                  <c:v>2.9684666999999991E-2</c:v>
                </c:pt>
                <c:pt idx="1044">
                  <c:v>3.0592642999999954E-2</c:v>
                </c:pt>
                <c:pt idx="1045">
                  <c:v>2.9164872999999942E-2</c:v>
                </c:pt>
                <c:pt idx="1046">
                  <c:v>2.9010751000000029E-2</c:v>
                </c:pt>
                <c:pt idx="1047">
                  <c:v>2.9547520000000077E-2</c:v>
                </c:pt>
                <c:pt idx="1048">
                  <c:v>2.9181137000000034E-2</c:v>
                </c:pt>
                <c:pt idx="1049">
                  <c:v>2.9309213000000001E-2</c:v>
                </c:pt>
                <c:pt idx="1050">
                  <c:v>3.0446775999999998E-2</c:v>
                </c:pt>
                <c:pt idx="1051">
                  <c:v>3.0486673999999995E-2</c:v>
                </c:pt>
                <c:pt idx="1052">
                  <c:v>3.1309402999999972E-2</c:v>
                </c:pt>
                <c:pt idx="1053">
                  <c:v>3.0994218000000046E-2</c:v>
                </c:pt>
                <c:pt idx="1054">
                  <c:v>3.1908036000000035E-2</c:v>
                </c:pt>
                <c:pt idx="1055">
                  <c:v>3.2062170000000154E-2</c:v>
                </c:pt>
                <c:pt idx="1056">
                  <c:v>3.2111601000000066E-2</c:v>
                </c:pt>
                <c:pt idx="1057">
                  <c:v>3.2728579999999965E-2</c:v>
                </c:pt>
                <c:pt idx="1058">
                  <c:v>3.272277200000008E-2</c:v>
                </c:pt>
                <c:pt idx="1059">
                  <c:v>3.2649340000000165E-2</c:v>
                </c:pt>
                <c:pt idx="1060">
                  <c:v>3.2433987999999997E-2</c:v>
                </c:pt>
                <c:pt idx="1061">
                  <c:v>3.269352200000003E-2</c:v>
                </c:pt>
                <c:pt idx="1062">
                  <c:v>3.2246746999999916E-2</c:v>
                </c:pt>
                <c:pt idx="1063">
                  <c:v>3.3796734000000016E-2</c:v>
                </c:pt>
                <c:pt idx="1064">
                  <c:v>3.2951833000000076E-2</c:v>
                </c:pt>
                <c:pt idx="1065">
                  <c:v>3.2711994000000001E-2</c:v>
                </c:pt>
                <c:pt idx="1066">
                  <c:v>3.1531535999999957E-2</c:v>
                </c:pt>
                <c:pt idx="1067">
                  <c:v>3.305192199999988E-2</c:v>
                </c:pt>
                <c:pt idx="1068">
                  <c:v>3.3127130000000081E-2</c:v>
                </c:pt>
                <c:pt idx="1069">
                  <c:v>3.2730358000000022E-2</c:v>
                </c:pt>
                <c:pt idx="1070">
                  <c:v>3.3682475999999954E-2</c:v>
                </c:pt>
                <c:pt idx="1071">
                  <c:v>3.4454646000000137E-2</c:v>
                </c:pt>
                <c:pt idx="1072">
                  <c:v>3.3051631999999928E-2</c:v>
                </c:pt>
                <c:pt idx="1073">
                  <c:v>3.3315573000000084E-2</c:v>
                </c:pt>
                <c:pt idx="1074">
                  <c:v>3.336345200000005E-2</c:v>
                </c:pt>
                <c:pt idx="1075">
                  <c:v>3.2542649999999868E-2</c:v>
                </c:pt>
                <c:pt idx="1076">
                  <c:v>3.2681125999999949E-2</c:v>
                </c:pt>
                <c:pt idx="1077">
                  <c:v>3.1831205999999841E-2</c:v>
                </c:pt>
                <c:pt idx="1078">
                  <c:v>3.2434637999999953E-2</c:v>
                </c:pt>
                <c:pt idx="1079">
                  <c:v>3.3101274000000104E-2</c:v>
                </c:pt>
                <c:pt idx="1080">
                  <c:v>3.3627852999999958E-2</c:v>
                </c:pt>
                <c:pt idx="1081">
                  <c:v>3.3563912000000071E-2</c:v>
                </c:pt>
                <c:pt idx="1082">
                  <c:v>3.3864356999999928E-2</c:v>
                </c:pt>
                <c:pt idx="1083">
                  <c:v>3.3467607000000045E-2</c:v>
                </c:pt>
                <c:pt idx="1084">
                  <c:v>3.3313768999999868E-2</c:v>
                </c:pt>
                <c:pt idx="1085">
                  <c:v>3.2850817000000004E-2</c:v>
                </c:pt>
                <c:pt idx="1086">
                  <c:v>3.271045700000013E-2</c:v>
                </c:pt>
                <c:pt idx="1087">
                  <c:v>3.3052400000000037E-2</c:v>
                </c:pt>
                <c:pt idx="1088">
                  <c:v>3.281641300000001E-2</c:v>
                </c:pt>
                <c:pt idx="1089">
                  <c:v>3.2973770000000062E-2</c:v>
                </c:pt>
                <c:pt idx="1090">
                  <c:v>3.3533924000000069E-2</c:v>
                </c:pt>
                <c:pt idx="1091">
                  <c:v>3.3522625000000063E-2</c:v>
                </c:pt>
                <c:pt idx="1092">
                  <c:v>3.4018013000000111E-2</c:v>
                </c:pt>
                <c:pt idx="1093">
                  <c:v>3.3791742999999999E-2</c:v>
                </c:pt>
                <c:pt idx="1094">
                  <c:v>3.3876592000000073E-2</c:v>
                </c:pt>
                <c:pt idx="1095">
                  <c:v>3.4053664000000025E-2</c:v>
                </c:pt>
                <c:pt idx="1096">
                  <c:v>3.4019489000000021E-2</c:v>
                </c:pt>
                <c:pt idx="1097">
                  <c:v>3.395658800000001E-2</c:v>
                </c:pt>
                <c:pt idx="1098">
                  <c:v>3.4015996999999971E-2</c:v>
                </c:pt>
                <c:pt idx="1099">
                  <c:v>3.4121738999999936E-2</c:v>
                </c:pt>
                <c:pt idx="1100">
                  <c:v>3.4135360999999878E-2</c:v>
                </c:pt>
                <c:pt idx="1101">
                  <c:v>3.4085327000000006E-2</c:v>
                </c:pt>
                <c:pt idx="1102">
                  <c:v>3.4136367000000063E-2</c:v>
                </c:pt>
                <c:pt idx="1103">
                  <c:v>3.4122736000000028E-2</c:v>
                </c:pt>
                <c:pt idx="1104">
                  <c:v>3.421517300000005E-2</c:v>
                </c:pt>
                <c:pt idx="1105">
                  <c:v>3.3955529999999956E-2</c:v>
                </c:pt>
                <c:pt idx="1106">
                  <c:v>3.3732165000000119E-2</c:v>
                </c:pt>
                <c:pt idx="1107">
                  <c:v>3.3910016000000043E-2</c:v>
                </c:pt>
                <c:pt idx="1108">
                  <c:v>3.4040856999999959E-2</c:v>
                </c:pt>
                <c:pt idx="1109">
                  <c:v>3.4216214000000036E-2</c:v>
                </c:pt>
                <c:pt idx="1110">
                  <c:v>3.4167598E-2</c:v>
                </c:pt>
                <c:pt idx="1111">
                  <c:v>3.4305277999999814E-2</c:v>
                </c:pt>
                <c:pt idx="1112">
                  <c:v>3.4334476999999877E-2</c:v>
                </c:pt>
                <c:pt idx="1113">
                  <c:v>3.4426648999999997E-2</c:v>
                </c:pt>
                <c:pt idx="1114">
                  <c:v>3.4566994000000024E-2</c:v>
                </c:pt>
                <c:pt idx="1115">
                  <c:v>3.4773272000000133E-2</c:v>
                </c:pt>
                <c:pt idx="1116">
                  <c:v>3.4788616999999931E-2</c:v>
                </c:pt>
                <c:pt idx="1117">
                  <c:v>3.4957190000000082E-2</c:v>
                </c:pt>
                <c:pt idx="1118">
                  <c:v>3.5057131999999908E-2</c:v>
                </c:pt>
                <c:pt idx="1119">
                  <c:v>3.5172203999999964E-2</c:v>
                </c:pt>
                <c:pt idx="1120">
                  <c:v>3.4950374999999895E-2</c:v>
                </c:pt>
                <c:pt idx="1121">
                  <c:v>3.4903916999999868E-2</c:v>
                </c:pt>
                <c:pt idx="1122">
                  <c:v>3.4520790999999919E-2</c:v>
                </c:pt>
                <c:pt idx="1123">
                  <c:v>3.4451719000000137E-2</c:v>
                </c:pt>
                <c:pt idx="1124">
                  <c:v>3.4479516999999987E-2</c:v>
                </c:pt>
                <c:pt idx="1125">
                  <c:v>3.4380032000000026E-2</c:v>
                </c:pt>
                <c:pt idx="1126">
                  <c:v>3.4445594999999912E-2</c:v>
                </c:pt>
                <c:pt idx="1127">
                  <c:v>3.4539807999999991E-2</c:v>
                </c:pt>
                <c:pt idx="1128">
                  <c:v>3.4400654999999912E-2</c:v>
                </c:pt>
                <c:pt idx="1129">
                  <c:v>3.4511966999999914E-2</c:v>
                </c:pt>
                <c:pt idx="1130">
                  <c:v>3.4686482999999955E-2</c:v>
                </c:pt>
                <c:pt idx="1131">
                  <c:v>3.4673800999999914E-2</c:v>
                </c:pt>
                <c:pt idx="1132">
                  <c:v>3.4742536999999858E-2</c:v>
                </c:pt>
                <c:pt idx="1133">
                  <c:v>3.4714022000000115E-2</c:v>
                </c:pt>
                <c:pt idx="1134">
                  <c:v>3.4496003999999858E-2</c:v>
                </c:pt>
                <c:pt idx="1135">
                  <c:v>3.4552588999999898E-2</c:v>
                </c:pt>
                <c:pt idx="1136">
                  <c:v>3.4553487000000133E-2</c:v>
                </c:pt>
                <c:pt idx="1137">
                  <c:v>3.4552503999999998E-2</c:v>
                </c:pt>
                <c:pt idx="1138">
                  <c:v>3.4264434000000163E-2</c:v>
                </c:pt>
                <c:pt idx="1139">
                  <c:v>3.4157329000000118E-2</c:v>
                </c:pt>
                <c:pt idx="1140">
                  <c:v>3.4018911000000117E-2</c:v>
                </c:pt>
                <c:pt idx="1141">
                  <c:v>3.4212144000000083E-2</c:v>
                </c:pt>
                <c:pt idx="1142">
                  <c:v>3.4208442000000103E-2</c:v>
                </c:pt>
                <c:pt idx="1143">
                  <c:v>3.3803846999999908E-2</c:v>
                </c:pt>
                <c:pt idx="1144">
                  <c:v>3.3707178999999997E-2</c:v>
                </c:pt>
                <c:pt idx="1145">
                  <c:v>3.3862092999999961E-2</c:v>
                </c:pt>
                <c:pt idx="1146">
                  <c:v>3.388468399999988E-2</c:v>
                </c:pt>
                <c:pt idx="1147">
                  <c:v>3.3738448999999948E-2</c:v>
                </c:pt>
                <c:pt idx="1148">
                  <c:v>3.3883423999999877E-2</c:v>
                </c:pt>
                <c:pt idx="1149">
                  <c:v>3.3803662000000033E-2</c:v>
                </c:pt>
                <c:pt idx="1150">
                  <c:v>3.3775732999999947E-2</c:v>
                </c:pt>
                <c:pt idx="1151">
                  <c:v>3.346068700000001E-2</c:v>
                </c:pt>
                <c:pt idx="1152">
                  <c:v>3.3370776999999859E-2</c:v>
                </c:pt>
                <c:pt idx="1153">
                  <c:v>3.3270960999999946E-2</c:v>
                </c:pt>
                <c:pt idx="1154">
                  <c:v>3.3356463999999961E-2</c:v>
                </c:pt>
                <c:pt idx="1155">
                  <c:v>3.334572000000003E-2</c:v>
                </c:pt>
                <c:pt idx="1156">
                  <c:v>3.3429998000000072E-2</c:v>
                </c:pt>
                <c:pt idx="1157">
                  <c:v>3.3394068999999943E-2</c:v>
                </c:pt>
                <c:pt idx="1158">
                  <c:v>3.3459750999999871E-2</c:v>
                </c:pt>
                <c:pt idx="1159">
                  <c:v>3.3448776999999839E-2</c:v>
                </c:pt>
                <c:pt idx="1160">
                  <c:v>3.3561433000000078E-2</c:v>
                </c:pt>
                <c:pt idx="1161">
                  <c:v>3.3523509000000104E-2</c:v>
                </c:pt>
                <c:pt idx="1162">
                  <c:v>3.3536632000000052E-2</c:v>
                </c:pt>
                <c:pt idx="1163">
                  <c:v>3.3382320000000167E-2</c:v>
                </c:pt>
                <c:pt idx="1164">
                  <c:v>3.3376016000000161E-2</c:v>
                </c:pt>
                <c:pt idx="1165">
                  <c:v>3.3211544000000003E-2</c:v>
                </c:pt>
                <c:pt idx="1166">
                  <c:v>3.3346928000000164E-2</c:v>
                </c:pt>
                <c:pt idx="1167">
                  <c:v>3.3324233999999932E-2</c:v>
                </c:pt>
                <c:pt idx="1168">
                  <c:v>3.3286845999999967E-2</c:v>
                </c:pt>
                <c:pt idx="1169">
                  <c:v>3.324044200000003E-2</c:v>
                </c:pt>
                <c:pt idx="1170">
                  <c:v>3.303276299999993E-2</c:v>
                </c:pt>
                <c:pt idx="1171">
                  <c:v>3.2949560000000017E-2</c:v>
                </c:pt>
                <c:pt idx="1172">
                  <c:v>3.2951539000000141E-2</c:v>
                </c:pt>
                <c:pt idx="1173">
                  <c:v>3.2847840000000135E-2</c:v>
                </c:pt>
                <c:pt idx="1174">
                  <c:v>3.2831563999999841E-2</c:v>
                </c:pt>
                <c:pt idx="1175">
                  <c:v>3.2965494999999921E-2</c:v>
                </c:pt>
                <c:pt idx="1176">
                  <c:v>3.2929736999999931E-2</c:v>
                </c:pt>
                <c:pt idx="1177">
                  <c:v>3.2934089999999971E-2</c:v>
                </c:pt>
                <c:pt idx="1178">
                  <c:v>3.2993440999999846E-2</c:v>
                </c:pt>
                <c:pt idx="1179">
                  <c:v>3.2970454000000017E-2</c:v>
                </c:pt>
                <c:pt idx="1180">
                  <c:v>3.2998059999999899E-2</c:v>
                </c:pt>
                <c:pt idx="1181">
                  <c:v>3.3016484999999873E-2</c:v>
                </c:pt>
                <c:pt idx="1182">
                  <c:v>3.3146789000000128E-2</c:v>
                </c:pt>
                <c:pt idx="1183">
                  <c:v>3.3070067999999994E-2</c:v>
                </c:pt>
                <c:pt idx="1184">
                  <c:v>3.3046462000000019E-2</c:v>
                </c:pt>
                <c:pt idx="1185">
                  <c:v>3.308926900000006E-2</c:v>
                </c:pt>
                <c:pt idx="1186">
                  <c:v>3.3099092000000156E-2</c:v>
                </c:pt>
                <c:pt idx="1187">
                  <c:v>3.3311163000000081E-2</c:v>
                </c:pt>
                <c:pt idx="1188">
                  <c:v>3.3318627999999989E-2</c:v>
                </c:pt>
                <c:pt idx="1189">
                  <c:v>3.3234449000000041E-2</c:v>
                </c:pt>
                <c:pt idx="1190">
                  <c:v>3.3034114999999926E-2</c:v>
                </c:pt>
                <c:pt idx="1191">
                  <c:v>3.3162256999999952E-2</c:v>
                </c:pt>
                <c:pt idx="1192">
                  <c:v>3.341688999999997E-2</c:v>
                </c:pt>
                <c:pt idx="1193">
                  <c:v>3.5491614000000025E-2</c:v>
                </c:pt>
                <c:pt idx="1194">
                  <c:v>3.5158766000000015E-2</c:v>
                </c:pt>
                <c:pt idx="1195">
                  <c:v>3.6280625000000101E-2</c:v>
                </c:pt>
                <c:pt idx="1196">
                  <c:v>3.7935412000000043E-2</c:v>
                </c:pt>
                <c:pt idx="1197">
                  <c:v>3.7748246999999992E-2</c:v>
                </c:pt>
                <c:pt idx="1198">
                  <c:v>3.8639509999999974E-2</c:v>
                </c:pt>
                <c:pt idx="1199">
                  <c:v>3.8314732999999934E-2</c:v>
                </c:pt>
                <c:pt idx="1200">
                  <c:v>3.8109281000000009E-2</c:v>
                </c:pt>
                <c:pt idx="1201">
                  <c:v>3.9065659000000093E-2</c:v>
                </c:pt>
                <c:pt idx="1202">
                  <c:v>3.9542647999999875E-2</c:v>
                </c:pt>
                <c:pt idx="1203">
                  <c:v>4.0457765999999992E-2</c:v>
                </c:pt>
                <c:pt idx="1204">
                  <c:v>4.0068209000000021E-2</c:v>
                </c:pt>
                <c:pt idx="1205">
                  <c:v>3.908881599999995E-2</c:v>
                </c:pt>
                <c:pt idx="1206">
                  <c:v>3.936359900000002E-2</c:v>
                </c:pt>
                <c:pt idx="1207">
                  <c:v>3.9981371999999966E-2</c:v>
                </c:pt>
                <c:pt idx="1208">
                  <c:v>4.0574354000000083E-2</c:v>
                </c:pt>
                <c:pt idx="1209">
                  <c:v>4.1075231999999913E-2</c:v>
                </c:pt>
                <c:pt idx="1210">
                  <c:v>4.0313697999999933E-2</c:v>
                </c:pt>
                <c:pt idx="1211">
                  <c:v>3.6907601999999998E-2</c:v>
                </c:pt>
                <c:pt idx="1212">
                  <c:v>3.8419146999999841E-2</c:v>
                </c:pt>
                <c:pt idx="1213">
                  <c:v>3.712302100000011E-2</c:v>
                </c:pt>
                <c:pt idx="1214">
                  <c:v>3.8071346000000179E-2</c:v>
                </c:pt>
                <c:pt idx="1215">
                  <c:v>4.3015076000000138E-2</c:v>
                </c:pt>
                <c:pt idx="1216">
                  <c:v>4.2529142999999978E-2</c:v>
                </c:pt>
                <c:pt idx="1217">
                  <c:v>4.3291656999999983E-2</c:v>
                </c:pt>
                <c:pt idx="1218">
                  <c:v>4.3348250000000005E-2</c:v>
                </c:pt>
                <c:pt idx="1219">
                  <c:v>4.3429075000000011E-2</c:v>
                </c:pt>
                <c:pt idx="1220">
                  <c:v>4.3743044000000057E-2</c:v>
                </c:pt>
                <c:pt idx="1221">
                  <c:v>4.3564407999999957E-2</c:v>
                </c:pt>
                <c:pt idx="1222">
                  <c:v>4.3006646999999933E-2</c:v>
                </c:pt>
                <c:pt idx="1223">
                  <c:v>4.2979137999999924E-2</c:v>
                </c:pt>
                <c:pt idx="1224">
                  <c:v>4.3115082000000027E-2</c:v>
                </c:pt>
                <c:pt idx="1225">
                  <c:v>4.3290083000000097E-2</c:v>
                </c:pt>
                <c:pt idx="1226">
                  <c:v>4.3813949000000095E-2</c:v>
                </c:pt>
                <c:pt idx="1227">
                  <c:v>4.3934711999999994E-2</c:v>
                </c:pt>
                <c:pt idx="1228">
                  <c:v>4.3707940999999889E-2</c:v>
                </c:pt>
                <c:pt idx="1229">
                  <c:v>4.4223557000000031E-2</c:v>
                </c:pt>
                <c:pt idx="1230">
                  <c:v>4.3792605999999977E-2</c:v>
                </c:pt>
                <c:pt idx="1231">
                  <c:v>4.3889368000000102E-2</c:v>
                </c:pt>
                <c:pt idx="1232">
                  <c:v>4.3607611000000136E-2</c:v>
                </c:pt>
                <c:pt idx="1233">
                  <c:v>4.3739282999999886E-2</c:v>
                </c:pt>
                <c:pt idx="1234">
                  <c:v>4.4003296999999976E-2</c:v>
                </c:pt>
                <c:pt idx="1235">
                  <c:v>4.4160771999999952E-2</c:v>
                </c:pt>
                <c:pt idx="1236">
                  <c:v>4.3904510999999959E-2</c:v>
                </c:pt>
                <c:pt idx="1237">
                  <c:v>4.4345240999999987E-2</c:v>
                </c:pt>
                <c:pt idx="1238">
                  <c:v>4.4019600999999964E-2</c:v>
                </c:pt>
                <c:pt idx="1239">
                  <c:v>4.3885600999999955E-2</c:v>
                </c:pt>
                <c:pt idx="1240">
                  <c:v>4.4635608000000049E-2</c:v>
                </c:pt>
                <c:pt idx="1241">
                  <c:v>4.4649570000000041E-2</c:v>
                </c:pt>
                <c:pt idx="1242">
                  <c:v>4.4697224000000008E-2</c:v>
                </c:pt>
                <c:pt idx="1243">
                  <c:v>4.5111743000000162E-2</c:v>
                </c:pt>
                <c:pt idx="1244">
                  <c:v>4.4789976000000023E-2</c:v>
                </c:pt>
                <c:pt idx="1245">
                  <c:v>4.3094305000000076E-2</c:v>
                </c:pt>
                <c:pt idx="1246">
                  <c:v>4.3318877000000158E-2</c:v>
                </c:pt>
                <c:pt idx="1247">
                  <c:v>4.4055113000000118E-2</c:v>
                </c:pt>
                <c:pt idx="1248">
                  <c:v>4.4718679999999948E-2</c:v>
                </c:pt>
                <c:pt idx="1249">
                  <c:v>4.5558951999999861E-2</c:v>
                </c:pt>
                <c:pt idx="1250">
                  <c:v>4.4782018000000104E-2</c:v>
                </c:pt>
                <c:pt idx="1251">
                  <c:v>4.3274791999999937E-2</c:v>
                </c:pt>
                <c:pt idx="1252">
                  <c:v>4.3057209000000055E-2</c:v>
                </c:pt>
                <c:pt idx="1253">
                  <c:v>4.3116904999999858E-2</c:v>
                </c:pt>
                <c:pt idx="1254">
                  <c:v>4.5061933999999838E-2</c:v>
                </c:pt>
                <c:pt idx="1255">
                  <c:v>4.4816665000000054E-2</c:v>
                </c:pt>
                <c:pt idx="1256">
                  <c:v>4.4236628999999993E-2</c:v>
                </c:pt>
                <c:pt idx="1257">
                  <c:v>4.5224004000000151E-2</c:v>
                </c:pt>
                <c:pt idx="1258">
                  <c:v>4.4770820000000183E-2</c:v>
                </c:pt>
                <c:pt idx="1259">
                  <c:v>4.4068590999999969E-2</c:v>
                </c:pt>
                <c:pt idx="1260">
                  <c:v>4.4100128000000044E-2</c:v>
                </c:pt>
                <c:pt idx="1261">
                  <c:v>4.4214288000000122E-2</c:v>
                </c:pt>
                <c:pt idx="1262">
                  <c:v>4.4944801000000097E-2</c:v>
                </c:pt>
                <c:pt idx="1263">
                  <c:v>4.4817201999999952E-2</c:v>
                </c:pt>
                <c:pt idx="1264">
                  <c:v>4.5801981000000068E-2</c:v>
                </c:pt>
                <c:pt idx="1265">
                  <c:v>4.5659007000000203E-2</c:v>
                </c:pt>
                <c:pt idx="1266">
                  <c:v>4.5575991000000156E-2</c:v>
                </c:pt>
                <c:pt idx="1267">
                  <c:v>4.6566483000000061E-2</c:v>
                </c:pt>
                <c:pt idx="1268">
                  <c:v>4.7046561999999993E-2</c:v>
                </c:pt>
                <c:pt idx="1269">
                  <c:v>4.6395862999999961E-2</c:v>
                </c:pt>
                <c:pt idx="1270">
                  <c:v>4.5029305000000019E-2</c:v>
                </c:pt>
                <c:pt idx="1271">
                  <c:v>4.6113280999999916E-2</c:v>
                </c:pt>
                <c:pt idx="1272">
                  <c:v>4.587619999999993E-2</c:v>
                </c:pt>
                <c:pt idx="1273">
                  <c:v>4.6422519999999849E-2</c:v>
                </c:pt>
                <c:pt idx="1274">
                  <c:v>4.5727478000000016E-2</c:v>
                </c:pt>
                <c:pt idx="1275">
                  <c:v>4.4775431000000025E-2</c:v>
                </c:pt>
                <c:pt idx="1276">
                  <c:v>4.3988268000000059E-2</c:v>
                </c:pt>
                <c:pt idx="1277">
                  <c:v>4.4179675999999973E-2</c:v>
                </c:pt>
                <c:pt idx="1278">
                  <c:v>4.4222615000000132E-2</c:v>
                </c:pt>
                <c:pt idx="1279">
                  <c:v>4.3865096999999881E-2</c:v>
                </c:pt>
                <c:pt idx="1280">
                  <c:v>4.4449776999999815E-2</c:v>
                </c:pt>
                <c:pt idx="1281">
                  <c:v>4.4673529999999802E-2</c:v>
                </c:pt>
                <c:pt idx="1282">
                  <c:v>4.4757725000000165E-2</c:v>
                </c:pt>
                <c:pt idx="1283">
                  <c:v>4.4850257999999942E-2</c:v>
                </c:pt>
                <c:pt idx="1284">
                  <c:v>4.471564699999999E-2</c:v>
                </c:pt>
                <c:pt idx="1285">
                  <c:v>4.5421346999999966E-2</c:v>
                </c:pt>
                <c:pt idx="1286">
                  <c:v>4.5477777999999941E-2</c:v>
                </c:pt>
                <c:pt idx="1287">
                  <c:v>4.5165779999999815E-2</c:v>
                </c:pt>
                <c:pt idx="1288">
                  <c:v>4.3895925000000037E-2</c:v>
                </c:pt>
                <c:pt idx="1289">
                  <c:v>4.3815753000000089E-2</c:v>
                </c:pt>
                <c:pt idx="1290">
                  <c:v>4.3810978999999861E-2</c:v>
                </c:pt>
                <c:pt idx="1291">
                  <c:v>4.3938515000000053E-2</c:v>
                </c:pt>
                <c:pt idx="1292">
                  <c:v>4.3327590999999985E-2</c:v>
                </c:pt>
                <c:pt idx="1293">
                  <c:v>4.3976077999999919E-2</c:v>
                </c:pt>
                <c:pt idx="1294">
                  <c:v>4.3153819999999996E-2</c:v>
                </c:pt>
                <c:pt idx="1295">
                  <c:v>4.2581329000000098E-2</c:v>
                </c:pt>
                <c:pt idx="1296">
                  <c:v>4.3255677999999992E-2</c:v>
                </c:pt>
                <c:pt idx="1297">
                  <c:v>4.0110040999999909E-2</c:v>
                </c:pt>
                <c:pt idx="1298">
                  <c:v>4.0229208000000197E-2</c:v>
                </c:pt>
                <c:pt idx="1299">
                  <c:v>4.0193303999999895E-2</c:v>
                </c:pt>
                <c:pt idx="1300">
                  <c:v>4.0404093999999988E-2</c:v>
                </c:pt>
                <c:pt idx="1301">
                  <c:v>4.0223694000000025E-2</c:v>
                </c:pt>
                <c:pt idx="1302">
                  <c:v>4.0488397000000079E-2</c:v>
                </c:pt>
                <c:pt idx="1303">
                  <c:v>4.03192590000001E-2</c:v>
                </c:pt>
                <c:pt idx="1304">
                  <c:v>4.0441113999999972E-2</c:v>
                </c:pt>
                <c:pt idx="1305">
                  <c:v>4.0501835999999909E-2</c:v>
                </c:pt>
                <c:pt idx="1306">
                  <c:v>4.0299363999999969E-2</c:v>
                </c:pt>
                <c:pt idx="1307">
                  <c:v>4.0118846999999958E-2</c:v>
                </c:pt>
                <c:pt idx="1308">
                  <c:v>4.0092302999999899E-2</c:v>
                </c:pt>
                <c:pt idx="1309">
                  <c:v>3.9738136999999826E-2</c:v>
                </c:pt>
                <c:pt idx="1310">
                  <c:v>3.9674748000000135E-2</c:v>
                </c:pt>
                <c:pt idx="1311">
                  <c:v>3.9563577000000121E-2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13-2248-A736-A84CB0B9D19A}"/>
            </c:ext>
          </c:extLst>
        </c:ser>
        <c:ser>
          <c:idx val="5"/>
          <c:order val="3"/>
          <c:tx>
            <c:strRef>
              <c:f>Evolution_new!$AC$32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Evolution_new!$AC$33:$AC$1344</c:f>
              <c:numCache>
                <c:formatCode>0.0000</c:formatCode>
                <c:ptCount val="1312"/>
                <c:pt idx="0">
                  <c:v>-2.875034000000028E-3</c:v>
                </c:pt>
                <c:pt idx="1">
                  <c:v>-3.3594719999999823E-3</c:v>
                </c:pt>
                <c:pt idx="2">
                  <c:v>-3.6121249999999916E-3</c:v>
                </c:pt>
                <c:pt idx="3">
                  <c:v>-4.4657240000000233E-3</c:v>
                </c:pt>
                <c:pt idx="4">
                  <c:v>-4.4586569999999024E-3</c:v>
                </c:pt>
                <c:pt idx="5">
                  <c:v>-4.5036250000000562E-3</c:v>
                </c:pt>
                <c:pt idx="6">
                  <c:v>-4.5085279999999553E-3</c:v>
                </c:pt>
                <c:pt idx="7">
                  <c:v>-4.5192329999999854E-3</c:v>
                </c:pt>
                <c:pt idx="8">
                  <c:v>-4.5559839999999669E-3</c:v>
                </c:pt>
                <c:pt idx="9">
                  <c:v>-4.5765720000000556E-3</c:v>
                </c:pt>
                <c:pt idx="10">
                  <c:v>-4.5819999999999941E-3</c:v>
                </c:pt>
                <c:pt idx="11">
                  <c:v>-4.5806539999999818E-3</c:v>
                </c:pt>
                <c:pt idx="12">
                  <c:v>-4.6268279999999318E-3</c:v>
                </c:pt>
                <c:pt idx="13">
                  <c:v>-4.6306469999999539E-3</c:v>
                </c:pt>
                <c:pt idx="14">
                  <c:v>-4.6011009999999712E-3</c:v>
                </c:pt>
                <c:pt idx="15">
                  <c:v>-4.4651730000000497E-3</c:v>
                </c:pt>
                <c:pt idx="16">
                  <c:v>-4.5745600000000192E-3</c:v>
                </c:pt>
                <c:pt idx="17">
                  <c:v>-4.603958999999918E-3</c:v>
                </c:pt>
                <c:pt idx="18">
                  <c:v>-4.5771579999999406E-3</c:v>
                </c:pt>
                <c:pt idx="19">
                  <c:v>-4.4439820000000052E-3</c:v>
                </c:pt>
                <c:pt idx="20">
                  <c:v>-4.5608429999999768E-3</c:v>
                </c:pt>
                <c:pt idx="21">
                  <c:v>-4.7590930000001204E-3</c:v>
                </c:pt>
                <c:pt idx="22">
                  <c:v>-4.8287999999998875E-3</c:v>
                </c:pt>
                <c:pt idx="23">
                  <c:v>-4.8509730000000674E-3</c:v>
                </c:pt>
                <c:pt idx="24">
                  <c:v>-4.8228510000001279E-3</c:v>
                </c:pt>
                <c:pt idx="25">
                  <c:v>-4.8761420000000728E-3</c:v>
                </c:pt>
                <c:pt idx="26">
                  <c:v>-4.8981909999999971E-3</c:v>
                </c:pt>
                <c:pt idx="27">
                  <c:v>-4.908411000000115E-3</c:v>
                </c:pt>
                <c:pt idx="28">
                  <c:v>-4.8782209999999396E-3</c:v>
                </c:pt>
                <c:pt idx="29">
                  <c:v>-4.8807810000000701E-3</c:v>
                </c:pt>
                <c:pt idx="30">
                  <c:v>-4.8724889999998593E-3</c:v>
                </c:pt>
                <c:pt idx="31">
                  <c:v>-4.8890579999999774E-3</c:v>
                </c:pt>
                <c:pt idx="32">
                  <c:v>-4.8566630000000258E-3</c:v>
                </c:pt>
                <c:pt idx="33">
                  <c:v>-4.8374570000000857E-3</c:v>
                </c:pt>
                <c:pt idx="34">
                  <c:v>-4.5477389999999786E-3</c:v>
                </c:pt>
                <c:pt idx="35">
                  <c:v>-4.2577019999999952E-3</c:v>
                </c:pt>
                <c:pt idx="36">
                  <c:v>-4.3250559999999045E-3</c:v>
                </c:pt>
                <c:pt idx="37">
                  <c:v>-3.8286247000000914E-3</c:v>
                </c:pt>
                <c:pt idx="38">
                  <c:v>-3.554396900000029E-3</c:v>
                </c:pt>
                <c:pt idx="39">
                  <c:v>-4.2194579999999182E-3</c:v>
                </c:pt>
                <c:pt idx="40">
                  <c:v>-3.7983400000000528E-3</c:v>
                </c:pt>
                <c:pt idx="41">
                  <c:v>-4.7046049999999017E-3</c:v>
                </c:pt>
                <c:pt idx="42">
                  <c:v>-4.0794419999999722E-3</c:v>
                </c:pt>
                <c:pt idx="43">
                  <c:v>-3.352663000000007E-3</c:v>
                </c:pt>
                <c:pt idx="44">
                  <c:v>-7.0312169999999701E-4</c:v>
                </c:pt>
                <c:pt idx="45">
                  <c:v>-3.1049413000000642E-3</c:v>
                </c:pt>
                <c:pt idx="46">
                  <c:v>-1.5619498000000931E-3</c:v>
                </c:pt>
                <c:pt idx="47">
                  <c:v>0</c:v>
                </c:pt>
                <c:pt idx="48">
                  <c:v>-2.053474700000038E-3</c:v>
                </c:pt>
                <c:pt idx="49">
                  <c:v>0</c:v>
                </c:pt>
                <c:pt idx="50">
                  <c:v>-1.8292764999999918E-3</c:v>
                </c:pt>
                <c:pt idx="51">
                  <c:v>-1.5159169000000929E-3</c:v>
                </c:pt>
                <c:pt idx="52">
                  <c:v>-1.1990137999999889E-3</c:v>
                </c:pt>
                <c:pt idx="53">
                  <c:v>0</c:v>
                </c:pt>
                <c:pt idx="54">
                  <c:v>0</c:v>
                </c:pt>
                <c:pt idx="55">
                  <c:v>-3.1840712000000622E-3</c:v>
                </c:pt>
                <c:pt idx="56">
                  <c:v>-4.3261579999999637E-3</c:v>
                </c:pt>
                <c:pt idx="57">
                  <c:v>-6.1642187999999577E-3</c:v>
                </c:pt>
                <c:pt idx="58">
                  <c:v>-4.1089592999999239E-3</c:v>
                </c:pt>
                <c:pt idx="59">
                  <c:v>-5.4752197999999907E-3</c:v>
                </c:pt>
                <c:pt idx="60">
                  <c:v>-5.5307589000000235E-3</c:v>
                </c:pt>
                <c:pt idx="61">
                  <c:v>-3.3617226999999731E-3</c:v>
                </c:pt>
                <c:pt idx="62">
                  <c:v>-4.6148756999999704E-3</c:v>
                </c:pt>
                <c:pt idx="63">
                  <c:v>-3.6143254999999497E-3</c:v>
                </c:pt>
                <c:pt idx="64">
                  <c:v>-6.8399282999999965E-3</c:v>
                </c:pt>
                <c:pt idx="65">
                  <c:v>-6.7063848999999887E-3</c:v>
                </c:pt>
                <c:pt idx="66">
                  <c:v>-7.8837174000000228E-3</c:v>
                </c:pt>
                <c:pt idx="67">
                  <c:v>-8.348928999999998E-3</c:v>
                </c:pt>
                <c:pt idx="68">
                  <c:v>-8.2710117999999968E-3</c:v>
                </c:pt>
                <c:pt idx="69">
                  <c:v>-8.5508962000000119E-3</c:v>
                </c:pt>
                <c:pt idx="70">
                  <c:v>-8.5487270999999518E-3</c:v>
                </c:pt>
                <c:pt idx="71">
                  <c:v>-8.5781928000000108E-3</c:v>
                </c:pt>
                <c:pt idx="72">
                  <c:v>-8.9937093000000915E-3</c:v>
                </c:pt>
                <c:pt idx="73">
                  <c:v>-8.9617945999999615E-3</c:v>
                </c:pt>
                <c:pt idx="74">
                  <c:v>-8.7337986000000003E-3</c:v>
                </c:pt>
                <c:pt idx="75">
                  <c:v>-9.1244880000000417E-3</c:v>
                </c:pt>
                <c:pt idx="76">
                  <c:v>-9.0312736000000768E-3</c:v>
                </c:pt>
                <c:pt idx="77">
                  <c:v>-9.1987454000000066E-3</c:v>
                </c:pt>
                <c:pt idx="78">
                  <c:v>-9.3199196000000491E-3</c:v>
                </c:pt>
                <c:pt idx="79">
                  <c:v>-9.3890069999999926E-3</c:v>
                </c:pt>
                <c:pt idx="80">
                  <c:v>-9.5702259999999335E-3</c:v>
                </c:pt>
                <c:pt idx="81">
                  <c:v>-9.5727512999999355E-3</c:v>
                </c:pt>
                <c:pt idx="82">
                  <c:v>-9.4662386999999626E-3</c:v>
                </c:pt>
                <c:pt idx="83">
                  <c:v>-9.5668166000000381E-3</c:v>
                </c:pt>
                <c:pt idx="84">
                  <c:v>-9.6099648000000579E-3</c:v>
                </c:pt>
                <c:pt idx="85">
                  <c:v>-9.60837939999999E-3</c:v>
                </c:pt>
                <c:pt idx="86">
                  <c:v>-9.6229640000000238E-3</c:v>
                </c:pt>
                <c:pt idx="87">
                  <c:v>-9.7462800000000689E-3</c:v>
                </c:pt>
                <c:pt idx="88">
                  <c:v>-9.7658079999999921E-3</c:v>
                </c:pt>
                <c:pt idx="89">
                  <c:v>-9.7389940000000477E-3</c:v>
                </c:pt>
                <c:pt idx="90">
                  <c:v>-9.6590631999999912E-3</c:v>
                </c:pt>
                <c:pt idx="91">
                  <c:v>-1.0697793599999955E-2</c:v>
                </c:pt>
                <c:pt idx="92">
                  <c:v>-1.1101014800000029E-2</c:v>
                </c:pt>
                <c:pt idx="93">
                  <c:v>-1.2615416999999979E-2</c:v>
                </c:pt>
                <c:pt idx="94">
                  <c:v>-1.3760556999999949E-2</c:v>
                </c:pt>
                <c:pt idx="95">
                  <c:v>-1.3004873999999972E-2</c:v>
                </c:pt>
                <c:pt idx="96">
                  <c:v>-1.2621873000000051E-2</c:v>
                </c:pt>
                <c:pt idx="97">
                  <c:v>-1.4067548999999985E-2</c:v>
                </c:pt>
                <c:pt idx="98">
                  <c:v>-1.3761089999999967E-2</c:v>
                </c:pt>
                <c:pt idx="99">
                  <c:v>-1.4599296999999978E-2</c:v>
                </c:pt>
                <c:pt idx="100">
                  <c:v>-1.4841949E-2</c:v>
                </c:pt>
                <c:pt idx="101">
                  <c:v>-1.4833756999999991E-2</c:v>
                </c:pt>
                <c:pt idx="102">
                  <c:v>-1.4867019000000028E-2</c:v>
                </c:pt>
                <c:pt idx="103">
                  <c:v>-1.5709578000000078E-2</c:v>
                </c:pt>
                <c:pt idx="104">
                  <c:v>-1.7277202999999988E-2</c:v>
                </c:pt>
                <c:pt idx="105">
                  <c:v>-1.7030863000000066E-2</c:v>
                </c:pt>
                <c:pt idx="106">
                  <c:v>-1.9229595000000016E-2</c:v>
                </c:pt>
                <c:pt idx="107">
                  <c:v>-1.9234949999999914E-2</c:v>
                </c:pt>
                <c:pt idx="108">
                  <c:v>-1.8377720999999951E-2</c:v>
                </c:pt>
                <c:pt idx="109">
                  <c:v>-1.7596458000000099E-2</c:v>
                </c:pt>
                <c:pt idx="110">
                  <c:v>-1.3615785999999958E-2</c:v>
                </c:pt>
                <c:pt idx="111">
                  <c:v>-1.4919580999999994E-2</c:v>
                </c:pt>
                <c:pt idx="112">
                  <c:v>-1.5045456999999943E-2</c:v>
                </c:pt>
                <c:pt idx="113">
                  <c:v>-1.6482874999999921E-2</c:v>
                </c:pt>
                <c:pt idx="114">
                  <c:v>-1.6237913000000048E-2</c:v>
                </c:pt>
                <c:pt idx="115">
                  <c:v>-1.6177512000000092E-2</c:v>
                </c:pt>
                <c:pt idx="116">
                  <c:v>-1.5931896000000053E-2</c:v>
                </c:pt>
                <c:pt idx="117">
                  <c:v>-1.6129806000000031E-2</c:v>
                </c:pt>
                <c:pt idx="118">
                  <c:v>-1.6662909999999895E-2</c:v>
                </c:pt>
                <c:pt idx="119">
                  <c:v>-1.4846201000000064E-2</c:v>
                </c:pt>
                <c:pt idx="120">
                  <c:v>-1.5860475000000065E-2</c:v>
                </c:pt>
                <c:pt idx="121">
                  <c:v>-1.4088607000000024E-2</c:v>
                </c:pt>
                <c:pt idx="122">
                  <c:v>-1.5302056000000107E-2</c:v>
                </c:pt>
                <c:pt idx="123">
                  <c:v>-1.573414099999991E-2</c:v>
                </c:pt>
                <c:pt idx="124">
                  <c:v>-1.6893957999999883E-2</c:v>
                </c:pt>
                <c:pt idx="125">
                  <c:v>-1.6906442999999969E-2</c:v>
                </c:pt>
                <c:pt idx="126">
                  <c:v>-1.7991759000000003E-2</c:v>
                </c:pt>
                <c:pt idx="127">
                  <c:v>-1.7223954000000048E-2</c:v>
                </c:pt>
                <c:pt idx="128">
                  <c:v>-1.7762453999999935E-2</c:v>
                </c:pt>
                <c:pt idx="129">
                  <c:v>-1.7549959000000059E-2</c:v>
                </c:pt>
                <c:pt idx="130">
                  <c:v>-1.8472421999999825E-2</c:v>
                </c:pt>
                <c:pt idx="131">
                  <c:v>-1.7757627999999841E-2</c:v>
                </c:pt>
                <c:pt idx="132">
                  <c:v>-1.9168932000000041E-2</c:v>
                </c:pt>
                <c:pt idx="133">
                  <c:v>-1.9432277999999997E-2</c:v>
                </c:pt>
                <c:pt idx="134">
                  <c:v>-1.8970117999999956E-2</c:v>
                </c:pt>
                <c:pt idx="135">
                  <c:v>-1.9589120999999977E-2</c:v>
                </c:pt>
                <c:pt idx="136">
                  <c:v>-1.9865751999999931E-2</c:v>
                </c:pt>
                <c:pt idx="137">
                  <c:v>-1.9575536999999942E-2</c:v>
                </c:pt>
                <c:pt idx="138">
                  <c:v>-1.9627934000000097E-2</c:v>
                </c:pt>
                <c:pt idx="139">
                  <c:v>-1.8622119999999995E-2</c:v>
                </c:pt>
                <c:pt idx="140">
                  <c:v>-1.8274167000000036E-2</c:v>
                </c:pt>
                <c:pt idx="141">
                  <c:v>-1.9179274000000076E-2</c:v>
                </c:pt>
                <c:pt idx="142">
                  <c:v>-1.8641731000000165E-2</c:v>
                </c:pt>
                <c:pt idx="143">
                  <c:v>-1.9539324999999962E-2</c:v>
                </c:pt>
                <c:pt idx="144">
                  <c:v>-1.943403400000011E-2</c:v>
                </c:pt>
                <c:pt idx="145">
                  <c:v>-1.8153501999999891E-2</c:v>
                </c:pt>
                <c:pt idx="146">
                  <c:v>-1.9267404000000168E-2</c:v>
                </c:pt>
                <c:pt idx="147">
                  <c:v>-2.0024157999999945E-2</c:v>
                </c:pt>
                <c:pt idx="148">
                  <c:v>-2.0335910000000013E-2</c:v>
                </c:pt>
                <c:pt idx="149">
                  <c:v>-2.0559109999999919E-2</c:v>
                </c:pt>
                <c:pt idx="150">
                  <c:v>-2.0833808000000089E-2</c:v>
                </c:pt>
                <c:pt idx="151">
                  <c:v>-2.0666701999999988E-2</c:v>
                </c:pt>
                <c:pt idx="152">
                  <c:v>-2.1841142999999875E-2</c:v>
                </c:pt>
                <c:pt idx="153">
                  <c:v>-2.157335000000012E-2</c:v>
                </c:pt>
                <c:pt idx="154">
                  <c:v>-2.1503183000000037E-2</c:v>
                </c:pt>
                <c:pt idx="155">
                  <c:v>-2.1699297999999999E-2</c:v>
                </c:pt>
                <c:pt idx="156">
                  <c:v>-2.1493095999999923E-2</c:v>
                </c:pt>
                <c:pt idx="157">
                  <c:v>-2.1449138999999832E-2</c:v>
                </c:pt>
                <c:pt idx="158">
                  <c:v>-2.1286423000000013E-2</c:v>
                </c:pt>
                <c:pt idx="159">
                  <c:v>-2.1158431000000064E-2</c:v>
                </c:pt>
                <c:pt idx="160">
                  <c:v>-2.2237394999999879E-2</c:v>
                </c:pt>
                <c:pt idx="161">
                  <c:v>-2.2267104999999902E-2</c:v>
                </c:pt>
                <c:pt idx="162">
                  <c:v>-2.2201977999999827E-2</c:v>
                </c:pt>
                <c:pt idx="163">
                  <c:v>-2.2311631999999918E-2</c:v>
                </c:pt>
                <c:pt idx="164">
                  <c:v>-2.2292097000000014E-2</c:v>
                </c:pt>
                <c:pt idx="165">
                  <c:v>-2.2546947000000046E-2</c:v>
                </c:pt>
                <c:pt idx="166">
                  <c:v>-2.2400748999999904E-2</c:v>
                </c:pt>
                <c:pt idx="167">
                  <c:v>-2.2220178999999916E-2</c:v>
                </c:pt>
                <c:pt idx="168">
                  <c:v>-2.2490545000000112E-2</c:v>
                </c:pt>
                <c:pt idx="169">
                  <c:v>-2.2627906999999822E-2</c:v>
                </c:pt>
                <c:pt idx="170">
                  <c:v>-2.2672882999999956E-2</c:v>
                </c:pt>
                <c:pt idx="171">
                  <c:v>-2.2635383999999932E-2</c:v>
                </c:pt>
                <c:pt idx="172">
                  <c:v>-2.2657363999999916E-2</c:v>
                </c:pt>
                <c:pt idx="173">
                  <c:v>-2.2597966000000042E-2</c:v>
                </c:pt>
                <c:pt idx="174">
                  <c:v>-2.2619003000000019E-2</c:v>
                </c:pt>
                <c:pt idx="175">
                  <c:v>-2.260196700000006E-2</c:v>
                </c:pt>
                <c:pt idx="176">
                  <c:v>-2.26487360000001E-2</c:v>
                </c:pt>
                <c:pt idx="177">
                  <c:v>-2.2658993000000009E-2</c:v>
                </c:pt>
                <c:pt idx="178">
                  <c:v>-2.267138900000009E-2</c:v>
                </c:pt>
                <c:pt idx="179">
                  <c:v>-2.2705261000000063E-2</c:v>
                </c:pt>
                <c:pt idx="180">
                  <c:v>-2.2734079000000067E-2</c:v>
                </c:pt>
                <c:pt idx="181">
                  <c:v>-2.2741040000000112E-2</c:v>
                </c:pt>
                <c:pt idx="182">
                  <c:v>-2.2819584999999962E-2</c:v>
                </c:pt>
                <c:pt idx="183">
                  <c:v>-2.2880243999999949E-2</c:v>
                </c:pt>
                <c:pt idx="184">
                  <c:v>-2.2890781999999946E-2</c:v>
                </c:pt>
                <c:pt idx="185">
                  <c:v>-2.2882456999999932E-2</c:v>
                </c:pt>
                <c:pt idx="186">
                  <c:v>-2.2917282000000115E-2</c:v>
                </c:pt>
                <c:pt idx="187">
                  <c:v>-2.2908658000000061E-2</c:v>
                </c:pt>
                <c:pt idx="188">
                  <c:v>-2.2909587000000103E-2</c:v>
                </c:pt>
                <c:pt idx="189">
                  <c:v>-2.2759762000000138E-2</c:v>
                </c:pt>
                <c:pt idx="190">
                  <c:v>-2.3364820000000008E-2</c:v>
                </c:pt>
                <c:pt idx="191">
                  <c:v>-2.2576522000000068E-2</c:v>
                </c:pt>
                <c:pt idx="192">
                  <c:v>-2.2326551999999993E-2</c:v>
                </c:pt>
                <c:pt idx="193">
                  <c:v>-2.2241460000000188E-2</c:v>
                </c:pt>
                <c:pt idx="194">
                  <c:v>-2.2138895999999932E-2</c:v>
                </c:pt>
                <c:pt idx="195">
                  <c:v>-2.247229399999992E-2</c:v>
                </c:pt>
                <c:pt idx="196">
                  <c:v>-2.2427763000000142E-2</c:v>
                </c:pt>
                <c:pt idx="197">
                  <c:v>-2.2555800999999973E-2</c:v>
                </c:pt>
                <c:pt idx="198">
                  <c:v>-2.3198665000000118E-2</c:v>
                </c:pt>
                <c:pt idx="199">
                  <c:v>-2.3050320000000055E-2</c:v>
                </c:pt>
                <c:pt idx="200">
                  <c:v>-2.3201160999999956E-2</c:v>
                </c:pt>
                <c:pt idx="201">
                  <c:v>-2.2893101999999999E-2</c:v>
                </c:pt>
                <c:pt idx="202">
                  <c:v>-2.2709992000000057E-2</c:v>
                </c:pt>
                <c:pt idx="203">
                  <c:v>-2.3460745999999973E-2</c:v>
                </c:pt>
                <c:pt idx="204">
                  <c:v>-2.3829028999999991E-2</c:v>
                </c:pt>
                <c:pt idx="205">
                  <c:v>-2.5171386000000098E-2</c:v>
                </c:pt>
                <c:pt idx="206">
                  <c:v>-2.4631399000000102E-2</c:v>
                </c:pt>
                <c:pt idx="207">
                  <c:v>-2.5086757000000036E-2</c:v>
                </c:pt>
                <c:pt idx="208">
                  <c:v>-2.495714899999996E-2</c:v>
                </c:pt>
                <c:pt idx="209">
                  <c:v>-2.4168858000000001E-2</c:v>
                </c:pt>
                <c:pt idx="210">
                  <c:v>-2.3472849999999882E-2</c:v>
                </c:pt>
                <c:pt idx="211">
                  <c:v>-2.2608868000000028E-2</c:v>
                </c:pt>
                <c:pt idx="212">
                  <c:v>-2.2545869999999923E-2</c:v>
                </c:pt>
                <c:pt idx="213">
                  <c:v>-2.146890099999996E-2</c:v>
                </c:pt>
                <c:pt idx="214">
                  <c:v>-2.1027286999999888E-2</c:v>
                </c:pt>
                <c:pt idx="215">
                  <c:v>-2.0316679000000021E-2</c:v>
                </c:pt>
                <c:pt idx="216">
                  <c:v>-2.1104184999999914E-2</c:v>
                </c:pt>
                <c:pt idx="217">
                  <c:v>-2.0244083000000045E-2</c:v>
                </c:pt>
                <c:pt idx="218">
                  <c:v>-1.9447036000000025E-2</c:v>
                </c:pt>
                <c:pt idx="219">
                  <c:v>-1.9646635999999943E-2</c:v>
                </c:pt>
                <c:pt idx="220">
                  <c:v>-2.019767200000001E-2</c:v>
                </c:pt>
                <c:pt idx="221">
                  <c:v>-2.0091030000000044E-2</c:v>
                </c:pt>
                <c:pt idx="222">
                  <c:v>-2.0100945000000137E-2</c:v>
                </c:pt>
                <c:pt idx="223">
                  <c:v>-1.9709902000000057E-2</c:v>
                </c:pt>
                <c:pt idx="224">
                  <c:v>-1.8979829999999993E-2</c:v>
                </c:pt>
                <c:pt idx="225">
                  <c:v>-1.908454000000006E-2</c:v>
                </c:pt>
                <c:pt idx="226">
                  <c:v>-1.9059031000000004E-2</c:v>
                </c:pt>
                <c:pt idx="227">
                  <c:v>-1.8779925999999933E-2</c:v>
                </c:pt>
                <c:pt idx="228">
                  <c:v>-1.9973662999999989E-2</c:v>
                </c:pt>
                <c:pt idx="229">
                  <c:v>-1.9135162000000035E-2</c:v>
                </c:pt>
                <c:pt idx="230">
                  <c:v>-1.884226200000012E-2</c:v>
                </c:pt>
                <c:pt idx="231">
                  <c:v>-1.8828840000000128E-2</c:v>
                </c:pt>
                <c:pt idx="232">
                  <c:v>-1.8087669000000004E-2</c:v>
                </c:pt>
                <c:pt idx="233">
                  <c:v>-1.8083664999999884E-2</c:v>
                </c:pt>
                <c:pt idx="234">
                  <c:v>-1.7670950000000175E-2</c:v>
                </c:pt>
                <c:pt idx="235">
                  <c:v>-1.8379654999999957E-2</c:v>
                </c:pt>
                <c:pt idx="236">
                  <c:v>-1.8406647000000022E-2</c:v>
                </c:pt>
                <c:pt idx="237">
                  <c:v>-1.8843736000000035E-2</c:v>
                </c:pt>
                <c:pt idx="238">
                  <c:v>-1.9479027999999971E-2</c:v>
                </c:pt>
                <c:pt idx="239">
                  <c:v>-1.8905483999999889E-2</c:v>
                </c:pt>
                <c:pt idx="240">
                  <c:v>-1.8350912999999993E-2</c:v>
                </c:pt>
                <c:pt idx="241">
                  <c:v>-1.7817968999999947E-2</c:v>
                </c:pt>
                <c:pt idx="242">
                  <c:v>-1.7983480999999982E-2</c:v>
                </c:pt>
                <c:pt idx="243">
                  <c:v>-1.8294534999999997E-2</c:v>
                </c:pt>
                <c:pt idx="244">
                  <c:v>-1.8352519999999914E-2</c:v>
                </c:pt>
                <c:pt idx="245">
                  <c:v>-1.8189086999999972E-2</c:v>
                </c:pt>
                <c:pt idx="246">
                  <c:v>-1.8373383999999986E-2</c:v>
                </c:pt>
                <c:pt idx="247">
                  <c:v>-1.8066548000000012E-2</c:v>
                </c:pt>
                <c:pt idx="248">
                  <c:v>-1.8230205999999954E-2</c:v>
                </c:pt>
                <c:pt idx="249">
                  <c:v>-1.8692853999999898E-2</c:v>
                </c:pt>
                <c:pt idx="250">
                  <c:v>-1.8383188000000019E-2</c:v>
                </c:pt>
                <c:pt idx="251">
                  <c:v>-1.7324339999999893E-2</c:v>
                </c:pt>
                <c:pt idx="252">
                  <c:v>-1.67449509999999E-2</c:v>
                </c:pt>
                <c:pt idx="253">
                  <c:v>-1.5243798999999853E-2</c:v>
                </c:pt>
                <c:pt idx="254">
                  <c:v>-1.3885883999999805E-2</c:v>
                </c:pt>
                <c:pt idx="255">
                  <c:v>-1.417477800000006E-2</c:v>
                </c:pt>
                <c:pt idx="256">
                  <c:v>-1.4028864999999996E-2</c:v>
                </c:pt>
                <c:pt idx="257">
                  <c:v>-1.4121259000000009E-2</c:v>
                </c:pt>
                <c:pt idx="258">
                  <c:v>-1.4053936999999905E-2</c:v>
                </c:pt>
                <c:pt idx="259">
                  <c:v>-1.4584166999999979E-2</c:v>
                </c:pt>
                <c:pt idx="260">
                  <c:v>-1.4054640999999948E-2</c:v>
                </c:pt>
                <c:pt idx="261">
                  <c:v>-1.3649086000000124E-2</c:v>
                </c:pt>
                <c:pt idx="262">
                  <c:v>-1.286251900000002E-2</c:v>
                </c:pt>
                <c:pt idx="263">
                  <c:v>-1.2894874000000072E-2</c:v>
                </c:pt>
                <c:pt idx="264">
                  <c:v>-1.2992821000000048E-2</c:v>
                </c:pt>
                <c:pt idx="265">
                  <c:v>-1.2273521999999957E-2</c:v>
                </c:pt>
                <c:pt idx="266">
                  <c:v>-1.3181071999999858E-2</c:v>
                </c:pt>
                <c:pt idx="267">
                  <c:v>-1.5324725999999829E-2</c:v>
                </c:pt>
                <c:pt idx="268">
                  <c:v>-1.3978517000000011E-2</c:v>
                </c:pt>
                <c:pt idx="269">
                  <c:v>-1.6716537000000017E-2</c:v>
                </c:pt>
                <c:pt idx="270">
                  <c:v>-1.4094648000000006E-2</c:v>
                </c:pt>
                <c:pt idx="271">
                  <c:v>-1.3003641000000015E-2</c:v>
                </c:pt>
                <c:pt idx="272">
                  <c:v>-1.2487031999999999E-2</c:v>
                </c:pt>
                <c:pt idx="273">
                  <c:v>-1.1020121000000018E-2</c:v>
                </c:pt>
                <c:pt idx="274">
                  <c:v>-1.0379007000000001E-2</c:v>
                </c:pt>
                <c:pt idx="275">
                  <c:v>-9.404619999999796E-3</c:v>
                </c:pt>
                <c:pt idx="276">
                  <c:v>-8.8930040000000186E-3</c:v>
                </c:pt>
                <c:pt idx="277">
                  <c:v>-8.5117190000000842E-3</c:v>
                </c:pt>
                <c:pt idx="278">
                  <c:v>-7.6487419999998561E-3</c:v>
                </c:pt>
                <c:pt idx="279">
                  <c:v>-6.7775319999998371E-3</c:v>
                </c:pt>
                <c:pt idx="280">
                  <c:v>-5.8554840000001607E-3</c:v>
                </c:pt>
                <c:pt idx="281">
                  <c:v>-5.9745470000000297E-3</c:v>
                </c:pt>
                <c:pt idx="282">
                  <c:v>-7.4061559999997828E-3</c:v>
                </c:pt>
                <c:pt idx="283">
                  <c:v>-6.428661000000147E-3</c:v>
                </c:pt>
                <c:pt idx="284">
                  <c:v>-8.9365199999999739E-3</c:v>
                </c:pt>
                <c:pt idx="285">
                  <c:v>-8.7741929999999684E-3</c:v>
                </c:pt>
                <c:pt idx="286">
                  <c:v>-8.3133820000000462E-3</c:v>
                </c:pt>
                <c:pt idx="287">
                  <c:v>-1.0650622000000113E-2</c:v>
                </c:pt>
                <c:pt idx="288">
                  <c:v>-1.2473747000000004E-2</c:v>
                </c:pt>
                <c:pt idx="289">
                  <c:v>-9.374735000000101E-3</c:v>
                </c:pt>
                <c:pt idx="290">
                  <c:v>-1.0536139000000048E-2</c:v>
                </c:pt>
                <c:pt idx="291">
                  <c:v>-1.1093053999999939E-2</c:v>
                </c:pt>
                <c:pt idx="292">
                  <c:v>-1.3338373000000047E-2</c:v>
                </c:pt>
                <c:pt idx="293">
                  <c:v>-8.833528999999998E-3</c:v>
                </c:pt>
                <c:pt idx="294">
                  <c:v>-1.138428900000008E-2</c:v>
                </c:pt>
                <c:pt idx="295">
                  <c:v>-9.3321619999999252E-3</c:v>
                </c:pt>
                <c:pt idx="296">
                  <c:v>-9.8135899999999762E-3</c:v>
                </c:pt>
                <c:pt idx="297">
                  <c:v>-6.7317829999999504E-3</c:v>
                </c:pt>
                <c:pt idx="298">
                  <c:v>-6.6402490000000399E-3</c:v>
                </c:pt>
                <c:pt idx="299">
                  <c:v>-5.665452999999843E-3</c:v>
                </c:pt>
                <c:pt idx="300">
                  <c:v>-5.5000319999999195E-3</c:v>
                </c:pt>
                <c:pt idx="301">
                  <c:v>-4.6764869999999523E-3</c:v>
                </c:pt>
                <c:pt idx="302">
                  <c:v>-5.4586600000000093E-3</c:v>
                </c:pt>
                <c:pt idx="303">
                  <c:v>-5.5479849999999263E-3</c:v>
                </c:pt>
                <c:pt idx="304">
                  <c:v>-5.4351719999999656E-3</c:v>
                </c:pt>
                <c:pt idx="305">
                  <c:v>-8.2443450000000661E-3</c:v>
                </c:pt>
                <c:pt idx="306">
                  <c:v>-1.0995619000000033E-2</c:v>
                </c:pt>
                <c:pt idx="307">
                  <c:v>-9.4373299999999747E-3</c:v>
                </c:pt>
                <c:pt idx="308">
                  <c:v>-5.7632610000000568E-3</c:v>
                </c:pt>
                <c:pt idx="309">
                  <c:v>-5.8631070000001277E-3</c:v>
                </c:pt>
                <c:pt idx="310">
                  <c:v>-5.395974999999908E-3</c:v>
                </c:pt>
                <c:pt idx="311">
                  <c:v>-6.3402110000001814E-3</c:v>
                </c:pt>
                <c:pt idx="312">
                  <c:v>-4.4080979999998821E-3</c:v>
                </c:pt>
                <c:pt idx="313">
                  <c:v>-1.96856200000002E-3</c:v>
                </c:pt>
                <c:pt idx="314">
                  <c:v>-2.2518390000000181E-3</c:v>
                </c:pt>
                <c:pt idx="315">
                  <c:v>-1.5763830000000781E-3</c:v>
                </c:pt>
                <c:pt idx="316">
                  <c:v>-1.4911419999998543E-3</c:v>
                </c:pt>
                <c:pt idx="317">
                  <c:v>-9.835259999999835E-4</c:v>
                </c:pt>
                <c:pt idx="318">
                  <c:v>-8.4675999999944909E-5</c:v>
                </c:pt>
                <c:pt idx="319">
                  <c:v>-1.0298499999998966E-4</c:v>
                </c:pt>
                <c:pt idx="320">
                  <c:v>-3.545390000001589E-4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-7.6774999999997814E-5</c:v>
                </c:pt>
                <c:pt idx="325">
                  <c:v>0</c:v>
                </c:pt>
                <c:pt idx="326">
                  <c:v>-1.0168739999999162E-3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-1.5045039999999972E-3</c:v>
                </c:pt>
                <c:pt idx="333">
                  <c:v>-8.3028899999999339E-4</c:v>
                </c:pt>
                <c:pt idx="334">
                  <c:v>-1.9936139999999795E-3</c:v>
                </c:pt>
                <c:pt idx="335">
                  <c:v>-1.2671289999998407E-3</c:v>
                </c:pt>
                <c:pt idx="336">
                  <c:v>-1.8214909999999236E-3</c:v>
                </c:pt>
                <c:pt idx="337">
                  <c:v>0</c:v>
                </c:pt>
                <c:pt idx="338">
                  <c:v>-2.2216989999999442E-3</c:v>
                </c:pt>
                <c:pt idx="339">
                  <c:v>-3.4365729999999532E-3</c:v>
                </c:pt>
                <c:pt idx="340">
                  <c:v>-6.0769620000000945E-3</c:v>
                </c:pt>
                <c:pt idx="341">
                  <c:v>-4.541134000000056E-3</c:v>
                </c:pt>
                <c:pt idx="342">
                  <c:v>-1.2018249999998715E-3</c:v>
                </c:pt>
                <c:pt idx="343">
                  <c:v>-1.5492159999998876E-3</c:v>
                </c:pt>
                <c:pt idx="344">
                  <c:v>-2.0142990000001646E-3</c:v>
                </c:pt>
                <c:pt idx="345">
                  <c:v>-2.5366809999998168E-3</c:v>
                </c:pt>
                <c:pt idx="346">
                  <c:v>-1.3066069999999855E-3</c:v>
                </c:pt>
                <c:pt idx="347">
                  <c:v>-1.689893000000211E-3</c:v>
                </c:pt>
                <c:pt idx="348">
                  <c:v>-1.2377089999999953E-3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13-2248-A736-A84CB0B9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Evolution_new!$Z$32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Evolution_new!$Z$33:$Z$1344</c:f>
              <c:numCache>
                <c:formatCode>_ * #,##0.00_)\ "$"_ ;_ * \(#,##0.00\)\ "$"_ ;_ * "-"??_)\ "$"_ ;_ @_ </c:formatCode>
                <c:ptCount val="1312"/>
                <c:pt idx="0">
                  <c:v>999.75946499999998</c:v>
                </c:pt>
                <c:pt idx="1">
                  <c:v>999.62320499999998</c:v>
                </c:pt>
                <c:pt idx="2">
                  <c:v>999.305205</c:v>
                </c:pt>
                <c:pt idx="3">
                  <c:v>1002.212055</c:v>
                </c:pt>
                <c:pt idx="4">
                  <c:v>1002.377595</c:v>
                </c:pt>
                <c:pt idx="5">
                  <c:v>1004.7800549999999</c:v>
                </c:pt>
                <c:pt idx="6">
                  <c:v>1005.7733050000001</c:v>
                </c:pt>
                <c:pt idx="7">
                  <c:v>1007.832055</c:v>
                </c:pt>
                <c:pt idx="8">
                  <c:v>1008.974055</c:v>
                </c:pt>
                <c:pt idx="9">
                  <c:v>1010.836055</c:v>
                </c:pt>
                <c:pt idx="10">
                  <c:v>1011.450115</c:v>
                </c:pt>
                <c:pt idx="11">
                  <c:v>1011.888055</c:v>
                </c:pt>
                <c:pt idx="12">
                  <c:v>1015.503055</c:v>
                </c:pt>
                <c:pt idx="13">
                  <c:v>1017.5350550000001</c:v>
                </c:pt>
                <c:pt idx="14">
                  <c:v>1017.692055</c:v>
                </c:pt>
                <c:pt idx="15">
                  <c:v>1013.664555</c:v>
                </c:pt>
                <c:pt idx="16">
                  <c:v>1012.628055</c:v>
                </c:pt>
                <c:pt idx="17">
                  <c:v>1016.526055</c:v>
                </c:pt>
                <c:pt idx="18">
                  <c:v>1015.968055</c:v>
                </c:pt>
                <c:pt idx="19">
                  <c:v>1012.861275</c:v>
                </c:pt>
                <c:pt idx="20">
                  <c:v>1016.9462150000001</c:v>
                </c:pt>
                <c:pt idx="21">
                  <c:v>1020.328495</c:v>
                </c:pt>
                <c:pt idx="22">
                  <c:v>1022.004855</c:v>
                </c:pt>
                <c:pt idx="23">
                  <c:v>1024.7918549999999</c:v>
                </c:pt>
                <c:pt idx="24">
                  <c:v>1024.376855</c:v>
                </c:pt>
                <c:pt idx="25">
                  <c:v>1028.2188149999999</c:v>
                </c:pt>
                <c:pt idx="26">
                  <c:v>1026.9968550000001</c:v>
                </c:pt>
                <c:pt idx="27">
                  <c:v>1026.962855</c:v>
                </c:pt>
                <c:pt idx="28">
                  <c:v>1025.721855</c:v>
                </c:pt>
                <c:pt idx="29">
                  <c:v>1027.220955</c:v>
                </c:pt>
                <c:pt idx="30">
                  <c:v>1027.7098550000001</c:v>
                </c:pt>
                <c:pt idx="31">
                  <c:v>1028.9381550000001</c:v>
                </c:pt>
                <c:pt idx="32">
                  <c:v>1029.337315</c:v>
                </c:pt>
                <c:pt idx="33">
                  <c:v>1027.657755</c:v>
                </c:pt>
                <c:pt idx="34">
                  <c:v>1017.677855</c:v>
                </c:pt>
                <c:pt idx="35">
                  <c:v>1008.068025</c:v>
                </c:pt>
                <c:pt idx="36">
                  <c:v>1004.926495</c:v>
                </c:pt>
                <c:pt idx="37">
                  <c:v>995.52685499999995</c:v>
                </c:pt>
                <c:pt idx="38">
                  <c:v>992.29575499999999</c:v>
                </c:pt>
                <c:pt idx="39">
                  <c:v>1000.962255</c:v>
                </c:pt>
                <c:pt idx="40">
                  <c:v>1000.9752549999999</c:v>
                </c:pt>
                <c:pt idx="41">
                  <c:v>1014.5717550000001</c:v>
                </c:pt>
                <c:pt idx="42">
                  <c:v>1011.223255</c:v>
                </c:pt>
                <c:pt idx="43">
                  <c:v>1009.674835</c:v>
                </c:pt>
                <c:pt idx="44">
                  <c:v>982.06025499999998</c:v>
                </c:pt>
                <c:pt idx="45">
                  <c:v>996.55567499999995</c:v>
                </c:pt>
                <c:pt idx="46">
                  <c:v>970.38375499999995</c:v>
                </c:pt>
                <c:pt idx="47">
                  <c:v>907.51725499999998</c:v>
                </c:pt>
                <c:pt idx="48">
                  <c:v>948.13325499999996</c:v>
                </c:pt>
                <c:pt idx="49">
                  <c:v>891.540255</c:v>
                </c:pt>
                <c:pt idx="50">
                  <c:v>909.78425500000003</c:v>
                </c:pt>
                <c:pt idx="51">
                  <c:v>860.01325499999996</c:v>
                </c:pt>
                <c:pt idx="52">
                  <c:v>885.49625500000002</c:v>
                </c:pt>
                <c:pt idx="53">
                  <c:v>882.15925500000003</c:v>
                </c:pt>
                <c:pt idx="54">
                  <c:v>864.98597500000005</c:v>
                </c:pt>
                <c:pt idx="55">
                  <c:v>902.05450499999995</c:v>
                </c:pt>
                <c:pt idx="56">
                  <c:v>909.93349499999999</c:v>
                </c:pt>
                <c:pt idx="57">
                  <c:v>913.44847500000003</c:v>
                </c:pt>
                <c:pt idx="58">
                  <c:v>907.52925500000003</c:v>
                </c:pt>
                <c:pt idx="59">
                  <c:v>923.90125499999999</c:v>
                </c:pt>
                <c:pt idx="60">
                  <c:v>929.84853499999997</c:v>
                </c:pt>
                <c:pt idx="61">
                  <c:v>925.30105500000002</c:v>
                </c:pt>
                <c:pt idx="62">
                  <c:v>928.31905500000005</c:v>
                </c:pt>
                <c:pt idx="63">
                  <c:v>925.42605500000002</c:v>
                </c:pt>
                <c:pt idx="64">
                  <c:v>941.92105500000002</c:v>
                </c:pt>
                <c:pt idx="65">
                  <c:v>939.72185500000001</c:v>
                </c:pt>
                <c:pt idx="66">
                  <c:v>944.09005500000001</c:v>
                </c:pt>
                <c:pt idx="67">
                  <c:v>955.47355500000003</c:v>
                </c:pt>
                <c:pt idx="68">
                  <c:v>953.11355500000002</c:v>
                </c:pt>
                <c:pt idx="69">
                  <c:v>961.98105499999997</c:v>
                </c:pt>
                <c:pt idx="70">
                  <c:v>970.64363000000003</c:v>
                </c:pt>
                <c:pt idx="71">
                  <c:v>968.44005500000003</c:v>
                </c:pt>
                <c:pt idx="72">
                  <c:v>976.77455499999996</c:v>
                </c:pt>
                <c:pt idx="73">
                  <c:v>974.05155500000001</c:v>
                </c:pt>
                <c:pt idx="74">
                  <c:v>967.68555500000002</c:v>
                </c:pt>
                <c:pt idx="75">
                  <c:v>975.69705499999998</c:v>
                </c:pt>
                <c:pt idx="76">
                  <c:v>971.84605499999998</c:v>
                </c:pt>
                <c:pt idx="77">
                  <c:v>977.66841999999997</c:v>
                </c:pt>
                <c:pt idx="78">
                  <c:v>979.98505499999999</c:v>
                </c:pt>
                <c:pt idx="79">
                  <c:v>982.61983499999997</c:v>
                </c:pt>
                <c:pt idx="80">
                  <c:v>993.04605500000002</c:v>
                </c:pt>
                <c:pt idx="81">
                  <c:v>989.09455500000001</c:v>
                </c:pt>
                <c:pt idx="82">
                  <c:v>986.39386500000001</c:v>
                </c:pt>
                <c:pt idx="83">
                  <c:v>987.76955499999997</c:v>
                </c:pt>
                <c:pt idx="84">
                  <c:v>989.94705499999998</c:v>
                </c:pt>
                <c:pt idx="85">
                  <c:v>988.48055499999998</c:v>
                </c:pt>
                <c:pt idx="86">
                  <c:v>989.04353500000002</c:v>
                </c:pt>
                <c:pt idx="87">
                  <c:v>993.70155499999998</c:v>
                </c:pt>
                <c:pt idx="88">
                  <c:v>994.79605500000002</c:v>
                </c:pt>
                <c:pt idx="89">
                  <c:v>990.056555</c:v>
                </c:pt>
                <c:pt idx="90">
                  <c:v>984.39508999999998</c:v>
                </c:pt>
                <c:pt idx="91">
                  <c:v>984.30505500000004</c:v>
                </c:pt>
                <c:pt idx="92">
                  <c:v>986.32953499999996</c:v>
                </c:pt>
                <c:pt idx="93">
                  <c:v>987.80555500000003</c:v>
                </c:pt>
                <c:pt idx="94">
                  <c:v>992.12805500000002</c:v>
                </c:pt>
                <c:pt idx="95">
                  <c:v>991.83117500000003</c:v>
                </c:pt>
                <c:pt idx="96">
                  <c:v>992.46335499999998</c:v>
                </c:pt>
                <c:pt idx="97">
                  <c:v>998.57855500000005</c:v>
                </c:pt>
                <c:pt idx="98">
                  <c:v>995.358565</c:v>
                </c:pt>
                <c:pt idx="99">
                  <c:v>997.40655500000003</c:v>
                </c:pt>
                <c:pt idx="100">
                  <c:v>996.73441500000001</c:v>
                </c:pt>
                <c:pt idx="101">
                  <c:v>1000.159555</c:v>
                </c:pt>
                <c:pt idx="102">
                  <c:v>1000.709555</c:v>
                </c:pt>
                <c:pt idx="103">
                  <c:v>1003.861455</c:v>
                </c:pt>
                <c:pt idx="104">
                  <c:v>1006.325555</c:v>
                </c:pt>
                <c:pt idx="105">
                  <c:v>1002.923555</c:v>
                </c:pt>
                <c:pt idx="106">
                  <c:v>1006.749055</c:v>
                </c:pt>
                <c:pt idx="107">
                  <c:v>1012.163615</c:v>
                </c:pt>
                <c:pt idx="108">
                  <c:v>1013.1329449999999</c:v>
                </c:pt>
                <c:pt idx="109">
                  <c:v>1014.7560549999999</c:v>
                </c:pt>
                <c:pt idx="110">
                  <c:v>1003.176055</c:v>
                </c:pt>
                <c:pt idx="111">
                  <c:v>1007.669455</c:v>
                </c:pt>
                <c:pt idx="112">
                  <c:v>1010.855055</c:v>
                </c:pt>
                <c:pt idx="113">
                  <c:v>1014.731055</c:v>
                </c:pt>
                <c:pt idx="114">
                  <c:v>1015.422555</c:v>
                </c:pt>
                <c:pt idx="115">
                  <c:v>1017.771075</c:v>
                </c:pt>
                <c:pt idx="116">
                  <c:v>1016.408555</c:v>
                </c:pt>
                <c:pt idx="117">
                  <c:v>1018.183555</c:v>
                </c:pt>
                <c:pt idx="118">
                  <c:v>1018.774315</c:v>
                </c:pt>
                <c:pt idx="119">
                  <c:v>1009.475535</c:v>
                </c:pt>
                <c:pt idx="120">
                  <c:v>1013.656705</c:v>
                </c:pt>
                <c:pt idx="121">
                  <c:v>1008.976555</c:v>
                </c:pt>
                <c:pt idx="122">
                  <c:v>1013.414555</c:v>
                </c:pt>
                <c:pt idx="123">
                  <c:v>1017.914115</c:v>
                </c:pt>
                <c:pt idx="124">
                  <c:v>1020.965805</c:v>
                </c:pt>
                <c:pt idx="125">
                  <c:v>1021.634805</c:v>
                </c:pt>
                <c:pt idx="126">
                  <c:v>1025.791305</c:v>
                </c:pt>
                <c:pt idx="127">
                  <c:v>1025.219235</c:v>
                </c:pt>
                <c:pt idx="128">
                  <c:v>1022.813805</c:v>
                </c:pt>
                <c:pt idx="129">
                  <c:v>1023.348805</c:v>
                </c:pt>
                <c:pt idx="130">
                  <c:v>1026.1813050000001</c:v>
                </c:pt>
                <c:pt idx="131">
                  <c:v>1025.2248050000001</c:v>
                </c:pt>
                <c:pt idx="132">
                  <c:v>1030.158545</c:v>
                </c:pt>
                <c:pt idx="133">
                  <c:v>1032.0378049999999</c:v>
                </c:pt>
                <c:pt idx="134">
                  <c:v>1033.5298250000001</c:v>
                </c:pt>
                <c:pt idx="135">
                  <c:v>1035.285805</c:v>
                </c:pt>
                <c:pt idx="136">
                  <c:v>1037.673305</c:v>
                </c:pt>
                <c:pt idx="137">
                  <c:v>1037.2871950000001</c:v>
                </c:pt>
                <c:pt idx="138">
                  <c:v>1037.107305</c:v>
                </c:pt>
                <c:pt idx="139">
                  <c:v>1033.4573049999999</c:v>
                </c:pt>
                <c:pt idx="140">
                  <c:v>1033.482745</c:v>
                </c:pt>
                <c:pt idx="141">
                  <c:v>1033.5838249999999</c:v>
                </c:pt>
                <c:pt idx="142">
                  <c:v>1034.8741749999999</c:v>
                </c:pt>
                <c:pt idx="143">
                  <c:v>1037.2683050000001</c:v>
                </c:pt>
                <c:pt idx="144">
                  <c:v>1039.6811049999999</c:v>
                </c:pt>
                <c:pt idx="145">
                  <c:v>1038.5817050000001</c:v>
                </c:pt>
                <c:pt idx="146">
                  <c:v>1045.1502049999999</c:v>
                </c:pt>
                <c:pt idx="147">
                  <c:v>1044.6076250000001</c:v>
                </c:pt>
                <c:pt idx="148">
                  <c:v>1048.1812050000001</c:v>
                </c:pt>
                <c:pt idx="149">
                  <c:v>1047.1566250000001</c:v>
                </c:pt>
                <c:pt idx="150">
                  <c:v>1046.6937049999999</c:v>
                </c:pt>
                <c:pt idx="151">
                  <c:v>1040.994985</c:v>
                </c:pt>
                <c:pt idx="152">
                  <c:v>1042.2001250000001</c:v>
                </c:pt>
                <c:pt idx="153">
                  <c:v>1038.180985</c:v>
                </c:pt>
                <c:pt idx="154">
                  <c:v>1038.792625</c:v>
                </c:pt>
                <c:pt idx="155">
                  <c:v>1041.722745</c:v>
                </c:pt>
                <c:pt idx="156">
                  <c:v>1042.3615500000001</c:v>
                </c:pt>
                <c:pt idx="157">
                  <c:v>1040.5061250000001</c:v>
                </c:pt>
                <c:pt idx="158">
                  <c:v>1041.0462050000001</c:v>
                </c:pt>
                <c:pt idx="159">
                  <c:v>1041.2192849999999</c:v>
                </c:pt>
                <c:pt idx="160">
                  <c:v>1044.4116650000001</c:v>
                </c:pt>
                <c:pt idx="161">
                  <c:v>1040.766705</c:v>
                </c:pt>
                <c:pt idx="162">
                  <c:v>1043.3468150000001</c:v>
                </c:pt>
                <c:pt idx="163">
                  <c:v>1039.1473550000001</c:v>
                </c:pt>
                <c:pt idx="164">
                  <c:v>1040.3112450000001</c:v>
                </c:pt>
                <c:pt idx="165">
                  <c:v>1038.1837149999999</c:v>
                </c:pt>
                <c:pt idx="166">
                  <c:v>1044.711505</c:v>
                </c:pt>
                <c:pt idx="167">
                  <c:v>1052.2044350000001</c:v>
                </c:pt>
                <c:pt idx="168">
                  <c:v>1042.917915</c:v>
                </c:pt>
                <c:pt idx="169">
                  <c:v>1036.2109250000001</c:v>
                </c:pt>
                <c:pt idx="170">
                  <c:v>1032.1395050000001</c:v>
                </c:pt>
                <c:pt idx="171">
                  <c:v>1038.731505</c:v>
                </c:pt>
                <c:pt idx="172">
                  <c:v>1034.461505</c:v>
                </c:pt>
                <c:pt idx="173">
                  <c:v>1037.689005</c:v>
                </c:pt>
                <c:pt idx="174">
                  <c:v>1041.2755050000001</c:v>
                </c:pt>
                <c:pt idx="175">
                  <c:v>1043.1560050000001</c:v>
                </c:pt>
                <c:pt idx="176">
                  <c:v>1040.062005</c:v>
                </c:pt>
                <c:pt idx="177">
                  <c:v>1037.979505</c:v>
                </c:pt>
                <c:pt idx="178">
                  <c:v>1035.817505</c:v>
                </c:pt>
                <c:pt idx="179">
                  <c:v>1032.711505</c:v>
                </c:pt>
                <c:pt idx="180">
                  <c:v>1035.2860049999999</c:v>
                </c:pt>
                <c:pt idx="181">
                  <c:v>1029.4615249999999</c:v>
                </c:pt>
                <c:pt idx="182">
                  <c:v>1028.2744250000001</c:v>
                </c:pt>
                <c:pt idx="183">
                  <c:v>1032.613505</c:v>
                </c:pt>
                <c:pt idx="184">
                  <c:v>1036.763005</c:v>
                </c:pt>
                <c:pt idx="185">
                  <c:v>1036.689785</c:v>
                </c:pt>
                <c:pt idx="186">
                  <c:v>1035.549505</c:v>
                </c:pt>
                <c:pt idx="187">
                  <c:v>1036.669005</c:v>
                </c:pt>
                <c:pt idx="188">
                  <c:v>1036.1671249999999</c:v>
                </c:pt>
                <c:pt idx="189">
                  <c:v>1039.9686349999999</c:v>
                </c:pt>
                <c:pt idx="190">
                  <c:v>1037.54321</c:v>
                </c:pt>
                <c:pt idx="191">
                  <c:v>1041.6336349999999</c:v>
                </c:pt>
                <c:pt idx="192">
                  <c:v>1043.4681350000001</c:v>
                </c:pt>
                <c:pt idx="193">
                  <c:v>1044.3674699999999</c:v>
                </c:pt>
                <c:pt idx="194">
                  <c:v>1046.140185</c:v>
                </c:pt>
                <c:pt idx="195">
                  <c:v>1044.594505</c:v>
                </c:pt>
                <c:pt idx="196">
                  <c:v>1045.3547349999999</c:v>
                </c:pt>
                <c:pt idx="197">
                  <c:v>1045.0050550000001</c:v>
                </c:pt>
                <c:pt idx="198">
                  <c:v>1038.723035</c:v>
                </c:pt>
                <c:pt idx="199">
                  <c:v>1037.707815</c:v>
                </c:pt>
                <c:pt idx="200">
                  <c:v>1036.4708900000001</c:v>
                </c:pt>
                <c:pt idx="201">
                  <c:v>1036.478625</c:v>
                </c:pt>
                <c:pt idx="202">
                  <c:v>1038.945015</c:v>
                </c:pt>
                <c:pt idx="203">
                  <c:v>1031.1507349999999</c:v>
                </c:pt>
                <c:pt idx="204">
                  <c:v>1029.6959449999999</c:v>
                </c:pt>
                <c:pt idx="205">
                  <c:v>1018.573035</c:v>
                </c:pt>
                <c:pt idx="206">
                  <c:v>1020.693935</c:v>
                </c:pt>
                <c:pt idx="207">
                  <c:v>1016.51142</c:v>
                </c:pt>
                <c:pt idx="208">
                  <c:v>1019.7766350000001</c:v>
                </c:pt>
                <c:pt idx="209">
                  <c:v>1024.429615</c:v>
                </c:pt>
                <c:pt idx="210">
                  <c:v>1034.933035</c:v>
                </c:pt>
                <c:pt idx="211">
                  <c:v>1042.7393</c:v>
                </c:pt>
                <c:pt idx="212">
                  <c:v>1041.9607450000001</c:v>
                </c:pt>
                <c:pt idx="213">
                  <c:v>1045.8786749999999</c:v>
                </c:pt>
                <c:pt idx="214">
                  <c:v>1046.810995</c:v>
                </c:pt>
                <c:pt idx="215">
                  <c:v>1052.390615</c:v>
                </c:pt>
                <c:pt idx="216">
                  <c:v>1051.0804250000001</c:v>
                </c:pt>
                <c:pt idx="217">
                  <c:v>1056.503635</c:v>
                </c:pt>
                <c:pt idx="218">
                  <c:v>1060.9222649999999</c:v>
                </c:pt>
                <c:pt idx="219">
                  <c:v>1062.2318749999999</c:v>
                </c:pt>
                <c:pt idx="220">
                  <c:v>1058.463585</c:v>
                </c:pt>
                <c:pt idx="221">
                  <c:v>1061.1196150000001</c:v>
                </c:pt>
                <c:pt idx="222">
                  <c:v>1063.6990049999999</c:v>
                </c:pt>
                <c:pt idx="223">
                  <c:v>1064.6812749999999</c:v>
                </c:pt>
                <c:pt idx="224">
                  <c:v>1066.321085</c:v>
                </c:pt>
                <c:pt idx="225">
                  <c:v>1066.013015</c:v>
                </c:pt>
                <c:pt idx="226">
                  <c:v>1067.790555</c:v>
                </c:pt>
                <c:pt idx="227">
                  <c:v>1070.911065</c:v>
                </c:pt>
                <c:pt idx="228">
                  <c:v>1067.8836040000001</c:v>
                </c:pt>
                <c:pt idx="229">
                  <c:v>1070.224778</c:v>
                </c:pt>
                <c:pt idx="230">
                  <c:v>1069.844664</c:v>
                </c:pt>
                <c:pt idx="231">
                  <c:v>1069.6001739999999</c:v>
                </c:pt>
                <c:pt idx="232">
                  <c:v>1069.4540039999999</c:v>
                </c:pt>
                <c:pt idx="233">
                  <c:v>1070.9497530000001</c:v>
                </c:pt>
                <c:pt idx="234">
                  <c:v>1073.7809299999999</c:v>
                </c:pt>
                <c:pt idx="235">
                  <c:v>1071.0789540000001</c:v>
                </c:pt>
                <c:pt idx="236">
                  <c:v>1070.526654</c:v>
                </c:pt>
                <c:pt idx="237">
                  <c:v>1070.4717439999999</c:v>
                </c:pt>
                <c:pt idx="238">
                  <c:v>1066.743954</c:v>
                </c:pt>
                <c:pt idx="239">
                  <c:v>1070.6482840000001</c:v>
                </c:pt>
                <c:pt idx="240">
                  <c:v>1073.5119239999999</c:v>
                </c:pt>
                <c:pt idx="241">
                  <c:v>1076.017124</c:v>
                </c:pt>
                <c:pt idx="242">
                  <c:v>1075.703964</c:v>
                </c:pt>
                <c:pt idx="243">
                  <c:v>1074.644194</c:v>
                </c:pt>
                <c:pt idx="244">
                  <c:v>1077.144714</c:v>
                </c:pt>
                <c:pt idx="245">
                  <c:v>1076.471984</c:v>
                </c:pt>
                <c:pt idx="246">
                  <c:v>1077.2599640000001</c:v>
                </c:pt>
                <c:pt idx="247">
                  <c:v>1081.0709810000001</c:v>
                </c:pt>
                <c:pt idx="248">
                  <c:v>1076.9809090000001</c:v>
                </c:pt>
                <c:pt idx="249">
                  <c:v>1077.7874240000001</c:v>
                </c:pt>
                <c:pt idx="250">
                  <c:v>1077.3193140000001</c:v>
                </c:pt>
                <c:pt idx="251">
                  <c:v>1078.0541450000001</c:v>
                </c:pt>
                <c:pt idx="252">
                  <c:v>1082.098686</c:v>
                </c:pt>
                <c:pt idx="253">
                  <c:v>1087.3571460000001</c:v>
                </c:pt>
                <c:pt idx="254">
                  <c:v>1092.5279660000001</c:v>
                </c:pt>
                <c:pt idx="255">
                  <c:v>1088.691824</c:v>
                </c:pt>
                <c:pt idx="256">
                  <c:v>1088.8724460000001</c:v>
                </c:pt>
                <c:pt idx="257">
                  <c:v>1089.506159</c:v>
                </c:pt>
                <c:pt idx="258">
                  <c:v>1087.1515460000001</c:v>
                </c:pt>
                <c:pt idx="259">
                  <c:v>1087.773958</c:v>
                </c:pt>
                <c:pt idx="260">
                  <c:v>1091.217496</c:v>
                </c:pt>
                <c:pt idx="261">
                  <c:v>1091.1166459999999</c:v>
                </c:pt>
                <c:pt idx="262">
                  <c:v>1093.674718</c:v>
                </c:pt>
                <c:pt idx="263">
                  <c:v>1091.147696</c:v>
                </c:pt>
                <c:pt idx="264">
                  <c:v>1091.731726</c:v>
                </c:pt>
                <c:pt idx="265">
                  <c:v>1093.638901</c:v>
                </c:pt>
                <c:pt idx="266">
                  <c:v>1089.2133650000001</c:v>
                </c:pt>
                <c:pt idx="267">
                  <c:v>1078.1826060000001</c:v>
                </c:pt>
                <c:pt idx="268">
                  <c:v>1085.398451</c:v>
                </c:pt>
                <c:pt idx="269">
                  <c:v>1074.4345450000001</c:v>
                </c:pt>
                <c:pt idx="270">
                  <c:v>1085.8309870000001</c:v>
                </c:pt>
                <c:pt idx="271">
                  <c:v>1090.944015</c:v>
                </c:pt>
                <c:pt idx="272">
                  <c:v>1090.245525</c:v>
                </c:pt>
                <c:pt idx="273">
                  <c:v>1093.8261259999999</c:v>
                </c:pt>
                <c:pt idx="274">
                  <c:v>1094.2555</c:v>
                </c:pt>
                <c:pt idx="275">
                  <c:v>1097.8691040000001</c:v>
                </c:pt>
                <c:pt idx="276">
                  <c:v>1099.553095</c:v>
                </c:pt>
                <c:pt idx="277">
                  <c:v>1100.7934279999999</c:v>
                </c:pt>
                <c:pt idx="278">
                  <c:v>1102.71342</c:v>
                </c:pt>
                <c:pt idx="279">
                  <c:v>1104.2506550000001</c:v>
                </c:pt>
                <c:pt idx="280">
                  <c:v>1100.5895599999999</c:v>
                </c:pt>
                <c:pt idx="281">
                  <c:v>1100.1279649999999</c:v>
                </c:pt>
                <c:pt idx="282">
                  <c:v>1094.1127550000001</c:v>
                </c:pt>
                <c:pt idx="283">
                  <c:v>1091.3124749999999</c:v>
                </c:pt>
                <c:pt idx="284">
                  <c:v>1081.7592770000001</c:v>
                </c:pt>
                <c:pt idx="285">
                  <c:v>1080.1545920000001</c:v>
                </c:pt>
                <c:pt idx="286">
                  <c:v>1079.5983799999999</c:v>
                </c:pt>
                <c:pt idx="287">
                  <c:v>1068.5744649999999</c:v>
                </c:pt>
                <c:pt idx="288">
                  <c:v>1072.6724469999999</c:v>
                </c:pt>
                <c:pt idx="289">
                  <c:v>1084.585057</c:v>
                </c:pt>
                <c:pt idx="290">
                  <c:v>1081.6314170000001</c:v>
                </c:pt>
                <c:pt idx="291">
                  <c:v>1075.9593970000001</c:v>
                </c:pt>
                <c:pt idx="292">
                  <c:v>1064.9347969999999</c:v>
                </c:pt>
                <c:pt idx="293">
                  <c:v>1076.4047250000001</c:v>
                </c:pt>
                <c:pt idx="294">
                  <c:v>1070.4593669999999</c:v>
                </c:pt>
                <c:pt idx="295">
                  <c:v>1079.136827</c:v>
                </c:pt>
                <c:pt idx="296">
                  <c:v>1082.6261830000001</c:v>
                </c:pt>
                <c:pt idx="297">
                  <c:v>1085.463317</c:v>
                </c:pt>
                <c:pt idx="298">
                  <c:v>1078.3080399999999</c:v>
                </c:pt>
                <c:pt idx="299">
                  <c:v>1081.5501870000001</c:v>
                </c:pt>
                <c:pt idx="300">
                  <c:v>1079.229225</c:v>
                </c:pt>
                <c:pt idx="301">
                  <c:v>1079.5862850000001</c:v>
                </c:pt>
                <c:pt idx="302">
                  <c:v>1074.645446</c:v>
                </c:pt>
                <c:pt idx="303">
                  <c:v>1076.041827</c:v>
                </c:pt>
                <c:pt idx="304">
                  <c:v>1079.266132</c:v>
                </c:pt>
                <c:pt idx="305">
                  <c:v>1076.652077</c:v>
                </c:pt>
                <c:pt idx="306">
                  <c:v>1072.965547</c:v>
                </c:pt>
                <c:pt idx="307">
                  <c:v>1076.5868949999999</c:v>
                </c:pt>
                <c:pt idx="308">
                  <c:v>1083.0276349999999</c:v>
                </c:pt>
                <c:pt idx="309">
                  <c:v>1080.5479089999999</c:v>
                </c:pt>
                <c:pt idx="310">
                  <c:v>1081.9102270000001</c:v>
                </c:pt>
                <c:pt idx="311">
                  <c:v>1082.2095099999999</c:v>
                </c:pt>
                <c:pt idx="312">
                  <c:v>1091.0529300000001</c:v>
                </c:pt>
                <c:pt idx="313">
                  <c:v>1094.4989399999999</c:v>
                </c:pt>
                <c:pt idx="314">
                  <c:v>1098.0131019999999</c:v>
                </c:pt>
                <c:pt idx="315">
                  <c:v>1100.113288</c:v>
                </c:pt>
                <c:pt idx="316">
                  <c:v>1102.2383500000001</c:v>
                </c:pt>
                <c:pt idx="317">
                  <c:v>1102.669394</c:v>
                </c:pt>
                <c:pt idx="318">
                  <c:v>1102.66644</c:v>
                </c:pt>
                <c:pt idx="319">
                  <c:v>1102.9387320000001</c:v>
                </c:pt>
                <c:pt idx="320">
                  <c:v>1101.2163399999999</c:v>
                </c:pt>
                <c:pt idx="321">
                  <c:v>1110.96732</c:v>
                </c:pt>
                <c:pt idx="322">
                  <c:v>1110.012616</c:v>
                </c:pt>
                <c:pt idx="323">
                  <c:v>1105.5035399999999</c:v>
                </c:pt>
                <c:pt idx="324">
                  <c:v>1102.087818</c:v>
                </c:pt>
                <c:pt idx="325">
                  <c:v>1102.9438399999999</c:v>
                </c:pt>
                <c:pt idx="326">
                  <c:v>1098.59995</c:v>
                </c:pt>
                <c:pt idx="327">
                  <c:v>1103.3461</c:v>
                </c:pt>
                <c:pt idx="328">
                  <c:v>1100.07746</c:v>
                </c:pt>
                <c:pt idx="329">
                  <c:v>1099.6800020000001</c:v>
                </c:pt>
                <c:pt idx="330">
                  <c:v>1100.84995</c:v>
                </c:pt>
                <c:pt idx="331">
                  <c:v>1099.6144999999999</c:v>
                </c:pt>
                <c:pt idx="332">
                  <c:v>1094.8230490000001</c:v>
                </c:pt>
                <c:pt idx="333">
                  <c:v>1097.727384</c:v>
                </c:pt>
                <c:pt idx="334">
                  <c:v>1094.5770560000001</c:v>
                </c:pt>
                <c:pt idx="335">
                  <c:v>1097.8686580000001</c:v>
                </c:pt>
                <c:pt idx="336">
                  <c:v>1097.46711</c:v>
                </c:pt>
                <c:pt idx="337">
                  <c:v>1103.2452679999999</c:v>
                </c:pt>
                <c:pt idx="338">
                  <c:v>1095.200028</c:v>
                </c:pt>
                <c:pt idx="339">
                  <c:v>1088.1690579999999</c:v>
                </c:pt>
                <c:pt idx="340">
                  <c:v>1076.937518</c:v>
                </c:pt>
                <c:pt idx="341">
                  <c:v>1084.1372879999999</c:v>
                </c:pt>
                <c:pt idx="342">
                  <c:v>1092.9955500000001</c:v>
                </c:pt>
                <c:pt idx="343">
                  <c:v>1090.806458</c:v>
                </c:pt>
                <c:pt idx="344">
                  <c:v>1091.5592079999999</c:v>
                </c:pt>
                <c:pt idx="345">
                  <c:v>1089.6118100000001</c:v>
                </c:pt>
                <c:pt idx="346">
                  <c:v>1094.995224</c:v>
                </c:pt>
                <c:pt idx="347">
                  <c:v>1091.1543119999999</c:v>
                </c:pt>
                <c:pt idx="348">
                  <c:v>1098.7888740000001</c:v>
                </c:pt>
                <c:pt idx="349">
                  <c:v>1104.365276</c:v>
                </c:pt>
                <c:pt idx="350">
                  <c:v>1102.942624</c:v>
                </c:pt>
                <c:pt idx="351">
                  <c:v>1108.95767</c:v>
                </c:pt>
                <c:pt idx="352">
                  <c:v>1106.5590790000001</c:v>
                </c:pt>
                <c:pt idx="353">
                  <c:v>1112.010041</c:v>
                </c:pt>
                <c:pt idx="354">
                  <c:v>1111.5071049999999</c:v>
                </c:pt>
                <c:pt idx="355">
                  <c:v>1111.00846</c:v>
                </c:pt>
                <c:pt idx="356">
                  <c:v>1117.71949</c:v>
                </c:pt>
                <c:pt idx="357">
                  <c:v>1116.946952</c:v>
                </c:pt>
                <c:pt idx="358">
                  <c:v>1118.797039</c:v>
                </c:pt>
                <c:pt idx="359">
                  <c:v>1117.61258</c:v>
                </c:pt>
                <c:pt idx="360">
                  <c:v>1119.614525</c:v>
                </c:pt>
                <c:pt idx="361">
                  <c:v>1123.871443</c:v>
                </c:pt>
                <c:pt idx="362">
                  <c:v>1124.5968499999999</c:v>
                </c:pt>
                <c:pt idx="363">
                  <c:v>1127.3607440000001</c:v>
                </c:pt>
                <c:pt idx="364">
                  <c:v>1125.4968899999999</c:v>
                </c:pt>
                <c:pt idx="365">
                  <c:v>1129.4429130000001</c:v>
                </c:pt>
                <c:pt idx="366">
                  <c:v>1125.4957099999999</c:v>
                </c:pt>
                <c:pt idx="367">
                  <c:v>1128.85103</c:v>
                </c:pt>
                <c:pt idx="368">
                  <c:v>1128.271258</c:v>
                </c:pt>
                <c:pt idx="369">
                  <c:v>1127.6201040000001</c:v>
                </c:pt>
                <c:pt idx="370">
                  <c:v>1128.0042370000001</c:v>
                </c:pt>
                <c:pt idx="371">
                  <c:v>1128.3607119999999</c:v>
                </c:pt>
                <c:pt idx="372">
                  <c:v>1129.319661</c:v>
                </c:pt>
                <c:pt idx="373">
                  <c:v>1131.7408290000001</c:v>
                </c:pt>
                <c:pt idx="374">
                  <c:v>1135.2843069999999</c:v>
                </c:pt>
                <c:pt idx="375">
                  <c:v>1136.5609469999999</c:v>
                </c:pt>
                <c:pt idx="376">
                  <c:v>1137.6272730000001</c:v>
                </c:pt>
                <c:pt idx="377">
                  <c:v>1141.594881</c:v>
                </c:pt>
                <c:pt idx="378">
                  <c:v>1145.4676219999999</c:v>
                </c:pt>
                <c:pt idx="379">
                  <c:v>1139.414039</c:v>
                </c:pt>
                <c:pt idx="380">
                  <c:v>1143.065507</c:v>
                </c:pt>
                <c:pt idx="381">
                  <c:v>1145.2986269999999</c:v>
                </c:pt>
                <c:pt idx="382">
                  <c:v>1144.958257</c:v>
                </c:pt>
                <c:pt idx="383">
                  <c:v>1146.288697</c:v>
                </c:pt>
                <c:pt idx="384">
                  <c:v>1149.5126969999999</c:v>
                </c:pt>
                <c:pt idx="385">
                  <c:v>1144.3147469999999</c:v>
                </c:pt>
                <c:pt idx="386">
                  <c:v>1140.5451370000001</c:v>
                </c:pt>
                <c:pt idx="387">
                  <c:v>1144.511557</c:v>
                </c:pt>
                <c:pt idx="388">
                  <c:v>1145.4809069999999</c:v>
                </c:pt>
                <c:pt idx="389">
                  <c:v>1148.158222</c:v>
                </c:pt>
                <c:pt idx="390">
                  <c:v>1152.336121</c:v>
                </c:pt>
                <c:pt idx="391">
                  <c:v>1148.8326440000001</c:v>
                </c:pt>
                <c:pt idx="392">
                  <c:v>1148.814474</c:v>
                </c:pt>
                <c:pt idx="393">
                  <c:v>1149.8395869999999</c:v>
                </c:pt>
                <c:pt idx="394">
                  <c:v>1149.2911919999999</c:v>
                </c:pt>
                <c:pt idx="395">
                  <c:v>1147.680402</c:v>
                </c:pt>
                <c:pt idx="396">
                  <c:v>1158.4066969999999</c:v>
                </c:pt>
                <c:pt idx="397">
                  <c:v>1157.07105</c:v>
                </c:pt>
                <c:pt idx="398">
                  <c:v>1156.3315319999999</c:v>
                </c:pt>
                <c:pt idx="399">
                  <c:v>1158.729701</c:v>
                </c:pt>
                <c:pt idx="400">
                  <c:v>1158.703311</c:v>
                </c:pt>
                <c:pt idx="401">
                  <c:v>1157.3229449999999</c:v>
                </c:pt>
                <c:pt idx="402">
                  <c:v>1159.253201</c:v>
                </c:pt>
                <c:pt idx="403">
                  <c:v>1159.0706210000001</c:v>
                </c:pt>
                <c:pt idx="404">
                  <c:v>1162.082834</c:v>
                </c:pt>
                <c:pt idx="405">
                  <c:v>1164.3743710000001</c:v>
                </c:pt>
                <c:pt idx="406">
                  <c:v>1159.8397239999999</c:v>
                </c:pt>
                <c:pt idx="407">
                  <c:v>1156.9021319999999</c:v>
                </c:pt>
                <c:pt idx="408">
                  <c:v>1160.414051</c:v>
                </c:pt>
                <c:pt idx="409">
                  <c:v>1165.140631</c:v>
                </c:pt>
                <c:pt idx="410">
                  <c:v>1164.617211</c:v>
                </c:pt>
                <c:pt idx="411">
                  <c:v>1164.2705060000001</c:v>
                </c:pt>
                <c:pt idx="412">
                  <c:v>1161.4415610000001</c:v>
                </c:pt>
                <c:pt idx="413">
                  <c:v>1161.575501</c:v>
                </c:pt>
                <c:pt idx="414">
                  <c:v>1165.7683609999999</c:v>
                </c:pt>
                <c:pt idx="415">
                  <c:v>1167.307131</c:v>
                </c:pt>
                <c:pt idx="416">
                  <c:v>1169.131523</c:v>
                </c:pt>
                <c:pt idx="417">
                  <c:v>1175.3000649999999</c:v>
                </c:pt>
                <c:pt idx="418">
                  <c:v>1175.967862</c:v>
                </c:pt>
                <c:pt idx="419">
                  <c:v>1175.490063</c:v>
                </c:pt>
                <c:pt idx="420">
                  <c:v>1179.5828449999999</c:v>
                </c:pt>
                <c:pt idx="421">
                  <c:v>1177.4851880000001</c:v>
                </c:pt>
                <c:pt idx="422">
                  <c:v>1175.228873</c:v>
                </c:pt>
                <c:pt idx="423">
                  <c:v>1170.6884789999999</c:v>
                </c:pt>
                <c:pt idx="424">
                  <c:v>1172.0083320000001</c:v>
                </c:pt>
                <c:pt idx="425">
                  <c:v>1170.804891</c:v>
                </c:pt>
                <c:pt idx="426">
                  <c:v>1171.5909610000001</c:v>
                </c:pt>
                <c:pt idx="427">
                  <c:v>1171.1969610000001</c:v>
                </c:pt>
                <c:pt idx="428">
                  <c:v>1165.5500320000001</c:v>
                </c:pt>
                <c:pt idx="429">
                  <c:v>1155.570385</c:v>
                </c:pt>
                <c:pt idx="430">
                  <c:v>1158.302821</c:v>
                </c:pt>
                <c:pt idx="431">
                  <c:v>1163.3487889999999</c:v>
                </c:pt>
                <c:pt idx="432">
                  <c:v>1163.070191</c:v>
                </c:pt>
                <c:pt idx="433">
                  <c:v>1157.9277609999999</c:v>
                </c:pt>
                <c:pt idx="434">
                  <c:v>1156.9529660000001</c:v>
                </c:pt>
                <c:pt idx="435">
                  <c:v>1143.933755</c:v>
                </c:pt>
                <c:pt idx="436">
                  <c:v>1145.6670630000001</c:v>
                </c:pt>
                <c:pt idx="437">
                  <c:v>1137.3770709999999</c:v>
                </c:pt>
                <c:pt idx="438">
                  <c:v>1142.9109739999999</c:v>
                </c:pt>
                <c:pt idx="439">
                  <c:v>1133.9486429999999</c:v>
                </c:pt>
                <c:pt idx="440">
                  <c:v>1138.4846669999999</c:v>
                </c:pt>
                <c:pt idx="441">
                  <c:v>1139.5874220000001</c:v>
                </c:pt>
                <c:pt idx="442">
                  <c:v>1142.787955</c:v>
                </c:pt>
                <c:pt idx="443">
                  <c:v>1138.493103</c:v>
                </c:pt>
                <c:pt idx="444">
                  <c:v>1134.3458000000001</c:v>
                </c:pt>
                <c:pt idx="445">
                  <c:v>1139.433059</c:v>
                </c:pt>
                <c:pt idx="446">
                  <c:v>1148.576012</c:v>
                </c:pt>
                <c:pt idx="447">
                  <c:v>1152.971775</c:v>
                </c:pt>
                <c:pt idx="448">
                  <c:v>1153.767073</c:v>
                </c:pt>
                <c:pt idx="449">
                  <c:v>1156.3975929999999</c:v>
                </c:pt>
                <c:pt idx="450">
                  <c:v>1157.2709729999999</c:v>
                </c:pt>
                <c:pt idx="451">
                  <c:v>1157.0131590000001</c:v>
                </c:pt>
                <c:pt idx="452">
                  <c:v>1158.069514</c:v>
                </c:pt>
                <c:pt idx="453">
                  <c:v>1159.8918739999999</c:v>
                </c:pt>
                <c:pt idx="454">
                  <c:v>1159.631408</c:v>
                </c:pt>
                <c:pt idx="455">
                  <c:v>1155.2962239999999</c:v>
                </c:pt>
                <c:pt idx="456">
                  <c:v>1160.8877520000001</c:v>
                </c:pt>
                <c:pt idx="457">
                  <c:v>1157.3450379999999</c:v>
                </c:pt>
                <c:pt idx="458">
                  <c:v>1161.092003</c:v>
                </c:pt>
                <c:pt idx="459">
                  <c:v>1161.167048</c:v>
                </c:pt>
                <c:pt idx="460">
                  <c:v>1164.671272</c:v>
                </c:pt>
                <c:pt idx="461">
                  <c:v>1172.4554430000001</c:v>
                </c:pt>
                <c:pt idx="462">
                  <c:v>1176.167833</c:v>
                </c:pt>
                <c:pt idx="463">
                  <c:v>1176.8051929999999</c:v>
                </c:pt>
                <c:pt idx="464">
                  <c:v>1176.9254639999999</c:v>
                </c:pt>
                <c:pt idx="465">
                  <c:v>1170.145023</c:v>
                </c:pt>
                <c:pt idx="466">
                  <c:v>1176.7452109999999</c:v>
                </c:pt>
                <c:pt idx="467">
                  <c:v>1181.282993</c:v>
                </c:pt>
                <c:pt idx="468">
                  <c:v>1177.882773</c:v>
                </c:pt>
                <c:pt idx="469">
                  <c:v>1179.0439630000001</c:v>
                </c:pt>
                <c:pt idx="470">
                  <c:v>1180.827223</c:v>
                </c:pt>
                <c:pt idx="471">
                  <c:v>1182.2752190000001</c:v>
                </c:pt>
                <c:pt idx="472">
                  <c:v>1182.179783</c:v>
                </c:pt>
                <c:pt idx="473">
                  <c:v>1177.176363</c:v>
                </c:pt>
                <c:pt idx="474">
                  <c:v>1172.7374830000001</c:v>
                </c:pt>
                <c:pt idx="475">
                  <c:v>1174.8225030000001</c:v>
                </c:pt>
                <c:pt idx="476">
                  <c:v>1177.517012</c:v>
                </c:pt>
                <c:pt idx="477">
                  <c:v>1165.487527</c:v>
                </c:pt>
                <c:pt idx="478">
                  <c:v>1169.756163</c:v>
                </c:pt>
                <c:pt idx="479">
                  <c:v>1161.738967</c:v>
                </c:pt>
                <c:pt idx="480">
                  <c:v>1158.7854830000001</c:v>
                </c:pt>
                <c:pt idx="481">
                  <c:v>1169.2608299999999</c:v>
                </c:pt>
                <c:pt idx="482">
                  <c:v>1166.2976699999999</c:v>
                </c:pt>
                <c:pt idx="483">
                  <c:v>1169.3830399999999</c:v>
                </c:pt>
                <c:pt idx="484">
                  <c:v>1176.4452200000001</c:v>
                </c:pt>
                <c:pt idx="485">
                  <c:v>1177.501407</c:v>
                </c:pt>
                <c:pt idx="486">
                  <c:v>1176.64651</c:v>
                </c:pt>
                <c:pt idx="487">
                  <c:v>1180.4516819999999</c:v>
                </c:pt>
                <c:pt idx="488">
                  <c:v>1179.5357899999999</c:v>
                </c:pt>
                <c:pt idx="489">
                  <c:v>1175.8841399999999</c:v>
                </c:pt>
                <c:pt idx="490">
                  <c:v>1184.507828</c:v>
                </c:pt>
                <c:pt idx="491">
                  <c:v>1182.2170599999999</c:v>
                </c:pt>
                <c:pt idx="492">
                  <c:v>1181.97486</c:v>
                </c:pt>
                <c:pt idx="493">
                  <c:v>1174.4363559999999</c:v>
                </c:pt>
                <c:pt idx="494">
                  <c:v>1183.7013710000001</c:v>
                </c:pt>
                <c:pt idx="495">
                  <c:v>1187.8562199999999</c:v>
                </c:pt>
                <c:pt idx="496">
                  <c:v>1193.236715</c:v>
                </c:pt>
                <c:pt idx="497">
                  <c:v>1191.95045</c:v>
                </c:pt>
                <c:pt idx="498">
                  <c:v>1198.0476960000001</c:v>
                </c:pt>
                <c:pt idx="499">
                  <c:v>1191.73561</c:v>
                </c:pt>
                <c:pt idx="500">
                  <c:v>1188.360784</c:v>
                </c:pt>
                <c:pt idx="501">
                  <c:v>1187.70183</c:v>
                </c:pt>
                <c:pt idx="502">
                  <c:v>1179.67877</c:v>
                </c:pt>
                <c:pt idx="503">
                  <c:v>1178.1208140000001</c:v>
                </c:pt>
                <c:pt idx="504">
                  <c:v>1172.9892339999999</c:v>
                </c:pt>
                <c:pt idx="505">
                  <c:v>1172.596814</c:v>
                </c:pt>
                <c:pt idx="506">
                  <c:v>1175.962364</c:v>
                </c:pt>
                <c:pt idx="507">
                  <c:v>1176.698684</c:v>
                </c:pt>
                <c:pt idx="508">
                  <c:v>1171.7341240000001</c:v>
                </c:pt>
                <c:pt idx="509">
                  <c:v>1170.9990439999999</c:v>
                </c:pt>
                <c:pt idx="510">
                  <c:v>1172.102134</c:v>
                </c:pt>
                <c:pt idx="511">
                  <c:v>1157.1223600000001</c:v>
                </c:pt>
                <c:pt idx="512">
                  <c:v>1153.8345710000001</c:v>
                </c:pt>
                <c:pt idx="513">
                  <c:v>1149.641924</c:v>
                </c:pt>
                <c:pt idx="514">
                  <c:v>1141.7477100000001</c:v>
                </c:pt>
                <c:pt idx="515">
                  <c:v>1139.0405370000001</c:v>
                </c:pt>
                <c:pt idx="516">
                  <c:v>1134.6283539999999</c:v>
                </c:pt>
                <c:pt idx="517">
                  <c:v>1134.980114</c:v>
                </c:pt>
                <c:pt idx="518">
                  <c:v>1135.6572739999999</c:v>
                </c:pt>
                <c:pt idx="519">
                  <c:v>1144.492064</c:v>
                </c:pt>
                <c:pt idx="520">
                  <c:v>1154.1718900000001</c:v>
                </c:pt>
                <c:pt idx="521">
                  <c:v>1157.8716939999999</c:v>
                </c:pt>
                <c:pt idx="522">
                  <c:v>1164.442984</c:v>
                </c:pt>
                <c:pt idx="523">
                  <c:v>1151.796844</c:v>
                </c:pt>
                <c:pt idx="524">
                  <c:v>1155.7896430000001</c:v>
                </c:pt>
                <c:pt idx="525">
                  <c:v>1151.5476940000001</c:v>
                </c:pt>
                <c:pt idx="526">
                  <c:v>1156.3400839999999</c:v>
                </c:pt>
                <c:pt idx="527">
                  <c:v>1163.5641740000001</c:v>
                </c:pt>
                <c:pt idx="528">
                  <c:v>1154.262884</c:v>
                </c:pt>
                <c:pt idx="529">
                  <c:v>1151.0207640000001</c:v>
                </c:pt>
                <c:pt idx="530">
                  <c:v>1144.230305</c:v>
                </c:pt>
                <c:pt idx="531">
                  <c:v>1150.4254080000001</c:v>
                </c:pt>
                <c:pt idx="532">
                  <c:v>1149.279194</c:v>
                </c:pt>
                <c:pt idx="533">
                  <c:v>1140.2834559999999</c:v>
                </c:pt>
                <c:pt idx="534">
                  <c:v>1138.923704</c:v>
                </c:pt>
                <c:pt idx="535">
                  <c:v>1129.9345940000001</c:v>
                </c:pt>
                <c:pt idx="536">
                  <c:v>1119.0529340000001</c:v>
                </c:pt>
                <c:pt idx="537">
                  <c:v>1123.0593839999999</c:v>
                </c:pt>
                <c:pt idx="538">
                  <c:v>1134.922982</c:v>
                </c:pt>
                <c:pt idx="539">
                  <c:v>1136.930114</c:v>
                </c:pt>
                <c:pt idx="540">
                  <c:v>1135.8687600000001</c:v>
                </c:pt>
                <c:pt idx="541">
                  <c:v>1138.4691600000001</c:v>
                </c:pt>
                <c:pt idx="542">
                  <c:v>1137.26415</c:v>
                </c:pt>
                <c:pt idx="543">
                  <c:v>1138.64941</c:v>
                </c:pt>
                <c:pt idx="544">
                  <c:v>1124.7176999999999</c:v>
                </c:pt>
                <c:pt idx="545">
                  <c:v>1121.47351</c:v>
                </c:pt>
                <c:pt idx="546">
                  <c:v>1129.820078</c:v>
                </c:pt>
                <c:pt idx="547">
                  <c:v>1125.0334</c:v>
                </c:pt>
                <c:pt idx="548">
                  <c:v>1115.4918479999999</c:v>
                </c:pt>
                <c:pt idx="549">
                  <c:v>1107.3349700000001</c:v>
                </c:pt>
                <c:pt idx="550">
                  <c:v>1109.72072</c:v>
                </c:pt>
                <c:pt idx="551">
                  <c:v>1123.6017300000001</c:v>
                </c:pt>
                <c:pt idx="552">
                  <c:v>1128.09022</c:v>
                </c:pt>
                <c:pt idx="553">
                  <c:v>1133.5850499999999</c:v>
                </c:pt>
                <c:pt idx="554">
                  <c:v>1130.2836540000001</c:v>
                </c:pt>
                <c:pt idx="555">
                  <c:v>1130.306666</c:v>
                </c:pt>
                <c:pt idx="556">
                  <c:v>1129.342973</c:v>
                </c:pt>
                <c:pt idx="557">
                  <c:v>1130.3070700000001</c:v>
                </c:pt>
                <c:pt idx="558">
                  <c:v>1124.12346</c:v>
                </c:pt>
                <c:pt idx="559">
                  <c:v>1129.2331999999999</c:v>
                </c:pt>
                <c:pt idx="560">
                  <c:v>1135.5704499999999</c:v>
                </c:pt>
                <c:pt idx="561">
                  <c:v>1134.5983510000001</c:v>
                </c:pt>
                <c:pt idx="562">
                  <c:v>1132.5504120000001</c:v>
                </c:pt>
                <c:pt idx="563">
                  <c:v>1133.3924219999999</c:v>
                </c:pt>
                <c:pt idx="564">
                  <c:v>1138.405984</c:v>
                </c:pt>
                <c:pt idx="565">
                  <c:v>1129.7180519999999</c:v>
                </c:pt>
                <c:pt idx="566">
                  <c:v>1124.6136320000001</c:v>
                </c:pt>
                <c:pt idx="567">
                  <c:v>1126.549722</c:v>
                </c:pt>
                <c:pt idx="568">
                  <c:v>1122.737302</c:v>
                </c:pt>
                <c:pt idx="569">
                  <c:v>1115.293592</c:v>
                </c:pt>
                <c:pt idx="570">
                  <c:v>1115.426232</c:v>
                </c:pt>
                <c:pt idx="571">
                  <c:v>1119.162102</c:v>
                </c:pt>
                <c:pt idx="572">
                  <c:v>1112.592132</c:v>
                </c:pt>
                <c:pt idx="573">
                  <c:v>1111.2462619999999</c:v>
                </c:pt>
                <c:pt idx="574">
                  <c:v>1114.2863620000001</c:v>
                </c:pt>
                <c:pt idx="575">
                  <c:v>1110.9203219999999</c:v>
                </c:pt>
                <c:pt idx="576">
                  <c:v>1102.66633</c:v>
                </c:pt>
                <c:pt idx="577">
                  <c:v>1093.855732</c:v>
                </c:pt>
                <c:pt idx="578">
                  <c:v>1092.505212</c:v>
                </c:pt>
                <c:pt idx="579">
                  <c:v>1084.492792</c:v>
                </c:pt>
                <c:pt idx="580">
                  <c:v>1084.475142</c:v>
                </c:pt>
                <c:pt idx="581">
                  <c:v>1096.8205820000001</c:v>
                </c:pt>
                <c:pt idx="582">
                  <c:v>1082.1329499999999</c:v>
                </c:pt>
                <c:pt idx="583">
                  <c:v>1081.5783100000001</c:v>
                </c:pt>
                <c:pt idx="584">
                  <c:v>1084.0071499999999</c:v>
                </c:pt>
                <c:pt idx="585">
                  <c:v>1095.4371100000001</c:v>
                </c:pt>
                <c:pt idx="586">
                  <c:v>1076.7130199999999</c:v>
                </c:pt>
                <c:pt idx="587">
                  <c:v>1071.65452</c:v>
                </c:pt>
                <c:pt idx="588">
                  <c:v>1062.4333630000001</c:v>
                </c:pt>
                <c:pt idx="589">
                  <c:v>1062.05249</c:v>
                </c:pt>
                <c:pt idx="590">
                  <c:v>1058.398238</c:v>
                </c:pt>
                <c:pt idx="591">
                  <c:v>1061.48144</c:v>
                </c:pt>
                <c:pt idx="592">
                  <c:v>1067.49233</c:v>
                </c:pt>
                <c:pt idx="593">
                  <c:v>1067.36373</c:v>
                </c:pt>
                <c:pt idx="594">
                  <c:v>1070.04297</c:v>
                </c:pt>
                <c:pt idx="595">
                  <c:v>1061.14886</c:v>
                </c:pt>
                <c:pt idx="596">
                  <c:v>1062.4075499999999</c:v>
                </c:pt>
                <c:pt idx="597">
                  <c:v>1066.52711</c:v>
                </c:pt>
                <c:pt idx="598">
                  <c:v>1068.69029</c:v>
                </c:pt>
                <c:pt idx="599">
                  <c:v>1072.6741099999999</c:v>
                </c:pt>
                <c:pt idx="600">
                  <c:v>1077.2350300000001</c:v>
                </c:pt>
                <c:pt idx="601">
                  <c:v>1084.2552619999999</c:v>
                </c:pt>
                <c:pt idx="602">
                  <c:v>1087.0479</c:v>
                </c:pt>
                <c:pt idx="603">
                  <c:v>1080.4810689999999</c:v>
                </c:pt>
                <c:pt idx="604">
                  <c:v>1075.07518</c:v>
                </c:pt>
                <c:pt idx="605">
                  <c:v>1080.1669099999999</c:v>
                </c:pt>
                <c:pt idx="606">
                  <c:v>1070.78189</c:v>
                </c:pt>
                <c:pt idx="607">
                  <c:v>1067.38913</c:v>
                </c:pt>
                <c:pt idx="608">
                  <c:v>1067.5512200000001</c:v>
                </c:pt>
                <c:pt idx="609">
                  <c:v>1061.41984</c:v>
                </c:pt>
                <c:pt idx="610">
                  <c:v>1063.33096</c:v>
                </c:pt>
                <c:pt idx="611">
                  <c:v>1045.0375019999999</c:v>
                </c:pt>
                <c:pt idx="612">
                  <c:v>1026.23792</c:v>
                </c:pt>
                <c:pt idx="613">
                  <c:v>1020.97609</c:v>
                </c:pt>
                <c:pt idx="614">
                  <c:v>1029.9396819999999</c:v>
                </c:pt>
                <c:pt idx="615">
                  <c:v>1019.98776</c:v>
                </c:pt>
                <c:pt idx="616">
                  <c:v>1022.644278</c:v>
                </c:pt>
                <c:pt idx="617">
                  <c:v>1025.33816</c:v>
                </c:pt>
                <c:pt idx="618">
                  <c:v>1024.474545</c:v>
                </c:pt>
                <c:pt idx="619">
                  <c:v>1025.1873900000001</c:v>
                </c:pt>
                <c:pt idx="620">
                  <c:v>1030.24739</c:v>
                </c:pt>
                <c:pt idx="621">
                  <c:v>1033.9388980000001</c:v>
                </c:pt>
                <c:pt idx="622">
                  <c:v>1032.10112</c:v>
                </c:pt>
                <c:pt idx="623">
                  <c:v>1028.5617360000001</c:v>
                </c:pt>
                <c:pt idx="624">
                  <c:v>1030.6123600000001</c:v>
                </c:pt>
                <c:pt idx="625">
                  <c:v>1032.557307</c:v>
                </c:pt>
                <c:pt idx="626">
                  <c:v>1038.512545</c:v>
                </c:pt>
                <c:pt idx="627">
                  <c:v>1041.8937570000001</c:v>
                </c:pt>
                <c:pt idx="628">
                  <c:v>1037.933567</c:v>
                </c:pt>
                <c:pt idx="629">
                  <c:v>1041.515461</c:v>
                </c:pt>
                <c:pt idx="630">
                  <c:v>1039.5640330000001</c:v>
                </c:pt>
                <c:pt idx="631">
                  <c:v>1036.2036069999999</c:v>
                </c:pt>
                <c:pt idx="632">
                  <c:v>1035.7216470000001</c:v>
                </c:pt>
                <c:pt idx="633">
                  <c:v>1034.506605</c:v>
                </c:pt>
                <c:pt idx="634">
                  <c:v>1032.303762</c:v>
                </c:pt>
                <c:pt idx="635">
                  <c:v>1037.586427</c:v>
                </c:pt>
                <c:pt idx="636">
                  <c:v>1037.304607</c:v>
                </c:pt>
                <c:pt idx="637">
                  <c:v>1045.2968310000001</c:v>
                </c:pt>
                <c:pt idx="638">
                  <c:v>1045.9295870000001</c:v>
                </c:pt>
                <c:pt idx="639">
                  <c:v>1055.7297370000001</c:v>
                </c:pt>
                <c:pt idx="640">
                  <c:v>1058.563977</c:v>
                </c:pt>
                <c:pt idx="641">
                  <c:v>1056.1307569999999</c:v>
                </c:pt>
                <c:pt idx="642">
                  <c:v>1054.2895370000001</c:v>
                </c:pt>
                <c:pt idx="643">
                  <c:v>1061.687725</c:v>
                </c:pt>
                <c:pt idx="644">
                  <c:v>1073.4356069999999</c:v>
                </c:pt>
                <c:pt idx="645">
                  <c:v>1079.5284690000001</c:v>
                </c:pt>
                <c:pt idx="646">
                  <c:v>1072.434119</c:v>
                </c:pt>
                <c:pt idx="647">
                  <c:v>1075.827319</c:v>
                </c:pt>
                <c:pt idx="648">
                  <c:v>1078.460339</c:v>
                </c:pt>
                <c:pt idx="649">
                  <c:v>1076.921263</c:v>
                </c:pt>
                <c:pt idx="650">
                  <c:v>1077.121699</c:v>
                </c:pt>
                <c:pt idx="651">
                  <c:v>1074.6204419999999</c:v>
                </c:pt>
                <c:pt idx="652">
                  <c:v>1082.343799</c:v>
                </c:pt>
                <c:pt idx="653">
                  <c:v>1079.5338019999999</c:v>
                </c:pt>
                <c:pt idx="654">
                  <c:v>1087.1336289999999</c:v>
                </c:pt>
                <c:pt idx="655">
                  <c:v>1090.0267490000001</c:v>
                </c:pt>
                <c:pt idx="656">
                  <c:v>1089.664049</c:v>
                </c:pt>
                <c:pt idx="657">
                  <c:v>1084.103069</c:v>
                </c:pt>
                <c:pt idx="658">
                  <c:v>1085.0986889999999</c:v>
                </c:pt>
                <c:pt idx="659">
                  <c:v>1077.7822389999999</c:v>
                </c:pt>
                <c:pt idx="660">
                  <c:v>1070.857499</c:v>
                </c:pt>
                <c:pt idx="661">
                  <c:v>1067.2623289999999</c:v>
                </c:pt>
                <c:pt idx="662">
                  <c:v>1065.1427839999999</c:v>
                </c:pt>
                <c:pt idx="663">
                  <c:v>1070.3186490000001</c:v>
                </c:pt>
                <c:pt idx="664">
                  <c:v>1063.147189</c:v>
                </c:pt>
                <c:pt idx="665">
                  <c:v>1058.2761190000001</c:v>
                </c:pt>
                <c:pt idx="666">
                  <c:v>1056.0380500000001</c:v>
                </c:pt>
                <c:pt idx="667">
                  <c:v>1054.2089470000001</c:v>
                </c:pt>
                <c:pt idx="668">
                  <c:v>1049.4642650000001</c:v>
                </c:pt>
                <c:pt idx="669">
                  <c:v>1052.059385</c:v>
                </c:pt>
                <c:pt idx="670">
                  <c:v>1044.4828500000001</c:v>
                </c:pt>
                <c:pt idx="671">
                  <c:v>1050.293355</c:v>
                </c:pt>
                <c:pt idx="672">
                  <c:v>1049.8491959999999</c:v>
                </c:pt>
                <c:pt idx="673">
                  <c:v>1058.634135</c:v>
                </c:pt>
                <c:pt idx="674">
                  <c:v>1063.164497</c:v>
                </c:pt>
                <c:pt idx="675">
                  <c:v>1051.0197619999999</c:v>
                </c:pt>
                <c:pt idx="676">
                  <c:v>1054.2949639999999</c:v>
                </c:pt>
                <c:pt idx="677">
                  <c:v>1052.6969549999999</c:v>
                </c:pt>
                <c:pt idx="678">
                  <c:v>1051.146309</c:v>
                </c:pt>
                <c:pt idx="679">
                  <c:v>1052.3816830000001</c:v>
                </c:pt>
                <c:pt idx="680">
                  <c:v>1051.994015</c:v>
                </c:pt>
                <c:pt idx="681">
                  <c:v>1050.411965</c:v>
                </c:pt>
                <c:pt idx="682">
                  <c:v>1045.475271</c:v>
                </c:pt>
                <c:pt idx="683">
                  <c:v>1037.283745</c:v>
                </c:pt>
                <c:pt idx="684">
                  <c:v>1032.6474470000001</c:v>
                </c:pt>
                <c:pt idx="685">
                  <c:v>1023.406985</c:v>
                </c:pt>
                <c:pt idx="686">
                  <c:v>1039.9173450000001</c:v>
                </c:pt>
                <c:pt idx="687">
                  <c:v>1031.0235190000001</c:v>
                </c:pt>
                <c:pt idx="688">
                  <c:v>1030.1511889999999</c:v>
                </c:pt>
                <c:pt idx="689">
                  <c:v>1036.057339</c:v>
                </c:pt>
                <c:pt idx="690">
                  <c:v>1048.013089</c:v>
                </c:pt>
                <c:pt idx="691">
                  <c:v>1041.2376690000001</c:v>
                </c:pt>
                <c:pt idx="692">
                  <c:v>1037.7941989999999</c:v>
                </c:pt>
                <c:pt idx="693">
                  <c:v>1024.842519</c:v>
                </c:pt>
                <c:pt idx="694">
                  <c:v>1014.821389</c:v>
                </c:pt>
                <c:pt idx="695">
                  <c:v>1014.565419</c:v>
                </c:pt>
                <c:pt idx="696">
                  <c:v>1023.155667</c:v>
                </c:pt>
                <c:pt idx="697">
                  <c:v>1015.124089</c:v>
                </c:pt>
                <c:pt idx="698">
                  <c:v>1023.0687390000001</c:v>
                </c:pt>
                <c:pt idx="699">
                  <c:v>1029.930331</c:v>
                </c:pt>
                <c:pt idx="700">
                  <c:v>1018.695749</c:v>
                </c:pt>
                <c:pt idx="701">
                  <c:v>1012.427629</c:v>
                </c:pt>
                <c:pt idx="702">
                  <c:v>1019.231699</c:v>
                </c:pt>
                <c:pt idx="703">
                  <c:v>1023.409599</c:v>
                </c:pt>
                <c:pt idx="704">
                  <c:v>1028.642169</c:v>
                </c:pt>
                <c:pt idx="705">
                  <c:v>1037.8383080000001</c:v>
                </c:pt>
                <c:pt idx="706">
                  <c:v>1040.5867149999999</c:v>
                </c:pt>
                <c:pt idx="707">
                  <c:v>1047.0039489999999</c:v>
                </c:pt>
                <c:pt idx="708">
                  <c:v>1045.4030780000001</c:v>
                </c:pt>
                <c:pt idx="709">
                  <c:v>1048.993461</c:v>
                </c:pt>
                <c:pt idx="710">
                  <c:v>1039.40029</c:v>
                </c:pt>
                <c:pt idx="711">
                  <c:v>1034.2634680000001</c:v>
                </c:pt>
                <c:pt idx="712">
                  <c:v>1033.651278</c:v>
                </c:pt>
                <c:pt idx="713">
                  <c:v>1032.0161780000001</c:v>
                </c:pt>
                <c:pt idx="714">
                  <c:v>1038.9236780000001</c:v>
                </c:pt>
                <c:pt idx="715">
                  <c:v>1034.508288</c:v>
                </c:pt>
                <c:pt idx="716">
                  <c:v>1062.930558</c:v>
                </c:pt>
                <c:pt idx="717">
                  <c:v>1065.8250680000001</c:v>
                </c:pt>
                <c:pt idx="718">
                  <c:v>1062.8052379999999</c:v>
                </c:pt>
                <c:pt idx="719">
                  <c:v>1067.0739779999999</c:v>
                </c:pt>
                <c:pt idx="720">
                  <c:v>1068.4129579999999</c:v>
                </c:pt>
                <c:pt idx="721">
                  <c:v>1065.784768</c:v>
                </c:pt>
                <c:pt idx="722">
                  <c:v>1068.1156579999999</c:v>
                </c:pt>
                <c:pt idx="723">
                  <c:v>1067.115988</c:v>
                </c:pt>
                <c:pt idx="724">
                  <c:v>1073.7109579999999</c:v>
                </c:pt>
                <c:pt idx="725">
                  <c:v>1078.55223</c:v>
                </c:pt>
                <c:pt idx="726">
                  <c:v>1083.2646279999999</c:v>
                </c:pt>
                <c:pt idx="727">
                  <c:v>1085.654953</c:v>
                </c:pt>
                <c:pt idx="728">
                  <c:v>1080.748298</c:v>
                </c:pt>
                <c:pt idx="729">
                  <c:v>1081.6735530000001</c:v>
                </c:pt>
                <c:pt idx="730">
                  <c:v>1091.7532530000001</c:v>
                </c:pt>
                <c:pt idx="731">
                  <c:v>1100.212383</c:v>
                </c:pt>
                <c:pt idx="732">
                  <c:v>1102.291633</c:v>
                </c:pt>
                <c:pt idx="733">
                  <c:v>1095.4026530000001</c:v>
                </c:pt>
                <c:pt idx="734">
                  <c:v>1094.7912229999999</c:v>
                </c:pt>
                <c:pt idx="735">
                  <c:v>1095.5635629999999</c:v>
                </c:pt>
                <c:pt idx="736">
                  <c:v>1095.817963</c:v>
                </c:pt>
                <c:pt idx="737">
                  <c:v>1092.7080430000001</c:v>
                </c:pt>
                <c:pt idx="738">
                  <c:v>1092.8004080000001</c:v>
                </c:pt>
                <c:pt idx="739">
                  <c:v>1096.073523</c:v>
                </c:pt>
                <c:pt idx="740">
                  <c:v>1095.2955930000001</c:v>
                </c:pt>
                <c:pt idx="741">
                  <c:v>1088.411036</c:v>
                </c:pt>
                <c:pt idx="742">
                  <c:v>1083.2531530000001</c:v>
                </c:pt>
                <c:pt idx="743">
                  <c:v>1075.6005419999999</c:v>
                </c:pt>
                <c:pt idx="744">
                  <c:v>1072.655818</c:v>
                </c:pt>
                <c:pt idx="745">
                  <c:v>1078.8456329999999</c:v>
                </c:pt>
                <c:pt idx="746">
                  <c:v>1071.107943</c:v>
                </c:pt>
                <c:pt idx="747">
                  <c:v>1070.5292919999999</c:v>
                </c:pt>
                <c:pt idx="748">
                  <c:v>1059.6958159999999</c:v>
                </c:pt>
                <c:pt idx="749">
                  <c:v>1062.071956</c:v>
                </c:pt>
                <c:pt idx="750">
                  <c:v>1058.0604129999999</c:v>
                </c:pt>
                <c:pt idx="751">
                  <c:v>1064.167868</c:v>
                </c:pt>
                <c:pt idx="752">
                  <c:v>1067.4296360000001</c:v>
                </c:pt>
                <c:pt idx="753">
                  <c:v>1070.0036700000001</c:v>
                </c:pt>
                <c:pt idx="754">
                  <c:v>1079.53656</c:v>
                </c:pt>
                <c:pt idx="755">
                  <c:v>1079.34232</c:v>
                </c:pt>
                <c:pt idx="756">
                  <c:v>1081.5013300000001</c:v>
                </c:pt>
                <c:pt idx="757">
                  <c:v>1089.4813300000001</c:v>
                </c:pt>
                <c:pt idx="758">
                  <c:v>1097.6163730000001</c:v>
                </c:pt>
                <c:pt idx="759">
                  <c:v>1101.7607089999999</c:v>
                </c:pt>
                <c:pt idx="760">
                  <c:v>1102.35826</c:v>
                </c:pt>
                <c:pt idx="761">
                  <c:v>1103.4606100000001</c:v>
                </c:pt>
                <c:pt idx="762">
                  <c:v>1106.0207399999999</c:v>
                </c:pt>
                <c:pt idx="763">
                  <c:v>1103.00755</c:v>
                </c:pt>
                <c:pt idx="764">
                  <c:v>1103.6987200000001</c:v>
                </c:pt>
                <c:pt idx="765">
                  <c:v>1105.7183399999999</c:v>
                </c:pt>
                <c:pt idx="766">
                  <c:v>1106.5821780000001</c:v>
                </c:pt>
                <c:pt idx="767">
                  <c:v>1109.10454</c:v>
                </c:pt>
                <c:pt idx="768">
                  <c:v>1110.4172900000001</c:v>
                </c:pt>
                <c:pt idx="769">
                  <c:v>1108.956463</c:v>
                </c:pt>
                <c:pt idx="770">
                  <c:v>1104.4420500000001</c:v>
                </c:pt>
                <c:pt idx="771">
                  <c:v>1108.75909</c:v>
                </c:pt>
                <c:pt idx="772">
                  <c:v>1114.9110149999999</c:v>
                </c:pt>
                <c:pt idx="773">
                  <c:v>1118.572154</c:v>
                </c:pt>
                <c:pt idx="774">
                  <c:v>1113.1649379999999</c:v>
                </c:pt>
                <c:pt idx="775">
                  <c:v>1105.7223750000001</c:v>
                </c:pt>
                <c:pt idx="776">
                  <c:v>1108.0272950000001</c:v>
                </c:pt>
                <c:pt idx="777">
                  <c:v>1107.7941949999999</c:v>
                </c:pt>
                <c:pt idx="778">
                  <c:v>1105.2717950000001</c:v>
                </c:pt>
                <c:pt idx="779">
                  <c:v>1097.3084550000001</c:v>
                </c:pt>
                <c:pt idx="780">
                  <c:v>1104.4619270000001</c:v>
                </c:pt>
                <c:pt idx="781">
                  <c:v>1101.2198450000001</c:v>
                </c:pt>
                <c:pt idx="782">
                  <c:v>1099.6533750000001</c:v>
                </c:pt>
                <c:pt idx="783">
                  <c:v>1096.7212750000001</c:v>
                </c:pt>
                <c:pt idx="784">
                  <c:v>1096.212914</c:v>
                </c:pt>
                <c:pt idx="785">
                  <c:v>1084.361525</c:v>
                </c:pt>
                <c:pt idx="786">
                  <c:v>1081.8067120000001</c:v>
                </c:pt>
                <c:pt idx="787">
                  <c:v>1086.1486050000001</c:v>
                </c:pt>
                <c:pt idx="788">
                  <c:v>1080.7060759999999</c:v>
                </c:pt>
                <c:pt idx="789">
                  <c:v>1083.699147</c:v>
                </c:pt>
                <c:pt idx="790">
                  <c:v>1089.1344670000001</c:v>
                </c:pt>
                <c:pt idx="791">
                  <c:v>1086.229151</c:v>
                </c:pt>
                <c:pt idx="792">
                  <c:v>1086.5558269999999</c:v>
                </c:pt>
                <c:pt idx="793">
                  <c:v>1098.9547769999999</c:v>
                </c:pt>
                <c:pt idx="794">
                  <c:v>1097.9648970000001</c:v>
                </c:pt>
                <c:pt idx="795">
                  <c:v>1094.423957</c:v>
                </c:pt>
                <c:pt idx="796">
                  <c:v>1098.618847</c:v>
                </c:pt>
                <c:pt idx="797">
                  <c:v>1095.2165970000001</c:v>
                </c:pt>
                <c:pt idx="798">
                  <c:v>1094.1713870000001</c:v>
                </c:pt>
                <c:pt idx="799">
                  <c:v>1095.7767819999999</c:v>
                </c:pt>
                <c:pt idx="800">
                  <c:v>1095.6831070000001</c:v>
                </c:pt>
                <c:pt idx="801">
                  <c:v>1093.9437969999999</c:v>
                </c:pt>
                <c:pt idx="802">
                  <c:v>1092.9519720000001</c:v>
                </c:pt>
                <c:pt idx="803">
                  <c:v>1092.4101109999999</c:v>
                </c:pt>
                <c:pt idx="804">
                  <c:v>1092.731147</c:v>
                </c:pt>
                <c:pt idx="805">
                  <c:v>1098.3760569999999</c:v>
                </c:pt>
                <c:pt idx="806">
                  <c:v>1099.7274769999999</c:v>
                </c:pt>
                <c:pt idx="807">
                  <c:v>1098.0149670000001</c:v>
                </c:pt>
                <c:pt idx="808">
                  <c:v>1099.3650070000001</c:v>
                </c:pt>
                <c:pt idx="809">
                  <c:v>1094.6564069999999</c:v>
                </c:pt>
                <c:pt idx="810">
                  <c:v>1092.6282670000001</c:v>
                </c:pt>
                <c:pt idx="811">
                  <c:v>1098.094527</c:v>
                </c:pt>
                <c:pt idx="812">
                  <c:v>1100.8755470000001</c:v>
                </c:pt>
                <c:pt idx="813">
                  <c:v>1107.4622890000001</c:v>
                </c:pt>
                <c:pt idx="814">
                  <c:v>1110.6297890000001</c:v>
                </c:pt>
                <c:pt idx="815">
                  <c:v>1112.564629</c:v>
                </c:pt>
                <c:pt idx="816">
                  <c:v>1111.201509</c:v>
                </c:pt>
                <c:pt idx="817">
                  <c:v>1112.861339</c:v>
                </c:pt>
                <c:pt idx="818">
                  <c:v>1111.194209</c:v>
                </c:pt>
                <c:pt idx="819">
                  <c:v>1111.8386390000001</c:v>
                </c:pt>
                <c:pt idx="820">
                  <c:v>1112.2259590000001</c:v>
                </c:pt>
                <c:pt idx="821">
                  <c:v>1112.5346689999999</c:v>
                </c:pt>
                <c:pt idx="822">
                  <c:v>1110.267159</c:v>
                </c:pt>
                <c:pt idx="823">
                  <c:v>1110.984459</c:v>
                </c:pt>
                <c:pt idx="824">
                  <c:v>1113.159269</c:v>
                </c:pt>
                <c:pt idx="825">
                  <c:v>1113.0721390000001</c:v>
                </c:pt>
                <c:pt idx="826">
                  <c:v>1115.2313059999999</c:v>
                </c:pt>
                <c:pt idx="827">
                  <c:v>1120.2240389999999</c:v>
                </c:pt>
                <c:pt idx="828">
                  <c:v>1119.3673590000001</c:v>
                </c:pt>
                <c:pt idx="829">
                  <c:v>1118.8923589999999</c:v>
                </c:pt>
                <c:pt idx="830">
                  <c:v>1115.3484989999999</c:v>
                </c:pt>
                <c:pt idx="831">
                  <c:v>1117.406219</c:v>
                </c:pt>
                <c:pt idx="832">
                  <c:v>1125.6175290000001</c:v>
                </c:pt>
                <c:pt idx="833">
                  <c:v>1119.5906090000001</c:v>
                </c:pt>
                <c:pt idx="834">
                  <c:v>1120.2761290000001</c:v>
                </c:pt>
                <c:pt idx="835">
                  <c:v>1120.9585589999999</c:v>
                </c:pt>
                <c:pt idx="836">
                  <c:v>1115.963839</c:v>
                </c:pt>
                <c:pt idx="837">
                  <c:v>1117.1656889999999</c:v>
                </c:pt>
                <c:pt idx="838">
                  <c:v>1115.267924</c:v>
                </c:pt>
                <c:pt idx="839">
                  <c:v>1114.6295990000001</c:v>
                </c:pt>
                <c:pt idx="840">
                  <c:v>1116.1497589999999</c:v>
                </c:pt>
                <c:pt idx="841">
                  <c:v>1121.2091390000001</c:v>
                </c:pt>
                <c:pt idx="842">
                  <c:v>1120.6436289999999</c:v>
                </c:pt>
                <c:pt idx="843">
                  <c:v>1118.63492</c:v>
                </c:pt>
                <c:pt idx="844">
                  <c:v>1110.925618</c:v>
                </c:pt>
                <c:pt idx="845">
                  <c:v>1112.482229</c:v>
                </c:pt>
                <c:pt idx="846">
                  <c:v>1110.837929</c:v>
                </c:pt>
                <c:pt idx="847">
                  <c:v>1114.1010490000001</c:v>
                </c:pt>
                <c:pt idx="848">
                  <c:v>1105.0339590000001</c:v>
                </c:pt>
                <c:pt idx="849">
                  <c:v>1098.3627489999999</c:v>
                </c:pt>
                <c:pt idx="850">
                  <c:v>1097.179889</c:v>
                </c:pt>
                <c:pt idx="851">
                  <c:v>1101.477339</c:v>
                </c:pt>
                <c:pt idx="852">
                  <c:v>1101.636884</c:v>
                </c:pt>
                <c:pt idx="853">
                  <c:v>1102.4479679999999</c:v>
                </c:pt>
                <c:pt idx="854">
                  <c:v>1104.032823</c:v>
                </c:pt>
                <c:pt idx="855">
                  <c:v>1108.0311630000001</c:v>
                </c:pt>
                <c:pt idx="856">
                  <c:v>1110.9893360000001</c:v>
                </c:pt>
                <c:pt idx="857">
                  <c:v>1108.321623</c:v>
                </c:pt>
                <c:pt idx="858">
                  <c:v>1109.251143</c:v>
                </c:pt>
                <c:pt idx="859">
                  <c:v>1099.838373</c:v>
                </c:pt>
                <c:pt idx="860">
                  <c:v>1103.388833</c:v>
                </c:pt>
                <c:pt idx="861">
                  <c:v>1105.0009030000001</c:v>
                </c:pt>
                <c:pt idx="862">
                  <c:v>1109.0916130000001</c:v>
                </c:pt>
                <c:pt idx="863">
                  <c:v>1104.417273</c:v>
                </c:pt>
                <c:pt idx="864">
                  <c:v>1109.508063</c:v>
                </c:pt>
                <c:pt idx="865">
                  <c:v>1113.133333</c:v>
                </c:pt>
                <c:pt idx="866">
                  <c:v>1112.298593</c:v>
                </c:pt>
                <c:pt idx="867">
                  <c:v>1109.090183</c:v>
                </c:pt>
                <c:pt idx="868">
                  <c:v>1108.382063</c:v>
                </c:pt>
                <c:pt idx="869">
                  <c:v>1104.1908229999999</c:v>
                </c:pt>
                <c:pt idx="870">
                  <c:v>1098.7715330000001</c:v>
                </c:pt>
                <c:pt idx="871">
                  <c:v>1100.0473529999999</c:v>
                </c:pt>
                <c:pt idx="872">
                  <c:v>1095.9428029999999</c:v>
                </c:pt>
                <c:pt idx="873">
                  <c:v>1100.852153</c:v>
                </c:pt>
                <c:pt idx="874">
                  <c:v>1107.6756130000001</c:v>
                </c:pt>
                <c:pt idx="875">
                  <c:v>1103.408923</c:v>
                </c:pt>
                <c:pt idx="876">
                  <c:v>1117.7069799999999</c:v>
                </c:pt>
                <c:pt idx="877">
                  <c:v>1116.8406199999999</c:v>
                </c:pt>
                <c:pt idx="878">
                  <c:v>1110.0693900000001</c:v>
                </c:pt>
                <c:pt idx="879">
                  <c:v>1104.46793</c:v>
                </c:pt>
                <c:pt idx="880">
                  <c:v>1100.6122600000001</c:v>
                </c:pt>
                <c:pt idx="881">
                  <c:v>1102.51225</c:v>
                </c:pt>
                <c:pt idx="882">
                  <c:v>1103.61142</c:v>
                </c:pt>
                <c:pt idx="883">
                  <c:v>1111.60736</c:v>
                </c:pt>
                <c:pt idx="884">
                  <c:v>1118.037662</c:v>
                </c:pt>
                <c:pt idx="885">
                  <c:v>1118.04973</c:v>
                </c:pt>
                <c:pt idx="886">
                  <c:v>1117.09302</c:v>
                </c:pt>
                <c:pt idx="887">
                  <c:v>1119.46642</c:v>
                </c:pt>
                <c:pt idx="888">
                  <c:v>1122.29249</c:v>
                </c:pt>
                <c:pt idx="889">
                  <c:v>1114.9085399999999</c:v>
                </c:pt>
                <c:pt idx="890">
                  <c:v>1120.37806</c:v>
                </c:pt>
                <c:pt idx="891">
                  <c:v>1116.7366099999999</c:v>
                </c:pt>
                <c:pt idx="892">
                  <c:v>1116.0402200000001</c:v>
                </c:pt>
                <c:pt idx="893">
                  <c:v>1118.8249699999999</c:v>
                </c:pt>
                <c:pt idx="894">
                  <c:v>1111.4576830000001</c:v>
                </c:pt>
                <c:pt idx="895">
                  <c:v>1119.758</c:v>
                </c:pt>
                <c:pt idx="896">
                  <c:v>1122.111265</c:v>
                </c:pt>
                <c:pt idx="897">
                  <c:v>1118.2125699999999</c:v>
                </c:pt>
                <c:pt idx="898">
                  <c:v>1110.774445</c:v>
                </c:pt>
                <c:pt idx="899">
                  <c:v>1104.5097310000001</c:v>
                </c:pt>
                <c:pt idx="900">
                  <c:v>1112.440445</c:v>
                </c:pt>
                <c:pt idx="901">
                  <c:v>1114.133685</c:v>
                </c:pt>
                <c:pt idx="902">
                  <c:v>1114.7055250000001</c:v>
                </c:pt>
                <c:pt idx="903">
                  <c:v>1113.6206549999999</c:v>
                </c:pt>
                <c:pt idx="904">
                  <c:v>1110.5019050000001</c:v>
                </c:pt>
                <c:pt idx="905">
                  <c:v>1109.5860250000001</c:v>
                </c:pt>
                <c:pt idx="906">
                  <c:v>1099.847205</c:v>
                </c:pt>
                <c:pt idx="907">
                  <c:v>1097.3396049999999</c:v>
                </c:pt>
                <c:pt idx="908">
                  <c:v>1095.794365</c:v>
                </c:pt>
                <c:pt idx="909">
                  <c:v>1097.633045</c:v>
                </c:pt>
                <c:pt idx="910">
                  <c:v>1097.4130050000001</c:v>
                </c:pt>
                <c:pt idx="911">
                  <c:v>1094.4995349999999</c:v>
                </c:pt>
                <c:pt idx="912">
                  <c:v>1105.354605</c:v>
                </c:pt>
                <c:pt idx="913">
                  <c:v>1100.9184949999999</c:v>
                </c:pt>
                <c:pt idx="914">
                  <c:v>1100.653505</c:v>
                </c:pt>
                <c:pt idx="915">
                  <c:v>1105.0646710000001</c:v>
                </c:pt>
                <c:pt idx="916">
                  <c:v>1114.3973149999999</c:v>
                </c:pt>
                <c:pt idx="917">
                  <c:v>1114.588395</c:v>
                </c:pt>
                <c:pt idx="918">
                  <c:v>1117.259399</c:v>
                </c:pt>
                <c:pt idx="919">
                  <c:v>1122.8840700000001</c:v>
                </c:pt>
                <c:pt idx="920">
                  <c:v>1114.934739</c:v>
                </c:pt>
                <c:pt idx="921">
                  <c:v>1112.4187489999999</c:v>
                </c:pt>
                <c:pt idx="922">
                  <c:v>1113.099359</c:v>
                </c:pt>
                <c:pt idx="923">
                  <c:v>1111.4930589999999</c:v>
                </c:pt>
                <c:pt idx="924">
                  <c:v>1112.3845389999999</c:v>
                </c:pt>
                <c:pt idx="925">
                  <c:v>1110.9594990000001</c:v>
                </c:pt>
                <c:pt idx="926">
                  <c:v>1110.2181189999999</c:v>
                </c:pt>
                <c:pt idx="927">
                  <c:v>1115.688639</c:v>
                </c:pt>
                <c:pt idx="928">
                  <c:v>1111.086354</c:v>
                </c:pt>
                <c:pt idx="929">
                  <c:v>1109.1883089999999</c:v>
                </c:pt>
                <c:pt idx="930">
                  <c:v>1101.0129790000001</c:v>
                </c:pt>
                <c:pt idx="931">
                  <c:v>1098.6972189999999</c:v>
                </c:pt>
                <c:pt idx="932">
                  <c:v>1088.0958989999999</c:v>
                </c:pt>
                <c:pt idx="933">
                  <c:v>1089.9535089999999</c:v>
                </c:pt>
                <c:pt idx="934">
                  <c:v>1084.509579</c:v>
                </c:pt>
                <c:pt idx="935">
                  <c:v>1079.1562389999999</c:v>
                </c:pt>
                <c:pt idx="936">
                  <c:v>1076.069931</c:v>
                </c:pt>
                <c:pt idx="937">
                  <c:v>1079.8924589999999</c:v>
                </c:pt>
                <c:pt idx="938">
                  <c:v>1085.336219</c:v>
                </c:pt>
                <c:pt idx="939">
                  <c:v>1082.260929</c:v>
                </c:pt>
                <c:pt idx="940">
                  <c:v>1068.8364489999999</c:v>
                </c:pt>
                <c:pt idx="941">
                  <c:v>1075.2206189999999</c:v>
                </c:pt>
                <c:pt idx="942">
                  <c:v>1077.5153889999999</c:v>
                </c:pt>
                <c:pt idx="943">
                  <c:v>1080.9196489999999</c:v>
                </c:pt>
                <c:pt idx="944">
                  <c:v>1090.7645990000001</c:v>
                </c:pt>
                <c:pt idx="945">
                  <c:v>1096.312549</c:v>
                </c:pt>
                <c:pt idx="946">
                  <c:v>1089.5271789999999</c:v>
                </c:pt>
                <c:pt idx="947">
                  <c:v>1090.2753560000001</c:v>
                </c:pt>
                <c:pt idx="948">
                  <c:v>1090.4348190000001</c:v>
                </c:pt>
                <c:pt idx="949">
                  <c:v>1091.5037589999999</c:v>
                </c:pt>
                <c:pt idx="950">
                  <c:v>1085.244189</c:v>
                </c:pt>
                <c:pt idx="951">
                  <c:v>1079.7272889999999</c:v>
                </c:pt>
                <c:pt idx="952">
                  <c:v>1075.5566389999999</c:v>
                </c:pt>
                <c:pt idx="953">
                  <c:v>1078.976559</c:v>
                </c:pt>
                <c:pt idx="954">
                  <c:v>1082.2189960000001</c:v>
                </c:pt>
                <c:pt idx="955">
                  <c:v>1074.2816789999999</c:v>
                </c:pt>
                <c:pt idx="956">
                  <c:v>1076.6394989999999</c:v>
                </c:pt>
                <c:pt idx="957">
                  <c:v>1076.00632</c:v>
                </c:pt>
                <c:pt idx="958">
                  <c:v>1076.819174</c:v>
                </c:pt>
                <c:pt idx="959">
                  <c:v>1079.2576280000001</c:v>
                </c:pt>
                <c:pt idx="960">
                  <c:v>1090.6079950000001</c:v>
                </c:pt>
                <c:pt idx="961">
                  <c:v>1101.137285</c:v>
                </c:pt>
                <c:pt idx="962">
                  <c:v>1110.017445</c:v>
                </c:pt>
                <c:pt idx="963">
                  <c:v>1106.5598749999999</c:v>
                </c:pt>
                <c:pt idx="964">
                  <c:v>1108.8947250000001</c:v>
                </c:pt>
                <c:pt idx="965">
                  <c:v>1111.658015</c:v>
                </c:pt>
                <c:pt idx="966">
                  <c:v>1104.9418350000001</c:v>
                </c:pt>
                <c:pt idx="967">
                  <c:v>1109.396945</c:v>
                </c:pt>
                <c:pt idx="968">
                  <c:v>1110.485445</c:v>
                </c:pt>
                <c:pt idx="969">
                  <c:v>1121.5489950000001</c:v>
                </c:pt>
                <c:pt idx="970">
                  <c:v>1119.5333250000001</c:v>
                </c:pt>
                <c:pt idx="971">
                  <c:v>1123.7494549999999</c:v>
                </c:pt>
                <c:pt idx="972">
                  <c:v>1125.571115</c:v>
                </c:pt>
                <c:pt idx="973">
                  <c:v>1129.163155</c:v>
                </c:pt>
                <c:pt idx="974">
                  <c:v>1124.6855049999999</c:v>
                </c:pt>
                <c:pt idx="975">
                  <c:v>1125.4339219999999</c:v>
                </c:pt>
                <c:pt idx="976">
                  <c:v>1124.726975</c:v>
                </c:pt>
                <c:pt idx="977">
                  <c:v>1124.3573249999999</c:v>
                </c:pt>
                <c:pt idx="978">
                  <c:v>1125.129115</c:v>
                </c:pt>
                <c:pt idx="979">
                  <c:v>1127.359095</c:v>
                </c:pt>
                <c:pt idx="980">
                  <c:v>1131.086593</c:v>
                </c:pt>
                <c:pt idx="981">
                  <c:v>1134.063324</c:v>
                </c:pt>
                <c:pt idx="982">
                  <c:v>1140.3825039999999</c:v>
                </c:pt>
                <c:pt idx="983">
                  <c:v>1139.260374</c:v>
                </c:pt>
                <c:pt idx="984">
                  <c:v>1143.5507950000001</c:v>
                </c:pt>
                <c:pt idx="985">
                  <c:v>1144.368054</c:v>
                </c:pt>
                <c:pt idx="986">
                  <c:v>1146.148594</c:v>
                </c:pt>
                <c:pt idx="987">
                  <c:v>1144.900864</c:v>
                </c:pt>
                <c:pt idx="988">
                  <c:v>1144.7675939999999</c:v>
                </c:pt>
                <c:pt idx="989">
                  <c:v>1145.768984</c:v>
                </c:pt>
                <c:pt idx="990">
                  <c:v>1157.483784</c:v>
                </c:pt>
                <c:pt idx="991">
                  <c:v>1162.519014</c:v>
                </c:pt>
                <c:pt idx="992">
                  <c:v>1159.511154</c:v>
                </c:pt>
                <c:pt idx="993">
                  <c:v>1159.904963</c:v>
                </c:pt>
                <c:pt idx="994">
                  <c:v>1163.5400340000001</c:v>
                </c:pt>
                <c:pt idx="995">
                  <c:v>1160.635624</c:v>
                </c:pt>
                <c:pt idx="996">
                  <c:v>1162.2467939999999</c:v>
                </c:pt>
                <c:pt idx="997">
                  <c:v>1159.6859240000001</c:v>
                </c:pt>
                <c:pt idx="998">
                  <c:v>1165.8454770000001</c:v>
                </c:pt>
                <c:pt idx="999">
                  <c:v>1160.3430840000001</c:v>
                </c:pt>
                <c:pt idx="1000">
                  <c:v>1161.879674</c:v>
                </c:pt>
                <c:pt idx="1001">
                  <c:v>1157.397684</c:v>
                </c:pt>
                <c:pt idx="1002">
                  <c:v>1155.821314</c:v>
                </c:pt>
                <c:pt idx="1003">
                  <c:v>1156.6399719999999</c:v>
                </c:pt>
                <c:pt idx="1004">
                  <c:v>1157.292582</c:v>
                </c:pt>
                <c:pt idx="1005">
                  <c:v>1162.438322</c:v>
                </c:pt>
                <c:pt idx="1006">
                  <c:v>1161.6164120000001</c:v>
                </c:pt>
                <c:pt idx="1007">
                  <c:v>1161.257572</c:v>
                </c:pt>
                <c:pt idx="1008">
                  <c:v>1162.2190519999999</c:v>
                </c:pt>
                <c:pt idx="1009">
                  <c:v>1164.1139720000001</c:v>
                </c:pt>
                <c:pt idx="1010">
                  <c:v>1164.9041520000001</c:v>
                </c:pt>
                <c:pt idx="1011">
                  <c:v>1158.5551620000001</c:v>
                </c:pt>
                <c:pt idx="1012">
                  <c:v>1151.3878520000001</c:v>
                </c:pt>
                <c:pt idx="1013">
                  <c:v>1153.034042</c:v>
                </c:pt>
                <c:pt idx="1014">
                  <c:v>1155.6243919999999</c:v>
                </c:pt>
                <c:pt idx="1015">
                  <c:v>1158.3091420000001</c:v>
                </c:pt>
                <c:pt idx="1016">
                  <c:v>1158.8677520000001</c:v>
                </c:pt>
                <c:pt idx="1017">
                  <c:v>1161.2689170000001</c:v>
                </c:pt>
                <c:pt idx="1018">
                  <c:v>1161.126344</c:v>
                </c:pt>
                <c:pt idx="1019">
                  <c:v>1159.3375619999999</c:v>
                </c:pt>
                <c:pt idx="1020">
                  <c:v>1164.919852</c:v>
                </c:pt>
                <c:pt idx="1021">
                  <c:v>1165.7488820000001</c:v>
                </c:pt>
                <c:pt idx="1022">
                  <c:v>1165.1564000000001</c:v>
                </c:pt>
                <c:pt idx="1023">
                  <c:v>1172.0246299999999</c:v>
                </c:pt>
                <c:pt idx="1024">
                  <c:v>1171.26072</c:v>
                </c:pt>
                <c:pt idx="1025">
                  <c:v>1167.27395</c:v>
                </c:pt>
                <c:pt idx="1026">
                  <c:v>1171.21235</c:v>
                </c:pt>
                <c:pt idx="1027">
                  <c:v>1171.4816599999999</c:v>
                </c:pt>
                <c:pt idx="1028">
                  <c:v>1169.04593</c:v>
                </c:pt>
                <c:pt idx="1029">
                  <c:v>1171.9475500000001</c:v>
                </c:pt>
                <c:pt idx="1030">
                  <c:v>1172.3511100000001</c:v>
                </c:pt>
                <c:pt idx="1031">
                  <c:v>1163.2509</c:v>
                </c:pt>
                <c:pt idx="1032">
                  <c:v>1172.1760999999999</c:v>
                </c:pt>
                <c:pt idx="1033">
                  <c:v>1176.00116</c:v>
                </c:pt>
                <c:pt idx="1034">
                  <c:v>1175.85149</c:v>
                </c:pt>
                <c:pt idx="1035">
                  <c:v>1178.6648620000001</c:v>
                </c:pt>
                <c:pt idx="1036">
                  <c:v>1176.7553</c:v>
                </c:pt>
                <c:pt idx="1037">
                  <c:v>1185.09655</c:v>
                </c:pt>
                <c:pt idx="1038">
                  <c:v>1186.4828500000001</c:v>
                </c:pt>
                <c:pt idx="1039">
                  <c:v>1183.2376899999999</c:v>
                </c:pt>
                <c:pt idx="1040">
                  <c:v>1183.65779</c:v>
                </c:pt>
                <c:pt idx="1041">
                  <c:v>1183.07962</c:v>
                </c:pt>
                <c:pt idx="1042">
                  <c:v>1189.6192599999999</c:v>
                </c:pt>
                <c:pt idx="1043">
                  <c:v>1196.9909600000001</c:v>
                </c:pt>
                <c:pt idx="1044">
                  <c:v>1194.90787</c:v>
                </c:pt>
                <c:pt idx="1045">
                  <c:v>1196.14411</c:v>
                </c:pt>
                <c:pt idx="1046">
                  <c:v>1198.02997</c:v>
                </c:pt>
                <c:pt idx="1047">
                  <c:v>1201.5234700000001</c:v>
                </c:pt>
                <c:pt idx="1048">
                  <c:v>1201.60835</c:v>
                </c:pt>
                <c:pt idx="1049">
                  <c:v>1199.13735</c:v>
                </c:pt>
                <c:pt idx="1050">
                  <c:v>1202.87419</c:v>
                </c:pt>
                <c:pt idx="1051">
                  <c:v>1201.68553</c:v>
                </c:pt>
                <c:pt idx="1052">
                  <c:v>1197.5843500000001</c:v>
                </c:pt>
                <c:pt idx="1053">
                  <c:v>1195.6316200000001</c:v>
                </c:pt>
                <c:pt idx="1054">
                  <c:v>1194.4249600000001</c:v>
                </c:pt>
                <c:pt idx="1055">
                  <c:v>1199.8868600000001</c:v>
                </c:pt>
                <c:pt idx="1056">
                  <c:v>1204.29529</c:v>
                </c:pt>
                <c:pt idx="1057">
                  <c:v>1205.91769</c:v>
                </c:pt>
                <c:pt idx="1058">
                  <c:v>1207.4562900000001</c:v>
                </c:pt>
                <c:pt idx="1059">
                  <c:v>1204.0322100000001</c:v>
                </c:pt>
                <c:pt idx="1060">
                  <c:v>1203.0641900000001</c:v>
                </c:pt>
                <c:pt idx="1061">
                  <c:v>1209.01331</c:v>
                </c:pt>
                <c:pt idx="1062">
                  <c:v>1211.048515</c:v>
                </c:pt>
                <c:pt idx="1063">
                  <c:v>1204.664139</c:v>
                </c:pt>
                <c:pt idx="1064">
                  <c:v>1201.8154950000001</c:v>
                </c:pt>
                <c:pt idx="1065">
                  <c:v>1202.4192949999999</c:v>
                </c:pt>
                <c:pt idx="1066">
                  <c:v>1199.738435</c:v>
                </c:pt>
                <c:pt idx="1067">
                  <c:v>1204.0616649999999</c:v>
                </c:pt>
                <c:pt idx="1068">
                  <c:v>1203.866395</c:v>
                </c:pt>
                <c:pt idx="1069">
                  <c:v>1207.519935</c:v>
                </c:pt>
                <c:pt idx="1070">
                  <c:v>1199.335405</c:v>
                </c:pt>
                <c:pt idx="1071">
                  <c:v>1200.4737250000001</c:v>
                </c:pt>
                <c:pt idx="1072">
                  <c:v>1198.1077949999999</c:v>
                </c:pt>
                <c:pt idx="1073">
                  <c:v>1190.6109650000001</c:v>
                </c:pt>
                <c:pt idx="1074">
                  <c:v>1188.0177450000001</c:v>
                </c:pt>
                <c:pt idx="1075">
                  <c:v>1187.2110849999999</c:v>
                </c:pt>
                <c:pt idx="1076">
                  <c:v>1185.3093449999999</c:v>
                </c:pt>
                <c:pt idx="1077">
                  <c:v>1184.4839549999999</c:v>
                </c:pt>
                <c:pt idx="1078">
                  <c:v>1187.102335</c:v>
                </c:pt>
                <c:pt idx="1079">
                  <c:v>1190.4010960000001</c:v>
                </c:pt>
                <c:pt idx="1080">
                  <c:v>1188.029305</c:v>
                </c:pt>
                <c:pt idx="1081">
                  <c:v>1183.3249450000001</c:v>
                </c:pt>
                <c:pt idx="1082">
                  <c:v>1189.10022</c:v>
                </c:pt>
                <c:pt idx="1083">
                  <c:v>1193.570735</c:v>
                </c:pt>
                <c:pt idx="1084">
                  <c:v>1188.7113589999999</c:v>
                </c:pt>
                <c:pt idx="1085">
                  <c:v>1189.106389</c:v>
                </c:pt>
                <c:pt idx="1086">
                  <c:v>1194.763899</c:v>
                </c:pt>
                <c:pt idx="1087">
                  <c:v>1202.2625370000001</c:v>
                </c:pt>
                <c:pt idx="1088">
                  <c:v>1209.777159</c:v>
                </c:pt>
                <c:pt idx="1089">
                  <c:v>1212.9903890000001</c:v>
                </c:pt>
                <c:pt idx="1090">
                  <c:v>1210.591259</c:v>
                </c:pt>
                <c:pt idx="1091">
                  <c:v>1212.438504</c:v>
                </c:pt>
                <c:pt idx="1092">
                  <c:v>1210.426649</c:v>
                </c:pt>
                <c:pt idx="1093">
                  <c:v>1211.0583790000001</c:v>
                </c:pt>
                <c:pt idx="1094">
                  <c:v>1212.336779</c:v>
                </c:pt>
                <c:pt idx="1095">
                  <c:v>1219.2266890000001</c:v>
                </c:pt>
                <c:pt idx="1096">
                  <c:v>1220.1272759999999</c:v>
                </c:pt>
                <c:pt idx="1097">
                  <c:v>1220.0649390000001</c:v>
                </c:pt>
                <c:pt idx="1098">
                  <c:v>1222.2456689999999</c:v>
                </c:pt>
                <c:pt idx="1099">
                  <c:v>1217.535619</c:v>
                </c:pt>
                <c:pt idx="1100">
                  <c:v>1213.378929</c:v>
                </c:pt>
                <c:pt idx="1101">
                  <c:v>1216.034369</c:v>
                </c:pt>
                <c:pt idx="1102">
                  <c:v>1216.534979</c:v>
                </c:pt>
                <c:pt idx="1103">
                  <c:v>1210.454309</c:v>
                </c:pt>
                <c:pt idx="1104">
                  <c:v>1203.340449</c:v>
                </c:pt>
                <c:pt idx="1105">
                  <c:v>1206.627109</c:v>
                </c:pt>
                <c:pt idx="1106">
                  <c:v>1215.9801460000001</c:v>
                </c:pt>
                <c:pt idx="1107">
                  <c:v>1220.417344</c:v>
                </c:pt>
                <c:pt idx="1108">
                  <c:v>1223.896614</c:v>
                </c:pt>
                <c:pt idx="1109">
                  <c:v>1232.2593440000001</c:v>
                </c:pt>
                <c:pt idx="1110">
                  <c:v>1231.8836240000001</c:v>
                </c:pt>
                <c:pt idx="1111">
                  <c:v>1227.4368239999999</c:v>
                </c:pt>
                <c:pt idx="1112">
                  <c:v>1227.2346439999999</c:v>
                </c:pt>
                <c:pt idx="1113">
                  <c:v>1226.316198</c:v>
                </c:pt>
                <c:pt idx="1114">
                  <c:v>1232.0441940000001</c:v>
                </c:pt>
                <c:pt idx="1115">
                  <c:v>1233.8310140000001</c:v>
                </c:pt>
                <c:pt idx="1116">
                  <c:v>1233.996944</c:v>
                </c:pt>
                <c:pt idx="1117">
                  <c:v>1234.4235040000001</c:v>
                </c:pt>
                <c:pt idx="1118">
                  <c:v>1237.891073</c:v>
                </c:pt>
                <c:pt idx="1119">
                  <c:v>1236.632474</c:v>
                </c:pt>
                <c:pt idx="1120">
                  <c:v>1234.0829349999999</c:v>
                </c:pt>
                <c:pt idx="1121">
                  <c:v>1232.8669629999999</c:v>
                </c:pt>
                <c:pt idx="1122">
                  <c:v>1234.3793149999999</c:v>
                </c:pt>
                <c:pt idx="1123">
                  <c:v>1228.9613440000001</c:v>
                </c:pt>
                <c:pt idx="1124">
                  <c:v>1224.196154</c:v>
                </c:pt>
                <c:pt idx="1125">
                  <c:v>1225.337914</c:v>
                </c:pt>
                <c:pt idx="1126">
                  <c:v>1228.8267949999999</c:v>
                </c:pt>
                <c:pt idx="1127">
                  <c:v>1225.5762480000001</c:v>
                </c:pt>
                <c:pt idx="1128">
                  <c:v>1230.788368</c:v>
                </c:pt>
                <c:pt idx="1129">
                  <c:v>1231.2026639999999</c:v>
                </c:pt>
                <c:pt idx="1130">
                  <c:v>1236.039628</c:v>
                </c:pt>
                <c:pt idx="1131">
                  <c:v>1237.5127279999999</c:v>
                </c:pt>
                <c:pt idx="1132">
                  <c:v>1235.9004179999999</c:v>
                </c:pt>
                <c:pt idx="1133">
                  <c:v>1241.8440780000001</c:v>
                </c:pt>
                <c:pt idx="1134">
                  <c:v>1244.560448</c:v>
                </c:pt>
                <c:pt idx="1135">
                  <c:v>1248.848708</c:v>
                </c:pt>
                <c:pt idx="1136">
                  <c:v>1249.818068</c:v>
                </c:pt>
                <c:pt idx="1137">
                  <c:v>1256.0273279999999</c:v>
                </c:pt>
                <c:pt idx="1138">
                  <c:v>1251.7633880000001</c:v>
                </c:pt>
                <c:pt idx="1139">
                  <c:v>1247.695005</c:v>
                </c:pt>
                <c:pt idx="1140">
                  <c:v>1244.7425880000001</c:v>
                </c:pt>
                <c:pt idx="1141">
                  <c:v>1248.340764</c:v>
                </c:pt>
                <c:pt idx="1142">
                  <c:v>1248.4065880000001</c:v>
                </c:pt>
                <c:pt idx="1143">
                  <c:v>1241.8988879999999</c:v>
                </c:pt>
                <c:pt idx="1144">
                  <c:v>1240.5212079999999</c:v>
                </c:pt>
                <c:pt idx="1145">
                  <c:v>1246.6170480000001</c:v>
                </c:pt>
                <c:pt idx="1146">
                  <c:v>1248.4490479999999</c:v>
                </c:pt>
                <c:pt idx="1147">
                  <c:v>1250.6193479999999</c:v>
                </c:pt>
                <c:pt idx="1148">
                  <c:v>1262.2346749999999</c:v>
                </c:pt>
                <c:pt idx="1149">
                  <c:v>1258.697355</c:v>
                </c:pt>
                <c:pt idx="1150">
                  <c:v>1254.350835</c:v>
                </c:pt>
                <c:pt idx="1151">
                  <c:v>1237.490575</c:v>
                </c:pt>
                <c:pt idx="1152">
                  <c:v>1234.570575</c:v>
                </c:pt>
                <c:pt idx="1153">
                  <c:v>1241.7416949999999</c:v>
                </c:pt>
                <c:pt idx="1154">
                  <c:v>1248.3731250000001</c:v>
                </c:pt>
                <c:pt idx="1155">
                  <c:v>1250.179455</c:v>
                </c:pt>
                <c:pt idx="1156">
                  <c:v>1258.520235</c:v>
                </c:pt>
                <c:pt idx="1157">
                  <c:v>1261.563535</c:v>
                </c:pt>
                <c:pt idx="1158">
                  <c:v>1266.8731869999999</c:v>
                </c:pt>
                <c:pt idx="1159">
                  <c:v>1267.5769749999999</c:v>
                </c:pt>
                <c:pt idx="1160">
                  <c:v>1270.961055</c:v>
                </c:pt>
                <c:pt idx="1161">
                  <c:v>1271.7582150000001</c:v>
                </c:pt>
                <c:pt idx="1162">
                  <c:v>1272.827575</c:v>
                </c:pt>
                <c:pt idx="1163">
                  <c:v>1267.3624850000001</c:v>
                </c:pt>
                <c:pt idx="1164">
                  <c:v>1273.8986950000001</c:v>
                </c:pt>
                <c:pt idx="1165">
                  <c:v>1270.8431350000001</c:v>
                </c:pt>
                <c:pt idx="1166">
                  <c:v>1267.2016980000001</c:v>
                </c:pt>
                <c:pt idx="1167">
                  <c:v>1263.2038749999999</c:v>
                </c:pt>
                <c:pt idx="1168">
                  <c:v>1262.634335</c:v>
                </c:pt>
                <c:pt idx="1169">
                  <c:v>1267.710709</c:v>
                </c:pt>
                <c:pt idx="1170">
                  <c:v>1265.753254</c:v>
                </c:pt>
                <c:pt idx="1171">
                  <c:v>1267.456034</c:v>
                </c:pt>
                <c:pt idx="1172">
                  <c:v>1267.8342740000001</c:v>
                </c:pt>
                <c:pt idx="1173">
                  <c:v>1262.8473140000001</c:v>
                </c:pt>
                <c:pt idx="1174">
                  <c:v>1270.3284639999999</c:v>
                </c:pt>
                <c:pt idx="1175">
                  <c:v>1272.402194</c:v>
                </c:pt>
                <c:pt idx="1176">
                  <c:v>1274.548454</c:v>
                </c:pt>
                <c:pt idx="1177">
                  <c:v>1279.751974</c:v>
                </c:pt>
                <c:pt idx="1178">
                  <c:v>1282.8603539999999</c:v>
                </c:pt>
                <c:pt idx="1179">
                  <c:v>1287.608054</c:v>
                </c:pt>
                <c:pt idx="1180">
                  <c:v>1285.4328539999999</c:v>
                </c:pt>
                <c:pt idx="1181">
                  <c:v>1282.4096239999999</c:v>
                </c:pt>
                <c:pt idx="1182">
                  <c:v>1289.691354</c:v>
                </c:pt>
                <c:pt idx="1183">
                  <c:v>1288.753154</c:v>
                </c:pt>
                <c:pt idx="1184">
                  <c:v>1288.9517840000001</c:v>
                </c:pt>
                <c:pt idx="1185">
                  <c:v>1287.7221340000001</c:v>
                </c:pt>
                <c:pt idx="1186">
                  <c:v>1284.5885740000001</c:v>
                </c:pt>
                <c:pt idx="1187">
                  <c:v>1289.418594</c:v>
                </c:pt>
                <c:pt idx="1188">
                  <c:v>1295.2112520000001</c:v>
                </c:pt>
                <c:pt idx="1189">
                  <c:v>1294.682507</c:v>
                </c:pt>
                <c:pt idx="1190">
                  <c:v>1293.681687</c:v>
                </c:pt>
                <c:pt idx="1191">
                  <c:v>1289.9159669999999</c:v>
                </c:pt>
                <c:pt idx="1192">
                  <c:v>1285.8896569999999</c:v>
                </c:pt>
                <c:pt idx="1193">
                  <c:v>1287.4139270000001</c:v>
                </c:pt>
                <c:pt idx="1194">
                  <c:v>1284.050747</c:v>
                </c:pt>
                <c:pt idx="1195">
                  <c:v>1287.441151</c:v>
                </c:pt>
                <c:pt idx="1196">
                  <c:v>1292.469337</c:v>
                </c:pt>
                <c:pt idx="1197">
                  <c:v>1294.608637</c:v>
                </c:pt>
                <c:pt idx="1198">
                  <c:v>1300.0892670000001</c:v>
                </c:pt>
                <c:pt idx="1199">
                  <c:v>1300.793467</c:v>
                </c:pt>
                <c:pt idx="1200">
                  <c:v>1304.3219369999999</c:v>
                </c:pt>
                <c:pt idx="1201">
                  <c:v>1305.0263970000001</c:v>
                </c:pt>
                <c:pt idx="1202">
                  <c:v>1309.0323069999999</c:v>
                </c:pt>
                <c:pt idx="1203">
                  <c:v>1302.9176769999999</c:v>
                </c:pt>
                <c:pt idx="1204">
                  <c:v>1302.440484</c:v>
                </c:pt>
                <c:pt idx="1205">
                  <c:v>1296.349346</c:v>
                </c:pt>
                <c:pt idx="1206">
                  <c:v>1298.813607</c:v>
                </c:pt>
                <c:pt idx="1207">
                  <c:v>1298.986079</c:v>
                </c:pt>
                <c:pt idx="1208">
                  <c:v>1300.0014180000001</c:v>
                </c:pt>
                <c:pt idx="1209">
                  <c:v>1300.7085199999999</c:v>
                </c:pt>
                <c:pt idx="1210">
                  <c:v>1298.4110909999999</c:v>
                </c:pt>
                <c:pt idx="1211">
                  <c:v>1293.4996739999999</c:v>
                </c:pt>
                <c:pt idx="1212">
                  <c:v>1294.492184</c:v>
                </c:pt>
                <c:pt idx="1213">
                  <c:v>1293.943624</c:v>
                </c:pt>
                <c:pt idx="1214">
                  <c:v>1299.0269740000001</c:v>
                </c:pt>
                <c:pt idx="1215">
                  <c:v>1308.4819640000001</c:v>
                </c:pt>
                <c:pt idx="1216">
                  <c:v>1316.4917539999999</c:v>
                </c:pt>
                <c:pt idx="1217">
                  <c:v>1319.7143819999999</c:v>
                </c:pt>
                <c:pt idx="1218">
                  <c:v>1319.3435320000001</c:v>
                </c:pt>
                <c:pt idx="1219">
                  <c:v>1314.0125210000001</c:v>
                </c:pt>
                <c:pt idx="1220">
                  <c:v>1313.034942</c:v>
                </c:pt>
                <c:pt idx="1221">
                  <c:v>1314.7433719999999</c:v>
                </c:pt>
                <c:pt idx="1222">
                  <c:v>1310.480763</c:v>
                </c:pt>
                <c:pt idx="1223">
                  <c:v>1311.3805609999999</c:v>
                </c:pt>
                <c:pt idx="1224">
                  <c:v>1307.855352</c:v>
                </c:pt>
                <c:pt idx="1225">
                  <c:v>1305.169302</c:v>
                </c:pt>
                <c:pt idx="1226">
                  <c:v>1301.6927920000001</c:v>
                </c:pt>
                <c:pt idx="1227">
                  <c:v>1304.798172</c:v>
                </c:pt>
                <c:pt idx="1228">
                  <c:v>1313.502757</c:v>
                </c:pt>
                <c:pt idx="1229">
                  <c:v>1318.267466</c:v>
                </c:pt>
                <c:pt idx="1230">
                  <c:v>1319.520679</c:v>
                </c:pt>
                <c:pt idx="1231">
                  <c:v>1322.3805520000001</c:v>
                </c:pt>
                <c:pt idx="1232">
                  <c:v>1332.3908670000001</c:v>
                </c:pt>
                <c:pt idx="1233">
                  <c:v>1337.94039</c:v>
                </c:pt>
                <c:pt idx="1234">
                  <c:v>1335.8532299999999</c:v>
                </c:pt>
                <c:pt idx="1235">
                  <c:v>1340.10574</c:v>
                </c:pt>
                <c:pt idx="1236">
                  <c:v>1339.81475</c:v>
                </c:pt>
                <c:pt idx="1237">
                  <c:v>1347.56897</c:v>
                </c:pt>
                <c:pt idx="1238">
                  <c:v>1345.8683100000001</c:v>
                </c:pt>
                <c:pt idx="1239">
                  <c:v>1341.7508800000001</c:v>
                </c:pt>
                <c:pt idx="1240">
                  <c:v>1343.87726</c:v>
                </c:pt>
                <c:pt idx="1241">
                  <c:v>1339.1922</c:v>
                </c:pt>
                <c:pt idx="1242">
                  <c:v>1337.219949</c:v>
                </c:pt>
                <c:pt idx="1243">
                  <c:v>1336.3960300000001</c:v>
                </c:pt>
                <c:pt idx="1244">
                  <c:v>1339.067415</c:v>
                </c:pt>
                <c:pt idx="1245">
                  <c:v>1323.13994</c:v>
                </c:pt>
                <c:pt idx="1246">
                  <c:v>1315.1235830000001</c:v>
                </c:pt>
                <c:pt idx="1247">
                  <c:v>1321.7428520000001</c:v>
                </c:pt>
                <c:pt idx="1248">
                  <c:v>1325.445798</c:v>
                </c:pt>
                <c:pt idx="1249">
                  <c:v>1329.1320619999999</c:v>
                </c:pt>
                <c:pt idx="1250">
                  <c:v>1326.66237</c:v>
                </c:pt>
                <c:pt idx="1251">
                  <c:v>1317.169005</c:v>
                </c:pt>
                <c:pt idx="1252">
                  <c:v>1318.55951</c:v>
                </c:pt>
                <c:pt idx="1253">
                  <c:v>1320.1127449999999</c:v>
                </c:pt>
                <c:pt idx="1254">
                  <c:v>1330.8259849999999</c:v>
                </c:pt>
                <c:pt idx="1255">
                  <c:v>1330.2477940000001</c:v>
                </c:pt>
                <c:pt idx="1256">
                  <c:v>1324.2849200000001</c:v>
                </c:pt>
                <c:pt idx="1257">
                  <c:v>1330.3377640000001</c:v>
                </c:pt>
                <c:pt idx="1258">
                  <c:v>1323.5051840000001</c:v>
                </c:pt>
                <c:pt idx="1259">
                  <c:v>1310.824194</c:v>
                </c:pt>
                <c:pt idx="1260">
                  <c:v>1306.576354</c:v>
                </c:pt>
                <c:pt idx="1261">
                  <c:v>1304.612102</c:v>
                </c:pt>
                <c:pt idx="1262">
                  <c:v>1318.087888</c:v>
                </c:pt>
                <c:pt idx="1263">
                  <c:v>1323.3198640000001</c:v>
                </c:pt>
                <c:pt idx="1264">
                  <c:v>1333.3095740000001</c:v>
                </c:pt>
                <c:pt idx="1265">
                  <c:v>1335.5279640000001</c:v>
                </c:pt>
                <c:pt idx="1266">
                  <c:v>1337.8961340000001</c:v>
                </c:pt>
                <c:pt idx="1267">
                  <c:v>1338.88588</c:v>
                </c:pt>
                <c:pt idx="1268">
                  <c:v>1340.9994819999999</c:v>
                </c:pt>
                <c:pt idx="1269">
                  <c:v>1342.9273889999999</c:v>
                </c:pt>
                <c:pt idx="1270">
                  <c:v>1341.7708239999999</c:v>
                </c:pt>
                <c:pt idx="1271">
                  <c:v>1344.4115629999999</c:v>
                </c:pt>
                <c:pt idx="1272">
                  <c:v>1345.2408339999999</c:v>
                </c:pt>
                <c:pt idx="1273">
                  <c:v>1355.7846569999999</c:v>
                </c:pt>
                <c:pt idx="1274">
                  <c:v>1356.655215</c:v>
                </c:pt>
                <c:pt idx="1275">
                  <c:v>1356.356268</c:v>
                </c:pt>
                <c:pt idx="1276">
                  <c:v>1352.2220010000001</c:v>
                </c:pt>
                <c:pt idx="1277">
                  <c:v>1358.6251549999999</c:v>
                </c:pt>
                <c:pt idx="1278">
                  <c:v>1359.463915</c:v>
                </c:pt>
                <c:pt idx="1279">
                  <c:v>1349.171619</c:v>
                </c:pt>
                <c:pt idx="1280">
                  <c:v>1354.2338299999999</c:v>
                </c:pt>
                <c:pt idx="1281">
                  <c:v>1352.3057899999999</c:v>
                </c:pt>
                <c:pt idx="1282">
                  <c:v>1347.6219000000001</c:v>
                </c:pt>
                <c:pt idx="1283">
                  <c:v>1353.998466</c:v>
                </c:pt>
                <c:pt idx="1284">
                  <c:v>1353.066511</c:v>
                </c:pt>
                <c:pt idx="1285">
                  <c:v>1352.13969</c:v>
                </c:pt>
                <c:pt idx="1286">
                  <c:v>1352.9009599999999</c:v>
                </c:pt>
                <c:pt idx="1287">
                  <c:v>1348.9495099999999</c:v>
                </c:pt>
                <c:pt idx="1288">
                  <c:v>1347.618892</c:v>
                </c:pt>
                <c:pt idx="1289">
                  <c:v>1347.23332</c:v>
                </c:pt>
                <c:pt idx="1290">
                  <c:v>1350.742855</c:v>
                </c:pt>
                <c:pt idx="1291">
                  <c:v>1353.47145</c:v>
                </c:pt>
                <c:pt idx="1292">
                  <c:v>1349.743013</c:v>
                </c:pt>
                <c:pt idx="1293">
                  <c:v>1361.8942219999999</c:v>
                </c:pt>
                <c:pt idx="1294">
                  <c:v>1361.9355419999999</c:v>
                </c:pt>
                <c:pt idx="1295">
                  <c:v>1352.0354620000001</c:v>
                </c:pt>
                <c:pt idx="1296">
                  <c:v>1352.7719219999999</c:v>
                </c:pt>
                <c:pt idx="1297">
                  <c:v>1335.3306419999999</c:v>
                </c:pt>
                <c:pt idx="1298">
                  <c:v>1343.4788020000001</c:v>
                </c:pt>
                <c:pt idx="1299">
                  <c:v>1336.7849839999999</c:v>
                </c:pt>
                <c:pt idx="1300">
                  <c:v>1331.522802</c:v>
                </c:pt>
                <c:pt idx="1301">
                  <c:v>1331.0638220000001</c:v>
                </c:pt>
                <c:pt idx="1302">
                  <c:v>1328.732342</c:v>
                </c:pt>
                <c:pt idx="1303">
                  <c:v>1336.1616670000001</c:v>
                </c:pt>
                <c:pt idx="1304">
                  <c:v>1341.7150919999999</c:v>
                </c:pt>
                <c:pt idx="1305">
                  <c:v>1338.596675</c:v>
                </c:pt>
                <c:pt idx="1306">
                  <c:v>1346.146002</c:v>
                </c:pt>
                <c:pt idx="1307">
                  <c:v>1344.262426</c:v>
                </c:pt>
                <c:pt idx="1308">
                  <c:v>1343.0589279999999</c:v>
                </c:pt>
                <c:pt idx="1309">
                  <c:v>1345.7765159999999</c:v>
                </c:pt>
                <c:pt idx="1310">
                  <c:v>1345.7823020000001</c:v>
                </c:pt>
                <c:pt idx="1311">
                  <c:v>1335.2708170000001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13-2248-A736-A84CB0B9D19A}"/>
            </c:ext>
          </c:extLst>
        </c:ser>
        <c:ser>
          <c:idx val="1"/>
          <c:order val="1"/>
          <c:tx>
            <c:strRef>
              <c:f>Evolution_new!$AA$32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1633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Evolution_new!$Y$33:$Y$1344</c:f>
              <c:numCache>
                <c:formatCode>m/d/yy</c:formatCode>
                <c:ptCount val="1312"/>
                <c:pt idx="0">
                  <c:v>43836</c:v>
                </c:pt>
                <c:pt idx="1">
                  <c:v>43837</c:v>
                </c:pt>
                <c:pt idx="2">
                  <c:v>43838</c:v>
                </c:pt>
                <c:pt idx="3">
                  <c:v>43839</c:v>
                </c:pt>
                <c:pt idx="4">
                  <c:v>43840</c:v>
                </c:pt>
                <c:pt idx="5">
                  <c:v>43843</c:v>
                </c:pt>
                <c:pt idx="6">
                  <c:v>43844</c:v>
                </c:pt>
                <c:pt idx="7">
                  <c:v>43845</c:v>
                </c:pt>
                <c:pt idx="8">
                  <c:v>43846</c:v>
                </c:pt>
                <c:pt idx="9">
                  <c:v>43847</c:v>
                </c:pt>
                <c:pt idx="10">
                  <c:v>43850</c:v>
                </c:pt>
                <c:pt idx="11">
                  <c:v>43851</c:v>
                </c:pt>
                <c:pt idx="12">
                  <c:v>43852</c:v>
                </c:pt>
                <c:pt idx="13">
                  <c:v>43853</c:v>
                </c:pt>
                <c:pt idx="14">
                  <c:v>43854</c:v>
                </c:pt>
                <c:pt idx="15">
                  <c:v>43857</c:v>
                </c:pt>
                <c:pt idx="16">
                  <c:v>43858</c:v>
                </c:pt>
                <c:pt idx="17">
                  <c:v>43859</c:v>
                </c:pt>
                <c:pt idx="18">
                  <c:v>43860</c:v>
                </c:pt>
                <c:pt idx="19">
                  <c:v>43861</c:v>
                </c:pt>
                <c:pt idx="20">
                  <c:v>43864</c:v>
                </c:pt>
                <c:pt idx="21">
                  <c:v>43865</c:v>
                </c:pt>
                <c:pt idx="22">
                  <c:v>43866</c:v>
                </c:pt>
                <c:pt idx="23">
                  <c:v>43867</c:v>
                </c:pt>
                <c:pt idx="24">
                  <c:v>43868</c:v>
                </c:pt>
                <c:pt idx="25">
                  <c:v>43871</c:v>
                </c:pt>
                <c:pt idx="26">
                  <c:v>43872</c:v>
                </c:pt>
                <c:pt idx="27">
                  <c:v>43873</c:v>
                </c:pt>
                <c:pt idx="28">
                  <c:v>43874</c:v>
                </c:pt>
                <c:pt idx="29">
                  <c:v>43875</c:v>
                </c:pt>
                <c:pt idx="30">
                  <c:v>43879</c:v>
                </c:pt>
                <c:pt idx="31">
                  <c:v>43880</c:v>
                </c:pt>
                <c:pt idx="32">
                  <c:v>43881</c:v>
                </c:pt>
                <c:pt idx="33">
                  <c:v>43882</c:v>
                </c:pt>
                <c:pt idx="34">
                  <c:v>43885</c:v>
                </c:pt>
                <c:pt idx="35">
                  <c:v>43886</c:v>
                </c:pt>
                <c:pt idx="36">
                  <c:v>43887</c:v>
                </c:pt>
                <c:pt idx="37">
                  <c:v>43888</c:v>
                </c:pt>
                <c:pt idx="38">
                  <c:v>43889</c:v>
                </c:pt>
                <c:pt idx="39">
                  <c:v>43892</c:v>
                </c:pt>
                <c:pt idx="40">
                  <c:v>43893</c:v>
                </c:pt>
                <c:pt idx="41">
                  <c:v>43894</c:v>
                </c:pt>
                <c:pt idx="42">
                  <c:v>43895</c:v>
                </c:pt>
                <c:pt idx="43">
                  <c:v>43896</c:v>
                </c:pt>
                <c:pt idx="44">
                  <c:v>43899</c:v>
                </c:pt>
                <c:pt idx="45">
                  <c:v>43900</c:v>
                </c:pt>
                <c:pt idx="46">
                  <c:v>43901</c:v>
                </c:pt>
                <c:pt idx="47">
                  <c:v>43902</c:v>
                </c:pt>
                <c:pt idx="48">
                  <c:v>43903</c:v>
                </c:pt>
                <c:pt idx="49">
                  <c:v>43906</c:v>
                </c:pt>
                <c:pt idx="50">
                  <c:v>43907</c:v>
                </c:pt>
                <c:pt idx="51">
                  <c:v>43908</c:v>
                </c:pt>
                <c:pt idx="52">
                  <c:v>43909</c:v>
                </c:pt>
                <c:pt idx="53">
                  <c:v>43910</c:v>
                </c:pt>
                <c:pt idx="54">
                  <c:v>43913</c:v>
                </c:pt>
                <c:pt idx="55">
                  <c:v>43914</c:v>
                </c:pt>
                <c:pt idx="56">
                  <c:v>43915</c:v>
                </c:pt>
                <c:pt idx="57">
                  <c:v>43916</c:v>
                </c:pt>
                <c:pt idx="58">
                  <c:v>43917</c:v>
                </c:pt>
                <c:pt idx="59">
                  <c:v>43920</c:v>
                </c:pt>
                <c:pt idx="60">
                  <c:v>43921</c:v>
                </c:pt>
                <c:pt idx="61">
                  <c:v>43922</c:v>
                </c:pt>
                <c:pt idx="62">
                  <c:v>43923</c:v>
                </c:pt>
                <c:pt idx="63">
                  <c:v>43924</c:v>
                </c:pt>
                <c:pt idx="64">
                  <c:v>43927</c:v>
                </c:pt>
                <c:pt idx="65">
                  <c:v>43928</c:v>
                </c:pt>
                <c:pt idx="66">
                  <c:v>43929</c:v>
                </c:pt>
                <c:pt idx="67">
                  <c:v>43930</c:v>
                </c:pt>
                <c:pt idx="68">
                  <c:v>43934</c:v>
                </c:pt>
                <c:pt idx="69">
                  <c:v>43935</c:v>
                </c:pt>
                <c:pt idx="70">
                  <c:v>43936</c:v>
                </c:pt>
                <c:pt idx="71">
                  <c:v>43937</c:v>
                </c:pt>
                <c:pt idx="72">
                  <c:v>43938</c:v>
                </c:pt>
                <c:pt idx="73">
                  <c:v>43941</c:v>
                </c:pt>
                <c:pt idx="74">
                  <c:v>43942</c:v>
                </c:pt>
                <c:pt idx="75">
                  <c:v>43943</c:v>
                </c:pt>
                <c:pt idx="76">
                  <c:v>43944</c:v>
                </c:pt>
                <c:pt idx="77">
                  <c:v>43945</c:v>
                </c:pt>
                <c:pt idx="78">
                  <c:v>43948</c:v>
                </c:pt>
                <c:pt idx="79">
                  <c:v>43949</c:v>
                </c:pt>
                <c:pt idx="80">
                  <c:v>43950</c:v>
                </c:pt>
                <c:pt idx="81">
                  <c:v>43951</c:v>
                </c:pt>
                <c:pt idx="82">
                  <c:v>43952</c:v>
                </c:pt>
                <c:pt idx="83">
                  <c:v>43955</c:v>
                </c:pt>
                <c:pt idx="84">
                  <c:v>43956</c:v>
                </c:pt>
                <c:pt idx="85">
                  <c:v>43957</c:v>
                </c:pt>
                <c:pt idx="86">
                  <c:v>43958</c:v>
                </c:pt>
                <c:pt idx="87">
                  <c:v>43959</c:v>
                </c:pt>
                <c:pt idx="88">
                  <c:v>43962</c:v>
                </c:pt>
                <c:pt idx="89">
                  <c:v>43963</c:v>
                </c:pt>
                <c:pt idx="90">
                  <c:v>43964</c:v>
                </c:pt>
                <c:pt idx="91">
                  <c:v>43965</c:v>
                </c:pt>
                <c:pt idx="92">
                  <c:v>43966</c:v>
                </c:pt>
                <c:pt idx="93">
                  <c:v>43970</c:v>
                </c:pt>
                <c:pt idx="94">
                  <c:v>43971</c:v>
                </c:pt>
                <c:pt idx="95">
                  <c:v>43972</c:v>
                </c:pt>
                <c:pt idx="96">
                  <c:v>43973</c:v>
                </c:pt>
                <c:pt idx="97">
                  <c:v>43976</c:v>
                </c:pt>
                <c:pt idx="98">
                  <c:v>43977</c:v>
                </c:pt>
                <c:pt idx="99">
                  <c:v>43978</c:v>
                </c:pt>
                <c:pt idx="100">
                  <c:v>43979</c:v>
                </c:pt>
                <c:pt idx="101">
                  <c:v>43980</c:v>
                </c:pt>
                <c:pt idx="102">
                  <c:v>43983</c:v>
                </c:pt>
                <c:pt idx="103">
                  <c:v>43984</c:v>
                </c:pt>
                <c:pt idx="104">
                  <c:v>43985</c:v>
                </c:pt>
                <c:pt idx="105">
                  <c:v>43986</c:v>
                </c:pt>
                <c:pt idx="106">
                  <c:v>43987</c:v>
                </c:pt>
                <c:pt idx="107">
                  <c:v>43990</c:v>
                </c:pt>
                <c:pt idx="108">
                  <c:v>43991</c:v>
                </c:pt>
                <c:pt idx="109">
                  <c:v>43992</c:v>
                </c:pt>
                <c:pt idx="110">
                  <c:v>43993</c:v>
                </c:pt>
                <c:pt idx="111">
                  <c:v>43994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44004</c:v>
                </c:pt>
                <c:pt idx="118">
                  <c:v>44005</c:v>
                </c:pt>
                <c:pt idx="119">
                  <c:v>44006</c:v>
                </c:pt>
                <c:pt idx="120">
                  <c:v>44007</c:v>
                </c:pt>
                <c:pt idx="121">
                  <c:v>44008</c:v>
                </c:pt>
                <c:pt idx="122">
                  <c:v>44011</c:v>
                </c:pt>
                <c:pt idx="123">
                  <c:v>44012</c:v>
                </c:pt>
                <c:pt idx="124">
                  <c:v>44014</c:v>
                </c:pt>
                <c:pt idx="125">
                  <c:v>44015</c:v>
                </c:pt>
                <c:pt idx="126">
                  <c:v>44018</c:v>
                </c:pt>
                <c:pt idx="127">
                  <c:v>44019</c:v>
                </c:pt>
                <c:pt idx="128">
                  <c:v>44020</c:v>
                </c:pt>
                <c:pt idx="129">
                  <c:v>44021</c:v>
                </c:pt>
                <c:pt idx="130">
                  <c:v>44022</c:v>
                </c:pt>
                <c:pt idx="131">
                  <c:v>44025</c:v>
                </c:pt>
                <c:pt idx="132">
                  <c:v>44026</c:v>
                </c:pt>
                <c:pt idx="133">
                  <c:v>44027</c:v>
                </c:pt>
                <c:pt idx="134">
                  <c:v>44028</c:v>
                </c:pt>
                <c:pt idx="135">
                  <c:v>44029</c:v>
                </c:pt>
                <c:pt idx="136">
                  <c:v>44032</c:v>
                </c:pt>
                <c:pt idx="137">
                  <c:v>44033</c:v>
                </c:pt>
                <c:pt idx="138">
                  <c:v>44034</c:v>
                </c:pt>
                <c:pt idx="139">
                  <c:v>44035</c:v>
                </c:pt>
                <c:pt idx="140">
                  <c:v>44036</c:v>
                </c:pt>
                <c:pt idx="141">
                  <c:v>44039</c:v>
                </c:pt>
                <c:pt idx="142">
                  <c:v>44040</c:v>
                </c:pt>
                <c:pt idx="143">
                  <c:v>44041</c:v>
                </c:pt>
                <c:pt idx="144">
                  <c:v>44042</c:v>
                </c:pt>
                <c:pt idx="145">
                  <c:v>44043</c:v>
                </c:pt>
                <c:pt idx="146">
                  <c:v>44047</c:v>
                </c:pt>
                <c:pt idx="147">
                  <c:v>44048</c:v>
                </c:pt>
                <c:pt idx="148">
                  <c:v>44049</c:v>
                </c:pt>
                <c:pt idx="149">
                  <c:v>44050</c:v>
                </c:pt>
                <c:pt idx="150">
                  <c:v>44053</c:v>
                </c:pt>
                <c:pt idx="151">
                  <c:v>44054</c:v>
                </c:pt>
                <c:pt idx="152">
                  <c:v>44055</c:v>
                </c:pt>
                <c:pt idx="153">
                  <c:v>44056</c:v>
                </c:pt>
                <c:pt idx="154">
                  <c:v>44057</c:v>
                </c:pt>
                <c:pt idx="155">
                  <c:v>44060</c:v>
                </c:pt>
                <c:pt idx="156">
                  <c:v>44061</c:v>
                </c:pt>
                <c:pt idx="157">
                  <c:v>44062</c:v>
                </c:pt>
                <c:pt idx="158">
                  <c:v>44063</c:v>
                </c:pt>
                <c:pt idx="159">
                  <c:v>44064</c:v>
                </c:pt>
                <c:pt idx="160">
                  <c:v>44067</c:v>
                </c:pt>
                <c:pt idx="161">
                  <c:v>44068</c:v>
                </c:pt>
                <c:pt idx="162">
                  <c:v>44069</c:v>
                </c:pt>
                <c:pt idx="163">
                  <c:v>44070</c:v>
                </c:pt>
                <c:pt idx="164">
                  <c:v>44071</c:v>
                </c:pt>
                <c:pt idx="165">
                  <c:v>44074</c:v>
                </c:pt>
                <c:pt idx="166">
                  <c:v>44075</c:v>
                </c:pt>
                <c:pt idx="167">
                  <c:v>44076</c:v>
                </c:pt>
                <c:pt idx="168">
                  <c:v>44077</c:v>
                </c:pt>
                <c:pt idx="169">
                  <c:v>44078</c:v>
                </c:pt>
                <c:pt idx="170">
                  <c:v>44082</c:v>
                </c:pt>
                <c:pt idx="171">
                  <c:v>44083</c:v>
                </c:pt>
                <c:pt idx="172">
                  <c:v>44084</c:v>
                </c:pt>
                <c:pt idx="173">
                  <c:v>44085</c:v>
                </c:pt>
                <c:pt idx="174">
                  <c:v>44088</c:v>
                </c:pt>
                <c:pt idx="175">
                  <c:v>44089</c:v>
                </c:pt>
                <c:pt idx="176">
                  <c:v>44090</c:v>
                </c:pt>
                <c:pt idx="177">
                  <c:v>44091</c:v>
                </c:pt>
                <c:pt idx="178">
                  <c:v>44092</c:v>
                </c:pt>
                <c:pt idx="179">
                  <c:v>44095</c:v>
                </c:pt>
                <c:pt idx="180">
                  <c:v>44096</c:v>
                </c:pt>
                <c:pt idx="181">
                  <c:v>44097</c:v>
                </c:pt>
                <c:pt idx="182">
                  <c:v>44098</c:v>
                </c:pt>
                <c:pt idx="183">
                  <c:v>44099</c:v>
                </c:pt>
                <c:pt idx="184">
                  <c:v>44102</c:v>
                </c:pt>
                <c:pt idx="185">
                  <c:v>44103</c:v>
                </c:pt>
                <c:pt idx="186">
                  <c:v>44104</c:v>
                </c:pt>
                <c:pt idx="187">
                  <c:v>44105</c:v>
                </c:pt>
                <c:pt idx="188">
                  <c:v>44106</c:v>
                </c:pt>
                <c:pt idx="189">
                  <c:v>44109</c:v>
                </c:pt>
                <c:pt idx="190">
                  <c:v>44110</c:v>
                </c:pt>
                <c:pt idx="191">
                  <c:v>44111</c:v>
                </c:pt>
                <c:pt idx="192">
                  <c:v>44112</c:v>
                </c:pt>
                <c:pt idx="193">
                  <c:v>44113</c:v>
                </c:pt>
                <c:pt idx="194">
                  <c:v>44117</c:v>
                </c:pt>
                <c:pt idx="195">
                  <c:v>44118</c:v>
                </c:pt>
                <c:pt idx="196">
                  <c:v>44119</c:v>
                </c:pt>
                <c:pt idx="197">
                  <c:v>44120</c:v>
                </c:pt>
                <c:pt idx="198">
                  <c:v>44123</c:v>
                </c:pt>
                <c:pt idx="199">
                  <c:v>44124</c:v>
                </c:pt>
                <c:pt idx="200">
                  <c:v>44125</c:v>
                </c:pt>
                <c:pt idx="201">
                  <c:v>44126</c:v>
                </c:pt>
                <c:pt idx="202">
                  <c:v>44127</c:v>
                </c:pt>
                <c:pt idx="203">
                  <c:v>44130</c:v>
                </c:pt>
                <c:pt idx="204">
                  <c:v>44131</c:v>
                </c:pt>
                <c:pt idx="205">
                  <c:v>44132</c:v>
                </c:pt>
                <c:pt idx="206">
                  <c:v>44133</c:v>
                </c:pt>
                <c:pt idx="207">
                  <c:v>44134</c:v>
                </c:pt>
                <c:pt idx="208">
                  <c:v>44137</c:v>
                </c:pt>
                <c:pt idx="209">
                  <c:v>44138</c:v>
                </c:pt>
                <c:pt idx="210">
                  <c:v>44139</c:v>
                </c:pt>
                <c:pt idx="211">
                  <c:v>44140</c:v>
                </c:pt>
                <c:pt idx="212">
                  <c:v>44141</c:v>
                </c:pt>
                <c:pt idx="213">
                  <c:v>44144</c:v>
                </c:pt>
                <c:pt idx="214">
                  <c:v>44145</c:v>
                </c:pt>
                <c:pt idx="215">
                  <c:v>44146</c:v>
                </c:pt>
                <c:pt idx="216">
                  <c:v>44147</c:v>
                </c:pt>
                <c:pt idx="217">
                  <c:v>44148</c:v>
                </c:pt>
                <c:pt idx="218">
                  <c:v>44151</c:v>
                </c:pt>
                <c:pt idx="219">
                  <c:v>44152</c:v>
                </c:pt>
                <c:pt idx="220">
                  <c:v>44153</c:v>
                </c:pt>
                <c:pt idx="221">
                  <c:v>44154</c:v>
                </c:pt>
                <c:pt idx="222">
                  <c:v>44155</c:v>
                </c:pt>
                <c:pt idx="223">
                  <c:v>44158</c:v>
                </c:pt>
                <c:pt idx="224">
                  <c:v>44159</c:v>
                </c:pt>
                <c:pt idx="225">
                  <c:v>44160</c:v>
                </c:pt>
                <c:pt idx="226">
                  <c:v>44161</c:v>
                </c:pt>
                <c:pt idx="227">
                  <c:v>44162</c:v>
                </c:pt>
                <c:pt idx="228">
                  <c:v>44165</c:v>
                </c:pt>
                <c:pt idx="229">
                  <c:v>44166</c:v>
                </c:pt>
                <c:pt idx="230">
                  <c:v>44167</c:v>
                </c:pt>
                <c:pt idx="231">
                  <c:v>44168</c:v>
                </c:pt>
                <c:pt idx="232">
                  <c:v>44169</c:v>
                </c:pt>
                <c:pt idx="233">
                  <c:v>44172</c:v>
                </c:pt>
                <c:pt idx="234">
                  <c:v>44173</c:v>
                </c:pt>
                <c:pt idx="235">
                  <c:v>44174</c:v>
                </c:pt>
                <c:pt idx="236">
                  <c:v>44175</c:v>
                </c:pt>
                <c:pt idx="237">
                  <c:v>44176</c:v>
                </c:pt>
                <c:pt idx="238">
                  <c:v>44179</c:v>
                </c:pt>
                <c:pt idx="239">
                  <c:v>44180</c:v>
                </c:pt>
                <c:pt idx="240">
                  <c:v>44181</c:v>
                </c:pt>
                <c:pt idx="241">
                  <c:v>44182</c:v>
                </c:pt>
                <c:pt idx="242">
                  <c:v>44183</c:v>
                </c:pt>
                <c:pt idx="243">
                  <c:v>44186</c:v>
                </c:pt>
                <c:pt idx="244">
                  <c:v>44187</c:v>
                </c:pt>
                <c:pt idx="245">
                  <c:v>44188</c:v>
                </c:pt>
                <c:pt idx="246">
                  <c:v>44189</c:v>
                </c:pt>
                <c:pt idx="247">
                  <c:v>44194</c:v>
                </c:pt>
                <c:pt idx="248">
                  <c:v>44195</c:v>
                </c:pt>
                <c:pt idx="249">
                  <c:v>44196</c:v>
                </c:pt>
                <c:pt idx="250">
                  <c:v>44200</c:v>
                </c:pt>
                <c:pt idx="251">
                  <c:v>44201</c:v>
                </c:pt>
                <c:pt idx="252">
                  <c:v>44202</c:v>
                </c:pt>
                <c:pt idx="253">
                  <c:v>44203</c:v>
                </c:pt>
                <c:pt idx="254">
                  <c:v>44204</c:v>
                </c:pt>
                <c:pt idx="255">
                  <c:v>44207</c:v>
                </c:pt>
                <c:pt idx="256">
                  <c:v>44208</c:v>
                </c:pt>
                <c:pt idx="257">
                  <c:v>44209</c:v>
                </c:pt>
                <c:pt idx="258">
                  <c:v>44210</c:v>
                </c:pt>
                <c:pt idx="259">
                  <c:v>44211</c:v>
                </c:pt>
                <c:pt idx="260">
                  <c:v>44214</c:v>
                </c:pt>
                <c:pt idx="261">
                  <c:v>44215</c:v>
                </c:pt>
                <c:pt idx="262">
                  <c:v>44216</c:v>
                </c:pt>
                <c:pt idx="263">
                  <c:v>44217</c:v>
                </c:pt>
                <c:pt idx="264">
                  <c:v>44218</c:v>
                </c:pt>
                <c:pt idx="265">
                  <c:v>44221</c:v>
                </c:pt>
                <c:pt idx="266">
                  <c:v>44222</c:v>
                </c:pt>
                <c:pt idx="267">
                  <c:v>44223</c:v>
                </c:pt>
                <c:pt idx="268">
                  <c:v>44224</c:v>
                </c:pt>
                <c:pt idx="269">
                  <c:v>44225</c:v>
                </c:pt>
                <c:pt idx="270">
                  <c:v>44228</c:v>
                </c:pt>
                <c:pt idx="271">
                  <c:v>44229</c:v>
                </c:pt>
                <c:pt idx="272">
                  <c:v>44230</c:v>
                </c:pt>
                <c:pt idx="273">
                  <c:v>44231</c:v>
                </c:pt>
                <c:pt idx="274">
                  <c:v>44232</c:v>
                </c:pt>
                <c:pt idx="275">
                  <c:v>44235</c:v>
                </c:pt>
                <c:pt idx="276">
                  <c:v>44236</c:v>
                </c:pt>
                <c:pt idx="277">
                  <c:v>44237</c:v>
                </c:pt>
                <c:pt idx="278">
                  <c:v>44238</c:v>
                </c:pt>
                <c:pt idx="279">
                  <c:v>44239</c:v>
                </c:pt>
                <c:pt idx="280">
                  <c:v>44243</c:v>
                </c:pt>
                <c:pt idx="281">
                  <c:v>44244</c:v>
                </c:pt>
                <c:pt idx="282">
                  <c:v>44245</c:v>
                </c:pt>
                <c:pt idx="283">
                  <c:v>44246</c:v>
                </c:pt>
                <c:pt idx="284">
                  <c:v>44249</c:v>
                </c:pt>
                <c:pt idx="285">
                  <c:v>44250</c:v>
                </c:pt>
                <c:pt idx="286">
                  <c:v>44251</c:v>
                </c:pt>
                <c:pt idx="287">
                  <c:v>44252</c:v>
                </c:pt>
                <c:pt idx="288">
                  <c:v>44253</c:v>
                </c:pt>
                <c:pt idx="289">
                  <c:v>44256</c:v>
                </c:pt>
                <c:pt idx="290">
                  <c:v>44257</c:v>
                </c:pt>
                <c:pt idx="291">
                  <c:v>44258</c:v>
                </c:pt>
                <c:pt idx="292">
                  <c:v>44259</c:v>
                </c:pt>
                <c:pt idx="293">
                  <c:v>44260</c:v>
                </c:pt>
                <c:pt idx="294">
                  <c:v>44263</c:v>
                </c:pt>
                <c:pt idx="295">
                  <c:v>44264</c:v>
                </c:pt>
                <c:pt idx="296">
                  <c:v>44265</c:v>
                </c:pt>
                <c:pt idx="297">
                  <c:v>44266</c:v>
                </c:pt>
                <c:pt idx="298">
                  <c:v>44267</c:v>
                </c:pt>
                <c:pt idx="299">
                  <c:v>44270</c:v>
                </c:pt>
                <c:pt idx="300">
                  <c:v>44271</c:v>
                </c:pt>
                <c:pt idx="301">
                  <c:v>44272</c:v>
                </c:pt>
                <c:pt idx="302">
                  <c:v>44273</c:v>
                </c:pt>
                <c:pt idx="303">
                  <c:v>44274</c:v>
                </c:pt>
                <c:pt idx="304">
                  <c:v>44277</c:v>
                </c:pt>
                <c:pt idx="305">
                  <c:v>44278</c:v>
                </c:pt>
                <c:pt idx="306">
                  <c:v>44279</c:v>
                </c:pt>
                <c:pt idx="307">
                  <c:v>44280</c:v>
                </c:pt>
                <c:pt idx="308">
                  <c:v>44281</c:v>
                </c:pt>
                <c:pt idx="309">
                  <c:v>44284</c:v>
                </c:pt>
                <c:pt idx="310">
                  <c:v>44285</c:v>
                </c:pt>
                <c:pt idx="311">
                  <c:v>44286</c:v>
                </c:pt>
                <c:pt idx="312">
                  <c:v>44287</c:v>
                </c:pt>
                <c:pt idx="313">
                  <c:v>44291</c:v>
                </c:pt>
                <c:pt idx="314">
                  <c:v>44292</c:v>
                </c:pt>
                <c:pt idx="315">
                  <c:v>44293</c:v>
                </c:pt>
                <c:pt idx="316">
                  <c:v>44294</c:v>
                </c:pt>
                <c:pt idx="317">
                  <c:v>44295</c:v>
                </c:pt>
                <c:pt idx="318">
                  <c:v>44298</c:v>
                </c:pt>
                <c:pt idx="319">
                  <c:v>44299</c:v>
                </c:pt>
                <c:pt idx="320">
                  <c:v>44300</c:v>
                </c:pt>
                <c:pt idx="321">
                  <c:v>44301</c:v>
                </c:pt>
                <c:pt idx="322">
                  <c:v>44302</c:v>
                </c:pt>
                <c:pt idx="323">
                  <c:v>44305</c:v>
                </c:pt>
                <c:pt idx="324">
                  <c:v>44306</c:v>
                </c:pt>
                <c:pt idx="325">
                  <c:v>44307</c:v>
                </c:pt>
                <c:pt idx="326">
                  <c:v>44308</c:v>
                </c:pt>
                <c:pt idx="327">
                  <c:v>44309</c:v>
                </c:pt>
                <c:pt idx="328">
                  <c:v>44312</c:v>
                </c:pt>
                <c:pt idx="329">
                  <c:v>44313</c:v>
                </c:pt>
                <c:pt idx="330">
                  <c:v>44314</c:v>
                </c:pt>
                <c:pt idx="331">
                  <c:v>44315</c:v>
                </c:pt>
                <c:pt idx="332">
                  <c:v>44316</c:v>
                </c:pt>
                <c:pt idx="333">
                  <c:v>44319</c:v>
                </c:pt>
                <c:pt idx="334">
                  <c:v>44320</c:v>
                </c:pt>
                <c:pt idx="335">
                  <c:v>44321</c:v>
                </c:pt>
                <c:pt idx="336">
                  <c:v>44322</c:v>
                </c:pt>
                <c:pt idx="337">
                  <c:v>44323</c:v>
                </c:pt>
                <c:pt idx="338">
                  <c:v>44326</c:v>
                </c:pt>
                <c:pt idx="339">
                  <c:v>44327</c:v>
                </c:pt>
                <c:pt idx="340">
                  <c:v>44328</c:v>
                </c:pt>
                <c:pt idx="341">
                  <c:v>44329</c:v>
                </c:pt>
                <c:pt idx="342">
                  <c:v>44330</c:v>
                </c:pt>
                <c:pt idx="343">
                  <c:v>44333</c:v>
                </c:pt>
                <c:pt idx="344">
                  <c:v>44334</c:v>
                </c:pt>
                <c:pt idx="345">
                  <c:v>44335</c:v>
                </c:pt>
                <c:pt idx="346">
                  <c:v>44336</c:v>
                </c:pt>
                <c:pt idx="347">
                  <c:v>44337</c:v>
                </c:pt>
                <c:pt idx="348">
                  <c:v>44341</c:v>
                </c:pt>
                <c:pt idx="349">
                  <c:v>44342</c:v>
                </c:pt>
                <c:pt idx="350">
                  <c:v>44343</c:v>
                </c:pt>
                <c:pt idx="351">
                  <c:v>44344</c:v>
                </c:pt>
                <c:pt idx="352">
                  <c:v>44347</c:v>
                </c:pt>
                <c:pt idx="353">
                  <c:v>44348</c:v>
                </c:pt>
                <c:pt idx="354">
                  <c:v>44349</c:v>
                </c:pt>
                <c:pt idx="355">
                  <c:v>44350</c:v>
                </c:pt>
                <c:pt idx="356">
                  <c:v>44351</c:v>
                </c:pt>
                <c:pt idx="357">
                  <c:v>44354</c:v>
                </c:pt>
                <c:pt idx="358">
                  <c:v>44355</c:v>
                </c:pt>
                <c:pt idx="359">
                  <c:v>44356</c:v>
                </c:pt>
                <c:pt idx="360">
                  <c:v>44357</c:v>
                </c:pt>
                <c:pt idx="361">
                  <c:v>44358</c:v>
                </c:pt>
                <c:pt idx="362">
                  <c:v>44361</c:v>
                </c:pt>
                <c:pt idx="363">
                  <c:v>44362</c:v>
                </c:pt>
                <c:pt idx="364">
                  <c:v>44363</c:v>
                </c:pt>
                <c:pt idx="365">
                  <c:v>44364</c:v>
                </c:pt>
                <c:pt idx="366">
                  <c:v>44365</c:v>
                </c:pt>
                <c:pt idx="367">
                  <c:v>44368</c:v>
                </c:pt>
                <c:pt idx="368">
                  <c:v>44369</c:v>
                </c:pt>
                <c:pt idx="369">
                  <c:v>44370</c:v>
                </c:pt>
                <c:pt idx="370">
                  <c:v>44371</c:v>
                </c:pt>
                <c:pt idx="371">
                  <c:v>44372</c:v>
                </c:pt>
                <c:pt idx="372">
                  <c:v>44375</c:v>
                </c:pt>
                <c:pt idx="373">
                  <c:v>44376</c:v>
                </c:pt>
                <c:pt idx="374">
                  <c:v>44377</c:v>
                </c:pt>
                <c:pt idx="375">
                  <c:v>44379</c:v>
                </c:pt>
                <c:pt idx="376">
                  <c:v>44382</c:v>
                </c:pt>
                <c:pt idx="377">
                  <c:v>44383</c:v>
                </c:pt>
                <c:pt idx="378">
                  <c:v>44384</c:v>
                </c:pt>
                <c:pt idx="379">
                  <c:v>44385</c:v>
                </c:pt>
                <c:pt idx="380">
                  <c:v>44386</c:v>
                </c:pt>
                <c:pt idx="381">
                  <c:v>44389</c:v>
                </c:pt>
                <c:pt idx="382">
                  <c:v>44390</c:v>
                </c:pt>
                <c:pt idx="383">
                  <c:v>44391</c:v>
                </c:pt>
                <c:pt idx="384">
                  <c:v>44392</c:v>
                </c:pt>
                <c:pt idx="385">
                  <c:v>44393</c:v>
                </c:pt>
                <c:pt idx="386">
                  <c:v>44396</c:v>
                </c:pt>
                <c:pt idx="387">
                  <c:v>44397</c:v>
                </c:pt>
                <c:pt idx="388">
                  <c:v>44398</c:v>
                </c:pt>
                <c:pt idx="389">
                  <c:v>44399</c:v>
                </c:pt>
                <c:pt idx="390">
                  <c:v>44400</c:v>
                </c:pt>
                <c:pt idx="391">
                  <c:v>44403</c:v>
                </c:pt>
                <c:pt idx="392">
                  <c:v>44404</c:v>
                </c:pt>
                <c:pt idx="393">
                  <c:v>44405</c:v>
                </c:pt>
                <c:pt idx="394">
                  <c:v>44406</c:v>
                </c:pt>
                <c:pt idx="395">
                  <c:v>44407</c:v>
                </c:pt>
                <c:pt idx="396">
                  <c:v>44411</c:v>
                </c:pt>
                <c:pt idx="397">
                  <c:v>44412</c:v>
                </c:pt>
                <c:pt idx="398">
                  <c:v>44413</c:v>
                </c:pt>
                <c:pt idx="399">
                  <c:v>44414</c:v>
                </c:pt>
                <c:pt idx="400">
                  <c:v>44417</c:v>
                </c:pt>
                <c:pt idx="401">
                  <c:v>44418</c:v>
                </c:pt>
                <c:pt idx="402">
                  <c:v>44419</c:v>
                </c:pt>
                <c:pt idx="403">
                  <c:v>44420</c:v>
                </c:pt>
                <c:pt idx="404">
                  <c:v>44421</c:v>
                </c:pt>
                <c:pt idx="405">
                  <c:v>44424</c:v>
                </c:pt>
                <c:pt idx="406">
                  <c:v>44425</c:v>
                </c:pt>
                <c:pt idx="407">
                  <c:v>44426</c:v>
                </c:pt>
                <c:pt idx="408">
                  <c:v>44427</c:v>
                </c:pt>
                <c:pt idx="409">
                  <c:v>44428</c:v>
                </c:pt>
                <c:pt idx="410">
                  <c:v>44431</c:v>
                </c:pt>
                <c:pt idx="411">
                  <c:v>44432</c:v>
                </c:pt>
                <c:pt idx="412">
                  <c:v>44433</c:v>
                </c:pt>
                <c:pt idx="413">
                  <c:v>44434</c:v>
                </c:pt>
                <c:pt idx="414">
                  <c:v>44435</c:v>
                </c:pt>
                <c:pt idx="415">
                  <c:v>44438</c:v>
                </c:pt>
                <c:pt idx="416">
                  <c:v>44439</c:v>
                </c:pt>
                <c:pt idx="417">
                  <c:v>44440</c:v>
                </c:pt>
                <c:pt idx="418">
                  <c:v>44441</c:v>
                </c:pt>
                <c:pt idx="419">
                  <c:v>44442</c:v>
                </c:pt>
                <c:pt idx="420">
                  <c:v>44446</c:v>
                </c:pt>
                <c:pt idx="421">
                  <c:v>44447</c:v>
                </c:pt>
                <c:pt idx="422">
                  <c:v>44448</c:v>
                </c:pt>
                <c:pt idx="423">
                  <c:v>44449</c:v>
                </c:pt>
                <c:pt idx="424">
                  <c:v>44452</c:v>
                </c:pt>
                <c:pt idx="425">
                  <c:v>44453</c:v>
                </c:pt>
                <c:pt idx="426">
                  <c:v>44454</c:v>
                </c:pt>
                <c:pt idx="427">
                  <c:v>44455</c:v>
                </c:pt>
                <c:pt idx="428">
                  <c:v>44456</c:v>
                </c:pt>
                <c:pt idx="429">
                  <c:v>44459</c:v>
                </c:pt>
                <c:pt idx="430">
                  <c:v>44460</c:v>
                </c:pt>
                <c:pt idx="431">
                  <c:v>44461</c:v>
                </c:pt>
                <c:pt idx="432">
                  <c:v>44462</c:v>
                </c:pt>
                <c:pt idx="433">
                  <c:v>44463</c:v>
                </c:pt>
                <c:pt idx="434">
                  <c:v>44466</c:v>
                </c:pt>
                <c:pt idx="435">
                  <c:v>44467</c:v>
                </c:pt>
                <c:pt idx="436">
                  <c:v>44468</c:v>
                </c:pt>
                <c:pt idx="437">
                  <c:v>44469</c:v>
                </c:pt>
                <c:pt idx="438">
                  <c:v>44470</c:v>
                </c:pt>
                <c:pt idx="439">
                  <c:v>44473</c:v>
                </c:pt>
                <c:pt idx="440">
                  <c:v>44474</c:v>
                </c:pt>
                <c:pt idx="441">
                  <c:v>44475</c:v>
                </c:pt>
                <c:pt idx="442">
                  <c:v>44476</c:v>
                </c:pt>
                <c:pt idx="443">
                  <c:v>44477</c:v>
                </c:pt>
                <c:pt idx="444">
                  <c:v>44481</c:v>
                </c:pt>
                <c:pt idx="445">
                  <c:v>44482</c:v>
                </c:pt>
                <c:pt idx="446">
                  <c:v>44483</c:v>
                </c:pt>
                <c:pt idx="447">
                  <c:v>44484</c:v>
                </c:pt>
                <c:pt idx="448">
                  <c:v>44487</c:v>
                </c:pt>
                <c:pt idx="449">
                  <c:v>44488</c:v>
                </c:pt>
                <c:pt idx="450">
                  <c:v>44489</c:v>
                </c:pt>
                <c:pt idx="451">
                  <c:v>44490</c:v>
                </c:pt>
                <c:pt idx="452">
                  <c:v>44491</c:v>
                </c:pt>
                <c:pt idx="453">
                  <c:v>44494</c:v>
                </c:pt>
                <c:pt idx="454">
                  <c:v>44495</c:v>
                </c:pt>
                <c:pt idx="455">
                  <c:v>44496</c:v>
                </c:pt>
                <c:pt idx="456">
                  <c:v>44497</c:v>
                </c:pt>
                <c:pt idx="457">
                  <c:v>44498</c:v>
                </c:pt>
                <c:pt idx="458">
                  <c:v>44501</c:v>
                </c:pt>
                <c:pt idx="459">
                  <c:v>44502</c:v>
                </c:pt>
                <c:pt idx="460">
                  <c:v>44503</c:v>
                </c:pt>
                <c:pt idx="461">
                  <c:v>44504</c:v>
                </c:pt>
                <c:pt idx="462">
                  <c:v>44505</c:v>
                </c:pt>
                <c:pt idx="463">
                  <c:v>44508</c:v>
                </c:pt>
                <c:pt idx="464">
                  <c:v>44509</c:v>
                </c:pt>
                <c:pt idx="465">
                  <c:v>44510</c:v>
                </c:pt>
                <c:pt idx="466">
                  <c:v>44511</c:v>
                </c:pt>
                <c:pt idx="467">
                  <c:v>44512</c:v>
                </c:pt>
                <c:pt idx="468">
                  <c:v>44515</c:v>
                </c:pt>
                <c:pt idx="469">
                  <c:v>44516</c:v>
                </c:pt>
                <c:pt idx="470">
                  <c:v>44517</c:v>
                </c:pt>
                <c:pt idx="471">
                  <c:v>44518</c:v>
                </c:pt>
                <c:pt idx="472">
                  <c:v>44519</c:v>
                </c:pt>
                <c:pt idx="473">
                  <c:v>44522</c:v>
                </c:pt>
                <c:pt idx="474">
                  <c:v>44523</c:v>
                </c:pt>
                <c:pt idx="475">
                  <c:v>44524</c:v>
                </c:pt>
                <c:pt idx="476">
                  <c:v>44525</c:v>
                </c:pt>
                <c:pt idx="477">
                  <c:v>44526</c:v>
                </c:pt>
                <c:pt idx="478">
                  <c:v>44529</c:v>
                </c:pt>
                <c:pt idx="479">
                  <c:v>44530</c:v>
                </c:pt>
                <c:pt idx="480">
                  <c:v>44531</c:v>
                </c:pt>
                <c:pt idx="481">
                  <c:v>44532</c:v>
                </c:pt>
                <c:pt idx="482">
                  <c:v>44533</c:v>
                </c:pt>
                <c:pt idx="483">
                  <c:v>44536</c:v>
                </c:pt>
                <c:pt idx="484">
                  <c:v>44537</c:v>
                </c:pt>
                <c:pt idx="485">
                  <c:v>44538</c:v>
                </c:pt>
                <c:pt idx="486">
                  <c:v>44539</c:v>
                </c:pt>
                <c:pt idx="487">
                  <c:v>44540</c:v>
                </c:pt>
                <c:pt idx="488">
                  <c:v>44543</c:v>
                </c:pt>
                <c:pt idx="489">
                  <c:v>44544</c:v>
                </c:pt>
                <c:pt idx="490">
                  <c:v>44545</c:v>
                </c:pt>
                <c:pt idx="491">
                  <c:v>44546</c:v>
                </c:pt>
                <c:pt idx="492">
                  <c:v>44547</c:v>
                </c:pt>
                <c:pt idx="493">
                  <c:v>44550</c:v>
                </c:pt>
                <c:pt idx="494">
                  <c:v>44551</c:v>
                </c:pt>
                <c:pt idx="495">
                  <c:v>44552</c:v>
                </c:pt>
                <c:pt idx="496">
                  <c:v>44553</c:v>
                </c:pt>
                <c:pt idx="497">
                  <c:v>44554</c:v>
                </c:pt>
                <c:pt idx="498">
                  <c:v>44559</c:v>
                </c:pt>
                <c:pt idx="499">
                  <c:v>44560</c:v>
                </c:pt>
                <c:pt idx="500">
                  <c:v>44561</c:v>
                </c:pt>
                <c:pt idx="501">
                  <c:v>44565</c:v>
                </c:pt>
                <c:pt idx="502">
                  <c:v>44566</c:v>
                </c:pt>
                <c:pt idx="503">
                  <c:v>44567</c:v>
                </c:pt>
                <c:pt idx="504">
                  <c:v>44568</c:v>
                </c:pt>
                <c:pt idx="505">
                  <c:v>44571</c:v>
                </c:pt>
                <c:pt idx="506">
                  <c:v>44572</c:v>
                </c:pt>
                <c:pt idx="507">
                  <c:v>44573</c:v>
                </c:pt>
                <c:pt idx="508">
                  <c:v>44574</c:v>
                </c:pt>
                <c:pt idx="509">
                  <c:v>44575</c:v>
                </c:pt>
                <c:pt idx="510">
                  <c:v>44578</c:v>
                </c:pt>
                <c:pt idx="511">
                  <c:v>44579</c:v>
                </c:pt>
                <c:pt idx="512">
                  <c:v>44580</c:v>
                </c:pt>
                <c:pt idx="513">
                  <c:v>44581</c:v>
                </c:pt>
                <c:pt idx="514">
                  <c:v>44582</c:v>
                </c:pt>
                <c:pt idx="515">
                  <c:v>44585</c:v>
                </c:pt>
                <c:pt idx="516">
                  <c:v>44586</c:v>
                </c:pt>
                <c:pt idx="517">
                  <c:v>44587</c:v>
                </c:pt>
                <c:pt idx="518">
                  <c:v>44588</c:v>
                </c:pt>
                <c:pt idx="519">
                  <c:v>44589</c:v>
                </c:pt>
                <c:pt idx="520">
                  <c:v>44592</c:v>
                </c:pt>
                <c:pt idx="521">
                  <c:v>44593</c:v>
                </c:pt>
                <c:pt idx="522">
                  <c:v>44594</c:v>
                </c:pt>
                <c:pt idx="523">
                  <c:v>44595</c:v>
                </c:pt>
                <c:pt idx="524">
                  <c:v>44596</c:v>
                </c:pt>
                <c:pt idx="525">
                  <c:v>44599</c:v>
                </c:pt>
                <c:pt idx="526">
                  <c:v>44600</c:v>
                </c:pt>
                <c:pt idx="527">
                  <c:v>44601</c:v>
                </c:pt>
                <c:pt idx="528">
                  <c:v>44602</c:v>
                </c:pt>
                <c:pt idx="529">
                  <c:v>44603</c:v>
                </c:pt>
                <c:pt idx="530">
                  <c:v>44606</c:v>
                </c:pt>
                <c:pt idx="531">
                  <c:v>44607</c:v>
                </c:pt>
                <c:pt idx="532">
                  <c:v>44608</c:v>
                </c:pt>
                <c:pt idx="533">
                  <c:v>44609</c:v>
                </c:pt>
                <c:pt idx="534">
                  <c:v>44610</c:v>
                </c:pt>
                <c:pt idx="535">
                  <c:v>44614</c:v>
                </c:pt>
                <c:pt idx="536">
                  <c:v>44615</c:v>
                </c:pt>
                <c:pt idx="537">
                  <c:v>44616</c:v>
                </c:pt>
                <c:pt idx="538">
                  <c:v>44617</c:v>
                </c:pt>
                <c:pt idx="539">
                  <c:v>44620</c:v>
                </c:pt>
                <c:pt idx="540">
                  <c:v>44621</c:v>
                </c:pt>
                <c:pt idx="541">
                  <c:v>44622</c:v>
                </c:pt>
                <c:pt idx="542">
                  <c:v>44623</c:v>
                </c:pt>
                <c:pt idx="543">
                  <c:v>44624</c:v>
                </c:pt>
                <c:pt idx="544">
                  <c:v>44627</c:v>
                </c:pt>
                <c:pt idx="545">
                  <c:v>44628</c:v>
                </c:pt>
                <c:pt idx="546">
                  <c:v>44629</c:v>
                </c:pt>
                <c:pt idx="547">
                  <c:v>44630</c:v>
                </c:pt>
                <c:pt idx="548">
                  <c:v>44631</c:v>
                </c:pt>
                <c:pt idx="549">
                  <c:v>44634</c:v>
                </c:pt>
                <c:pt idx="550">
                  <c:v>44635</c:v>
                </c:pt>
                <c:pt idx="551">
                  <c:v>44636</c:v>
                </c:pt>
                <c:pt idx="552">
                  <c:v>44637</c:v>
                </c:pt>
                <c:pt idx="553">
                  <c:v>44638</c:v>
                </c:pt>
                <c:pt idx="554">
                  <c:v>44641</c:v>
                </c:pt>
                <c:pt idx="555">
                  <c:v>44642</c:v>
                </c:pt>
                <c:pt idx="556">
                  <c:v>44643</c:v>
                </c:pt>
                <c:pt idx="557">
                  <c:v>44644</c:v>
                </c:pt>
                <c:pt idx="558">
                  <c:v>44645</c:v>
                </c:pt>
                <c:pt idx="559">
                  <c:v>44648</c:v>
                </c:pt>
                <c:pt idx="560">
                  <c:v>44649</c:v>
                </c:pt>
                <c:pt idx="561">
                  <c:v>44650</c:v>
                </c:pt>
                <c:pt idx="562">
                  <c:v>44651</c:v>
                </c:pt>
                <c:pt idx="563">
                  <c:v>44652</c:v>
                </c:pt>
                <c:pt idx="564">
                  <c:v>44655</c:v>
                </c:pt>
                <c:pt idx="565">
                  <c:v>44656</c:v>
                </c:pt>
                <c:pt idx="566">
                  <c:v>44657</c:v>
                </c:pt>
                <c:pt idx="567">
                  <c:v>44658</c:v>
                </c:pt>
                <c:pt idx="568">
                  <c:v>44659</c:v>
                </c:pt>
                <c:pt idx="569">
                  <c:v>44662</c:v>
                </c:pt>
                <c:pt idx="570">
                  <c:v>44663</c:v>
                </c:pt>
                <c:pt idx="571">
                  <c:v>44664</c:v>
                </c:pt>
                <c:pt idx="572">
                  <c:v>44665</c:v>
                </c:pt>
                <c:pt idx="573">
                  <c:v>44669</c:v>
                </c:pt>
                <c:pt idx="574">
                  <c:v>44670</c:v>
                </c:pt>
                <c:pt idx="575">
                  <c:v>44671</c:v>
                </c:pt>
                <c:pt idx="576">
                  <c:v>44672</c:v>
                </c:pt>
                <c:pt idx="577">
                  <c:v>44673</c:v>
                </c:pt>
                <c:pt idx="578">
                  <c:v>44676</c:v>
                </c:pt>
                <c:pt idx="579">
                  <c:v>44677</c:v>
                </c:pt>
                <c:pt idx="580">
                  <c:v>44678</c:v>
                </c:pt>
                <c:pt idx="581">
                  <c:v>44679</c:v>
                </c:pt>
                <c:pt idx="582">
                  <c:v>44680</c:v>
                </c:pt>
                <c:pt idx="583">
                  <c:v>44683</c:v>
                </c:pt>
                <c:pt idx="584">
                  <c:v>44684</c:v>
                </c:pt>
                <c:pt idx="585">
                  <c:v>44685</c:v>
                </c:pt>
                <c:pt idx="586">
                  <c:v>44686</c:v>
                </c:pt>
                <c:pt idx="587">
                  <c:v>44687</c:v>
                </c:pt>
                <c:pt idx="588">
                  <c:v>44690</c:v>
                </c:pt>
                <c:pt idx="589">
                  <c:v>44691</c:v>
                </c:pt>
                <c:pt idx="590">
                  <c:v>44692</c:v>
                </c:pt>
                <c:pt idx="591">
                  <c:v>44693</c:v>
                </c:pt>
                <c:pt idx="592">
                  <c:v>44694</c:v>
                </c:pt>
                <c:pt idx="593">
                  <c:v>44697</c:v>
                </c:pt>
                <c:pt idx="594">
                  <c:v>44698</c:v>
                </c:pt>
                <c:pt idx="595">
                  <c:v>44699</c:v>
                </c:pt>
                <c:pt idx="596">
                  <c:v>44700</c:v>
                </c:pt>
                <c:pt idx="597">
                  <c:v>44701</c:v>
                </c:pt>
                <c:pt idx="598">
                  <c:v>44705</c:v>
                </c:pt>
                <c:pt idx="599">
                  <c:v>44706</c:v>
                </c:pt>
                <c:pt idx="600">
                  <c:v>44707</c:v>
                </c:pt>
                <c:pt idx="601">
                  <c:v>44708</c:v>
                </c:pt>
                <c:pt idx="602">
                  <c:v>44711</c:v>
                </c:pt>
                <c:pt idx="603">
                  <c:v>44712</c:v>
                </c:pt>
                <c:pt idx="604">
                  <c:v>44713</c:v>
                </c:pt>
                <c:pt idx="605">
                  <c:v>44714</c:v>
                </c:pt>
                <c:pt idx="606">
                  <c:v>44715</c:v>
                </c:pt>
                <c:pt idx="607">
                  <c:v>44718</c:v>
                </c:pt>
                <c:pt idx="608">
                  <c:v>44719</c:v>
                </c:pt>
                <c:pt idx="609">
                  <c:v>44720</c:v>
                </c:pt>
                <c:pt idx="610">
                  <c:v>44721</c:v>
                </c:pt>
                <c:pt idx="611">
                  <c:v>44722</c:v>
                </c:pt>
                <c:pt idx="612">
                  <c:v>44725</c:v>
                </c:pt>
                <c:pt idx="613">
                  <c:v>44726</c:v>
                </c:pt>
                <c:pt idx="614">
                  <c:v>44727</c:v>
                </c:pt>
                <c:pt idx="615">
                  <c:v>44728</c:v>
                </c:pt>
                <c:pt idx="616">
                  <c:v>44729</c:v>
                </c:pt>
                <c:pt idx="617">
                  <c:v>44732</c:v>
                </c:pt>
                <c:pt idx="618">
                  <c:v>44733</c:v>
                </c:pt>
                <c:pt idx="619">
                  <c:v>44734</c:v>
                </c:pt>
                <c:pt idx="620">
                  <c:v>44735</c:v>
                </c:pt>
                <c:pt idx="621">
                  <c:v>44736</c:v>
                </c:pt>
                <c:pt idx="622">
                  <c:v>44739</c:v>
                </c:pt>
                <c:pt idx="623">
                  <c:v>44740</c:v>
                </c:pt>
                <c:pt idx="624">
                  <c:v>44741</c:v>
                </c:pt>
                <c:pt idx="625">
                  <c:v>44742</c:v>
                </c:pt>
                <c:pt idx="626">
                  <c:v>44746</c:v>
                </c:pt>
                <c:pt idx="627">
                  <c:v>44747</c:v>
                </c:pt>
                <c:pt idx="628">
                  <c:v>44748</c:v>
                </c:pt>
                <c:pt idx="629">
                  <c:v>44749</c:v>
                </c:pt>
                <c:pt idx="630">
                  <c:v>44750</c:v>
                </c:pt>
                <c:pt idx="631">
                  <c:v>44753</c:v>
                </c:pt>
                <c:pt idx="632">
                  <c:v>44754</c:v>
                </c:pt>
                <c:pt idx="633">
                  <c:v>44755</c:v>
                </c:pt>
                <c:pt idx="634">
                  <c:v>44756</c:v>
                </c:pt>
                <c:pt idx="635">
                  <c:v>44757</c:v>
                </c:pt>
                <c:pt idx="636">
                  <c:v>44760</c:v>
                </c:pt>
                <c:pt idx="637">
                  <c:v>44761</c:v>
                </c:pt>
                <c:pt idx="638">
                  <c:v>44762</c:v>
                </c:pt>
                <c:pt idx="639">
                  <c:v>44763</c:v>
                </c:pt>
                <c:pt idx="640">
                  <c:v>44764</c:v>
                </c:pt>
                <c:pt idx="641">
                  <c:v>44767</c:v>
                </c:pt>
                <c:pt idx="642">
                  <c:v>44768</c:v>
                </c:pt>
                <c:pt idx="643">
                  <c:v>44769</c:v>
                </c:pt>
                <c:pt idx="644">
                  <c:v>44770</c:v>
                </c:pt>
                <c:pt idx="645">
                  <c:v>44771</c:v>
                </c:pt>
                <c:pt idx="646">
                  <c:v>44775</c:v>
                </c:pt>
                <c:pt idx="647">
                  <c:v>44776</c:v>
                </c:pt>
                <c:pt idx="648">
                  <c:v>44777</c:v>
                </c:pt>
                <c:pt idx="649">
                  <c:v>44778</c:v>
                </c:pt>
                <c:pt idx="650">
                  <c:v>44781</c:v>
                </c:pt>
                <c:pt idx="651">
                  <c:v>44782</c:v>
                </c:pt>
                <c:pt idx="652">
                  <c:v>44783</c:v>
                </c:pt>
                <c:pt idx="653">
                  <c:v>44784</c:v>
                </c:pt>
                <c:pt idx="654">
                  <c:v>44785</c:v>
                </c:pt>
                <c:pt idx="655">
                  <c:v>44788</c:v>
                </c:pt>
                <c:pt idx="656">
                  <c:v>44789</c:v>
                </c:pt>
                <c:pt idx="657">
                  <c:v>44790</c:v>
                </c:pt>
                <c:pt idx="658">
                  <c:v>44791</c:v>
                </c:pt>
                <c:pt idx="659">
                  <c:v>44792</c:v>
                </c:pt>
                <c:pt idx="660">
                  <c:v>44795</c:v>
                </c:pt>
                <c:pt idx="661">
                  <c:v>44796</c:v>
                </c:pt>
                <c:pt idx="662">
                  <c:v>44797</c:v>
                </c:pt>
                <c:pt idx="663">
                  <c:v>44798</c:v>
                </c:pt>
                <c:pt idx="664">
                  <c:v>44799</c:v>
                </c:pt>
                <c:pt idx="665">
                  <c:v>44802</c:v>
                </c:pt>
                <c:pt idx="666">
                  <c:v>44803</c:v>
                </c:pt>
                <c:pt idx="667">
                  <c:v>44804</c:v>
                </c:pt>
                <c:pt idx="668">
                  <c:v>44805</c:v>
                </c:pt>
                <c:pt idx="669">
                  <c:v>44806</c:v>
                </c:pt>
                <c:pt idx="670">
                  <c:v>44810</c:v>
                </c:pt>
                <c:pt idx="671">
                  <c:v>44811</c:v>
                </c:pt>
                <c:pt idx="672">
                  <c:v>44812</c:v>
                </c:pt>
                <c:pt idx="673">
                  <c:v>44813</c:v>
                </c:pt>
                <c:pt idx="674">
                  <c:v>44816</c:v>
                </c:pt>
                <c:pt idx="675">
                  <c:v>44817</c:v>
                </c:pt>
                <c:pt idx="676">
                  <c:v>44818</c:v>
                </c:pt>
                <c:pt idx="677">
                  <c:v>44819</c:v>
                </c:pt>
                <c:pt idx="678">
                  <c:v>44820</c:v>
                </c:pt>
                <c:pt idx="679">
                  <c:v>44823</c:v>
                </c:pt>
                <c:pt idx="680">
                  <c:v>44824</c:v>
                </c:pt>
                <c:pt idx="681">
                  <c:v>44825</c:v>
                </c:pt>
                <c:pt idx="682">
                  <c:v>44826</c:v>
                </c:pt>
                <c:pt idx="683">
                  <c:v>44827</c:v>
                </c:pt>
                <c:pt idx="684">
                  <c:v>44830</c:v>
                </c:pt>
                <c:pt idx="685">
                  <c:v>44831</c:v>
                </c:pt>
                <c:pt idx="686">
                  <c:v>44832</c:v>
                </c:pt>
                <c:pt idx="687">
                  <c:v>44833</c:v>
                </c:pt>
                <c:pt idx="688">
                  <c:v>44834</c:v>
                </c:pt>
                <c:pt idx="689">
                  <c:v>44837</c:v>
                </c:pt>
                <c:pt idx="690">
                  <c:v>44838</c:v>
                </c:pt>
                <c:pt idx="691">
                  <c:v>44839</c:v>
                </c:pt>
                <c:pt idx="692">
                  <c:v>44840</c:v>
                </c:pt>
                <c:pt idx="693">
                  <c:v>44841</c:v>
                </c:pt>
                <c:pt idx="694">
                  <c:v>44845</c:v>
                </c:pt>
                <c:pt idx="695">
                  <c:v>44846</c:v>
                </c:pt>
                <c:pt idx="696">
                  <c:v>44847</c:v>
                </c:pt>
                <c:pt idx="697">
                  <c:v>44848</c:v>
                </c:pt>
                <c:pt idx="698">
                  <c:v>44851</c:v>
                </c:pt>
                <c:pt idx="699">
                  <c:v>44852</c:v>
                </c:pt>
                <c:pt idx="700">
                  <c:v>44853</c:v>
                </c:pt>
                <c:pt idx="701">
                  <c:v>44854</c:v>
                </c:pt>
                <c:pt idx="702">
                  <c:v>44855</c:v>
                </c:pt>
                <c:pt idx="703">
                  <c:v>44858</c:v>
                </c:pt>
                <c:pt idx="704">
                  <c:v>44859</c:v>
                </c:pt>
                <c:pt idx="705">
                  <c:v>44860</c:v>
                </c:pt>
                <c:pt idx="706">
                  <c:v>44861</c:v>
                </c:pt>
                <c:pt idx="707">
                  <c:v>44862</c:v>
                </c:pt>
                <c:pt idx="708">
                  <c:v>44865</c:v>
                </c:pt>
                <c:pt idx="709">
                  <c:v>44866</c:v>
                </c:pt>
                <c:pt idx="710">
                  <c:v>44867</c:v>
                </c:pt>
                <c:pt idx="711">
                  <c:v>44868</c:v>
                </c:pt>
                <c:pt idx="712">
                  <c:v>44869</c:v>
                </c:pt>
                <c:pt idx="713">
                  <c:v>44872</c:v>
                </c:pt>
                <c:pt idx="714">
                  <c:v>44873</c:v>
                </c:pt>
                <c:pt idx="715">
                  <c:v>44874</c:v>
                </c:pt>
                <c:pt idx="716">
                  <c:v>44875</c:v>
                </c:pt>
                <c:pt idx="717">
                  <c:v>44876</c:v>
                </c:pt>
                <c:pt idx="718">
                  <c:v>44879</c:v>
                </c:pt>
                <c:pt idx="719">
                  <c:v>44880</c:v>
                </c:pt>
                <c:pt idx="720">
                  <c:v>44881</c:v>
                </c:pt>
                <c:pt idx="721">
                  <c:v>44882</c:v>
                </c:pt>
                <c:pt idx="722">
                  <c:v>44883</c:v>
                </c:pt>
                <c:pt idx="723">
                  <c:v>44886</c:v>
                </c:pt>
                <c:pt idx="724">
                  <c:v>44887</c:v>
                </c:pt>
                <c:pt idx="725">
                  <c:v>44888</c:v>
                </c:pt>
                <c:pt idx="726">
                  <c:v>44889</c:v>
                </c:pt>
                <c:pt idx="727">
                  <c:v>44890</c:v>
                </c:pt>
                <c:pt idx="728">
                  <c:v>44893</c:v>
                </c:pt>
                <c:pt idx="729">
                  <c:v>44894</c:v>
                </c:pt>
                <c:pt idx="730">
                  <c:v>44895</c:v>
                </c:pt>
                <c:pt idx="731">
                  <c:v>44896</c:v>
                </c:pt>
                <c:pt idx="732">
                  <c:v>44897</c:v>
                </c:pt>
                <c:pt idx="733">
                  <c:v>44900</c:v>
                </c:pt>
                <c:pt idx="734">
                  <c:v>44901</c:v>
                </c:pt>
                <c:pt idx="735">
                  <c:v>44902</c:v>
                </c:pt>
                <c:pt idx="736">
                  <c:v>44903</c:v>
                </c:pt>
                <c:pt idx="737">
                  <c:v>44904</c:v>
                </c:pt>
                <c:pt idx="738">
                  <c:v>44907</c:v>
                </c:pt>
                <c:pt idx="739">
                  <c:v>44908</c:v>
                </c:pt>
                <c:pt idx="740">
                  <c:v>44909</c:v>
                </c:pt>
                <c:pt idx="741">
                  <c:v>44910</c:v>
                </c:pt>
                <c:pt idx="742">
                  <c:v>44911</c:v>
                </c:pt>
                <c:pt idx="743">
                  <c:v>44914</c:v>
                </c:pt>
                <c:pt idx="744">
                  <c:v>44915</c:v>
                </c:pt>
                <c:pt idx="745">
                  <c:v>44916</c:v>
                </c:pt>
                <c:pt idx="746">
                  <c:v>44917</c:v>
                </c:pt>
                <c:pt idx="747">
                  <c:v>44918</c:v>
                </c:pt>
                <c:pt idx="748">
                  <c:v>44923</c:v>
                </c:pt>
                <c:pt idx="749">
                  <c:v>44924</c:v>
                </c:pt>
                <c:pt idx="750">
                  <c:v>44925</c:v>
                </c:pt>
                <c:pt idx="751">
                  <c:v>44929</c:v>
                </c:pt>
                <c:pt idx="752">
                  <c:v>44930</c:v>
                </c:pt>
                <c:pt idx="753">
                  <c:v>44931</c:v>
                </c:pt>
                <c:pt idx="754">
                  <c:v>44932</c:v>
                </c:pt>
                <c:pt idx="755">
                  <c:v>44935</c:v>
                </c:pt>
                <c:pt idx="756">
                  <c:v>44936</c:v>
                </c:pt>
                <c:pt idx="757">
                  <c:v>44937</c:v>
                </c:pt>
                <c:pt idx="758">
                  <c:v>44938</c:v>
                </c:pt>
                <c:pt idx="759">
                  <c:v>44939</c:v>
                </c:pt>
                <c:pt idx="760">
                  <c:v>44942</c:v>
                </c:pt>
                <c:pt idx="761">
                  <c:v>44943</c:v>
                </c:pt>
                <c:pt idx="762">
                  <c:v>44944</c:v>
                </c:pt>
                <c:pt idx="763">
                  <c:v>44945</c:v>
                </c:pt>
                <c:pt idx="764">
                  <c:v>44946</c:v>
                </c:pt>
                <c:pt idx="765">
                  <c:v>44949</c:v>
                </c:pt>
                <c:pt idx="766">
                  <c:v>44950</c:v>
                </c:pt>
                <c:pt idx="767">
                  <c:v>44951</c:v>
                </c:pt>
                <c:pt idx="768">
                  <c:v>44952</c:v>
                </c:pt>
                <c:pt idx="769">
                  <c:v>44953</c:v>
                </c:pt>
                <c:pt idx="770">
                  <c:v>44956</c:v>
                </c:pt>
                <c:pt idx="771">
                  <c:v>44957</c:v>
                </c:pt>
                <c:pt idx="772">
                  <c:v>44958</c:v>
                </c:pt>
                <c:pt idx="773">
                  <c:v>44959</c:v>
                </c:pt>
                <c:pt idx="774">
                  <c:v>44960</c:v>
                </c:pt>
                <c:pt idx="775">
                  <c:v>44963</c:v>
                </c:pt>
                <c:pt idx="776">
                  <c:v>44964</c:v>
                </c:pt>
                <c:pt idx="777">
                  <c:v>44965</c:v>
                </c:pt>
                <c:pt idx="778">
                  <c:v>44966</c:v>
                </c:pt>
                <c:pt idx="779">
                  <c:v>44967</c:v>
                </c:pt>
                <c:pt idx="780">
                  <c:v>44970</c:v>
                </c:pt>
                <c:pt idx="781">
                  <c:v>44971</c:v>
                </c:pt>
                <c:pt idx="782">
                  <c:v>44972</c:v>
                </c:pt>
                <c:pt idx="783">
                  <c:v>44973</c:v>
                </c:pt>
                <c:pt idx="784">
                  <c:v>44974</c:v>
                </c:pt>
                <c:pt idx="785">
                  <c:v>44978</c:v>
                </c:pt>
                <c:pt idx="786">
                  <c:v>44979</c:v>
                </c:pt>
                <c:pt idx="787">
                  <c:v>44980</c:v>
                </c:pt>
                <c:pt idx="788">
                  <c:v>44981</c:v>
                </c:pt>
                <c:pt idx="789">
                  <c:v>44984</c:v>
                </c:pt>
                <c:pt idx="790">
                  <c:v>44985</c:v>
                </c:pt>
                <c:pt idx="791">
                  <c:v>44986</c:v>
                </c:pt>
                <c:pt idx="792">
                  <c:v>44987</c:v>
                </c:pt>
                <c:pt idx="793">
                  <c:v>44988</c:v>
                </c:pt>
                <c:pt idx="794">
                  <c:v>44991</c:v>
                </c:pt>
                <c:pt idx="795">
                  <c:v>44992</c:v>
                </c:pt>
                <c:pt idx="796">
                  <c:v>44993</c:v>
                </c:pt>
                <c:pt idx="797">
                  <c:v>44994</c:v>
                </c:pt>
                <c:pt idx="798">
                  <c:v>44995</c:v>
                </c:pt>
                <c:pt idx="799">
                  <c:v>44998</c:v>
                </c:pt>
                <c:pt idx="800">
                  <c:v>44999</c:v>
                </c:pt>
                <c:pt idx="801">
                  <c:v>45000</c:v>
                </c:pt>
                <c:pt idx="802">
                  <c:v>45001</c:v>
                </c:pt>
                <c:pt idx="803">
                  <c:v>45002</c:v>
                </c:pt>
                <c:pt idx="804">
                  <c:v>45005</c:v>
                </c:pt>
                <c:pt idx="805">
                  <c:v>45006</c:v>
                </c:pt>
                <c:pt idx="806">
                  <c:v>45007</c:v>
                </c:pt>
                <c:pt idx="807">
                  <c:v>45008</c:v>
                </c:pt>
                <c:pt idx="808">
                  <c:v>45009</c:v>
                </c:pt>
                <c:pt idx="809">
                  <c:v>45012</c:v>
                </c:pt>
                <c:pt idx="810">
                  <c:v>45013</c:v>
                </c:pt>
                <c:pt idx="811">
                  <c:v>45014</c:v>
                </c:pt>
                <c:pt idx="812">
                  <c:v>45015</c:v>
                </c:pt>
                <c:pt idx="813">
                  <c:v>45016</c:v>
                </c:pt>
                <c:pt idx="814">
                  <c:v>45019</c:v>
                </c:pt>
                <c:pt idx="815">
                  <c:v>45020</c:v>
                </c:pt>
                <c:pt idx="816">
                  <c:v>45021</c:v>
                </c:pt>
                <c:pt idx="817">
                  <c:v>45022</c:v>
                </c:pt>
                <c:pt idx="818">
                  <c:v>45026</c:v>
                </c:pt>
                <c:pt idx="819">
                  <c:v>45027</c:v>
                </c:pt>
                <c:pt idx="820">
                  <c:v>45028</c:v>
                </c:pt>
                <c:pt idx="821">
                  <c:v>45029</c:v>
                </c:pt>
                <c:pt idx="822">
                  <c:v>45030</c:v>
                </c:pt>
                <c:pt idx="823">
                  <c:v>45033</c:v>
                </c:pt>
                <c:pt idx="824">
                  <c:v>45034</c:v>
                </c:pt>
                <c:pt idx="825">
                  <c:v>45035</c:v>
                </c:pt>
                <c:pt idx="826">
                  <c:v>45036</c:v>
                </c:pt>
                <c:pt idx="827">
                  <c:v>45037</c:v>
                </c:pt>
                <c:pt idx="828">
                  <c:v>45040</c:v>
                </c:pt>
                <c:pt idx="829">
                  <c:v>45041</c:v>
                </c:pt>
                <c:pt idx="830">
                  <c:v>45042</c:v>
                </c:pt>
                <c:pt idx="831">
                  <c:v>45043</c:v>
                </c:pt>
                <c:pt idx="832">
                  <c:v>45044</c:v>
                </c:pt>
                <c:pt idx="833">
                  <c:v>45047</c:v>
                </c:pt>
                <c:pt idx="834">
                  <c:v>45048</c:v>
                </c:pt>
                <c:pt idx="835">
                  <c:v>45049</c:v>
                </c:pt>
                <c:pt idx="836">
                  <c:v>45050</c:v>
                </c:pt>
                <c:pt idx="837">
                  <c:v>45051</c:v>
                </c:pt>
                <c:pt idx="838">
                  <c:v>45054</c:v>
                </c:pt>
                <c:pt idx="839">
                  <c:v>45055</c:v>
                </c:pt>
                <c:pt idx="840">
                  <c:v>45056</c:v>
                </c:pt>
                <c:pt idx="841">
                  <c:v>45057</c:v>
                </c:pt>
                <c:pt idx="842">
                  <c:v>45058</c:v>
                </c:pt>
                <c:pt idx="843">
                  <c:v>45061</c:v>
                </c:pt>
                <c:pt idx="844">
                  <c:v>45062</c:v>
                </c:pt>
                <c:pt idx="845">
                  <c:v>45063</c:v>
                </c:pt>
                <c:pt idx="846">
                  <c:v>45064</c:v>
                </c:pt>
                <c:pt idx="847">
                  <c:v>45065</c:v>
                </c:pt>
                <c:pt idx="848">
                  <c:v>45069</c:v>
                </c:pt>
                <c:pt idx="849">
                  <c:v>45070</c:v>
                </c:pt>
                <c:pt idx="850">
                  <c:v>45071</c:v>
                </c:pt>
                <c:pt idx="851">
                  <c:v>45072</c:v>
                </c:pt>
                <c:pt idx="852">
                  <c:v>45075</c:v>
                </c:pt>
                <c:pt idx="853">
                  <c:v>45076</c:v>
                </c:pt>
                <c:pt idx="854">
                  <c:v>45077</c:v>
                </c:pt>
                <c:pt idx="855">
                  <c:v>45078</c:v>
                </c:pt>
                <c:pt idx="856">
                  <c:v>45079</c:v>
                </c:pt>
                <c:pt idx="857">
                  <c:v>45082</c:v>
                </c:pt>
                <c:pt idx="858">
                  <c:v>45083</c:v>
                </c:pt>
                <c:pt idx="859">
                  <c:v>45084</c:v>
                </c:pt>
                <c:pt idx="860">
                  <c:v>45085</c:v>
                </c:pt>
                <c:pt idx="861">
                  <c:v>45086</c:v>
                </c:pt>
                <c:pt idx="862">
                  <c:v>45089</c:v>
                </c:pt>
                <c:pt idx="863">
                  <c:v>45090</c:v>
                </c:pt>
                <c:pt idx="864">
                  <c:v>45091</c:v>
                </c:pt>
                <c:pt idx="865">
                  <c:v>45092</c:v>
                </c:pt>
                <c:pt idx="866">
                  <c:v>45093</c:v>
                </c:pt>
                <c:pt idx="867">
                  <c:v>45096</c:v>
                </c:pt>
                <c:pt idx="868">
                  <c:v>45097</c:v>
                </c:pt>
                <c:pt idx="869">
                  <c:v>45098</c:v>
                </c:pt>
                <c:pt idx="870">
                  <c:v>45099</c:v>
                </c:pt>
                <c:pt idx="871">
                  <c:v>45100</c:v>
                </c:pt>
                <c:pt idx="872">
                  <c:v>45103</c:v>
                </c:pt>
                <c:pt idx="873">
                  <c:v>45104</c:v>
                </c:pt>
                <c:pt idx="874">
                  <c:v>45105</c:v>
                </c:pt>
                <c:pt idx="875">
                  <c:v>45106</c:v>
                </c:pt>
                <c:pt idx="876">
                  <c:v>45107</c:v>
                </c:pt>
                <c:pt idx="877">
                  <c:v>45111</c:v>
                </c:pt>
                <c:pt idx="878">
                  <c:v>45112</c:v>
                </c:pt>
                <c:pt idx="879">
                  <c:v>45113</c:v>
                </c:pt>
                <c:pt idx="880">
                  <c:v>45114</c:v>
                </c:pt>
                <c:pt idx="881">
                  <c:v>45117</c:v>
                </c:pt>
                <c:pt idx="882">
                  <c:v>45118</c:v>
                </c:pt>
                <c:pt idx="883">
                  <c:v>45119</c:v>
                </c:pt>
                <c:pt idx="884">
                  <c:v>45120</c:v>
                </c:pt>
                <c:pt idx="885">
                  <c:v>45121</c:v>
                </c:pt>
                <c:pt idx="886">
                  <c:v>45124</c:v>
                </c:pt>
                <c:pt idx="887">
                  <c:v>45125</c:v>
                </c:pt>
                <c:pt idx="888">
                  <c:v>45126</c:v>
                </c:pt>
                <c:pt idx="889">
                  <c:v>45127</c:v>
                </c:pt>
                <c:pt idx="890">
                  <c:v>45128</c:v>
                </c:pt>
                <c:pt idx="891">
                  <c:v>45131</c:v>
                </c:pt>
                <c:pt idx="892">
                  <c:v>45132</c:v>
                </c:pt>
                <c:pt idx="893">
                  <c:v>45133</c:v>
                </c:pt>
                <c:pt idx="894">
                  <c:v>45134</c:v>
                </c:pt>
                <c:pt idx="895">
                  <c:v>45135</c:v>
                </c:pt>
                <c:pt idx="896">
                  <c:v>45138</c:v>
                </c:pt>
                <c:pt idx="897">
                  <c:v>45139</c:v>
                </c:pt>
                <c:pt idx="898">
                  <c:v>45140</c:v>
                </c:pt>
                <c:pt idx="899">
                  <c:v>45141</c:v>
                </c:pt>
                <c:pt idx="900">
                  <c:v>45142</c:v>
                </c:pt>
                <c:pt idx="901">
                  <c:v>45146</c:v>
                </c:pt>
                <c:pt idx="902">
                  <c:v>45147</c:v>
                </c:pt>
                <c:pt idx="903">
                  <c:v>45148</c:v>
                </c:pt>
                <c:pt idx="904">
                  <c:v>45149</c:v>
                </c:pt>
                <c:pt idx="905">
                  <c:v>45152</c:v>
                </c:pt>
                <c:pt idx="906">
                  <c:v>45153</c:v>
                </c:pt>
                <c:pt idx="907">
                  <c:v>45154</c:v>
                </c:pt>
                <c:pt idx="908">
                  <c:v>45155</c:v>
                </c:pt>
                <c:pt idx="909">
                  <c:v>45156</c:v>
                </c:pt>
                <c:pt idx="910">
                  <c:v>45159</c:v>
                </c:pt>
                <c:pt idx="911">
                  <c:v>45160</c:v>
                </c:pt>
                <c:pt idx="912">
                  <c:v>45161</c:v>
                </c:pt>
                <c:pt idx="913">
                  <c:v>45162</c:v>
                </c:pt>
                <c:pt idx="914">
                  <c:v>45163</c:v>
                </c:pt>
                <c:pt idx="915">
                  <c:v>45166</c:v>
                </c:pt>
                <c:pt idx="916">
                  <c:v>45167</c:v>
                </c:pt>
                <c:pt idx="917">
                  <c:v>45168</c:v>
                </c:pt>
                <c:pt idx="918">
                  <c:v>45169</c:v>
                </c:pt>
                <c:pt idx="919">
                  <c:v>45170</c:v>
                </c:pt>
                <c:pt idx="920">
                  <c:v>45174</c:v>
                </c:pt>
                <c:pt idx="921">
                  <c:v>45175</c:v>
                </c:pt>
                <c:pt idx="922">
                  <c:v>45176</c:v>
                </c:pt>
                <c:pt idx="923">
                  <c:v>45177</c:v>
                </c:pt>
                <c:pt idx="924">
                  <c:v>45180</c:v>
                </c:pt>
                <c:pt idx="925">
                  <c:v>45181</c:v>
                </c:pt>
                <c:pt idx="926">
                  <c:v>45182</c:v>
                </c:pt>
                <c:pt idx="927">
                  <c:v>45183</c:v>
                </c:pt>
                <c:pt idx="928">
                  <c:v>45184</c:v>
                </c:pt>
                <c:pt idx="929">
                  <c:v>45187</c:v>
                </c:pt>
                <c:pt idx="930">
                  <c:v>45188</c:v>
                </c:pt>
                <c:pt idx="931">
                  <c:v>45189</c:v>
                </c:pt>
                <c:pt idx="932">
                  <c:v>45190</c:v>
                </c:pt>
                <c:pt idx="933">
                  <c:v>45191</c:v>
                </c:pt>
                <c:pt idx="934">
                  <c:v>45194</c:v>
                </c:pt>
                <c:pt idx="935">
                  <c:v>45195</c:v>
                </c:pt>
                <c:pt idx="936">
                  <c:v>45196</c:v>
                </c:pt>
                <c:pt idx="937">
                  <c:v>45197</c:v>
                </c:pt>
                <c:pt idx="938">
                  <c:v>45198</c:v>
                </c:pt>
                <c:pt idx="939">
                  <c:v>45201</c:v>
                </c:pt>
                <c:pt idx="940">
                  <c:v>45202</c:v>
                </c:pt>
                <c:pt idx="941">
                  <c:v>45203</c:v>
                </c:pt>
                <c:pt idx="942">
                  <c:v>45204</c:v>
                </c:pt>
                <c:pt idx="943">
                  <c:v>45205</c:v>
                </c:pt>
                <c:pt idx="944">
                  <c:v>45209</c:v>
                </c:pt>
                <c:pt idx="945">
                  <c:v>45210</c:v>
                </c:pt>
                <c:pt idx="946">
                  <c:v>45211</c:v>
                </c:pt>
                <c:pt idx="947">
                  <c:v>45212</c:v>
                </c:pt>
                <c:pt idx="948">
                  <c:v>45215</c:v>
                </c:pt>
                <c:pt idx="949">
                  <c:v>45216</c:v>
                </c:pt>
                <c:pt idx="950">
                  <c:v>45217</c:v>
                </c:pt>
                <c:pt idx="951">
                  <c:v>45218</c:v>
                </c:pt>
                <c:pt idx="952">
                  <c:v>45219</c:v>
                </c:pt>
                <c:pt idx="953">
                  <c:v>45222</c:v>
                </c:pt>
                <c:pt idx="954">
                  <c:v>45223</c:v>
                </c:pt>
                <c:pt idx="955">
                  <c:v>45224</c:v>
                </c:pt>
                <c:pt idx="956">
                  <c:v>45225</c:v>
                </c:pt>
                <c:pt idx="957">
                  <c:v>45226</c:v>
                </c:pt>
                <c:pt idx="958">
                  <c:v>45229</c:v>
                </c:pt>
                <c:pt idx="959">
                  <c:v>45230</c:v>
                </c:pt>
                <c:pt idx="960">
                  <c:v>45231</c:v>
                </c:pt>
                <c:pt idx="961">
                  <c:v>45232</c:v>
                </c:pt>
                <c:pt idx="962">
                  <c:v>45233</c:v>
                </c:pt>
                <c:pt idx="963">
                  <c:v>45236</c:v>
                </c:pt>
                <c:pt idx="964">
                  <c:v>45237</c:v>
                </c:pt>
                <c:pt idx="965">
                  <c:v>45238</c:v>
                </c:pt>
                <c:pt idx="966">
                  <c:v>45239</c:v>
                </c:pt>
                <c:pt idx="967">
                  <c:v>45240</c:v>
                </c:pt>
                <c:pt idx="968">
                  <c:v>45243</c:v>
                </c:pt>
                <c:pt idx="969">
                  <c:v>45244</c:v>
                </c:pt>
                <c:pt idx="970">
                  <c:v>45245</c:v>
                </c:pt>
                <c:pt idx="971">
                  <c:v>45246</c:v>
                </c:pt>
                <c:pt idx="972">
                  <c:v>45247</c:v>
                </c:pt>
                <c:pt idx="973">
                  <c:v>45250</c:v>
                </c:pt>
                <c:pt idx="974">
                  <c:v>45251</c:v>
                </c:pt>
                <c:pt idx="975">
                  <c:v>45252</c:v>
                </c:pt>
                <c:pt idx="976">
                  <c:v>45253</c:v>
                </c:pt>
                <c:pt idx="977">
                  <c:v>45254</c:v>
                </c:pt>
                <c:pt idx="978">
                  <c:v>45257</c:v>
                </c:pt>
                <c:pt idx="979">
                  <c:v>45258</c:v>
                </c:pt>
                <c:pt idx="980">
                  <c:v>45259</c:v>
                </c:pt>
                <c:pt idx="981">
                  <c:v>45260</c:v>
                </c:pt>
                <c:pt idx="982">
                  <c:v>45261</c:v>
                </c:pt>
                <c:pt idx="983">
                  <c:v>45264</c:v>
                </c:pt>
                <c:pt idx="984">
                  <c:v>45265</c:v>
                </c:pt>
                <c:pt idx="985">
                  <c:v>45266</c:v>
                </c:pt>
                <c:pt idx="986">
                  <c:v>45267</c:v>
                </c:pt>
                <c:pt idx="987">
                  <c:v>45268</c:v>
                </c:pt>
                <c:pt idx="988">
                  <c:v>45271</c:v>
                </c:pt>
                <c:pt idx="989">
                  <c:v>45272</c:v>
                </c:pt>
                <c:pt idx="990">
                  <c:v>45273</c:v>
                </c:pt>
                <c:pt idx="991">
                  <c:v>45274</c:v>
                </c:pt>
                <c:pt idx="992">
                  <c:v>45275</c:v>
                </c:pt>
                <c:pt idx="993">
                  <c:v>45278</c:v>
                </c:pt>
                <c:pt idx="994">
                  <c:v>45279</c:v>
                </c:pt>
                <c:pt idx="995">
                  <c:v>45280</c:v>
                </c:pt>
                <c:pt idx="996">
                  <c:v>45281</c:v>
                </c:pt>
                <c:pt idx="997">
                  <c:v>45282</c:v>
                </c:pt>
                <c:pt idx="998">
                  <c:v>45287</c:v>
                </c:pt>
                <c:pt idx="999">
                  <c:v>45288</c:v>
                </c:pt>
                <c:pt idx="1000">
                  <c:v>45289</c:v>
                </c:pt>
                <c:pt idx="1001">
                  <c:v>45293</c:v>
                </c:pt>
                <c:pt idx="1002">
                  <c:v>45294</c:v>
                </c:pt>
                <c:pt idx="1003">
                  <c:v>45295</c:v>
                </c:pt>
                <c:pt idx="1004">
                  <c:v>45296</c:v>
                </c:pt>
                <c:pt idx="1005">
                  <c:v>45299</c:v>
                </c:pt>
                <c:pt idx="1006">
                  <c:v>45300</c:v>
                </c:pt>
                <c:pt idx="1007">
                  <c:v>45301</c:v>
                </c:pt>
                <c:pt idx="1008">
                  <c:v>45302</c:v>
                </c:pt>
                <c:pt idx="1009">
                  <c:v>45303</c:v>
                </c:pt>
                <c:pt idx="1010">
                  <c:v>45306</c:v>
                </c:pt>
                <c:pt idx="1011">
                  <c:v>45307</c:v>
                </c:pt>
                <c:pt idx="1012">
                  <c:v>45308</c:v>
                </c:pt>
                <c:pt idx="1013">
                  <c:v>45309</c:v>
                </c:pt>
                <c:pt idx="1014">
                  <c:v>45310</c:v>
                </c:pt>
                <c:pt idx="1015">
                  <c:v>45313</c:v>
                </c:pt>
                <c:pt idx="1016">
                  <c:v>45314</c:v>
                </c:pt>
                <c:pt idx="1017">
                  <c:v>45315</c:v>
                </c:pt>
                <c:pt idx="1018">
                  <c:v>45316</c:v>
                </c:pt>
                <c:pt idx="1019">
                  <c:v>45317</c:v>
                </c:pt>
                <c:pt idx="1020">
                  <c:v>45320</c:v>
                </c:pt>
                <c:pt idx="1021">
                  <c:v>45321</c:v>
                </c:pt>
                <c:pt idx="1022">
                  <c:v>45322</c:v>
                </c:pt>
                <c:pt idx="1023">
                  <c:v>45323</c:v>
                </c:pt>
                <c:pt idx="1024">
                  <c:v>45324</c:v>
                </c:pt>
                <c:pt idx="1025">
                  <c:v>45327</c:v>
                </c:pt>
                <c:pt idx="1026">
                  <c:v>45328</c:v>
                </c:pt>
                <c:pt idx="1027">
                  <c:v>45329</c:v>
                </c:pt>
                <c:pt idx="1028">
                  <c:v>45330</c:v>
                </c:pt>
                <c:pt idx="1029">
                  <c:v>45331</c:v>
                </c:pt>
                <c:pt idx="1030">
                  <c:v>45334</c:v>
                </c:pt>
                <c:pt idx="1031">
                  <c:v>45335</c:v>
                </c:pt>
                <c:pt idx="1032">
                  <c:v>45336</c:v>
                </c:pt>
                <c:pt idx="1033">
                  <c:v>45337</c:v>
                </c:pt>
                <c:pt idx="1034">
                  <c:v>45338</c:v>
                </c:pt>
                <c:pt idx="1035">
                  <c:v>45342</c:v>
                </c:pt>
                <c:pt idx="1036">
                  <c:v>45343</c:v>
                </c:pt>
                <c:pt idx="1037">
                  <c:v>45344</c:v>
                </c:pt>
                <c:pt idx="1038">
                  <c:v>45345</c:v>
                </c:pt>
                <c:pt idx="1039">
                  <c:v>45348</c:v>
                </c:pt>
                <c:pt idx="1040">
                  <c:v>45349</c:v>
                </c:pt>
                <c:pt idx="1041">
                  <c:v>45350</c:v>
                </c:pt>
                <c:pt idx="1042">
                  <c:v>45351</c:v>
                </c:pt>
                <c:pt idx="1043">
                  <c:v>45352</c:v>
                </c:pt>
                <c:pt idx="1044">
                  <c:v>45355</c:v>
                </c:pt>
                <c:pt idx="1045">
                  <c:v>45356</c:v>
                </c:pt>
                <c:pt idx="1046">
                  <c:v>45357</c:v>
                </c:pt>
                <c:pt idx="1047">
                  <c:v>45358</c:v>
                </c:pt>
                <c:pt idx="1048">
                  <c:v>45359</c:v>
                </c:pt>
                <c:pt idx="1049">
                  <c:v>45362</c:v>
                </c:pt>
                <c:pt idx="1050">
                  <c:v>45363</c:v>
                </c:pt>
                <c:pt idx="1051">
                  <c:v>45364</c:v>
                </c:pt>
                <c:pt idx="1052">
                  <c:v>45365</c:v>
                </c:pt>
                <c:pt idx="1053">
                  <c:v>45366</c:v>
                </c:pt>
                <c:pt idx="1054">
                  <c:v>45369</c:v>
                </c:pt>
                <c:pt idx="1055">
                  <c:v>45370</c:v>
                </c:pt>
                <c:pt idx="1056">
                  <c:v>45371</c:v>
                </c:pt>
                <c:pt idx="1057">
                  <c:v>45372</c:v>
                </c:pt>
                <c:pt idx="1058">
                  <c:v>45373</c:v>
                </c:pt>
                <c:pt idx="1059">
                  <c:v>45376</c:v>
                </c:pt>
                <c:pt idx="1060">
                  <c:v>45377</c:v>
                </c:pt>
                <c:pt idx="1061">
                  <c:v>45378</c:v>
                </c:pt>
                <c:pt idx="1062">
                  <c:v>45379</c:v>
                </c:pt>
                <c:pt idx="1063">
                  <c:v>45383</c:v>
                </c:pt>
                <c:pt idx="1064">
                  <c:v>45384</c:v>
                </c:pt>
                <c:pt idx="1065">
                  <c:v>45385</c:v>
                </c:pt>
                <c:pt idx="1066">
                  <c:v>45386</c:v>
                </c:pt>
                <c:pt idx="1067">
                  <c:v>45387</c:v>
                </c:pt>
                <c:pt idx="1068">
                  <c:v>45390</c:v>
                </c:pt>
                <c:pt idx="1069">
                  <c:v>45391</c:v>
                </c:pt>
                <c:pt idx="1070">
                  <c:v>45392</c:v>
                </c:pt>
                <c:pt idx="1071">
                  <c:v>45393</c:v>
                </c:pt>
                <c:pt idx="1072">
                  <c:v>45394</c:v>
                </c:pt>
                <c:pt idx="1073">
                  <c:v>45397</c:v>
                </c:pt>
                <c:pt idx="1074">
                  <c:v>45398</c:v>
                </c:pt>
                <c:pt idx="1075">
                  <c:v>45399</c:v>
                </c:pt>
                <c:pt idx="1076">
                  <c:v>45400</c:v>
                </c:pt>
                <c:pt idx="1077">
                  <c:v>45401</c:v>
                </c:pt>
                <c:pt idx="1078">
                  <c:v>45404</c:v>
                </c:pt>
                <c:pt idx="1079">
                  <c:v>45405</c:v>
                </c:pt>
                <c:pt idx="1080">
                  <c:v>45406</c:v>
                </c:pt>
                <c:pt idx="1081">
                  <c:v>45407</c:v>
                </c:pt>
                <c:pt idx="1082">
                  <c:v>45408</c:v>
                </c:pt>
                <c:pt idx="1083">
                  <c:v>45411</c:v>
                </c:pt>
                <c:pt idx="1084">
                  <c:v>45412</c:v>
                </c:pt>
                <c:pt idx="1085">
                  <c:v>45413</c:v>
                </c:pt>
                <c:pt idx="1086">
                  <c:v>45414</c:v>
                </c:pt>
                <c:pt idx="1087">
                  <c:v>45415</c:v>
                </c:pt>
                <c:pt idx="1088">
                  <c:v>45418</c:v>
                </c:pt>
                <c:pt idx="1089">
                  <c:v>45419</c:v>
                </c:pt>
                <c:pt idx="1090">
                  <c:v>45420</c:v>
                </c:pt>
                <c:pt idx="1091">
                  <c:v>45421</c:v>
                </c:pt>
                <c:pt idx="1092">
                  <c:v>45422</c:v>
                </c:pt>
                <c:pt idx="1093">
                  <c:v>45425</c:v>
                </c:pt>
                <c:pt idx="1094">
                  <c:v>45426</c:v>
                </c:pt>
                <c:pt idx="1095">
                  <c:v>45427</c:v>
                </c:pt>
                <c:pt idx="1096">
                  <c:v>45428</c:v>
                </c:pt>
                <c:pt idx="1097">
                  <c:v>45429</c:v>
                </c:pt>
                <c:pt idx="1098">
                  <c:v>45433</c:v>
                </c:pt>
                <c:pt idx="1099">
                  <c:v>45434</c:v>
                </c:pt>
                <c:pt idx="1100">
                  <c:v>45435</c:v>
                </c:pt>
                <c:pt idx="1101">
                  <c:v>45436</c:v>
                </c:pt>
                <c:pt idx="1102">
                  <c:v>45439</c:v>
                </c:pt>
                <c:pt idx="1103">
                  <c:v>45440</c:v>
                </c:pt>
                <c:pt idx="1104">
                  <c:v>45441</c:v>
                </c:pt>
                <c:pt idx="1105">
                  <c:v>45442</c:v>
                </c:pt>
                <c:pt idx="1106">
                  <c:v>45443</c:v>
                </c:pt>
                <c:pt idx="1107">
                  <c:v>45446</c:v>
                </c:pt>
                <c:pt idx="1108">
                  <c:v>45447</c:v>
                </c:pt>
                <c:pt idx="1109">
                  <c:v>45448</c:v>
                </c:pt>
                <c:pt idx="1110">
                  <c:v>45449</c:v>
                </c:pt>
                <c:pt idx="1111">
                  <c:v>45450</c:v>
                </c:pt>
                <c:pt idx="1112">
                  <c:v>45453</c:v>
                </c:pt>
                <c:pt idx="1113">
                  <c:v>45454</c:v>
                </c:pt>
                <c:pt idx="1114">
                  <c:v>45455</c:v>
                </c:pt>
                <c:pt idx="1115">
                  <c:v>45456</c:v>
                </c:pt>
                <c:pt idx="1116">
                  <c:v>45457</c:v>
                </c:pt>
                <c:pt idx="1117">
                  <c:v>45460</c:v>
                </c:pt>
                <c:pt idx="1118">
                  <c:v>45461</c:v>
                </c:pt>
                <c:pt idx="1119">
                  <c:v>45462</c:v>
                </c:pt>
                <c:pt idx="1120">
                  <c:v>45463</c:v>
                </c:pt>
                <c:pt idx="1121">
                  <c:v>45464</c:v>
                </c:pt>
                <c:pt idx="1122">
                  <c:v>45467</c:v>
                </c:pt>
                <c:pt idx="1123">
                  <c:v>45468</c:v>
                </c:pt>
                <c:pt idx="1124">
                  <c:v>45469</c:v>
                </c:pt>
                <c:pt idx="1125">
                  <c:v>45470</c:v>
                </c:pt>
                <c:pt idx="1126">
                  <c:v>45471</c:v>
                </c:pt>
                <c:pt idx="1127">
                  <c:v>45475</c:v>
                </c:pt>
                <c:pt idx="1128">
                  <c:v>45476</c:v>
                </c:pt>
                <c:pt idx="1129">
                  <c:v>45477</c:v>
                </c:pt>
                <c:pt idx="1130">
                  <c:v>45478</c:v>
                </c:pt>
                <c:pt idx="1131">
                  <c:v>45481</c:v>
                </c:pt>
                <c:pt idx="1132">
                  <c:v>45482</c:v>
                </c:pt>
                <c:pt idx="1133">
                  <c:v>45483</c:v>
                </c:pt>
                <c:pt idx="1134">
                  <c:v>45484</c:v>
                </c:pt>
                <c:pt idx="1135">
                  <c:v>45485</c:v>
                </c:pt>
                <c:pt idx="1136">
                  <c:v>45488</c:v>
                </c:pt>
                <c:pt idx="1137">
                  <c:v>45489</c:v>
                </c:pt>
                <c:pt idx="1138">
                  <c:v>45490</c:v>
                </c:pt>
                <c:pt idx="1139">
                  <c:v>45491</c:v>
                </c:pt>
                <c:pt idx="1140">
                  <c:v>45492</c:v>
                </c:pt>
                <c:pt idx="1141">
                  <c:v>45495</c:v>
                </c:pt>
                <c:pt idx="1142">
                  <c:v>45496</c:v>
                </c:pt>
                <c:pt idx="1143">
                  <c:v>45497</c:v>
                </c:pt>
                <c:pt idx="1144">
                  <c:v>45498</c:v>
                </c:pt>
                <c:pt idx="1145">
                  <c:v>45499</c:v>
                </c:pt>
                <c:pt idx="1146">
                  <c:v>45502</c:v>
                </c:pt>
                <c:pt idx="1147">
                  <c:v>45503</c:v>
                </c:pt>
                <c:pt idx="1148">
                  <c:v>45504</c:v>
                </c:pt>
                <c:pt idx="1149">
                  <c:v>45505</c:v>
                </c:pt>
                <c:pt idx="1150">
                  <c:v>45506</c:v>
                </c:pt>
                <c:pt idx="1151">
                  <c:v>45510</c:v>
                </c:pt>
                <c:pt idx="1152">
                  <c:v>45511</c:v>
                </c:pt>
                <c:pt idx="1153">
                  <c:v>45512</c:v>
                </c:pt>
                <c:pt idx="1154">
                  <c:v>45513</c:v>
                </c:pt>
                <c:pt idx="1155">
                  <c:v>45516</c:v>
                </c:pt>
                <c:pt idx="1156">
                  <c:v>45517</c:v>
                </c:pt>
                <c:pt idx="1157">
                  <c:v>45518</c:v>
                </c:pt>
                <c:pt idx="1158">
                  <c:v>45519</c:v>
                </c:pt>
                <c:pt idx="1159">
                  <c:v>45520</c:v>
                </c:pt>
                <c:pt idx="1160">
                  <c:v>45523</c:v>
                </c:pt>
                <c:pt idx="1161">
                  <c:v>45524</c:v>
                </c:pt>
                <c:pt idx="1162">
                  <c:v>45525</c:v>
                </c:pt>
                <c:pt idx="1163">
                  <c:v>45526</c:v>
                </c:pt>
                <c:pt idx="1164">
                  <c:v>45527</c:v>
                </c:pt>
                <c:pt idx="1165">
                  <c:v>45530</c:v>
                </c:pt>
                <c:pt idx="1166">
                  <c:v>45531</c:v>
                </c:pt>
                <c:pt idx="1167">
                  <c:v>45532</c:v>
                </c:pt>
                <c:pt idx="1168">
                  <c:v>45533</c:v>
                </c:pt>
                <c:pt idx="1169">
                  <c:v>45534</c:v>
                </c:pt>
                <c:pt idx="1170">
                  <c:v>45538</c:v>
                </c:pt>
                <c:pt idx="1171">
                  <c:v>45539</c:v>
                </c:pt>
                <c:pt idx="1172">
                  <c:v>45540</c:v>
                </c:pt>
                <c:pt idx="1173">
                  <c:v>45541</c:v>
                </c:pt>
                <c:pt idx="1174">
                  <c:v>45544</c:v>
                </c:pt>
                <c:pt idx="1175">
                  <c:v>45545</c:v>
                </c:pt>
                <c:pt idx="1176">
                  <c:v>45546</c:v>
                </c:pt>
                <c:pt idx="1177">
                  <c:v>45547</c:v>
                </c:pt>
                <c:pt idx="1178">
                  <c:v>45548</c:v>
                </c:pt>
                <c:pt idx="1179">
                  <c:v>45551</c:v>
                </c:pt>
                <c:pt idx="1180">
                  <c:v>45552</c:v>
                </c:pt>
                <c:pt idx="1181">
                  <c:v>45553</c:v>
                </c:pt>
                <c:pt idx="1182">
                  <c:v>45554</c:v>
                </c:pt>
                <c:pt idx="1183">
                  <c:v>45555</c:v>
                </c:pt>
                <c:pt idx="1184">
                  <c:v>45558</c:v>
                </c:pt>
                <c:pt idx="1185">
                  <c:v>45559</c:v>
                </c:pt>
                <c:pt idx="1186">
                  <c:v>45560</c:v>
                </c:pt>
                <c:pt idx="1187">
                  <c:v>45561</c:v>
                </c:pt>
                <c:pt idx="1188">
                  <c:v>45562</c:v>
                </c:pt>
                <c:pt idx="1189">
                  <c:v>45565</c:v>
                </c:pt>
                <c:pt idx="1190">
                  <c:v>45566</c:v>
                </c:pt>
                <c:pt idx="1191">
                  <c:v>45567</c:v>
                </c:pt>
                <c:pt idx="1192">
                  <c:v>45568</c:v>
                </c:pt>
                <c:pt idx="1193">
                  <c:v>45569</c:v>
                </c:pt>
                <c:pt idx="1194">
                  <c:v>45572</c:v>
                </c:pt>
                <c:pt idx="1195">
                  <c:v>45573</c:v>
                </c:pt>
                <c:pt idx="1196">
                  <c:v>45574</c:v>
                </c:pt>
                <c:pt idx="1197">
                  <c:v>45575</c:v>
                </c:pt>
                <c:pt idx="1198">
                  <c:v>45576</c:v>
                </c:pt>
                <c:pt idx="1199">
                  <c:v>45580</c:v>
                </c:pt>
                <c:pt idx="1200">
                  <c:v>45581</c:v>
                </c:pt>
                <c:pt idx="1201">
                  <c:v>45582</c:v>
                </c:pt>
                <c:pt idx="1202">
                  <c:v>45583</c:v>
                </c:pt>
                <c:pt idx="1203">
                  <c:v>45586</c:v>
                </c:pt>
                <c:pt idx="1204">
                  <c:v>45587</c:v>
                </c:pt>
                <c:pt idx="1205">
                  <c:v>45588</c:v>
                </c:pt>
                <c:pt idx="1206">
                  <c:v>45589</c:v>
                </c:pt>
                <c:pt idx="1207">
                  <c:v>45590</c:v>
                </c:pt>
                <c:pt idx="1208">
                  <c:v>45593</c:v>
                </c:pt>
                <c:pt idx="1209">
                  <c:v>45594</c:v>
                </c:pt>
                <c:pt idx="1210">
                  <c:v>45595</c:v>
                </c:pt>
                <c:pt idx="1211">
                  <c:v>45596</c:v>
                </c:pt>
                <c:pt idx="1212">
                  <c:v>45597</c:v>
                </c:pt>
                <c:pt idx="1213">
                  <c:v>45600</c:v>
                </c:pt>
                <c:pt idx="1214">
                  <c:v>45601</c:v>
                </c:pt>
                <c:pt idx="1215">
                  <c:v>45602</c:v>
                </c:pt>
                <c:pt idx="1216">
                  <c:v>45603</c:v>
                </c:pt>
                <c:pt idx="1217">
                  <c:v>45604</c:v>
                </c:pt>
                <c:pt idx="1218">
                  <c:v>45607</c:v>
                </c:pt>
                <c:pt idx="1219">
                  <c:v>45608</c:v>
                </c:pt>
                <c:pt idx="1220">
                  <c:v>45609</c:v>
                </c:pt>
                <c:pt idx="1221">
                  <c:v>45610</c:v>
                </c:pt>
                <c:pt idx="1222">
                  <c:v>45611</c:v>
                </c:pt>
                <c:pt idx="1223">
                  <c:v>45614</c:v>
                </c:pt>
                <c:pt idx="1224">
                  <c:v>45615</c:v>
                </c:pt>
                <c:pt idx="1225">
                  <c:v>45616</c:v>
                </c:pt>
                <c:pt idx="1226">
                  <c:v>45617</c:v>
                </c:pt>
                <c:pt idx="1227">
                  <c:v>45618</c:v>
                </c:pt>
                <c:pt idx="1228">
                  <c:v>45621</c:v>
                </c:pt>
                <c:pt idx="1229">
                  <c:v>45622</c:v>
                </c:pt>
                <c:pt idx="1230">
                  <c:v>45623</c:v>
                </c:pt>
                <c:pt idx="1231">
                  <c:v>45624</c:v>
                </c:pt>
                <c:pt idx="1232">
                  <c:v>45625</c:v>
                </c:pt>
                <c:pt idx="1233">
                  <c:v>45628</c:v>
                </c:pt>
                <c:pt idx="1234">
                  <c:v>45629</c:v>
                </c:pt>
                <c:pt idx="1235">
                  <c:v>45630</c:v>
                </c:pt>
                <c:pt idx="1236">
                  <c:v>45631</c:v>
                </c:pt>
                <c:pt idx="1237">
                  <c:v>45632</c:v>
                </c:pt>
                <c:pt idx="1238">
                  <c:v>45635</c:v>
                </c:pt>
                <c:pt idx="1239">
                  <c:v>45636</c:v>
                </c:pt>
                <c:pt idx="1240">
                  <c:v>45637</c:v>
                </c:pt>
                <c:pt idx="1241">
                  <c:v>45638</c:v>
                </c:pt>
                <c:pt idx="1242">
                  <c:v>45639</c:v>
                </c:pt>
                <c:pt idx="1243">
                  <c:v>45642</c:v>
                </c:pt>
                <c:pt idx="1244">
                  <c:v>45643</c:v>
                </c:pt>
                <c:pt idx="1245">
                  <c:v>45644</c:v>
                </c:pt>
                <c:pt idx="1246">
                  <c:v>45645</c:v>
                </c:pt>
                <c:pt idx="1247">
                  <c:v>45646</c:v>
                </c:pt>
                <c:pt idx="1248">
                  <c:v>45649</c:v>
                </c:pt>
                <c:pt idx="1249">
                  <c:v>45650</c:v>
                </c:pt>
                <c:pt idx="1250">
                  <c:v>45653</c:v>
                </c:pt>
                <c:pt idx="1251">
                  <c:v>45656</c:v>
                </c:pt>
                <c:pt idx="1252">
                  <c:v>45657</c:v>
                </c:pt>
                <c:pt idx="1253">
                  <c:v>45659</c:v>
                </c:pt>
                <c:pt idx="1254">
                  <c:v>45660</c:v>
                </c:pt>
                <c:pt idx="1255">
                  <c:v>45663</c:v>
                </c:pt>
                <c:pt idx="1256">
                  <c:v>45664</c:v>
                </c:pt>
                <c:pt idx="1257">
                  <c:v>45665</c:v>
                </c:pt>
                <c:pt idx="1258">
                  <c:v>45666</c:v>
                </c:pt>
                <c:pt idx="1259">
                  <c:v>45667</c:v>
                </c:pt>
                <c:pt idx="1260">
                  <c:v>45670</c:v>
                </c:pt>
                <c:pt idx="1261">
                  <c:v>45671</c:v>
                </c:pt>
                <c:pt idx="1262">
                  <c:v>45672</c:v>
                </c:pt>
                <c:pt idx="1263">
                  <c:v>45673</c:v>
                </c:pt>
                <c:pt idx="1264">
                  <c:v>45674</c:v>
                </c:pt>
                <c:pt idx="1265">
                  <c:v>45677</c:v>
                </c:pt>
                <c:pt idx="1266">
                  <c:v>45678</c:v>
                </c:pt>
                <c:pt idx="1267">
                  <c:v>45679</c:v>
                </c:pt>
                <c:pt idx="1268">
                  <c:v>45680</c:v>
                </c:pt>
                <c:pt idx="1269">
                  <c:v>45681</c:v>
                </c:pt>
                <c:pt idx="1270">
                  <c:v>45684</c:v>
                </c:pt>
                <c:pt idx="1271">
                  <c:v>45685</c:v>
                </c:pt>
                <c:pt idx="1272">
                  <c:v>45686</c:v>
                </c:pt>
                <c:pt idx="1273">
                  <c:v>45687</c:v>
                </c:pt>
                <c:pt idx="1274">
                  <c:v>45688</c:v>
                </c:pt>
                <c:pt idx="1275">
                  <c:v>45691</c:v>
                </c:pt>
                <c:pt idx="1276">
                  <c:v>45692</c:v>
                </c:pt>
                <c:pt idx="1277">
                  <c:v>45693</c:v>
                </c:pt>
                <c:pt idx="1278">
                  <c:v>45694</c:v>
                </c:pt>
                <c:pt idx="1279">
                  <c:v>45695</c:v>
                </c:pt>
                <c:pt idx="1280">
                  <c:v>45698</c:v>
                </c:pt>
                <c:pt idx="1281">
                  <c:v>45699</c:v>
                </c:pt>
                <c:pt idx="1282">
                  <c:v>45700</c:v>
                </c:pt>
                <c:pt idx="1283">
                  <c:v>45701</c:v>
                </c:pt>
                <c:pt idx="1284">
                  <c:v>45702</c:v>
                </c:pt>
                <c:pt idx="1285">
                  <c:v>45706</c:v>
                </c:pt>
                <c:pt idx="1286">
                  <c:v>45707</c:v>
                </c:pt>
                <c:pt idx="1287">
                  <c:v>45708</c:v>
                </c:pt>
                <c:pt idx="1288">
                  <c:v>45709</c:v>
                </c:pt>
                <c:pt idx="1289">
                  <c:v>45712</c:v>
                </c:pt>
                <c:pt idx="1290">
                  <c:v>45713</c:v>
                </c:pt>
                <c:pt idx="1291">
                  <c:v>45714</c:v>
                </c:pt>
                <c:pt idx="1292">
                  <c:v>45715</c:v>
                </c:pt>
                <c:pt idx="1293">
                  <c:v>45716</c:v>
                </c:pt>
                <c:pt idx="1294">
                  <c:v>45719</c:v>
                </c:pt>
                <c:pt idx="1295">
                  <c:v>45720</c:v>
                </c:pt>
                <c:pt idx="1296">
                  <c:v>45721</c:v>
                </c:pt>
                <c:pt idx="1297">
                  <c:v>45722</c:v>
                </c:pt>
                <c:pt idx="1298">
                  <c:v>45723</c:v>
                </c:pt>
                <c:pt idx="1299">
                  <c:v>45726</c:v>
                </c:pt>
                <c:pt idx="1300">
                  <c:v>45727</c:v>
                </c:pt>
                <c:pt idx="1301">
                  <c:v>45728</c:v>
                </c:pt>
                <c:pt idx="1302">
                  <c:v>45729</c:v>
                </c:pt>
                <c:pt idx="1303">
                  <c:v>45730</c:v>
                </c:pt>
                <c:pt idx="1304">
                  <c:v>45733</c:v>
                </c:pt>
                <c:pt idx="1305">
                  <c:v>45734</c:v>
                </c:pt>
                <c:pt idx="1306">
                  <c:v>45735</c:v>
                </c:pt>
                <c:pt idx="1307">
                  <c:v>45736</c:v>
                </c:pt>
                <c:pt idx="1308">
                  <c:v>45737</c:v>
                </c:pt>
                <c:pt idx="1309">
                  <c:v>45740</c:v>
                </c:pt>
                <c:pt idx="1310">
                  <c:v>45741</c:v>
                </c:pt>
                <c:pt idx="1311">
                  <c:v>45742</c:v>
                </c:pt>
              </c:numCache>
            </c:numRef>
          </c:cat>
          <c:val>
            <c:numRef>
              <c:f>Evolution_new!$AA$33:$AA$1344</c:f>
              <c:numCache>
                <c:formatCode>_ * #,##0.00_)\ "$"_ ;_ * \(#,##0.00\)\ "$"_ ;_ * "-"??_)\ "$"_ ;_ @_ </c:formatCode>
                <c:ptCount val="1312"/>
                <c:pt idx="0">
                  <c:v>1002.634499</c:v>
                </c:pt>
                <c:pt idx="1">
                  <c:v>1002.982677</c:v>
                </c:pt>
                <c:pt idx="2">
                  <c:v>1002.91733</c:v>
                </c:pt>
                <c:pt idx="3">
                  <c:v>1006.677779</c:v>
                </c:pt>
                <c:pt idx="4">
                  <c:v>1006.8362519999999</c:v>
                </c:pt>
                <c:pt idx="5">
                  <c:v>1009.28368</c:v>
                </c:pt>
                <c:pt idx="6">
                  <c:v>1010.281833</c:v>
                </c:pt>
                <c:pt idx="7">
                  <c:v>1012.351288</c:v>
                </c:pt>
                <c:pt idx="8">
                  <c:v>1013.530039</c:v>
                </c:pt>
                <c:pt idx="9">
                  <c:v>1015.412627</c:v>
                </c:pt>
                <c:pt idx="10">
                  <c:v>1016.032115</c:v>
                </c:pt>
                <c:pt idx="11">
                  <c:v>1016.468709</c:v>
                </c:pt>
                <c:pt idx="12">
                  <c:v>1020.1298829999999</c:v>
                </c:pt>
                <c:pt idx="13">
                  <c:v>1022.165702</c:v>
                </c:pt>
                <c:pt idx="14">
                  <c:v>1022.293156</c:v>
                </c:pt>
                <c:pt idx="15">
                  <c:v>1018.129728</c:v>
                </c:pt>
                <c:pt idx="16">
                  <c:v>1017.202615</c:v>
                </c:pt>
                <c:pt idx="17">
                  <c:v>1021.130014</c:v>
                </c:pt>
                <c:pt idx="18">
                  <c:v>1020.545213</c:v>
                </c:pt>
                <c:pt idx="19">
                  <c:v>1017.305257</c:v>
                </c:pt>
                <c:pt idx="20">
                  <c:v>1021.507058</c:v>
                </c:pt>
                <c:pt idx="21">
                  <c:v>1025.0875880000001</c:v>
                </c:pt>
                <c:pt idx="22">
                  <c:v>1026.8336549999999</c:v>
                </c:pt>
                <c:pt idx="23">
                  <c:v>1029.642828</c:v>
                </c:pt>
                <c:pt idx="24">
                  <c:v>1029.1997060000001</c:v>
                </c:pt>
                <c:pt idx="25">
                  <c:v>1033.094957</c:v>
                </c:pt>
                <c:pt idx="26">
                  <c:v>1031.8950460000001</c:v>
                </c:pt>
                <c:pt idx="27">
                  <c:v>1031.8712660000001</c:v>
                </c:pt>
                <c:pt idx="28">
                  <c:v>1030.6000759999999</c:v>
                </c:pt>
                <c:pt idx="29">
                  <c:v>1032.1017360000001</c:v>
                </c:pt>
                <c:pt idx="30">
                  <c:v>1032.5823439999999</c:v>
                </c:pt>
                <c:pt idx="31">
                  <c:v>1033.827213</c:v>
                </c:pt>
                <c:pt idx="32">
                  <c:v>1034.193978</c:v>
                </c:pt>
                <c:pt idx="33">
                  <c:v>1032.495212</c:v>
                </c:pt>
                <c:pt idx="34">
                  <c:v>1022.225594</c:v>
                </c:pt>
                <c:pt idx="35">
                  <c:v>1012.325727</c:v>
                </c:pt>
                <c:pt idx="36">
                  <c:v>1009.2515509999999</c:v>
                </c:pt>
                <c:pt idx="37">
                  <c:v>999.35547970000005</c:v>
                </c:pt>
                <c:pt idx="38">
                  <c:v>995.85015190000001</c:v>
                </c:pt>
                <c:pt idx="39">
                  <c:v>1005.1817129999999</c:v>
                </c:pt>
                <c:pt idx="40">
                  <c:v>1004.773595</c:v>
                </c:pt>
                <c:pt idx="41">
                  <c:v>1019.27636</c:v>
                </c:pt>
                <c:pt idx="42">
                  <c:v>1015.302697</c:v>
                </c:pt>
                <c:pt idx="43">
                  <c:v>1013.027498</c:v>
                </c:pt>
                <c:pt idx="44">
                  <c:v>982.76337669999998</c:v>
                </c:pt>
                <c:pt idx="45">
                  <c:v>999.66061630000002</c:v>
                </c:pt>
                <c:pt idx="46">
                  <c:v>971.94570480000004</c:v>
                </c:pt>
                <c:pt idx="47">
                  <c:v>905.64806429999999</c:v>
                </c:pt>
                <c:pt idx="48">
                  <c:v>950.1867297</c:v>
                </c:pt>
                <c:pt idx="49">
                  <c:v>890.05773839999995</c:v>
                </c:pt>
                <c:pt idx="50">
                  <c:v>911.61353150000002</c:v>
                </c:pt>
                <c:pt idx="51">
                  <c:v>861.52917190000005</c:v>
                </c:pt>
                <c:pt idx="52">
                  <c:v>886.69526880000001</c:v>
                </c:pt>
                <c:pt idx="53">
                  <c:v>881.49549039999999</c:v>
                </c:pt>
                <c:pt idx="54">
                  <c:v>863.68040870000004</c:v>
                </c:pt>
                <c:pt idx="55">
                  <c:v>905.23857620000001</c:v>
                </c:pt>
                <c:pt idx="56">
                  <c:v>914.25965299999996</c:v>
                </c:pt>
                <c:pt idx="57">
                  <c:v>919.61269379999999</c:v>
                </c:pt>
                <c:pt idx="58">
                  <c:v>911.63821429999996</c:v>
                </c:pt>
                <c:pt idx="59">
                  <c:v>929.37647479999998</c:v>
                </c:pt>
                <c:pt idx="60">
                  <c:v>935.37929389999999</c:v>
                </c:pt>
                <c:pt idx="61">
                  <c:v>928.66277769999999</c:v>
                </c:pt>
                <c:pt idx="62">
                  <c:v>932.93393070000002</c:v>
                </c:pt>
                <c:pt idx="63">
                  <c:v>929.04038049999997</c:v>
                </c:pt>
                <c:pt idx="64">
                  <c:v>948.76098330000002</c:v>
                </c:pt>
                <c:pt idx="65">
                  <c:v>946.42823989999999</c:v>
                </c:pt>
                <c:pt idx="66">
                  <c:v>951.97377240000003</c:v>
                </c:pt>
                <c:pt idx="67">
                  <c:v>963.82248400000003</c:v>
                </c:pt>
                <c:pt idx="68">
                  <c:v>961.38456680000002</c:v>
                </c:pt>
                <c:pt idx="69">
                  <c:v>970.53195119999998</c:v>
                </c:pt>
                <c:pt idx="70">
                  <c:v>979.19235709999998</c:v>
                </c:pt>
                <c:pt idx="71">
                  <c:v>977.01824780000004</c:v>
                </c:pt>
                <c:pt idx="72">
                  <c:v>985.76826430000006</c:v>
                </c:pt>
                <c:pt idx="73">
                  <c:v>983.01334959999997</c:v>
                </c:pt>
                <c:pt idx="74">
                  <c:v>976.41935360000002</c:v>
                </c:pt>
                <c:pt idx="75">
                  <c:v>984.82154300000002</c:v>
                </c:pt>
                <c:pt idx="76">
                  <c:v>980.87732860000006</c:v>
                </c:pt>
                <c:pt idx="77">
                  <c:v>986.86716539999998</c:v>
                </c:pt>
                <c:pt idx="78">
                  <c:v>989.30497460000004</c:v>
                </c:pt>
                <c:pt idx="79">
                  <c:v>992.00884199999996</c:v>
                </c:pt>
                <c:pt idx="80">
                  <c:v>1002.616281</c:v>
                </c:pt>
                <c:pt idx="81">
                  <c:v>998.66730629999995</c:v>
                </c:pt>
                <c:pt idx="82">
                  <c:v>995.86010369999997</c:v>
                </c:pt>
                <c:pt idx="83">
                  <c:v>997.33637160000001</c:v>
                </c:pt>
                <c:pt idx="84">
                  <c:v>999.55701980000003</c:v>
                </c:pt>
                <c:pt idx="85">
                  <c:v>998.08893439999997</c:v>
                </c:pt>
                <c:pt idx="86">
                  <c:v>998.66649900000004</c:v>
                </c:pt>
                <c:pt idx="87">
                  <c:v>1003.4478350000001</c:v>
                </c:pt>
                <c:pt idx="88">
                  <c:v>1004.561863</c:v>
                </c:pt>
                <c:pt idx="89">
                  <c:v>999.79554900000005</c:v>
                </c:pt>
                <c:pt idx="90">
                  <c:v>994.05415319999997</c:v>
                </c:pt>
                <c:pt idx="91">
                  <c:v>995.00284859999999</c:v>
                </c:pt>
                <c:pt idx="92">
                  <c:v>997.43054979999999</c:v>
                </c:pt>
                <c:pt idx="93">
                  <c:v>1000.420972</c:v>
                </c:pt>
                <c:pt idx="94">
                  <c:v>1005.888612</c:v>
                </c:pt>
                <c:pt idx="95">
                  <c:v>1004.836049</c:v>
                </c:pt>
                <c:pt idx="96">
                  <c:v>1005.085228</c:v>
                </c:pt>
                <c:pt idx="97">
                  <c:v>1012.646104</c:v>
                </c:pt>
                <c:pt idx="98">
                  <c:v>1009.119655</c:v>
                </c:pt>
                <c:pt idx="99">
                  <c:v>1012.005852</c:v>
                </c:pt>
                <c:pt idx="100">
                  <c:v>1011.576364</c:v>
                </c:pt>
                <c:pt idx="101">
                  <c:v>1014.9933119999999</c:v>
                </c:pt>
                <c:pt idx="102">
                  <c:v>1015.5765740000001</c:v>
                </c:pt>
                <c:pt idx="103">
                  <c:v>1019.5710330000001</c:v>
                </c:pt>
                <c:pt idx="104">
                  <c:v>1023.602758</c:v>
                </c:pt>
                <c:pt idx="105">
                  <c:v>1019.954418</c:v>
                </c:pt>
                <c:pt idx="106">
                  <c:v>1025.97865</c:v>
                </c:pt>
                <c:pt idx="107">
                  <c:v>1031.398565</c:v>
                </c:pt>
                <c:pt idx="108">
                  <c:v>1031.5106659999999</c:v>
                </c:pt>
                <c:pt idx="109">
                  <c:v>1032.352513</c:v>
                </c:pt>
                <c:pt idx="110">
                  <c:v>1016.791841</c:v>
                </c:pt>
                <c:pt idx="111">
                  <c:v>1022.589036</c:v>
                </c:pt>
                <c:pt idx="112">
                  <c:v>1025.9005119999999</c:v>
                </c:pt>
                <c:pt idx="113">
                  <c:v>1031.2139299999999</c:v>
                </c:pt>
                <c:pt idx="114">
                  <c:v>1031.660468</c:v>
                </c:pt>
                <c:pt idx="115">
                  <c:v>1033.9485870000001</c:v>
                </c:pt>
                <c:pt idx="116">
                  <c:v>1032.340451</c:v>
                </c:pt>
                <c:pt idx="117">
                  <c:v>1034.313361</c:v>
                </c:pt>
                <c:pt idx="118">
                  <c:v>1035.4372249999999</c:v>
                </c:pt>
                <c:pt idx="119">
                  <c:v>1024.3217360000001</c:v>
                </c:pt>
                <c:pt idx="120">
                  <c:v>1029.5171800000001</c:v>
                </c:pt>
                <c:pt idx="121">
                  <c:v>1023.065162</c:v>
                </c:pt>
                <c:pt idx="122">
                  <c:v>1028.7166110000001</c:v>
                </c:pt>
                <c:pt idx="123">
                  <c:v>1033.6482559999999</c:v>
                </c:pt>
                <c:pt idx="124">
                  <c:v>1037.8597629999999</c:v>
                </c:pt>
                <c:pt idx="125">
                  <c:v>1038.541248</c:v>
                </c:pt>
                <c:pt idx="126">
                  <c:v>1043.783064</c:v>
                </c:pt>
                <c:pt idx="127">
                  <c:v>1042.4431890000001</c:v>
                </c:pt>
                <c:pt idx="128">
                  <c:v>1040.5762589999999</c:v>
                </c:pt>
                <c:pt idx="129">
                  <c:v>1040.898764</c:v>
                </c:pt>
                <c:pt idx="130">
                  <c:v>1044.6537269999999</c:v>
                </c:pt>
                <c:pt idx="131">
                  <c:v>1042.9824329999999</c:v>
                </c:pt>
                <c:pt idx="132">
                  <c:v>1049.327477</c:v>
                </c:pt>
                <c:pt idx="133">
                  <c:v>1051.4700829999999</c:v>
                </c:pt>
                <c:pt idx="134">
                  <c:v>1052.499943</c:v>
                </c:pt>
                <c:pt idx="135">
                  <c:v>1054.874926</c:v>
                </c:pt>
                <c:pt idx="136">
                  <c:v>1057.539057</c:v>
                </c:pt>
                <c:pt idx="137">
                  <c:v>1056.8627320000001</c:v>
                </c:pt>
                <c:pt idx="138">
                  <c:v>1056.7352390000001</c:v>
                </c:pt>
                <c:pt idx="139">
                  <c:v>1052.0794249999999</c:v>
                </c:pt>
                <c:pt idx="140">
                  <c:v>1051.7569120000001</c:v>
                </c:pt>
                <c:pt idx="141">
                  <c:v>1052.763099</c:v>
                </c:pt>
                <c:pt idx="142">
                  <c:v>1053.5159060000001</c:v>
                </c:pt>
                <c:pt idx="143">
                  <c:v>1056.80763</c:v>
                </c:pt>
                <c:pt idx="144">
                  <c:v>1059.115139</c:v>
                </c:pt>
                <c:pt idx="145">
                  <c:v>1056.7352069999999</c:v>
                </c:pt>
                <c:pt idx="146">
                  <c:v>1064.4176090000001</c:v>
                </c:pt>
                <c:pt idx="147">
                  <c:v>1064.631783</c:v>
                </c:pt>
                <c:pt idx="148">
                  <c:v>1068.5171150000001</c:v>
                </c:pt>
                <c:pt idx="149">
                  <c:v>1067.715735</c:v>
                </c:pt>
                <c:pt idx="150">
                  <c:v>1067.527513</c:v>
                </c:pt>
                <c:pt idx="151">
                  <c:v>1061.661687</c:v>
                </c:pt>
                <c:pt idx="152">
                  <c:v>1064.0412679999999</c:v>
                </c:pt>
                <c:pt idx="153">
                  <c:v>1059.7543350000001</c:v>
                </c:pt>
                <c:pt idx="154">
                  <c:v>1060.2958080000001</c:v>
                </c:pt>
                <c:pt idx="155">
                  <c:v>1063.422043</c:v>
                </c:pt>
                <c:pt idx="156">
                  <c:v>1063.854646</c:v>
                </c:pt>
                <c:pt idx="157">
                  <c:v>1061.9552639999999</c:v>
                </c:pt>
                <c:pt idx="158">
                  <c:v>1062.3326280000001</c:v>
                </c:pt>
                <c:pt idx="159">
                  <c:v>1062.377716</c:v>
                </c:pt>
                <c:pt idx="160">
                  <c:v>1066.64906</c:v>
                </c:pt>
                <c:pt idx="161">
                  <c:v>1063.0338099999999</c:v>
                </c:pt>
                <c:pt idx="162">
                  <c:v>1065.5487929999999</c:v>
                </c:pt>
                <c:pt idx="163">
                  <c:v>1061.458987</c:v>
                </c:pt>
                <c:pt idx="164">
                  <c:v>1062.6033420000001</c:v>
                </c:pt>
                <c:pt idx="165">
                  <c:v>1060.7306619999999</c:v>
                </c:pt>
                <c:pt idx="166">
                  <c:v>1067.1122539999999</c:v>
                </c:pt>
                <c:pt idx="167">
                  <c:v>1074.424614</c:v>
                </c:pt>
                <c:pt idx="168">
                  <c:v>1065.4084600000001</c:v>
                </c:pt>
                <c:pt idx="169">
                  <c:v>1058.8388319999999</c:v>
                </c:pt>
                <c:pt idx="170">
                  <c:v>1054.8123880000001</c:v>
                </c:pt>
                <c:pt idx="171">
                  <c:v>1061.3668889999999</c:v>
                </c:pt>
                <c:pt idx="172">
                  <c:v>1057.1188689999999</c:v>
                </c:pt>
                <c:pt idx="173">
                  <c:v>1060.286971</c:v>
                </c:pt>
                <c:pt idx="174">
                  <c:v>1063.8945080000001</c:v>
                </c:pt>
                <c:pt idx="175">
                  <c:v>1065.7579720000001</c:v>
                </c:pt>
                <c:pt idx="176">
                  <c:v>1062.7107410000001</c:v>
                </c:pt>
                <c:pt idx="177">
                  <c:v>1060.638498</c:v>
                </c:pt>
                <c:pt idx="178">
                  <c:v>1058.4888940000001</c:v>
                </c:pt>
                <c:pt idx="179">
                  <c:v>1055.4167660000001</c:v>
                </c:pt>
                <c:pt idx="180">
                  <c:v>1058.020084</c:v>
                </c:pt>
                <c:pt idx="181">
                  <c:v>1052.202565</c:v>
                </c:pt>
                <c:pt idx="182">
                  <c:v>1051.09401</c:v>
                </c:pt>
                <c:pt idx="183">
                  <c:v>1055.493749</c:v>
                </c:pt>
                <c:pt idx="184">
                  <c:v>1059.653787</c:v>
                </c:pt>
                <c:pt idx="185">
                  <c:v>1059.572242</c:v>
                </c:pt>
                <c:pt idx="186">
                  <c:v>1058.4667870000001</c:v>
                </c:pt>
                <c:pt idx="187">
                  <c:v>1059.577663</c:v>
                </c:pt>
                <c:pt idx="188">
                  <c:v>1059.076712</c:v>
                </c:pt>
                <c:pt idx="189">
                  <c:v>1062.7283970000001</c:v>
                </c:pt>
                <c:pt idx="190">
                  <c:v>1060.9080300000001</c:v>
                </c:pt>
                <c:pt idx="191">
                  <c:v>1064.210157</c:v>
                </c:pt>
                <c:pt idx="192">
                  <c:v>1065.7946870000001</c:v>
                </c:pt>
                <c:pt idx="193">
                  <c:v>1066.6089300000001</c:v>
                </c:pt>
                <c:pt idx="194">
                  <c:v>1068.2790809999999</c:v>
                </c:pt>
                <c:pt idx="195">
                  <c:v>1067.0667989999999</c:v>
                </c:pt>
                <c:pt idx="196">
                  <c:v>1067.782498</c:v>
                </c:pt>
                <c:pt idx="197">
                  <c:v>1067.5608560000001</c:v>
                </c:pt>
                <c:pt idx="198">
                  <c:v>1061.9217000000001</c:v>
                </c:pt>
                <c:pt idx="199">
                  <c:v>1060.758135</c:v>
                </c:pt>
                <c:pt idx="200">
                  <c:v>1059.672051</c:v>
                </c:pt>
                <c:pt idx="201">
                  <c:v>1059.371727</c:v>
                </c:pt>
                <c:pt idx="202">
                  <c:v>1061.6550070000001</c:v>
                </c:pt>
                <c:pt idx="203">
                  <c:v>1054.6114809999999</c:v>
                </c:pt>
                <c:pt idx="204">
                  <c:v>1053.5249739999999</c:v>
                </c:pt>
                <c:pt idx="205">
                  <c:v>1043.7444210000001</c:v>
                </c:pt>
                <c:pt idx="206">
                  <c:v>1045.3253340000001</c:v>
                </c:pt>
                <c:pt idx="207">
                  <c:v>1041.5981770000001</c:v>
                </c:pt>
                <c:pt idx="208">
                  <c:v>1044.733784</c:v>
                </c:pt>
                <c:pt idx="209">
                  <c:v>1048.598473</c:v>
                </c:pt>
                <c:pt idx="210">
                  <c:v>1058.4058849999999</c:v>
                </c:pt>
                <c:pt idx="211">
                  <c:v>1065.348168</c:v>
                </c:pt>
                <c:pt idx="212">
                  <c:v>1064.506615</c:v>
                </c:pt>
                <c:pt idx="213">
                  <c:v>1067.3475759999999</c:v>
                </c:pt>
                <c:pt idx="214">
                  <c:v>1067.8382819999999</c:v>
                </c:pt>
                <c:pt idx="215">
                  <c:v>1072.707294</c:v>
                </c:pt>
                <c:pt idx="216">
                  <c:v>1072.18461</c:v>
                </c:pt>
                <c:pt idx="217">
                  <c:v>1076.7477180000001</c:v>
                </c:pt>
                <c:pt idx="218">
                  <c:v>1080.369301</c:v>
                </c:pt>
                <c:pt idx="219">
                  <c:v>1081.8785109999999</c:v>
                </c:pt>
                <c:pt idx="220">
                  <c:v>1078.661257</c:v>
                </c:pt>
                <c:pt idx="221">
                  <c:v>1081.2106450000001</c:v>
                </c:pt>
                <c:pt idx="222">
                  <c:v>1083.7999500000001</c:v>
                </c:pt>
                <c:pt idx="223">
                  <c:v>1084.391177</c:v>
                </c:pt>
                <c:pt idx="224">
                  <c:v>1085.300915</c:v>
                </c:pt>
                <c:pt idx="225">
                  <c:v>1085.0975550000001</c:v>
                </c:pt>
                <c:pt idx="226">
                  <c:v>1086.849586</c:v>
                </c:pt>
                <c:pt idx="227">
                  <c:v>1089.6909909999999</c:v>
                </c:pt>
                <c:pt idx="228">
                  <c:v>1087.8572670000001</c:v>
                </c:pt>
                <c:pt idx="229">
                  <c:v>1089.3599400000001</c:v>
                </c:pt>
                <c:pt idx="230">
                  <c:v>1088.6869260000001</c:v>
                </c:pt>
                <c:pt idx="231">
                  <c:v>1088.4290140000001</c:v>
                </c:pt>
                <c:pt idx="232">
                  <c:v>1087.5416729999999</c:v>
                </c:pt>
                <c:pt idx="233">
                  <c:v>1089.033418</c:v>
                </c:pt>
                <c:pt idx="234">
                  <c:v>1091.4518800000001</c:v>
                </c:pt>
                <c:pt idx="235">
                  <c:v>1089.458609</c:v>
                </c:pt>
                <c:pt idx="236">
                  <c:v>1088.933301</c:v>
                </c:pt>
                <c:pt idx="237">
                  <c:v>1089.31548</c:v>
                </c:pt>
                <c:pt idx="238">
                  <c:v>1086.222982</c:v>
                </c:pt>
                <c:pt idx="239">
                  <c:v>1089.553768</c:v>
                </c:pt>
                <c:pt idx="240">
                  <c:v>1091.8628369999999</c:v>
                </c:pt>
                <c:pt idx="241">
                  <c:v>1093.8350929999999</c:v>
                </c:pt>
                <c:pt idx="242">
                  <c:v>1093.687445</c:v>
                </c:pt>
                <c:pt idx="243">
                  <c:v>1092.938729</c:v>
                </c:pt>
                <c:pt idx="244">
                  <c:v>1095.4972339999999</c:v>
                </c:pt>
                <c:pt idx="245">
                  <c:v>1094.661071</c:v>
                </c:pt>
                <c:pt idx="246">
                  <c:v>1095.6333480000001</c:v>
                </c:pt>
                <c:pt idx="247">
                  <c:v>1099.1375290000001</c:v>
                </c:pt>
                <c:pt idx="248">
                  <c:v>1095.2111150000001</c:v>
                </c:pt>
                <c:pt idx="249">
                  <c:v>1096.480278</c:v>
                </c:pt>
                <c:pt idx="250">
                  <c:v>1095.7025020000001</c:v>
                </c:pt>
                <c:pt idx="251">
                  <c:v>1095.378485</c:v>
                </c:pt>
                <c:pt idx="252">
                  <c:v>1098.8436369999999</c:v>
                </c:pt>
                <c:pt idx="253">
                  <c:v>1102.6009449999999</c:v>
                </c:pt>
                <c:pt idx="254">
                  <c:v>1106.4138499999999</c:v>
                </c:pt>
                <c:pt idx="255">
                  <c:v>1102.8666020000001</c:v>
                </c:pt>
                <c:pt idx="256">
                  <c:v>1102.9013110000001</c:v>
                </c:pt>
                <c:pt idx="257">
                  <c:v>1103.627418</c:v>
                </c:pt>
                <c:pt idx="258">
                  <c:v>1101.205483</c:v>
                </c:pt>
                <c:pt idx="259">
                  <c:v>1102.358125</c:v>
                </c:pt>
                <c:pt idx="260">
                  <c:v>1105.2721369999999</c:v>
                </c:pt>
                <c:pt idx="261">
                  <c:v>1104.7657320000001</c:v>
                </c:pt>
                <c:pt idx="262">
                  <c:v>1106.537237</c:v>
                </c:pt>
                <c:pt idx="263">
                  <c:v>1104.0425700000001</c:v>
                </c:pt>
                <c:pt idx="264">
                  <c:v>1104.724547</c:v>
                </c:pt>
                <c:pt idx="265">
                  <c:v>1105.912423</c:v>
                </c:pt>
                <c:pt idx="266">
                  <c:v>1102.3944369999999</c:v>
                </c:pt>
                <c:pt idx="267">
                  <c:v>1093.5073319999999</c:v>
                </c:pt>
                <c:pt idx="268">
                  <c:v>1099.376968</c:v>
                </c:pt>
                <c:pt idx="269">
                  <c:v>1091.1510820000001</c:v>
                </c:pt>
                <c:pt idx="270">
                  <c:v>1099.9256350000001</c:v>
                </c:pt>
                <c:pt idx="271">
                  <c:v>1103.9476560000001</c:v>
                </c:pt>
                <c:pt idx="272">
                  <c:v>1102.732557</c:v>
                </c:pt>
                <c:pt idx="273">
                  <c:v>1104.8462469999999</c:v>
                </c:pt>
                <c:pt idx="274">
                  <c:v>1104.634507</c:v>
                </c:pt>
                <c:pt idx="275">
                  <c:v>1107.2737239999999</c:v>
                </c:pt>
                <c:pt idx="276">
                  <c:v>1108.446099</c:v>
                </c:pt>
                <c:pt idx="277">
                  <c:v>1109.305147</c:v>
                </c:pt>
                <c:pt idx="278">
                  <c:v>1110.3621619999999</c:v>
                </c:pt>
                <c:pt idx="279">
                  <c:v>1111.0281869999999</c:v>
                </c:pt>
                <c:pt idx="280">
                  <c:v>1106.4450440000001</c:v>
                </c:pt>
                <c:pt idx="281">
                  <c:v>1106.1025119999999</c:v>
                </c:pt>
                <c:pt idx="282">
                  <c:v>1101.5189109999999</c:v>
                </c:pt>
                <c:pt idx="283">
                  <c:v>1097.7411360000001</c:v>
                </c:pt>
                <c:pt idx="284">
                  <c:v>1090.6957970000001</c:v>
                </c:pt>
                <c:pt idx="285">
                  <c:v>1088.9287850000001</c:v>
                </c:pt>
                <c:pt idx="286">
                  <c:v>1087.911762</c:v>
                </c:pt>
                <c:pt idx="287">
                  <c:v>1079.225087</c:v>
                </c:pt>
                <c:pt idx="288">
                  <c:v>1085.1461939999999</c:v>
                </c:pt>
                <c:pt idx="289">
                  <c:v>1093.9597920000001</c:v>
                </c:pt>
                <c:pt idx="290">
                  <c:v>1092.1675560000001</c:v>
                </c:pt>
                <c:pt idx="291">
                  <c:v>1087.052451</c:v>
                </c:pt>
                <c:pt idx="292">
                  <c:v>1078.2731699999999</c:v>
                </c:pt>
                <c:pt idx="293">
                  <c:v>1085.2382540000001</c:v>
                </c:pt>
                <c:pt idx="294">
                  <c:v>1081.843656</c:v>
                </c:pt>
                <c:pt idx="295">
                  <c:v>1088.468989</c:v>
                </c:pt>
                <c:pt idx="296">
                  <c:v>1092.4397730000001</c:v>
                </c:pt>
                <c:pt idx="297">
                  <c:v>1092.1950999999999</c:v>
                </c:pt>
                <c:pt idx="298">
                  <c:v>1084.9482889999999</c:v>
                </c:pt>
                <c:pt idx="299">
                  <c:v>1087.2156399999999</c:v>
                </c:pt>
                <c:pt idx="300">
                  <c:v>1084.729257</c:v>
                </c:pt>
                <c:pt idx="301">
                  <c:v>1084.262772</c:v>
                </c:pt>
                <c:pt idx="302">
                  <c:v>1080.104106</c:v>
                </c:pt>
                <c:pt idx="303">
                  <c:v>1081.5898119999999</c:v>
                </c:pt>
                <c:pt idx="304">
                  <c:v>1084.7013039999999</c:v>
                </c:pt>
                <c:pt idx="305">
                  <c:v>1084.896422</c:v>
                </c:pt>
                <c:pt idx="306">
                  <c:v>1083.961166</c:v>
                </c:pt>
                <c:pt idx="307">
                  <c:v>1086.0242249999999</c:v>
                </c:pt>
                <c:pt idx="308">
                  <c:v>1088.790896</c:v>
                </c:pt>
                <c:pt idx="309">
                  <c:v>1086.411016</c:v>
                </c:pt>
                <c:pt idx="310">
                  <c:v>1087.306202</c:v>
                </c:pt>
                <c:pt idx="311">
                  <c:v>1088.5497210000001</c:v>
                </c:pt>
                <c:pt idx="312">
                  <c:v>1095.4610279999999</c:v>
                </c:pt>
                <c:pt idx="313">
                  <c:v>1096.467502</c:v>
                </c:pt>
                <c:pt idx="314">
                  <c:v>1100.2649409999999</c:v>
                </c:pt>
                <c:pt idx="315">
                  <c:v>1101.6896710000001</c:v>
                </c:pt>
                <c:pt idx="316">
                  <c:v>1103.7294919999999</c:v>
                </c:pt>
                <c:pt idx="317">
                  <c:v>1103.65292</c:v>
                </c:pt>
                <c:pt idx="318">
                  <c:v>1102.7511159999999</c:v>
                </c:pt>
                <c:pt idx="319">
                  <c:v>1103.0417170000001</c:v>
                </c:pt>
                <c:pt idx="320">
                  <c:v>1101.5708790000001</c:v>
                </c:pt>
                <c:pt idx="321">
                  <c:v>1110.255173</c:v>
                </c:pt>
                <c:pt idx="322">
                  <c:v>1107.623057</c:v>
                </c:pt>
                <c:pt idx="323">
                  <c:v>1104.1386600000001</c:v>
                </c:pt>
                <c:pt idx="324">
                  <c:v>1102.164593</c:v>
                </c:pt>
                <c:pt idx="325">
                  <c:v>1102.321561</c:v>
                </c:pt>
                <c:pt idx="326">
                  <c:v>1099.616824</c:v>
                </c:pt>
                <c:pt idx="327">
                  <c:v>1102.420629</c:v>
                </c:pt>
                <c:pt idx="328">
                  <c:v>1098.778004</c:v>
                </c:pt>
                <c:pt idx="329">
                  <c:v>1097.7044980000001</c:v>
                </c:pt>
                <c:pt idx="330">
                  <c:v>1099.1852819999999</c:v>
                </c:pt>
                <c:pt idx="331">
                  <c:v>1098.3600449999999</c:v>
                </c:pt>
                <c:pt idx="332">
                  <c:v>1096.3275530000001</c:v>
                </c:pt>
                <c:pt idx="333">
                  <c:v>1098.557673</c:v>
                </c:pt>
                <c:pt idx="334">
                  <c:v>1096.5706700000001</c:v>
                </c:pt>
                <c:pt idx="335">
                  <c:v>1099.1357869999999</c:v>
                </c:pt>
                <c:pt idx="336">
                  <c:v>1099.288601</c:v>
                </c:pt>
                <c:pt idx="337">
                  <c:v>1102.7517499999999</c:v>
                </c:pt>
                <c:pt idx="338">
                  <c:v>1097.4217269999999</c:v>
                </c:pt>
                <c:pt idx="339">
                  <c:v>1091.6056309999999</c:v>
                </c:pt>
                <c:pt idx="340">
                  <c:v>1083.01448</c:v>
                </c:pt>
                <c:pt idx="341">
                  <c:v>1088.678422</c:v>
                </c:pt>
                <c:pt idx="342">
                  <c:v>1094.197375</c:v>
                </c:pt>
                <c:pt idx="343">
                  <c:v>1092.3556739999999</c:v>
                </c:pt>
                <c:pt idx="344">
                  <c:v>1093.5735070000001</c:v>
                </c:pt>
                <c:pt idx="345">
                  <c:v>1092.1484909999999</c:v>
                </c:pt>
                <c:pt idx="346">
                  <c:v>1096.301831</c:v>
                </c:pt>
                <c:pt idx="347">
                  <c:v>1092.8442050000001</c:v>
                </c:pt>
                <c:pt idx="348">
                  <c:v>1100.0265830000001</c:v>
                </c:pt>
                <c:pt idx="349">
                  <c:v>1103.6500679999999</c:v>
                </c:pt>
                <c:pt idx="350">
                  <c:v>1102.4039029999999</c:v>
                </c:pt>
                <c:pt idx="351">
                  <c:v>1107.2655319999999</c:v>
                </c:pt>
                <c:pt idx="352">
                  <c:v>1106.082917</c:v>
                </c:pt>
                <c:pt idx="353">
                  <c:v>1109.476165</c:v>
                </c:pt>
                <c:pt idx="354">
                  <c:v>1109.5608569999999</c:v>
                </c:pt>
                <c:pt idx="355">
                  <c:v>1108.374534</c:v>
                </c:pt>
                <c:pt idx="356">
                  <c:v>1114.349827</c:v>
                </c:pt>
                <c:pt idx="357">
                  <c:v>1113.5011939999999</c:v>
                </c:pt>
                <c:pt idx="358">
                  <c:v>1115.1396199999999</c:v>
                </c:pt>
                <c:pt idx="359">
                  <c:v>1115.345885</c:v>
                </c:pt>
                <c:pt idx="360">
                  <c:v>1116.936389</c:v>
                </c:pt>
                <c:pt idx="361">
                  <c:v>1119.5017909999999</c:v>
                </c:pt>
                <c:pt idx="362">
                  <c:v>1119.1472980000001</c:v>
                </c:pt>
                <c:pt idx="363">
                  <c:v>1121.7133690000001</c:v>
                </c:pt>
                <c:pt idx="364">
                  <c:v>1119.4248709999999</c:v>
                </c:pt>
                <c:pt idx="365">
                  <c:v>1122.8515809999999</c:v>
                </c:pt>
                <c:pt idx="366">
                  <c:v>1121.9434160000001</c:v>
                </c:pt>
                <c:pt idx="367">
                  <c:v>1122.661249</c:v>
                </c:pt>
                <c:pt idx="368">
                  <c:v>1122.840426</c:v>
                </c:pt>
                <c:pt idx="369">
                  <c:v>1122.714858</c:v>
                </c:pt>
                <c:pt idx="370">
                  <c:v>1122.4121500000001</c:v>
                </c:pt>
                <c:pt idx="371">
                  <c:v>1121.313848</c:v>
                </c:pt>
                <c:pt idx="372">
                  <c:v>1122.418291</c:v>
                </c:pt>
                <c:pt idx="373">
                  <c:v>1123.7289559999999</c:v>
                </c:pt>
                <c:pt idx="374">
                  <c:v>1127.808286</c:v>
                </c:pt>
                <c:pt idx="375">
                  <c:v>1128.5734030000001</c:v>
                </c:pt>
                <c:pt idx="376">
                  <c:v>1128.550428</c:v>
                </c:pt>
                <c:pt idx="377">
                  <c:v>1132.350686</c:v>
                </c:pt>
                <c:pt idx="378">
                  <c:v>1135.843024</c:v>
                </c:pt>
                <c:pt idx="379">
                  <c:v>1132.912282</c:v>
                </c:pt>
                <c:pt idx="380">
                  <c:v>1132.993733</c:v>
                </c:pt>
                <c:pt idx="381">
                  <c:v>1134.846108</c:v>
                </c:pt>
                <c:pt idx="382">
                  <c:v>1132.6497220000001</c:v>
                </c:pt>
                <c:pt idx="383">
                  <c:v>1135.9820970000001</c:v>
                </c:pt>
                <c:pt idx="384">
                  <c:v>1138.816703</c:v>
                </c:pt>
                <c:pt idx="385">
                  <c:v>1136.2753809999999</c:v>
                </c:pt>
                <c:pt idx="386">
                  <c:v>1136.397095</c:v>
                </c:pt>
                <c:pt idx="387">
                  <c:v>1137.383247</c:v>
                </c:pt>
                <c:pt idx="388">
                  <c:v>1136.0675610000001</c:v>
                </c:pt>
                <c:pt idx="389">
                  <c:v>1139.5971770000001</c:v>
                </c:pt>
                <c:pt idx="390">
                  <c:v>1141.3690240000001</c:v>
                </c:pt>
                <c:pt idx="391">
                  <c:v>1138.063924</c:v>
                </c:pt>
                <c:pt idx="392">
                  <c:v>1139.312619</c:v>
                </c:pt>
                <c:pt idx="393">
                  <c:v>1140.2515679999999</c:v>
                </c:pt>
                <c:pt idx="394">
                  <c:v>1139.0667960000001</c:v>
                </c:pt>
                <c:pt idx="395">
                  <c:v>1139.6911990000001</c:v>
                </c:pt>
                <c:pt idx="396">
                  <c:v>1147.7820280000001</c:v>
                </c:pt>
                <c:pt idx="397">
                  <c:v>1146.478417</c:v>
                </c:pt>
                <c:pt idx="398">
                  <c:v>1145.318387</c:v>
                </c:pt>
                <c:pt idx="399">
                  <c:v>1144.9236860000001</c:v>
                </c:pt>
                <c:pt idx="400">
                  <c:v>1143.758953</c:v>
                </c:pt>
                <c:pt idx="401">
                  <c:v>1142.678823</c:v>
                </c:pt>
                <c:pt idx="402">
                  <c:v>1143.467459</c:v>
                </c:pt>
                <c:pt idx="403">
                  <c:v>1143.2047620000001</c:v>
                </c:pt>
                <c:pt idx="404">
                  <c:v>1147.2191539999999</c:v>
                </c:pt>
                <c:pt idx="405">
                  <c:v>1149.511855</c:v>
                </c:pt>
                <c:pt idx="406">
                  <c:v>1146.6503740000001</c:v>
                </c:pt>
                <c:pt idx="407">
                  <c:v>1144.8890060000001</c:v>
                </c:pt>
                <c:pt idx="408">
                  <c:v>1147.558573</c:v>
                </c:pt>
                <c:pt idx="409">
                  <c:v>1150.1822629999999</c:v>
                </c:pt>
                <c:pt idx="410">
                  <c:v>1149.1898859999999</c:v>
                </c:pt>
                <c:pt idx="411">
                  <c:v>1147.759325</c:v>
                </c:pt>
                <c:pt idx="412">
                  <c:v>1143.980669</c:v>
                </c:pt>
                <c:pt idx="413">
                  <c:v>1145.0757940000001</c:v>
                </c:pt>
                <c:pt idx="414">
                  <c:v>1148.315967</c:v>
                </c:pt>
                <c:pt idx="415">
                  <c:v>1149.905</c:v>
                </c:pt>
                <c:pt idx="416">
                  <c:v>1150.6243469999999</c:v>
                </c:pt>
                <c:pt idx="417">
                  <c:v>1155.850015</c:v>
                </c:pt>
                <c:pt idx="418">
                  <c:v>1157.226844</c:v>
                </c:pt>
                <c:pt idx="419">
                  <c:v>1156.240098</c:v>
                </c:pt>
                <c:pt idx="420">
                  <c:v>1157.0660740000001</c:v>
                </c:pt>
                <c:pt idx="421">
                  <c:v>1156.4356009999999</c:v>
                </c:pt>
                <c:pt idx="422">
                  <c:v>1155.922311</c:v>
                </c:pt>
                <c:pt idx="423">
                  <c:v>1151.477678</c:v>
                </c:pt>
                <c:pt idx="424">
                  <c:v>1152.104873</c:v>
                </c:pt>
                <c:pt idx="425">
                  <c:v>1152.9228000000001</c:v>
                </c:pt>
                <c:pt idx="426">
                  <c:v>1152.1325039999999</c:v>
                </c:pt>
                <c:pt idx="427">
                  <c:v>1151.931415</c:v>
                </c:pt>
                <c:pt idx="428">
                  <c:v>1147.00488</c:v>
                </c:pt>
                <c:pt idx="429">
                  <c:v>1142.5277739999999</c:v>
                </c:pt>
                <c:pt idx="430">
                  <c:v>1143.7242429999999</c:v>
                </c:pt>
                <c:pt idx="431">
                  <c:v>1147.645616</c:v>
                </c:pt>
                <c:pt idx="432">
                  <c:v>1144.6252400000001</c:v>
                </c:pt>
                <c:pt idx="433">
                  <c:v>1139.293177</c:v>
                </c:pt>
                <c:pt idx="434">
                  <c:v>1138.136082</c:v>
                </c:pt>
                <c:pt idx="435">
                  <c:v>1128.996451</c:v>
                </c:pt>
                <c:pt idx="436">
                  <c:v>1129.5011039999999</c:v>
                </c:pt>
                <c:pt idx="437">
                  <c:v>1124.3126709999999</c:v>
                </c:pt>
                <c:pt idx="438">
                  <c:v>1129.6933630000001</c:v>
                </c:pt>
                <c:pt idx="439">
                  <c:v>1124.418694</c:v>
                </c:pt>
                <c:pt idx="440">
                  <c:v>1125.8112430000001</c:v>
                </c:pt>
                <c:pt idx="441">
                  <c:v>1127.6615449999999</c:v>
                </c:pt>
                <c:pt idx="442">
                  <c:v>1128.5120469999999</c:v>
                </c:pt>
                <c:pt idx="443">
                  <c:v>1124.178132</c:v>
                </c:pt>
                <c:pt idx="444">
                  <c:v>1120.9738170000001</c:v>
                </c:pt>
                <c:pt idx="445">
                  <c:v>1124.6824449999999</c:v>
                </c:pt>
                <c:pt idx="446">
                  <c:v>1132.9471060000001</c:v>
                </c:pt>
                <c:pt idx="447">
                  <c:v>1135.3084650000001</c:v>
                </c:pt>
                <c:pt idx="448">
                  <c:v>1135.653088</c:v>
                </c:pt>
                <c:pt idx="449">
                  <c:v>1136.454164</c:v>
                </c:pt>
                <c:pt idx="450">
                  <c:v>1136.572549</c:v>
                </c:pt>
                <c:pt idx="451">
                  <c:v>1135.0204719999999</c:v>
                </c:pt>
                <c:pt idx="452">
                  <c:v>1136.2447279999999</c:v>
                </c:pt>
                <c:pt idx="453">
                  <c:v>1136.9155069999999</c:v>
                </c:pt>
                <c:pt idx="454">
                  <c:v>1137.25675</c:v>
                </c:pt>
                <c:pt idx="455">
                  <c:v>1135.394509</c:v>
                </c:pt>
                <c:pt idx="456">
                  <c:v>1138.413237</c:v>
                </c:pt>
                <c:pt idx="457">
                  <c:v>1134.83222</c:v>
                </c:pt>
                <c:pt idx="458">
                  <c:v>1136.848575</c:v>
                </c:pt>
                <c:pt idx="459">
                  <c:v>1136.670785</c:v>
                </c:pt>
                <c:pt idx="460">
                  <c:v>1138.8505379999999</c:v>
                </c:pt>
                <c:pt idx="461">
                  <c:v>1145.6271770000001</c:v>
                </c:pt>
                <c:pt idx="462">
                  <c:v>1149.596524</c:v>
                </c:pt>
                <c:pt idx="463">
                  <c:v>1149.1892869999999</c:v>
                </c:pt>
                <c:pt idx="464">
                  <c:v>1149.9798880000001</c:v>
                </c:pt>
                <c:pt idx="465">
                  <c:v>1143.233559</c:v>
                </c:pt>
                <c:pt idx="466">
                  <c:v>1148.157659</c:v>
                </c:pt>
                <c:pt idx="467">
                  <c:v>1149.9544490000001</c:v>
                </c:pt>
                <c:pt idx="468">
                  <c:v>1147.0817950000001</c:v>
                </c:pt>
                <c:pt idx="469">
                  <c:v>1145.9211110000001</c:v>
                </c:pt>
                <c:pt idx="470">
                  <c:v>1149.0552339999999</c:v>
                </c:pt>
                <c:pt idx="471">
                  <c:v>1149.9035260000001</c:v>
                </c:pt>
                <c:pt idx="472">
                  <c:v>1150.9280839999999</c:v>
                </c:pt>
                <c:pt idx="473">
                  <c:v>1144.9064080000001</c:v>
                </c:pt>
                <c:pt idx="474">
                  <c:v>1139.5865289999999</c:v>
                </c:pt>
                <c:pt idx="475">
                  <c:v>1142.4939810000001</c:v>
                </c:pt>
                <c:pt idx="476">
                  <c:v>1144.0097249999999</c:v>
                </c:pt>
                <c:pt idx="477">
                  <c:v>1140.5283179999999</c:v>
                </c:pt>
                <c:pt idx="478">
                  <c:v>1143.287137</c:v>
                </c:pt>
                <c:pt idx="479">
                  <c:v>1141.3276619999999</c:v>
                </c:pt>
                <c:pt idx="480">
                  <c:v>1142.3923540000001</c:v>
                </c:pt>
                <c:pt idx="481">
                  <c:v>1148.8671179999999</c:v>
                </c:pt>
                <c:pt idx="482">
                  <c:v>1148.108105</c:v>
                </c:pt>
                <c:pt idx="483">
                  <c:v>1147.8142680000001</c:v>
                </c:pt>
                <c:pt idx="484">
                  <c:v>1150.884726</c:v>
                </c:pt>
                <c:pt idx="485">
                  <c:v>1152.0470700000001</c:v>
                </c:pt>
                <c:pt idx="486">
                  <c:v>1153.000047</c:v>
                </c:pt>
                <c:pt idx="487">
                  <c:v>1156.068041</c:v>
                </c:pt>
                <c:pt idx="488">
                  <c:v>1157.250391</c:v>
                </c:pt>
                <c:pt idx="489">
                  <c:v>1153.758323</c:v>
                </c:pt>
                <c:pt idx="490">
                  <c:v>1159.8211490000001</c:v>
                </c:pt>
                <c:pt idx="491">
                  <c:v>1160.4469340000001</c:v>
                </c:pt>
                <c:pt idx="492">
                  <c:v>1161.192755</c:v>
                </c:pt>
                <c:pt idx="493">
                  <c:v>1154.332046</c:v>
                </c:pt>
                <c:pt idx="494">
                  <c:v>1158.9584050000001</c:v>
                </c:pt>
                <c:pt idx="495">
                  <c:v>1162.1349729999999</c:v>
                </c:pt>
                <c:pt idx="496">
                  <c:v>1165.570174</c:v>
                </c:pt>
                <c:pt idx="497">
                  <c:v>1164.0922889999999</c:v>
                </c:pt>
                <c:pt idx="498">
                  <c:v>1167.3614359999999</c:v>
                </c:pt>
                <c:pt idx="499">
                  <c:v>1163.789374</c:v>
                </c:pt>
                <c:pt idx="500">
                  <c:v>1162.9053469999999</c:v>
                </c:pt>
                <c:pt idx="501">
                  <c:v>1158.0191179999999</c:v>
                </c:pt>
                <c:pt idx="502">
                  <c:v>1152.276957</c:v>
                </c:pt>
                <c:pt idx="503">
                  <c:v>1150.0735299999999</c:v>
                </c:pt>
                <c:pt idx="504">
                  <c:v>1145.5749780000001</c:v>
                </c:pt>
                <c:pt idx="505">
                  <c:v>1146.1878630000001</c:v>
                </c:pt>
                <c:pt idx="506">
                  <c:v>1148.837984</c:v>
                </c:pt>
                <c:pt idx="507">
                  <c:v>1149.093302</c:v>
                </c:pt>
                <c:pt idx="508">
                  <c:v>1146.5073050000001</c:v>
                </c:pt>
                <c:pt idx="509">
                  <c:v>1143.9099220000001</c:v>
                </c:pt>
                <c:pt idx="510">
                  <c:v>1143.324247</c:v>
                </c:pt>
                <c:pt idx="511">
                  <c:v>1131.421149</c:v>
                </c:pt>
                <c:pt idx="512">
                  <c:v>1130.2150180000001</c:v>
                </c:pt>
                <c:pt idx="513">
                  <c:v>1128.29089</c:v>
                </c:pt>
                <c:pt idx="514">
                  <c:v>1124.7006630000001</c:v>
                </c:pt>
                <c:pt idx="515">
                  <c:v>1120.8646960000001</c:v>
                </c:pt>
                <c:pt idx="516">
                  <c:v>1117.368457</c:v>
                </c:pt>
                <c:pt idx="517">
                  <c:v>1116.984944</c:v>
                </c:pt>
                <c:pt idx="518">
                  <c:v>1118.261182</c:v>
                </c:pt>
                <c:pt idx="519">
                  <c:v>1123.457351</c:v>
                </c:pt>
                <c:pt idx="520">
                  <c:v>1130.8180130000001</c:v>
                </c:pt>
                <c:pt idx="521">
                  <c:v>1132.267204</c:v>
                </c:pt>
                <c:pt idx="522">
                  <c:v>1138.359659</c:v>
                </c:pt>
                <c:pt idx="523">
                  <c:v>1129.0857940000001</c:v>
                </c:pt>
                <c:pt idx="524">
                  <c:v>1130.318084</c:v>
                </c:pt>
                <c:pt idx="525">
                  <c:v>1127.3637699999999</c:v>
                </c:pt>
                <c:pt idx="526">
                  <c:v>1129.860619</c:v>
                </c:pt>
                <c:pt idx="527">
                  <c:v>1134.8512940000001</c:v>
                </c:pt>
                <c:pt idx="528">
                  <c:v>1126.3129980000001</c:v>
                </c:pt>
                <c:pt idx="529">
                  <c:v>1125.773007</c:v>
                </c:pt>
                <c:pt idx="530">
                  <c:v>1119.8119650000001</c:v>
                </c:pt>
                <c:pt idx="531">
                  <c:v>1122.930321</c:v>
                </c:pt>
                <c:pt idx="532">
                  <c:v>1123.038579</c:v>
                </c:pt>
                <c:pt idx="533">
                  <c:v>1117.381592</c:v>
                </c:pt>
                <c:pt idx="534">
                  <c:v>1117.2826170000001</c:v>
                </c:pt>
                <c:pt idx="535">
                  <c:v>1109.6008220000001</c:v>
                </c:pt>
                <c:pt idx="536">
                  <c:v>1100.665769</c:v>
                </c:pt>
                <c:pt idx="537">
                  <c:v>1103.396354</c:v>
                </c:pt>
                <c:pt idx="538">
                  <c:v>1112.515787</c:v>
                </c:pt>
                <c:pt idx="539">
                  <c:v>1115.7904269999999</c:v>
                </c:pt>
                <c:pt idx="540">
                  <c:v>1118.3561279999999</c:v>
                </c:pt>
                <c:pt idx="541">
                  <c:v>1117.590809</c:v>
                </c:pt>
                <c:pt idx="542">
                  <c:v>1116.2860860000001</c:v>
                </c:pt>
                <c:pt idx="543">
                  <c:v>1117.650652</c:v>
                </c:pt>
                <c:pt idx="544">
                  <c:v>1104.5571849999999</c:v>
                </c:pt>
                <c:pt idx="545">
                  <c:v>1101.2292299999999</c:v>
                </c:pt>
                <c:pt idx="546">
                  <c:v>1107.354621</c:v>
                </c:pt>
                <c:pt idx="547">
                  <c:v>1102.120261</c:v>
                </c:pt>
                <c:pt idx="548">
                  <c:v>1093.186952</c:v>
                </c:pt>
                <c:pt idx="549">
                  <c:v>1084.9763869999999</c:v>
                </c:pt>
                <c:pt idx="550">
                  <c:v>1086.0061390000001</c:v>
                </c:pt>
                <c:pt idx="551">
                  <c:v>1098.619571</c:v>
                </c:pt>
                <c:pt idx="552">
                  <c:v>1101.2412810000001</c:v>
                </c:pt>
                <c:pt idx="553">
                  <c:v>1105.9550999999999</c:v>
                </c:pt>
                <c:pt idx="554">
                  <c:v>1100.948787</c:v>
                </c:pt>
                <c:pt idx="555">
                  <c:v>1099.0418669999999</c:v>
                </c:pt>
                <c:pt idx="556">
                  <c:v>1101.103388</c:v>
                </c:pt>
                <c:pt idx="557">
                  <c:v>1100.6105869999999</c:v>
                </c:pt>
                <c:pt idx="558">
                  <c:v>1092.6338559999999</c:v>
                </c:pt>
                <c:pt idx="559">
                  <c:v>1097.409594</c:v>
                </c:pt>
                <c:pt idx="560">
                  <c:v>1102.759035</c:v>
                </c:pt>
                <c:pt idx="561">
                  <c:v>1103.013469</c:v>
                </c:pt>
                <c:pt idx="562">
                  <c:v>1103.2458670000001</c:v>
                </c:pt>
                <c:pt idx="563">
                  <c:v>1103.6018750000001</c:v>
                </c:pt>
                <c:pt idx="564">
                  <c:v>1107.6864559999999</c:v>
                </c:pt>
                <c:pt idx="565">
                  <c:v>1099.2334209999999</c:v>
                </c:pt>
                <c:pt idx="566">
                  <c:v>1094.7494019999999</c:v>
                </c:pt>
                <c:pt idx="567">
                  <c:v>1095.6047699999999</c:v>
                </c:pt>
                <c:pt idx="568">
                  <c:v>1091.640486</c:v>
                </c:pt>
                <c:pt idx="569">
                  <c:v>1084.2591</c:v>
                </c:pt>
                <c:pt idx="570">
                  <c:v>1085.3802820000001</c:v>
                </c:pt>
                <c:pt idx="571">
                  <c:v>1088.9573</c:v>
                </c:pt>
                <c:pt idx="572">
                  <c:v>1081.5283669999999</c:v>
                </c:pt>
                <c:pt idx="573">
                  <c:v>1079.94937</c:v>
                </c:pt>
                <c:pt idx="574">
                  <c:v>1080.902636</c:v>
                </c:pt>
                <c:pt idx="575">
                  <c:v>1078.1655740000001</c:v>
                </c:pt>
                <c:pt idx="576">
                  <c:v>1070.821704</c:v>
                </c:pt>
                <c:pt idx="577">
                  <c:v>1064.767167</c:v>
                </c:pt>
                <c:pt idx="578">
                  <c:v>1063.596315</c:v>
                </c:pt>
                <c:pt idx="579">
                  <c:v>1058.2928649999999</c:v>
                </c:pt>
                <c:pt idx="580">
                  <c:v>1057.7340119999999</c:v>
                </c:pt>
                <c:pt idx="581">
                  <c:v>1067.694532</c:v>
                </c:pt>
                <c:pt idx="582">
                  <c:v>1056.211429</c:v>
                </c:pt>
                <c:pt idx="583">
                  <c:v>1054.6736989999999</c:v>
                </c:pt>
                <c:pt idx="584">
                  <c:v>1056.2125410000001</c:v>
                </c:pt>
                <c:pt idx="585">
                  <c:v>1066.101782</c:v>
                </c:pt>
                <c:pt idx="586">
                  <c:v>1049.318379</c:v>
                </c:pt>
                <c:pt idx="587">
                  <c:v>1043.875374</c:v>
                </c:pt>
                <c:pt idx="588">
                  <c:v>1038.095411</c:v>
                </c:pt>
                <c:pt idx="589">
                  <c:v>1037.4837970000001</c:v>
                </c:pt>
                <c:pt idx="590">
                  <c:v>1034.4931779999999</c:v>
                </c:pt>
                <c:pt idx="591">
                  <c:v>1037.7501609999999</c:v>
                </c:pt>
                <c:pt idx="592">
                  <c:v>1042.9617929999999</c:v>
                </c:pt>
                <c:pt idx="593">
                  <c:v>1043.1282779999999</c:v>
                </c:pt>
                <c:pt idx="594">
                  <c:v>1044.7325370000001</c:v>
                </c:pt>
                <c:pt idx="595">
                  <c:v>1037.399279</c:v>
                </c:pt>
                <c:pt idx="596">
                  <c:v>1038.8252010000001</c:v>
                </c:pt>
                <c:pt idx="597">
                  <c:v>1042.8279259999999</c:v>
                </c:pt>
                <c:pt idx="598">
                  <c:v>1044.6586560000001</c:v>
                </c:pt>
                <c:pt idx="599">
                  <c:v>1048.5717770000001</c:v>
                </c:pt>
                <c:pt idx="600">
                  <c:v>1052.4730520000001</c:v>
                </c:pt>
                <c:pt idx="601">
                  <c:v>1058.973115</c:v>
                </c:pt>
                <c:pt idx="602">
                  <c:v>1061.1750950000001</c:v>
                </c:pt>
                <c:pt idx="603">
                  <c:v>1055.3797</c:v>
                </c:pt>
                <c:pt idx="604">
                  <c:v>1050.2126189999999</c:v>
                </c:pt>
                <c:pt idx="605">
                  <c:v>1054.5121340000001</c:v>
                </c:pt>
                <c:pt idx="606">
                  <c:v>1045.7861359999999</c:v>
                </c:pt>
                <c:pt idx="607">
                  <c:v>1041.8700080000001</c:v>
                </c:pt>
                <c:pt idx="608">
                  <c:v>1041.797951</c:v>
                </c:pt>
                <c:pt idx="609">
                  <c:v>1035.980237</c:v>
                </c:pt>
                <c:pt idx="610">
                  <c:v>1038.0486309999999</c:v>
                </c:pt>
                <c:pt idx="611">
                  <c:v>1021.145033</c:v>
                </c:pt>
                <c:pt idx="612">
                  <c:v>1003.243499</c:v>
                </c:pt>
                <c:pt idx="613">
                  <c:v>997.83006269999998</c:v>
                </c:pt>
                <c:pt idx="614">
                  <c:v>1006.648564</c:v>
                </c:pt>
                <c:pt idx="615">
                  <c:v>998.0604707</c:v>
                </c:pt>
                <c:pt idx="616">
                  <c:v>1000.561056</c:v>
                </c:pt>
                <c:pt idx="617">
                  <c:v>1002.839246</c:v>
                </c:pt>
                <c:pt idx="618">
                  <c:v>1001.705653</c:v>
                </c:pt>
                <c:pt idx="619">
                  <c:v>1002.78871</c:v>
                </c:pt>
                <c:pt idx="620">
                  <c:v>1008.013388</c:v>
                </c:pt>
                <c:pt idx="621">
                  <c:v>1011.169629</c:v>
                </c:pt>
                <c:pt idx="622">
                  <c:v>1009.280991</c:v>
                </c:pt>
                <c:pt idx="623">
                  <c:v>1006.351625</c:v>
                </c:pt>
                <c:pt idx="624">
                  <c:v>1008.678797</c:v>
                </c:pt>
                <c:pt idx="625">
                  <c:v>1010.856016</c:v>
                </c:pt>
                <c:pt idx="626">
                  <c:v>1016.608561</c:v>
                </c:pt>
                <c:pt idx="627">
                  <c:v>1020.231587</c:v>
                </c:pt>
                <c:pt idx="628">
                  <c:v>1015.997934</c:v>
                </c:pt>
                <c:pt idx="629">
                  <c:v>1019.101088</c:v>
                </c:pt>
                <c:pt idx="630">
                  <c:v>1017.126769</c:v>
                </c:pt>
                <c:pt idx="631">
                  <c:v>1014.226577</c:v>
                </c:pt>
                <c:pt idx="632">
                  <c:v>1014.1673929999999</c:v>
                </c:pt>
                <c:pt idx="633">
                  <c:v>1013.201406</c:v>
                </c:pt>
                <c:pt idx="634">
                  <c:v>1010.96389</c:v>
                </c:pt>
                <c:pt idx="635">
                  <c:v>1015.970286</c:v>
                </c:pt>
                <c:pt idx="636">
                  <c:v>1015.874054</c:v>
                </c:pt>
                <c:pt idx="637">
                  <c:v>1023.224225</c:v>
                </c:pt>
                <c:pt idx="638">
                  <c:v>1023.794656</c:v>
                </c:pt>
                <c:pt idx="639">
                  <c:v>1033.4869470000001</c:v>
                </c:pt>
                <c:pt idx="640">
                  <c:v>1036.705033</c:v>
                </c:pt>
                <c:pt idx="641">
                  <c:v>1034.238793</c:v>
                </c:pt>
                <c:pt idx="642">
                  <c:v>1032.798761</c:v>
                </c:pt>
                <c:pt idx="643">
                  <c:v>1039.633658</c:v>
                </c:pt>
                <c:pt idx="644">
                  <c:v>1051.208691</c:v>
                </c:pt>
                <c:pt idx="645">
                  <c:v>1056.850128</c:v>
                </c:pt>
                <c:pt idx="646">
                  <c:v>1049.8927639999999</c:v>
                </c:pt>
                <c:pt idx="647">
                  <c:v>1052.838428</c:v>
                </c:pt>
                <c:pt idx="648">
                  <c:v>1055.5044</c:v>
                </c:pt>
                <c:pt idx="649">
                  <c:v>1053.8872779999999</c:v>
                </c:pt>
                <c:pt idx="650">
                  <c:v>1054.188619</c:v>
                </c:pt>
                <c:pt idx="651">
                  <c:v>1051.739738</c:v>
                </c:pt>
                <c:pt idx="652">
                  <c:v>1059.211863</c:v>
                </c:pt>
                <c:pt idx="653">
                  <c:v>1056.293506</c:v>
                </c:pt>
                <c:pt idx="654">
                  <c:v>1063.6502089999999</c:v>
                </c:pt>
                <c:pt idx="655">
                  <c:v>1066.3412960000001</c:v>
                </c:pt>
                <c:pt idx="656">
                  <c:v>1065.994841</c:v>
                </c:pt>
                <c:pt idx="657">
                  <c:v>1060.4206079999999</c:v>
                </c:pt>
                <c:pt idx="658">
                  <c:v>1061.3186969999999</c:v>
                </c:pt>
                <c:pt idx="659">
                  <c:v>1054.1575069999999</c:v>
                </c:pt>
                <c:pt idx="660">
                  <c:v>1047.5131839999999</c:v>
                </c:pt>
                <c:pt idx="661">
                  <c:v>1044.037675</c:v>
                </c:pt>
                <c:pt idx="662">
                  <c:v>1041.8188029999999</c:v>
                </c:pt>
                <c:pt idx="663">
                  <c:v>1046.8445489999999</c:v>
                </c:pt>
                <c:pt idx="664">
                  <c:v>1040.246803</c:v>
                </c:pt>
                <c:pt idx="665">
                  <c:v>1035.42923</c:v>
                </c:pt>
                <c:pt idx="666">
                  <c:v>1033.436545</c:v>
                </c:pt>
                <c:pt idx="667">
                  <c:v>1031.6431399999999</c:v>
                </c:pt>
                <c:pt idx="668">
                  <c:v>1026.961869</c:v>
                </c:pt>
                <c:pt idx="669">
                  <c:v>1029.732215</c:v>
                </c:pt>
                <c:pt idx="670">
                  <c:v>1022.238707</c:v>
                </c:pt>
                <c:pt idx="671">
                  <c:v>1027.8776069999999</c:v>
                </c:pt>
                <c:pt idx="672">
                  <c:v>1027.2831189999999</c:v>
                </c:pt>
                <c:pt idx="673">
                  <c:v>1035.774087</c:v>
                </c:pt>
                <c:pt idx="674">
                  <c:v>1040.077258</c:v>
                </c:pt>
                <c:pt idx="675">
                  <c:v>1028.492915</c:v>
                </c:pt>
                <c:pt idx="676">
                  <c:v>1031.6896449999999</c:v>
                </c:pt>
                <c:pt idx="677">
                  <c:v>1030.2641329999999</c:v>
                </c:pt>
                <c:pt idx="678">
                  <c:v>1028.8620169999999</c:v>
                </c:pt>
                <c:pt idx="679">
                  <c:v>1029.959482</c:v>
                </c:pt>
                <c:pt idx="680">
                  <c:v>1029.71433</c:v>
                </c:pt>
                <c:pt idx="681">
                  <c:v>1028.356961</c:v>
                </c:pt>
                <c:pt idx="682">
                  <c:v>1023.499416</c:v>
                </c:pt>
                <c:pt idx="683">
                  <c:v>1015.631122</c:v>
                </c:pt>
                <c:pt idx="684">
                  <c:v>1011.04326</c:v>
                </c:pt>
                <c:pt idx="685">
                  <c:v>1001.851571</c:v>
                </c:pt>
                <c:pt idx="686">
                  <c:v>1018.1963040000001</c:v>
                </c:pt>
                <c:pt idx="687">
                  <c:v>1009.485025</c:v>
                </c:pt>
                <c:pt idx="688">
                  <c:v>1008.634141</c:v>
                </c:pt>
                <c:pt idx="689">
                  <c:v>1014.369128</c:v>
                </c:pt>
                <c:pt idx="690">
                  <c:v>1025.995561</c:v>
                </c:pt>
                <c:pt idx="691">
                  <c:v>1019.218913</c:v>
                </c:pt>
                <c:pt idx="692">
                  <c:v>1016.017035</c:v>
                </c:pt>
                <c:pt idx="693">
                  <c:v>1003.936715</c:v>
                </c:pt>
                <c:pt idx="694">
                  <c:v>994.4099003</c:v>
                </c:pt>
                <c:pt idx="695">
                  <c:v>994.19440459999998</c:v>
                </c:pt>
                <c:pt idx="696">
                  <c:v>1002.111396</c:v>
                </c:pt>
                <c:pt idx="697">
                  <c:v>994.50231510000003</c:v>
                </c:pt>
                <c:pt idx="698">
                  <c:v>1001.974614</c:v>
                </c:pt>
                <c:pt idx="699">
                  <c:v>1008.54508</c:v>
                </c:pt>
                <c:pt idx="700">
                  <c:v>997.11003549999998</c:v>
                </c:pt>
                <c:pt idx="701">
                  <c:v>990.86604839999995</c:v>
                </c:pt>
                <c:pt idx="702">
                  <c:v>997.05205880000005</c:v>
                </c:pt>
                <c:pt idx="703">
                  <c:v>1001.151663</c:v>
                </c:pt>
                <c:pt idx="704">
                  <c:v>1006.115358</c:v>
                </c:pt>
                <c:pt idx="705">
                  <c:v>1015.828947</c:v>
                </c:pt>
                <c:pt idx="706">
                  <c:v>1018.718373</c:v>
                </c:pt>
                <c:pt idx="707">
                  <c:v>1024.481581</c:v>
                </c:pt>
                <c:pt idx="708">
                  <c:v>1023.049197</c:v>
                </c:pt>
                <c:pt idx="709">
                  <c:v>1026.767341</c:v>
                </c:pt>
                <c:pt idx="710">
                  <c:v>1017.654167</c:v>
                </c:pt>
                <c:pt idx="711">
                  <c:v>1012.444252</c:v>
                </c:pt>
                <c:pt idx="712">
                  <c:v>1011.606118</c:v>
                </c:pt>
                <c:pt idx="713">
                  <c:v>1009.355939</c:v>
                </c:pt>
                <c:pt idx="714">
                  <c:v>1016.454843</c:v>
                </c:pt>
                <c:pt idx="715">
                  <c:v>1012.833425</c:v>
                </c:pt>
                <c:pt idx="716">
                  <c:v>1040.678042</c:v>
                </c:pt>
                <c:pt idx="717">
                  <c:v>1043.3399010000001</c:v>
                </c:pt>
                <c:pt idx="718">
                  <c:v>1040.6427960000001</c:v>
                </c:pt>
                <c:pt idx="719">
                  <c:v>1044.741342</c:v>
                </c:pt>
                <c:pt idx="720">
                  <c:v>1046.3978790000001</c:v>
                </c:pt>
                <c:pt idx="721">
                  <c:v>1043.811809</c:v>
                </c:pt>
                <c:pt idx="722">
                  <c:v>1045.7742089999999</c:v>
                </c:pt>
                <c:pt idx="723">
                  <c:v>1045.045198</c:v>
                </c:pt>
                <c:pt idx="724">
                  <c:v>1051.379441</c:v>
                </c:pt>
                <c:pt idx="725">
                  <c:v>1056.2988680000001</c:v>
                </c:pt>
                <c:pt idx="726">
                  <c:v>1061.2122400000001</c:v>
                </c:pt>
                <c:pt idx="727">
                  <c:v>1063.6429450000001</c:v>
                </c:pt>
                <c:pt idx="728">
                  <c:v>1058.912867</c:v>
                </c:pt>
                <c:pt idx="729">
                  <c:v>1059.52961</c:v>
                </c:pt>
                <c:pt idx="730">
                  <c:v>1068.8556149999999</c:v>
                </c:pt>
                <c:pt idx="731">
                  <c:v>1077.9769470000001</c:v>
                </c:pt>
                <c:pt idx="732">
                  <c:v>1080.2788880000001</c:v>
                </c:pt>
                <c:pt idx="733">
                  <c:v>1073.593709</c:v>
                </c:pt>
                <c:pt idx="734">
                  <c:v>1073.8789280000001</c:v>
                </c:pt>
                <c:pt idx="735">
                  <c:v>1074.8467109999999</c:v>
                </c:pt>
                <c:pt idx="736">
                  <c:v>1075.0011500000001</c:v>
                </c:pt>
                <c:pt idx="737">
                  <c:v>1071.683726</c:v>
                </c:pt>
                <c:pt idx="738">
                  <c:v>1071.1410189999999</c:v>
                </c:pt>
                <c:pt idx="739">
                  <c:v>1074.66695</c:v>
                </c:pt>
                <c:pt idx="740">
                  <c:v>1074.4380369999999</c:v>
                </c:pt>
                <c:pt idx="741">
                  <c:v>1068.9039049999999</c:v>
                </c:pt>
                <c:pt idx="742">
                  <c:v>1063.998947</c:v>
                </c:pt>
                <c:pt idx="743">
                  <c:v>1056.546462</c:v>
                </c:pt>
                <c:pt idx="744">
                  <c:v>1053.1647270000001</c:v>
                </c:pt>
                <c:pt idx="745">
                  <c:v>1058.581903</c:v>
                </c:pt>
                <c:pt idx="746">
                  <c:v>1051.2025719999999</c:v>
                </c:pt>
                <c:pt idx="747">
                  <c:v>1050.0945180000001</c:v>
                </c:pt>
                <c:pt idx="748">
                  <c:v>1039.2877590000001</c:v>
                </c:pt>
                <c:pt idx="749">
                  <c:v>1041.272219</c:v>
                </c:pt>
                <c:pt idx="750">
                  <c:v>1037.6158849999999</c:v>
                </c:pt>
                <c:pt idx="751">
                  <c:v>1043.4206859999999</c:v>
                </c:pt>
                <c:pt idx="752">
                  <c:v>1046.7378570000001</c:v>
                </c:pt>
                <c:pt idx="753">
                  <c:v>1049.339158</c:v>
                </c:pt>
                <c:pt idx="754">
                  <c:v>1058.2585409999999</c:v>
                </c:pt>
                <c:pt idx="755">
                  <c:v>1058.075842</c:v>
                </c:pt>
                <c:pt idx="756">
                  <c:v>1059.739955</c:v>
                </c:pt>
                <c:pt idx="757">
                  <c:v>1067.5531570000001</c:v>
                </c:pt>
                <c:pt idx="758">
                  <c:v>1076.2017949999999</c:v>
                </c:pt>
                <c:pt idx="759">
                  <c:v>1079.751962</c:v>
                </c:pt>
                <c:pt idx="760">
                  <c:v>1080.5270889999999</c:v>
                </c:pt>
                <c:pt idx="761">
                  <c:v>1081.6399240000001</c:v>
                </c:pt>
                <c:pt idx="762">
                  <c:v>1085.111834</c:v>
                </c:pt>
                <c:pt idx="763">
                  <c:v>1082.1770899999999</c:v>
                </c:pt>
                <c:pt idx="764">
                  <c:v>1081.6975170000001</c:v>
                </c:pt>
                <c:pt idx="765">
                  <c:v>1082.778427</c:v>
                </c:pt>
                <c:pt idx="766">
                  <c:v>1083.865636</c:v>
                </c:pt>
                <c:pt idx="767">
                  <c:v>1086.5523049999999</c:v>
                </c:pt>
                <c:pt idx="768">
                  <c:v>1087.300743</c:v>
                </c:pt>
                <c:pt idx="769">
                  <c:v>1085.7221300000001</c:v>
                </c:pt>
                <c:pt idx="770">
                  <c:v>1081.709163</c:v>
                </c:pt>
                <c:pt idx="771">
                  <c:v>1085.796126</c:v>
                </c:pt>
                <c:pt idx="772">
                  <c:v>1091.972135</c:v>
                </c:pt>
                <c:pt idx="773">
                  <c:v>1095.452818</c:v>
                </c:pt>
                <c:pt idx="774">
                  <c:v>1089.633752</c:v>
                </c:pt>
                <c:pt idx="775">
                  <c:v>1082.0503020000001</c:v>
                </c:pt>
                <c:pt idx="776">
                  <c:v>1083.6924690000001</c:v>
                </c:pt>
                <c:pt idx="777">
                  <c:v>1084.213528</c:v>
                </c:pt>
                <c:pt idx="778">
                  <c:v>1081.670083</c:v>
                </c:pt>
                <c:pt idx="779">
                  <c:v>1073.588812</c:v>
                </c:pt>
                <c:pt idx="780">
                  <c:v>1080.474426</c:v>
                </c:pt>
                <c:pt idx="781">
                  <c:v>1076.722483</c:v>
                </c:pt>
                <c:pt idx="782">
                  <c:v>1074.450112</c:v>
                </c:pt>
                <c:pt idx="783">
                  <c:v>1071.9311</c:v>
                </c:pt>
                <c:pt idx="784">
                  <c:v>1071.877152</c:v>
                </c:pt>
                <c:pt idx="785">
                  <c:v>1060.2003110000001</c:v>
                </c:pt>
                <c:pt idx="786">
                  <c:v>1058.345372</c:v>
                </c:pt>
                <c:pt idx="787">
                  <c:v>1062.8528779999999</c:v>
                </c:pt>
                <c:pt idx="788">
                  <c:v>1057.5362439999999</c:v>
                </c:pt>
                <c:pt idx="789">
                  <c:v>1060.5237520000001</c:v>
                </c:pt>
                <c:pt idx="790">
                  <c:v>1066.4131110000001</c:v>
                </c:pt>
                <c:pt idx="791">
                  <c:v>1063.018495</c:v>
                </c:pt>
                <c:pt idx="792">
                  <c:v>1062.42614</c:v>
                </c:pt>
                <c:pt idx="793">
                  <c:v>1074.529446</c:v>
                </c:pt>
                <c:pt idx="794">
                  <c:v>1073.364182</c:v>
                </c:pt>
                <c:pt idx="795">
                  <c:v>1070.858287</c:v>
                </c:pt>
                <c:pt idx="796">
                  <c:v>1074.8410940000001</c:v>
                </c:pt>
                <c:pt idx="797">
                  <c:v>1073.3150989999999</c:v>
                </c:pt>
                <c:pt idx="798">
                  <c:v>1074.4544599999999</c:v>
                </c:pt>
                <c:pt idx="799">
                  <c:v>1077.8987529999999</c:v>
                </c:pt>
                <c:pt idx="800">
                  <c:v>1076.7479969999999</c:v>
                </c:pt>
                <c:pt idx="801">
                  <c:v>1076.656594</c:v>
                </c:pt>
                <c:pt idx="802">
                  <c:v>1073.7813209999999</c:v>
                </c:pt>
                <c:pt idx="803">
                  <c:v>1074.7112649999999</c:v>
                </c:pt>
                <c:pt idx="804">
                  <c:v>1074.2104409999999</c:v>
                </c:pt>
                <c:pt idx="805">
                  <c:v>1078.6439009999999</c:v>
                </c:pt>
                <c:pt idx="806">
                  <c:v>1081.567904</c:v>
                </c:pt>
                <c:pt idx="807">
                  <c:v>1079.5342000000001</c:v>
                </c:pt>
                <c:pt idx="808">
                  <c:v>1080.5463420000001</c:v>
                </c:pt>
                <c:pt idx="809">
                  <c:v>1075.0645400000001</c:v>
                </c:pt>
                <c:pt idx="810">
                  <c:v>1072.8699710000001</c:v>
                </c:pt>
                <c:pt idx="811">
                  <c:v>1077.627536</c:v>
                </c:pt>
                <c:pt idx="812">
                  <c:v>1079.924123</c:v>
                </c:pt>
                <c:pt idx="813">
                  <c:v>1086.3161439999999</c:v>
                </c:pt>
                <c:pt idx="814">
                  <c:v>1089.3890249999999</c:v>
                </c:pt>
                <c:pt idx="815">
                  <c:v>1091.7049139999999</c:v>
                </c:pt>
                <c:pt idx="816">
                  <c:v>1090.8274980000001</c:v>
                </c:pt>
                <c:pt idx="817">
                  <c:v>1092.0453110000001</c:v>
                </c:pt>
                <c:pt idx="818">
                  <c:v>1089.4679530000001</c:v>
                </c:pt>
                <c:pt idx="819">
                  <c:v>1089.676297</c:v>
                </c:pt>
                <c:pt idx="820">
                  <c:v>1090.290966</c:v>
                </c:pt>
                <c:pt idx="821">
                  <c:v>1089.4412890000001</c:v>
                </c:pt>
                <c:pt idx="822">
                  <c:v>1086.73218</c:v>
                </c:pt>
                <c:pt idx="823">
                  <c:v>1086.7509480000001</c:v>
                </c:pt>
                <c:pt idx="824">
                  <c:v>1088.9469489999999</c:v>
                </c:pt>
                <c:pt idx="825">
                  <c:v>1088.636876</c:v>
                </c:pt>
                <c:pt idx="826">
                  <c:v>1091.563713</c:v>
                </c:pt>
                <c:pt idx="827">
                  <c:v>1096.547928</c:v>
                </c:pt>
                <c:pt idx="828">
                  <c:v>1095.470333</c:v>
                </c:pt>
                <c:pt idx="829">
                  <c:v>1097.0654300000001</c:v>
                </c:pt>
                <c:pt idx="830">
                  <c:v>1093.1809619999999</c:v>
                </c:pt>
                <c:pt idx="831">
                  <c:v>1093.2954580000001</c:v>
                </c:pt>
                <c:pt idx="832">
                  <c:v>1102.532989</c:v>
                </c:pt>
                <c:pt idx="833">
                  <c:v>1095.331465</c:v>
                </c:pt>
                <c:pt idx="834">
                  <c:v>1098.0843279999999</c:v>
                </c:pt>
                <c:pt idx="835">
                  <c:v>1099.3909060000001</c:v>
                </c:pt>
                <c:pt idx="836">
                  <c:v>1095.137941</c:v>
                </c:pt>
                <c:pt idx="837">
                  <c:v>1094.6928089999999</c:v>
                </c:pt>
                <c:pt idx="838">
                  <c:v>1092.419429</c:v>
                </c:pt>
                <c:pt idx="839">
                  <c:v>1091.8462039999999</c:v>
                </c:pt>
                <c:pt idx="840">
                  <c:v>1093.3684519999999</c:v>
                </c:pt>
                <c:pt idx="841">
                  <c:v>1098.412517</c:v>
                </c:pt>
                <c:pt idx="842">
                  <c:v>1097.8015399999999</c:v>
                </c:pt>
                <c:pt idx="843">
                  <c:v>1095.7726339999999</c:v>
                </c:pt>
                <c:pt idx="844">
                  <c:v>1087.9202479999999</c:v>
                </c:pt>
                <c:pt idx="845">
                  <c:v>1089.375403</c:v>
                </c:pt>
                <c:pt idx="846">
                  <c:v>1087.450126</c:v>
                </c:pt>
                <c:pt idx="847">
                  <c:v>1090.7989600000001</c:v>
                </c:pt>
                <c:pt idx="848">
                  <c:v>1081.713608</c:v>
                </c:pt>
                <c:pt idx="849">
                  <c:v>1074.813077</c:v>
                </c:pt>
                <c:pt idx="850">
                  <c:v>1073.310835</c:v>
                </c:pt>
                <c:pt idx="851">
                  <c:v>1077.4645519999999</c:v>
                </c:pt>
                <c:pt idx="852">
                  <c:v>1077.610394</c:v>
                </c:pt>
                <c:pt idx="853">
                  <c:v>1078.5594149999999</c:v>
                </c:pt>
                <c:pt idx="854">
                  <c:v>1080.479298</c:v>
                </c:pt>
                <c:pt idx="855">
                  <c:v>1084.589784</c:v>
                </c:pt>
                <c:pt idx="856">
                  <c:v>1087.4424469999999</c:v>
                </c:pt>
                <c:pt idx="857">
                  <c:v>1084.6855869999999</c:v>
                </c:pt>
                <c:pt idx="858">
                  <c:v>1085.643687</c:v>
                </c:pt>
                <c:pt idx="859">
                  <c:v>1076.1073819999999</c:v>
                </c:pt>
                <c:pt idx="860">
                  <c:v>1079.604951</c:v>
                </c:pt>
                <c:pt idx="861">
                  <c:v>1081.2377919999999</c:v>
                </c:pt>
                <c:pt idx="862">
                  <c:v>1085.178253</c:v>
                </c:pt>
                <c:pt idx="863">
                  <c:v>1080.2413529999999</c:v>
                </c:pt>
                <c:pt idx="864">
                  <c:v>1085.3726899999999</c:v>
                </c:pt>
                <c:pt idx="865">
                  <c:v>1089.066137</c:v>
                </c:pt>
                <c:pt idx="866">
                  <c:v>1088.363881</c:v>
                </c:pt>
                <c:pt idx="867">
                  <c:v>1085.0259579999999</c:v>
                </c:pt>
                <c:pt idx="868">
                  <c:v>1084.4721979999999</c:v>
                </c:pt>
                <c:pt idx="869">
                  <c:v>1080.430967</c:v>
                </c:pt>
                <c:pt idx="870">
                  <c:v>1074.783852</c:v>
                </c:pt>
                <c:pt idx="871">
                  <c:v>1076.305312</c:v>
                </c:pt>
                <c:pt idx="872">
                  <c:v>1072.56286</c:v>
                </c:pt>
                <c:pt idx="873">
                  <c:v>1077.321289</c:v>
                </c:pt>
                <c:pt idx="874">
                  <c:v>1084.24242</c:v>
                </c:pt>
                <c:pt idx="875">
                  <c:v>1079.80198</c:v>
                </c:pt>
                <c:pt idx="876">
                  <c:v>1094.0988299999999</c:v>
                </c:pt>
                <c:pt idx="877">
                  <c:v>1093.113791</c:v>
                </c:pt>
                <c:pt idx="878">
                  <c:v>1086.09716</c:v>
                </c:pt>
                <c:pt idx="879">
                  <c:v>1080.39696</c:v>
                </c:pt>
                <c:pt idx="880">
                  <c:v>1076.628332</c:v>
                </c:pt>
                <c:pt idx="881">
                  <c:v>1078.496069</c:v>
                </c:pt>
                <c:pt idx="882">
                  <c:v>1079.4934760000001</c:v>
                </c:pt>
                <c:pt idx="883">
                  <c:v>1087.5766410000001</c:v>
                </c:pt>
                <c:pt idx="884">
                  <c:v>1094.1436639999999</c:v>
                </c:pt>
                <c:pt idx="885">
                  <c:v>1093.898005</c:v>
                </c:pt>
                <c:pt idx="886">
                  <c:v>1092.8985769999999</c:v>
                </c:pt>
                <c:pt idx="887">
                  <c:v>1095.245091</c:v>
                </c:pt>
                <c:pt idx="888">
                  <c:v>1098.167512</c:v>
                </c:pt>
                <c:pt idx="889">
                  <c:v>1090.6901009999999</c:v>
                </c:pt>
                <c:pt idx="890">
                  <c:v>1096.281628</c:v>
                </c:pt>
                <c:pt idx="891">
                  <c:v>1092.4439580000001</c:v>
                </c:pt>
                <c:pt idx="892">
                  <c:v>1091.5344829999999</c:v>
                </c:pt>
                <c:pt idx="893">
                  <c:v>1094.3611550000001</c:v>
                </c:pt>
                <c:pt idx="894">
                  <c:v>1086.7181880000001</c:v>
                </c:pt>
                <c:pt idx="895">
                  <c:v>1094.9411829999999</c:v>
                </c:pt>
                <c:pt idx="896">
                  <c:v>1097.5678700000001</c:v>
                </c:pt>
                <c:pt idx="897">
                  <c:v>1093.334758</c:v>
                </c:pt>
                <c:pt idx="898">
                  <c:v>1086.101737</c:v>
                </c:pt>
                <c:pt idx="899">
                  <c:v>1079.5577479999999</c:v>
                </c:pt>
                <c:pt idx="900">
                  <c:v>1087.9871290000001</c:v>
                </c:pt>
                <c:pt idx="901">
                  <c:v>1089.571704</c:v>
                </c:pt>
                <c:pt idx="902">
                  <c:v>1090.3742299999999</c:v>
                </c:pt>
                <c:pt idx="903">
                  <c:v>1089.132214</c:v>
                </c:pt>
                <c:pt idx="904">
                  <c:v>1085.999875</c:v>
                </c:pt>
                <c:pt idx="905">
                  <c:v>1084.8407560000001</c:v>
                </c:pt>
                <c:pt idx="906">
                  <c:v>1075.0233490000001</c:v>
                </c:pt>
                <c:pt idx="907">
                  <c:v>1072.639539</c:v>
                </c:pt>
                <c:pt idx="908">
                  <c:v>1071.277879</c:v>
                </c:pt>
                <c:pt idx="909">
                  <c:v>1073.228382</c:v>
                </c:pt>
                <c:pt idx="910">
                  <c:v>1072.7295449999999</c:v>
                </c:pt>
                <c:pt idx="911">
                  <c:v>1069.7469490000001</c:v>
                </c:pt>
                <c:pt idx="912">
                  <c:v>1080.7246459999999</c:v>
                </c:pt>
                <c:pt idx="913">
                  <c:v>1076.411736</c:v>
                </c:pt>
                <c:pt idx="914">
                  <c:v>1075.8049370000001</c:v>
                </c:pt>
                <c:pt idx="915">
                  <c:v>1080.125616</c:v>
                </c:pt>
                <c:pt idx="916">
                  <c:v>1089.4353639999999</c:v>
                </c:pt>
                <c:pt idx="917">
                  <c:v>1089.6483820000001</c:v>
                </c:pt>
                <c:pt idx="918">
                  <c:v>1092.7501589999999</c:v>
                </c:pt>
                <c:pt idx="919">
                  <c:v>1098.221501</c:v>
                </c:pt>
                <c:pt idx="920">
                  <c:v>1089.953978</c:v>
                </c:pt>
                <c:pt idx="921">
                  <c:v>1087.631895</c:v>
                </c:pt>
                <c:pt idx="922">
                  <c:v>1088.381312</c:v>
                </c:pt>
                <c:pt idx="923">
                  <c:v>1086.7850169999999</c:v>
                </c:pt>
                <c:pt idx="924">
                  <c:v>1087.5860439999999</c:v>
                </c:pt>
                <c:pt idx="925">
                  <c:v>1086.41723</c:v>
                </c:pt>
                <c:pt idx="926">
                  <c:v>1085.6337209999999</c:v>
                </c:pt>
                <c:pt idx="927">
                  <c:v>1091.0972870000001</c:v>
                </c:pt>
                <c:pt idx="928">
                  <c:v>1086.695708</c:v>
                </c:pt>
                <c:pt idx="929">
                  <c:v>1084.845847</c:v>
                </c:pt>
                <c:pt idx="930">
                  <c:v>1076.5176799999999</c:v>
                </c:pt>
                <c:pt idx="931">
                  <c:v>1074.314224</c:v>
                </c:pt>
                <c:pt idx="932">
                  <c:v>1063.90626</c:v>
                </c:pt>
                <c:pt idx="933">
                  <c:v>1065.885804</c:v>
                </c:pt>
                <c:pt idx="934">
                  <c:v>1060.173634</c:v>
                </c:pt>
                <c:pt idx="935">
                  <c:v>1055.0080210000001</c:v>
                </c:pt>
                <c:pt idx="936">
                  <c:v>1051.807274</c:v>
                </c:pt>
                <c:pt idx="937">
                  <c:v>1055.635935</c:v>
                </c:pt>
                <c:pt idx="938">
                  <c:v>1061.1239880000001</c:v>
                </c:pt>
                <c:pt idx="939">
                  <c:v>1057.714735</c:v>
                </c:pt>
                <c:pt idx="940">
                  <c:v>1044.091406</c:v>
                </c:pt>
                <c:pt idx="941">
                  <c:v>1050.435714</c:v>
                </c:pt>
                <c:pt idx="942">
                  <c:v>1052.9243389999999</c:v>
                </c:pt>
                <c:pt idx="943">
                  <c:v>1056.128095</c:v>
                </c:pt>
                <c:pt idx="944">
                  <c:v>1066.2384199999999</c:v>
                </c:pt>
                <c:pt idx="945">
                  <c:v>1071.7498230000001</c:v>
                </c:pt>
                <c:pt idx="946">
                  <c:v>1064.770389</c:v>
                </c:pt>
                <c:pt idx="947">
                  <c:v>1065.7725190000001</c:v>
                </c:pt>
                <c:pt idx="948">
                  <c:v>1065.6715220000001</c:v>
                </c:pt>
                <c:pt idx="949">
                  <c:v>1066.6576279999999</c:v>
                </c:pt>
                <c:pt idx="950">
                  <c:v>1060.5280519999999</c:v>
                </c:pt>
                <c:pt idx="951">
                  <c:v>1055.0759310000001</c:v>
                </c:pt>
                <c:pt idx="952">
                  <c:v>1051.190235</c:v>
                </c:pt>
                <c:pt idx="953">
                  <c:v>1054.817444</c:v>
                </c:pt>
                <c:pt idx="954">
                  <c:v>1058.000626</c:v>
                </c:pt>
                <c:pt idx="955">
                  <c:v>1050.0800220000001</c:v>
                </c:pt>
                <c:pt idx="956">
                  <c:v>1052.7532430000001</c:v>
                </c:pt>
                <c:pt idx="957">
                  <c:v>1052.202454</c:v>
                </c:pt>
                <c:pt idx="958">
                  <c:v>1052.886432</c:v>
                </c:pt>
                <c:pt idx="959">
                  <c:v>1055.2114879999999</c:v>
                </c:pt>
                <c:pt idx="960">
                  <c:v>1066.612028</c:v>
                </c:pt>
                <c:pt idx="961">
                  <c:v>1077.0203839999999</c:v>
                </c:pt>
                <c:pt idx="962">
                  <c:v>1086.0309030000001</c:v>
                </c:pt>
                <c:pt idx="963">
                  <c:v>1082.391742</c:v>
                </c:pt>
                <c:pt idx="964">
                  <c:v>1084.678635</c:v>
                </c:pt>
                <c:pt idx="965">
                  <c:v>1087.4637439999999</c:v>
                </c:pt>
                <c:pt idx="966">
                  <c:v>1080.6956949999999</c:v>
                </c:pt>
                <c:pt idx="967">
                  <c:v>1084.925477</c:v>
                </c:pt>
                <c:pt idx="968">
                  <c:v>1086.641071</c:v>
                </c:pt>
                <c:pt idx="969">
                  <c:v>1098.6823489999999</c:v>
                </c:pt>
                <c:pt idx="970">
                  <c:v>1096.5550370000001</c:v>
                </c:pt>
                <c:pt idx="971">
                  <c:v>1100.9704449999999</c:v>
                </c:pt>
                <c:pt idx="972">
                  <c:v>1103.527448</c:v>
                </c:pt>
                <c:pt idx="973">
                  <c:v>1107.128244</c:v>
                </c:pt>
                <c:pt idx="974">
                  <c:v>1102.422407</c:v>
                </c:pt>
                <c:pt idx="975">
                  <c:v>1102.8191959999999</c:v>
                </c:pt>
                <c:pt idx="976">
                  <c:v>1101.990043</c:v>
                </c:pt>
                <c:pt idx="977">
                  <c:v>1102.1563189999999</c:v>
                </c:pt>
                <c:pt idx="978">
                  <c:v>1103.2695349999999</c:v>
                </c:pt>
                <c:pt idx="979">
                  <c:v>1105.6910359999999</c:v>
                </c:pt>
                <c:pt idx="980">
                  <c:v>1110.0009500000001</c:v>
                </c:pt>
                <c:pt idx="981">
                  <c:v>1112.790765</c:v>
                </c:pt>
                <c:pt idx="982">
                  <c:v>1120.2261140000001</c:v>
                </c:pt>
                <c:pt idx="983">
                  <c:v>1118.9814960000001</c:v>
                </c:pt>
                <c:pt idx="984">
                  <c:v>1123.94821</c:v>
                </c:pt>
                <c:pt idx="985">
                  <c:v>1125.16623</c:v>
                </c:pt>
                <c:pt idx="986">
                  <c:v>1127.039775</c:v>
                </c:pt>
                <c:pt idx="987">
                  <c:v>1125.4402210000001</c:v>
                </c:pt>
                <c:pt idx="988">
                  <c:v>1125.2501890000001</c:v>
                </c:pt>
                <c:pt idx="989">
                  <c:v>1126.2047480000001</c:v>
                </c:pt>
                <c:pt idx="990">
                  <c:v>1138.836589</c:v>
                </c:pt>
                <c:pt idx="991">
                  <c:v>1145.71227</c:v>
                </c:pt>
                <c:pt idx="992">
                  <c:v>1142.524357</c:v>
                </c:pt>
                <c:pt idx="993">
                  <c:v>1142.4379389999999</c:v>
                </c:pt>
                <c:pt idx="994">
                  <c:v>1146.9805759999999</c:v>
                </c:pt>
                <c:pt idx="995">
                  <c:v>1144.3728450000001</c:v>
                </c:pt>
                <c:pt idx="996">
                  <c:v>1145.017844</c:v>
                </c:pt>
                <c:pt idx="997">
                  <c:v>1141.049984</c:v>
                </c:pt>
                <c:pt idx="998">
                  <c:v>1148.793185</c:v>
                </c:pt>
                <c:pt idx="999">
                  <c:v>1143.278793</c:v>
                </c:pt>
                <c:pt idx="1000">
                  <c:v>1145.364509</c:v>
                </c:pt>
                <c:pt idx="1001">
                  <c:v>1139.324503</c:v>
                </c:pt>
                <c:pt idx="1002">
                  <c:v>1138.195778</c:v>
                </c:pt>
                <c:pt idx="1003">
                  <c:v>1138.09845</c:v>
                </c:pt>
                <c:pt idx="1004">
                  <c:v>1138.35627</c:v>
                </c:pt>
                <c:pt idx="1005">
                  <c:v>1143.4260710000001</c:v>
                </c:pt>
                <c:pt idx="1006">
                  <c:v>1142.3756940000001</c:v>
                </c:pt>
                <c:pt idx="1007">
                  <c:v>1141.4628499999999</c:v>
                </c:pt>
                <c:pt idx="1008">
                  <c:v>1142.2416900000001</c:v>
                </c:pt>
                <c:pt idx="1009">
                  <c:v>1144.108268</c:v>
                </c:pt>
                <c:pt idx="1010">
                  <c:v>1145.1245160000001</c:v>
                </c:pt>
                <c:pt idx="1011">
                  <c:v>1137.167876</c:v>
                </c:pt>
                <c:pt idx="1012">
                  <c:v>1129.1478649999999</c:v>
                </c:pt>
                <c:pt idx="1013">
                  <c:v>1129.785016</c:v>
                </c:pt>
                <c:pt idx="1014">
                  <c:v>1132.3892599999999</c:v>
                </c:pt>
                <c:pt idx="1015">
                  <c:v>1134.9447990000001</c:v>
                </c:pt>
                <c:pt idx="1016">
                  <c:v>1135.4414260000001</c:v>
                </c:pt>
                <c:pt idx="1017">
                  <c:v>1136.9853869999999</c:v>
                </c:pt>
                <c:pt idx="1018">
                  <c:v>1136.6969549999999</c:v>
                </c:pt>
                <c:pt idx="1019">
                  <c:v>1134.7227170000001</c:v>
                </c:pt>
                <c:pt idx="1020">
                  <c:v>1141.6129229999999</c:v>
                </c:pt>
                <c:pt idx="1021">
                  <c:v>1143.2587510000001</c:v>
                </c:pt>
                <c:pt idx="1022">
                  <c:v>1143.940061</c:v>
                </c:pt>
                <c:pt idx="1023">
                  <c:v>1151.873691</c:v>
                </c:pt>
                <c:pt idx="1024">
                  <c:v>1147.6379059999999</c:v>
                </c:pt>
                <c:pt idx="1025">
                  <c:v>1141.6112450000001</c:v>
                </c:pt>
                <c:pt idx="1026">
                  <c:v>1146.281759</c:v>
                </c:pt>
                <c:pt idx="1027">
                  <c:v>1145.45508</c:v>
                </c:pt>
                <c:pt idx="1028">
                  <c:v>1141.8391549999999</c:v>
                </c:pt>
                <c:pt idx="1029">
                  <c:v>1144.3153359999999</c:v>
                </c:pt>
                <c:pt idx="1030">
                  <c:v>1144.494359</c:v>
                </c:pt>
                <c:pt idx="1031">
                  <c:v>1134.8656169999999</c:v>
                </c:pt>
                <c:pt idx="1032">
                  <c:v>1144.2223670000001</c:v>
                </c:pt>
                <c:pt idx="1033">
                  <c:v>1147.5750129999999</c:v>
                </c:pt>
                <c:pt idx="1034">
                  <c:v>1147.83707</c:v>
                </c:pt>
                <c:pt idx="1035">
                  <c:v>1151.748732</c:v>
                </c:pt>
                <c:pt idx="1036">
                  <c:v>1148.8902909999999</c:v>
                </c:pt>
                <c:pt idx="1037">
                  <c:v>1155.8014129999999</c:v>
                </c:pt>
                <c:pt idx="1038">
                  <c:v>1157.5573099999999</c:v>
                </c:pt>
                <c:pt idx="1039">
                  <c:v>1154.159173</c:v>
                </c:pt>
                <c:pt idx="1040">
                  <c:v>1153.0807299999999</c:v>
                </c:pt>
                <c:pt idx="1041">
                  <c:v>1152.8962630000001</c:v>
                </c:pt>
                <c:pt idx="1042">
                  <c:v>1160.0176590000001</c:v>
                </c:pt>
                <c:pt idx="1043">
                  <c:v>1167.3062930000001</c:v>
                </c:pt>
                <c:pt idx="1044">
                  <c:v>1164.315227</c:v>
                </c:pt>
                <c:pt idx="1045">
                  <c:v>1166.979237</c:v>
                </c:pt>
                <c:pt idx="1046">
                  <c:v>1169.019219</c:v>
                </c:pt>
                <c:pt idx="1047">
                  <c:v>1171.97595</c:v>
                </c:pt>
                <c:pt idx="1048">
                  <c:v>1172.4272129999999</c:v>
                </c:pt>
                <c:pt idx="1049">
                  <c:v>1169.828137</c:v>
                </c:pt>
                <c:pt idx="1050">
                  <c:v>1172.427414</c:v>
                </c:pt>
                <c:pt idx="1051">
                  <c:v>1171.198856</c:v>
                </c:pt>
                <c:pt idx="1052">
                  <c:v>1166.2749470000001</c:v>
                </c:pt>
                <c:pt idx="1053">
                  <c:v>1164.6374020000001</c:v>
                </c:pt>
                <c:pt idx="1054">
                  <c:v>1162.516924</c:v>
                </c:pt>
                <c:pt idx="1055">
                  <c:v>1167.8246899999999</c:v>
                </c:pt>
                <c:pt idx="1056">
                  <c:v>1172.183689</c:v>
                </c:pt>
                <c:pt idx="1057">
                  <c:v>1173.18911</c:v>
                </c:pt>
                <c:pt idx="1058">
                  <c:v>1174.733518</c:v>
                </c:pt>
                <c:pt idx="1059">
                  <c:v>1171.3828699999999</c:v>
                </c:pt>
                <c:pt idx="1060">
                  <c:v>1170.6302020000001</c:v>
                </c:pt>
                <c:pt idx="1061">
                  <c:v>1176.319788</c:v>
                </c:pt>
                <c:pt idx="1062">
                  <c:v>1178.801768</c:v>
                </c:pt>
                <c:pt idx="1063">
                  <c:v>1170.867405</c:v>
                </c:pt>
                <c:pt idx="1064">
                  <c:v>1168.863662</c:v>
                </c:pt>
                <c:pt idx="1065">
                  <c:v>1169.7073009999999</c:v>
                </c:pt>
                <c:pt idx="1066">
                  <c:v>1168.206899</c:v>
                </c:pt>
                <c:pt idx="1067">
                  <c:v>1171.0097430000001</c:v>
                </c:pt>
                <c:pt idx="1068">
                  <c:v>1170.7392649999999</c:v>
                </c:pt>
                <c:pt idx="1069">
                  <c:v>1174.789577</c:v>
                </c:pt>
                <c:pt idx="1070">
                  <c:v>1165.6529290000001</c:v>
                </c:pt>
                <c:pt idx="1071">
                  <c:v>1166.0190789999999</c:v>
                </c:pt>
                <c:pt idx="1072">
                  <c:v>1165.056163</c:v>
                </c:pt>
                <c:pt idx="1073">
                  <c:v>1157.295392</c:v>
                </c:pt>
                <c:pt idx="1074">
                  <c:v>1154.6542930000001</c:v>
                </c:pt>
                <c:pt idx="1075">
                  <c:v>1154.668435</c:v>
                </c:pt>
                <c:pt idx="1076">
                  <c:v>1152.6282189999999</c:v>
                </c:pt>
                <c:pt idx="1077">
                  <c:v>1152.6527490000001</c:v>
                </c:pt>
                <c:pt idx="1078">
                  <c:v>1154.6676970000001</c:v>
                </c:pt>
                <c:pt idx="1079">
                  <c:v>1157.2998219999999</c:v>
                </c:pt>
                <c:pt idx="1080">
                  <c:v>1154.4014520000001</c:v>
                </c:pt>
                <c:pt idx="1081">
                  <c:v>1149.761033</c:v>
                </c:pt>
                <c:pt idx="1082">
                  <c:v>1155.2358630000001</c:v>
                </c:pt>
                <c:pt idx="1083">
                  <c:v>1160.103128</c:v>
                </c:pt>
                <c:pt idx="1084">
                  <c:v>1155.39759</c:v>
                </c:pt>
                <c:pt idx="1085">
                  <c:v>1156.255572</c:v>
                </c:pt>
                <c:pt idx="1086">
                  <c:v>1162.0534419999999</c:v>
                </c:pt>
                <c:pt idx="1087">
                  <c:v>1169.210137</c:v>
                </c:pt>
                <c:pt idx="1088">
                  <c:v>1176.960746</c:v>
                </c:pt>
                <c:pt idx="1089">
                  <c:v>1180.016619</c:v>
                </c:pt>
                <c:pt idx="1090">
                  <c:v>1177.057335</c:v>
                </c:pt>
                <c:pt idx="1091">
                  <c:v>1178.9158789999999</c:v>
                </c:pt>
                <c:pt idx="1092">
                  <c:v>1176.4086359999999</c:v>
                </c:pt>
                <c:pt idx="1093">
                  <c:v>1177.2666360000001</c:v>
                </c:pt>
                <c:pt idx="1094">
                  <c:v>1178.4601869999999</c:v>
                </c:pt>
                <c:pt idx="1095">
                  <c:v>1185.1730250000001</c:v>
                </c:pt>
                <c:pt idx="1096">
                  <c:v>1186.1077869999999</c:v>
                </c:pt>
                <c:pt idx="1097">
                  <c:v>1186.1083510000001</c:v>
                </c:pt>
                <c:pt idx="1098">
                  <c:v>1188.2296719999999</c:v>
                </c:pt>
                <c:pt idx="1099">
                  <c:v>1183.4138800000001</c:v>
                </c:pt>
                <c:pt idx="1100">
                  <c:v>1179.2435680000001</c:v>
                </c:pt>
                <c:pt idx="1101">
                  <c:v>1181.949042</c:v>
                </c:pt>
                <c:pt idx="1102">
                  <c:v>1182.398612</c:v>
                </c:pt>
                <c:pt idx="1103">
                  <c:v>1176.3315729999999</c:v>
                </c:pt>
                <c:pt idx="1104">
                  <c:v>1169.125276</c:v>
                </c:pt>
                <c:pt idx="1105">
                  <c:v>1172.6715790000001</c:v>
                </c:pt>
                <c:pt idx="1106">
                  <c:v>1182.247981</c:v>
                </c:pt>
                <c:pt idx="1107">
                  <c:v>1186.5073279999999</c:v>
                </c:pt>
                <c:pt idx="1108">
                  <c:v>1189.855757</c:v>
                </c:pt>
                <c:pt idx="1109">
                  <c:v>1198.04313</c:v>
                </c:pt>
                <c:pt idx="1110">
                  <c:v>1197.7160260000001</c:v>
                </c:pt>
                <c:pt idx="1111">
                  <c:v>1193.1315460000001</c:v>
                </c:pt>
                <c:pt idx="1112">
                  <c:v>1192.900167</c:v>
                </c:pt>
                <c:pt idx="1113">
                  <c:v>1191.889549</c:v>
                </c:pt>
                <c:pt idx="1114">
                  <c:v>1197.4772</c:v>
                </c:pt>
                <c:pt idx="1115">
                  <c:v>1199.057742</c:v>
                </c:pt>
                <c:pt idx="1116">
                  <c:v>1199.2083270000001</c:v>
                </c:pt>
                <c:pt idx="1117">
                  <c:v>1199.466314</c:v>
                </c:pt>
                <c:pt idx="1118">
                  <c:v>1202.8339410000001</c:v>
                </c:pt>
                <c:pt idx="1119">
                  <c:v>1201.46027</c:v>
                </c:pt>
                <c:pt idx="1120">
                  <c:v>1199.13256</c:v>
                </c:pt>
                <c:pt idx="1121">
                  <c:v>1197.9630460000001</c:v>
                </c:pt>
                <c:pt idx="1122">
                  <c:v>1199.858524</c:v>
                </c:pt>
                <c:pt idx="1123">
                  <c:v>1194.5096249999999</c:v>
                </c:pt>
                <c:pt idx="1124">
                  <c:v>1189.716637</c:v>
                </c:pt>
                <c:pt idx="1125">
                  <c:v>1190.9578819999999</c:v>
                </c:pt>
                <c:pt idx="1126">
                  <c:v>1194.3812</c:v>
                </c:pt>
                <c:pt idx="1127">
                  <c:v>1191.0364400000001</c:v>
                </c:pt>
                <c:pt idx="1128">
                  <c:v>1196.3877130000001</c:v>
                </c:pt>
                <c:pt idx="1129">
                  <c:v>1196.690697</c:v>
                </c:pt>
                <c:pt idx="1130">
                  <c:v>1201.353145</c:v>
                </c:pt>
                <c:pt idx="1131">
                  <c:v>1202.838927</c:v>
                </c:pt>
                <c:pt idx="1132">
                  <c:v>1201.1578810000001</c:v>
                </c:pt>
                <c:pt idx="1133">
                  <c:v>1207.130056</c:v>
                </c:pt>
                <c:pt idx="1134">
                  <c:v>1210.0644440000001</c:v>
                </c:pt>
                <c:pt idx="1135">
                  <c:v>1214.2961190000001</c:v>
                </c:pt>
                <c:pt idx="1136">
                  <c:v>1215.2645809999999</c:v>
                </c:pt>
                <c:pt idx="1137">
                  <c:v>1221.4748239999999</c:v>
                </c:pt>
                <c:pt idx="1138">
                  <c:v>1217.4989539999999</c:v>
                </c:pt>
                <c:pt idx="1139">
                  <c:v>1213.5376759999999</c:v>
                </c:pt>
                <c:pt idx="1140">
                  <c:v>1210.723677</c:v>
                </c:pt>
                <c:pt idx="1141">
                  <c:v>1214.12862</c:v>
                </c:pt>
                <c:pt idx="1142">
                  <c:v>1214.198146</c:v>
                </c:pt>
                <c:pt idx="1143">
                  <c:v>1208.095041</c:v>
                </c:pt>
                <c:pt idx="1144">
                  <c:v>1206.8140289999999</c:v>
                </c:pt>
                <c:pt idx="1145">
                  <c:v>1212.7549550000001</c:v>
                </c:pt>
                <c:pt idx="1146">
                  <c:v>1214.5643640000001</c:v>
                </c:pt>
                <c:pt idx="1147">
                  <c:v>1216.880899</c:v>
                </c:pt>
                <c:pt idx="1148">
                  <c:v>1228.351251</c:v>
                </c:pt>
                <c:pt idx="1149">
                  <c:v>1224.893693</c:v>
                </c:pt>
                <c:pt idx="1150">
                  <c:v>1220.575102</c:v>
                </c:pt>
                <c:pt idx="1151">
                  <c:v>1204.029888</c:v>
                </c:pt>
                <c:pt idx="1152">
                  <c:v>1201.1997980000001</c:v>
                </c:pt>
                <c:pt idx="1153">
                  <c:v>1208.470734</c:v>
                </c:pt>
                <c:pt idx="1154">
                  <c:v>1215.0166610000001</c:v>
                </c:pt>
                <c:pt idx="1155">
                  <c:v>1216.8337349999999</c:v>
                </c:pt>
                <c:pt idx="1156">
                  <c:v>1225.0902369999999</c:v>
                </c:pt>
                <c:pt idx="1157">
                  <c:v>1228.1694660000001</c:v>
                </c:pt>
                <c:pt idx="1158">
                  <c:v>1233.413436</c:v>
                </c:pt>
                <c:pt idx="1159">
                  <c:v>1234.1281980000001</c:v>
                </c:pt>
                <c:pt idx="1160">
                  <c:v>1237.3996219999999</c:v>
                </c:pt>
                <c:pt idx="1161">
                  <c:v>1238.234706</c:v>
                </c:pt>
                <c:pt idx="1162">
                  <c:v>1239.290943</c:v>
                </c:pt>
                <c:pt idx="1163">
                  <c:v>1233.9801649999999</c:v>
                </c:pt>
                <c:pt idx="1164">
                  <c:v>1240.5226789999999</c:v>
                </c:pt>
                <c:pt idx="1165">
                  <c:v>1237.6315910000001</c:v>
                </c:pt>
                <c:pt idx="1166">
                  <c:v>1233.8547699999999</c:v>
                </c:pt>
                <c:pt idx="1167">
                  <c:v>1229.879641</c:v>
                </c:pt>
                <c:pt idx="1168">
                  <c:v>1229.347489</c:v>
                </c:pt>
                <c:pt idx="1169">
                  <c:v>1234.4702669999999</c:v>
                </c:pt>
                <c:pt idx="1170">
                  <c:v>1232.720491</c:v>
                </c:pt>
                <c:pt idx="1171">
                  <c:v>1234.506474</c:v>
                </c:pt>
                <c:pt idx="1172">
                  <c:v>1234.8827349999999</c:v>
                </c:pt>
                <c:pt idx="1173">
                  <c:v>1229.999474</c:v>
                </c:pt>
                <c:pt idx="1174">
                  <c:v>1237.4969000000001</c:v>
                </c:pt>
                <c:pt idx="1175">
                  <c:v>1239.4366990000001</c:v>
                </c:pt>
                <c:pt idx="1176">
                  <c:v>1241.6187170000001</c:v>
                </c:pt>
                <c:pt idx="1177">
                  <c:v>1246.817884</c:v>
                </c:pt>
                <c:pt idx="1178">
                  <c:v>1249.8669130000001</c:v>
                </c:pt>
                <c:pt idx="1179">
                  <c:v>1254.6376</c:v>
                </c:pt>
                <c:pt idx="1180">
                  <c:v>1252.434794</c:v>
                </c:pt>
                <c:pt idx="1181">
                  <c:v>1249.393139</c:v>
                </c:pt>
                <c:pt idx="1182">
                  <c:v>1256.5445649999999</c:v>
                </c:pt>
                <c:pt idx="1183">
                  <c:v>1255.683086</c:v>
                </c:pt>
                <c:pt idx="1184">
                  <c:v>1255.9053220000001</c:v>
                </c:pt>
                <c:pt idx="1185">
                  <c:v>1254.632865</c:v>
                </c:pt>
                <c:pt idx="1186">
                  <c:v>1251.489482</c:v>
                </c:pt>
                <c:pt idx="1187">
                  <c:v>1256.1074309999999</c:v>
                </c:pt>
                <c:pt idx="1188">
                  <c:v>1261.8926240000001</c:v>
                </c:pt>
                <c:pt idx="1189">
                  <c:v>1261.4480579999999</c:v>
                </c:pt>
                <c:pt idx="1190">
                  <c:v>1260.6475720000001</c:v>
                </c:pt>
                <c:pt idx="1191">
                  <c:v>1256.75371</c:v>
                </c:pt>
                <c:pt idx="1192">
                  <c:v>1252.472767</c:v>
                </c:pt>
                <c:pt idx="1193">
                  <c:v>1251.922313</c:v>
                </c:pt>
                <c:pt idx="1194">
                  <c:v>1248.891981</c:v>
                </c:pt>
                <c:pt idx="1195">
                  <c:v>1251.1605259999999</c:v>
                </c:pt>
                <c:pt idx="1196">
                  <c:v>1254.533925</c:v>
                </c:pt>
                <c:pt idx="1197">
                  <c:v>1256.8603900000001</c:v>
                </c:pt>
                <c:pt idx="1198">
                  <c:v>1261.4497570000001</c:v>
                </c:pt>
                <c:pt idx="1199">
                  <c:v>1262.478734</c:v>
                </c:pt>
                <c:pt idx="1200">
                  <c:v>1266.2126559999999</c:v>
                </c:pt>
                <c:pt idx="1201">
                  <c:v>1265.960738</c:v>
                </c:pt>
                <c:pt idx="1202">
                  <c:v>1269.4896590000001</c:v>
                </c:pt>
                <c:pt idx="1203">
                  <c:v>1262.4599109999999</c:v>
                </c:pt>
                <c:pt idx="1204">
                  <c:v>1262.3722749999999</c:v>
                </c:pt>
                <c:pt idx="1205">
                  <c:v>1257.26053</c:v>
                </c:pt>
                <c:pt idx="1206">
                  <c:v>1259.450008</c:v>
                </c:pt>
                <c:pt idx="1207">
                  <c:v>1259.0047070000001</c:v>
                </c:pt>
                <c:pt idx="1208">
                  <c:v>1259.427064</c:v>
                </c:pt>
                <c:pt idx="1209">
                  <c:v>1259.633288</c:v>
                </c:pt>
                <c:pt idx="1210">
                  <c:v>1258.097393</c:v>
                </c:pt>
                <c:pt idx="1211">
                  <c:v>1256.5920719999999</c:v>
                </c:pt>
                <c:pt idx="1212">
                  <c:v>1256.0730370000001</c:v>
                </c:pt>
                <c:pt idx="1213">
                  <c:v>1256.8206029999999</c:v>
                </c:pt>
                <c:pt idx="1214">
                  <c:v>1260.9556279999999</c:v>
                </c:pt>
                <c:pt idx="1215">
                  <c:v>1265.4668879999999</c:v>
                </c:pt>
                <c:pt idx="1216">
                  <c:v>1273.9626109999999</c:v>
                </c:pt>
                <c:pt idx="1217">
                  <c:v>1276.4227249999999</c:v>
                </c:pt>
                <c:pt idx="1218">
                  <c:v>1275.9952820000001</c:v>
                </c:pt>
                <c:pt idx="1219">
                  <c:v>1270.5834460000001</c:v>
                </c:pt>
                <c:pt idx="1220">
                  <c:v>1269.2918979999999</c:v>
                </c:pt>
                <c:pt idx="1221">
                  <c:v>1271.178964</c:v>
                </c:pt>
                <c:pt idx="1222">
                  <c:v>1267.4741160000001</c:v>
                </c:pt>
                <c:pt idx="1223">
                  <c:v>1268.401423</c:v>
                </c:pt>
                <c:pt idx="1224">
                  <c:v>1264.74027</c:v>
                </c:pt>
                <c:pt idx="1225">
                  <c:v>1261.8792189999999</c:v>
                </c:pt>
                <c:pt idx="1226">
                  <c:v>1257.878843</c:v>
                </c:pt>
                <c:pt idx="1227">
                  <c:v>1260.86346</c:v>
                </c:pt>
                <c:pt idx="1228">
                  <c:v>1269.7948160000001</c:v>
                </c:pt>
                <c:pt idx="1229">
                  <c:v>1274.043909</c:v>
                </c:pt>
                <c:pt idx="1230">
                  <c:v>1275.728073</c:v>
                </c:pt>
                <c:pt idx="1231">
                  <c:v>1278.491184</c:v>
                </c:pt>
                <c:pt idx="1232">
                  <c:v>1288.7832559999999</c:v>
                </c:pt>
                <c:pt idx="1233">
                  <c:v>1294.2011070000001</c:v>
                </c:pt>
                <c:pt idx="1234">
                  <c:v>1291.849933</c:v>
                </c:pt>
                <c:pt idx="1235">
                  <c:v>1295.944968</c:v>
                </c:pt>
                <c:pt idx="1236">
                  <c:v>1295.910239</c:v>
                </c:pt>
                <c:pt idx="1237">
                  <c:v>1303.223729</c:v>
                </c:pt>
                <c:pt idx="1238">
                  <c:v>1301.8487090000001</c:v>
                </c:pt>
                <c:pt idx="1239">
                  <c:v>1297.8652790000001</c:v>
                </c:pt>
                <c:pt idx="1240">
                  <c:v>1299.2416519999999</c:v>
                </c:pt>
                <c:pt idx="1241">
                  <c:v>1294.5426299999999</c:v>
                </c:pt>
                <c:pt idx="1242">
                  <c:v>1292.522725</c:v>
                </c:pt>
                <c:pt idx="1243">
                  <c:v>1291.2842869999999</c:v>
                </c:pt>
                <c:pt idx="1244">
                  <c:v>1294.277439</c:v>
                </c:pt>
                <c:pt idx="1245">
                  <c:v>1280.0456349999999</c:v>
                </c:pt>
                <c:pt idx="1246">
                  <c:v>1271.8047059999999</c:v>
                </c:pt>
                <c:pt idx="1247">
                  <c:v>1277.687739</c:v>
                </c:pt>
                <c:pt idx="1248">
                  <c:v>1280.727118</c:v>
                </c:pt>
                <c:pt idx="1249">
                  <c:v>1283.57311</c:v>
                </c:pt>
                <c:pt idx="1250">
                  <c:v>1281.8803519999999</c:v>
                </c:pt>
                <c:pt idx="1251">
                  <c:v>1273.894213</c:v>
                </c:pt>
                <c:pt idx="1252">
                  <c:v>1275.502301</c:v>
                </c:pt>
                <c:pt idx="1253">
                  <c:v>1276.99584</c:v>
                </c:pt>
                <c:pt idx="1254">
                  <c:v>1285.7640510000001</c:v>
                </c:pt>
                <c:pt idx="1255">
                  <c:v>1285.4311290000001</c:v>
                </c:pt>
                <c:pt idx="1256">
                  <c:v>1280.0482910000001</c:v>
                </c:pt>
                <c:pt idx="1257">
                  <c:v>1285.11376</c:v>
                </c:pt>
                <c:pt idx="1258">
                  <c:v>1278.7343639999999</c:v>
                </c:pt>
                <c:pt idx="1259">
                  <c:v>1266.7556030000001</c:v>
                </c:pt>
                <c:pt idx="1260">
                  <c:v>1262.476226</c:v>
                </c:pt>
                <c:pt idx="1261">
                  <c:v>1260.3978139999999</c:v>
                </c:pt>
                <c:pt idx="1262">
                  <c:v>1273.1430869999999</c:v>
                </c:pt>
                <c:pt idx="1263">
                  <c:v>1278.5026620000001</c:v>
                </c:pt>
                <c:pt idx="1264">
                  <c:v>1287.507593</c:v>
                </c:pt>
                <c:pt idx="1265">
                  <c:v>1289.8689569999999</c:v>
                </c:pt>
                <c:pt idx="1266">
                  <c:v>1292.3201429999999</c:v>
                </c:pt>
                <c:pt idx="1267">
                  <c:v>1292.319397</c:v>
                </c:pt>
                <c:pt idx="1268">
                  <c:v>1293.9529199999999</c:v>
                </c:pt>
                <c:pt idx="1269">
                  <c:v>1296.531526</c:v>
                </c:pt>
                <c:pt idx="1270">
                  <c:v>1296.7415189999999</c:v>
                </c:pt>
                <c:pt idx="1271">
                  <c:v>1298.298282</c:v>
                </c:pt>
                <c:pt idx="1272">
                  <c:v>1299.364634</c:v>
                </c:pt>
                <c:pt idx="1273">
                  <c:v>1309.3621370000001</c:v>
                </c:pt>
                <c:pt idx="1274">
                  <c:v>1310.927737</c:v>
                </c:pt>
                <c:pt idx="1275">
                  <c:v>1311.580837</c:v>
                </c:pt>
                <c:pt idx="1276">
                  <c:v>1308.233733</c:v>
                </c:pt>
                <c:pt idx="1277">
                  <c:v>1314.445479</c:v>
                </c:pt>
                <c:pt idx="1278">
                  <c:v>1315.2412999999999</c:v>
                </c:pt>
                <c:pt idx="1279">
                  <c:v>1305.3065220000001</c:v>
                </c:pt>
                <c:pt idx="1280">
                  <c:v>1309.7840530000001</c:v>
                </c:pt>
                <c:pt idx="1281">
                  <c:v>1307.6322600000001</c:v>
                </c:pt>
                <c:pt idx="1282">
                  <c:v>1302.8641749999999</c:v>
                </c:pt>
                <c:pt idx="1283">
                  <c:v>1309.1482080000001</c:v>
                </c:pt>
                <c:pt idx="1284">
                  <c:v>1308.350864</c:v>
                </c:pt>
                <c:pt idx="1285">
                  <c:v>1306.718343</c:v>
                </c:pt>
                <c:pt idx="1286">
                  <c:v>1307.423182</c:v>
                </c:pt>
                <c:pt idx="1287">
                  <c:v>1303.7837300000001</c:v>
                </c:pt>
                <c:pt idx="1288">
                  <c:v>1303.7229669999999</c:v>
                </c:pt>
                <c:pt idx="1289">
                  <c:v>1303.417567</c:v>
                </c:pt>
                <c:pt idx="1290">
                  <c:v>1306.9318760000001</c:v>
                </c:pt>
                <c:pt idx="1291">
                  <c:v>1309.532935</c:v>
                </c:pt>
                <c:pt idx="1292">
                  <c:v>1306.415422</c:v>
                </c:pt>
                <c:pt idx="1293">
                  <c:v>1317.918144</c:v>
                </c:pt>
                <c:pt idx="1294">
                  <c:v>1318.7817219999999</c:v>
                </c:pt>
                <c:pt idx="1295">
                  <c:v>1309.454133</c:v>
                </c:pt>
                <c:pt idx="1296">
                  <c:v>1309.5162439999999</c:v>
                </c:pt>
                <c:pt idx="1297">
                  <c:v>1295.220601</c:v>
                </c:pt>
                <c:pt idx="1298">
                  <c:v>1303.2495939999999</c:v>
                </c:pt>
                <c:pt idx="1299">
                  <c:v>1296.59168</c:v>
                </c:pt>
                <c:pt idx="1300">
                  <c:v>1291.118708</c:v>
                </c:pt>
                <c:pt idx="1301">
                  <c:v>1290.840128</c:v>
                </c:pt>
                <c:pt idx="1302">
                  <c:v>1288.2439449999999</c:v>
                </c:pt>
                <c:pt idx="1303">
                  <c:v>1295.842408</c:v>
                </c:pt>
                <c:pt idx="1304">
                  <c:v>1301.2739779999999</c:v>
                </c:pt>
                <c:pt idx="1305">
                  <c:v>1298.0948390000001</c:v>
                </c:pt>
                <c:pt idx="1306">
                  <c:v>1305.846638</c:v>
                </c:pt>
                <c:pt idx="1307">
                  <c:v>1304.143579</c:v>
                </c:pt>
                <c:pt idx="1308">
                  <c:v>1302.966625</c:v>
                </c:pt>
                <c:pt idx="1309">
                  <c:v>1306.0383790000001</c:v>
                </c:pt>
                <c:pt idx="1310">
                  <c:v>1306.1075539999999</c:v>
                </c:pt>
                <c:pt idx="1311">
                  <c:v>1295.70724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13-2248-A736-A84CB0B9D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  <c:max val="45730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2"/>
        <c:majorTimeUnit val="months"/>
        <c:minorUnit val="3"/>
        <c:minorTimeUnit val="months"/>
      </c:dateAx>
      <c:valAx>
        <c:axId val="1503392079"/>
        <c:scaling>
          <c:orientation val="minMax"/>
          <c:max val="1400"/>
          <c:min val="8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0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strRef>
              <c:f>Evolution_new!$L$32</c:f>
              <c:strCache>
                <c:ptCount val="1"/>
                <c:pt idx="0">
                  <c:v>Ratio positif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Evolution_new!$L$33:$L$1594</c:f>
              <c:numCache>
                <c:formatCode>0.0000</c:formatCode>
                <c:ptCount val="1562"/>
                <c:pt idx="0">
                  <c:v>0</c:v>
                </c:pt>
                <c:pt idx="1">
                  <c:v>0</c:v>
                </c:pt>
                <c:pt idx="2">
                  <c:v>3.105700000003253E-5</c:v>
                </c:pt>
                <c:pt idx="3">
                  <c:v>6.0936999999967158E-5</c:v>
                </c:pt>
                <c:pt idx="4">
                  <c:v>4.4249000000036174E-5</c:v>
                </c:pt>
                <c:pt idx="5">
                  <c:v>2.967599999999493E-5</c:v>
                </c:pt>
                <c:pt idx="6">
                  <c:v>6.4245999999911876E-5</c:v>
                </c:pt>
                <c:pt idx="7">
                  <c:v>1.1032599999998638E-4</c:v>
                </c:pt>
                <c:pt idx="8">
                  <c:v>1.6297600000007151E-4</c:v>
                </c:pt>
                <c:pt idx="9">
                  <c:v>2.6687700000002223E-4</c:v>
                </c:pt>
                <c:pt idx="10">
                  <c:v>2.2668699999996988E-4</c:v>
                </c:pt>
                <c:pt idx="11">
                  <c:v>1.0448099999996429E-4</c:v>
                </c:pt>
                <c:pt idx="12">
                  <c:v>1.3408500000002731E-4</c:v>
                </c:pt>
                <c:pt idx="13">
                  <c:v>1.5901699999994889E-4</c:v>
                </c:pt>
                <c:pt idx="14">
                  <c:v>2.0951700000000528E-4</c:v>
                </c:pt>
                <c:pt idx="15">
                  <c:v>1.7593599999997877E-4</c:v>
                </c:pt>
                <c:pt idx="16">
                  <c:v>2.1183499999995092E-4</c:v>
                </c:pt>
                <c:pt idx="17">
                  <c:v>2.5359400000002098E-4</c:v>
                </c:pt>
                <c:pt idx="18">
                  <c:v>2.1669799999995122E-4</c:v>
                </c:pt>
                <c:pt idx="19">
                  <c:v>1.7967300000009344E-4</c:v>
                </c:pt>
                <c:pt idx="20">
                  <c:v>2.5345100000004095E-4</c:v>
                </c:pt>
                <c:pt idx="21">
                  <c:v>3.415259999999307E-4</c:v>
                </c:pt>
                <c:pt idx="22">
                  <c:v>3.1583300000011152E-4</c:v>
                </c:pt>
                <c:pt idx="23">
                  <c:v>2.3392300000000431E-4</c:v>
                </c:pt>
                <c:pt idx="24">
                  <c:v>2.0000400000003536E-4</c:v>
                </c:pt>
                <c:pt idx="25">
                  <c:v>1.7805100000009588E-4</c:v>
                </c:pt>
                <c:pt idx="26">
                  <c:v>2.6608899999996537E-4</c:v>
                </c:pt>
                <c:pt idx="27">
                  <c:v>2.7902699999981449E-4</c:v>
                </c:pt>
                <c:pt idx="28">
                  <c:v>2.446950000000925E-4</c:v>
                </c:pt>
                <c:pt idx="29">
                  <c:v>3.3439900000007582E-4</c:v>
                </c:pt>
                <c:pt idx="30">
                  <c:v>3.7871800000016263E-4</c:v>
                </c:pt>
                <c:pt idx="31">
                  <c:v>3.9197100000001227E-4</c:v>
                </c:pt>
                <c:pt idx="32">
                  <c:v>4.4383899999979803E-4</c:v>
                </c:pt>
                <c:pt idx="33">
                  <c:v>4.3761700000004565E-4</c:v>
                </c:pt>
                <c:pt idx="34">
                  <c:v>5.1607699999999565E-4</c:v>
                </c:pt>
                <c:pt idx="35">
                  <c:v>4.4140599999991536E-4</c:v>
                </c:pt>
                <c:pt idx="36">
                  <c:v>4.5020499999986894E-4</c:v>
                </c:pt>
                <c:pt idx="37">
                  <c:v>3.9264199999979607E-4</c:v>
                </c:pt>
                <c:pt idx="38">
                  <c:v>5.8921399999985625E-4</c:v>
                </c:pt>
                <c:pt idx="39">
                  <c:v>4.9087099999997011E-4</c:v>
                </c:pt>
                <c:pt idx="40">
                  <c:v>5.604189999999107E-4</c:v>
                </c:pt>
                <c:pt idx="41">
                  <c:v>4.5696899999984452E-4</c:v>
                </c:pt>
                <c:pt idx="42">
                  <c:v>2.7794099999982791E-4</c:v>
                </c:pt>
                <c:pt idx="43">
                  <c:v>1.8497900000011213E-4</c:v>
                </c:pt>
                <c:pt idx="44">
                  <c:v>3.2702599999993252E-4</c:v>
                </c:pt>
                <c:pt idx="45">
                  <c:v>3.0313799999998991E-4</c:v>
                </c:pt>
                <c:pt idx="46">
                  <c:v>3.276100000000497E-4</c:v>
                </c:pt>
                <c:pt idx="47">
                  <c:v>3.1308199999989484E-4</c:v>
                </c:pt>
                <c:pt idx="48">
                  <c:v>3.8010000000008405E-4</c:v>
                </c:pt>
                <c:pt idx="49">
                  <c:v>4.6604299999989963E-4</c:v>
                </c:pt>
                <c:pt idx="50">
                  <c:v>4.2485899999996946E-4</c:v>
                </c:pt>
                <c:pt idx="51">
                  <c:v>2.8347899999994297E-4</c:v>
                </c:pt>
                <c:pt idx="52">
                  <c:v>4.4432299999994031E-4</c:v>
                </c:pt>
                <c:pt idx="53">
                  <c:v>1.2469999999893844E-5</c:v>
                </c:pt>
                <c:pt idx="54">
                  <c:v>0</c:v>
                </c:pt>
                <c:pt idx="55">
                  <c:v>6.5946999999823679E-5</c:v>
                </c:pt>
                <c:pt idx="56">
                  <c:v>0</c:v>
                </c:pt>
                <c:pt idx="57">
                  <c:v>6.6293999999970766E-5</c:v>
                </c:pt>
                <c:pt idx="58">
                  <c:v>1.6474199999993289E-4</c:v>
                </c:pt>
                <c:pt idx="59">
                  <c:v>8.0560099999979679E-4</c:v>
                </c:pt>
                <c:pt idx="60">
                  <c:v>7.1391599999992648E-4</c:v>
                </c:pt>
                <c:pt idx="61">
                  <c:v>9.6916000000010175E-4</c:v>
                </c:pt>
                <c:pt idx="62">
                  <c:v>1.0250670000000355E-3</c:v>
                </c:pt>
                <c:pt idx="63">
                  <c:v>1.5412479999999959E-3</c:v>
                </c:pt>
                <c:pt idx="64">
                  <c:v>1.325657000000092E-3</c:v>
                </c:pt>
                <c:pt idx="65">
                  <c:v>1.3800109999999677E-3</c:v>
                </c:pt>
                <c:pt idx="66">
                  <c:v>1.495151000000078E-3</c:v>
                </c:pt>
                <c:pt idx="67">
                  <c:v>1.4352879999999005E-3</c:v>
                </c:pt>
                <c:pt idx="68">
                  <c:v>1.7583490000001802E-3</c:v>
                </c:pt>
                <c:pt idx="69">
                  <c:v>1.6256819999998697E-3</c:v>
                </c:pt>
                <c:pt idx="70">
                  <c:v>1.9360249999999723E-3</c:v>
                </c:pt>
                <c:pt idx="71">
                  <c:v>1.9028370000000905E-3</c:v>
                </c:pt>
                <c:pt idx="72">
                  <c:v>1.9866779999999835E-3</c:v>
                </c:pt>
                <c:pt idx="73">
                  <c:v>1.7610239999999067E-3</c:v>
                </c:pt>
                <c:pt idx="74">
                  <c:v>2.3508340000000772E-3</c:v>
                </c:pt>
                <c:pt idx="75">
                  <c:v>1.9123779999999898E-3</c:v>
                </c:pt>
                <c:pt idx="76">
                  <c:v>1.9567829999998592E-3</c:v>
                </c:pt>
                <c:pt idx="77">
                  <c:v>1.9204409999999826E-3</c:v>
                </c:pt>
                <c:pt idx="78">
                  <c:v>2.0764619999999925E-3</c:v>
                </c:pt>
                <c:pt idx="79">
                  <c:v>1.682506999999987E-3</c:v>
                </c:pt>
                <c:pt idx="80">
                  <c:v>1.4127370000001065E-3</c:v>
                </c:pt>
                <c:pt idx="81">
                  <c:v>1.7822490000000927E-3</c:v>
                </c:pt>
                <c:pt idx="82">
                  <c:v>2.1214790000001356E-3</c:v>
                </c:pt>
                <c:pt idx="83">
                  <c:v>1.4197639999999866E-3</c:v>
                </c:pt>
                <c:pt idx="84">
                  <c:v>2.9081100000007609E-4</c:v>
                </c:pt>
                <c:pt idx="85">
                  <c:v>3.8501700000006167E-4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9.3974000000116571E-5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1.2515670000000226E-3</c:v>
                </c:pt>
                <c:pt idx="237">
                  <c:v>5.1593000000002575E-4</c:v>
                </c:pt>
                <c:pt idx="238">
                  <c:v>9.4649499999991348E-4</c:v>
                </c:pt>
                <c:pt idx="239">
                  <c:v>1.3828570000000583E-3</c:v>
                </c:pt>
                <c:pt idx="240">
                  <c:v>1.6540700000000469E-3</c:v>
                </c:pt>
                <c:pt idx="241">
                  <c:v>1.6234699999999975E-3</c:v>
                </c:pt>
                <c:pt idx="242">
                  <c:v>1.8287729999999557E-3</c:v>
                </c:pt>
                <c:pt idx="243">
                  <c:v>1.9430200000001604E-3</c:v>
                </c:pt>
                <c:pt idx="244">
                  <c:v>1.8590229999999792E-3</c:v>
                </c:pt>
                <c:pt idx="245">
                  <c:v>1.9429629999999634E-3</c:v>
                </c:pt>
                <c:pt idx="246">
                  <c:v>6.8520199999989016E-4</c:v>
                </c:pt>
                <c:pt idx="247">
                  <c:v>6.8444699999986374E-4</c:v>
                </c:pt>
                <c:pt idx="248">
                  <c:v>1.241060999999945E-3</c:v>
                </c:pt>
                <c:pt idx="249">
                  <c:v>5.397409999998217E-4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8.9527999999972963E-5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1.3716099999987817E-4</c:v>
                </c:pt>
                <c:pt idx="579">
                  <c:v>6.7697199999997796E-4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1.0312859999999091E-3</c:v>
                </c:pt>
                <c:pt idx="622">
                  <c:v>1.5675400000000081E-3</c:v>
                </c:pt>
                <c:pt idx="623">
                  <c:v>2.2505180000000563E-3</c:v>
                </c:pt>
                <c:pt idx="624">
                  <c:v>1.2229689999999208E-3</c:v>
                </c:pt>
                <c:pt idx="625">
                  <c:v>1.7070420000000013E-3</c:v>
                </c:pt>
                <c:pt idx="626">
                  <c:v>2.321567999999843E-3</c:v>
                </c:pt>
                <c:pt idx="627">
                  <c:v>2.7261750000000121E-3</c:v>
                </c:pt>
                <c:pt idx="628">
                  <c:v>2.2359969999999974E-3</c:v>
                </c:pt>
                <c:pt idx="629">
                  <c:v>2.1979299999998149E-4</c:v>
                </c:pt>
                <c:pt idx="630">
                  <c:v>2.5483619999999972E-3</c:v>
                </c:pt>
                <c:pt idx="631">
                  <c:v>2.522642999999789E-3</c:v>
                </c:pt>
                <c:pt idx="632">
                  <c:v>4.9133339999998501E-3</c:v>
                </c:pt>
                <c:pt idx="633">
                  <c:v>2.4935800000000655E-3</c:v>
                </c:pt>
                <c:pt idx="634">
                  <c:v>2.8912089999998899E-3</c:v>
                </c:pt>
                <c:pt idx="635">
                  <c:v>1.0652219999999488E-3</c:v>
                </c:pt>
                <c:pt idx="636">
                  <c:v>0</c:v>
                </c:pt>
                <c:pt idx="637">
                  <c:v>1.1252799999999753E-3</c:v>
                </c:pt>
                <c:pt idx="638">
                  <c:v>2.2564879999999901E-3</c:v>
                </c:pt>
                <c:pt idx="639">
                  <c:v>1.1982430000000476E-3</c:v>
                </c:pt>
                <c:pt idx="640">
                  <c:v>2.5327280000001337E-3</c:v>
                </c:pt>
                <c:pt idx="641">
                  <c:v>2.1914220000001025E-3</c:v>
                </c:pt>
                <c:pt idx="642">
                  <c:v>1.4588189999999485E-3</c:v>
                </c:pt>
                <c:pt idx="643">
                  <c:v>1.4133090000000266E-3</c:v>
                </c:pt>
                <c:pt idx="644">
                  <c:v>1.8792100000000573E-3</c:v>
                </c:pt>
                <c:pt idx="645">
                  <c:v>2.6421000000027562E-5</c:v>
                </c:pt>
                <c:pt idx="646">
                  <c:v>6.6264299999988906E-4</c:v>
                </c:pt>
                <c:pt idx="647">
                  <c:v>8.0618299999991904E-4</c:v>
                </c:pt>
                <c:pt idx="648">
                  <c:v>8.4713600000009136E-4</c:v>
                </c:pt>
                <c:pt idx="649">
                  <c:v>2.9000829999999951E-3</c:v>
                </c:pt>
                <c:pt idx="650">
                  <c:v>3.7057740000000193E-3</c:v>
                </c:pt>
                <c:pt idx="651">
                  <c:v>3.2652519999999186E-3</c:v>
                </c:pt>
                <c:pt idx="652">
                  <c:v>3.8480399999998552E-3</c:v>
                </c:pt>
                <c:pt idx="653">
                  <c:v>4.40558800000008E-3</c:v>
                </c:pt>
                <c:pt idx="654">
                  <c:v>3.078369000000066E-3</c:v>
                </c:pt>
                <c:pt idx="655">
                  <c:v>3.0076000000001388E-3</c:v>
                </c:pt>
                <c:pt idx="656">
                  <c:v>2.2123429999999188E-3</c:v>
                </c:pt>
                <c:pt idx="657">
                  <c:v>1.1594650000001821E-3</c:v>
                </c:pt>
                <c:pt idx="658">
                  <c:v>1.7759300000000167E-3</c:v>
                </c:pt>
                <c:pt idx="659">
                  <c:v>3.2839539999999943E-3</c:v>
                </c:pt>
                <c:pt idx="660">
                  <c:v>3.919390999999905E-3</c:v>
                </c:pt>
                <c:pt idx="661">
                  <c:v>5.2583010000000737E-3</c:v>
                </c:pt>
                <c:pt idx="662">
                  <c:v>5.9489729999997959E-3</c:v>
                </c:pt>
                <c:pt idx="663">
                  <c:v>5.3880580000000011E-3</c:v>
                </c:pt>
                <c:pt idx="664">
                  <c:v>5.9749199999998837E-3</c:v>
                </c:pt>
                <c:pt idx="665">
                  <c:v>5.9873869999998988E-3</c:v>
                </c:pt>
                <c:pt idx="666">
                  <c:v>6.5757499999999705E-3</c:v>
                </c:pt>
                <c:pt idx="667">
                  <c:v>6.4923129999999675E-3</c:v>
                </c:pt>
                <c:pt idx="668">
                  <c:v>5.4011880000000472E-3</c:v>
                </c:pt>
                <c:pt idx="669">
                  <c:v>5.7212990000000442E-3</c:v>
                </c:pt>
                <c:pt idx="670">
                  <c:v>7.6153289999999745E-3</c:v>
                </c:pt>
                <c:pt idx="671">
                  <c:v>7.0100330000000214E-3</c:v>
                </c:pt>
                <c:pt idx="672">
                  <c:v>5.9918719999998305E-3</c:v>
                </c:pt>
                <c:pt idx="673">
                  <c:v>6.0214009999999688E-3</c:v>
                </c:pt>
                <c:pt idx="674">
                  <c:v>6.5480170000000726E-3</c:v>
                </c:pt>
                <c:pt idx="675">
                  <c:v>4.9067939999999904E-3</c:v>
                </c:pt>
                <c:pt idx="676">
                  <c:v>6.1230450000000474E-3</c:v>
                </c:pt>
                <c:pt idx="677">
                  <c:v>5.7162539999999354E-3</c:v>
                </c:pt>
                <c:pt idx="678">
                  <c:v>5.9457780000000187E-3</c:v>
                </c:pt>
                <c:pt idx="679">
                  <c:v>2.6672300000000178E-3</c:v>
                </c:pt>
                <c:pt idx="680">
                  <c:v>3.1612749999999322E-3</c:v>
                </c:pt>
                <c:pt idx="681">
                  <c:v>3.7861169999998767E-3</c:v>
                </c:pt>
                <c:pt idx="682">
                  <c:v>5.8523800000000389E-3</c:v>
                </c:pt>
                <c:pt idx="683">
                  <c:v>6.5599039999999602E-3</c:v>
                </c:pt>
                <c:pt idx="684">
                  <c:v>7.065117999999984E-3</c:v>
                </c:pt>
                <c:pt idx="685">
                  <c:v>4.93712000000005E-3</c:v>
                </c:pt>
                <c:pt idx="686">
                  <c:v>5.905185000000074E-3</c:v>
                </c:pt>
                <c:pt idx="687">
                  <c:v>3.7262550000000372E-3</c:v>
                </c:pt>
                <c:pt idx="688">
                  <c:v>3.8717040000001363E-3</c:v>
                </c:pt>
                <c:pt idx="689">
                  <c:v>1.0612599999999474E-3</c:v>
                </c:pt>
                <c:pt idx="690">
                  <c:v>3.4171929999999976E-3</c:v>
                </c:pt>
                <c:pt idx="691">
                  <c:v>3.1814680000002227E-3</c:v>
                </c:pt>
                <c:pt idx="692">
                  <c:v>5.604847999999947E-3</c:v>
                </c:pt>
                <c:pt idx="693">
                  <c:v>5.6550210000000335E-3</c:v>
                </c:pt>
                <c:pt idx="694">
                  <c:v>4.9351039999999098E-3</c:v>
                </c:pt>
                <c:pt idx="695">
                  <c:v>5.7647579999998014E-3</c:v>
                </c:pt>
                <c:pt idx="696">
                  <c:v>5.5784160000000608E-3</c:v>
                </c:pt>
                <c:pt idx="697">
                  <c:v>6.6702520000001186E-3</c:v>
                </c:pt>
                <c:pt idx="698">
                  <c:v>7.7075640000000478E-3</c:v>
                </c:pt>
                <c:pt idx="699">
                  <c:v>9.6579169999999985E-3</c:v>
                </c:pt>
                <c:pt idx="700">
                  <c:v>1.0149626000000125E-2</c:v>
                </c:pt>
                <c:pt idx="701">
                  <c:v>1.139394500000003E-2</c:v>
                </c:pt>
                <c:pt idx="702">
                  <c:v>1.1380874000000176E-2</c:v>
                </c:pt>
                <c:pt idx="703">
                  <c:v>1.2131674999999859E-2</c:v>
                </c:pt>
                <c:pt idx="704">
                  <c:v>1.2067843000000038E-2</c:v>
                </c:pt>
                <c:pt idx="705">
                  <c:v>9.7576870000000322E-3</c:v>
                </c:pt>
                <c:pt idx="706">
                  <c:v>1.1229388999999855E-2</c:v>
                </c:pt>
                <c:pt idx="707">
                  <c:v>1.2247499000000061E-2</c:v>
                </c:pt>
                <c:pt idx="708">
                  <c:v>1.3179012000000058E-2</c:v>
                </c:pt>
                <c:pt idx="709">
                  <c:v>1.4092656999999918E-2</c:v>
                </c:pt>
                <c:pt idx="710">
                  <c:v>1.4824648000000025E-2</c:v>
                </c:pt>
                <c:pt idx="711">
                  <c:v>1.5194261000000096E-2</c:v>
                </c:pt>
                <c:pt idx="712">
                  <c:v>1.5008876999999985E-2</c:v>
                </c:pt>
                <c:pt idx="713">
                  <c:v>1.5989653999999975E-2</c:v>
                </c:pt>
                <c:pt idx="714">
                  <c:v>1.5674021000000038E-2</c:v>
                </c:pt>
                <c:pt idx="715">
                  <c:v>1.6491566000000148E-2</c:v>
                </c:pt>
                <c:pt idx="716">
                  <c:v>1.6620212000000037E-2</c:v>
                </c:pt>
                <c:pt idx="717">
                  <c:v>1.9252946999999951E-2</c:v>
                </c:pt>
                <c:pt idx="718">
                  <c:v>1.8495404000000007E-2</c:v>
                </c:pt>
                <c:pt idx="719">
                  <c:v>2.0597414999999956E-2</c:v>
                </c:pt>
                <c:pt idx="720">
                  <c:v>1.9368558000000122E-2</c:v>
                </c:pt>
                <c:pt idx="721">
                  <c:v>1.922156700000005E-2</c:v>
                </c:pt>
                <c:pt idx="722">
                  <c:v>1.907124399999998E-2</c:v>
                </c:pt>
                <c:pt idx="723">
                  <c:v>1.9982747999999901E-2</c:v>
                </c:pt>
                <c:pt idx="724">
                  <c:v>2.1527673999999934E-2</c:v>
                </c:pt>
                <c:pt idx="725">
                  <c:v>2.0507223000000067E-2</c:v>
                </c:pt>
                <c:pt idx="726">
                  <c:v>2.1307686000000103E-2</c:v>
                </c:pt>
                <c:pt idx="727">
                  <c:v>1.503676500000006E-2</c:v>
                </c:pt>
                <c:pt idx="728">
                  <c:v>1.5764159999999947E-2</c:v>
                </c:pt>
                <c:pt idx="729">
                  <c:v>1.0855166999999938E-2</c:v>
                </c:pt>
                <c:pt idx="730">
                  <c:v>7.8557990000001614E-3</c:v>
                </c:pt>
                <c:pt idx="731">
                  <c:v>1.0992769999999836E-2</c:v>
                </c:pt>
                <c:pt idx="732">
                  <c:v>9.3496540000001013E-3</c:v>
                </c:pt>
                <c:pt idx="733">
                  <c:v>1.1944565000000011E-2</c:v>
                </c:pt>
                <c:pt idx="734">
                  <c:v>1.4660703000000013E-2</c:v>
                </c:pt>
                <c:pt idx="735">
                  <c:v>1.4559610999999905E-2</c:v>
                </c:pt>
                <c:pt idx="736">
                  <c:v>1.3434105999999928E-2</c:v>
                </c:pt>
                <c:pt idx="737">
                  <c:v>1.3717750000000023E-2</c:v>
                </c:pt>
                <c:pt idx="738">
                  <c:v>1.2041736000000127E-2</c:v>
                </c:pt>
                <c:pt idx="739">
                  <c:v>1.2269157000000178E-2</c:v>
                </c:pt>
                <c:pt idx="740">
                  <c:v>1.3492085999999973E-2</c:v>
                </c:pt>
                <c:pt idx="741">
                  <c:v>9.8001489999999195E-3</c:v>
                </c:pt>
                <c:pt idx="742">
                  <c:v>9.7519260000001398E-3</c:v>
                </c:pt>
                <c:pt idx="743">
                  <c:v>9.1697790000000619E-3</c:v>
                </c:pt>
                <c:pt idx="744">
                  <c:v>1.28228059999999E-2</c:v>
                </c:pt>
                <c:pt idx="745">
                  <c:v>1.3531243000000132E-2</c:v>
                </c:pt>
                <c:pt idx="746">
                  <c:v>1.4578968000000032E-2</c:v>
                </c:pt>
                <c:pt idx="747">
                  <c:v>1.5018487999999934E-2</c:v>
                </c:pt>
                <c:pt idx="748">
                  <c:v>1.7218872000000145E-2</c:v>
                </c:pt>
                <c:pt idx="749">
                  <c:v>1.5491501999999855E-2</c:v>
                </c:pt>
                <c:pt idx="750">
                  <c:v>1.3036336000000119E-2</c:v>
                </c:pt>
                <c:pt idx="751">
                  <c:v>1.6683254000000033E-2</c:v>
                </c:pt>
                <c:pt idx="752">
                  <c:v>1.4421726000000036E-2</c:v>
                </c:pt>
                <c:pt idx="753">
                  <c:v>1.6220432999999958E-2</c:v>
                </c:pt>
                <c:pt idx="754">
                  <c:v>1.710003800000004E-2</c:v>
                </c:pt>
                <c:pt idx="755">
                  <c:v>1.6015267999999878E-2</c:v>
                </c:pt>
                <c:pt idx="756">
                  <c:v>1.7347772999999962E-2</c:v>
                </c:pt>
                <c:pt idx="757">
                  <c:v>1.8117234000000051E-2</c:v>
                </c:pt>
                <c:pt idx="758">
                  <c:v>1.5984858999999914E-2</c:v>
                </c:pt>
                <c:pt idx="759">
                  <c:v>1.8487507000000049E-2</c:v>
                </c:pt>
                <c:pt idx="760">
                  <c:v>1.9535928000000011E-2</c:v>
                </c:pt>
                <c:pt idx="761">
                  <c:v>1.7989955999999894E-2</c:v>
                </c:pt>
                <c:pt idx="762">
                  <c:v>1.6386809999999967E-2</c:v>
                </c:pt>
                <c:pt idx="763">
                  <c:v>1.5142394000000194E-2</c:v>
                </c:pt>
                <c:pt idx="764">
                  <c:v>1.1826424999999972E-2</c:v>
                </c:pt>
                <c:pt idx="765">
                  <c:v>1.3277248999999984E-2</c:v>
                </c:pt>
                <c:pt idx="766">
                  <c:v>1.2431843000000071E-2</c:v>
                </c:pt>
                <c:pt idx="767">
                  <c:v>1.2181150000000116E-2</c:v>
                </c:pt>
                <c:pt idx="768">
                  <c:v>1.0655018000000155E-2</c:v>
                </c:pt>
                <c:pt idx="769">
                  <c:v>1.3227366999999959E-2</c:v>
                </c:pt>
                <c:pt idx="770">
                  <c:v>1.4829786000000013E-2</c:v>
                </c:pt>
                <c:pt idx="771">
                  <c:v>1.6994505000000118E-2</c:v>
                </c:pt>
                <c:pt idx="772">
                  <c:v>1.5713301000000002E-2</c:v>
                </c:pt>
                <c:pt idx="773">
                  <c:v>1.4189043000000083E-2</c:v>
                </c:pt>
                <c:pt idx="774">
                  <c:v>1.5783667999999806E-2</c:v>
                </c:pt>
                <c:pt idx="775">
                  <c:v>1.5073557000000164E-2</c:v>
                </c:pt>
                <c:pt idx="776">
                  <c:v>1.6518683999999895E-2</c:v>
                </c:pt>
                <c:pt idx="777">
                  <c:v>1.8842053999999962E-2</c:v>
                </c:pt>
                <c:pt idx="778">
                  <c:v>1.8750046999999995E-2</c:v>
                </c:pt>
                <c:pt idx="779">
                  <c:v>1.5508104999999887E-2</c:v>
                </c:pt>
                <c:pt idx="780">
                  <c:v>1.4764637999999877E-2</c:v>
                </c:pt>
                <c:pt idx="781">
                  <c:v>1.7760768000000097E-2</c:v>
                </c:pt>
                <c:pt idx="782">
                  <c:v>1.689320100000009E-2</c:v>
                </c:pt>
                <c:pt idx="783">
                  <c:v>1.4538311999999906E-2</c:v>
                </c:pt>
                <c:pt idx="784">
                  <c:v>1.3231687999999849E-2</c:v>
                </c:pt>
                <c:pt idx="785">
                  <c:v>1.2122066000000131E-2</c:v>
                </c:pt>
                <c:pt idx="786">
                  <c:v>1.1084744999999884E-2</c:v>
                </c:pt>
                <c:pt idx="787">
                  <c:v>1.185926799999993E-2</c:v>
                </c:pt>
                <c:pt idx="788">
                  <c:v>1.2951174999999921E-2</c:v>
                </c:pt>
                <c:pt idx="789">
                  <c:v>1.2040412000000061E-2</c:v>
                </c:pt>
                <c:pt idx="790">
                  <c:v>8.4929400000000894E-3</c:v>
                </c:pt>
                <c:pt idx="791">
                  <c:v>1.0540066000000025E-2</c:v>
                </c:pt>
                <c:pt idx="792">
                  <c:v>1.009344299999998E-2</c:v>
                </c:pt>
                <c:pt idx="793">
                  <c:v>8.9968489999998832E-3</c:v>
                </c:pt>
                <c:pt idx="794">
                  <c:v>8.8726679999999759E-3</c:v>
                </c:pt>
                <c:pt idx="795">
                  <c:v>8.7893300000000639E-3</c:v>
                </c:pt>
                <c:pt idx="796">
                  <c:v>1.1506350999999995E-2</c:v>
                </c:pt>
                <c:pt idx="797">
                  <c:v>1.0889435000000048E-2</c:v>
                </c:pt>
                <c:pt idx="798">
                  <c:v>1.1503502000000027E-2</c:v>
                </c:pt>
                <c:pt idx="799">
                  <c:v>1.0915248999999903E-2</c:v>
                </c:pt>
                <c:pt idx="800">
                  <c:v>1.2762320000000046E-2</c:v>
                </c:pt>
                <c:pt idx="801">
                  <c:v>1.5181537000000161E-2</c:v>
                </c:pt>
                <c:pt idx="802">
                  <c:v>1.6897436999999856E-2</c:v>
                </c:pt>
                <c:pt idx="803">
                  <c:v>1.7966916999999968E-2</c:v>
                </c:pt>
                <c:pt idx="804">
                  <c:v>1.921178800000007E-2</c:v>
                </c:pt>
                <c:pt idx="805">
                  <c:v>2.2371329999999943E-2</c:v>
                </c:pt>
                <c:pt idx="806">
                  <c:v>1.8376743000000032E-2</c:v>
                </c:pt>
                <c:pt idx="807">
                  <c:v>2.0091290000000071E-2</c:v>
                </c:pt>
                <c:pt idx="808">
                  <c:v>2.211450500000001E-2</c:v>
                </c:pt>
                <c:pt idx="809">
                  <c:v>2.1783912999999985E-2</c:v>
                </c:pt>
                <c:pt idx="810">
                  <c:v>2.378099300000008E-2</c:v>
                </c:pt>
                <c:pt idx="811">
                  <c:v>2.2545209999999996E-2</c:v>
                </c:pt>
                <c:pt idx="812">
                  <c:v>1.8989107999999987E-2</c:v>
                </c:pt>
                <c:pt idx="813">
                  <c:v>2.0362654000000022E-2</c:v>
                </c:pt>
                <c:pt idx="814">
                  <c:v>2.1136154000000032E-2</c:v>
                </c:pt>
                <c:pt idx="815">
                  <c:v>2.0968873999999915E-2</c:v>
                </c:pt>
                <c:pt idx="816">
                  <c:v>1.9261584000000085E-2</c:v>
                </c:pt>
                <c:pt idx="817">
                  <c:v>1.9920493999999962E-2</c:v>
                </c:pt>
                <c:pt idx="818">
                  <c:v>2.0138047000000141E-2</c:v>
                </c:pt>
                <c:pt idx="819">
                  <c:v>2.0967961000000059E-2</c:v>
                </c:pt>
                <c:pt idx="820">
                  <c:v>1.9279342999999925E-2</c:v>
                </c:pt>
                <c:pt idx="821">
                  <c:v>1.9038163999999823E-2</c:v>
                </c:pt>
                <c:pt idx="822">
                  <c:v>2.0335851000000047E-2</c:v>
                </c:pt>
                <c:pt idx="823">
                  <c:v>2.03051660000001E-2</c:v>
                </c:pt>
                <c:pt idx="824">
                  <c:v>2.1780332000000045E-2</c:v>
                </c:pt>
                <c:pt idx="825">
                  <c:v>2.1576426999999967E-2</c:v>
                </c:pt>
                <c:pt idx="826">
                  <c:v>2.0053111000000172E-2</c:v>
                </c:pt>
                <c:pt idx="827">
                  <c:v>1.7682719000000135E-2</c:v>
                </c:pt>
                <c:pt idx="828">
                  <c:v>1.7051146999999902E-2</c:v>
                </c:pt>
                <c:pt idx="829">
                  <c:v>1.3923135000000001E-2</c:v>
                </c:pt>
                <c:pt idx="830">
                  <c:v>1.4688527999999906E-2</c:v>
                </c:pt>
                <c:pt idx="831">
                  <c:v>1.6511227999999847E-2</c:v>
                </c:pt>
                <c:pt idx="832">
                  <c:v>1.409832399999982E-2</c:v>
                </c:pt>
                <c:pt idx="833">
                  <c:v>1.4716342000000169E-2</c:v>
                </c:pt>
                <c:pt idx="834">
                  <c:v>1.6515263000000006E-2</c:v>
                </c:pt>
                <c:pt idx="835">
                  <c:v>1.7127635999999939E-2</c:v>
                </c:pt>
                <c:pt idx="836">
                  <c:v>1.5481412000000092E-2</c:v>
                </c:pt>
                <c:pt idx="837">
                  <c:v>1.5822877999999947E-2</c:v>
                </c:pt>
                <c:pt idx="838">
                  <c:v>1.1148079999999937E-2</c:v>
                </c:pt>
                <c:pt idx="839">
                  <c:v>1.1935387999999875E-2</c:v>
                </c:pt>
                <c:pt idx="840">
                  <c:v>1.0569998999999825E-2</c:v>
                </c:pt>
                <c:pt idx="841">
                  <c:v>9.2850220000000264E-3</c:v>
                </c:pt>
                <c:pt idx="842">
                  <c:v>1.0572987999999896E-2</c:v>
                </c:pt>
                <c:pt idx="843">
                  <c:v>1.0233240999999907E-2</c:v>
                </c:pt>
                <c:pt idx="844">
                  <c:v>1.321561900000006E-2</c:v>
                </c:pt>
                <c:pt idx="845">
                  <c:v>9.4045049999999727E-3</c:v>
                </c:pt>
                <c:pt idx="846">
                  <c:v>9.2682299999999034E-3</c:v>
                </c:pt>
                <c:pt idx="847">
                  <c:v>8.691428999999971E-3</c:v>
                </c:pt>
                <c:pt idx="848">
                  <c:v>9.0409139999999295E-3</c:v>
                </c:pt>
                <c:pt idx="849">
                  <c:v>9.8402340000000102E-3</c:v>
                </c:pt>
                <c:pt idx="850">
                  <c:v>1.1717396999999892E-2</c:v>
                </c:pt>
                <c:pt idx="851">
                  <c:v>1.3303314E-2</c:v>
                </c:pt>
                <c:pt idx="852">
                  <c:v>1.4381695000000036E-2</c:v>
                </c:pt>
                <c:pt idx="853">
                  <c:v>1.3756826000000047E-2</c:v>
                </c:pt>
                <c:pt idx="854">
                  <c:v>1.3855065999999852E-2</c:v>
                </c:pt>
                <c:pt idx="855">
                  <c:v>1.5533044000000018E-2</c:v>
                </c:pt>
                <c:pt idx="856">
                  <c:v>1.4657376999999997E-2</c:v>
                </c:pt>
                <c:pt idx="857">
                  <c:v>1.6003791000000094E-2</c:v>
                </c:pt>
                <c:pt idx="858">
                  <c:v>1.7405486999999994E-2</c:v>
                </c:pt>
                <c:pt idx="859">
                  <c:v>1.7039985000000115E-2</c:v>
                </c:pt>
                <c:pt idx="860">
                  <c:v>1.5233359999999948E-2</c:v>
                </c:pt>
                <c:pt idx="861">
                  <c:v>1.3850862000000007E-2</c:v>
                </c:pt>
                <c:pt idx="862">
                  <c:v>1.0625907999999981E-2</c:v>
                </c:pt>
                <c:pt idx="863">
                  <c:v>1.2789156000000048E-2</c:v>
                </c:pt>
                <c:pt idx="864">
                  <c:v>1.2632538999999951E-2</c:v>
                </c:pt>
                <c:pt idx="865">
                  <c:v>8.1428759999998875E-3</c:v>
                </c:pt>
                <c:pt idx="866">
                  <c:v>7.8616920000001752E-3</c:v>
                </c:pt>
                <c:pt idx="867">
                  <c:v>1.0063265000000002E-2</c:v>
                </c:pt>
                <c:pt idx="868">
                  <c:v>1.0692014999999855E-2</c:v>
                </c:pt>
                <c:pt idx="869">
                  <c:v>8.9854479999999064E-3</c:v>
                </c:pt>
                <c:pt idx="870">
                  <c:v>7.2547160000001444E-3</c:v>
                </c:pt>
                <c:pt idx="871">
                  <c:v>1.0061738999999988E-2</c:v>
                </c:pt>
                <c:pt idx="872">
                  <c:v>1.089756199999988E-2</c:v>
                </c:pt>
                <c:pt idx="873">
                  <c:v>8.829852999999957E-3</c:v>
                </c:pt>
                <c:pt idx="874">
                  <c:v>7.7725419999999301E-3</c:v>
                </c:pt>
                <c:pt idx="875">
                  <c:v>5.4530810000001113E-3</c:v>
                </c:pt>
                <c:pt idx="876">
                  <c:v>6.1554230000001554E-3</c:v>
                </c:pt>
                <c:pt idx="877">
                  <c:v>5.1258640000000927E-3</c:v>
                </c:pt>
                <c:pt idx="878">
                  <c:v>6.2606860000000777E-3</c:v>
                </c:pt>
                <c:pt idx="879">
                  <c:v>8.7119600000000897E-3</c:v>
                </c:pt>
                <c:pt idx="880">
                  <c:v>8.2928199999998918E-3</c:v>
                </c:pt>
                <c:pt idx="881">
                  <c:v>7.222897000000103E-3</c:v>
                </c:pt>
                <c:pt idx="882">
                  <c:v>5.7271160000000234E-3</c:v>
                </c:pt>
                <c:pt idx="883">
                  <c:v>5.4838359999998827E-3</c:v>
                </c:pt>
                <c:pt idx="884">
                  <c:v>4.7646819999999932E-3</c:v>
                </c:pt>
                <c:pt idx="885">
                  <c:v>5.5824829999999107E-3</c:v>
                </c:pt>
                <c:pt idx="886">
                  <c:v>5.4871459999999385E-3</c:v>
                </c:pt>
                <c:pt idx="887">
                  <c:v>6.8810339999999994E-3</c:v>
                </c:pt>
                <c:pt idx="888">
                  <c:v>7.085051000000021E-3</c:v>
                </c:pt>
                <c:pt idx="889">
                  <c:v>6.4663490000000361E-3</c:v>
                </c:pt>
                <c:pt idx="890">
                  <c:v>5.4229080000000067E-3</c:v>
                </c:pt>
                <c:pt idx="891">
                  <c:v>5.6933579999999895E-3</c:v>
                </c:pt>
                <c:pt idx="892">
                  <c:v>4.3149020000000744E-3</c:v>
                </c:pt>
                <c:pt idx="893">
                  <c:v>5.9614169999999828E-3</c:v>
                </c:pt>
                <c:pt idx="894">
                  <c:v>5.6385299999999463E-3</c:v>
                </c:pt>
                <c:pt idx="895">
                  <c:v>9.4739460000000698E-3</c:v>
                </c:pt>
                <c:pt idx="896">
                  <c:v>6.2400099999999842E-3</c:v>
                </c:pt>
                <c:pt idx="897">
                  <c:v>8.1881650000000267E-3</c:v>
                </c:pt>
                <c:pt idx="898">
                  <c:v>8.3834600000000144E-3</c:v>
                </c:pt>
                <c:pt idx="899">
                  <c:v>8.4047850000001749E-3</c:v>
                </c:pt>
                <c:pt idx="900">
                  <c:v>7.7093419999998787E-3</c:v>
                </c:pt>
                <c:pt idx="901">
                  <c:v>7.5720159999998491E-3</c:v>
                </c:pt>
                <c:pt idx="902">
                  <c:v>8.7829369999999473E-3</c:v>
                </c:pt>
                <c:pt idx="903">
                  <c:v>9.7729719999999822E-3</c:v>
                </c:pt>
                <c:pt idx="904">
                  <c:v>1.0577344000000039E-2</c:v>
                </c:pt>
                <c:pt idx="905">
                  <c:v>1.172720500000014E-2</c:v>
                </c:pt>
                <c:pt idx="906">
                  <c:v>1.1030555000000049E-2</c:v>
                </c:pt>
                <c:pt idx="907">
                  <c:v>1.1514819999999872E-2</c:v>
                </c:pt>
                <c:pt idx="908">
                  <c:v>1.2481449999999995E-2</c:v>
                </c:pt>
                <c:pt idx="909">
                  <c:v>1.1951708999999937E-2</c:v>
                </c:pt>
                <c:pt idx="910">
                  <c:v>1.0645612000000028E-2</c:v>
                </c:pt>
                <c:pt idx="911">
                  <c:v>1.1097950000000082E-2</c:v>
                </c:pt>
                <c:pt idx="912">
                  <c:v>1.2142092999999932E-2</c:v>
                </c:pt>
                <c:pt idx="913">
                  <c:v>1.238754700000004E-2</c:v>
                </c:pt>
                <c:pt idx="914">
                  <c:v>9.5648770000000237E-3</c:v>
                </c:pt>
                <c:pt idx="915">
                  <c:v>9.4591520000001303E-3</c:v>
                </c:pt>
                <c:pt idx="916">
                  <c:v>7.7017220000000176E-3</c:v>
                </c:pt>
                <c:pt idx="917">
                  <c:v>7.1000779999999394E-3</c:v>
                </c:pt>
                <c:pt idx="918">
                  <c:v>7.4863329999998313E-3</c:v>
                </c:pt>
                <c:pt idx="919">
                  <c:v>6.1880810000000111E-3</c:v>
                </c:pt>
                <c:pt idx="920">
                  <c:v>6.3917349999999262E-3</c:v>
                </c:pt>
                <c:pt idx="921">
                  <c:v>7.5298740000000631E-3</c:v>
                </c:pt>
                <c:pt idx="922">
                  <c:v>9.3923219999999218E-3</c:v>
                </c:pt>
                <c:pt idx="923">
                  <c:v>1.0187529999999924E-2</c:v>
                </c:pt>
                <c:pt idx="924">
                  <c:v>1.0630147999999963E-2</c:v>
                </c:pt>
                <c:pt idx="925">
                  <c:v>8.2533859999998644E-3</c:v>
                </c:pt>
                <c:pt idx="926">
                  <c:v>8.6527859999998777E-3</c:v>
                </c:pt>
                <c:pt idx="927">
                  <c:v>7.2477990000002135E-3</c:v>
                </c:pt>
                <c:pt idx="928">
                  <c:v>5.7021970000000694E-3</c:v>
                </c:pt>
                <c:pt idx="929">
                  <c:v>7.5950239999999667E-3</c:v>
                </c:pt>
                <c:pt idx="930">
                  <c:v>5.718168000000105E-3</c:v>
                </c:pt>
                <c:pt idx="931">
                  <c:v>3.7000840000000609E-3</c:v>
                </c:pt>
                <c:pt idx="932">
                  <c:v>3.8200409999999464E-3</c:v>
                </c:pt>
                <c:pt idx="933">
                  <c:v>7.4562799999989692E-4</c:v>
                </c:pt>
                <c:pt idx="934">
                  <c:v>0</c:v>
                </c:pt>
                <c:pt idx="935">
                  <c:v>1.8575099999998202E-3</c:v>
                </c:pt>
                <c:pt idx="936">
                  <c:v>5.7391399999983154E-4</c:v>
                </c:pt>
                <c:pt idx="937">
                  <c:v>5.3190999999969791E-5</c:v>
                </c:pt>
                <c:pt idx="938">
                  <c:v>0</c:v>
                </c:pt>
                <c:pt idx="939">
                  <c:v>1.9291349999998601E-3</c:v>
                </c:pt>
                <c:pt idx="940">
                  <c:v>4.3680090000000294E-3</c:v>
                </c:pt>
                <c:pt idx="941">
                  <c:v>5.8743969999998169E-3</c:v>
                </c:pt>
                <c:pt idx="942">
                  <c:v>5.1291380000000114E-3</c:v>
                </c:pt>
                <c:pt idx="943">
                  <c:v>3.3613629999999831E-3</c:v>
                </c:pt>
                <c:pt idx="944">
                  <c:v>1.5991220000000795E-3</c:v>
                </c:pt>
                <c:pt idx="945">
                  <c:v>1.4980240000002142E-3</c:v>
                </c:pt>
                <c:pt idx="946">
                  <c:v>3.3113209999999071E-3</c:v>
                </c:pt>
                <c:pt idx="947">
                  <c:v>2.6384529999997994E-3</c:v>
                </c:pt>
                <c:pt idx="948">
                  <c:v>3.1633080000001428E-3</c:v>
                </c:pt>
                <c:pt idx="949">
                  <c:v>4.1611980000000126E-3</c:v>
                </c:pt>
                <c:pt idx="950">
                  <c:v>5.4933739999999034E-3</c:v>
                </c:pt>
                <c:pt idx="951">
                  <c:v>6.2861660000000938E-3</c:v>
                </c:pt>
                <c:pt idx="952">
                  <c:v>7.5140630000000786E-3</c:v>
                </c:pt>
                <c:pt idx="953">
                  <c:v>6.1352510000001531E-3</c:v>
                </c:pt>
                <c:pt idx="954">
                  <c:v>7.2773179999999233E-3</c:v>
                </c:pt>
                <c:pt idx="955">
                  <c:v>4.7120879999999945E-3</c:v>
                </c:pt>
                <c:pt idx="956">
                  <c:v>4.4617490000000547E-3</c:v>
                </c:pt>
                <c:pt idx="957">
                  <c:v>5.9431279999998879E-3</c:v>
                </c:pt>
                <c:pt idx="958">
                  <c:v>4.6115139999999425E-3</c:v>
                </c:pt>
                <c:pt idx="959">
                  <c:v>4.5782239999998635E-3</c:v>
                </c:pt>
                <c:pt idx="960">
                  <c:v>4.4543739999999164E-3</c:v>
                </c:pt>
                <c:pt idx="961">
                  <c:v>4.960861000000023E-3</c:v>
                </c:pt>
                <c:pt idx="962">
                  <c:v>6.7584280000000949E-3</c:v>
                </c:pt>
                <c:pt idx="963">
                  <c:v>8.8032979999998137E-3</c:v>
                </c:pt>
                <c:pt idx="964">
                  <c:v>7.1973969999999101E-3</c:v>
                </c:pt>
                <c:pt idx="965">
                  <c:v>5.3166579999999611E-3</c:v>
                </c:pt>
                <c:pt idx="966">
                  <c:v>6.4923499999999879E-3</c:v>
                </c:pt>
                <c:pt idx="967">
                  <c:v>7.5538750000000623E-3</c:v>
                </c:pt>
                <c:pt idx="968">
                  <c:v>6.4280029999999894E-3</c:v>
                </c:pt>
                <c:pt idx="969">
                  <c:v>7.6333709999998976E-3</c:v>
                </c:pt>
                <c:pt idx="970">
                  <c:v>6.9598900000000866E-3</c:v>
                </c:pt>
                <c:pt idx="971">
                  <c:v>6.4076900000000023E-3</c:v>
                </c:pt>
                <c:pt idx="972">
                  <c:v>7.0458189999999376E-3</c:v>
                </c:pt>
                <c:pt idx="973">
                  <c:v>6.5078160000000482E-3</c:v>
                </c:pt>
                <c:pt idx="974">
                  <c:v>6.9420180000001894E-3</c:v>
                </c:pt>
                <c:pt idx="975">
                  <c:v>7.0179980000000339E-3</c:v>
                </c:pt>
                <c:pt idx="976">
                  <c:v>6.1243740000002161E-3</c:v>
                </c:pt>
                <c:pt idx="977">
                  <c:v>5.5110879999999722E-3</c:v>
                </c:pt>
                <c:pt idx="978">
                  <c:v>5.6819680000000971E-3</c:v>
                </c:pt>
                <c:pt idx="979">
                  <c:v>6.5435930000001009E-3</c:v>
                </c:pt>
                <c:pt idx="980">
                  <c:v>8.60333999999989E-3</c:v>
                </c:pt>
                <c:pt idx="981">
                  <c:v>6.5582650000001195E-3</c:v>
                </c:pt>
                <c:pt idx="982">
                  <c:v>6.2002430000000002E-3</c:v>
                </c:pt>
                <c:pt idx="983">
                  <c:v>6.3362720000000082E-3</c:v>
                </c:pt>
                <c:pt idx="984">
                  <c:v>3.3586449999997966E-3</c:v>
                </c:pt>
                <c:pt idx="985">
                  <c:v>3.7244049999999333E-3</c:v>
                </c:pt>
                <c:pt idx="986">
                  <c:v>3.7263689999999768E-3</c:v>
                </c:pt>
                <c:pt idx="987">
                  <c:v>4.5172190000000679E-3</c:v>
                </c:pt>
                <c:pt idx="988">
                  <c:v>5.7850559999999404E-3</c:v>
                </c:pt>
                <c:pt idx="989">
                  <c:v>6.1328619999999317E-3</c:v>
                </c:pt>
                <c:pt idx="990">
                  <c:v>4.3474840000001218E-3</c:v>
                </c:pt>
                <c:pt idx="991">
                  <c:v>2.5883650000000672E-3</c:v>
                </c:pt>
                <c:pt idx="992">
                  <c:v>1.6396940000001905E-3</c:v>
                </c:pt>
                <c:pt idx="993">
                  <c:v>1.3940119999999751E-3</c:v>
                </c:pt>
                <c:pt idx="994">
                  <c:v>2.136884000000009E-3</c:v>
                </c:pt>
                <c:pt idx="995">
                  <c:v>3.5590250000000195E-3</c:v>
                </c:pt>
                <c:pt idx="996">
                  <c:v>3.567692999999963E-3</c:v>
                </c:pt>
                <c:pt idx="997">
                  <c:v>4.9777329999999434E-3</c:v>
                </c:pt>
                <c:pt idx="998">
                  <c:v>4.1811940000000053E-3</c:v>
                </c:pt>
                <c:pt idx="999">
                  <c:v>4.851621000000023E-3</c:v>
                </c:pt>
                <c:pt idx="1000">
                  <c:v>4.3700349999999163E-3</c:v>
                </c:pt>
                <c:pt idx="1001">
                  <c:v>5.4264659999998912E-3</c:v>
                </c:pt>
                <c:pt idx="1002">
                  <c:v>5.4465709999999487E-3</c:v>
                </c:pt>
                <c:pt idx="1003">
                  <c:v>4.9813050000000201E-3</c:v>
                </c:pt>
                <c:pt idx="1004">
                  <c:v>6.9438700000000611E-3</c:v>
                </c:pt>
                <c:pt idx="1005">
                  <c:v>7.4561579999999593E-3</c:v>
                </c:pt>
                <c:pt idx="1006">
                  <c:v>7.4493279999999235E-3</c:v>
                </c:pt>
                <c:pt idx="1007">
                  <c:v>8.0043700000001078E-3</c:v>
                </c:pt>
                <c:pt idx="1008">
                  <c:v>6.3998540000000052E-3</c:v>
                </c:pt>
                <c:pt idx="1009">
                  <c:v>7.652276000000029E-3</c:v>
                </c:pt>
                <c:pt idx="1010">
                  <c:v>7.3053339999999021E-3</c:v>
                </c:pt>
                <c:pt idx="1011">
                  <c:v>6.7824610000000122E-3</c:v>
                </c:pt>
                <c:pt idx="1012">
                  <c:v>5.797251999999844E-3</c:v>
                </c:pt>
                <c:pt idx="1013">
                  <c:v>5.6635190000001783E-3</c:v>
                </c:pt>
                <c:pt idx="1014">
                  <c:v>8.0600759999999803E-3</c:v>
                </c:pt>
                <c:pt idx="1015">
                  <c:v>9.5166310000001884E-3</c:v>
                </c:pt>
                <c:pt idx="1016">
                  <c:v>9.1502749999999647E-3</c:v>
                </c:pt>
                <c:pt idx="1017">
                  <c:v>8.433129000000008E-3</c:v>
                </c:pt>
                <c:pt idx="1018">
                  <c:v>9.2704819999999011E-3</c:v>
                </c:pt>
                <c:pt idx="1019">
                  <c:v>9.4229700000000773E-3</c:v>
                </c:pt>
                <c:pt idx="1020">
                  <c:v>8.8096140000000107E-3</c:v>
                </c:pt>
                <c:pt idx="1021">
                  <c:v>9.4960620000001661E-3</c:v>
                </c:pt>
                <c:pt idx="1022">
                  <c:v>9.8833939999999534E-3</c:v>
                </c:pt>
                <c:pt idx="1023">
                  <c:v>1.0196093999999902E-2</c:v>
                </c:pt>
                <c:pt idx="1024">
                  <c:v>1.099104299999999E-2</c:v>
                </c:pt>
                <c:pt idx="1025">
                  <c:v>1.1852184999999963E-2</c:v>
                </c:pt>
                <c:pt idx="1026">
                  <c:v>1.2226449000000002E-2</c:v>
                </c:pt>
                <c:pt idx="1027">
                  <c:v>1.1170307999999978E-2</c:v>
                </c:pt>
                <c:pt idx="1028">
                  <c:v>1.0258728000000019E-2</c:v>
                </c:pt>
                <c:pt idx="1029">
                  <c:v>1.1119496000000027E-2</c:v>
                </c:pt>
                <c:pt idx="1030">
                  <c:v>1.039798399999995E-2</c:v>
                </c:pt>
                <c:pt idx="1031">
                  <c:v>1.1706410000000006E-2</c:v>
                </c:pt>
                <c:pt idx="1032">
                  <c:v>1.3265200999999933E-2</c:v>
                </c:pt>
                <c:pt idx="1033">
                  <c:v>1.1709929000000101E-2</c:v>
                </c:pt>
                <c:pt idx="1034">
                  <c:v>1.108085600000004E-2</c:v>
                </c:pt>
                <c:pt idx="1035">
                  <c:v>1.1103757000000087E-2</c:v>
                </c:pt>
                <c:pt idx="1036">
                  <c:v>9.6311479999999384E-3</c:v>
                </c:pt>
                <c:pt idx="1037">
                  <c:v>9.7068940000001481E-3</c:v>
                </c:pt>
                <c:pt idx="1038">
                  <c:v>9.5925999999999477E-3</c:v>
                </c:pt>
                <c:pt idx="1039">
                  <c:v>9.3485370000000786E-3</c:v>
                </c:pt>
                <c:pt idx="1040">
                  <c:v>8.3940059999999903E-3</c:v>
                </c:pt>
                <c:pt idx="1041">
                  <c:v>9.0906359999999038E-3</c:v>
                </c:pt>
                <c:pt idx="1042">
                  <c:v>1.0599955000000136E-2</c:v>
                </c:pt>
                <c:pt idx="1043">
                  <c:v>1.0535300999999891E-2</c:v>
                </c:pt>
                <c:pt idx="1044">
                  <c:v>1.1085278000000016E-2</c:v>
                </c:pt>
                <c:pt idx="1045">
                  <c:v>9.2068180000001113E-3</c:v>
                </c:pt>
                <c:pt idx="1046">
                  <c:v>8.8818730000000418E-3</c:v>
                </c:pt>
                <c:pt idx="1047">
                  <c:v>6.2070949999999811E-3</c:v>
                </c:pt>
                <c:pt idx="1048">
                  <c:v>2.8932079999999588E-3</c:v>
                </c:pt>
                <c:pt idx="1049">
                  <c:v>0</c:v>
                </c:pt>
                <c:pt idx="1050">
                  <c:v>5.2167600000007047E-4</c:v>
                </c:pt>
                <c:pt idx="1051">
                  <c:v>0</c:v>
                </c:pt>
                <c:pt idx="1052">
                  <c:v>1.3795840000000227E-3</c:v>
                </c:pt>
                <c:pt idx="1053">
                  <c:v>0</c:v>
                </c:pt>
                <c:pt idx="1054">
                  <c:v>1.5322799999989911E-4</c:v>
                </c:pt>
                <c:pt idx="1055">
                  <c:v>1.8951079999999364E-3</c:v>
                </c:pt>
                <c:pt idx="1056">
                  <c:v>0</c:v>
                </c:pt>
                <c:pt idx="1057">
                  <c:v>0</c:v>
                </c:pt>
                <c:pt idx="1058">
                  <c:v>6.1081300000000735E-4</c:v>
                </c:pt>
                <c:pt idx="1059">
                  <c:v>1.6253160000001116E-3</c:v>
                </c:pt>
                <c:pt idx="1060">
                  <c:v>1.8030840000001264E-3</c:v>
                </c:pt>
                <c:pt idx="1061">
                  <c:v>2.9975019999999406E-3</c:v>
                </c:pt>
                <c:pt idx="1062">
                  <c:v>4.4703610000001387E-3</c:v>
                </c:pt>
                <c:pt idx="1063">
                  <c:v>5.1146349999999074E-3</c:v>
                </c:pt>
                <c:pt idx="1064">
                  <c:v>6.0423860000000783E-3</c:v>
                </c:pt>
                <c:pt idx="1065">
                  <c:v>4.9684930000000807E-3</c:v>
                </c:pt>
                <c:pt idx="1066">
                  <c:v>3.3452829999998813E-3</c:v>
                </c:pt>
                <c:pt idx="1067">
                  <c:v>4.7906410000000503E-3</c:v>
                </c:pt>
                <c:pt idx="1068">
                  <c:v>5.7530659999999898E-3</c:v>
                </c:pt>
                <c:pt idx="1069">
                  <c:v>6.4737039999999977E-3</c:v>
                </c:pt>
                <c:pt idx="1070">
                  <c:v>5.7616709999999786E-3</c:v>
                </c:pt>
                <c:pt idx="1071">
                  <c:v>8.5690299999998838E-3</c:v>
                </c:pt>
                <c:pt idx="1072">
                  <c:v>9.2344470000000449E-3</c:v>
                </c:pt>
                <c:pt idx="1073">
                  <c:v>1.0140024000000039E-2</c:v>
                </c:pt>
                <c:pt idx="1074">
                  <c:v>1.0040283999999929E-2</c:v>
                </c:pt>
                <c:pt idx="1075">
                  <c:v>9.3690920000001378E-3</c:v>
                </c:pt>
                <c:pt idx="1076">
                  <c:v>8.5508889999998706E-3</c:v>
                </c:pt>
                <c:pt idx="1077">
                  <c:v>7.8532189999998541E-3</c:v>
                </c:pt>
                <c:pt idx="1078">
                  <c:v>7.814043000000083E-3</c:v>
                </c:pt>
                <c:pt idx="1079">
                  <c:v>4.6862479999999779E-3</c:v>
                </c:pt>
                <c:pt idx="1080">
                  <c:v>6.1855729999999763E-3</c:v>
                </c:pt>
                <c:pt idx="1081">
                  <c:v>9.0569569999997841E-3</c:v>
                </c:pt>
                <c:pt idx="1082">
                  <c:v>7.1299229999999625E-3</c:v>
                </c:pt>
                <c:pt idx="1083">
                  <c:v>8.74158999999986E-3</c:v>
                </c:pt>
                <c:pt idx="1084">
                  <c:v>5.837696000000051E-3</c:v>
                </c:pt>
                <c:pt idx="1085">
                  <c:v>5.2811269999999697E-3</c:v>
                </c:pt>
                <c:pt idx="1086">
                  <c:v>3.9437929999999143E-3</c:v>
                </c:pt>
                <c:pt idx="1087">
                  <c:v>6.1814079999999196E-3</c:v>
                </c:pt>
                <c:pt idx="1088">
                  <c:v>6.2553169999998775E-3</c:v>
                </c:pt>
                <c:pt idx="1089">
                  <c:v>5.7971649999999496E-3</c:v>
                </c:pt>
                <c:pt idx="1090">
                  <c:v>6.4050620000000438E-3</c:v>
                </c:pt>
                <c:pt idx="1091">
                  <c:v>6.2979720000000726E-3</c:v>
                </c:pt>
                <c:pt idx="1092">
                  <c:v>5.7624779999998739E-3</c:v>
                </c:pt>
                <c:pt idx="1093">
                  <c:v>6.5310960000001615E-3</c:v>
                </c:pt>
                <c:pt idx="1094">
                  <c:v>6.0720269999999348E-3</c:v>
                </c:pt>
                <c:pt idx="1095">
                  <c:v>5.7864329999999884E-3</c:v>
                </c:pt>
                <c:pt idx="1096">
                  <c:v>6.9516240000000382E-3</c:v>
                </c:pt>
                <c:pt idx="1097">
                  <c:v>6.667897999999923E-3</c:v>
                </c:pt>
                <c:pt idx="1098">
                  <c:v>6.5733769999999367E-3</c:v>
                </c:pt>
                <c:pt idx="1099">
                  <c:v>6.7608589999999819E-3</c:v>
                </c:pt>
                <c:pt idx="1100">
                  <c:v>7.1964820000000604E-3</c:v>
                </c:pt>
                <c:pt idx="1101">
                  <c:v>7.7914470000000615E-3</c:v>
                </c:pt>
                <c:pt idx="1102">
                  <c:v>8.1557900000000239E-3</c:v>
                </c:pt>
                <c:pt idx="1103">
                  <c:v>6.7704850000000075E-3</c:v>
                </c:pt>
                <c:pt idx="1104">
                  <c:v>6.3739430000000537E-3</c:v>
                </c:pt>
                <c:pt idx="1105">
                  <c:v>6.221562000000176E-3</c:v>
                </c:pt>
                <c:pt idx="1106">
                  <c:v>7.1815859999999248E-3</c:v>
                </c:pt>
                <c:pt idx="1107">
                  <c:v>7.4471660000001516E-3</c:v>
                </c:pt>
                <c:pt idx="1108">
                  <c:v>7.8186519999999295E-3</c:v>
                </c:pt>
                <c:pt idx="1109">
                  <c:v>8.1553129999999783E-3</c:v>
                </c:pt>
                <c:pt idx="1110">
                  <c:v>8.1868360000000844E-3</c:v>
                </c:pt>
                <c:pt idx="1111">
                  <c:v>7.5513809999999924E-3</c:v>
                </c:pt>
                <c:pt idx="1112">
                  <c:v>7.981858000000102E-3</c:v>
                </c:pt>
                <c:pt idx="1113">
                  <c:v>9.2586269999999325E-3</c:v>
                </c:pt>
                <c:pt idx="1114">
                  <c:v>8.8742239999999133E-3</c:v>
                </c:pt>
                <c:pt idx="1115">
                  <c:v>9.1254350000001521E-3</c:v>
                </c:pt>
                <c:pt idx="1116">
                  <c:v>8.5358459999999928E-3</c:v>
                </c:pt>
                <c:pt idx="1117">
                  <c:v>8.8281469999999442E-3</c:v>
                </c:pt>
                <c:pt idx="1118">
                  <c:v>8.3270569999999676E-3</c:v>
                </c:pt>
                <c:pt idx="1119">
                  <c:v>7.9368489999999386E-3</c:v>
                </c:pt>
                <c:pt idx="1120">
                  <c:v>8.1484399999999374E-3</c:v>
                </c:pt>
                <c:pt idx="1121">
                  <c:v>7.4058829999999031E-3</c:v>
                </c:pt>
                <c:pt idx="1122">
                  <c:v>7.9993789999998621E-3</c:v>
                </c:pt>
                <c:pt idx="1123">
                  <c:v>8.5205419999999782E-3</c:v>
                </c:pt>
                <c:pt idx="1124">
                  <c:v>7.8296259999999628E-3</c:v>
                </c:pt>
                <c:pt idx="1125">
                  <c:v>8.5277479999999739E-3</c:v>
                </c:pt>
                <c:pt idx="1126">
                  <c:v>7.4896949999999837E-3</c:v>
                </c:pt>
                <c:pt idx="1127">
                  <c:v>7.9730630000001378E-3</c:v>
                </c:pt>
                <c:pt idx="1128">
                  <c:v>8.9154889999999796E-3</c:v>
                </c:pt>
                <c:pt idx="1129">
                  <c:v>8.104540000000042E-3</c:v>
                </c:pt>
                <c:pt idx="1130">
                  <c:v>7.8437609999998589E-3</c:v>
                </c:pt>
                <c:pt idx="1131">
                  <c:v>7.6278380000001107E-3</c:v>
                </c:pt>
                <c:pt idx="1132">
                  <c:v>8.4110780000000891E-3</c:v>
                </c:pt>
                <c:pt idx="1133">
                  <c:v>8.928875999999945E-3</c:v>
                </c:pt>
                <c:pt idx="1134">
                  <c:v>9.2658480000000053E-3</c:v>
                </c:pt>
                <c:pt idx="1135">
                  <c:v>9.6198520000000363E-3</c:v>
                </c:pt>
                <c:pt idx="1136">
                  <c:v>9.3575829999999766E-3</c:v>
                </c:pt>
                <c:pt idx="1137">
                  <c:v>9.8990260000000486E-3</c:v>
                </c:pt>
                <c:pt idx="1138">
                  <c:v>9.6637319999999822E-3</c:v>
                </c:pt>
                <c:pt idx="1139">
                  <c:v>9.9818960000000057E-3</c:v>
                </c:pt>
                <c:pt idx="1140">
                  <c:v>9.213488999999981E-3</c:v>
                </c:pt>
                <c:pt idx="1141">
                  <c:v>1.0249737999999979E-2</c:v>
                </c:pt>
                <c:pt idx="1142">
                  <c:v>9.9978130000001782E-3</c:v>
                </c:pt>
                <c:pt idx="1143">
                  <c:v>1.0554176999999982E-2</c:v>
                </c:pt>
                <c:pt idx="1144">
                  <c:v>1.0767856000000166E-2</c:v>
                </c:pt>
                <c:pt idx="1145">
                  <c:v>1.0819285999999919E-2</c:v>
                </c:pt>
                <c:pt idx="1146">
                  <c:v>1.1017951999999923E-2</c:v>
                </c:pt>
                <c:pt idx="1147">
                  <c:v>1.0583675999999969E-2</c:v>
                </c:pt>
                <c:pt idx="1148">
                  <c:v>1.0359675000000151E-2</c:v>
                </c:pt>
                <c:pt idx="1149">
                  <c:v>1.1041296000000101E-2</c:v>
                </c:pt>
                <c:pt idx="1150">
                  <c:v>1.0570036999999956E-2</c:v>
                </c:pt>
                <c:pt idx="1151">
                  <c:v>1.0018306999999822E-2</c:v>
                </c:pt>
                <c:pt idx="1152">
                  <c:v>9.7530420000000503E-3</c:v>
                </c:pt>
                <c:pt idx="1153">
                  <c:v>9.7357790000000936E-3</c:v>
                </c:pt>
                <c:pt idx="1154">
                  <c:v>9.6560390000001925E-3</c:v>
                </c:pt>
                <c:pt idx="1155">
                  <c:v>9.584712000000082E-3</c:v>
                </c:pt>
                <c:pt idx="1156">
                  <c:v>1.0215406999999914E-2</c:v>
                </c:pt>
                <c:pt idx="1157">
                  <c:v>9.6085150000001247E-3</c:v>
                </c:pt>
                <c:pt idx="1158">
                  <c:v>9.0769220000001954E-3</c:v>
                </c:pt>
                <c:pt idx="1159">
                  <c:v>8.7515129999999313E-3</c:v>
                </c:pt>
                <c:pt idx="1160">
                  <c:v>8.9183570000000139E-3</c:v>
                </c:pt>
                <c:pt idx="1161">
                  <c:v>9.5096409999998743E-3</c:v>
                </c:pt>
                <c:pt idx="1162">
                  <c:v>9.4658959999999303E-3</c:v>
                </c:pt>
                <c:pt idx="1163">
                  <c:v>9.6364439999999836E-3</c:v>
                </c:pt>
                <c:pt idx="1164">
                  <c:v>9.4692919999999955E-3</c:v>
                </c:pt>
                <c:pt idx="1165">
                  <c:v>1.0026156000000128E-2</c:v>
                </c:pt>
                <c:pt idx="1166">
                  <c:v>1.0233779000000141E-2</c:v>
                </c:pt>
                <c:pt idx="1167">
                  <c:v>1.0373780000000124E-2</c:v>
                </c:pt>
                <c:pt idx="1168">
                  <c:v>9.510164999999916E-3</c:v>
                </c:pt>
                <c:pt idx="1169">
                  <c:v>9.7935849999998929E-3</c:v>
                </c:pt>
                <c:pt idx="1170">
                  <c:v>1.0422863000000006E-2</c:v>
                </c:pt>
                <c:pt idx="1171">
                  <c:v>9.385913999999957E-3</c:v>
                </c:pt>
                <c:pt idx="1172">
                  <c:v>9.0413169999999359E-3</c:v>
                </c:pt>
                <c:pt idx="1173">
                  <c:v>9.3233490000000068E-3</c:v>
                </c:pt>
                <c:pt idx="1174">
                  <c:v>9.2720590000001258E-3</c:v>
                </c:pt>
                <c:pt idx="1175">
                  <c:v>9.0676730000000139E-3</c:v>
                </c:pt>
                <c:pt idx="1176">
                  <c:v>1.0139257000000044E-2</c:v>
                </c:pt>
                <c:pt idx="1177">
                  <c:v>9.8097500000001222E-3</c:v>
                </c:pt>
                <c:pt idx="1178">
                  <c:v>1.0030337000000144E-2</c:v>
                </c:pt>
                <c:pt idx="1179">
                  <c:v>9.5645650000001289E-3</c:v>
                </c:pt>
                <c:pt idx="1180">
                  <c:v>9.5312910000000094E-3</c:v>
                </c:pt>
                <c:pt idx="1181">
                  <c:v>9.4472390000000812E-3</c:v>
                </c:pt>
                <c:pt idx="1182">
                  <c:v>8.6169359999998963E-3</c:v>
                </c:pt>
                <c:pt idx="1183">
                  <c:v>8.5539300000000359E-3</c:v>
                </c:pt>
                <c:pt idx="1184">
                  <c:v>9.0785080000000563E-3</c:v>
                </c:pt>
                <c:pt idx="1185">
                  <c:v>8.5540819999998796E-3</c:v>
                </c:pt>
                <c:pt idx="1186">
                  <c:v>8.7222799999999556E-3</c:v>
                </c:pt>
                <c:pt idx="1187">
                  <c:v>8.76865500000008E-3</c:v>
                </c:pt>
                <c:pt idx="1188">
                  <c:v>7.951690000000098E-3</c:v>
                </c:pt>
                <c:pt idx="1189">
                  <c:v>8.1464999999998327E-3</c:v>
                </c:pt>
                <c:pt idx="1190">
                  <c:v>8.7812480000000054E-3</c:v>
                </c:pt>
                <c:pt idx="1191">
                  <c:v>8.6221869999999392E-3</c:v>
                </c:pt>
                <c:pt idx="1192">
                  <c:v>8.4112890000001238E-3</c:v>
                </c:pt>
                <c:pt idx="1193">
                  <c:v>7.9113750000001353E-3</c:v>
                </c:pt>
                <c:pt idx="1194">
                  <c:v>7.7255970000001074E-3</c:v>
                </c:pt>
                <c:pt idx="1195">
                  <c:v>8.1014989999998767E-3</c:v>
                </c:pt>
                <c:pt idx="1196">
                  <c:v>8.7695120000000765E-3</c:v>
                </c:pt>
                <c:pt idx="1197">
                  <c:v>7.6644049999999879E-3</c:v>
                </c:pt>
                <c:pt idx="1198">
                  <c:v>8.385221999999885E-3</c:v>
                </c:pt>
                <c:pt idx="1199">
                  <c:v>8.0315789999999658E-3</c:v>
                </c:pt>
                <c:pt idx="1200">
                  <c:v>7.8132269999998706E-3</c:v>
                </c:pt>
                <c:pt idx="1201">
                  <c:v>7.0386659999999209E-3</c:v>
                </c:pt>
                <c:pt idx="1202">
                  <c:v>7.1935779999998889E-3</c:v>
                </c:pt>
                <c:pt idx="1203">
                  <c:v>6.0664699999999809E-3</c:v>
                </c:pt>
                <c:pt idx="1204">
                  <c:v>6.8944089999999963E-3</c:v>
                </c:pt>
                <c:pt idx="1205">
                  <c:v>6.4798240000000082E-3</c:v>
                </c:pt>
                <c:pt idx="1206">
                  <c:v>6.0671839999999972E-3</c:v>
                </c:pt>
                <c:pt idx="1207">
                  <c:v>6.1610569999998007E-3</c:v>
                </c:pt>
                <c:pt idx="1208">
                  <c:v>6.6606870000000522E-3</c:v>
                </c:pt>
                <c:pt idx="1209">
                  <c:v>6.7013710000001087E-3</c:v>
                </c:pt>
                <c:pt idx="1210">
                  <c:v>5.8413620000001172E-3</c:v>
                </c:pt>
                <c:pt idx="1211">
                  <c:v>6.6256379999999806E-3</c:v>
                </c:pt>
                <c:pt idx="1212">
                  <c:v>6.8042689999999765E-3</c:v>
                </c:pt>
                <c:pt idx="1213">
                  <c:v>7.1608790000000228E-3</c:v>
                </c:pt>
                <c:pt idx="1214">
                  <c:v>7.4968450000001208E-3</c:v>
                </c:pt>
                <c:pt idx="1215">
                  <c:v>7.151961999999912E-3</c:v>
                </c:pt>
                <c:pt idx="1216">
                  <c:v>7.4189189999999596E-3</c:v>
                </c:pt>
                <c:pt idx="1217">
                  <c:v>7.760199000000057E-3</c:v>
                </c:pt>
                <c:pt idx="1218">
                  <c:v>7.3432339999999381E-3</c:v>
                </c:pt>
                <c:pt idx="1219">
                  <c:v>7.7847620000000006E-3</c:v>
                </c:pt>
                <c:pt idx="1220">
                  <c:v>8.228380000000016E-3</c:v>
                </c:pt>
                <c:pt idx="1221">
                  <c:v>8.4196240000001133E-3</c:v>
                </c:pt>
                <c:pt idx="1222">
                  <c:v>7.8714740000000345E-3</c:v>
                </c:pt>
                <c:pt idx="1223">
                  <c:v>8.6682530000000493E-3</c:v>
                </c:pt>
                <c:pt idx="1224">
                  <c:v>8.3339700000001366E-3</c:v>
                </c:pt>
                <c:pt idx="1225">
                  <c:v>8.8220979999998686E-3</c:v>
                </c:pt>
                <c:pt idx="1226">
                  <c:v>9.031064999999899E-3</c:v>
                </c:pt>
                <c:pt idx="1227">
                  <c:v>7.8027260000001208E-3</c:v>
                </c:pt>
                <c:pt idx="1228">
                  <c:v>7.7236809999999424E-3</c:v>
                </c:pt>
                <c:pt idx="1229">
                  <c:v>7.0166590000001177E-3</c:v>
                </c:pt>
                <c:pt idx="1230">
                  <c:v>6.7363769999999479E-3</c:v>
                </c:pt>
                <c:pt idx="1231">
                  <c:v>6.9141300000001137E-3</c:v>
                </c:pt>
                <c:pt idx="1232">
                  <c:v>7.0802850000000039E-3</c:v>
                </c:pt>
                <c:pt idx="1233">
                  <c:v>6.4082229999999074E-3</c:v>
                </c:pt>
                <c:pt idx="1234">
                  <c:v>5.9788200000000418E-3</c:v>
                </c:pt>
                <c:pt idx="1235">
                  <c:v>5.393011000000115E-3</c:v>
                </c:pt>
                <c:pt idx="1236">
                  <c:v>5.8434729999999038E-3</c:v>
                </c:pt>
                <c:pt idx="1237">
                  <c:v>5.8529269999999089E-3</c:v>
                </c:pt>
                <c:pt idx="1238">
                  <c:v>5.8952869999998256E-3</c:v>
                </c:pt>
                <c:pt idx="1239">
                  <c:v>6.4490650000000186E-3</c:v>
                </c:pt>
                <c:pt idx="1240">
                  <c:v>6.4194140000001882E-3</c:v>
                </c:pt>
                <c:pt idx="1241">
                  <c:v>6.1252870000000712E-3</c:v>
                </c:pt>
                <c:pt idx="1242">
                  <c:v>6.0155999999999491E-3</c:v>
                </c:pt>
                <c:pt idx="1243">
                  <c:v>6.4534810000000109E-3</c:v>
                </c:pt>
                <c:pt idx="1244">
                  <c:v>5.8043040000000023E-3</c:v>
                </c:pt>
                <c:pt idx="1245">
                  <c:v>5.2930010000000038E-3</c:v>
                </c:pt>
                <c:pt idx="1246">
                  <c:v>5.15000699999996E-3</c:v>
                </c:pt>
                <c:pt idx="1247">
                  <c:v>6.4950660000001794E-3</c:v>
                </c:pt>
                <c:pt idx="1248">
                  <c:v>6.0163450000000011E-3</c:v>
                </c:pt>
                <c:pt idx="1249">
                  <c:v>6.4497189999999588E-3</c:v>
                </c:pt>
                <c:pt idx="1250">
                  <c:v>6.1253590000001166E-3</c:v>
                </c:pt>
                <c:pt idx="1251">
                  <c:v>6.3076060000000784E-3</c:v>
                </c:pt>
                <c:pt idx="1252">
                  <c:v>6.0662660000000415E-3</c:v>
                </c:pt>
                <c:pt idx="1253">
                  <c:v>5.9097110000000154E-3</c:v>
                </c:pt>
                <c:pt idx="1254">
                  <c:v>6.0457619999999676E-3</c:v>
                </c:pt>
                <c:pt idx="1255">
                  <c:v>6.4281829999999901E-3</c:v>
                </c:pt>
                <c:pt idx="1256">
                  <c:v>6.3621099999998021E-3</c:v>
                </c:pt>
                <c:pt idx="1257">
                  <c:v>6.7115870000000084E-3</c:v>
                </c:pt>
                <c:pt idx="1258">
                  <c:v>6.8466160000000397E-3</c:v>
                </c:pt>
                <c:pt idx="1259">
                  <c:v>6.9706120000000739E-3</c:v>
                </c:pt>
                <c:pt idx="1260">
                  <c:v>7.1707610000000845E-3</c:v>
                </c:pt>
                <c:pt idx="1261">
                  <c:v>7.7292279999999205E-3</c:v>
                </c:pt>
                <c:pt idx="1262">
                  <c:v>7.6537610000000315E-3</c:v>
                </c:pt>
                <c:pt idx="1263">
                  <c:v>8.6383929999999508E-3</c:v>
                </c:pt>
                <c:pt idx="1264">
                  <c:v>9.0663220000001283E-3</c:v>
                </c:pt>
                <c:pt idx="1265">
                  <c:v>9.1247670000000197E-3</c:v>
                </c:pt>
                <c:pt idx="1266">
                  <c:v>9.3387989999998804E-3</c:v>
                </c:pt>
                <c:pt idx="1267">
                  <c:v>9.9356929999999018E-3</c:v>
                </c:pt>
                <c:pt idx="1268">
                  <c:v>1.0306749000000082E-2</c:v>
                </c:pt>
                <c:pt idx="1269">
                  <c:v>1.0544669999999996E-2</c:v>
                </c:pt>
                <c:pt idx="1270">
                  <c:v>9.6890609999998097E-3</c:v>
                </c:pt>
                <c:pt idx="1271">
                  <c:v>8.8496110000000957E-3</c:v>
                </c:pt>
                <c:pt idx="1272">
                  <c:v>7.4699379999999564E-3</c:v>
                </c:pt>
                <c:pt idx="1273">
                  <c:v>7.1255089999999657E-3</c:v>
                </c:pt>
                <c:pt idx="1274">
                  <c:v>9.3818330000001431E-3</c:v>
                </c:pt>
                <c:pt idx="1275">
                  <c:v>1.0305614000000105E-2</c:v>
                </c:pt>
                <c:pt idx="1276">
                  <c:v>1.0291937999999846E-2</c:v>
                </c:pt>
                <c:pt idx="1277">
                  <c:v>1.1300920000000133E-2</c:v>
                </c:pt>
                <c:pt idx="1278">
                  <c:v>1.1880624000000126E-2</c:v>
                </c:pt>
                <c:pt idx="1279">
                  <c:v>1.2544927000000143E-2</c:v>
                </c:pt>
                <c:pt idx="1280">
                  <c:v>1.2444972999999891E-2</c:v>
                </c:pt>
                <c:pt idx="1281">
                  <c:v>1.2097048999999969E-2</c:v>
                </c:pt>
                <c:pt idx="1282">
                  <c:v>1.2301313000000164E-2</c:v>
                </c:pt>
                <c:pt idx="1283">
                  <c:v>1.2890225000000101E-2</c:v>
                </c:pt>
                <c:pt idx="1284">
                  <c:v>1.2798050000000102E-2</c:v>
                </c:pt>
                <c:pt idx="1285">
                  <c:v>1.1727956999999832E-2</c:v>
                </c:pt>
                <c:pt idx="1286">
                  <c:v>1.225943499999994E-2</c:v>
                </c:pt>
                <c:pt idx="1287">
                  <c:v>1.366857200000004E-2</c:v>
                </c:pt>
                <c:pt idx="1288">
                  <c:v>1.3242336000000023E-2</c:v>
                </c:pt>
                <c:pt idx="1289">
                  <c:v>1.3553263000000015E-2</c:v>
                </c:pt>
                <c:pt idx="1290">
                  <c:v>1.4119762000000037E-2</c:v>
                </c:pt>
                <c:pt idx="1291">
                  <c:v>1.3877492999999958E-2</c:v>
                </c:pt>
                <c:pt idx="1292">
                  <c:v>1.3565843999999969E-2</c:v>
                </c:pt>
                <c:pt idx="1293">
                  <c:v>1.343434000000002E-2</c:v>
                </c:pt>
                <c:pt idx="1294">
                  <c:v>1.4329521000000114E-2</c:v>
                </c:pt>
                <c:pt idx="1295">
                  <c:v>1.2937662999999929E-2</c:v>
                </c:pt>
                <c:pt idx="1296">
                  <c:v>1.2863186000000042E-2</c:v>
                </c:pt>
                <c:pt idx="1297">
                  <c:v>1.3528207000000066E-2</c:v>
                </c:pt>
                <c:pt idx="1298">
                  <c:v>1.317442200000005E-2</c:v>
                </c:pt>
                <c:pt idx="1299">
                  <c:v>1.3973009000000047E-2</c:v>
                </c:pt>
                <c:pt idx="1300">
                  <c:v>1.4564705000000004E-2</c:v>
                </c:pt>
                <c:pt idx="1301">
                  <c:v>1.4416459000000032E-2</c:v>
                </c:pt>
                <c:pt idx="1302">
                  <c:v>1.4906561000000011E-2</c:v>
                </c:pt>
                <c:pt idx="1303">
                  <c:v>1.4670215999999982E-2</c:v>
                </c:pt>
                <c:pt idx="1304">
                  <c:v>1.5713745000000019E-2</c:v>
                </c:pt>
                <c:pt idx="1305">
                  <c:v>1.5107388000000128E-2</c:v>
                </c:pt>
                <c:pt idx="1306">
                  <c:v>1.545600300000001E-2</c:v>
                </c:pt>
                <c:pt idx="1307">
                  <c:v>1.6259455999999999E-2</c:v>
                </c:pt>
                <c:pt idx="1308">
                  <c:v>1.5867541000000075E-2</c:v>
                </c:pt>
                <c:pt idx="1309">
                  <c:v>1.5791713999999957E-2</c:v>
                </c:pt>
                <c:pt idx="1310">
                  <c:v>1.5715111999999861E-2</c:v>
                </c:pt>
                <c:pt idx="1311">
                  <c:v>1.565610800000013E-2</c:v>
                </c:pt>
                <c:pt idx="1312">
                  <c:v>1.5456189999999878E-2</c:v>
                </c:pt>
                <c:pt idx="1313">
                  <c:v>1.7098825999999918E-2</c:v>
                </c:pt>
                <c:pt idx="1314">
                  <c:v>1.6077579000000015E-2</c:v>
                </c:pt>
                <c:pt idx="1315">
                  <c:v>1.5813198000000056E-2</c:v>
                </c:pt>
                <c:pt idx="1316">
                  <c:v>1.4953351000000111E-2</c:v>
                </c:pt>
                <c:pt idx="1317">
                  <c:v>1.6282343999999966E-2</c:v>
                </c:pt>
                <c:pt idx="1318">
                  <c:v>1.6434398999999985E-2</c:v>
                </c:pt>
                <c:pt idx="1319">
                  <c:v>1.6091441999999914E-2</c:v>
                </c:pt>
                <c:pt idx="1320">
                  <c:v>1.7293773000000102E-2</c:v>
                </c:pt>
                <c:pt idx="1321">
                  <c:v>1.7651722000000064E-2</c:v>
                </c:pt>
                <c:pt idx="1322">
                  <c:v>1.6136273999999957E-2</c:v>
                </c:pt>
                <c:pt idx="1323">
                  <c:v>1.5754957999999989E-2</c:v>
                </c:pt>
                <c:pt idx="1324">
                  <c:v>1.5545773999999938E-2</c:v>
                </c:pt>
                <c:pt idx="1325">
                  <c:v>1.4774527999999919E-2</c:v>
                </c:pt>
                <c:pt idx="1326">
                  <c:v>1.4907307000000173E-2</c:v>
                </c:pt>
                <c:pt idx="1327">
                  <c:v>1.4126506999999946E-2</c:v>
                </c:pt>
                <c:pt idx="1328">
                  <c:v>1.4634277999999995E-2</c:v>
                </c:pt>
                <c:pt idx="1329">
                  <c:v>1.5473067000000128E-2</c:v>
                </c:pt>
                <c:pt idx="1330">
                  <c:v>1.6136012000000165E-2</c:v>
                </c:pt>
                <c:pt idx="1331">
                  <c:v>1.6186670999999934E-2</c:v>
                </c:pt>
                <c:pt idx="1332">
                  <c:v>1.6640509000000067E-2</c:v>
                </c:pt>
                <c:pt idx="1333">
                  <c:v>1.66592169999999E-2</c:v>
                </c:pt>
                <c:pt idx="1334">
                  <c:v>1.5743722999999817E-2</c:v>
                </c:pt>
                <c:pt idx="1335">
                  <c:v>1.5716850000000022E-2</c:v>
                </c:pt>
                <c:pt idx="1336">
                  <c:v>1.5458031000000119E-2</c:v>
                </c:pt>
                <c:pt idx="1337">
                  <c:v>1.6282963000000109E-2</c:v>
                </c:pt>
                <c:pt idx="1338">
                  <c:v>1.6020878999999922E-2</c:v>
                </c:pt>
                <c:pt idx="1339">
                  <c:v>1.6612016999999923E-2</c:v>
                </c:pt>
                <c:pt idx="1340">
                  <c:v>1.6986639000000196E-2</c:v>
                </c:pt>
                <c:pt idx="1341">
                  <c:v>2.3770496999999977E-2</c:v>
                </c:pt>
                <c:pt idx="1342">
                  <c:v>2.4327513999999838E-2</c:v>
                </c:pt>
                <c:pt idx="1343">
                  <c:v>2.4344137000000047E-2</c:v>
                </c:pt>
                <c:pt idx="1344">
                  <c:v>2.4793786999999838E-2</c:v>
                </c:pt>
                <c:pt idx="1345">
                  <c:v>2.5148826999999981E-2</c:v>
                </c:pt>
                <c:pt idx="1346">
                  <c:v>2.506559100000004E-2</c:v>
                </c:pt>
                <c:pt idx="1347">
                  <c:v>2.5088306000000102E-2</c:v>
                </c:pt>
                <c:pt idx="1348">
                  <c:v>2.4824801999999865E-2</c:v>
                </c:pt>
                <c:pt idx="1349">
                  <c:v>2.4820019000000002E-2</c:v>
                </c:pt>
                <c:pt idx="1350">
                  <c:v>2.4845894000000045E-2</c:v>
                </c:pt>
                <c:pt idx="1351">
                  <c:v>2.437709699999982E-2</c:v>
                </c:pt>
                <c:pt idx="1352">
                  <c:v>2.437143100000003E-2</c:v>
                </c:pt>
                <c:pt idx="1353">
                  <c:v>2.4333094000000072E-2</c:v>
                </c:pt>
                <c:pt idx="1354">
                  <c:v>2.4278517000000194E-2</c:v>
                </c:pt>
                <c:pt idx="1355">
                  <c:v>2.3088295999999901E-2</c:v>
                </c:pt>
                <c:pt idx="1356">
                  <c:v>2.2359496000000034E-2</c:v>
                </c:pt>
                <c:pt idx="1357">
                  <c:v>2.3233737000000018E-2</c:v>
                </c:pt>
                <c:pt idx="1358">
                  <c:v>2.2783351000000038E-2</c:v>
                </c:pt>
                <c:pt idx="1359">
                  <c:v>2.3578439999999999E-2</c:v>
                </c:pt>
                <c:pt idx="1360">
                  <c:v>2.3795806999999967E-2</c:v>
                </c:pt>
                <c:pt idx="1361">
                  <c:v>2.4232764999999972E-2</c:v>
                </c:pt>
                <c:pt idx="1362">
                  <c:v>2.457355500000017E-2</c:v>
                </c:pt>
                <c:pt idx="1363">
                  <c:v>2.4694895999999973E-2</c:v>
                </c:pt>
                <c:pt idx="1364">
                  <c:v>2.4707840999999918E-2</c:v>
                </c:pt>
                <c:pt idx="1365">
                  <c:v>2.5409955999999966E-2</c:v>
                </c:pt>
                <c:pt idx="1366">
                  <c:v>2.5391151000000035E-2</c:v>
                </c:pt>
                <c:pt idx="1367">
                  <c:v>2.5536882999999989E-2</c:v>
                </c:pt>
                <c:pt idx="1368">
                  <c:v>2.5763447000000043E-2</c:v>
                </c:pt>
                <c:pt idx="1369">
                  <c:v>2.6438624000000119E-2</c:v>
                </c:pt>
                <c:pt idx="1370">
                  <c:v>2.5947449000000004E-2</c:v>
                </c:pt>
                <c:pt idx="1371">
                  <c:v>2.5960163999999848E-2</c:v>
                </c:pt>
                <c:pt idx="1372">
                  <c:v>2.5086586000000126E-2</c:v>
                </c:pt>
                <c:pt idx="1373">
                  <c:v>2.6396035999999866E-2</c:v>
                </c:pt>
                <c:pt idx="1374">
                  <c:v>2.6951335000000198E-2</c:v>
                </c:pt>
                <c:pt idx="1375">
                  <c:v>2.6533075999999937E-2</c:v>
                </c:pt>
                <c:pt idx="1376">
                  <c:v>2.5164974999999912E-2</c:v>
                </c:pt>
                <c:pt idx="1377">
                  <c:v>2.5957985000000006E-2</c:v>
                </c:pt>
                <c:pt idx="1378">
                  <c:v>2.5837290000000165E-2</c:v>
                </c:pt>
                <c:pt idx="1379">
                  <c:v>2.6421637000000147E-2</c:v>
                </c:pt>
                <c:pt idx="1380">
                  <c:v>2.6660597999999935E-2</c:v>
                </c:pt>
                <c:pt idx="1381">
                  <c:v>2.6899079000000027E-2</c:v>
                </c:pt>
                <c:pt idx="1382">
                  <c:v>2.721988699999997E-2</c:v>
                </c:pt>
                <c:pt idx="1383">
                  <c:v>2.7277170999999954E-2</c:v>
                </c:pt>
                <c:pt idx="1384">
                  <c:v>2.7041586000000051E-2</c:v>
                </c:pt>
                <c:pt idx="1385">
                  <c:v>2.696009499999991E-2</c:v>
                </c:pt>
                <c:pt idx="1386">
                  <c:v>2.6976044000000001E-2</c:v>
                </c:pt>
                <c:pt idx="1387">
                  <c:v>2.6977059999999938E-2</c:v>
                </c:pt>
                <c:pt idx="1388">
                  <c:v>2.5473913999999924E-2</c:v>
                </c:pt>
                <c:pt idx="1389">
                  <c:v>2.5064874000000147E-2</c:v>
                </c:pt>
                <c:pt idx="1390">
                  <c:v>2.4344094000000042E-2</c:v>
                </c:pt>
                <c:pt idx="1391">
                  <c:v>2.5083716999999978E-2</c:v>
                </c:pt>
                <c:pt idx="1392">
                  <c:v>2.5297750000000178E-2</c:v>
                </c:pt>
                <c:pt idx="1393">
                  <c:v>2.3838509000000157E-2</c:v>
                </c:pt>
                <c:pt idx="1394">
                  <c:v>2.3513549000000012E-2</c:v>
                </c:pt>
                <c:pt idx="1395">
                  <c:v>2.4049852000000101E-2</c:v>
                </c:pt>
                <c:pt idx="1396">
                  <c:v>2.3928134999999885E-2</c:v>
                </c:pt>
                <c:pt idx="1397">
                  <c:v>2.2932358999999906E-2</c:v>
                </c:pt>
                <c:pt idx="1398">
                  <c:v>2.3755950000000213E-2</c:v>
                </c:pt>
                <c:pt idx="1399">
                  <c:v>2.3802897000000031E-2</c:v>
                </c:pt>
                <c:pt idx="1400">
                  <c:v>2.3046438999999964E-2</c:v>
                </c:pt>
                <c:pt idx="1401">
                  <c:v>2.2399908000000097E-2</c:v>
                </c:pt>
                <c:pt idx="1402">
                  <c:v>2.2532489999999825E-2</c:v>
                </c:pt>
                <c:pt idx="1403">
                  <c:v>2.3300261000000093E-2</c:v>
                </c:pt>
                <c:pt idx="1404">
                  <c:v>2.3384861999999885E-2</c:v>
                </c:pt>
                <c:pt idx="1405">
                  <c:v>2.3550752000000102E-2</c:v>
                </c:pt>
                <c:pt idx="1406">
                  <c:v>2.3539627999999993E-2</c:v>
                </c:pt>
                <c:pt idx="1407">
                  <c:v>2.3519604999999957E-2</c:v>
                </c:pt>
                <c:pt idx="1408">
                  <c:v>2.4394791999999825E-2</c:v>
                </c:pt>
                <c:pt idx="1409">
                  <c:v>2.4412157999999864E-2</c:v>
                </c:pt>
                <c:pt idx="1410">
                  <c:v>2.4948326999999836E-2</c:v>
                </c:pt>
                <c:pt idx="1411">
                  <c:v>2.401732200000015E-2</c:v>
                </c:pt>
                <c:pt idx="1412">
                  <c:v>2.4112495000000081E-2</c:v>
                </c:pt>
                <c:pt idx="1413">
                  <c:v>2.3866764999999988E-2</c:v>
                </c:pt>
                <c:pt idx="1414">
                  <c:v>2.3973371000000042E-2</c:v>
                </c:pt>
                <c:pt idx="1415">
                  <c:v>2.3700743000000104E-2</c:v>
                </c:pt>
                <c:pt idx="1416">
                  <c:v>2.3162974000000076E-2</c:v>
                </c:pt>
                <c:pt idx="1417">
                  <c:v>2.3453653999999914E-2</c:v>
                </c:pt>
                <c:pt idx="1418">
                  <c:v>2.4059526000000005E-2</c:v>
                </c:pt>
                <c:pt idx="1419">
                  <c:v>2.4604489000000059E-2</c:v>
                </c:pt>
                <c:pt idx="1420">
                  <c:v>2.3067619999999806E-2</c:v>
                </c:pt>
                <c:pt idx="1421">
                  <c:v>2.2205069000000095E-2</c:v>
                </c:pt>
                <c:pt idx="1422">
                  <c:v>2.2131358999999975E-2</c:v>
                </c:pt>
                <c:pt idx="1423">
                  <c:v>2.2563545999999862E-2</c:v>
                </c:pt>
                <c:pt idx="1424">
                  <c:v>2.2348423000000138E-2</c:v>
                </c:pt>
                <c:pt idx="1425">
                  <c:v>2.2477524999999787E-2</c:v>
                </c:pt>
                <c:pt idx="1426">
                  <c:v>2.3118542999999818E-2</c:v>
                </c:pt>
                <c:pt idx="1427">
                  <c:v>2.3066507999999885E-2</c:v>
                </c:pt>
                <c:pt idx="1428">
                  <c:v>2.3560100000000146E-2</c:v>
                </c:pt>
                <c:pt idx="1429">
                  <c:v>2.3298015999999963E-2</c:v>
                </c:pt>
                <c:pt idx="1430">
                  <c:v>2.3870953000000101E-2</c:v>
                </c:pt>
                <c:pt idx="1431">
                  <c:v>2.3862428000000137E-2</c:v>
                </c:pt>
                <c:pt idx="1432">
                  <c:v>2.417652800000019E-2</c:v>
                </c:pt>
                <c:pt idx="1433">
                  <c:v>2.434695899999997E-2</c:v>
                </c:pt>
                <c:pt idx="1434">
                  <c:v>2.3926627000000054E-2</c:v>
                </c:pt>
                <c:pt idx="1435">
                  <c:v>2.4535985999999867E-2</c:v>
                </c:pt>
                <c:pt idx="1436">
                  <c:v>2.4847836000000144E-2</c:v>
                </c:pt>
                <c:pt idx="1437">
                  <c:v>2.5269867999999859E-2</c:v>
                </c:pt>
                <c:pt idx="1438">
                  <c:v>2.579517100000021E-2</c:v>
                </c:pt>
                <c:pt idx="1439">
                  <c:v>2.5496740000000045E-2</c:v>
                </c:pt>
                <c:pt idx="1440">
                  <c:v>2.4587965999999822E-2</c:v>
                </c:pt>
                <c:pt idx="1441">
                  <c:v>2.6141494999999852E-2</c:v>
                </c:pt>
                <c:pt idx="1442">
                  <c:v>2.6395083999999996E-2</c:v>
                </c:pt>
                <c:pt idx="1443">
                  <c:v>2.7434017999999925E-2</c:v>
                </c:pt>
                <c:pt idx="1444">
                  <c:v>2.7428188000000089E-2</c:v>
                </c:pt>
                <c:pt idx="1445">
                  <c:v>2.7666483999999856E-2</c:v>
                </c:pt>
                <c:pt idx="1446">
                  <c:v>2.8042977999999948E-2</c:v>
                </c:pt>
                <c:pt idx="1447">
                  <c:v>2.7860202999999955E-2</c:v>
                </c:pt>
                <c:pt idx="1448">
                  <c:v>2.8688654000000043E-2</c:v>
                </c:pt>
                <c:pt idx="1449">
                  <c:v>2.7699521000000005E-2</c:v>
                </c:pt>
                <c:pt idx="1450">
                  <c:v>2.7785449000000198E-2</c:v>
                </c:pt>
                <c:pt idx="1451">
                  <c:v>2.7810723000000051E-2</c:v>
                </c:pt>
                <c:pt idx="1452">
                  <c:v>2.8695903999999928E-2</c:v>
                </c:pt>
                <c:pt idx="1453">
                  <c:v>2.9175162000000001E-2</c:v>
                </c:pt>
                <c:pt idx="1454">
                  <c:v>2.8796947000000045E-2</c:v>
                </c:pt>
                <c:pt idx="1455">
                  <c:v>2.8310999999999923E-2</c:v>
                </c:pt>
                <c:pt idx="1456">
                  <c:v>2.8018138000000137E-2</c:v>
                </c:pt>
                <c:pt idx="1457">
                  <c:v>2.8605062000000091E-2</c:v>
                </c:pt>
                <c:pt idx="1458">
                  <c:v>2.8144986000000018E-2</c:v>
                </c:pt>
                <c:pt idx="1459">
                  <c:v>2.8591139999999994E-2</c:v>
                </c:pt>
                <c:pt idx="1460">
                  <c:v>2.7842053000000078E-2</c:v>
                </c:pt>
                <c:pt idx="1461">
                  <c:v>2.5523132999999917E-2</c:v>
                </c:pt>
                <c:pt idx="1462">
                  <c:v>2.6898333999999979E-2</c:v>
                </c:pt>
                <c:pt idx="1463">
                  <c:v>2.626691599999981E-2</c:v>
                </c:pt>
                <c:pt idx="1464">
                  <c:v>2.7312697999999955E-2</c:v>
                </c:pt>
                <c:pt idx="1465">
                  <c:v>2.973191299999985E-2</c:v>
                </c:pt>
                <c:pt idx="1466">
                  <c:v>2.9042838999999959E-2</c:v>
                </c:pt>
                <c:pt idx="1467">
                  <c:v>2.9136116000000128E-2</c:v>
                </c:pt>
                <c:pt idx="1468">
                  <c:v>2.9032507000000124E-2</c:v>
                </c:pt>
                <c:pt idx="1469">
                  <c:v>2.8513576999999943E-2</c:v>
                </c:pt>
                <c:pt idx="1470">
                  <c:v>2.8833601999999927E-2</c:v>
                </c:pt>
                <c:pt idx="1471">
                  <c:v>2.8099269999999933E-2</c:v>
                </c:pt>
                <c:pt idx="1472">
                  <c:v>2.7369605999999977E-2</c:v>
                </c:pt>
                <c:pt idx="1473">
                  <c:v>2.7581247000000076E-2</c:v>
                </c:pt>
                <c:pt idx="1474">
                  <c:v>2.8406396999999969E-2</c:v>
                </c:pt>
                <c:pt idx="1475">
                  <c:v>2.8955085000000054E-2</c:v>
                </c:pt>
                <c:pt idx="1476">
                  <c:v>2.9113399000000071E-2</c:v>
                </c:pt>
                <c:pt idx="1477">
                  <c:v>2.9433722999999874E-2</c:v>
                </c:pt>
                <c:pt idx="1478">
                  <c:v>2.9260205000000043E-2</c:v>
                </c:pt>
                <c:pt idx="1479">
                  <c:v>2.9477306999999883E-2</c:v>
                </c:pt>
                <c:pt idx="1480">
                  <c:v>2.8553989999999887E-2</c:v>
                </c:pt>
                <c:pt idx="1481">
                  <c:v>2.8201162999999953E-2</c:v>
                </c:pt>
                <c:pt idx="1482">
                  <c:v>2.7610578000000031E-2</c:v>
                </c:pt>
                <c:pt idx="1483">
                  <c:v>2.7821234999999889E-2</c:v>
                </c:pt>
                <c:pt idx="1484">
                  <c:v>2.8473747000000004E-2</c:v>
                </c:pt>
                <c:pt idx="1485">
                  <c:v>2.9192976000000044E-2</c:v>
                </c:pt>
                <c:pt idx="1486">
                  <c:v>2.8782596000000011E-2</c:v>
                </c:pt>
                <c:pt idx="1487">
                  <c:v>2.9183094999999867E-2</c:v>
                </c:pt>
                <c:pt idx="1488">
                  <c:v>2.926214200000004E-2</c:v>
                </c:pt>
                <c:pt idx="1489">
                  <c:v>2.8804222999999865E-2</c:v>
                </c:pt>
                <c:pt idx="1490">
                  <c:v>2.9566610000000083E-2</c:v>
                </c:pt>
                <c:pt idx="1491">
                  <c:v>2.9846452999999884E-2</c:v>
                </c:pt>
                <c:pt idx="1492">
                  <c:v>2.9770731000000068E-2</c:v>
                </c:pt>
                <c:pt idx="1493">
                  <c:v>3.0561165999999959E-2</c:v>
                </c:pt>
                <c:pt idx="1494">
                  <c:v>2.9909235999999964E-2</c:v>
                </c:pt>
                <c:pt idx="1495">
                  <c:v>2.8224216999999954E-2</c:v>
                </c:pt>
                <c:pt idx="1496">
                  <c:v>2.8868988000000172E-2</c:v>
                </c:pt>
                <c:pt idx="1497">
                  <c:v>2.9273204000000077E-2</c:v>
                </c:pt>
                <c:pt idx="1498">
                  <c:v>2.9858964999999897E-2</c:v>
                </c:pt>
                <c:pt idx="1499">
                  <c:v>3.046075300000007E-2</c:v>
                </c:pt>
                <c:pt idx="1500">
                  <c:v>2.9254625000000034E-2</c:v>
                </c:pt>
                <c:pt idx="1501">
                  <c:v>2.8339263999999958E-2</c:v>
                </c:pt>
                <c:pt idx="1502">
                  <c:v>2.7780273000000081E-2</c:v>
                </c:pt>
                <c:pt idx="1503">
                  <c:v>2.7806629000000159E-2</c:v>
                </c:pt>
                <c:pt idx="1504">
                  <c:v>2.9030006000000184E-2</c:v>
                </c:pt>
                <c:pt idx="1505">
                  <c:v>2.899935500000015E-2</c:v>
                </c:pt>
                <c:pt idx="1506">
                  <c:v>2.8309272999999847E-2</c:v>
                </c:pt>
                <c:pt idx="1507">
                  <c:v>2.8649919999999839E-2</c:v>
                </c:pt>
                <c:pt idx="1508">
                  <c:v>2.8574329000000034E-2</c:v>
                </c:pt>
                <c:pt idx="1509">
                  <c:v>2.8490124000000151E-2</c:v>
                </c:pt>
                <c:pt idx="1510">
                  <c:v>2.8246871000000055E-2</c:v>
                </c:pt>
                <c:pt idx="1511">
                  <c:v>2.8369597999999996E-2</c:v>
                </c:pt>
                <c:pt idx="1512">
                  <c:v>2.9540412999999942E-2</c:v>
                </c:pt>
                <c:pt idx="1513">
                  <c:v>3.0033700999999836E-2</c:v>
                </c:pt>
                <c:pt idx="1514">
                  <c:v>3.0618015000000012E-2</c:v>
                </c:pt>
                <c:pt idx="1515">
                  <c:v>3.0123987000000171E-2</c:v>
                </c:pt>
                <c:pt idx="1516">
                  <c:v>3.0272328000000015E-2</c:v>
                </c:pt>
                <c:pt idx="1517">
                  <c:v>3.1505040000000005E-2</c:v>
                </c:pt>
                <c:pt idx="1518">
                  <c:v>3.1390654999999927E-2</c:v>
                </c:pt>
                <c:pt idx="1519">
                  <c:v>3.1293932000000038E-2</c:v>
                </c:pt>
                <c:pt idx="1520">
                  <c:v>2.9238902000000053E-2</c:v>
                </c:pt>
                <c:pt idx="1521">
                  <c:v>3.0040488000000094E-2</c:v>
                </c:pt>
                <c:pt idx="1522">
                  <c:v>2.9756840999999895E-2</c:v>
                </c:pt>
                <c:pt idx="1523">
                  <c:v>3.0305491999999958E-2</c:v>
                </c:pt>
                <c:pt idx="1524">
                  <c:v>2.9311752000000069E-2</c:v>
                </c:pt>
                <c:pt idx="1525">
                  <c:v>2.8156356000000188E-2</c:v>
                </c:pt>
                <c:pt idx="1526">
                  <c:v>2.7762118999999984E-2</c:v>
                </c:pt>
                <c:pt idx="1527">
                  <c:v>2.7811258000000179E-2</c:v>
                </c:pt>
                <c:pt idx="1528">
                  <c:v>2.7818997000000081E-2</c:v>
                </c:pt>
                <c:pt idx="1529">
                  <c:v>2.81283370000001E-2</c:v>
                </c:pt>
                <c:pt idx="1530">
                  <c:v>2.8854786000000104E-2</c:v>
                </c:pt>
                <c:pt idx="1531">
                  <c:v>2.892454799999996E-2</c:v>
                </c:pt>
                <c:pt idx="1532">
                  <c:v>2.923925200000008E-2</c:v>
                </c:pt>
                <c:pt idx="1533">
                  <c:v>2.9183633000000101E-2</c:v>
                </c:pt>
                <c:pt idx="1534">
                  <c:v>2.910252700000001E-2</c:v>
                </c:pt>
                <c:pt idx="1535">
                  <c:v>3.0101578000000018E-2</c:v>
                </c:pt>
                <c:pt idx="1536">
                  <c:v>3.0531524999999875E-2</c:v>
                </c:pt>
                <c:pt idx="1537">
                  <c:v>3.0479373000000122E-2</c:v>
                </c:pt>
                <c:pt idx="1538">
                  <c:v>2.9626245999999811E-2</c:v>
                </c:pt>
                <c:pt idx="1539">
                  <c:v>2.8720921999999972E-2</c:v>
                </c:pt>
                <c:pt idx="1540">
                  <c:v>2.7564307999999982E-2</c:v>
                </c:pt>
                <c:pt idx="1541">
                  <c:v>2.8085546000000024E-2</c:v>
                </c:pt>
                <c:pt idx="1542">
                  <c:v>2.6716626000000132E-2</c:v>
                </c:pt>
                <c:pt idx="1543">
                  <c:v>2.6634405000000014E-2</c:v>
                </c:pt>
                <c:pt idx="1544">
                  <c:v>2.451557099999991E-2</c:v>
                </c:pt>
                <c:pt idx="1545">
                  <c:v>2.4538616999999933E-2</c:v>
                </c:pt>
                <c:pt idx="1546">
                  <c:v>2.6108173999999963E-2</c:v>
                </c:pt>
                <c:pt idx="1547">
                  <c:v>2.5221874999999956E-2</c:v>
                </c:pt>
                <c:pt idx="1548">
                  <c:v>2.4917639999999894E-2</c:v>
                </c:pt>
                <c:pt idx="1549">
                  <c:v>2.3161555999999792E-2</c:v>
                </c:pt>
                <c:pt idx="1550">
                  <c:v>2.3052605999999969E-2</c:v>
                </c:pt>
                <c:pt idx="1551">
                  <c:v>2.3349153999999997E-2</c:v>
                </c:pt>
                <c:pt idx="1552">
                  <c:v>2.2402350000000071E-2</c:v>
                </c:pt>
                <c:pt idx="1553">
                  <c:v>2.2987648000000034E-2</c:v>
                </c:pt>
                <c:pt idx="1554">
                  <c:v>2.3106581999999889E-2</c:v>
                </c:pt>
                <c:pt idx="1555">
                  <c:v>2.3102182999999967E-2</c:v>
                </c:pt>
                <c:pt idx="1556">
                  <c:v>2.3602196999999932E-2</c:v>
                </c:pt>
                <c:pt idx="1557">
                  <c:v>2.3536649000000125E-2</c:v>
                </c:pt>
                <c:pt idx="1558">
                  <c:v>2.3602428000000144E-2</c:v>
                </c:pt>
                <c:pt idx="1559">
                  <c:v>2.4345460000000003E-2</c:v>
                </c:pt>
                <c:pt idx="1560">
                  <c:v>2.3952750999999807E-2</c:v>
                </c:pt>
                <c:pt idx="1561">
                  <c:v>2.3586853999999904E-2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76-EF40-A673-2BED53D18CE0}"/>
            </c:ext>
          </c:extLst>
        </c:ser>
        <c:ser>
          <c:idx val="5"/>
          <c:order val="3"/>
          <c:tx>
            <c:strRef>
              <c:f>Evolution_new!$M$32</c:f>
              <c:strCache>
                <c:ptCount val="1"/>
                <c:pt idx="0">
                  <c:v>Ratio négatif</c:v>
                </c:pt>
              </c:strCache>
            </c:strRef>
          </c:tx>
          <c:spPr>
            <a:solidFill>
              <a:srgbClr val="DA6464"/>
            </a:solidFill>
            <a:ln w="25400">
              <a:noFill/>
            </a:ln>
            <a:effectLst/>
          </c:spP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Evolution_new!$M$33:$M$1594</c:f>
              <c:numCache>
                <c:formatCode>0.0000</c:formatCode>
                <c:ptCount val="1562"/>
                <c:pt idx="0">
                  <c:v>0</c:v>
                </c:pt>
                <c:pt idx="1">
                  <c:v>-1.3450000000148066E-6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-8.5950000000138963E-6</c:v>
                </c:pt>
                <c:pt idx="55">
                  <c:v>0</c:v>
                </c:pt>
                <c:pt idx="56">
                  <c:v>-1.3550000001032458E-6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-3.4372600000006059E-4</c:v>
                </c:pt>
                <c:pt idx="87">
                  <c:v>-3.5337999999910607E-5</c:v>
                </c:pt>
                <c:pt idx="88">
                  <c:v>-1.5790560000000368E-3</c:v>
                </c:pt>
                <c:pt idx="89">
                  <c:v>-1.0580970000000889E-3</c:v>
                </c:pt>
                <c:pt idx="90">
                  <c:v>-1.0936509999999089E-3</c:v>
                </c:pt>
                <c:pt idx="91">
                  <c:v>-9.9727399999983393E-4</c:v>
                </c:pt>
                <c:pt idx="92">
                  <c:v>-1.5891430000001491E-3</c:v>
                </c:pt>
                <c:pt idx="93">
                  <c:v>-1.3249140000000353E-3</c:v>
                </c:pt>
                <c:pt idx="94">
                  <c:v>-1.4070879999999305E-3</c:v>
                </c:pt>
                <c:pt idx="95">
                  <c:v>-2.2190960000000358E-3</c:v>
                </c:pt>
                <c:pt idx="96">
                  <c:v>-2.3482650000000833E-3</c:v>
                </c:pt>
                <c:pt idx="97">
                  <c:v>-2.2174280000001544E-3</c:v>
                </c:pt>
                <c:pt idx="98">
                  <c:v>-2.3784169999998992E-3</c:v>
                </c:pt>
                <c:pt idx="99">
                  <c:v>-2.1946519999999055E-3</c:v>
                </c:pt>
                <c:pt idx="100">
                  <c:v>-2.1618060000000694E-3</c:v>
                </c:pt>
                <c:pt idx="101">
                  <c:v>-2.3843830000000706E-3</c:v>
                </c:pt>
                <c:pt idx="102">
                  <c:v>-2.7435849999999391E-3</c:v>
                </c:pt>
                <c:pt idx="103">
                  <c:v>-2.4684409999999844E-3</c:v>
                </c:pt>
                <c:pt idx="104">
                  <c:v>-2.4786739999999555E-3</c:v>
                </c:pt>
                <c:pt idx="105">
                  <c:v>-2.3549669999999878E-3</c:v>
                </c:pt>
                <c:pt idx="106">
                  <c:v>-2.3099869999998646E-3</c:v>
                </c:pt>
                <c:pt idx="107">
                  <c:v>-1.8174109999999927E-3</c:v>
                </c:pt>
                <c:pt idx="108">
                  <c:v>-1.6317679999999655E-3</c:v>
                </c:pt>
                <c:pt idx="109">
                  <c:v>-1.8577270000000681E-3</c:v>
                </c:pt>
                <c:pt idx="110">
                  <c:v>-1.8826650000000882E-3</c:v>
                </c:pt>
                <c:pt idx="111">
                  <c:v>-1.9236739999998918E-3</c:v>
                </c:pt>
                <c:pt idx="112">
                  <c:v>-1.7793850000000476E-3</c:v>
                </c:pt>
                <c:pt idx="113">
                  <c:v>-1.2950510000000577E-3</c:v>
                </c:pt>
                <c:pt idx="114">
                  <c:v>-1.0437179999998989E-3</c:v>
                </c:pt>
                <c:pt idx="115">
                  <c:v>-8.5511100000007902E-4</c:v>
                </c:pt>
                <c:pt idx="116">
                  <c:v>-8.1003899999996067E-4</c:v>
                </c:pt>
                <c:pt idx="117">
                  <c:v>-1.1033210000000509E-3</c:v>
                </c:pt>
                <c:pt idx="118">
                  <c:v>-1.6334799999999632E-3</c:v>
                </c:pt>
                <c:pt idx="119">
                  <c:v>-1.4793320000001131E-3</c:v>
                </c:pt>
                <c:pt idx="120">
                  <c:v>-1.2166449999999713E-3</c:v>
                </c:pt>
                <c:pt idx="121">
                  <c:v>-1.7851940000000468E-3</c:v>
                </c:pt>
                <c:pt idx="122">
                  <c:v>-1.2258180000001176E-3</c:v>
                </c:pt>
                <c:pt idx="123">
                  <c:v>-1.157231000000138E-3</c:v>
                </c:pt>
                <c:pt idx="124">
                  <c:v>-1.3155359999998382E-3</c:v>
                </c:pt>
                <c:pt idx="125">
                  <c:v>-1.1975720000000365E-3</c:v>
                </c:pt>
                <c:pt idx="126">
                  <c:v>-1.2832289999998921E-3</c:v>
                </c:pt>
                <c:pt idx="127">
                  <c:v>-1.1509360000000015E-3</c:v>
                </c:pt>
                <c:pt idx="128">
                  <c:v>-9.8694199999999912E-4</c:v>
                </c:pt>
                <c:pt idx="129">
                  <c:v>-8.9389099999993957E-4</c:v>
                </c:pt>
                <c:pt idx="130">
                  <c:v>-8.8858500000014832E-4</c:v>
                </c:pt>
                <c:pt idx="131">
                  <c:v>-8.2436899999993325E-4</c:v>
                </c:pt>
                <c:pt idx="132">
                  <c:v>-6.7267700000002146E-4</c:v>
                </c:pt>
                <c:pt idx="133">
                  <c:v>-1.3043949999998858E-3</c:v>
                </c:pt>
                <c:pt idx="134">
                  <c:v>-1.2140449999999419E-3</c:v>
                </c:pt>
                <c:pt idx="135">
                  <c:v>-1.4081550000000788E-3</c:v>
                </c:pt>
                <c:pt idx="136">
                  <c:v>-1.2738029999998161E-3</c:v>
                </c:pt>
                <c:pt idx="137">
                  <c:v>-9.8936200000002833E-4</c:v>
                </c:pt>
                <c:pt idx="138">
                  <c:v>-8.9719900000000054E-4</c:v>
                </c:pt>
                <c:pt idx="139">
                  <c:v>-9.0777899999989131E-4</c:v>
                </c:pt>
                <c:pt idx="140">
                  <c:v>-5.7682999999997264E-4</c:v>
                </c:pt>
                <c:pt idx="141">
                  <c:v>-6.9644099999982242E-4</c:v>
                </c:pt>
                <c:pt idx="142">
                  <c:v>-8.211129999999685E-4</c:v>
                </c:pt>
                <c:pt idx="143">
                  <c:v>-1.1419539999999416E-3</c:v>
                </c:pt>
                <c:pt idx="144">
                  <c:v>-2.4749059999999191E-3</c:v>
                </c:pt>
                <c:pt idx="145">
                  <c:v>-2.9184460000001309E-3</c:v>
                </c:pt>
                <c:pt idx="146">
                  <c:v>-3.8407660000000306E-3</c:v>
                </c:pt>
                <c:pt idx="147">
                  <c:v>-3.7399849999999331E-3</c:v>
                </c:pt>
                <c:pt idx="148">
                  <c:v>-3.3140769999999973E-3</c:v>
                </c:pt>
                <c:pt idx="149">
                  <c:v>-3.5019879999999828E-3</c:v>
                </c:pt>
                <c:pt idx="150">
                  <c:v>-4.1022570000000085E-3</c:v>
                </c:pt>
                <c:pt idx="151">
                  <c:v>-3.6054940000001352E-3</c:v>
                </c:pt>
                <c:pt idx="152">
                  <c:v>-4.5613630000000283E-3</c:v>
                </c:pt>
                <c:pt idx="153">
                  <c:v>-4.4522289999999881E-3</c:v>
                </c:pt>
                <c:pt idx="154">
                  <c:v>-4.0825399999998811E-3</c:v>
                </c:pt>
                <c:pt idx="155">
                  <c:v>-3.5513330000001135E-3</c:v>
                </c:pt>
                <c:pt idx="156">
                  <c:v>-3.6865239999999632E-3</c:v>
                </c:pt>
                <c:pt idx="157">
                  <c:v>-3.3844829999998185E-3</c:v>
                </c:pt>
                <c:pt idx="158">
                  <c:v>-3.4774580000000695E-3</c:v>
                </c:pt>
                <c:pt idx="159">
                  <c:v>-4.6162090000000265E-3</c:v>
                </c:pt>
                <c:pt idx="160">
                  <c:v>-4.3515540000000786E-3</c:v>
                </c:pt>
                <c:pt idx="161">
                  <c:v>-4.4570400000000067E-3</c:v>
                </c:pt>
                <c:pt idx="162">
                  <c:v>-4.2178240000000644E-3</c:v>
                </c:pt>
                <c:pt idx="163">
                  <c:v>-3.7557950000000348E-3</c:v>
                </c:pt>
                <c:pt idx="164">
                  <c:v>-3.5294760000001589E-3</c:v>
                </c:pt>
                <c:pt idx="165">
                  <c:v>-3.9500919999998132E-3</c:v>
                </c:pt>
                <c:pt idx="166">
                  <c:v>-3.7878110000001469E-3</c:v>
                </c:pt>
                <c:pt idx="167">
                  <c:v>-2.8871659999999792E-3</c:v>
                </c:pt>
                <c:pt idx="168">
                  <c:v>-2.9192889999999352E-3</c:v>
                </c:pt>
                <c:pt idx="169">
                  <c:v>-2.7499480000001313E-3</c:v>
                </c:pt>
                <c:pt idx="170">
                  <c:v>-2.5988199999999323E-3</c:v>
                </c:pt>
                <c:pt idx="171">
                  <c:v>-2.0671700000000326E-3</c:v>
                </c:pt>
                <c:pt idx="172">
                  <c:v>-1.6432230000000346E-3</c:v>
                </c:pt>
                <c:pt idx="173">
                  <c:v>-1.2274820000000091E-3</c:v>
                </c:pt>
                <c:pt idx="174">
                  <c:v>-1.6403269999998428E-3</c:v>
                </c:pt>
                <c:pt idx="175">
                  <c:v>-1.8813219999999546E-3</c:v>
                </c:pt>
                <c:pt idx="176">
                  <c:v>-1.8546719999999368E-3</c:v>
                </c:pt>
                <c:pt idx="177">
                  <c:v>-2.2704650000000583E-3</c:v>
                </c:pt>
                <c:pt idx="178">
                  <c:v>-2.5168380000000069E-3</c:v>
                </c:pt>
                <c:pt idx="179">
                  <c:v>-2.5086919999998828E-3</c:v>
                </c:pt>
                <c:pt idx="180">
                  <c:v>-3.1817240000000311E-3</c:v>
                </c:pt>
                <c:pt idx="181">
                  <c:v>-2.6072189999999866E-3</c:v>
                </c:pt>
                <c:pt idx="182">
                  <c:v>-2.8410659999999551E-3</c:v>
                </c:pt>
                <c:pt idx="183">
                  <c:v>-3.4218280000000048E-3</c:v>
                </c:pt>
                <c:pt idx="184">
                  <c:v>-3.1888220000000729E-3</c:v>
                </c:pt>
                <c:pt idx="185">
                  <c:v>-3.7900640000000296E-3</c:v>
                </c:pt>
                <c:pt idx="186">
                  <c:v>-4.0080920000000334E-3</c:v>
                </c:pt>
                <c:pt idx="187">
                  <c:v>-3.6526550000000953E-3</c:v>
                </c:pt>
                <c:pt idx="188">
                  <c:v>-3.3390059999999265E-3</c:v>
                </c:pt>
                <c:pt idx="189">
                  <c:v>-3.5439979999998743E-3</c:v>
                </c:pt>
                <c:pt idx="190">
                  <c:v>-4.0387740000001034E-3</c:v>
                </c:pt>
                <c:pt idx="191">
                  <c:v>-3.5408090000000813E-3</c:v>
                </c:pt>
                <c:pt idx="192">
                  <c:v>-2.9575099999999566E-3</c:v>
                </c:pt>
                <c:pt idx="193">
                  <c:v>-2.3890040000001138E-3</c:v>
                </c:pt>
                <c:pt idx="194">
                  <c:v>-2.0881660000000011E-3</c:v>
                </c:pt>
                <c:pt idx="195">
                  <c:v>-2.1464850000002117E-3</c:v>
                </c:pt>
                <c:pt idx="196">
                  <c:v>-2.1796859999999468E-3</c:v>
                </c:pt>
                <c:pt idx="197">
                  <c:v>-2.644755000000032E-3</c:v>
                </c:pt>
                <c:pt idx="198">
                  <c:v>-2.3615510000001903E-3</c:v>
                </c:pt>
                <c:pt idx="199">
                  <c:v>-2.4540870000000722E-3</c:v>
                </c:pt>
                <c:pt idx="200">
                  <c:v>-2.5181850000001306E-3</c:v>
                </c:pt>
                <c:pt idx="201">
                  <c:v>-2.4313979999999445E-3</c:v>
                </c:pt>
                <c:pt idx="202">
                  <c:v>-1.9254840000000968E-3</c:v>
                </c:pt>
                <c:pt idx="203">
                  <c:v>-1.3112360000000082E-3</c:v>
                </c:pt>
                <c:pt idx="204">
                  <c:v>-1.4367010000000846E-3</c:v>
                </c:pt>
                <c:pt idx="205">
                  <c:v>-1.4757939999999507E-3</c:v>
                </c:pt>
                <c:pt idx="206">
                  <c:v>-2.0659650000000055E-3</c:v>
                </c:pt>
                <c:pt idx="207">
                  <c:v>-1.3514880000000176E-3</c:v>
                </c:pt>
                <c:pt idx="208">
                  <c:v>-6.2676799999985633E-4</c:v>
                </c:pt>
                <c:pt idx="209">
                  <c:v>-1.8923799999993207E-4</c:v>
                </c:pt>
                <c:pt idx="210">
                  <c:v>-4.3893800000000736E-4</c:v>
                </c:pt>
                <c:pt idx="211">
                  <c:v>0</c:v>
                </c:pt>
                <c:pt idx="212">
                  <c:v>-4.729599999996026E-5</c:v>
                </c:pt>
                <c:pt idx="213">
                  <c:v>-3.6527300000011563E-4</c:v>
                </c:pt>
                <c:pt idx="214">
                  <c:v>-3.8230999999996131E-4</c:v>
                </c:pt>
                <c:pt idx="215">
                  <c:v>-6.9832000000019439E-4</c:v>
                </c:pt>
                <c:pt idx="216">
                  <c:v>-9.3531800000005202E-4</c:v>
                </c:pt>
                <c:pt idx="217">
                  <c:v>-5.6934299999988978E-4</c:v>
                </c:pt>
                <c:pt idx="218">
                  <c:v>-7.2729000000003904E-4</c:v>
                </c:pt>
                <c:pt idx="219">
                  <c:v>-5.6131799999980104E-4</c:v>
                </c:pt>
                <c:pt idx="220">
                  <c:v>-9.1437399999995254E-4</c:v>
                </c:pt>
                <c:pt idx="221">
                  <c:v>-8.2728100000008448E-4</c:v>
                </c:pt>
                <c:pt idx="222">
                  <c:v>-7.7262900000005176E-4</c:v>
                </c:pt>
                <c:pt idx="223">
                  <c:v>-1.6044800000008762E-4</c:v>
                </c:pt>
                <c:pt idx="224">
                  <c:v>-3.8401499999986299E-4</c:v>
                </c:pt>
                <c:pt idx="225">
                  <c:v>-3.7965999999869383E-5</c:v>
                </c:pt>
                <c:pt idx="226">
                  <c:v>-7.8459999999950009E-5</c:v>
                </c:pt>
                <c:pt idx="227">
                  <c:v>-8.2233500000006645E-4</c:v>
                </c:pt>
                <c:pt idx="228">
                  <c:v>-8.1546300000013617E-4</c:v>
                </c:pt>
                <c:pt idx="229">
                  <c:v>-1.4820440000000872E-3</c:v>
                </c:pt>
                <c:pt idx="230">
                  <c:v>-1.2476959999999054E-3</c:v>
                </c:pt>
                <c:pt idx="231">
                  <c:v>-8.3116799999993416E-4</c:v>
                </c:pt>
                <c:pt idx="232">
                  <c:v>-7.5018000000000033E-5</c:v>
                </c:pt>
                <c:pt idx="233">
                  <c:v>-3.7268799999992555E-4</c:v>
                </c:pt>
                <c:pt idx="234">
                  <c:v>-2.5303599999983818E-4</c:v>
                </c:pt>
                <c:pt idx="235">
                  <c:v>-7.1668000000045136E-5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-1.6787090000000263E-3</c:v>
                </c:pt>
                <c:pt idx="251">
                  <c:v>-1.9061530000001312E-3</c:v>
                </c:pt>
                <c:pt idx="252">
                  <c:v>-1.5722719999998844E-3</c:v>
                </c:pt>
                <c:pt idx="253">
                  <c:v>-1.9186250000000199E-3</c:v>
                </c:pt>
                <c:pt idx="254">
                  <c:v>-1.781547000000046E-3</c:v>
                </c:pt>
                <c:pt idx="255">
                  <c:v>-1.2043179999998302E-3</c:v>
                </c:pt>
                <c:pt idx="256">
                  <c:v>-1.4438500000001112E-3</c:v>
                </c:pt>
                <c:pt idx="257">
                  <c:v>-2.0988389999999982E-3</c:v>
                </c:pt>
                <c:pt idx="258">
                  <c:v>-9.2044800000007853E-4</c:v>
                </c:pt>
                <c:pt idx="259">
                  <c:v>-2.4126299999988987E-4</c:v>
                </c:pt>
                <c:pt idx="260">
                  <c:v>0</c:v>
                </c:pt>
                <c:pt idx="261">
                  <c:v>-1.3861839999999574E-3</c:v>
                </c:pt>
                <c:pt idx="262">
                  <c:v>-1.3795219999999516E-3</c:v>
                </c:pt>
                <c:pt idx="263">
                  <c:v>-2.2428299999999127E-3</c:v>
                </c:pt>
                <c:pt idx="264">
                  <c:v>-3.9087709999998882E-3</c:v>
                </c:pt>
                <c:pt idx="265">
                  <c:v>-6.3026399999998829E-3</c:v>
                </c:pt>
                <c:pt idx="266">
                  <c:v>-3.5521409999998924E-3</c:v>
                </c:pt>
                <c:pt idx="267">
                  <c:v>-5.1365980000000495E-3</c:v>
                </c:pt>
                <c:pt idx="268">
                  <c:v>-4.9914650000000621E-3</c:v>
                </c:pt>
                <c:pt idx="269">
                  <c:v>-6.2986080000000588E-3</c:v>
                </c:pt>
                <c:pt idx="270">
                  <c:v>-6.0359839999998711E-3</c:v>
                </c:pt>
                <c:pt idx="271">
                  <c:v>-4.0997050000000854E-3</c:v>
                </c:pt>
                <c:pt idx="272">
                  <c:v>-2.4594369999999797E-3</c:v>
                </c:pt>
                <c:pt idx="273">
                  <c:v>-2.5825949999998556E-3</c:v>
                </c:pt>
                <c:pt idx="274">
                  <c:v>-3.8540499999999158E-3</c:v>
                </c:pt>
                <c:pt idx="275">
                  <c:v>-3.4383560000001124E-3</c:v>
                </c:pt>
                <c:pt idx="276">
                  <c:v>-2.4868599999999788E-3</c:v>
                </c:pt>
                <c:pt idx="277">
                  <c:v>-1.1177079999999933E-3</c:v>
                </c:pt>
                <c:pt idx="278">
                  <c:v>-1.3473999999998796E-3</c:v>
                </c:pt>
                <c:pt idx="279">
                  <c:v>-1.9530819999999949E-3</c:v>
                </c:pt>
                <c:pt idx="280">
                  <c:v>-2.0943179999999301E-3</c:v>
                </c:pt>
                <c:pt idx="281">
                  <c:v>-2.005986000000121E-3</c:v>
                </c:pt>
                <c:pt idx="282">
                  <c:v>-2.3858850000001439E-3</c:v>
                </c:pt>
                <c:pt idx="283">
                  <c:v>-3.930728999999928E-3</c:v>
                </c:pt>
                <c:pt idx="284">
                  <c:v>-7.7551390000000992E-3</c:v>
                </c:pt>
                <c:pt idx="285">
                  <c:v>-9.526477000000113E-3</c:v>
                </c:pt>
                <c:pt idx="286">
                  <c:v>-9.149331999999958E-3</c:v>
                </c:pt>
                <c:pt idx="287">
                  <c:v>-1.2131475000000136E-2</c:v>
                </c:pt>
                <c:pt idx="288">
                  <c:v>-1.2035272999999961E-2</c:v>
                </c:pt>
                <c:pt idx="289">
                  <c:v>-1.0092423000000053E-2</c:v>
                </c:pt>
                <c:pt idx="290">
                  <c:v>-1.1947227999999996E-2</c:v>
                </c:pt>
                <c:pt idx="291">
                  <c:v>-1.0588375000000042E-2</c:v>
                </c:pt>
                <c:pt idx="292">
                  <c:v>-1.5411259999999857E-2</c:v>
                </c:pt>
                <c:pt idx="293">
                  <c:v>-1.8000811000000113E-2</c:v>
                </c:pt>
                <c:pt idx="294">
                  <c:v>-2.9791942000000064E-2</c:v>
                </c:pt>
                <c:pt idx="295">
                  <c:v>-2.629691300000013E-2</c:v>
                </c:pt>
                <c:pt idx="296">
                  <c:v>-3.0083697000000031E-2</c:v>
                </c:pt>
                <c:pt idx="297">
                  <c:v>-3.217334979999998E-2</c:v>
                </c:pt>
                <c:pt idx="298">
                  <c:v>-2.9092039000000115E-2</c:v>
                </c:pt>
                <c:pt idx="299">
                  <c:v>-3.0993238599999928E-2</c:v>
                </c:pt>
                <c:pt idx="300">
                  <c:v>-3.7880168300000037E-2</c:v>
                </c:pt>
                <c:pt idx="301">
                  <c:v>-3.430234610000002E-2</c:v>
                </c:pt>
                <c:pt idx="302">
                  <c:v>-4.87182133E-2</c:v>
                </c:pt>
                <c:pt idx="303">
                  <c:v>-4.7691131299999939E-2</c:v>
                </c:pt>
                <c:pt idx="304">
                  <c:v>-5.0129846799999996E-2</c:v>
                </c:pt>
                <c:pt idx="305">
                  <c:v>-4.0683473499999991E-2</c:v>
                </c:pt>
                <c:pt idx="306">
                  <c:v>-3.4849441499999897E-2</c:v>
                </c:pt>
                <c:pt idx="307">
                  <c:v>-2.8705709000000069E-2</c:v>
                </c:pt>
                <c:pt idx="308">
                  <c:v>-3.4484272400000009E-2</c:v>
                </c:pt>
                <c:pt idx="309">
                  <c:v>-3.237661200000002E-2</c:v>
                </c:pt>
                <c:pt idx="310">
                  <c:v>-3.5000633999999989E-2</c:v>
                </c:pt>
                <c:pt idx="311">
                  <c:v>-3.7909601000000064E-2</c:v>
                </c:pt>
                <c:pt idx="312">
                  <c:v>-3.3937112000000068E-2</c:v>
                </c:pt>
                <c:pt idx="313">
                  <c:v>-3.8163657000000059E-2</c:v>
                </c:pt>
                <c:pt idx="314">
                  <c:v>-3.5873798999999963E-2</c:v>
                </c:pt>
                <c:pt idx="315">
                  <c:v>-3.6571369000000006E-2</c:v>
                </c:pt>
                <c:pt idx="316">
                  <c:v>-2.9666470000000118E-2</c:v>
                </c:pt>
                <c:pt idx="317">
                  <c:v>-2.6362055999999939E-2</c:v>
                </c:pt>
                <c:pt idx="318">
                  <c:v>-2.9134835999999949E-2</c:v>
                </c:pt>
                <c:pt idx="319">
                  <c:v>-2.6435743000000001E-2</c:v>
                </c:pt>
                <c:pt idx="320">
                  <c:v>-3.0216580000000021E-2</c:v>
                </c:pt>
                <c:pt idx="321">
                  <c:v>-3.0477502999999843E-2</c:v>
                </c:pt>
                <c:pt idx="322">
                  <c:v>-2.910333700000001E-2</c:v>
                </c:pt>
                <c:pt idx="323">
                  <c:v>-2.8415075999999997E-2</c:v>
                </c:pt>
                <c:pt idx="324">
                  <c:v>-3.4379909999999882E-2</c:v>
                </c:pt>
                <c:pt idx="325">
                  <c:v>-3.2388562000000093E-2</c:v>
                </c:pt>
                <c:pt idx="326">
                  <c:v>-3.1525069000000031E-2</c:v>
                </c:pt>
                <c:pt idx="327">
                  <c:v>-3.2648470000000089E-2</c:v>
                </c:pt>
                <c:pt idx="328">
                  <c:v>-3.1799958000000059E-2</c:v>
                </c:pt>
                <c:pt idx="329">
                  <c:v>-3.1615892000000027E-2</c:v>
                </c:pt>
                <c:pt idx="330">
                  <c:v>-3.0211890999999925E-2</c:v>
                </c:pt>
                <c:pt idx="331">
                  <c:v>-3.2206156999999846E-2</c:v>
                </c:pt>
                <c:pt idx="332">
                  <c:v>-3.4886230000000067E-2</c:v>
                </c:pt>
                <c:pt idx="333">
                  <c:v>-3.3389265999999904E-2</c:v>
                </c:pt>
                <c:pt idx="334">
                  <c:v>-3.2942968000000065E-2</c:v>
                </c:pt>
                <c:pt idx="335">
                  <c:v>-3.2957096999999977E-2</c:v>
                </c:pt>
                <c:pt idx="336">
                  <c:v>-3.2780882999999907E-2</c:v>
                </c:pt>
                <c:pt idx="337">
                  <c:v>-3.2111642999999961E-2</c:v>
                </c:pt>
                <c:pt idx="338">
                  <c:v>-3.1698536999999985E-2</c:v>
                </c:pt>
                <c:pt idx="339">
                  <c:v>-3.2073247999999922E-2</c:v>
                </c:pt>
                <c:pt idx="340">
                  <c:v>-3.3958045999999971E-2</c:v>
                </c:pt>
                <c:pt idx="341">
                  <c:v>-3.3536763000000067E-2</c:v>
                </c:pt>
                <c:pt idx="342">
                  <c:v>-3.4530688000000052E-2</c:v>
                </c:pt>
                <c:pt idx="343">
                  <c:v>-3.3114923999999976E-2</c:v>
                </c:pt>
                <c:pt idx="344">
                  <c:v>-3.0746178999999985E-2</c:v>
                </c:pt>
                <c:pt idx="345">
                  <c:v>-3.1482111999999916E-2</c:v>
                </c:pt>
                <c:pt idx="346">
                  <c:v>-3.2244061000000102E-2</c:v>
                </c:pt>
                <c:pt idx="347">
                  <c:v>-3.1364500000000135E-2</c:v>
                </c:pt>
                <c:pt idx="348">
                  <c:v>-3.1914637000000086E-2</c:v>
                </c:pt>
                <c:pt idx="349">
                  <c:v>-3.0687278000000106E-2</c:v>
                </c:pt>
                <c:pt idx="350">
                  <c:v>-3.1341680999999878E-2</c:v>
                </c:pt>
                <c:pt idx="351">
                  <c:v>-3.0373869000000012E-2</c:v>
                </c:pt>
                <c:pt idx="352">
                  <c:v>-3.0408841000000165E-2</c:v>
                </c:pt>
                <c:pt idx="353">
                  <c:v>-2.9455330000000005E-2</c:v>
                </c:pt>
                <c:pt idx="354">
                  <c:v>-2.7672510000000101E-2</c:v>
                </c:pt>
                <c:pt idx="355">
                  <c:v>-2.7660257000000001E-2</c:v>
                </c:pt>
                <c:pt idx="356">
                  <c:v>-2.4606729000000088E-2</c:v>
                </c:pt>
                <c:pt idx="357">
                  <c:v>-2.5163424000000077E-2</c:v>
                </c:pt>
                <c:pt idx="358">
                  <c:v>-2.7103082999999969E-2</c:v>
                </c:pt>
                <c:pt idx="359">
                  <c:v>-2.7954381999999896E-2</c:v>
                </c:pt>
                <c:pt idx="360">
                  <c:v>-3.1405606000000037E-2</c:v>
                </c:pt>
                <c:pt idx="361">
                  <c:v>-3.0871667999999998E-2</c:v>
                </c:pt>
                <c:pt idx="362">
                  <c:v>-3.0430098999999926E-2</c:v>
                </c:pt>
                <c:pt idx="363">
                  <c:v>-2.9712164999999912E-2</c:v>
                </c:pt>
                <c:pt idx="364">
                  <c:v>-3.0355131999999913E-2</c:v>
                </c:pt>
                <c:pt idx="365">
                  <c:v>-3.0368376000000127E-2</c:v>
                </c:pt>
                <c:pt idx="366">
                  <c:v>-2.9891001999999844E-2</c:v>
                </c:pt>
                <c:pt idx="367">
                  <c:v>-3.0769391000000042E-2</c:v>
                </c:pt>
                <c:pt idx="368">
                  <c:v>-3.0238178000000063E-2</c:v>
                </c:pt>
                <c:pt idx="369">
                  <c:v>-3.0119729000000008E-2</c:v>
                </c:pt>
                <c:pt idx="370">
                  <c:v>-3.0373777999999903E-2</c:v>
                </c:pt>
                <c:pt idx="371">
                  <c:v>-3.1908872999999859E-2</c:v>
                </c:pt>
                <c:pt idx="372">
                  <c:v>-3.1824746000000008E-2</c:v>
                </c:pt>
                <c:pt idx="373">
                  <c:v>-3.0958719999999856E-2</c:v>
                </c:pt>
                <c:pt idx="374">
                  <c:v>-2.9965565999999853E-2</c:v>
                </c:pt>
                <c:pt idx="375">
                  <c:v>-2.9286035999999967E-2</c:v>
                </c:pt>
                <c:pt idx="376">
                  <c:v>-2.8587782000000062E-2</c:v>
                </c:pt>
                <c:pt idx="377">
                  <c:v>-2.9581566000000066E-2</c:v>
                </c:pt>
                <c:pt idx="378">
                  <c:v>-2.7788653999999951E-2</c:v>
                </c:pt>
                <c:pt idx="379">
                  <c:v>-2.7906379000000016E-2</c:v>
                </c:pt>
                <c:pt idx="380">
                  <c:v>-2.7296125999999959E-2</c:v>
                </c:pt>
                <c:pt idx="381">
                  <c:v>-2.8309985999999981E-2</c:v>
                </c:pt>
                <c:pt idx="382">
                  <c:v>-2.7986190000000077E-2</c:v>
                </c:pt>
                <c:pt idx="383">
                  <c:v>-2.8072492999999896E-2</c:v>
                </c:pt>
                <c:pt idx="384">
                  <c:v>-2.876784500000008E-2</c:v>
                </c:pt>
                <c:pt idx="385">
                  <c:v>-2.7337068000000044E-2</c:v>
                </c:pt>
                <c:pt idx="386">
                  <c:v>-2.7245679999999994E-2</c:v>
                </c:pt>
                <c:pt idx="387">
                  <c:v>-2.7370022999999945E-2</c:v>
                </c:pt>
                <c:pt idx="388">
                  <c:v>-2.7108921000000008E-2</c:v>
                </c:pt>
                <c:pt idx="389">
                  <c:v>-2.6890038999999887E-2</c:v>
                </c:pt>
                <c:pt idx="390">
                  <c:v>-2.7453727999999955E-2</c:v>
                </c:pt>
                <c:pt idx="391">
                  <c:v>-2.6828144000000064E-2</c:v>
                </c:pt>
                <c:pt idx="392">
                  <c:v>-2.8308518999999931E-2</c:v>
                </c:pt>
                <c:pt idx="393">
                  <c:v>-2.6961847999999917E-2</c:v>
                </c:pt>
                <c:pt idx="394">
                  <c:v>-2.7101355999999896E-2</c:v>
                </c:pt>
                <c:pt idx="395">
                  <c:v>-2.6136432999999896E-2</c:v>
                </c:pt>
                <c:pt idx="396">
                  <c:v>-2.659153500000002E-2</c:v>
                </c:pt>
                <c:pt idx="397">
                  <c:v>-2.5657975999999961E-2</c:v>
                </c:pt>
                <c:pt idx="398">
                  <c:v>-2.5836062000000083E-2</c:v>
                </c:pt>
                <c:pt idx="399">
                  <c:v>-2.5642395999999963E-2</c:v>
                </c:pt>
                <c:pt idx="400">
                  <c:v>-2.4943755000000008E-2</c:v>
                </c:pt>
                <c:pt idx="401">
                  <c:v>-2.5253848999999946E-2</c:v>
                </c:pt>
                <c:pt idx="402">
                  <c:v>-2.475953000000004E-2</c:v>
                </c:pt>
                <c:pt idx="403">
                  <c:v>-2.4174113000000035E-2</c:v>
                </c:pt>
                <c:pt idx="404">
                  <c:v>-2.4433277999999971E-2</c:v>
                </c:pt>
                <c:pt idx="405">
                  <c:v>-2.4865761000000021E-2</c:v>
                </c:pt>
                <c:pt idx="406">
                  <c:v>-2.5175481999999874E-2</c:v>
                </c:pt>
                <c:pt idx="407">
                  <c:v>-2.5448961000000055E-2</c:v>
                </c:pt>
                <c:pt idx="408">
                  <c:v>-2.5242782999999918E-2</c:v>
                </c:pt>
                <c:pt idx="409">
                  <c:v>-2.4662420999999993E-2</c:v>
                </c:pt>
                <c:pt idx="410">
                  <c:v>-2.4374458000000005E-2</c:v>
                </c:pt>
                <c:pt idx="411">
                  <c:v>-2.3309493999999858E-2</c:v>
                </c:pt>
                <c:pt idx="412">
                  <c:v>-2.2788903000000117E-2</c:v>
                </c:pt>
                <c:pt idx="413">
                  <c:v>-2.2194816999999829E-2</c:v>
                </c:pt>
                <c:pt idx="414">
                  <c:v>-2.1341420999999854E-2</c:v>
                </c:pt>
                <c:pt idx="415">
                  <c:v>-2.2809095999999952E-2</c:v>
                </c:pt>
                <c:pt idx="416">
                  <c:v>-2.2311437000000069E-2</c:v>
                </c:pt>
                <c:pt idx="417">
                  <c:v>-2.2289193999999953E-2</c:v>
                </c:pt>
                <c:pt idx="418">
                  <c:v>-2.4438578999999891E-2</c:v>
                </c:pt>
                <c:pt idx="419">
                  <c:v>-2.5316654999999855E-2</c:v>
                </c:pt>
                <c:pt idx="420">
                  <c:v>-2.6817708999999922E-2</c:v>
                </c:pt>
                <c:pt idx="421">
                  <c:v>-2.5730146999999988E-2</c:v>
                </c:pt>
                <c:pt idx="422">
                  <c:v>-2.7252070000000003E-2</c:v>
                </c:pt>
                <c:pt idx="423">
                  <c:v>-2.7964420999999903E-2</c:v>
                </c:pt>
                <c:pt idx="424">
                  <c:v>-2.6454543000000059E-2</c:v>
                </c:pt>
                <c:pt idx="425">
                  <c:v>-2.5745106999999962E-2</c:v>
                </c:pt>
                <c:pt idx="426">
                  <c:v>-2.6003534000000172E-2</c:v>
                </c:pt>
                <c:pt idx="427">
                  <c:v>-3.3531226999999941E-2</c:v>
                </c:pt>
                <c:pt idx="428">
                  <c:v>-3.4189165999999889E-2</c:v>
                </c:pt>
                <c:pt idx="429">
                  <c:v>-3.446710000000007E-2</c:v>
                </c:pt>
                <c:pt idx="430">
                  <c:v>-3.3956288999999973E-2</c:v>
                </c:pt>
                <c:pt idx="431">
                  <c:v>-3.6182709999999813E-2</c:v>
                </c:pt>
                <c:pt idx="432">
                  <c:v>-3.6346058000000084E-2</c:v>
                </c:pt>
                <c:pt idx="433">
                  <c:v>-3.4293859999999995E-2</c:v>
                </c:pt>
                <c:pt idx="434">
                  <c:v>-3.2604540000000043E-2</c:v>
                </c:pt>
                <c:pt idx="435">
                  <c:v>-3.3373552000000015E-2</c:v>
                </c:pt>
                <c:pt idx="436">
                  <c:v>-3.3209436000000099E-2</c:v>
                </c:pt>
                <c:pt idx="437">
                  <c:v>-3.2538573000000043E-2</c:v>
                </c:pt>
                <c:pt idx="438">
                  <c:v>-3.3450854000000162E-2</c:v>
                </c:pt>
                <c:pt idx="439">
                  <c:v>-3.2048460999999862E-2</c:v>
                </c:pt>
                <c:pt idx="440">
                  <c:v>-3.318871200000012E-2</c:v>
                </c:pt>
                <c:pt idx="441">
                  <c:v>-3.1312975000000048E-2</c:v>
                </c:pt>
                <c:pt idx="442">
                  <c:v>-3.0550802999999859E-2</c:v>
                </c:pt>
                <c:pt idx="443">
                  <c:v>-3.0231813999999985E-2</c:v>
                </c:pt>
                <c:pt idx="444">
                  <c:v>-2.9603794000000107E-2</c:v>
                </c:pt>
                <c:pt idx="445">
                  <c:v>-3.0465070999999854E-2</c:v>
                </c:pt>
                <c:pt idx="446">
                  <c:v>-3.0216069000000061E-2</c:v>
                </c:pt>
                <c:pt idx="447">
                  <c:v>-3.0844974999999976E-2</c:v>
                </c:pt>
                <c:pt idx="448">
                  <c:v>-3.1607108000000154E-2</c:v>
                </c:pt>
                <c:pt idx="449">
                  <c:v>-3.093351000000007E-2</c:v>
                </c:pt>
                <c:pt idx="450">
                  <c:v>-3.1048598000000083E-2</c:v>
                </c:pt>
                <c:pt idx="451">
                  <c:v>-3.0036611999999876E-2</c:v>
                </c:pt>
                <c:pt idx="452">
                  <c:v>-2.9837667000000009E-2</c:v>
                </c:pt>
                <c:pt idx="453">
                  <c:v>-3.0535284000000048E-2</c:v>
                </c:pt>
                <c:pt idx="454">
                  <c:v>-3.1104655999999977E-2</c:v>
                </c:pt>
                <c:pt idx="455">
                  <c:v>-3.3658384000000069E-2</c:v>
                </c:pt>
                <c:pt idx="456">
                  <c:v>-3.2017398999999842E-2</c:v>
                </c:pt>
                <c:pt idx="457">
                  <c:v>-3.366131799999994E-2</c:v>
                </c:pt>
                <c:pt idx="458">
                  <c:v>-3.3257315999999947E-2</c:v>
                </c:pt>
                <c:pt idx="459">
                  <c:v>-3.1706312000000028E-2</c:v>
                </c:pt>
                <c:pt idx="460">
                  <c:v>-3.0485580999999911E-2</c:v>
                </c:pt>
                <c:pt idx="461">
                  <c:v>-2.9010305000000017E-2</c:v>
                </c:pt>
                <c:pt idx="462">
                  <c:v>-2.8745376999999961E-2</c:v>
                </c:pt>
                <c:pt idx="463">
                  <c:v>-2.6813673000000107E-2</c:v>
                </c:pt>
                <c:pt idx="464">
                  <c:v>-2.5586960999999974E-2</c:v>
                </c:pt>
                <c:pt idx="465">
                  <c:v>-2.5133557999999993E-2</c:v>
                </c:pt>
                <c:pt idx="466">
                  <c:v>-2.6837452999999869E-2</c:v>
                </c:pt>
                <c:pt idx="467">
                  <c:v>-2.5641928000000008E-2</c:v>
                </c:pt>
                <c:pt idx="468">
                  <c:v>-2.3727141999999958E-2</c:v>
                </c:pt>
                <c:pt idx="469">
                  <c:v>-2.4407310999999935E-2</c:v>
                </c:pt>
                <c:pt idx="470">
                  <c:v>-2.4966477000000167E-2</c:v>
                </c:pt>
                <c:pt idx="471">
                  <c:v>-2.5146277000000054E-2</c:v>
                </c:pt>
                <c:pt idx="472">
                  <c:v>-2.6113806999999951E-2</c:v>
                </c:pt>
                <c:pt idx="473">
                  <c:v>-2.493347300000005E-2</c:v>
                </c:pt>
                <c:pt idx="474">
                  <c:v>-2.3131170999999996E-2</c:v>
                </c:pt>
                <c:pt idx="475">
                  <c:v>-2.3124686999999994E-2</c:v>
                </c:pt>
                <c:pt idx="476">
                  <c:v>-2.3449732999999924E-2</c:v>
                </c:pt>
                <c:pt idx="477">
                  <c:v>-2.3189661000000115E-2</c:v>
                </c:pt>
                <c:pt idx="478">
                  <c:v>-2.5396075999999993E-2</c:v>
                </c:pt>
                <c:pt idx="479">
                  <c:v>-2.3684158000000025E-2</c:v>
                </c:pt>
                <c:pt idx="480">
                  <c:v>-2.2770843000000013E-2</c:v>
                </c:pt>
                <c:pt idx="481">
                  <c:v>-2.2339037999999846E-2</c:v>
                </c:pt>
                <c:pt idx="482">
                  <c:v>-2.0646866000000045E-2</c:v>
                </c:pt>
                <c:pt idx="483">
                  <c:v>-2.1117615999999999E-2</c:v>
                </c:pt>
                <c:pt idx="484">
                  <c:v>-2.0630809999999881E-2</c:v>
                </c:pt>
                <c:pt idx="485">
                  <c:v>-2.1534278999999969E-2</c:v>
                </c:pt>
                <c:pt idx="486">
                  <c:v>-2.1912321999999904E-2</c:v>
                </c:pt>
                <c:pt idx="487">
                  <c:v>-2.2897118000000091E-2</c:v>
                </c:pt>
                <c:pt idx="488">
                  <c:v>-2.381838300000004E-2</c:v>
                </c:pt>
                <c:pt idx="489">
                  <c:v>-2.371367299999997E-2</c:v>
                </c:pt>
                <c:pt idx="490">
                  <c:v>-2.2874454000000013E-2</c:v>
                </c:pt>
                <c:pt idx="491">
                  <c:v>-2.2395897999999987E-2</c:v>
                </c:pt>
                <c:pt idx="492">
                  <c:v>-2.2244531000000053E-2</c:v>
                </c:pt>
                <c:pt idx="493">
                  <c:v>-2.2516723000000183E-2</c:v>
                </c:pt>
                <c:pt idx="494">
                  <c:v>-2.2996193000000175E-2</c:v>
                </c:pt>
                <c:pt idx="495">
                  <c:v>-2.240932399999997E-2</c:v>
                </c:pt>
                <c:pt idx="496">
                  <c:v>-2.2778905000000123E-2</c:v>
                </c:pt>
                <c:pt idx="497">
                  <c:v>-2.3341052999999876E-2</c:v>
                </c:pt>
                <c:pt idx="498">
                  <c:v>-2.3304960000000166E-2</c:v>
                </c:pt>
                <c:pt idx="499">
                  <c:v>-2.438083800000004E-2</c:v>
                </c:pt>
                <c:pt idx="500">
                  <c:v>-2.345296200000007E-2</c:v>
                </c:pt>
                <c:pt idx="501">
                  <c:v>-2.1611865000000081E-2</c:v>
                </c:pt>
                <c:pt idx="502">
                  <c:v>-2.0920966000000134E-2</c:v>
                </c:pt>
                <c:pt idx="503">
                  <c:v>-1.8364773000000015E-2</c:v>
                </c:pt>
                <c:pt idx="504">
                  <c:v>-1.6947325000000093E-2</c:v>
                </c:pt>
                <c:pt idx="505">
                  <c:v>-1.6993352999999843E-2</c:v>
                </c:pt>
                <c:pt idx="506">
                  <c:v>-1.6873627999999825E-2</c:v>
                </c:pt>
                <c:pt idx="507">
                  <c:v>-1.6546133999999938E-2</c:v>
                </c:pt>
                <c:pt idx="508">
                  <c:v>-1.6161219999999959E-2</c:v>
                </c:pt>
                <c:pt idx="509">
                  <c:v>-1.7427811999999904E-2</c:v>
                </c:pt>
                <c:pt idx="510">
                  <c:v>-1.7336373999999977E-2</c:v>
                </c:pt>
                <c:pt idx="511">
                  <c:v>-1.592854699999998E-2</c:v>
                </c:pt>
                <c:pt idx="512">
                  <c:v>-1.5291292999999996E-2</c:v>
                </c:pt>
                <c:pt idx="513">
                  <c:v>-1.5354612000000089E-2</c:v>
                </c:pt>
                <c:pt idx="514">
                  <c:v>-1.5180519999999888E-2</c:v>
                </c:pt>
                <c:pt idx="515">
                  <c:v>-1.4639875000000075E-2</c:v>
                </c:pt>
                <c:pt idx="516">
                  <c:v>-1.5330380999999988E-2</c:v>
                </c:pt>
                <c:pt idx="517">
                  <c:v>-1.8292750999999954E-2</c:v>
                </c:pt>
                <c:pt idx="518">
                  <c:v>-1.6558445000000119E-2</c:v>
                </c:pt>
                <c:pt idx="519">
                  <c:v>-2.0601401000000123E-2</c:v>
                </c:pt>
                <c:pt idx="520">
                  <c:v>-1.6502049000000171E-2</c:v>
                </c:pt>
                <c:pt idx="521">
                  <c:v>-1.5310433999999987E-2</c:v>
                </c:pt>
                <c:pt idx="522">
                  <c:v>-1.4207470000000057E-2</c:v>
                </c:pt>
                <c:pt idx="523">
                  <c:v>-1.1762750000000096E-2</c:v>
                </c:pt>
                <c:pt idx="524">
                  <c:v>-1.1070776999999907E-2</c:v>
                </c:pt>
                <c:pt idx="525">
                  <c:v>-9.7234769999997757E-3</c:v>
                </c:pt>
                <c:pt idx="526">
                  <c:v>-9.8557350000000946E-3</c:v>
                </c:pt>
                <c:pt idx="527">
                  <c:v>-9.3830859999998219E-3</c:v>
                </c:pt>
                <c:pt idx="528">
                  <c:v>-8.8986400000001138E-3</c:v>
                </c:pt>
                <c:pt idx="529">
                  <c:v>-7.6447799999998555E-3</c:v>
                </c:pt>
                <c:pt idx="530">
                  <c:v>-5.9759959999998958E-3</c:v>
                </c:pt>
                <c:pt idx="531">
                  <c:v>-6.168048999999883E-3</c:v>
                </c:pt>
                <c:pt idx="532">
                  <c:v>-6.9213259999999083E-3</c:v>
                </c:pt>
                <c:pt idx="533">
                  <c:v>-5.89075600000001E-3</c:v>
                </c:pt>
                <c:pt idx="534">
                  <c:v>-7.2094389999999746E-3</c:v>
                </c:pt>
                <c:pt idx="535">
                  <c:v>-7.0886860000000523E-3</c:v>
                </c:pt>
                <c:pt idx="536">
                  <c:v>-5.7494330000001813E-3</c:v>
                </c:pt>
                <c:pt idx="537">
                  <c:v>-9.3355599999999875E-3</c:v>
                </c:pt>
                <c:pt idx="538">
                  <c:v>-1.0694563000000016E-2</c:v>
                </c:pt>
                <c:pt idx="539">
                  <c:v>-8.3949250000000582E-3</c:v>
                </c:pt>
                <c:pt idx="540">
                  <c:v>-1.0015662999999904E-2</c:v>
                </c:pt>
                <c:pt idx="541">
                  <c:v>-1.0531580000000077E-2</c:v>
                </c:pt>
                <c:pt idx="542">
                  <c:v>-1.2059944999999971E-2</c:v>
                </c:pt>
                <c:pt idx="543">
                  <c:v>-8.6007210000000212E-3</c:v>
                </c:pt>
                <c:pt idx="544">
                  <c:v>-1.054450699999984E-2</c:v>
                </c:pt>
                <c:pt idx="545">
                  <c:v>-9.6878850000000506E-3</c:v>
                </c:pt>
                <c:pt idx="546">
                  <c:v>-1.0285356000000093E-2</c:v>
                </c:pt>
                <c:pt idx="547">
                  <c:v>-7.3630720000001024E-3</c:v>
                </c:pt>
                <c:pt idx="548">
                  <c:v>-6.5960170000000746E-3</c:v>
                </c:pt>
                <c:pt idx="549">
                  <c:v>-6.0668259999999922E-3</c:v>
                </c:pt>
                <c:pt idx="550">
                  <c:v>-5.9554849999999531E-3</c:v>
                </c:pt>
                <c:pt idx="551">
                  <c:v>-5.2482569999999671E-3</c:v>
                </c:pt>
                <c:pt idx="552">
                  <c:v>-5.4632309999999504E-3</c:v>
                </c:pt>
                <c:pt idx="553">
                  <c:v>-6.4315269999999604E-3</c:v>
                </c:pt>
                <c:pt idx="554">
                  <c:v>-5.9048279999999523E-3</c:v>
                </c:pt>
                <c:pt idx="555">
                  <c:v>-7.8968879999999891E-3</c:v>
                </c:pt>
                <c:pt idx="556">
                  <c:v>-8.8156320000000506E-3</c:v>
                </c:pt>
                <c:pt idx="557">
                  <c:v>-8.0476790000000159E-3</c:v>
                </c:pt>
                <c:pt idx="558">
                  <c:v>-5.5734390000000073E-3</c:v>
                </c:pt>
                <c:pt idx="559">
                  <c:v>-5.4550209999999879E-3</c:v>
                </c:pt>
                <c:pt idx="560">
                  <c:v>-5.0838850000000093E-3</c:v>
                </c:pt>
                <c:pt idx="561">
                  <c:v>-5.8986099999999621E-3</c:v>
                </c:pt>
                <c:pt idx="562">
                  <c:v>-4.619525000000067E-3</c:v>
                </c:pt>
                <c:pt idx="563">
                  <c:v>-2.8681460000000241E-3</c:v>
                </c:pt>
                <c:pt idx="564">
                  <c:v>-2.6312800000000609E-3</c:v>
                </c:pt>
                <c:pt idx="565">
                  <c:v>-3.0091030000000954E-3</c:v>
                </c:pt>
                <c:pt idx="566">
                  <c:v>-2.9369890000000396E-3</c:v>
                </c:pt>
                <c:pt idx="567">
                  <c:v>-2.8661290000000007E-3</c:v>
                </c:pt>
                <c:pt idx="568">
                  <c:v>-1.5924780000000282E-3</c:v>
                </c:pt>
                <c:pt idx="569">
                  <c:v>-1.7525499999999283E-3</c:v>
                </c:pt>
                <c:pt idx="570">
                  <c:v>-1.8046910000000479E-3</c:v>
                </c:pt>
                <c:pt idx="571">
                  <c:v>-1.7577890000000024E-3</c:v>
                </c:pt>
                <c:pt idx="572">
                  <c:v>-8.0093499999998126E-4</c:v>
                </c:pt>
                <c:pt idx="573">
                  <c:v>-1.2943109999998797E-3</c:v>
                </c:pt>
                <c:pt idx="574">
                  <c:v>-1.6042549999999664E-3</c:v>
                </c:pt>
                <c:pt idx="575">
                  <c:v>-9.9871499999994737E-4</c:v>
                </c:pt>
                <c:pt idx="576">
                  <c:v>-1.8848150000001168E-3</c:v>
                </c:pt>
                <c:pt idx="577">
                  <c:v>-7.772410000000036E-4</c:v>
                </c:pt>
                <c:pt idx="578">
                  <c:v>0</c:v>
                </c:pt>
                <c:pt idx="579">
                  <c:v>0</c:v>
                </c:pt>
                <c:pt idx="580">
                  <c:v>-2.0501000000012936E-4</c:v>
                </c:pt>
                <c:pt idx="581">
                  <c:v>-7.2456699999997904E-4</c:v>
                </c:pt>
                <c:pt idx="582">
                  <c:v>-2.2172249999998714E-3</c:v>
                </c:pt>
                <c:pt idx="583">
                  <c:v>-2.1562879999999039E-3</c:v>
                </c:pt>
                <c:pt idx="584">
                  <c:v>-2.9181650000000446E-3</c:v>
                </c:pt>
                <c:pt idx="585">
                  <c:v>-2.8800830000000133E-3</c:v>
                </c:pt>
                <c:pt idx="586">
                  <c:v>-3.4385459999998601E-3</c:v>
                </c:pt>
                <c:pt idx="587">
                  <c:v>-2.0541630000000168E-3</c:v>
                </c:pt>
                <c:pt idx="588">
                  <c:v>-4.3748140000000151E-3</c:v>
                </c:pt>
                <c:pt idx="589">
                  <c:v>-4.2844860000000153E-3</c:v>
                </c:pt>
                <c:pt idx="590">
                  <c:v>-6.0000440000001166E-3</c:v>
                </c:pt>
                <c:pt idx="591">
                  <c:v>-5.4379999999998744E-3</c:v>
                </c:pt>
                <c:pt idx="592">
                  <c:v>-3.1177930000001199E-3</c:v>
                </c:pt>
                <c:pt idx="593">
                  <c:v>-3.3537490000001072E-3</c:v>
                </c:pt>
                <c:pt idx="594">
                  <c:v>-4.5527469999999542E-3</c:v>
                </c:pt>
                <c:pt idx="595">
                  <c:v>-4.4514289999999616E-3</c:v>
                </c:pt>
                <c:pt idx="596">
                  <c:v>-4.022718000000168E-3</c:v>
                </c:pt>
                <c:pt idx="597">
                  <c:v>-3.9198770000000421E-3</c:v>
                </c:pt>
                <c:pt idx="598">
                  <c:v>-4.278495000000021E-3</c:v>
                </c:pt>
                <c:pt idx="599">
                  <c:v>-2.8076590000000578E-3</c:v>
                </c:pt>
                <c:pt idx="600">
                  <c:v>-3.0315330000000814E-3</c:v>
                </c:pt>
                <c:pt idx="601">
                  <c:v>-3.0870820000000092E-3</c:v>
                </c:pt>
                <c:pt idx="602">
                  <c:v>-3.9759870000000315E-3</c:v>
                </c:pt>
                <c:pt idx="603">
                  <c:v>-2.2190840000000664E-3</c:v>
                </c:pt>
                <c:pt idx="604">
                  <c:v>-2.8640170000001036E-3</c:v>
                </c:pt>
                <c:pt idx="605">
                  <c:v>-2.0891369999999371E-3</c:v>
                </c:pt>
                <c:pt idx="606">
                  <c:v>-2.1924649999998562E-3</c:v>
                </c:pt>
                <c:pt idx="607">
                  <c:v>-2.4330999999999676E-3</c:v>
                </c:pt>
                <c:pt idx="608">
                  <c:v>-2.2742540000001556E-3</c:v>
                </c:pt>
                <c:pt idx="609">
                  <c:v>-3.1485279999999422E-3</c:v>
                </c:pt>
                <c:pt idx="610">
                  <c:v>-2.9405770000000757E-3</c:v>
                </c:pt>
                <c:pt idx="611">
                  <c:v>-1.8440129999999044E-3</c:v>
                </c:pt>
                <c:pt idx="612">
                  <c:v>-9.4786399999998144E-4</c:v>
                </c:pt>
                <c:pt idx="613">
                  <c:v>-1.5229510000001484E-3</c:v>
                </c:pt>
                <c:pt idx="614">
                  <c:v>-1.3198299999999108E-3</c:v>
                </c:pt>
                <c:pt idx="615">
                  <c:v>-4.2618100000004232E-4</c:v>
                </c:pt>
                <c:pt idx="616">
                  <c:v>-2.4661510000000817E-3</c:v>
                </c:pt>
                <c:pt idx="617">
                  <c:v>-3.6496399999987262E-4</c:v>
                </c:pt>
                <c:pt idx="618">
                  <c:v>-7.5806000000011413E-4</c:v>
                </c:pt>
                <c:pt idx="619">
                  <c:v>-1.3143609999999625E-3</c:v>
                </c:pt>
                <c:pt idx="620">
                  <c:v>-5.8066000000053461E-5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-1.2311680000000251E-3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-3.5082699999998114E-4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-5.8904300000017426E-4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-2.8637900000012448E-4</c:v>
                </c:pt>
                <c:pt idx="1050">
                  <c:v>0</c:v>
                </c:pt>
                <c:pt idx="1051">
                  <c:v>-3.1125419999998485E-3</c:v>
                </c:pt>
                <c:pt idx="1052">
                  <c:v>0</c:v>
                </c:pt>
                <c:pt idx="1053">
                  <c:v>-1.4383589999999913E-3</c:v>
                </c:pt>
                <c:pt idx="1054">
                  <c:v>0</c:v>
                </c:pt>
                <c:pt idx="1055">
                  <c:v>0</c:v>
                </c:pt>
                <c:pt idx="1056">
                  <c:v>-1.2783890000000612E-3</c:v>
                </c:pt>
                <c:pt idx="1057">
                  <c:v>-1.5457399999991138E-4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76-EF40-A673-2BED53D1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strRef>
              <c:f>Evolution_new!$J$32</c:f>
              <c:strCache>
                <c:ptCount val="1"/>
                <c:pt idx="0">
                  <c:v>Portefeuille BNI-HEC Montréal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Evolution_new!$J$33:$J$1594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1001.008336</c:v>
                </c:pt>
                <c:pt idx="2">
                  <c:v>1003.719783</c:v>
                </c:pt>
                <c:pt idx="3">
                  <c:v>1006.770165</c:v>
                </c:pt>
                <c:pt idx="4">
                  <c:v>1007.943853</c:v>
                </c:pt>
                <c:pt idx="5">
                  <c:v>1006.792542</c:v>
                </c:pt>
                <c:pt idx="6">
                  <c:v>1009.0997589999999</c:v>
                </c:pt>
                <c:pt idx="7">
                  <c:v>1010.012193</c:v>
                </c:pt>
                <c:pt idx="8">
                  <c:v>1013.452979</c:v>
                </c:pt>
                <c:pt idx="9">
                  <c:v>1016.132617</c:v>
                </c:pt>
                <c:pt idx="10">
                  <c:v>1016.574169</c:v>
                </c:pt>
                <c:pt idx="11">
                  <c:v>1015.728388</c:v>
                </c:pt>
                <c:pt idx="12">
                  <c:v>1015.985007</c:v>
                </c:pt>
                <c:pt idx="13">
                  <c:v>1019.2904109999999</c:v>
                </c:pt>
                <c:pt idx="14">
                  <c:v>1018.98562</c:v>
                </c:pt>
                <c:pt idx="15">
                  <c:v>1017.1359189999999</c:v>
                </c:pt>
                <c:pt idx="16">
                  <c:v>1020.021388</c:v>
                </c:pt>
                <c:pt idx="17">
                  <c:v>1021.5531130000001</c:v>
                </c:pt>
                <c:pt idx="18">
                  <c:v>1027.796173</c:v>
                </c:pt>
                <c:pt idx="19">
                  <c:v>1024.47055</c:v>
                </c:pt>
                <c:pt idx="20">
                  <c:v>1027.177561</c:v>
                </c:pt>
                <c:pt idx="21">
                  <c:v>1031.190726</c:v>
                </c:pt>
                <c:pt idx="22">
                  <c:v>1032.0342290000001</c:v>
                </c:pt>
                <c:pt idx="23">
                  <c:v>1032.954935</c:v>
                </c:pt>
                <c:pt idx="24">
                  <c:v>1029.6387420000001</c:v>
                </c:pt>
                <c:pt idx="25">
                  <c:v>1030.12381</c:v>
                </c:pt>
                <c:pt idx="26">
                  <c:v>1031.813494</c:v>
                </c:pt>
                <c:pt idx="27">
                  <c:v>1031.1747419999999</c:v>
                </c:pt>
                <c:pt idx="28">
                  <c:v>1035.74658</c:v>
                </c:pt>
                <c:pt idx="29">
                  <c:v>1039.2775140000001</c:v>
                </c:pt>
                <c:pt idx="30">
                  <c:v>1040.6481220000001</c:v>
                </c:pt>
                <c:pt idx="31">
                  <c:v>1040.288407</c:v>
                </c:pt>
                <c:pt idx="32">
                  <c:v>1040.6075229999999</c:v>
                </c:pt>
                <c:pt idx="33">
                  <c:v>1039.3044870000001</c:v>
                </c:pt>
                <c:pt idx="34">
                  <c:v>1041.2443969999999</c:v>
                </c:pt>
                <c:pt idx="35">
                  <c:v>1042.5559049999999</c:v>
                </c:pt>
                <c:pt idx="36">
                  <c:v>1040.6586709999999</c:v>
                </c:pt>
                <c:pt idx="37">
                  <c:v>1040.3549599999999</c:v>
                </c:pt>
                <c:pt idx="38">
                  <c:v>1045.3555819999999</c:v>
                </c:pt>
                <c:pt idx="39">
                  <c:v>1046.0937719999999</c:v>
                </c:pt>
                <c:pt idx="40">
                  <c:v>1048.3863839999999</c:v>
                </c:pt>
                <c:pt idx="41">
                  <c:v>1051.6544449999999</c:v>
                </c:pt>
                <c:pt idx="42">
                  <c:v>1050.4731449999999</c:v>
                </c:pt>
                <c:pt idx="43">
                  <c:v>1047.6084940000001</c:v>
                </c:pt>
                <c:pt idx="44">
                  <c:v>1053.033545</c:v>
                </c:pt>
                <c:pt idx="45">
                  <c:v>1053.7747919999999</c:v>
                </c:pt>
                <c:pt idx="46">
                  <c:v>1054.204356</c:v>
                </c:pt>
                <c:pt idx="47">
                  <c:v>1053.967097</c:v>
                </c:pt>
                <c:pt idx="48">
                  <c:v>1058.7276830000001</c:v>
                </c:pt>
                <c:pt idx="49">
                  <c:v>1062.1552819999999</c:v>
                </c:pt>
                <c:pt idx="50">
                  <c:v>1060.9834719999999</c:v>
                </c:pt>
                <c:pt idx="51">
                  <c:v>1061.4030459999999</c:v>
                </c:pt>
                <c:pt idx="52">
                  <c:v>1065.8241559999999</c:v>
                </c:pt>
                <c:pt idx="53">
                  <c:v>1062.84654</c:v>
                </c:pt>
                <c:pt idx="54">
                  <c:v>1061.8717999999999</c:v>
                </c:pt>
                <c:pt idx="55">
                  <c:v>1063.7386839999999</c:v>
                </c:pt>
                <c:pt idx="56">
                  <c:v>1064.0353729999999</c:v>
                </c:pt>
                <c:pt idx="57">
                  <c:v>1065.2292</c:v>
                </c:pt>
                <c:pt idx="58">
                  <c:v>1063.4843289999999</c:v>
                </c:pt>
                <c:pt idx="59">
                  <c:v>1065.5974329999999</c:v>
                </c:pt>
                <c:pt idx="60">
                  <c:v>1067.2674919999999</c:v>
                </c:pt>
                <c:pt idx="61">
                  <c:v>1068.0147280000001</c:v>
                </c:pt>
                <c:pt idx="62">
                  <c:v>1068.821659</c:v>
                </c:pt>
                <c:pt idx="63">
                  <c:v>1072.000491</c:v>
                </c:pt>
                <c:pt idx="64">
                  <c:v>1069.619598</c:v>
                </c:pt>
                <c:pt idx="65">
                  <c:v>1067.1291269999999</c:v>
                </c:pt>
                <c:pt idx="66">
                  <c:v>1070.965956</c:v>
                </c:pt>
                <c:pt idx="67">
                  <c:v>1070.1357989999999</c:v>
                </c:pt>
                <c:pt idx="68">
                  <c:v>1070.6392880000001</c:v>
                </c:pt>
                <c:pt idx="69">
                  <c:v>1073.0448449999999</c:v>
                </c:pt>
                <c:pt idx="70">
                  <c:v>1072.32158</c:v>
                </c:pt>
                <c:pt idx="71">
                  <c:v>1071.6230390000001</c:v>
                </c:pt>
                <c:pt idx="72">
                  <c:v>1075.085268</c:v>
                </c:pt>
                <c:pt idx="73">
                  <c:v>1072.689206</c:v>
                </c:pt>
                <c:pt idx="74">
                  <c:v>1079.023739</c:v>
                </c:pt>
                <c:pt idx="75">
                  <c:v>1079.607681</c:v>
                </c:pt>
                <c:pt idx="76">
                  <c:v>1078.7296369999999</c:v>
                </c:pt>
                <c:pt idx="77">
                  <c:v>1080.634638</c:v>
                </c:pt>
                <c:pt idx="78">
                  <c:v>1079.626661</c:v>
                </c:pt>
                <c:pt idx="79">
                  <c:v>1080.496893</c:v>
                </c:pt>
                <c:pt idx="80">
                  <c:v>1079.012385</c:v>
                </c:pt>
                <c:pt idx="81">
                  <c:v>1075.4110020000001</c:v>
                </c:pt>
                <c:pt idx="82">
                  <c:v>1079.786599</c:v>
                </c:pt>
                <c:pt idx="83">
                  <c:v>1078.1277580000001</c:v>
                </c:pt>
                <c:pt idx="84">
                  <c:v>1073.758865</c:v>
                </c:pt>
                <c:pt idx="85">
                  <c:v>1073.548389</c:v>
                </c:pt>
                <c:pt idx="86">
                  <c:v>1071.1948239999999</c:v>
                </c:pt>
                <c:pt idx="87">
                  <c:v>1068.841688</c:v>
                </c:pt>
                <c:pt idx="88">
                  <c:v>1064.248378</c:v>
                </c:pt>
                <c:pt idx="89">
                  <c:v>1066.8871979999999</c:v>
                </c:pt>
                <c:pt idx="90">
                  <c:v>1069.588035</c:v>
                </c:pt>
                <c:pt idx="91">
                  <c:v>1073.0399500000001</c:v>
                </c:pt>
                <c:pt idx="92">
                  <c:v>1070.0567289999999</c:v>
                </c:pt>
                <c:pt idx="93">
                  <c:v>1067.1681080000001</c:v>
                </c:pt>
                <c:pt idx="94">
                  <c:v>1066.671417</c:v>
                </c:pt>
                <c:pt idx="95">
                  <c:v>1065.9226779999999</c:v>
                </c:pt>
                <c:pt idx="96">
                  <c:v>1065.359749</c:v>
                </c:pt>
                <c:pt idx="97">
                  <c:v>1068.2951929999999</c:v>
                </c:pt>
                <c:pt idx="98">
                  <c:v>1067.29386</c:v>
                </c:pt>
                <c:pt idx="99">
                  <c:v>1064.8999260000001</c:v>
                </c:pt>
                <c:pt idx="100">
                  <c:v>1066.258836</c:v>
                </c:pt>
                <c:pt idx="101">
                  <c:v>1067.39203</c:v>
                </c:pt>
                <c:pt idx="102">
                  <c:v>1068.744312</c:v>
                </c:pt>
                <c:pt idx="103">
                  <c:v>1072.257744</c:v>
                </c:pt>
                <c:pt idx="104">
                  <c:v>1075.393145</c:v>
                </c:pt>
                <c:pt idx="105">
                  <c:v>1074.255715</c:v>
                </c:pt>
                <c:pt idx="106">
                  <c:v>1076.3965410000001</c:v>
                </c:pt>
                <c:pt idx="107">
                  <c:v>1075.9984460000001</c:v>
                </c:pt>
                <c:pt idx="108">
                  <c:v>1077.9741590000001</c:v>
                </c:pt>
                <c:pt idx="109">
                  <c:v>1078.190325</c:v>
                </c:pt>
                <c:pt idx="110">
                  <c:v>1080.382494</c:v>
                </c:pt>
                <c:pt idx="111">
                  <c:v>1083.0382970000001</c:v>
                </c:pt>
                <c:pt idx="112">
                  <c:v>1083.1741589999999</c:v>
                </c:pt>
                <c:pt idx="113">
                  <c:v>1089.8716079999999</c:v>
                </c:pt>
                <c:pt idx="114">
                  <c:v>1085.5540020000001</c:v>
                </c:pt>
                <c:pt idx="115">
                  <c:v>1087.6820809999999</c:v>
                </c:pt>
                <c:pt idx="116">
                  <c:v>1085.667252</c:v>
                </c:pt>
                <c:pt idx="117">
                  <c:v>1085.4618359999999</c:v>
                </c:pt>
                <c:pt idx="118">
                  <c:v>1081.3694909999999</c:v>
                </c:pt>
                <c:pt idx="119">
                  <c:v>1077.971407</c:v>
                </c:pt>
                <c:pt idx="120">
                  <c:v>1079.439451</c:v>
                </c:pt>
                <c:pt idx="121">
                  <c:v>1086.1840970000001</c:v>
                </c:pt>
                <c:pt idx="122">
                  <c:v>1090.2125109999999</c:v>
                </c:pt>
                <c:pt idx="123">
                  <c:v>1093.9704449999999</c:v>
                </c:pt>
                <c:pt idx="124">
                  <c:v>1093.4399840000001</c:v>
                </c:pt>
                <c:pt idx="125">
                  <c:v>1087.2867329999999</c:v>
                </c:pt>
                <c:pt idx="126">
                  <c:v>1085.0087960000001</c:v>
                </c:pt>
                <c:pt idx="127">
                  <c:v>1087.2138070000001</c:v>
                </c:pt>
                <c:pt idx="128">
                  <c:v>1087.54547</c:v>
                </c:pt>
                <c:pt idx="129">
                  <c:v>1085.724819</c:v>
                </c:pt>
                <c:pt idx="130">
                  <c:v>1085.9336069999999</c:v>
                </c:pt>
                <c:pt idx="131">
                  <c:v>1087.533981</c:v>
                </c:pt>
                <c:pt idx="132">
                  <c:v>1086.7614960000001</c:v>
                </c:pt>
                <c:pt idx="133">
                  <c:v>1086.7215510000001</c:v>
                </c:pt>
                <c:pt idx="134">
                  <c:v>1088.7315149999999</c:v>
                </c:pt>
                <c:pt idx="135">
                  <c:v>1087.665348</c:v>
                </c:pt>
                <c:pt idx="136">
                  <c:v>1090.9154080000001</c:v>
                </c:pt>
                <c:pt idx="137">
                  <c:v>1093.573099</c:v>
                </c:pt>
                <c:pt idx="138">
                  <c:v>1096.5658100000001</c:v>
                </c:pt>
                <c:pt idx="139">
                  <c:v>1091.573879</c:v>
                </c:pt>
                <c:pt idx="140">
                  <c:v>1093.7778760000001</c:v>
                </c:pt>
                <c:pt idx="141">
                  <c:v>1091.9639830000001</c:v>
                </c:pt>
                <c:pt idx="142">
                  <c:v>1088.8671280000001</c:v>
                </c:pt>
                <c:pt idx="143">
                  <c:v>1088.734942</c:v>
                </c:pt>
                <c:pt idx="144">
                  <c:v>1089.424262</c:v>
                </c:pt>
                <c:pt idx="145">
                  <c:v>1086.5366939999999</c:v>
                </c:pt>
                <c:pt idx="146">
                  <c:v>1085.4992480000001</c:v>
                </c:pt>
                <c:pt idx="147">
                  <c:v>1089.086605</c:v>
                </c:pt>
                <c:pt idx="148">
                  <c:v>1092.140504</c:v>
                </c:pt>
                <c:pt idx="149">
                  <c:v>1088.327626</c:v>
                </c:pt>
                <c:pt idx="150">
                  <c:v>1086.9652590000001</c:v>
                </c:pt>
                <c:pt idx="151">
                  <c:v>1091.2364219999999</c:v>
                </c:pt>
                <c:pt idx="152">
                  <c:v>1084.5267349999999</c:v>
                </c:pt>
                <c:pt idx="153">
                  <c:v>1088.5546449999999</c:v>
                </c:pt>
                <c:pt idx="154">
                  <c:v>1091.302854</c:v>
                </c:pt>
                <c:pt idx="155">
                  <c:v>1095.0845139999999</c:v>
                </c:pt>
                <c:pt idx="156">
                  <c:v>1092.579058</c:v>
                </c:pt>
                <c:pt idx="157">
                  <c:v>1092.8662670000001</c:v>
                </c:pt>
                <c:pt idx="158">
                  <c:v>1088.8693249999999</c:v>
                </c:pt>
                <c:pt idx="159">
                  <c:v>1083.223559</c:v>
                </c:pt>
                <c:pt idx="160">
                  <c:v>1082.0697299999999</c:v>
                </c:pt>
                <c:pt idx="161">
                  <c:v>1087.2759430000001</c:v>
                </c:pt>
                <c:pt idx="162">
                  <c:v>1089.80476</c:v>
                </c:pt>
                <c:pt idx="163">
                  <c:v>1093.3967279999999</c:v>
                </c:pt>
                <c:pt idx="164">
                  <c:v>1097.2424229999999</c:v>
                </c:pt>
                <c:pt idx="165">
                  <c:v>1096.7719750000001</c:v>
                </c:pt>
                <c:pt idx="166">
                  <c:v>1098.4550609999999</c:v>
                </c:pt>
                <c:pt idx="167">
                  <c:v>1098.489906</c:v>
                </c:pt>
                <c:pt idx="168">
                  <c:v>1096.9310290000001</c:v>
                </c:pt>
                <c:pt idx="169">
                  <c:v>1094.8101429999999</c:v>
                </c:pt>
                <c:pt idx="170">
                  <c:v>1090.84392</c:v>
                </c:pt>
                <c:pt idx="171">
                  <c:v>1094.988961</c:v>
                </c:pt>
                <c:pt idx="172">
                  <c:v>1096.449063</c:v>
                </c:pt>
                <c:pt idx="173">
                  <c:v>1096.7821650000001</c:v>
                </c:pt>
                <c:pt idx="174">
                  <c:v>1096.0104240000001</c:v>
                </c:pt>
                <c:pt idx="175">
                  <c:v>1099.882492</c:v>
                </c:pt>
                <c:pt idx="176">
                  <c:v>1101.307045</c:v>
                </c:pt>
                <c:pt idx="177">
                  <c:v>1102.2750619999999</c:v>
                </c:pt>
                <c:pt idx="178">
                  <c:v>1104.146432</c:v>
                </c:pt>
                <c:pt idx="179">
                  <c:v>1104.2274990000001</c:v>
                </c:pt>
                <c:pt idx="180">
                  <c:v>1102.018503</c:v>
                </c:pt>
                <c:pt idx="181">
                  <c:v>1098.912137</c:v>
                </c:pt>
                <c:pt idx="182">
                  <c:v>1099.7834319999999</c:v>
                </c:pt>
                <c:pt idx="183">
                  <c:v>1096.6728860000001</c:v>
                </c:pt>
                <c:pt idx="184">
                  <c:v>1099.6458419999999</c:v>
                </c:pt>
                <c:pt idx="185">
                  <c:v>1093.9199960000001</c:v>
                </c:pt>
                <c:pt idx="186">
                  <c:v>1091.7494509999999</c:v>
                </c:pt>
                <c:pt idx="187">
                  <c:v>1098.8042869999999</c:v>
                </c:pt>
                <c:pt idx="188">
                  <c:v>1102.7248050000001</c:v>
                </c:pt>
                <c:pt idx="189">
                  <c:v>1098.3927040000001</c:v>
                </c:pt>
                <c:pt idx="190">
                  <c:v>1093.598673</c:v>
                </c:pt>
                <c:pt idx="191">
                  <c:v>1095.864272</c:v>
                </c:pt>
                <c:pt idx="192">
                  <c:v>1094.3290810000001</c:v>
                </c:pt>
                <c:pt idx="193">
                  <c:v>1093.368307</c:v>
                </c:pt>
                <c:pt idx="194">
                  <c:v>1094.2768840000001</c:v>
                </c:pt>
                <c:pt idx="195">
                  <c:v>1094.4217369999999</c:v>
                </c:pt>
                <c:pt idx="196">
                  <c:v>1093.4492250000001</c:v>
                </c:pt>
                <c:pt idx="197">
                  <c:v>1092.6165699999999</c:v>
                </c:pt>
                <c:pt idx="198">
                  <c:v>1093.5006719999999</c:v>
                </c:pt>
                <c:pt idx="199">
                  <c:v>1094.934217</c:v>
                </c:pt>
                <c:pt idx="200">
                  <c:v>1094.7638899999999</c:v>
                </c:pt>
                <c:pt idx="201">
                  <c:v>1094.9831670000001</c:v>
                </c:pt>
                <c:pt idx="202">
                  <c:v>1093.4032709999999</c:v>
                </c:pt>
                <c:pt idx="203">
                  <c:v>1091.6229989999999</c:v>
                </c:pt>
                <c:pt idx="204">
                  <c:v>1093.6700599999999</c:v>
                </c:pt>
                <c:pt idx="205">
                  <c:v>1103.0589660000001</c:v>
                </c:pt>
                <c:pt idx="206">
                  <c:v>1105.079614</c:v>
                </c:pt>
                <c:pt idx="207">
                  <c:v>1107.504312</c:v>
                </c:pt>
                <c:pt idx="208">
                  <c:v>1107.0141490000001</c:v>
                </c:pt>
                <c:pt idx="209">
                  <c:v>1105.6368480000001</c:v>
                </c:pt>
                <c:pt idx="210">
                  <c:v>1108.93433</c:v>
                </c:pt>
                <c:pt idx="211">
                  <c:v>1108.660478</c:v>
                </c:pt>
                <c:pt idx="212">
                  <c:v>1112.151932</c:v>
                </c:pt>
                <c:pt idx="213">
                  <c:v>1110.5620469999999</c:v>
                </c:pt>
                <c:pt idx="214">
                  <c:v>1110.5220870000001</c:v>
                </c:pt>
                <c:pt idx="215">
                  <c:v>1112.8323009999999</c:v>
                </c:pt>
                <c:pt idx="216">
                  <c:v>1116.3396789999999</c:v>
                </c:pt>
                <c:pt idx="217">
                  <c:v>1118.73225</c:v>
                </c:pt>
                <c:pt idx="218">
                  <c:v>1118.8066739999999</c:v>
                </c:pt>
                <c:pt idx="219">
                  <c:v>1122.0893410000001</c:v>
                </c:pt>
                <c:pt idx="220">
                  <c:v>1122.7982810000001</c:v>
                </c:pt>
                <c:pt idx="221">
                  <c:v>1119.99297</c:v>
                </c:pt>
                <c:pt idx="222">
                  <c:v>1120.391065</c:v>
                </c:pt>
                <c:pt idx="223">
                  <c:v>1124.6092819999999</c:v>
                </c:pt>
                <c:pt idx="224">
                  <c:v>1123.319731</c:v>
                </c:pt>
                <c:pt idx="225">
                  <c:v>1123.8169660000001</c:v>
                </c:pt>
                <c:pt idx="226">
                  <c:v>1123.8931090000001</c:v>
                </c:pt>
                <c:pt idx="227">
                  <c:v>1124.382732</c:v>
                </c:pt>
                <c:pt idx="228">
                  <c:v>1118.7300519999999</c:v>
                </c:pt>
                <c:pt idx="229">
                  <c:v>1118.746036</c:v>
                </c:pt>
                <c:pt idx="230">
                  <c:v>1115.741587</c:v>
                </c:pt>
                <c:pt idx="231">
                  <c:v>1112.337544</c:v>
                </c:pt>
                <c:pt idx="232">
                  <c:v>1120.1657339999999</c:v>
                </c:pt>
                <c:pt idx="233">
                  <c:v>1116.3399790000001</c:v>
                </c:pt>
                <c:pt idx="234">
                  <c:v>1116.6266880000001</c:v>
                </c:pt>
                <c:pt idx="235">
                  <c:v>1118.699523</c:v>
                </c:pt>
                <c:pt idx="236">
                  <c:v>1119.8216239999999</c:v>
                </c:pt>
                <c:pt idx="237">
                  <c:v>1123.9612400000001</c:v>
                </c:pt>
                <c:pt idx="238">
                  <c:v>1125.3003799999999</c:v>
                </c:pt>
                <c:pt idx="239">
                  <c:v>1125.7454279999999</c:v>
                </c:pt>
                <c:pt idx="240">
                  <c:v>1123.204508</c:v>
                </c:pt>
                <c:pt idx="241">
                  <c:v>1126.0840840000001</c:v>
                </c:pt>
                <c:pt idx="242">
                  <c:v>1130.497382</c:v>
                </c:pt>
                <c:pt idx="243">
                  <c:v>1130.5810180000001</c:v>
                </c:pt>
                <c:pt idx="244">
                  <c:v>1131.02207</c:v>
                </c:pt>
                <c:pt idx="245">
                  <c:v>1132.2747979999999</c:v>
                </c:pt>
                <c:pt idx="246">
                  <c:v>1119.6336349999999</c:v>
                </c:pt>
                <c:pt idx="247">
                  <c:v>1117.1441629999999</c:v>
                </c:pt>
                <c:pt idx="248">
                  <c:v>1123.796407</c:v>
                </c:pt>
                <c:pt idx="249">
                  <c:v>1123.6969549999999</c:v>
                </c:pt>
                <c:pt idx="250">
                  <c:v>1124.437461</c:v>
                </c:pt>
                <c:pt idx="251">
                  <c:v>1124.6010759999999</c:v>
                </c:pt>
                <c:pt idx="252">
                  <c:v>1124.861562</c:v>
                </c:pt>
                <c:pt idx="253">
                  <c:v>1128.7387839999999</c:v>
                </c:pt>
                <c:pt idx="254">
                  <c:v>1129.0538529999999</c:v>
                </c:pt>
                <c:pt idx="255">
                  <c:v>1132.3799280000001</c:v>
                </c:pt>
                <c:pt idx="256">
                  <c:v>1133.2614779999999</c:v>
                </c:pt>
                <c:pt idx="257">
                  <c:v>1134.9308129999999</c:v>
                </c:pt>
                <c:pt idx="258">
                  <c:v>1137.433127</c:v>
                </c:pt>
                <c:pt idx="259">
                  <c:v>1140.226754</c:v>
                </c:pt>
                <c:pt idx="260">
                  <c:v>1141.253328</c:v>
                </c:pt>
                <c:pt idx="261">
                  <c:v>1140.267979</c:v>
                </c:pt>
                <c:pt idx="262">
                  <c:v>1144.3867150000001</c:v>
                </c:pt>
                <c:pt idx="263">
                  <c:v>1145.8099520000001</c:v>
                </c:pt>
                <c:pt idx="264">
                  <c:v>1144.2871620000001</c:v>
                </c:pt>
                <c:pt idx="265">
                  <c:v>1137.2171080000001</c:v>
                </c:pt>
                <c:pt idx="266">
                  <c:v>1138.926314</c:v>
                </c:pt>
                <c:pt idx="267">
                  <c:v>1141.752943</c:v>
                </c:pt>
                <c:pt idx="268">
                  <c:v>1141.2412529999999</c:v>
                </c:pt>
                <c:pt idx="269">
                  <c:v>1136.29513</c:v>
                </c:pt>
                <c:pt idx="270">
                  <c:v>1141.2770370000001</c:v>
                </c:pt>
                <c:pt idx="271">
                  <c:v>1147.2348139999999</c:v>
                </c:pt>
                <c:pt idx="272">
                  <c:v>1150.83619</c:v>
                </c:pt>
                <c:pt idx="273">
                  <c:v>1153.8681750000001</c:v>
                </c:pt>
                <c:pt idx="274">
                  <c:v>1152.0990240000001</c:v>
                </c:pt>
                <c:pt idx="275">
                  <c:v>1156.889698</c:v>
                </c:pt>
                <c:pt idx="276">
                  <c:v>1156.4935049999999</c:v>
                </c:pt>
                <c:pt idx="277">
                  <c:v>1157.8359479999999</c:v>
                </c:pt>
                <c:pt idx="278">
                  <c:v>1156.1785090000001</c:v>
                </c:pt>
                <c:pt idx="279">
                  <c:v>1157.2594280000001</c:v>
                </c:pt>
                <c:pt idx="280">
                  <c:v>1157.657991</c:v>
                </c:pt>
                <c:pt idx="281">
                  <c:v>1159.144507</c:v>
                </c:pt>
                <c:pt idx="282">
                  <c:v>1159.1765419999999</c:v>
                </c:pt>
                <c:pt idx="283">
                  <c:v>1155.7237170000001</c:v>
                </c:pt>
                <c:pt idx="284">
                  <c:v>1140.3649109999999</c:v>
                </c:pt>
                <c:pt idx="285">
                  <c:v>1127.4744659999999</c:v>
                </c:pt>
                <c:pt idx="286">
                  <c:v>1124.398829</c:v>
                </c:pt>
                <c:pt idx="287">
                  <c:v>1110.301841</c:v>
                </c:pt>
                <c:pt idx="288">
                  <c:v>1106.4610090000001</c:v>
                </c:pt>
                <c:pt idx="289">
                  <c:v>1118.884669</c:v>
                </c:pt>
                <c:pt idx="290">
                  <c:v>1116.5714840000001</c:v>
                </c:pt>
                <c:pt idx="291">
                  <c:v>1134.2192219999999</c:v>
                </c:pt>
                <c:pt idx="292">
                  <c:v>1124.9332890000001</c:v>
                </c:pt>
                <c:pt idx="293">
                  <c:v>1119.788331</c:v>
                </c:pt>
                <c:pt idx="294">
                  <c:v>1074.005834</c:v>
                </c:pt>
                <c:pt idx="295">
                  <c:v>1096.47912</c:v>
                </c:pt>
                <c:pt idx="296">
                  <c:v>1061.5641330000001</c:v>
                </c:pt>
                <c:pt idx="297">
                  <c:v>985.01180720000002</c:v>
                </c:pt>
                <c:pt idx="298">
                  <c:v>1038.117041</c:v>
                </c:pt>
                <c:pt idx="299">
                  <c:v>968.68153110000003</c:v>
                </c:pt>
                <c:pt idx="300">
                  <c:v>986.00514569999996</c:v>
                </c:pt>
                <c:pt idx="301">
                  <c:v>933.33035829999994</c:v>
                </c:pt>
                <c:pt idx="302">
                  <c:v>947.17997439999999</c:v>
                </c:pt>
                <c:pt idx="303">
                  <c:v>942.36688770000001</c:v>
                </c:pt>
                <c:pt idx="304">
                  <c:v>919.9190347</c:v>
                </c:pt>
                <c:pt idx="305">
                  <c:v>976.0417635</c:v>
                </c:pt>
                <c:pt idx="306">
                  <c:v>992.00788350000005</c:v>
                </c:pt>
                <c:pt idx="307">
                  <c:v>1004.163922</c:v>
                </c:pt>
                <c:pt idx="308">
                  <c:v>989.42876460000002</c:v>
                </c:pt>
                <c:pt idx="309">
                  <c:v>1011.45928</c:v>
                </c:pt>
                <c:pt idx="310">
                  <c:v>1015.577368</c:v>
                </c:pt>
                <c:pt idx="311">
                  <c:v>1005.124697</c:v>
                </c:pt>
                <c:pt idx="312">
                  <c:v>1013.894362</c:v>
                </c:pt>
                <c:pt idx="313">
                  <c:v>1005.294748</c:v>
                </c:pt>
                <c:pt idx="314">
                  <c:v>1029.7339440000001</c:v>
                </c:pt>
                <c:pt idx="315">
                  <c:v>1026.416336</c:v>
                </c:pt>
                <c:pt idx="316">
                  <c:v>1039.5497399999999</c:v>
                </c:pt>
                <c:pt idx="317">
                  <c:v>1056.16212</c:v>
                </c:pt>
                <c:pt idx="318">
                  <c:v>1050.651175</c:v>
                </c:pt>
                <c:pt idx="319">
                  <c:v>1063.624219</c:v>
                </c:pt>
                <c:pt idx="320">
                  <c:v>1069.5703799999999</c:v>
                </c:pt>
                <c:pt idx="321">
                  <c:v>1066.8675900000001</c:v>
                </c:pt>
                <c:pt idx="322">
                  <c:v>1078.0694000000001</c:v>
                </c:pt>
                <c:pt idx="323">
                  <c:v>1075.6634590000001</c:v>
                </c:pt>
                <c:pt idx="324">
                  <c:v>1062.2925310000001</c:v>
                </c:pt>
                <c:pt idx="325">
                  <c:v>1073.7208579999999</c:v>
                </c:pt>
                <c:pt idx="326">
                  <c:v>1070.154378</c:v>
                </c:pt>
                <c:pt idx="327">
                  <c:v>1075.7585059999999</c:v>
                </c:pt>
                <c:pt idx="328">
                  <c:v>1079.345061</c:v>
                </c:pt>
                <c:pt idx="329">
                  <c:v>1082.5659949999999</c:v>
                </c:pt>
                <c:pt idx="330">
                  <c:v>1095.883818</c:v>
                </c:pt>
                <c:pt idx="331">
                  <c:v>1089.454232</c:v>
                </c:pt>
                <c:pt idx="332">
                  <c:v>1083.62123</c:v>
                </c:pt>
                <c:pt idx="333">
                  <c:v>1086.7762740000001</c:v>
                </c:pt>
                <c:pt idx="334">
                  <c:v>1089.7167099999999</c:v>
                </c:pt>
                <c:pt idx="335">
                  <c:v>1088.05369</c:v>
                </c:pt>
                <c:pt idx="336">
                  <c:v>1088.8786</c:v>
                </c:pt>
                <c:pt idx="337">
                  <c:v>1094.918032</c:v>
                </c:pt>
                <c:pt idx="338">
                  <c:v>1096.582367</c:v>
                </c:pt>
                <c:pt idx="339">
                  <c:v>1090.854335</c:v>
                </c:pt>
                <c:pt idx="340">
                  <c:v>1082.521047</c:v>
                </c:pt>
                <c:pt idx="341">
                  <c:v>1084.0078639999999</c:v>
                </c:pt>
                <c:pt idx="342">
                  <c:v>1085.7406289999999</c:v>
                </c:pt>
                <c:pt idx="343">
                  <c:v>1090.5151080000001</c:v>
                </c:pt>
                <c:pt idx="344">
                  <c:v>1099.024872</c:v>
                </c:pt>
                <c:pt idx="345">
                  <c:v>1097.106745</c:v>
                </c:pt>
                <c:pt idx="346">
                  <c:v>1096.6246639999999</c:v>
                </c:pt>
                <c:pt idx="347">
                  <c:v>1105.996277</c:v>
                </c:pt>
                <c:pt idx="348">
                  <c:v>1101.485383</c:v>
                </c:pt>
                <c:pt idx="349">
                  <c:v>1105.954395</c:v>
                </c:pt>
                <c:pt idx="350">
                  <c:v>1104.8176100000001</c:v>
                </c:pt>
                <c:pt idx="351">
                  <c:v>1109.6231909999999</c:v>
                </c:pt>
                <c:pt idx="352">
                  <c:v>1110.2433149999999</c:v>
                </c:pt>
                <c:pt idx="353">
                  <c:v>1115.6832300000001</c:v>
                </c:pt>
                <c:pt idx="354">
                  <c:v>1121.9943109999999</c:v>
                </c:pt>
                <c:pt idx="355">
                  <c:v>1117.9089059999999</c:v>
                </c:pt>
                <c:pt idx="356">
                  <c:v>1127.7285939999999</c:v>
                </c:pt>
                <c:pt idx="357">
                  <c:v>1133.2593139999999</c:v>
                </c:pt>
                <c:pt idx="358">
                  <c:v>1131.445563</c:v>
                </c:pt>
                <c:pt idx="359">
                  <c:v>1131.53979</c:v>
                </c:pt>
                <c:pt idx="360">
                  <c:v>1110.611486</c:v>
                </c:pt>
                <c:pt idx="361">
                  <c:v>1117.656585</c:v>
                </c:pt>
                <c:pt idx="362">
                  <c:v>1121.817462</c:v>
                </c:pt>
                <c:pt idx="363">
                  <c:v>1128.5032000000001</c:v>
                </c:pt>
                <c:pt idx="364">
                  <c:v>1128.3617650000001</c:v>
                </c:pt>
                <c:pt idx="365">
                  <c:v>1130.9184379999999</c:v>
                </c:pt>
                <c:pt idx="366">
                  <c:v>1129.5896230000001</c:v>
                </c:pt>
                <c:pt idx="367">
                  <c:v>1130.9271209999999</c:v>
                </c:pt>
                <c:pt idx="368">
                  <c:v>1132.720611</c:v>
                </c:pt>
                <c:pt idx="369">
                  <c:v>1120.3546180000001</c:v>
                </c:pt>
                <c:pt idx="370">
                  <c:v>1125.93587</c:v>
                </c:pt>
                <c:pt idx="371">
                  <c:v>1117.1541440000001</c:v>
                </c:pt>
                <c:pt idx="372">
                  <c:v>1123.585736</c:v>
                </c:pt>
                <c:pt idx="373">
                  <c:v>1129.9907760000001</c:v>
                </c:pt>
                <c:pt idx="374">
                  <c:v>1135.7141140000001</c:v>
                </c:pt>
                <c:pt idx="375">
                  <c:v>1137.1590590000001</c:v>
                </c:pt>
                <c:pt idx="376">
                  <c:v>1143.744696</c:v>
                </c:pt>
                <c:pt idx="377">
                  <c:v>1141.246022</c:v>
                </c:pt>
                <c:pt idx="378">
                  <c:v>1140.942078</c:v>
                </c:pt>
                <c:pt idx="379">
                  <c:v>1141.1865760000001</c:v>
                </c:pt>
                <c:pt idx="380">
                  <c:v>1146.014244</c:v>
                </c:pt>
                <c:pt idx="381">
                  <c:v>1143.123257</c:v>
                </c:pt>
                <c:pt idx="382">
                  <c:v>1150.573535</c:v>
                </c:pt>
                <c:pt idx="383">
                  <c:v>1152.893716</c:v>
                </c:pt>
                <c:pt idx="384">
                  <c:v>1153.355059</c:v>
                </c:pt>
                <c:pt idx="385">
                  <c:v>1157.453315</c:v>
                </c:pt>
                <c:pt idx="386">
                  <c:v>1160.53694</c:v>
                </c:pt>
                <c:pt idx="387">
                  <c:v>1159.652979</c:v>
                </c:pt>
                <c:pt idx="388">
                  <c:v>1159.770886</c:v>
                </c:pt>
                <c:pt idx="389">
                  <c:v>1154.7605570000001</c:v>
                </c:pt>
                <c:pt idx="390">
                  <c:v>1153.8346349999999</c:v>
                </c:pt>
                <c:pt idx="391">
                  <c:v>1155.5903249999999</c:v>
                </c:pt>
                <c:pt idx="392">
                  <c:v>1154.9554700000001</c:v>
                </c:pt>
                <c:pt idx="393">
                  <c:v>1159.999266</c:v>
                </c:pt>
                <c:pt idx="394">
                  <c:v>1162.451452</c:v>
                </c:pt>
                <c:pt idx="395">
                  <c:v>1160.743338</c:v>
                </c:pt>
                <c:pt idx="396">
                  <c:v>1168.9167809999999</c:v>
                </c:pt>
                <c:pt idx="397">
                  <c:v>1170.0908910000001</c:v>
                </c:pt>
                <c:pt idx="398">
                  <c:v>1174.2766429999999</c:v>
                </c:pt>
                <c:pt idx="399">
                  <c:v>1173.570234</c:v>
                </c:pt>
                <c:pt idx="400">
                  <c:v>1174.057472</c:v>
                </c:pt>
                <c:pt idx="401">
                  <c:v>1167.159134</c:v>
                </c:pt>
                <c:pt idx="402">
                  <c:v>1170.326096</c:v>
                </c:pt>
                <c:pt idx="403">
                  <c:v>1166.0966129999999</c:v>
                </c:pt>
                <c:pt idx="404">
                  <c:v>1166.4456070000001</c:v>
                </c:pt>
                <c:pt idx="405">
                  <c:v>1169.5243780000001</c:v>
                </c:pt>
                <c:pt idx="406">
                  <c:v>1169.7005380000001</c:v>
                </c:pt>
                <c:pt idx="407">
                  <c:v>1167.2937549999999</c:v>
                </c:pt>
                <c:pt idx="408">
                  <c:v>1167.9237720000001</c:v>
                </c:pt>
                <c:pt idx="409">
                  <c:v>1168.5547750000001</c:v>
                </c:pt>
                <c:pt idx="410">
                  <c:v>1173.6401289999999</c:v>
                </c:pt>
                <c:pt idx="411">
                  <c:v>1170.6445980000001</c:v>
                </c:pt>
                <c:pt idx="412">
                  <c:v>1173.9899109999999</c:v>
                </c:pt>
                <c:pt idx="413">
                  <c:v>1169.9905020000001</c:v>
                </c:pt>
                <c:pt idx="414">
                  <c:v>1172.1291880000001</c:v>
                </c:pt>
                <c:pt idx="415">
                  <c:v>1168.5581990000001</c:v>
                </c:pt>
                <c:pt idx="416">
                  <c:v>1176.223389</c:v>
                </c:pt>
                <c:pt idx="417">
                  <c:v>1184.458562</c:v>
                </c:pt>
                <c:pt idx="418">
                  <c:v>1172.182618</c:v>
                </c:pt>
                <c:pt idx="419">
                  <c:v>1163.9258170000001</c:v>
                </c:pt>
                <c:pt idx="420">
                  <c:v>1157.9024340000001</c:v>
                </c:pt>
                <c:pt idx="421">
                  <c:v>1166.351731</c:v>
                </c:pt>
                <c:pt idx="422">
                  <c:v>1160.058614</c:v>
                </c:pt>
                <c:pt idx="423">
                  <c:v>1162.90454</c:v>
                </c:pt>
                <c:pt idx="424">
                  <c:v>1168.466248</c:v>
                </c:pt>
                <c:pt idx="425">
                  <c:v>1171.2686470000001</c:v>
                </c:pt>
                <c:pt idx="426">
                  <c:v>1167.5877009999999</c:v>
                </c:pt>
                <c:pt idx="427">
                  <c:v>1157.7325530000001</c:v>
                </c:pt>
                <c:pt idx="428">
                  <c:v>1154.6602720000001</c:v>
                </c:pt>
                <c:pt idx="429">
                  <c:v>1150.9318539999999</c:v>
                </c:pt>
                <c:pt idx="430">
                  <c:v>1154.3666009999999</c:v>
                </c:pt>
                <c:pt idx="431">
                  <c:v>1145.6061910000001</c:v>
                </c:pt>
                <c:pt idx="432">
                  <c:v>1144.197762</c:v>
                </c:pt>
                <c:pt idx="433">
                  <c:v>1151.191558</c:v>
                </c:pt>
                <c:pt idx="434">
                  <c:v>1157.553255</c:v>
                </c:pt>
                <c:pt idx="435">
                  <c:v>1156.6926550000001</c:v>
                </c:pt>
                <c:pt idx="436">
                  <c:v>1155.6151709999999</c:v>
                </c:pt>
                <c:pt idx="437">
                  <c:v>1157.533723</c:v>
                </c:pt>
                <c:pt idx="438">
                  <c:v>1156.0587949999999</c:v>
                </c:pt>
                <c:pt idx="439">
                  <c:v>1161.5626050000001</c:v>
                </c:pt>
                <c:pt idx="440">
                  <c:v>1158.377796</c:v>
                </c:pt>
                <c:pt idx="441">
                  <c:v>1163.96234</c:v>
                </c:pt>
                <c:pt idx="442">
                  <c:v>1166.5041880000001</c:v>
                </c:pt>
                <c:pt idx="443">
                  <c:v>1167.7376999999999</c:v>
                </c:pt>
                <c:pt idx="444">
                  <c:v>1170.2415619999999</c:v>
                </c:pt>
                <c:pt idx="445">
                  <c:v>1168.0187020000001</c:v>
                </c:pt>
                <c:pt idx="446">
                  <c:v>1169.071547</c:v>
                </c:pt>
                <c:pt idx="447">
                  <c:v>1168.1937009999999</c:v>
                </c:pt>
                <c:pt idx="448">
                  <c:v>1161.09791</c:v>
                </c:pt>
                <c:pt idx="449">
                  <c:v>1160.464641</c:v>
                </c:pt>
                <c:pt idx="450">
                  <c:v>1159.1297099999999</c:v>
                </c:pt>
                <c:pt idx="451">
                  <c:v>1159.804386</c:v>
                </c:pt>
                <c:pt idx="452">
                  <c:v>1162.567812</c:v>
                </c:pt>
                <c:pt idx="453">
                  <c:v>1153.959208</c:v>
                </c:pt>
                <c:pt idx="454">
                  <c:v>1152.1695179999999</c:v>
                </c:pt>
                <c:pt idx="455">
                  <c:v>1138.630692</c:v>
                </c:pt>
                <c:pt idx="456">
                  <c:v>1142.0472910000001</c:v>
                </c:pt>
                <c:pt idx="457">
                  <c:v>1136.2171880000001</c:v>
                </c:pt>
                <c:pt idx="458">
                  <c:v>1140.1429700000001</c:v>
                </c:pt>
                <c:pt idx="459">
                  <c:v>1146.034627</c:v>
                </c:pt>
                <c:pt idx="460">
                  <c:v>1158.270624</c:v>
                </c:pt>
                <c:pt idx="461">
                  <c:v>1167.543175</c:v>
                </c:pt>
                <c:pt idx="462">
                  <c:v>1166.862907</c:v>
                </c:pt>
                <c:pt idx="463">
                  <c:v>1171.985457</c:v>
                </c:pt>
                <c:pt idx="464">
                  <c:v>1173.7633080000001</c:v>
                </c:pt>
                <c:pt idx="465">
                  <c:v>1179.6853779999999</c:v>
                </c:pt>
                <c:pt idx="466">
                  <c:v>1177.3944260000001</c:v>
                </c:pt>
                <c:pt idx="467">
                  <c:v>1183.7150389999999</c:v>
                </c:pt>
                <c:pt idx="468">
                  <c:v>1189.6974319999999</c:v>
                </c:pt>
                <c:pt idx="469">
                  <c:v>1190.712344</c:v>
                </c:pt>
                <c:pt idx="470">
                  <c:v>1186.5396949999999</c:v>
                </c:pt>
                <c:pt idx="471">
                  <c:v>1189.223258</c:v>
                </c:pt>
                <c:pt idx="472">
                  <c:v>1191.1639250000001</c:v>
                </c:pt>
                <c:pt idx="473">
                  <c:v>1193.0083</c:v>
                </c:pt>
                <c:pt idx="474">
                  <c:v>1195.8323809999999</c:v>
                </c:pt>
                <c:pt idx="475">
                  <c:v>1195.610459</c:v>
                </c:pt>
                <c:pt idx="476">
                  <c:v>1197.2532200000001</c:v>
                </c:pt>
                <c:pt idx="477">
                  <c:v>1200.7046359999999</c:v>
                </c:pt>
                <c:pt idx="478">
                  <c:v>1196.4386609999999</c:v>
                </c:pt>
                <c:pt idx="479">
                  <c:v>1199.838317</c:v>
                </c:pt>
                <c:pt idx="480">
                  <c:v>1199.9957320000001</c:v>
                </c:pt>
                <c:pt idx="481">
                  <c:v>1200.13786</c:v>
                </c:pt>
                <c:pt idx="482">
                  <c:v>1200.83341</c:v>
                </c:pt>
                <c:pt idx="483">
                  <c:v>1202.0381239999999</c:v>
                </c:pt>
                <c:pt idx="484">
                  <c:v>1205.2412420000001</c:v>
                </c:pt>
                <c:pt idx="485">
                  <c:v>1202.099017</c:v>
                </c:pt>
                <c:pt idx="486">
                  <c:v>1201.130971</c:v>
                </c:pt>
                <c:pt idx="487">
                  <c:v>1200.575421</c:v>
                </c:pt>
                <c:pt idx="488">
                  <c:v>1196.180795</c:v>
                </c:pt>
                <c:pt idx="489">
                  <c:v>1200.0265019999999</c:v>
                </c:pt>
                <c:pt idx="490">
                  <c:v>1203.4591680000001</c:v>
                </c:pt>
                <c:pt idx="491">
                  <c:v>1206.152877</c:v>
                </c:pt>
                <c:pt idx="492">
                  <c:v>1206.1384129999999</c:v>
                </c:pt>
                <c:pt idx="493">
                  <c:v>1205.0252949999999</c:v>
                </c:pt>
                <c:pt idx="494">
                  <c:v>1207.4194279999999</c:v>
                </c:pt>
                <c:pt idx="495">
                  <c:v>1207.067155</c:v>
                </c:pt>
                <c:pt idx="496">
                  <c:v>1207.789593</c:v>
                </c:pt>
                <c:pt idx="497">
                  <c:v>1211.1631910000001</c:v>
                </c:pt>
                <c:pt idx="498">
                  <c:v>1206.7893039999999</c:v>
                </c:pt>
                <c:pt idx="499">
                  <c:v>1207.1388959999999</c:v>
                </c:pt>
                <c:pt idx="500">
                  <c:v>1207.193207</c:v>
                </c:pt>
                <c:pt idx="501">
                  <c:v>1208.670382</c:v>
                </c:pt>
                <c:pt idx="502">
                  <c:v>1213.2531919999999</c:v>
                </c:pt>
                <c:pt idx="503">
                  <c:v>1220.0294329999999</c:v>
                </c:pt>
                <c:pt idx="504">
                  <c:v>1225.729372</c:v>
                </c:pt>
                <c:pt idx="505">
                  <c:v>1221.6992270000001</c:v>
                </c:pt>
                <c:pt idx="506">
                  <c:v>1221.8579360000001</c:v>
                </c:pt>
                <c:pt idx="507">
                  <c:v>1223.0009620000001</c:v>
                </c:pt>
                <c:pt idx="508">
                  <c:v>1220.665663</c:v>
                </c:pt>
                <c:pt idx="509">
                  <c:v>1220.693669</c:v>
                </c:pt>
                <c:pt idx="510">
                  <c:v>1224.058</c:v>
                </c:pt>
                <c:pt idx="511">
                  <c:v>1224.8970549999999</c:v>
                </c:pt>
                <c:pt idx="512">
                  <c:v>1227.523987</c:v>
                </c:pt>
                <c:pt idx="513">
                  <c:v>1224.6587649999999</c:v>
                </c:pt>
                <c:pt idx="514">
                  <c:v>1225.598825</c:v>
                </c:pt>
                <c:pt idx="515">
                  <c:v>1227.4736399999999</c:v>
                </c:pt>
                <c:pt idx="516">
                  <c:v>1222.8318839999999</c:v>
                </c:pt>
                <c:pt idx="517">
                  <c:v>1209.8878970000001</c:v>
                </c:pt>
                <c:pt idx="518">
                  <c:v>1218.2147279999999</c:v>
                </c:pt>
                <c:pt idx="519">
                  <c:v>1204.9328089999999</c:v>
                </c:pt>
                <c:pt idx="520">
                  <c:v>1218.8873619999999</c:v>
                </c:pt>
                <c:pt idx="521">
                  <c:v>1224.5963400000001</c:v>
                </c:pt>
                <c:pt idx="522">
                  <c:v>1224.3345569999999</c:v>
                </c:pt>
                <c:pt idx="523">
                  <c:v>1229.153282</c:v>
                </c:pt>
                <c:pt idx="524">
                  <c:v>1229.607438</c:v>
                </c:pt>
                <c:pt idx="525">
                  <c:v>1233.9189940000001</c:v>
                </c:pt>
                <c:pt idx="526">
                  <c:v>1235.1034979999999</c:v>
                </c:pt>
                <c:pt idx="527">
                  <c:v>1236.5409930000001</c:v>
                </c:pt>
                <c:pt idx="528">
                  <c:v>1238.212632</c:v>
                </c:pt>
                <c:pt idx="529">
                  <c:v>1240.214543</c:v>
                </c:pt>
                <c:pt idx="530">
                  <c:v>1236.7357360000001</c:v>
                </c:pt>
                <c:pt idx="531">
                  <c:v>1236.1589670000001</c:v>
                </c:pt>
                <c:pt idx="532">
                  <c:v>1230.2575850000001</c:v>
                </c:pt>
                <c:pt idx="533">
                  <c:v>1227.04512</c:v>
                </c:pt>
                <c:pt idx="534">
                  <c:v>1217.8134130000001</c:v>
                </c:pt>
                <c:pt idx="535">
                  <c:v>1215.949535</c:v>
                </c:pt>
                <c:pt idx="536">
                  <c:v>1216.1465109999999</c:v>
                </c:pt>
                <c:pt idx="537">
                  <c:v>1202.8038819999999</c:v>
                </c:pt>
                <c:pt idx="538">
                  <c:v>1208.0952130000001</c:v>
                </c:pt>
                <c:pt idx="539">
                  <c:v>1220.293907</c:v>
                </c:pt>
                <c:pt idx="540">
                  <c:v>1216.660206</c:v>
                </c:pt>
                <c:pt idx="541">
                  <c:v>1210.399222</c:v>
                </c:pt>
                <c:pt idx="542">
                  <c:v>1199.010344</c:v>
                </c:pt>
                <c:pt idx="543">
                  <c:v>1210.292453</c:v>
                </c:pt>
                <c:pt idx="544">
                  <c:v>1204.5360000000001</c:v>
                </c:pt>
                <c:pt idx="545">
                  <c:v>1212.8339129999999</c:v>
                </c:pt>
                <c:pt idx="546">
                  <c:v>1216.6962559999999</c:v>
                </c:pt>
                <c:pt idx="547">
                  <c:v>1219.3437329999999</c:v>
                </c:pt>
                <c:pt idx="548">
                  <c:v>1211.9714799999999</c:v>
                </c:pt>
                <c:pt idx="549">
                  <c:v>1215.0472629999999</c:v>
                </c:pt>
                <c:pt idx="550">
                  <c:v>1212.3660050000001</c:v>
                </c:pt>
                <c:pt idx="551">
                  <c:v>1212.549297</c:v>
                </c:pt>
                <c:pt idx="552">
                  <c:v>1207.663487</c:v>
                </c:pt>
                <c:pt idx="553">
                  <c:v>1208.363873</c:v>
                </c:pt>
                <c:pt idx="554">
                  <c:v>1212.385266</c:v>
                </c:pt>
                <c:pt idx="555">
                  <c:v>1210.612355</c:v>
                </c:pt>
                <c:pt idx="556">
                  <c:v>1208.6431709999999</c:v>
                </c:pt>
                <c:pt idx="557">
                  <c:v>1211.7282640000001</c:v>
                </c:pt>
                <c:pt idx="558">
                  <c:v>1217.3099110000001</c:v>
                </c:pt>
                <c:pt idx="559">
                  <c:v>1214.755349</c:v>
                </c:pt>
                <c:pt idx="560">
                  <c:v>1216.1319189999999</c:v>
                </c:pt>
                <c:pt idx="561">
                  <c:v>1216.7138620000001</c:v>
                </c:pt>
                <c:pt idx="562">
                  <c:v>1225.755431</c:v>
                </c:pt>
                <c:pt idx="563">
                  <c:v>1228.6372389999999</c:v>
                </c:pt>
                <c:pt idx="564">
                  <c:v>1233.1392249999999</c:v>
                </c:pt>
                <c:pt idx="565">
                  <c:v>1234.361598</c:v>
                </c:pt>
                <c:pt idx="566">
                  <c:v>1236.724753</c:v>
                </c:pt>
                <c:pt idx="567">
                  <c:v>1236.7096100000001</c:v>
                </c:pt>
                <c:pt idx="568">
                  <c:v>1236.9703930000001</c:v>
                </c:pt>
                <c:pt idx="569">
                  <c:v>1237.1367110000001</c:v>
                </c:pt>
                <c:pt idx="570">
                  <c:v>1235.4325879999999</c:v>
                </c:pt>
                <c:pt idx="571">
                  <c:v>1245.2333169999999</c:v>
                </c:pt>
                <c:pt idx="572">
                  <c:v>1243.2338910000001</c:v>
                </c:pt>
                <c:pt idx="573">
                  <c:v>1238.82699</c:v>
                </c:pt>
                <c:pt idx="574">
                  <c:v>1236.2998580000001</c:v>
                </c:pt>
                <c:pt idx="575">
                  <c:v>1237.081698</c:v>
                </c:pt>
                <c:pt idx="576">
                  <c:v>1233.157753</c:v>
                </c:pt>
                <c:pt idx="577">
                  <c:v>1237.4144409999999</c:v>
                </c:pt>
                <c:pt idx="578">
                  <c:v>1234.2376019999999</c:v>
                </c:pt>
                <c:pt idx="579">
                  <c:v>1233.5716970000001</c:v>
                </c:pt>
                <c:pt idx="580">
                  <c:v>1234.3528679999999</c:v>
                </c:pt>
                <c:pt idx="581">
                  <c:v>1232.9064410000001</c:v>
                </c:pt>
                <c:pt idx="582">
                  <c:v>1229.130975</c:v>
                </c:pt>
                <c:pt idx="583">
                  <c:v>1231.696688</c:v>
                </c:pt>
                <c:pt idx="584">
                  <c:v>1228.703094</c:v>
                </c:pt>
                <c:pt idx="585">
                  <c:v>1231.622206</c:v>
                </c:pt>
                <c:pt idx="586">
                  <c:v>1231.2353760000001</c:v>
                </c:pt>
                <c:pt idx="587">
                  <c:v>1236.5094200000001</c:v>
                </c:pt>
                <c:pt idx="588">
                  <c:v>1228.202315</c:v>
                </c:pt>
                <c:pt idx="589">
                  <c:v>1221.760254</c:v>
                </c:pt>
                <c:pt idx="590">
                  <c:v>1210.3954819999999</c:v>
                </c:pt>
                <c:pt idx="591">
                  <c:v>1217.319023</c:v>
                </c:pt>
                <c:pt idx="592">
                  <c:v>1225.8378829999999</c:v>
                </c:pt>
                <c:pt idx="593">
                  <c:v>1223.5334069999999</c:v>
                </c:pt>
                <c:pt idx="594">
                  <c:v>1223.702227</c:v>
                </c:pt>
                <c:pt idx="595">
                  <c:v>1222.203027</c:v>
                </c:pt>
                <c:pt idx="596">
                  <c:v>1227.2965919999999</c:v>
                </c:pt>
                <c:pt idx="597">
                  <c:v>1223.515975</c:v>
                </c:pt>
                <c:pt idx="598">
                  <c:v>1231.224297</c:v>
                </c:pt>
                <c:pt idx="599">
                  <c:v>1236.764876</c:v>
                </c:pt>
                <c:pt idx="600">
                  <c:v>1235.141363</c:v>
                </c:pt>
                <c:pt idx="601">
                  <c:v>1240.546188</c:v>
                </c:pt>
                <c:pt idx="602">
                  <c:v>1238.3290199999999</c:v>
                </c:pt>
                <c:pt idx="603">
                  <c:v>1243.897074</c:v>
                </c:pt>
                <c:pt idx="604">
                  <c:v>1243.347264</c:v>
                </c:pt>
                <c:pt idx="605">
                  <c:v>1242.789716</c:v>
                </c:pt>
                <c:pt idx="606">
                  <c:v>1249.3975820000001</c:v>
                </c:pt>
                <c:pt idx="607">
                  <c:v>1248.203798</c:v>
                </c:pt>
                <c:pt idx="608">
                  <c:v>1250.2028539999999</c:v>
                </c:pt>
                <c:pt idx="609">
                  <c:v>1249.560248</c:v>
                </c:pt>
                <c:pt idx="610">
                  <c:v>1251.554586</c:v>
                </c:pt>
                <c:pt idx="611">
                  <c:v>1255.5325</c:v>
                </c:pt>
                <c:pt idx="612">
                  <c:v>1256.030497</c:v>
                </c:pt>
                <c:pt idx="613">
                  <c:v>1258.3375109999999</c:v>
                </c:pt>
                <c:pt idx="614">
                  <c:v>1255.9702890000001</c:v>
                </c:pt>
                <c:pt idx="615">
                  <c:v>1260.712673</c:v>
                </c:pt>
                <c:pt idx="616">
                  <c:v>1257.6526899999999</c:v>
                </c:pt>
                <c:pt idx="617">
                  <c:v>1260.5601160000001</c:v>
                </c:pt>
                <c:pt idx="618">
                  <c:v>1260.368264</c:v>
                </c:pt>
                <c:pt idx="619">
                  <c:v>1259.6709310000001</c:v>
                </c:pt>
                <c:pt idx="620">
                  <c:v>1260.587237</c:v>
                </c:pt>
                <c:pt idx="621">
                  <c:v>1260.4430239999999</c:v>
                </c:pt>
                <c:pt idx="622">
                  <c:v>1262.21974</c:v>
                </c:pt>
                <c:pt idx="623">
                  <c:v>1264.374802</c:v>
                </c:pt>
                <c:pt idx="624">
                  <c:v>1267.9289819999999</c:v>
                </c:pt>
                <c:pt idx="625">
                  <c:v>1269.2724009999999</c:v>
                </c:pt>
                <c:pt idx="626">
                  <c:v>1269.8611229999999</c:v>
                </c:pt>
                <c:pt idx="627">
                  <c:v>1274.5340169999999</c:v>
                </c:pt>
                <c:pt idx="628">
                  <c:v>1277.966283</c:v>
                </c:pt>
                <c:pt idx="629">
                  <c:v>1272.658396</c:v>
                </c:pt>
                <c:pt idx="630">
                  <c:v>1275.078446</c:v>
                </c:pt>
                <c:pt idx="631">
                  <c:v>1277.1332359999999</c:v>
                </c:pt>
                <c:pt idx="632">
                  <c:v>1277.0570399999999</c:v>
                </c:pt>
                <c:pt idx="633">
                  <c:v>1278.3800670000001</c:v>
                </c:pt>
                <c:pt idx="634">
                  <c:v>1281.9614039999999</c:v>
                </c:pt>
                <c:pt idx="635">
                  <c:v>1277.281113</c:v>
                </c:pt>
                <c:pt idx="636">
                  <c:v>1275.1214259999999</c:v>
                </c:pt>
                <c:pt idx="637">
                  <c:v>1278.5854790000001</c:v>
                </c:pt>
                <c:pt idx="638">
                  <c:v>1278.238965</c:v>
                </c:pt>
                <c:pt idx="639">
                  <c:v>1281.145033</c:v>
                </c:pt>
                <c:pt idx="640">
                  <c:v>1284.4695810000001</c:v>
                </c:pt>
                <c:pt idx="641">
                  <c:v>1280.4161280000001</c:v>
                </c:pt>
                <c:pt idx="642">
                  <c:v>1281.086006</c:v>
                </c:pt>
                <c:pt idx="643">
                  <c:v>1282.095084</c:v>
                </c:pt>
                <c:pt idx="644">
                  <c:v>1281.2302990000001</c:v>
                </c:pt>
                <c:pt idx="645">
                  <c:v>1280.078812</c:v>
                </c:pt>
                <c:pt idx="646">
                  <c:v>1289.8023069999999</c:v>
                </c:pt>
                <c:pt idx="647">
                  <c:v>1288.481687</c:v>
                </c:pt>
                <c:pt idx="648">
                  <c:v>1287.219744</c:v>
                </c:pt>
                <c:pt idx="649">
                  <c:v>1288.8293799999999</c:v>
                </c:pt>
                <c:pt idx="650">
                  <c:v>1288.3268929999999</c:v>
                </c:pt>
                <c:pt idx="651">
                  <c:v>1286.673215</c:v>
                </c:pt>
                <c:pt idx="652">
                  <c:v>1288.141766</c:v>
                </c:pt>
                <c:pt idx="653">
                  <c:v>1288.404264</c:v>
                </c:pt>
                <c:pt idx="654">
                  <c:v>1291.585838</c:v>
                </c:pt>
                <c:pt idx="655">
                  <c:v>1294.090132</c:v>
                </c:pt>
                <c:pt idx="656">
                  <c:v>1290.0809819999999</c:v>
                </c:pt>
                <c:pt idx="657">
                  <c:v>1287.0498110000001</c:v>
                </c:pt>
                <c:pt idx="658">
                  <c:v>1290.66462</c:v>
                </c:pt>
                <c:pt idx="659">
                  <c:v>1295.1194599999999</c:v>
                </c:pt>
                <c:pt idx="660">
                  <c:v>1294.6403009999999</c:v>
                </c:pt>
                <c:pt idx="661">
                  <c:v>1294.372466</c:v>
                </c:pt>
                <c:pt idx="662">
                  <c:v>1290.8191139999999</c:v>
                </c:pt>
                <c:pt idx="663">
                  <c:v>1291.488196</c:v>
                </c:pt>
                <c:pt idx="664">
                  <c:v>1295.7142819999999</c:v>
                </c:pt>
                <c:pt idx="665">
                  <c:v>1297.511483</c:v>
                </c:pt>
                <c:pt idx="666">
                  <c:v>1298.907786</c:v>
                </c:pt>
                <c:pt idx="667">
                  <c:v>1304.6935960000001</c:v>
                </c:pt>
                <c:pt idx="668">
                  <c:v>1305.148866</c:v>
                </c:pt>
                <c:pt idx="669">
                  <c:v>1304.3607059999999</c:v>
                </c:pt>
                <c:pt idx="670">
                  <c:v>1307.1824369999999</c:v>
                </c:pt>
                <c:pt idx="671">
                  <c:v>1305.8690200000001</c:v>
                </c:pt>
                <c:pt idx="672">
                  <c:v>1304.2743539999999</c:v>
                </c:pt>
                <c:pt idx="673">
                  <c:v>1299.3118609999999</c:v>
                </c:pt>
                <c:pt idx="674">
                  <c:v>1300.5429160000001</c:v>
                </c:pt>
                <c:pt idx="675">
                  <c:v>1299.820354</c:v>
                </c:pt>
                <c:pt idx="676">
                  <c:v>1300.1489779999999</c:v>
                </c:pt>
                <c:pt idx="677">
                  <c:v>1299.5163319999999</c:v>
                </c:pt>
                <c:pt idx="678">
                  <c:v>1294.212583</c:v>
                </c:pt>
                <c:pt idx="679">
                  <c:v>1285.9055410000001</c:v>
                </c:pt>
                <c:pt idx="680">
                  <c:v>1287.74341</c:v>
                </c:pt>
                <c:pt idx="681">
                  <c:v>1292.772569</c:v>
                </c:pt>
                <c:pt idx="682">
                  <c:v>1291.446475</c:v>
                </c:pt>
                <c:pt idx="683">
                  <c:v>1286.1652549999999</c:v>
                </c:pt>
                <c:pt idx="684">
                  <c:v>1285.3708690000001</c:v>
                </c:pt>
                <c:pt idx="685">
                  <c:v>1272.9776280000001</c:v>
                </c:pt>
                <c:pt idx="686">
                  <c:v>1274.5124980000001</c:v>
                </c:pt>
                <c:pt idx="687">
                  <c:v>1266.506142</c:v>
                </c:pt>
                <c:pt idx="688">
                  <c:v>1272.6949540000001</c:v>
                </c:pt>
                <c:pt idx="689">
                  <c:v>1263.9602279999999</c:v>
                </c:pt>
                <c:pt idx="690">
                  <c:v>1267.880212</c:v>
                </c:pt>
                <c:pt idx="691">
                  <c:v>1269.7226680000001</c:v>
                </c:pt>
                <c:pt idx="692">
                  <c:v>1273.1012949999999</c:v>
                </c:pt>
                <c:pt idx="693">
                  <c:v>1268.283799</c:v>
                </c:pt>
                <c:pt idx="694">
                  <c:v>1263.964933</c:v>
                </c:pt>
                <c:pt idx="695">
                  <c:v>1268.9599599999999</c:v>
                </c:pt>
                <c:pt idx="696">
                  <c:v>1278.0561310000001</c:v>
                </c:pt>
                <c:pt idx="697">
                  <c:v>1281.800144</c:v>
                </c:pt>
                <c:pt idx="698">
                  <c:v>1283.224522</c:v>
                </c:pt>
                <c:pt idx="699">
                  <c:v>1286.074609</c:v>
                </c:pt>
                <c:pt idx="700">
                  <c:v>1286.699284</c:v>
                </c:pt>
                <c:pt idx="701">
                  <c:v>1286.200376</c:v>
                </c:pt>
                <c:pt idx="702">
                  <c:v>1287.5623370000001</c:v>
                </c:pt>
                <c:pt idx="703">
                  <c:v>1289.0665289999999</c:v>
                </c:pt>
                <c:pt idx="704">
                  <c:v>1289.3859660000001</c:v>
                </c:pt>
                <c:pt idx="705">
                  <c:v>1284.9842200000001</c:v>
                </c:pt>
                <c:pt idx="706">
                  <c:v>1289.8464289999999</c:v>
                </c:pt>
                <c:pt idx="707">
                  <c:v>1286.8424930000001</c:v>
                </c:pt>
                <c:pt idx="708">
                  <c:v>1290.0386900000001</c:v>
                </c:pt>
                <c:pt idx="709">
                  <c:v>1290.752649</c:v>
                </c:pt>
                <c:pt idx="710">
                  <c:v>1293.9328459999999</c:v>
                </c:pt>
                <c:pt idx="711">
                  <c:v>1301.9136900000001</c:v>
                </c:pt>
                <c:pt idx="712">
                  <c:v>1306.186506</c:v>
                </c:pt>
                <c:pt idx="713">
                  <c:v>1306.7098920000001</c:v>
                </c:pt>
                <c:pt idx="714">
                  <c:v>1307.282228</c:v>
                </c:pt>
                <c:pt idx="715">
                  <c:v>1300.5225840000001</c:v>
                </c:pt>
                <c:pt idx="716">
                  <c:v>1306.181769</c:v>
                </c:pt>
                <c:pt idx="717">
                  <c:v>1310.832582</c:v>
                </c:pt>
                <c:pt idx="718">
                  <c:v>1306.8485969999999</c:v>
                </c:pt>
                <c:pt idx="719">
                  <c:v>1307.646978</c:v>
                </c:pt>
                <c:pt idx="720">
                  <c:v>1309.9382330000001</c:v>
                </c:pt>
                <c:pt idx="721">
                  <c:v>1310.744007</c:v>
                </c:pt>
                <c:pt idx="722">
                  <c:v>1311.7444250000001</c:v>
                </c:pt>
                <c:pt idx="723">
                  <c:v>1305.8926389999999</c:v>
                </c:pt>
                <c:pt idx="724">
                  <c:v>1301.462505</c:v>
                </c:pt>
                <c:pt idx="725">
                  <c:v>1303.70758</c:v>
                </c:pt>
                <c:pt idx="726">
                  <c:v>1306.210462</c:v>
                </c:pt>
                <c:pt idx="727">
                  <c:v>1296.0293730000001</c:v>
                </c:pt>
                <c:pt idx="728">
                  <c:v>1299.855356</c:v>
                </c:pt>
                <c:pt idx="729">
                  <c:v>1292.7455629999999</c:v>
                </c:pt>
                <c:pt idx="730">
                  <c:v>1290.9420130000001</c:v>
                </c:pt>
                <c:pt idx="731">
                  <c:v>1301.3511619999999</c:v>
                </c:pt>
                <c:pt idx="732">
                  <c:v>1298.8555550000001</c:v>
                </c:pt>
                <c:pt idx="733">
                  <c:v>1301.120441</c:v>
                </c:pt>
                <c:pt idx="734">
                  <c:v>1307.2851860000001</c:v>
                </c:pt>
                <c:pt idx="735">
                  <c:v>1308.4895879999999</c:v>
                </c:pt>
                <c:pt idx="736">
                  <c:v>1308.4344269999999</c:v>
                </c:pt>
                <c:pt idx="737">
                  <c:v>1312.16391</c:v>
                </c:pt>
                <c:pt idx="738">
                  <c:v>1311.815861</c:v>
                </c:pt>
                <c:pt idx="739">
                  <c:v>1308.1211410000001</c:v>
                </c:pt>
                <c:pt idx="740">
                  <c:v>1316.153577</c:v>
                </c:pt>
                <c:pt idx="741">
                  <c:v>1313.164495</c:v>
                </c:pt>
                <c:pt idx="742">
                  <c:v>1313.9539460000001</c:v>
                </c:pt>
                <c:pt idx="743">
                  <c:v>1305.666144</c:v>
                </c:pt>
                <c:pt idx="744">
                  <c:v>1314.5152989999999</c:v>
                </c:pt>
                <c:pt idx="745">
                  <c:v>1318.7915210000001</c:v>
                </c:pt>
                <c:pt idx="746">
                  <c:v>1323.6975170000001</c:v>
                </c:pt>
                <c:pt idx="747">
                  <c:v>1322.47714</c:v>
                </c:pt>
                <c:pt idx="748">
                  <c:v>1328.3492900000001</c:v>
                </c:pt>
                <c:pt idx="749">
                  <c:v>1322.609933</c:v>
                </c:pt>
                <c:pt idx="750">
                  <c:v>1319.161865</c:v>
                </c:pt>
                <c:pt idx="751">
                  <c:v>1317.32078</c:v>
                </c:pt>
                <c:pt idx="752">
                  <c:v>1308.609903</c:v>
                </c:pt>
                <c:pt idx="753">
                  <c:v>1307.933814</c:v>
                </c:pt>
                <c:pt idx="754">
                  <c:v>1303.760839</c:v>
                </c:pt>
                <c:pt idx="755">
                  <c:v>1303.364435</c:v>
                </c:pt>
                <c:pt idx="756">
                  <c:v>1307.6734429999999</c:v>
                </c:pt>
                <c:pt idx="757">
                  <c:v>1308.729666</c:v>
                </c:pt>
                <c:pt idx="758">
                  <c:v>1303.6928089999999</c:v>
                </c:pt>
                <c:pt idx="759">
                  <c:v>1303.278188</c:v>
                </c:pt>
                <c:pt idx="760">
                  <c:v>1303.668803</c:v>
                </c:pt>
                <c:pt idx="761">
                  <c:v>1288.7537809999999</c:v>
                </c:pt>
                <c:pt idx="762">
                  <c:v>1285.795961</c:v>
                </c:pt>
                <c:pt idx="763">
                  <c:v>1282.3904460000001</c:v>
                </c:pt>
                <c:pt idx="764">
                  <c:v>1275.0420879999999</c:v>
                </c:pt>
                <c:pt idx="765">
                  <c:v>1272.1845189999999</c:v>
                </c:pt>
                <c:pt idx="766">
                  <c:v>1267.4122870000001</c:v>
                </c:pt>
                <c:pt idx="767">
                  <c:v>1266.730847</c:v>
                </c:pt>
                <c:pt idx="768">
                  <c:v>1266.638132</c:v>
                </c:pt>
                <c:pt idx="769">
                  <c:v>1275.0465959999999</c:v>
                </c:pt>
                <c:pt idx="770">
                  <c:v>1284.916195</c:v>
                </c:pt>
                <c:pt idx="771">
                  <c:v>1288.7085830000001</c:v>
                </c:pt>
                <c:pt idx="772">
                  <c:v>1294.270164</c:v>
                </c:pt>
                <c:pt idx="773">
                  <c:v>1282.3298970000001</c:v>
                </c:pt>
                <c:pt idx="774">
                  <c:v>1285.3085779999999</c:v>
                </c:pt>
                <c:pt idx="775">
                  <c:v>1281.2803080000001</c:v>
                </c:pt>
                <c:pt idx="776">
                  <c:v>1285.5297889999999</c:v>
                </c:pt>
                <c:pt idx="777">
                  <c:v>1293.4584709999999</c:v>
                </c:pt>
                <c:pt idx="778">
                  <c:v>1283.7766160000001</c:v>
                </c:pt>
                <c:pt idx="779">
                  <c:v>1279.928179</c:v>
                </c:pt>
                <c:pt idx="780">
                  <c:v>1272.489525</c:v>
                </c:pt>
                <c:pt idx="781">
                  <c:v>1278.988059</c:v>
                </c:pt>
                <c:pt idx="782">
                  <c:v>1278.242082</c:v>
                </c:pt>
                <c:pt idx="783">
                  <c:v>1269.533508</c:v>
                </c:pt>
                <c:pt idx="784">
                  <c:v>1268.1157189999999</c:v>
                </c:pt>
                <c:pt idx="785">
                  <c:v>1258.378234</c:v>
                </c:pt>
                <c:pt idx="786">
                  <c:v>1247.305443</c:v>
                </c:pt>
                <c:pt idx="787">
                  <c:v>1251.146843</c:v>
                </c:pt>
                <c:pt idx="788">
                  <c:v>1262.4813059999999</c:v>
                </c:pt>
                <c:pt idx="789">
                  <c:v>1265.24848</c:v>
                </c:pt>
                <c:pt idx="790">
                  <c:v>1264.5826930000001</c:v>
                </c:pt>
                <c:pt idx="791">
                  <c:v>1265.7702449999999</c:v>
                </c:pt>
                <c:pt idx="792">
                  <c:v>1263.8582140000001</c:v>
                </c:pt>
                <c:pt idx="793">
                  <c:v>1264.2942419999999</c:v>
                </c:pt>
                <c:pt idx="794">
                  <c:v>1249.464039</c:v>
                </c:pt>
                <c:pt idx="795">
                  <c:v>1245.6428840000001</c:v>
                </c:pt>
                <c:pt idx="796">
                  <c:v>1255.239681</c:v>
                </c:pt>
                <c:pt idx="797">
                  <c:v>1248.743757</c:v>
                </c:pt>
                <c:pt idx="798">
                  <c:v>1239.324314</c:v>
                </c:pt>
                <c:pt idx="799">
                  <c:v>1229.5143049999999</c:v>
                </c:pt>
                <c:pt idx="800">
                  <c:v>1232.517949</c:v>
                </c:pt>
                <c:pt idx="801">
                  <c:v>1249.1040330000001</c:v>
                </c:pt>
                <c:pt idx="802">
                  <c:v>1253.7645259999999</c:v>
                </c:pt>
                <c:pt idx="803">
                  <c:v>1260.1283659999999</c:v>
                </c:pt>
                <c:pt idx="804">
                  <c:v>1255.75036</c:v>
                </c:pt>
                <c:pt idx="805">
                  <c:v>1256.7681319999999</c:v>
                </c:pt>
                <c:pt idx="806">
                  <c:v>1255.0889560000001</c:v>
                </c:pt>
                <c:pt idx="807">
                  <c:v>1256.25001</c:v>
                </c:pt>
                <c:pt idx="808">
                  <c:v>1249.3141029999999</c:v>
                </c:pt>
                <c:pt idx="809">
                  <c:v>1254.347415</c:v>
                </c:pt>
                <c:pt idx="810">
                  <c:v>1262.352758</c:v>
                </c:pt>
                <c:pt idx="811">
                  <c:v>1261.402744</c:v>
                </c:pt>
                <c:pt idx="812">
                  <c:v>1258.1076619999999</c:v>
                </c:pt>
                <c:pt idx="813">
                  <c:v>1259.881061</c:v>
                </c:pt>
                <c:pt idx="814">
                  <c:v>1265.2421879999999</c:v>
                </c:pt>
                <c:pt idx="815">
                  <c:v>1255.5808199999999</c:v>
                </c:pt>
                <c:pt idx="816">
                  <c:v>1248.8372730000001</c:v>
                </c:pt>
                <c:pt idx="817">
                  <c:v>1250.456895</c:v>
                </c:pt>
                <c:pt idx="818">
                  <c:v>1246.221933</c:v>
                </c:pt>
                <c:pt idx="819">
                  <c:v>1238.761391</c:v>
                </c:pt>
                <c:pt idx="820">
                  <c:v>1238.332036</c:v>
                </c:pt>
                <c:pt idx="821">
                  <c:v>1242.1084109999999</c:v>
                </c:pt>
                <c:pt idx="822">
                  <c:v>1235.062238</c:v>
                </c:pt>
                <c:pt idx="823">
                  <c:v>1233.258092</c:v>
                </c:pt>
                <c:pt idx="824">
                  <c:v>1235.803926</c:v>
                </c:pt>
                <c:pt idx="825">
                  <c:v>1232.5258699999999</c:v>
                </c:pt>
                <c:pt idx="826">
                  <c:v>1222.7542330000001</c:v>
                </c:pt>
                <c:pt idx="827">
                  <c:v>1213.583644</c:v>
                </c:pt>
                <c:pt idx="828">
                  <c:v>1211.637021</c:v>
                </c:pt>
                <c:pt idx="829">
                  <c:v>1202.5524009999999</c:v>
                </c:pt>
                <c:pt idx="830">
                  <c:v>1202.690114</c:v>
                </c:pt>
                <c:pt idx="831">
                  <c:v>1215.7000439999999</c:v>
                </c:pt>
                <c:pt idx="832">
                  <c:v>1200.3898099999999</c:v>
                </c:pt>
                <c:pt idx="833">
                  <c:v>1199.2807150000001</c:v>
                </c:pt>
                <c:pt idx="834">
                  <c:v>1202.807998</c:v>
                </c:pt>
                <c:pt idx="835">
                  <c:v>1214.5275429999999</c:v>
                </c:pt>
                <c:pt idx="836">
                  <c:v>1194.030919</c:v>
                </c:pt>
                <c:pt idx="837">
                  <c:v>1188.2590339999999</c:v>
                </c:pt>
                <c:pt idx="838">
                  <c:v>1177.092429</c:v>
                </c:pt>
                <c:pt idx="839">
                  <c:v>1177.1927989999999</c:v>
                </c:pt>
                <c:pt idx="840">
                  <c:v>1172.4684749999999</c:v>
                </c:pt>
                <c:pt idx="841">
                  <c:v>1174.841602</c:v>
                </c:pt>
                <c:pt idx="842">
                  <c:v>1181.9830489999999</c:v>
                </c:pt>
                <c:pt idx="843">
                  <c:v>1181.830291</c:v>
                </c:pt>
                <c:pt idx="844">
                  <c:v>1186.614505</c:v>
                </c:pt>
                <c:pt idx="845">
                  <c:v>1174.5669889999999</c:v>
                </c:pt>
                <c:pt idx="846">
                  <c:v>1176.032248</c:v>
                </c:pt>
                <c:pt idx="847">
                  <c:v>1179.951137</c:v>
                </c:pt>
                <c:pt idx="848">
                  <c:v>1182.35682</c:v>
                </c:pt>
                <c:pt idx="849">
                  <c:v>1187.5511899999999</c:v>
                </c:pt>
                <c:pt idx="850">
                  <c:v>1193.8100979999999</c:v>
                </c:pt>
                <c:pt idx="851">
                  <c:v>1202.6966070000001</c:v>
                </c:pt>
                <c:pt idx="852">
                  <c:v>1206.248159</c:v>
                </c:pt>
                <c:pt idx="853">
                  <c:v>1199.1141500000001</c:v>
                </c:pt>
                <c:pt idx="854">
                  <c:v>1193.4089449999999</c:v>
                </c:pt>
                <c:pt idx="855">
                  <c:v>1199.9159540000001</c:v>
                </c:pt>
                <c:pt idx="856">
                  <c:v>1189.2396200000001</c:v>
                </c:pt>
                <c:pt idx="857">
                  <c:v>1186.1876070000001</c:v>
                </c:pt>
                <c:pt idx="858">
                  <c:v>1187.50837</c:v>
                </c:pt>
                <c:pt idx="859">
                  <c:v>1180.6086620000001</c:v>
                </c:pt>
                <c:pt idx="860">
                  <c:v>1181.125168</c:v>
                </c:pt>
                <c:pt idx="861">
                  <c:v>1160.7572720000001</c:v>
                </c:pt>
                <c:pt idx="862">
                  <c:v>1137.4260810000001</c:v>
                </c:pt>
                <c:pt idx="863">
                  <c:v>1133.5091890000001</c:v>
                </c:pt>
                <c:pt idx="864">
                  <c:v>1143.2571359999999</c:v>
                </c:pt>
                <c:pt idx="865">
                  <c:v>1129.1216939999999</c:v>
                </c:pt>
                <c:pt idx="866">
                  <c:v>1131.6490590000001</c:v>
                </c:pt>
                <c:pt idx="867">
                  <c:v>1136.4093989999999</c:v>
                </c:pt>
                <c:pt idx="868">
                  <c:v>1135.7649449999999</c:v>
                </c:pt>
                <c:pt idx="869">
                  <c:v>1135.274821</c:v>
                </c:pt>
                <c:pt idx="870">
                  <c:v>1139.412225</c:v>
                </c:pt>
                <c:pt idx="871">
                  <c:v>1145.7642020000001</c:v>
                </c:pt>
                <c:pt idx="872">
                  <c:v>1144.4787879999999</c:v>
                </c:pt>
                <c:pt idx="873">
                  <c:v>1139.1209409999999</c:v>
                </c:pt>
                <c:pt idx="874">
                  <c:v>1140.6774089999999</c:v>
                </c:pt>
                <c:pt idx="875">
                  <c:v>1140.803308</c:v>
                </c:pt>
                <c:pt idx="876">
                  <c:v>1147.966662</c:v>
                </c:pt>
                <c:pt idx="877">
                  <c:v>1151.006331</c:v>
                </c:pt>
                <c:pt idx="878">
                  <c:v>1147.3860950000001</c:v>
                </c:pt>
                <c:pt idx="879">
                  <c:v>1153.3226990000001</c:v>
                </c:pt>
                <c:pt idx="880">
                  <c:v>1150.6860879999999</c:v>
                </c:pt>
                <c:pt idx="881">
                  <c:v>1146.3587930000001</c:v>
                </c:pt>
                <c:pt idx="882">
                  <c:v>1144.79654</c:v>
                </c:pt>
                <c:pt idx="883">
                  <c:v>1143.468304</c:v>
                </c:pt>
                <c:pt idx="884">
                  <c:v>1140.2360679999999</c:v>
                </c:pt>
                <c:pt idx="885">
                  <c:v>1146.676839</c:v>
                </c:pt>
                <c:pt idx="886">
                  <c:v>1146.473418</c:v>
                </c:pt>
                <c:pt idx="887">
                  <c:v>1156.122703</c:v>
                </c:pt>
                <c:pt idx="888">
                  <c:v>1156.9674050000001</c:v>
                </c:pt>
                <c:pt idx="889">
                  <c:v>1167.2346689999999</c:v>
                </c:pt>
                <c:pt idx="890">
                  <c:v>1169.805644</c:v>
                </c:pt>
                <c:pt idx="891">
                  <c:v>1167.3061190000001</c:v>
                </c:pt>
                <c:pt idx="892">
                  <c:v>1164.310281</c:v>
                </c:pt>
                <c:pt idx="893">
                  <c:v>1173.6334589999999</c:v>
                </c:pt>
                <c:pt idx="894">
                  <c:v>1186.311154</c:v>
                </c:pt>
                <c:pt idx="895">
                  <c:v>1196.482792</c:v>
                </c:pt>
                <c:pt idx="896">
                  <c:v>1185.4346419999999</c:v>
                </c:pt>
                <c:pt idx="897">
                  <c:v>1190.6912400000001</c:v>
                </c:pt>
                <c:pt idx="898">
                  <c:v>1193.880842</c:v>
                </c:pt>
                <c:pt idx="899">
                  <c:v>1192.0858840000001</c:v>
                </c:pt>
                <c:pt idx="900">
                  <c:v>1191.728895</c:v>
                </c:pt>
                <c:pt idx="901">
                  <c:v>1188.8410899999999</c:v>
                </c:pt>
                <c:pt idx="902">
                  <c:v>1198.4443819999999</c:v>
                </c:pt>
                <c:pt idx="903">
                  <c:v>1196.156643</c:v>
                </c:pt>
                <c:pt idx="904">
                  <c:v>1205.2237500000001</c:v>
                </c:pt>
                <c:pt idx="905">
                  <c:v>1209.3961240000001</c:v>
                </c:pt>
                <c:pt idx="906">
                  <c:v>1208.3103510000001</c:v>
                </c:pt>
                <c:pt idx="907">
                  <c:v>1202.533876</c:v>
                </c:pt>
                <c:pt idx="908">
                  <c:v>1204.5092010000001</c:v>
                </c:pt>
                <c:pt idx="909">
                  <c:v>1195.9363169999999</c:v>
                </c:pt>
                <c:pt idx="910">
                  <c:v>1187.1676010000001</c:v>
                </c:pt>
                <c:pt idx="911">
                  <c:v>1183.716396</c:v>
                </c:pt>
                <c:pt idx="912">
                  <c:v>1182.2683979999999</c:v>
                </c:pt>
                <c:pt idx="913">
                  <c:v>1188.1585540000001</c:v>
                </c:pt>
                <c:pt idx="914">
                  <c:v>1177.9255780000001</c:v>
                </c:pt>
                <c:pt idx="915">
                  <c:v>1172.4089610000001</c:v>
                </c:pt>
                <c:pt idx="916">
                  <c:v>1168.4134329999999</c:v>
                </c:pt>
                <c:pt idx="917">
                  <c:v>1165.797513</c:v>
                </c:pt>
                <c:pt idx="918">
                  <c:v>1160.9259649999999</c:v>
                </c:pt>
                <c:pt idx="919">
                  <c:v>1162.7392460000001</c:v>
                </c:pt>
                <c:pt idx="920">
                  <c:v>1154.526513</c:v>
                </c:pt>
                <c:pt idx="921">
                  <c:v>1161.998024</c:v>
                </c:pt>
                <c:pt idx="922">
                  <c:v>1163.1927679999999</c:v>
                </c:pt>
                <c:pt idx="923">
                  <c:v>1173.524668</c:v>
                </c:pt>
                <c:pt idx="924">
                  <c:v>1178.800424</c:v>
                </c:pt>
                <c:pt idx="925">
                  <c:v>1163.4126229999999</c:v>
                </c:pt>
                <c:pt idx="926">
                  <c:v>1167.4024529999999</c:v>
                </c:pt>
                <c:pt idx="927">
                  <c:v>1164.3963920000001</c:v>
                </c:pt>
                <c:pt idx="928">
                  <c:v>1161.2759940000001</c:v>
                </c:pt>
                <c:pt idx="929">
                  <c:v>1164.4014460000001</c:v>
                </c:pt>
                <c:pt idx="930">
                  <c:v>1162.2492460000001</c:v>
                </c:pt>
                <c:pt idx="931">
                  <c:v>1158.706623</c:v>
                </c:pt>
                <c:pt idx="932">
                  <c:v>1153.3707939999999</c:v>
                </c:pt>
                <c:pt idx="933">
                  <c:v>1141.4590499999999</c:v>
                </c:pt>
                <c:pt idx="934">
                  <c:v>1135.2097040000001</c:v>
                </c:pt>
                <c:pt idx="935">
                  <c:v>1127.0943299999999</c:v>
                </c:pt>
                <c:pt idx="936">
                  <c:v>1144.1684379999999</c:v>
                </c:pt>
                <c:pt idx="937">
                  <c:v>1133.8635790000001</c:v>
                </c:pt>
                <c:pt idx="938">
                  <c:v>1132.2656689999999</c:v>
                </c:pt>
                <c:pt idx="939">
                  <c:v>1141.2251389999999</c:v>
                </c:pt>
                <c:pt idx="940">
                  <c:v>1156.722325</c:v>
                </c:pt>
                <c:pt idx="941">
                  <c:v>1150.6174719999999</c:v>
                </c:pt>
                <c:pt idx="942">
                  <c:v>1146.2760000000001</c:v>
                </c:pt>
                <c:pt idx="943">
                  <c:v>1130.940126</c:v>
                </c:pt>
                <c:pt idx="944">
                  <c:v>1118.4777750000001</c:v>
                </c:pt>
                <c:pt idx="945">
                  <c:v>1118.1346410000001</c:v>
                </c:pt>
                <c:pt idx="946">
                  <c:v>1128.8399649999999</c:v>
                </c:pt>
                <c:pt idx="947">
                  <c:v>1119.6209019999999</c:v>
                </c:pt>
                <c:pt idx="948">
                  <c:v>1128.5383240000001</c:v>
                </c:pt>
                <c:pt idx="949">
                  <c:v>1136.91588</c:v>
                </c:pt>
                <c:pt idx="950">
                  <c:v>1125.4047029999999</c:v>
                </c:pt>
                <c:pt idx="951">
                  <c:v>1119.184516</c:v>
                </c:pt>
                <c:pt idx="952">
                  <c:v>1127.360275</c:v>
                </c:pt>
                <c:pt idx="953">
                  <c:v>1130.5859640000001</c:v>
                </c:pt>
                <c:pt idx="954">
                  <c:v>1137.3030409999999</c:v>
                </c:pt>
                <c:pt idx="955">
                  <c:v>1145.647698</c:v>
                </c:pt>
                <c:pt idx="956">
                  <c:v>1148.642638</c:v>
                </c:pt>
                <c:pt idx="957">
                  <c:v>1156.597006</c:v>
                </c:pt>
                <c:pt idx="958">
                  <c:v>1153.6566</c:v>
                </c:pt>
                <c:pt idx="959">
                  <c:v>1157.79937</c:v>
                </c:pt>
                <c:pt idx="960">
                  <c:v>1147.439993</c:v>
                </c:pt>
                <c:pt idx="961">
                  <c:v>1142.094926</c:v>
                </c:pt>
                <c:pt idx="962">
                  <c:v>1142.951137</c:v>
                </c:pt>
                <c:pt idx="963">
                  <c:v>1142.4687019999999</c:v>
                </c:pt>
                <c:pt idx="964">
                  <c:v>1148.8359869999999</c:v>
                </c:pt>
                <c:pt idx="965">
                  <c:v>1142.887825</c:v>
                </c:pt>
                <c:pt idx="966">
                  <c:v>1175.3373999999999</c:v>
                </c:pt>
                <c:pt idx="967">
                  <c:v>1179.3886110000001</c:v>
                </c:pt>
                <c:pt idx="968">
                  <c:v>1175.233467</c:v>
                </c:pt>
                <c:pt idx="969">
                  <c:v>1181.0421449999999</c:v>
                </c:pt>
                <c:pt idx="970">
                  <c:v>1182.2292170000001</c:v>
                </c:pt>
                <c:pt idx="971">
                  <c:v>1178.772453</c:v>
                </c:pt>
                <c:pt idx="972">
                  <c:v>1181.6146659999999</c:v>
                </c:pt>
                <c:pt idx="973">
                  <c:v>1180.257869</c:v>
                </c:pt>
                <c:pt idx="974">
                  <c:v>1187.8064220000001</c:v>
                </c:pt>
                <c:pt idx="975">
                  <c:v>1193.4076910000001</c:v>
                </c:pt>
                <c:pt idx="976">
                  <c:v>1198.0325560000001</c:v>
                </c:pt>
                <c:pt idx="977">
                  <c:v>1200.1493350000001</c:v>
                </c:pt>
                <c:pt idx="978">
                  <c:v>1195.007593</c:v>
                </c:pt>
                <c:pt idx="979">
                  <c:v>1196.5619180000001</c:v>
                </c:pt>
                <c:pt idx="980">
                  <c:v>1209.096235</c:v>
                </c:pt>
                <c:pt idx="981">
                  <c:v>1217.2958490000001</c:v>
                </c:pt>
                <c:pt idx="982">
                  <c:v>1219.5232679999999</c:v>
                </c:pt>
                <c:pt idx="983">
                  <c:v>1212.150791</c:v>
                </c:pt>
                <c:pt idx="984">
                  <c:v>1209.4935089999999</c:v>
                </c:pt>
                <c:pt idx="985">
                  <c:v>1210.946242</c:v>
                </c:pt>
                <c:pt idx="986">
                  <c:v>1211.121666</c:v>
                </c:pt>
                <c:pt idx="987">
                  <c:v>1208.1865270000001</c:v>
                </c:pt>
                <c:pt idx="988">
                  <c:v>1208.844818</c:v>
                </c:pt>
                <c:pt idx="989">
                  <c:v>1213.152799</c:v>
                </c:pt>
                <c:pt idx="990">
                  <c:v>1211.110316</c:v>
                </c:pt>
                <c:pt idx="991">
                  <c:v>1203.1354960000001</c:v>
                </c:pt>
                <c:pt idx="992">
                  <c:v>1196.6777870000001</c:v>
                </c:pt>
                <c:pt idx="993">
                  <c:v>1188.0617930000001</c:v>
                </c:pt>
                <c:pt idx="994">
                  <c:v>1185.0064440000001</c:v>
                </c:pt>
                <c:pt idx="995">
                  <c:v>1192.5129260000001</c:v>
                </c:pt>
                <c:pt idx="996">
                  <c:v>1184.233444</c:v>
                </c:pt>
                <c:pt idx="997">
                  <c:v>1184.398966</c:v>
                </c:pt>
                <c:pt idx="998">
                  <c:v>1171.4647379999999</c:v>
                </c:pt>
                <c:pt idx="999">
                  <c:v>1174.364026</c:v>
                </c:pt>
                <c:pt idx="1000">
                  <c:v>1169.775801</c:v>
                </c:pt>
                <c:pt idx="1001">
                  <c:v>1177.3519369999999</c:v>
                </c:pt>
                <c:pt idx="1002">
                  <c:v>1181.0977459999999</c:v>
                </c:pt>
                <c:pt idx="1003">
                  <c:v>1183.554151</c:v>
                </c:pt>
                <c:pt idx="1004">
                  <c:v>1195.5345850000001</c:v>
                </c:pt>
                <c:pt idx="1005">
                  <c:v>1195.8416729999999</c:v>
                </c:pt>
                <c:pt idx="1006">
                  <c:v>1197.703904</c:v>
                </c:pt>
                <c:pt idx="1007">
                  <c:v>1207.0344</c:v>
                </c:pt>
                <c:pt idx="1008">
                  <c:v>1215.1436639999999</c:v>
                </c:pt>
                <c:pt idx="1009">
                  <c:v>1220.3834810000001</c:v>
                </c:pt>
                <c:pt idx="1010">
                  <c:v>1220.9071289999999</c:v>
                </c:pt>
                <c:pt idx="1011">
                  <c:v>1221.634145</c:v>
                </c:pt>
                <c:pt idx="1012">
                  <c:v>1224.5484369999999</c:v>
                </c:pt>
                <c:pt idx="1013">
                  <c:v>1221.1185250000001</c:v>
                </c:pt>
                <c:pt idx="1014">
                  <c:v>1222.9764459999999</c:v>
                </c:pt>
                <c:pt idx="1015">
                  <c:v>1225.6470320000001</c:v>
                </c:pt>
                <c:pt idx="1016">
                  <c:v>1226.5017829999999</c:v>
                </c:pt>
                <c:pt idx="1017">
                  <c:v>1228.802189</c:v>
                </c:pt>
                <c:pt idx="1018">
                  <c:v>1230.480155</c:v>
                </c:pt>
                <c:pt idx="1019">
                  <c:v>1228.8596130000001</c:v>
                </c:pt>
                <c:pt idx="1020">
                  <c:v>1223.7390640000001</c:v>
                </c:pt>
                <c:pt idx="1021">
                  <c:v>1229.0158140000001</c:v>
                </c:pt>
                <c:pt idx="1022">
                  <c:v>1236.339774</c:v>
                </c:pt>
                <c:pt idx="1023">
                  <c:v>1240.561829</c:v>
                </c:pt>
                <c:pt idx="1024">
                  <c:v>1234.8210509999999</c:v>
                </c:pt>
                <c:pt idx="1025">
                  <c:v>1227.164788</c:v>
                </c:pt>
                <c:pt idx="1026">
                  <c:v>1229.3834629999999</c:v>
                </c:pt>
                <c:pt idx="1027">
                  <c:v>1228.912554</c:v>
                </c:pt>
                <c:pt idx="1028">
                  <c:v>1225.1442850000001</c:v>
                </c:pt>
                <c:pt idx="1029">
                  <c:v>1216.9285150000001</c:v>
                </c:pt>
                <c:pt idx="1030">
                  <c:v>1223.9406300000001</c:v>
                </c:pt>
                <c:pt idx="1031">
                  <c:v>1221.035034</c:v>
                </c:pt>
                <c:pt idx="1032">
                  <c:v>1220.0415949999999</c:v>
                </c:pt>
                <c:pt idx="1033">
                  <c:v>1215.6570770000001</c:v>
                </c:pt>
                <c:pt idx="1034">
                  <c:v>1214.9674110000001</c:v>
                </c:pt>
                <c:pt idx="1035">
                  <c:v>1201.8753850000001</c:v>
                </c:pt>
                <c:pt idx="1036">
                  <c:v>1198.319387</c:v>
                </c:pt>
                <c:pt idx="1037">
                  <c:v>1203.4577710000001</c:v>
                </c:pt>
                <c:pt idx="1038">
                  <c:v>1197.372061</c:v>
                </c:pt>
                <c:pt idx="1039">
                  <c:v>1200.4834390000001</c:v>
                </c:pt>
                <c:pt idx="1040">
                  <c:v>1206.143585</c:v>
                </c:pt>
                <c:pt idx="1041">
                  <c:v>1203.027527</c:v>
                </c:pt>
                <c:pt idx="1042">
                  <c:v>1203.8715380000001</c:v>
                </c:pt>
                <c:pt idx="1043">
                  <c:v>1217.4007999999999</c:v>
                </c:pt>
                <c:pt idx="1044">
                  <c:v>1216.642002</c:v>
                </c:pt>
                <c:pt idx="1045">
                  <c:v>1211.949028</c:v>
                </c:pt>
                <c:pt idx="1046">
                  <c:v>1216.0974020000001</c:v>
                </c:pt>
                <c:pt idx="1047">
                  <c:v>1211.708691</c:v>
                </c:pt>
                <c:pt idx="1048">
                  <c:v>1209.674485</c:v>
                </c:pt>
                <c:pt idx="1049">
                  <c:v>1210.3633809999999</c:v>
                </c:pt>
                <c:pt idx="1050">
                  <c:v>1209.878956</c:v>
                </c:pt>
                <c:pt idx="1051">
                  <c:v>1206.1420780000001</c:v>
                </c:pt>
                <c:pt idx="1052">
                  <c:v>1207.40482</c:v>
                </c:pt>
                <c:pt idx="1053">
                  <c:v>1205.6313520000001</c:v>
                </c:pt>
                <c:pt idx="1054">
                  <c:v>1206.6604339999999</c:v>
                </c:pt>
                <c:pt idx="1055">
                  <c:v>1213.3817859999999</c:v>
                </c:pt>
                <c:pt idx="1056">
                  <c:v>1213.492405</c:v>
                </c:pt>
                <c:pt idx="1057">
                  <c:v>1212.33205</c:v>
                </c:pt>
                <c:pt idx="1058">
                  <c:v>1214.234232</c:v>
                </c:pt>
                <c:pt idx="1059">
                  <c:v>1209.091809</c:v>
                </c:pt>
                <c:pt idx="1060">
                  <c:v>1206.8047320000001</c:v>
                </c:pt>
                <c:pt idx="1061">
                  <c:v>1213.342643</c:v>
                </c:pt>
                <c:pt idx="1062">
                  <c:v>1217.394931</c:v>
                </c:pt>
                <c:pt idx="1063">
                  <c:v>1225.218449</c:v>
                </c:pt>
                <c:pt idx="1064">
                  <c:v>1229.597528</c:v>
                </c:pt>
                <c:pt idx="1065">
                  <c:v>1231.124742</c:v>
                </c:pt>
                <c:pt idx="1066">
                  <c:v>1228.5160559999999</c:v>
                </c:pt>
                <c:pt idx="1067">
                  <c:v>1231.3292100000001</c:v>
                </c:pt>
                <c:pt idx="1068">
                  <c:v>1229.396857</c:v>
                </c:pt>
                <c:pt idx="1069">
                  <c:v>1230.351498</c:v>
                </c:pt>
                <c:pt idx="1070">
                  <c:v>1230.329835</c:v>
                </c:pt>
                <c:pt idx="1071">
                  <c:v>1232.182873</c:v>
                </c:pt>
                <c:pt idx="1072">
                  <c:v>1229.805535</c:v>
                </c:pt>
                <c:pt idx="1073">
                  <c:v>1230.7321910000001</c:v>
                </c:pt>
                <c:pt idx="1074">
                  <c:v>1233.0989059999999</c:v>
                </c:pt>
                <c:pt idx="1075">
                  <c:v>1232.0794530000001</c:v>
                </c:pt>
                <c:pt idx="1076">
                  <c:v>1234.548548</c:v>
                </c:pt>
                <c:pt idx="1077">
                  <c:v>1239.4489349999999</c:v>
                </c:pt>
                <c:pt idx="1078">
                  <c:v>1238.1994500000001</c:v>
                </c:pt>
                <c:pt idx="1079">
                  <c:v>1236.8632</c:v>
                </c:pt>
                <c:pt idx="1080">
                  <c:v>1233.999656</c:v>
                </c:pt>
                <c:pt idx="1081">
                  <c:v>1236.9996369999999</c:v>
                </c:pt>
                <c:pt idx="1082">
                  <c:v>1245.447803</c:v>
                </c:pt>
                <c:pt idx="1083">
                  <c:v>1238.9710259999999</c:v>
                </c:pt>
                <c:pt idx="1084">
                  <c:v>1239.15903</c:v>
                </c:pt>
                <c:pt idx="1085">
                  <c:v>1240.0699540000001</c:v>
                </c:pt>
                <c:pt idx="1086">
                  <c:v>1233.955872</c:v>
                </c:pt>
                <c:pt idx="1087">
                  <c:v>1235.6935329999999</c:v>
                </c:pt>
                <c:pt idx="1088">
                  <c:v>1233.21408</c:v>
                </c:pt>
                <c:pt idx="1089">
                  <c:v>1232.112106</c:v>
                </c:pt>
                <c:pt idx="1090">
                  <c:v>1234.4297260000001</c:v>
                </c:pt>
                <c:pt idx="1091">
                  <c:v>1239.987914</c:v>
                </c:pt>
                <c:pt idx="1092">
                  <c:v>1238.7661969999999</c:v>
                </c:pt>
                <c:pt idx="1093">
                  <c:v>1237.2560350000001</c:v>
                </c:pt>
                <c:pt idx="1094">
                  <c:v>1227.977502</c:v>
                </c:pt>
                <c:pt idx="1095">
                  <c:v>1229.3262749999999</c:v>
                </c:pt>
                <c:pt idx="1096">
                  <c:v>1228.329078</c:v>
                </c:pt>
                <c:pt idx="1097">
                  <c:v>1231.806619</c:v>
                </c:pt>
                <c:pt idx="1098">
                  <c:v>1221.5078189999999</c:v>
                </c:pt>
                <c:pt idx="1099">
                  <c:v>1213.9449199999999</c:v>
                </c:pt>
                <c:pt idx="1100">
                  <c:v>1212.693289</c:v>
                </c:pt>
                <c:pt idx="1101">
                  <c:v>1217.9535310000001</c:v>
                </c:pt>
                <c:pt idx="1102">
                  <c:v>1218.481677</c:v>
                </c:pt>
                <c:pt idx="1103">
                  <c:v>1218.162272</c:v>
                </c:pt>
                <c:pt idx="1104">
                  <c:v>1219.9220600000001</c:v>
                </c:pt>
                <c:pt idx="1105">
                  <c:v>1224.3864020000001</c:v>
                </c:pt>
                <c:pt idx="1106">
                  <c:v>1228.5504149999999</c:v>
                </c:pt>
                <c:pt idx="1107">
                  <c:v>1225.7196080000001</c:v>
                </c:pt>
                <c:pt idx="1108">
                  <c:v>1227.1671899999999</c:v>
                </c:pt>
                <c:pt idx="1109">
                  <c:v>1216.7930819999999</c:v>
                </c:pt>
                <c:pt idx="1110">
                  <c:v>1220.752925</c:v>
                </c:pt>
                <c:pt idx="1111">
                  <c:v>1221.951407</c:v>
                </c:pt>
                <c:pt idx="1112">
                  <c:v>1226.8076410000001</c:v>
                </c:pt>
                <c:pt idx="1113">
                  <c:v>1222.539495</c:v>
                </c:pt>
                <c:pt idx="1114">
                  <c:v>1227.9183909999999</c:v>
                </c:pt>
                <c:pt idx="1115">
                  <c:v>1232.3179230000001</c:v>
                </c:pt>
                <c:pt idx="1116">
                  <c:v>1230.93959</c:v>
                </c:pt>
                <c:pt idx="1117">
                  <c:v>1227.482878</c:v>
                </c:pt>
                <c:pt idx="1118">
                  <c:v>1226.359829</c:v>
                </c:pt>
                <c:pt idx="1119">
                  <c:v>1221.430683</c:v>
                </c:pt>
                <c:pt idx="1120">
                  <c:v>1215.299677</c:v>
                </c:pt>
                <c:pt idx="1121">
                  <c:v>1216.265958</c:v>
                </c:pt>
                <c:pt idx="1122">
                  <c:v>1212.6560919999999</c:v>
                </c:pt>
                <c:pt idx="1123">
                  <c:v>1218.52172</c:v>
                </c:pt>
                <c:pt idx="1124">
                  <c:v>1225.6043219999999</c:v>
                </c:pt>
                <c:pt idx="1125">
                  <c:v>1221.3151310000001</c:v>
                </c:pt>
                <c:pt idx="1126">
                  <c:v>1236.334689</c:v>
                </c:pt>
                <c:pt idx="1127">
                  <c:v>1235.7117020000001</c:v>
                </c:pt>
                <c:pt idx="1128">
                  <c:v>1228.7733499999999</c:v>
                </c:pt>
                <c:pt idx="1129">
                  <c:v>1221.5601799999999</c:v>
                </c:pt>
                <c:pt idx="1130">
                  <c:v>1217.0666389999999</c:v>
                </c:pt>
                <c:pt idx="1131">
                  <c:v>1218.948478</c:v>
                </c:pt>
                <c:pt idx="1132">
                  <c:v>1220.8519630000001</c:v>
                </c:pt>
                <c:pt idx="1133">
                  <c:v>1230.4484259999999</c:v>
                </c:pt>
                <c:pt idx="1134">
                  <c:v>1238.1611969999999</c:v>
                </c:pt>
                <c:pt idx="1135">
                  <c:v>1238.239288</c:v>
                </c:pt>
                <c:pt idx="1136">
                  <c:v>1236.8545039999999</c:v>
                </c:pt>
                <c:pt idx="1137">
                  <c:v>1240.0314510000001</c:v>
                </c:pt>
                <c:pt idx="1138">
                  <c:v>1243.078495</c:v>
                </c:pt>
                <c:pt idx="1139">
                  <c:v>1234.9983520000001</c:v>
                </c:pt>
                <c:pt idx="1140">
                  <c:v>1240.5101079999999</c:v>
                </c:pt>
                <c:pt idx="1141">
                  <c:v>1237.23605</c:v>
                </c:pt>
                <c:pt idx="1142">
                  <c:v>1235.9626410000001</c:v>
                </c:pt>
                <c:pt idx="1143">
                  <c:v>1239.6938029999999</c:v>
                </c:pt>
                <c:pt idx="1144">
                  <c:v>1231.3232290000001</c:v>
                </c:pt>
                <c:pt idx="1145">
                  <c:v>1240.610375</c:v>
                </c:pt>
                <c:pt idx="1146">
                  <c:v>1243.759223</c:v>
                </c:pt>
                <c:pt idx="1147">
                  <c:v>1238.5704969999999</c:v>
                </c:pt>
                <c:pt idx="1148">
                  <c:v>1230.2226760000001</c:v>
                </c:pt>
                <c:pt idx="1149">
                  <c:v>1223.5543680000001</c:v>
                </c:pt>
                <c:pt idx="1150">
                  <c:v>1232.55063</c:v>
                </c:pt>
                <c:pt idx="1151">
                  <c:v>1233.7786269999999</c:v>
                </c:pt>
                <c:pt idx="1152">
                  <c:v>1234.414724</c:v>
                </c:pt>
                <c:pt idx="1153">
                  <c:v>1233.0024820000001</c:v>
                </c:pt>
                <c:pt idx="1154">
                  <c:v>1229.4046330000001</c:v>
                </c:pt>
                <c:pt idx="1155">
                  <c:v>1228.0314330000001</c:v>
                </c:pt>
                <c:pt idx="1156">
                  <c:v>1217.635636</c:v>
                </c:pt>
                <c:pt idx="1157">
                  <c:v>1214.351351</c:v>
                </c:pt>
                <c:pt idx="1158">
                  <c:v>1212.2904000000001</c:v>
                </c:pt>
                <c:pt idx="1159">
                  <c:v>1214.155712</c:v>
                </c:pt>
                <c:pt idx="1160">
                  <c:v>1213.7622839999999</c:v>
                </c:pt>
                <c:pt idx="1161">
                  <c:v>1211.0036439999999</c:v>
                </c:pt>
                <c:pt idx="1162">
                  <c:v>1223.2895779999999</c:v>
                </c:pt>
                <c:pt idx="1163">
                  <c:v>1218.616051</c:v>
                </c:pt>
                <c:pt idx="1164">
                  <c:v>1217.767368</c:v>
                </c:pt>
                <c:pt idx="1165">
                  <c:v>1223.177034</c:v>
                </c:pt>
                <c:pt idx="1166">
                  <c:v>1233.8409670000001</c:v>
                </c:pt>
                <c:pt idx="1167">
                  <c:v>1234.220221</c:v>
                </c:pt>
                <c:pt idx="1168">
                  <c:v>1236.840389</c:v>
                </c:pt>
                <c:pt idx="1169">
                  <c:v>1243.2689869999999</c:v>
                </c:pt>
                <c:pt idx="1170">
                  <c:v>1234.6125360000001</c:v>
                </c:pt>
                <c:pt idx="1171">
                  <c:v>1230.967523</c:v>
                </c:pt>
                <c:pt idx="1172">
                  <c:v>1231.464639</c:v>
                </c:pt>
                <c:pt idx="1173">
                  <c:v>1229.9537809999999</c:v>
                </c:pt>
                <c:pt idx="1174">
                  <c:v>1230.802171</c:v>
                </c:pt>
                <c:pt idx="1175">
                  <c:v>1229.285022</c:v>
                </c:pt>
                <c:pt idx="1176">
                  <c:v>1229.476602</c:v>
                </c:pt>
                <c:pt idx="1177">
                  <c:v>1235.283539</c:v>
                </c:pt>
                <c:pt idx="1178">
                  <c:v>1230.560461</c:v>
                </c:pt>
                <c:pt idx="1179">
                  <c:v>1228.017004</c:v>
                </c:pt>
                <c:pt idx="1180">
                  <c:v>1218.629889</c:v>
                </c:pt>
                <c:pt idx="1181">
                  <c:v>1216.071009</c:v>
                </c:pt>
                <c:pt idx="1182">
                  <c:v>1203.550927</c:v>
                </c:pt>
                <c:pt idx="1183">
                  <c:v>1205.71126</c:v>
                </c:pt>
                <c:pt idx="1184">
                  <c:v>1199.8201730000001</c:v>
                </c:pt>
                <c:pt idx="1185">
                  <c:v>1193.4939509999999</c:v>
                </c:pt>
                <c:pt idx="1186">
                  <c:v>1190.0672070000001</c:v>
                </c:pt>
                <c:pt idx="1187">
                  <c:v>1194.413771</c:v>
                </c:pt>
                <c:pt idx="1188">
                  <c:v>1199.760751</c:v>
                </c:pt>
                <c:pt idx="1189">
                  <c:v>1196.1264349999999</c:v>
                </c:pt>
                <c:pt idx="1190">
                  <c:v>1181.460043</c:v>
                </c:pt>
                <c:pt idx="1191">
                  <c:v>1188.4266359999999</c:v>
                </c:pt>
                <c:pt idx="1192">
                  <c:v>1191.0108560000001</c:v>
                </c:pt>
                <c:pt idx="1193">
                  <c:v>1194.1092630000001</c:v>
                </c:pt>
                <c:pt idx="1194">
                  <c:v>1205.2789700000001</c:v>
                </c:pt>
                <c:pt idx="1195">
                  <c:v>1211.8450439999999</c:v>
                </c:pt>
                <c:pt idx="1196">
                  <c:v>1204.6740560000001</c:v>
                </c:pt>
                <c:pt idx="1197">
                  <c:v>1204.6944980000001</c:v>
                </c:pt>
                <c:pt idx="1198">
                  <c:v>1205.30188</c:v>
                </c:pt>
                <c:pt idx="1199">
                  <c:v>1206.055789</c:v>
                </c:pt>
                <c:pt idx="1200">
                  <c:v>1198.952959</c:v>
                </c:pt>
                <c:pt idx="1201">
                  <c:v>1192.054809</c:v>
                </c:pt>
                <c:pt idx="1202">
                  <c:v>1187.845474</c:v>
                </c:pt>
                <c:pt idx="1203">
                  <c:v>1190.7922920000001</c:v>
                </c:pt>
                <c:pt idx="1204">
                  <c:v>1195.1954450000001</c:v>
                </c:pt>
                <c:pt idx="1205">
                  <c:v>1185.8847760000001</c:v>
                </c:pt>
                <c:pt idx="1206">
                  <c:v>1188.474584</c:v>
                </c:pt>
                <c:pt idx="1207">
                  <c:v>1187.9498329999999</c:v>
                </c:pt>
                <c:pt idx="1208">
                  <c:v>1189.217678</c:v>
                </c:pt>
                <c:pt idx="1209">
                  <c:v>1191.869766</c:v>
                </c:pt>
                <c:pt idx="1210">
                  <c:v>1203.8143560000001</c:v>
                </c:pt>
                <c:pt idx="1211">
                  <c:v>1216.2888519999999</c:v>
                </c:pt>
                <c:pt idx="1212">
                  <c:v>1226.587712</c:v>
                </c:pt>
                <c:pt idx="1213">
                  <c:v>1222.856972</c:v>
                </c:pt>
                <c:pt idx="1214">
                  <c:v>1225.761479</c:v>
                </c:pt>
                <c:pt idx="1215">
                  <c:v>1228.544711</c:v>
                </c:pt>
                <c:pt idx="1216">
                  <c:v>1221.2100840000001</c:v>
                </c:pt>
                <c:pt idx="1217">
                  <c:v>1226.3020750000001</c:v>
                </c:pt>
                <c:pt idx="1218">
                  <c:v>1227.811991</c:v>
                </c:pt>
                <c:pt idx="1219">
                  <c:v>1241.7777679999999</c:v>
                </c:pt>
                <c:pt idx="1220">
                  <c:v>1239.8320799999999</c:v>
                </c:pt>
                <c:pt idx="1221">
                  <c:v>1244.982522</c:v>
                </c:pt>
                <c:pt idx="1222">
                  <c:v>1247.306288</c:v>
                </c:pt>
                <c:pt idx="1223">
                  <c:v>1252.147326</c:v>
                </c:pt>
                <c:pt idx="1224">
                  <c:v>1246.5276490000001</c:v>
                </c:pt>
                <c:pt idx="1225">
                  <c:v>1247.4614329999999</c:v>
                </c:pt>
                <c:pt idx="1226">
                  <c:v>1246.7391319999999</c:v>
                </c:pt>
                <c:pt idx="1227">
                  <c:v>1245.6975460000001</c:v>
                </c:pt>
                <c:pt idx="1228">
                  <c:v>1246.8688179999999</c:v>
                </c:pt>
                <c:pt idx="1229">
                  <c:v>1248.881523</c:v>
                </c:pt>
                <c:pt idx="1230">
                  <c:v>1253.4419519999999</c:v>
                </c:pt>
                <c:pt idx="1231">
                  <c:v>1256.753105</c:v>
                </c:pt>
                <c:pt idx="1232">
                  <c:v>1265.2703260000001</c:v>
                </c:pt>
                <c:pt idx="1233">
                  <c:v>1263.2003629999999</c:v>
                </c:pt>
                <c:pt idx="1234">
                  <c:v>1268.3493599999999</c:v>
                </c:pt>
                <c:pt idx="1235">
                  <c:v>1269.1315790000001</c:v>
                </c:pt>
                <c:pt idx="1236">
                  <c:v>1271.6863269999999</c:v>
                </c:pt>
                <c:pt idx="1237">
                  <c:v>1269.89923</c:v>
                </c:pt>
                <c:pt idx="1238">
                  <c:v>1269.7281539999999</c:v>
                </c:pt>
                <c:pt idx="1239">
                  <c:v>1271.3540519999999</c:v>
                </c:pt>
                <c:pt idx="1240">
                  <c:v>1285.5119440000001</c:v>
                </c:pt>
                <c:pt idx="1241">
                  <c:v>1292.940288</c:v>
                </c:pt>
                <c:pt idx="1242">
                  <c:v>1289.250074</c:v>
                </c:pt>
                <c:pt idx="1243">
                  <c:v>1289.5908939999999</c:v>
                </c:pt>
                <c:pt idx="1244">
                  <c:v>1294.0438119999999</c:v>
                </c:pt>
                <c:pt idx="1245">
                  <c:v>1290.603617</c:v>
                </c:pt>
                <c:pt idx="1246">
                  <c:v>1291.1850589999999</c:v>
                </c:pt>
                <c:pt idx="1247">
                  <c:v>1288.0735870000001</c:v>
                </c:pt>
                <c:pt idx="1248">
                  <c:v>1296.2916970000001</c:v>
                </c:pt>
                <c:pt idx="1249">
                  <c:v>1290.5315419999999</c:v>
                </c:pt>
                <c:pt idx="1250">
                  <c:v>1292.5497700000001</c:v>
                </c:pt>
                <c:pt idx="1251">
                  <c:v>1285.94814</c:v>
                </c:pt>
                <c:pt idx="1252">
                  <c:v>1284.439065</c:v>
                </c:pt>
                <c:pt idx="1253">
                  <c:v>1284.173196</c:v>
                </c:pt>
                <c:pt idx="1254">
                  <c:v>1284.598819</c:v>
                </c:pt>
                <c:pt idx="1255">
                  <c:v>1290.675424</c:v>
                </c:pt>
                <c:pt idx="1256">
                  <c:v>1289.4296119999999</c:v>
                </c:pt>
                <c:pt idx="1257">
                  <c:v>1288.753821</c:v>
                </c:pt>
                <c:pt idx="1258">
                  <c:v>1289.76361</c:v>
                </c:pt>
                <c:pt idx="1259">
                  <c:v>1291.984066</c:v>
                </c:pt>
                <c:pt idx="1260">
                  <c:v>1293.3256220000001</c:v>
                </c:pt>
                <c:pt idx="1261">
                  <c:v>1284.9475319999999</c:v>
                </c:pt>
                <c:pt idx="1262">
                  <c:v>1275.864331</c:v>
                </c:pt>
                <c:pt idx="1263">
                  <c:v>1277.564584</c:v>
                </c:pt>
                <c:pt idx="1264">
                  <c:v>1280.917488</c:v>
                </c:pt>
                <c:pt idx="1265">
                  <c:v>1283.8462050000001</c:v>
                </c:pt>
                <c:pt idx="1266">
                  <c:v>1284.618027</c:v>
                </c:pt>
                <c:pt idx="1267">
                  <c:v>1286.949032</c:v>
                </c:pt>
                <c:pt idx="1268">
                  <c:v>1286.996134</c:v>
                </c:pt>
                <c:pt idx="1269">
                  <c:v>1285.016676</c:v>
                </c:pt>
                <c:pt idx="1270">
                  <c:v>1291.8998509999999</c:v>
                </c:pt>
                <c:pt idx="1271">
                  <c:v>1292.9089240000001</c:v>
                </c:pt>
                <c:pt idx="1272">
                  <c:v>1292.2944689999999</c:v>
                </c:pt>
                <c:pt idx="1273">
                  <c:v>1300.8607549999999</c:v>
                </c:pt>
                <c:pt idx="1274">
                  <c:v>1298.359627</c:v>
                </c:pt>
                <c:pt idx="1275">
                  <c:v>1292.5145190000001</c:v>
                </c:pt>
                <c:pt idx="1276">
                  <c:v>1297.7465649999999</c:v>
                </c:pt>
                <c:pt idx="1277">
                  <c:v>1297.8270560000001</c:v>
                </c:pt>
                <c:pt idx="1278">
                  <c:v>1294.3455080000001</c:v>
                </c:pt>
                <c:pt idx="1279">
                  <c:v>1297.7909520000001</c:v>
                </c:pt>
                <c:pt idx="1280">
                  <c:v>1297.892069</c:v>
                </c:pt>
                <c:pt idx="1281">
                  <c:v>1286.7295529999999</c:v>
                </c:pt>
                <c:pt idx="1282">
                  <c:v>1297.4429190000001</c:v>
                </c:pt>
                <c:pt idx="1283">
                  <c:v>1301.7973790000001</c:v>
                </c:pt>
                <c:pt idx="1284">
                  <c:v>1301.999536</c:v>
                </c:pt>
                <c:pt idx="1285">
                  <c:v>1305.3228529999999</c:v>
                </c:pt>
                <c:pt idx="1286">
                  <c:v>1302.6438539999999</c:v>
                </c:pt>
                <c:pt idx="1287">
                  <c:v>1311.8152669999999</c:v>
                </c:pt>
                <c:pt idx="1288">
                  <c:v>1313.361179</c:v>
                </c:pt>
                <c:pt idx="1289">
                  <c:v>1309.855464</c:v>
                </c:pt>
                <c:pt idx="1290">
                  <c:v>1309.2107020000001</c:v>
                </c:pt>
                <c:pt idx="1291">
                  <c:v>1308.761248</c:v>
                </c:pt>
                <c:pt idx="1292">
                  <c:v>1316.448046</c:v>
                </c:pt>
                <c:pt idx="1293">
                  <c:v>1324.5028239999999</c:v>
                </c:pt>
                <c:pt idx="1294">
                  <c:v>1322.0385670000001</c:v>
                </c:pt>
                <c:pt idx="1295">
                  <c:v>1323.638811</c:v>
                </c:pt>
                <c:pt idx="1296">
                  <c:v>1325.8555550000001</c:v>
                </c:pt>
                <c:pt idx="1297">
                  <c:v>1329.841449</c:v>
                </c:pt>
                <c:pt idx="1298">
                  <c:v>1329.994504</c:v>
                </c:pt>
                <c:pt idx="1299">
                  <c:v>1327.87392</c:v>
                </c:pt>
                <c:pt idx="1300">
                  <c:v>1331.3850130000001</c:v>
                </c:pt>
                <c:pt idx="1301">
                  <c:v>1329.8569030000001</c:v>
                </c:pt>
                <c:pt idx="1302">
                  <c:v>1324.816681</c:v>
                </c:pt>
                <c:pt idx="1303">
                  <c:v>1322.7411159999999</c:v>
                </c:pt>
                <c:pt idx="1304">
                  <c:v>1321.403014</c:v>
                </c:pt>
                <c:pt idx="1305">
                  <c:v>1326.7581130000001</c:v>
                </c:pt>
                <c:pt idx="1306">
                  <c:v>1332.0025700000001</c:v>
                </c:pt>
                <c:pt idx="1307">
                  <c:v>1333.935268</c:v>
                </c:pt>
                <c:pt idx="1308">
                  <c:v>1335.2779660000001</c:v>
                </c:pt>
                <c:pt idx="1309">
                  <c:v>1331.4388349999999</c:v>
                </c:pt>
                <c:pt idx="1310">
                  <c:v>1330.5168679999999</c:v>
                </c:pt>
                <c:pt idx="1311">
                  <c:v>1336.8481630000001</c:v>
                </c:pt>
                <c:pt idx="1312">
                  <c:v>1339.4358999999999</c:v>
                </c:pt>
                <c:pt idx="1313">
                  <c:v>1332.1669979999999</c:v>
                </c:pt>
                <c:pt idx="1314">
                  <c:v>1328.895233</c:v>
                </c:pt>
                <c:pt idx="1315">
                  <c:v>1329.578391</c:v>
                </c:pt>
                <c:pt idx="1316">
                  <c:v>1327.033357</c:v>
                </c:pt>
                <c:pt idx="1317">
                  <c:v>1331.510385</c:v>
                </c:pt>
                <c:pt idx="1318">
                  <c:v>1331.3586499999999</c:v>
                </c:pt>
                <c:pt idx="1319">
                  <c:v>1335.5648309999999</c:v>
                </c:pt>
                <c:pt idx="1320">
                  <c:v>1326.505269</c:v>
                </c:pt>
                <c:pt idx="1321">
                  <c:v>1327.2744620000001</c:v>
                </c:pt>
                <c:pt idx="1322">
                  <c:v>1324.677508</c:v>
                </c:pt>
                <c:pt idx="1323">
                  <c:v>1315.579626</c:v>
                </c:pt>
                <c:pt idx="1324">
                  <c:v>1312.4040729999999</c:v>
                </c:pt>
                <c:pt idx="1325">
                  <c:v>1311.6487099999999</c:v>
                </c:pt>
                <c:pt idx="1326">
                  <c:v>1309.4900070000001</c:v>
                </c:pt>
                <c:pt idx="1327">
                  <c:v>1308.7367569999999</c:v>
                </c:pt>
                <c:pt idx="1328">
                  <c:v>1311.5076309999999</c:v>
                </c:pt>
                <c:pt idx="1329">
                  <c:v>1315.302711</c:v>
                </c:pt>
                <c:pt idx="1330">
                  <c:v>1312.7103300000001</c:v>
                </c:pt>
                <c:pt idx="1331">
                  <c:v>1307.5490689999999</c:v>
                </c:pt>
                <c:pt idx="1332">
                  <c:v>1314.152002</c:v>
                </c:pt>
                <c:pt idx="1333">
                  <c:v>1319.6374149999999</c:v>
                </c:pt>
                <c:pt idx="1334">
                  <c:v>1313.4368609999999</c:v>
                </c:pt>
                <c:pt idx="1335">
                  <c:v>1314.3736369999999</c:v>
                </c:pt>
                <c:pt idx="1336">
                  <c:v>1320.626737</c:v>
                </c:pt>
                <c:pt idx="1337">
                  <c:v>1329.489763</c:v>
                </c:pt>
                <c:pt idx="1338">
                  <c:v>1337.932832</c:v>
                </c:pt>
                <c:pt idx="1339">
                  <c:v>1341.956195</c:v>
                </c:pt>
                <c:pt idx="1340">
                  <c:v>1339.0070760000001</c:v>
                </c:pt>
                <c:pt idx="1341">
                  <c:v>1347.878371</c:v>
                </c:pt>
                <c:pt idx="1342">
                  <c:v>1345.6193599999999</c:v>
                </c:pt>
                <c:pt idx="1343">
                  <c:v>1346.599651</c:v>
                </c:pt>
                <c:pt idx="1344">
                  <c:v>1348.3898469999999</c:v>
                </c:pt>
                <c:pt idx="1345">
                  <c:v>1356.2844600000001</c:v>
                </c:pt>
                <c:pt idx="1346">
                  <c:v>1357.2511079999999</c:v>
                </c:pt>
                <c:pt idx="1347">
                  <c:v>1357.2744560000001</c:v>
                </c:pt>
                <c:pt idx="1348">
                  <c:v>1359.3935289999999</c:v>
                </c:pt>
                <c:pt idx="1349">
                  <c:v>1353.979855</c:v>
                </c:pt>
                <c:pt idx="1350">
                  <c:v>1349.321815</c:v>
                </c:pt>
                <c:pt idx="1351">
                  <c:v>1351.8916899999999</c:v>
                </c:pt>
                <c:pt idx="1352">
                  <c:v>1352.3909610000001</c:v>
                </c:pt>
                <c:pt idx="1353">
                  <c:v>1345.5383870000001</c:v>
                </c:pt>
                <c:pt idx="1354">
                  <c:v>1337.3900040000001</c:v>
                </c:pt>
                <c:pt idx="1355">
                  <c:v>1340.1828399999999</c:v>
                </c:pt>
                <c:pt idx="1356">
                  <c:v>1350.2098450000001</c:v>
                </c:pt>
                <c:pt idx="1357">
                  <c:v>1355.8680019999999</c:v>
                </c:pt>
                <c:pt idx="1358">
                  <c:v>1359.1784279999999</c:v>
                </c:pt>
                <c:pt idx="1359">
                  <c:v>1369.1692230000001</c:v>
                </c:pt>
                <c:pt idx="1360">
                  <c:v>1369.019202</c:v>
                </c:pt>
                <c:pt idx="1361">
                  <c:v>1364.307069</c:v>
                </c:pt>
                <c:pt idx="1362">
                  <c:v>1364.3879830000001</c:v>
                </c:pt>
                <c:pt idx="1363">
                  <c:v>1363.374241</c:v>
                </c:pt>
                <c:pt idx="1364">
                  <c:v>1369.662996</c:v>
                </c:pt>
                <c:pt idx="1365">
                  <c:v>1372.1403089999999</c:v>
                </c:pt>
                <c:pt idx="1366">
                  <c:v>1372.290634</c:v>
                </c:pt>
                <c:pt idx="1367">
                  <c:v>1372.726126</c:v>
                </c:pt>
                <c:pt idx="1368">
                  <c:v>1376.7350650000001</c:v>
                </c:pt>
                <c:pt idx="1369">
                  <c:v>1375.8673940000001</c:v>
                </c:pt>
                <c:pt idx="1370">
                  <c:v>1372.7618339999999</c:v>
                </c:pt>
                <c:pt idx="1371">
                  <c:v>1371.4610009999999</c:v>
                </c:pt>
                <c:pt idx="1372">
                  <c:v>1372.7163430000001</c:v>
                </c:pt>
                <c:pt idx="1373">
                  <c:v>1368.0181379999999</c:v>
                </c:pt>
                <c:pt idx="1374">
                  <c:v>1363.1901580000001</c:v>
                </c:pt>
                <c:pt idx="1375">
                  <c:v>1364.1660119999999</c:v>
                </c:pt>
                <c:pt idx="1376">
                  <c:v>1366.642836</c:v>
                </c:pt>
                <c:pt idx="1377">
                  <c:v>1363.6791539999999</c:v>
                </c:pt>
                <c:pt idx="1378">
                  <c:v>1369.5687800000001</c:v>
                </c:pt>
                <c:pt idx="1379">
                  <c:v>1370.4934270000001</c:v>
                </c:pt>
                <c:pt idx="1380">
                  <c:v>1375.969049</c:v>
                </c:pt>
                <c:pt idx="1381">
                  <c:v>1377.876297</c:v>
                </c:pt>
                <c:pt idx="1382">
                  <c:v>1376.3090259999999</c:v>
                </c:pt>
                <c:pt idx="1383">
                  <c:v>1383.074001</c:v>
                </c:pt>
                <c:pt idx="1384">
                  <c:v>1386.134196</c:v>
                </c:pt>
                <c:pt idx="1385">
                  <c:v>1390.8055409999999</c:v>
                </c:pt>
                <c:pt idx="1386">
                  <c:v>1391.9092250000001</c:v>
                </c:pt>
                <c:pt idx="1387">
                  <c:v>1398.885321</c:v>
                </c:pt>
                <c:pt idx="1388">
                  <c:v>1392.916647</c:v>
                </c:pt>
                <c:pt idx="1389">
                  <c:v>1388.0584690000001</c:v>
                </c:pt>
                <c:pt idx="1390">
                  <c:v>1384.1771249999999</c:v>
                </c:pt>
                <c:pt idx="1391">
                  <c:v>1388.741035</c:v>
                </c:pt>
                <c:pt idx="1392">
                  <c:v>1389.0331570000001</c:v>
                </c:pt>
                <c:pt idx="1393">
                  <c:v>1380.7191700000001</c:v>
                </c:pt>
                <c:pt idx="1394">
                  <c:v>1378.9554310000001</c:v>
                </c:pt>
                <c:pt idx="1395">
                  <c:v>1386.1643280000001</c:v>
                </c:pt>
                <c:pt idx="1396">
                  <c:v>1388.0748619999999</c:v>
                </c:pt>
                <c:pt idx="1397">
                  <c:v>1389.6809189999999</c:v>
                </c:pt>
                <c:pt idx="1398">
                  <c:v>1403.3875190000001</c:v>
                </c:pt>
                <c:pt idx="1399">
                  <c:v>1399.5510839999999</c:v>
                </c:pt>
                <c:pt idx="1400">
                  <c:v>1393.94417</c:v>
                </c:pt>
                <c:pt idx="1401">
                  <c:v>1374.7147620000001</c:v>
                </c:pt>
                <c:pt idx="1402">
                  <c:v>1371.6687079999999</c:v>
                </c:pt>
                <c:pt idx="1403">
                  <c:v>1380.602883</c:v>
                </c:pt>
                <c:pt idx="1404">
                  <c:v>1388.039589</c:v>
                </c:pt>
                <c:pt idx="1405">
                  <c:v>1390.246339</c:v>
                </c:pt>
                <c:pt idx="1406">
                  <c:v>1399.5085650000001</c:v>
                </c:pt>
                <c:pt idx="1407">
                  <c:v>1402.947001</c:v>
                </c:pt>
                <c:pt idx="1408">
                  <c:v>1409.7119909999999</c:v>
                </c:pt>
                <c:pt idx="1409">
                  <c:v>1410.5321469999999</c:v>
                </c:pt>
                <c:pt idx="1410">
                  <c:v>1414.7426379999999</c:v>
                </c:pt>
                <c:pt idx="1411">
                  <c:v>1414.7495650000001</c:v>
                </c:pt>
                <c:pt idx="1412">
                  <c:v>1416.031058</c:v>
                </c:pt>
                <c:pt idx="1413">
                  <c:v>1409.820489</c:v>
                </c:pt>
                <c:pt idx="1414">
                  <c:v>1417.2753660000001</c:v>
                </c:pt>
                <c:pt idx="1415">
                  <c:v>1413.7555930000001</c:v>
                </c:pt>
                <c:pt idx="1416">
                  <c:v>1408.97586</c:v>
                </c:pt>
                <c:pt idx="1417">
                  <c:v>1404.801845</c:v>
                </c:pt>
                <c:pt idx="1418">
                  <c:v>1404.8100260000001</c:v>
                </c:pt>
                <c:pt idx="1419">
                  <c:v>1411.1086749999999</c:v>
                </c:pt>
                <c:pt idx="1420">
                  <c:v>1407.6065329999999</c:v>
                </c:pt>
                <c:pt idx="1421">
                  <c:v>1408.7499210000001</c:v>
                </c:pt>
                <c:pt idx="1422">
                  <c:v>1409.0988110000001</c:v>
                </c:pt>
                <c:pt idx="1423">
                  <c:v>1404.0463279999999</c:v>
                </c:pt>
                <c:pt idx="1424">
                  <c:v>1412.2519930000001</c:v>
                </c:pt>
                <c:pt idx="1425">
                  <c:v>1414.5597949999999</c:v>
                </c:pt>
                <c:pt idx="1426">
                  <c:v>1417.6515609999999</c:v>
                </c:pt>
                <c:pt idx="1427">
                  <c:v>1423.4390089999999</c:v>
                </c:pt>
                <c:pt idx="1428">
                  <c:v>1427.3571400000001</c:v>
                </c:pt>
                <c:pt idx="1429">
                  <c:v>1432.4532879999999</c:v>
                </c:pt>
                <c:pt idx="1430">
                  <c:v>1430.552126</c:v>
                </c:pt>
                <c:pt idx="1431">
                  <c:v>1427.1273450000001</c:v>
                </c:pt>
                <c:pt idx="1432">
                  <c:v>1435.4736210000001</c:v>
                </c:pt>
                <c:pt idx="1433">
                  <c:v>1434.676475</c:v>
                </c:pt>
                <c:pt idx="1434">
                  <c:v>1434.50575</c:v>
                </c:pt>
                <c:pt idx="1435">
                  <c:v>1433.685939</c:v>
                </c:pt>
                <c:pt idx="1436">
                  <c:v>1430.4672760000001</c:v>
                </c:pt>
                <c:pt idx="1437">
                  <c:v>1436.0759909999999</c:v>
                </c:pt>
                <c:pt idx="1438">
                  <c:v>1443.0989750000001</c:v>
                </c:pt>
                <c:pt idx="1439">
                  <c:v>1442.301226</c:v>
                </c:pt>
                <c:pt idx="1440">
                  <c:v>1440.4933799999999</c:v>
                </c:pt>
                <c:pt idx="1441">
                  <c:v>1437.6734899999999</c:v>
                </c:pt>
                <c:pt idx="1442">
                  <c:v>1433.118907</c:v>
                </c:pt>
                <c:pt idx="1443">
                  <c:v>1433.539595</c:v>
                </c:pt>
                <c:pt idx="1444">
                  <c:v>1430.130226</c:v>
                </c:pt>
                <c:pt idx="1445">
                  <c:v>1432.9164539999999</c:v>
                </c:pt>
                <c:pt idx="1446">
                  <c:v>1437.081805</c:v>
                </c:pt>
                <c:pt idx="1447">
                  <c:v>1439.512017</c:v>
                </c:pt>
                <c:pt idx="1448">
                  <c:v>1445.4950490000001</c:v>
                </c:pt>
                <c:pt idx="1449">
                  <c:v>1445.661619</c:v>
                </c:pt>
                <c:pt idx="1450">
                  <c:v>1449.9413280000001</c:v>
                </c:pt>
                <c:pt idx="1451">
                  <c:v>1449.683659</c:v>
                </c:pt>
                <c:pt idx="1452">
                  <c:v>1454.5323719999999</c:v>
                </c:pt>
                <c:pt idx="1453">
                  <c:v>1447.1161179999999</c:v>
                </c:pt>
                <c:pt idx="1454">
                  <c:v>1446.6394740000001</c:v>
                </c:pt>
                <c:pt idx="1455">
                  <c:v>1440.4122339999999</c:v>
                </c:pt>
                <c:pt idx="1456">
                  <c:v>1442.5785000000001</c:v>
                </c:pt>
                <c:pt idx="1457">
                  <c:v>1442.665281</c:v>
                </c:pt>
                <c:pt idx="1458">
                  <c:v>1442.679578</c:v>
                </c:pt>
                <c:pt idx="1459">
                  <c:v>1443.3573550000001</c:v>
                </c:pt>
                <c:pt idx="1460">
                  <c:v>1440.8832150000001</c:v>
                </c:pt>
                <c:pt idx="1461">
                  <c:v>1436.8735839999999</c:v>
                </c:pt>
                <c:pt idx="1462">
                  <c:v>1437.6658259999999</c:v>
                </c:pt>
                <c:pt idx="1463">
                  <c:v>1437.8740419999999</c:v>
                </c:pt>
                <c:pt idx="1464">
                  <c:v>1443.564108</c:v>
                </c:pt>
                <c:pt idx="1465">
                  <c:v>1451.050178</c:v>
                </c:pt>
                <c:pt idx="1466">
                  <c:v>1459.9031359999999</c:v>
                </c:pt>
                <c:pt idx="1467">
                  <c:v>1462.7595080000001</c:v>
                </c:pt>
                <c:pt idx="1468">
                  <c:v>1462.1758130000001</c:v>
                </c:pt>
                <c:pt idx="1469">
                  <c:v>1455.57854</c:v>
                </c:pt>
                <c:pt idx="1470">
                  <c:v>1454.447954</c:v>
                </c:pt>
                <c:pt idx="1471">
                  <c:v>1455.833093</c:v>
                </c:pt>
                <c:pt idx="1472">
                  <c:v>1450.942303</c:v>
                </c:pt>
                <c:pt idx="1473">
                  <c:v>1452.195455</c:v>
                </c:pt>
                <c:pt idx="1474">
                  <c:v>1448.908555</c:v>
                </c:pt>
                <c:pt idx="1475">
                  <c:v>1446.2438320000001</c:v>
                </c:pt>
                <c:pt idx="1476">
                  <c:v>1441.909095</c:v>
                </c:pt>
                <c:pt idx="1477">
                  <c:v>1445.5816139999999</c:v>
                </c:pt>
                <c:pt idx="1478">
                  <c:v>1455.4394130000001</c:v>
                </c:pt>
                <c:pt idx="1479">
                  <c:v>1460.428915</c:v>
                </c:pt>
                <c:pt idx="1480">
                  <c:v>1461.3971779999999</c:v>
                </c:pt>
                <c:pt idx="1481">
                  <c:v>1464.147759</c:v>
                </c:pt>
                <c:pt idx="1482">
                  <c:v>1475.1167889999999</c:v>
                </c:pt>
                <c:pt idx="1483">
                  <c:v>1481.4125449999999</c:v>
                </c:pt>
                <c:pt idx="1484">
                  <c:v>1479.424319</c:v>
                </c:pt>
                <c:pt idx="1485">
                  <c:v>1484.742915</c:v>
                </c:pt>
                <c:pt idx="1486">
                  <c:v>1484.2935299999999</c:v>
                </c:pt>
                <c:pt idx="1487">
                  <c:v>1492.9082269999999</c:v>
                </c:pt>
                <c:pt idx="1488">
                  <c:v>1491.4429110000001</c:v>
                </c:pt>
                <c:pt idx="1489">
                  <c:v>1486.5109729999999</c:v>
                </c:pt>
                <c:pt idx="1490">
                  <c:v>1488.819244</c:v>
                </c:pt>
                <c:pt idx="1491">
                  <c:v>1483.8213459999999</c:v>
                </c:pt>
                <c:pt idx="1492">
                  <c:v>1481.476954</c:v>
                </c:pt>
                <c:pt idx="1493">
                  <c:v>1480.8764289999999</c:v>
                </c:pt>
                <c:pt idx="1494">
                  <c:v>1483.586278</c:v>
                </c:pt>
                <c:pt idx="1495">
                  <c:v>1465.916706</c:v>
                </c:pt>
                <c:pt idx="1496">
                  <c:v>1457.3056180000001</c:v>
                </c:pt>
                <c:pt idx="1497">
                  <c:v>1464.317405</c:v>
                </c:pt>
                <c:pt idx="1498">
                  <c:v>1468.3168659999999</c:v>
                </c:pt>
                <c:pt idx="1499">
                  <c:v>1472.115151</c:v>
                </c:pt>
                <c:pt idx="1500">
                  <c:v>1469.007789</c:v>
                </c:pt>
                <c:pt idx="1501">
                  <c:v>1459.1227389999999</c:v>
                </c:pt>
                <c:pt idx="1502">
                  <c:v>1460.3698830000001</c:v>
                </c:pt>
                <c:pt idx="1503">
                  <c:v>1462.0737180000001</c:v>
                </c:pt>
                <c:pt idx="1504">
                  <c:v>1473.1451750000001</c:v>
                </c:pt>
                <c:pt idx="1505">
                  <c:v>1472.7406000000001</c:v>
                </c:pt>
                <c:pt idx="1506">
                  <c:v>1466.004745</c:v>
                </c:pt>
                <c:pt idx="1507">
                  <c:v>1472.0347099999999</c:v>
                </c:pt>
                <c:pt idx="1508">
                  <c:v>1464.7940550000001</c:v>
                </c:pt>
                <c:pt idx="1509">
                  <c:v>1451.2558180000001</c:v>
                </c:pt>
                <c:pt idx="1510">
                  <c:v>1446.2061510000001</c:v>
                </c:pt>
                <c:pt idx="1511">
                  <c:v>1443.994496</c:v>
                </c:pt>
                <c:pt idx="1512">
                  <c:v>1459.4802549999999</c:v>
                </c:pt>
                <c:pt idx="1513">
                  <c:v>1465.9931879999999</c:v>
                </c:pt>
                <c:pt idx="1514">
                  <c:v>1476.691456</c:v>
                </c:pt>
                <c:pt idx="1515">
                  <c:v>1478.8496110000001</c:v>
                </c:pt>
                <c:pt idx="1516">
                  <c:v>1481.751019</c:v>
                </c:pt>
                <c:pt idx="1517">
                  <c:v>1482.9828930000001</c:v>
                </c:pt>
                <c:pt idx="1518">
                  <c:v>1484.7032119999999</c:v>
                </c:pt>
                <c:pt idx="1519">
                  <c:v>1487.5026680000001</c:v>
                </c:pt>
                <c:pt idx="1520">
                  <c:v>1485.6834940000001</c:v>
                </c:pt>
                <c:pt idx="1521">
                  <c:v>1488.233569</c:v>
                </c:pt>
                <c:pt idx="1522">
                  <c:v>1489.1476029999999</c:v>
                </c:pt>
                <c:pt idx="1523">
                  <c:v>1500.9250219999999</c:v>
                </c:pt>
                <c:pt idx="1524">
                  <c:v>1501.689697</c:v>
                </c:pt>
                <c:pt idx="1525">
                  <c:v>1501.2678350000001</c:v>
                </c:pt>
                <c:pt idx="1526">
                  <c:v>1497.1142729999999</c:v>
                </c:pt>
                <c:pt idx="1527">
                  <c:v>1504.1401800000001</c:v>
                </c:pt>
                <c:pt idx="1528">
                  <c:v>1505.041751</c:v>
                </c:pt>
                <c:pt idx="1529">
                  <c:v>1494.192773</c:v>
                </c:pt>
                <c:pt idx="1530">
                  <c:v>1499.9481940000001</c:v>
                </c:pt>
                <c:pt idx="1531">
                  <c:v>1497.6011530000001</c:v>
                </c:pt>
                <c:pt idx="1532">
                  <c:v>1492.560549</c:v>
                </c:pt>
                <c:pt idx="1533">
                  <c:v>1499.562887</c:v>
                </c:pt>
                <c:pt idx="1534">
                  <c:v>1498.5862380000001</c:v>
                </c:pt>
                <c:pt idx="1535">
                  <c:v>1497.751712</c:v>
                </c:pt>
                <c:pt idx="1536">
                  <c:v>1498.973303</c:v>
                </c:pt>
                <c:pt idx="1537">
                  <c:v>1494.833474</c:v>
                </c:pt>
                <c:pt idx="1538">
                  <c:v>1493.9121009999999</c:v>
                </c:pt>
                <c:pt idx="1539">
                  <c:v>1492.6637659999999</c:v>
                </c:pt>
                <c:pt idx="1540">
                  <c:v>1495.4542730000001</c:v>
                </c:pt>
                <c:pt idx="1541">
                  <c:v>1498.8969079999999</c:v>
                </c:pt>
                <c:pt idx="1542">
                  <c:v>1494.0265320000001</c:v>
                </c:pt>
                <c:pt idx="1543">
                  <c:v>1506.8636750000001</c:v>
                </c:pt>
                <c:pt idx="1544">
                  <c:v>1505.7147749999999</c:v>
                </c:pt>
                <c:pt idx="1545">
                  <c:v>1495.2614719999999</c:v>
                </c:pt>
                <c:pt idx="1546">
                  <c:v>1496.9007899999999</c:v>
                </c:pt>
                <c:pt idx="1547">
                  <c:v>1479.9582359999999</c:v>
                </c:pt>
                <c:pt idx="1548">
                  <c:v>1488.6718229999999</c:v>
                </c:pt>
                <c:pt idx="1549">
                  <c:v>1479.4378549999999</c:v>
                </c:pt>
                <c:pt idx="1550">
                  <c:v>1473.1818969999999</c:v>
                </c:pt>
                <c:pt idx="1551">
                  <c:v>1473.165555</c:v>
                </c:pt>
                <c:pt idx="1552">
                  <c:v>1469.3028300000001</c:v>
                </c:pt>
                <c:pt idx="1553">
                  <c:v>1478.422397</c:v>
                </c:pt>
                <c:pt idx="1554">
                  <c:v>1484.6418369999999</c:v>
                </c:pt>
                <c:pt idx="1555">
                  <c:v>1481.0667659999999</c:v>
                </c:pt>
                <c:pt idx="1556">
                  <c:v>1490.273269</c:v>
                </c:pt>
                <c:pt idx="1557">
                  <c:v>1488.2949180000001</c:v>
                </c:pt>
                <c:pt idx="1558">
                  <c:v>1487.0387920000001</c:v>
                </c:pt>
                <c:pt idx="1559">
                  <c:v>1491.2318869999999</c:v>
                </c:pt>
                <c:pt idx="1560">
                  <c:v>1490.9168729999999</c:v>
                </c:pt>
                <c:pt idx="1561">
                  <c:v>1478.869788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76-EF40-A673-2BED53D18CE0}"/>
            </c:ext>
          </c:extLst>
        </c:ser>
        <c:ser>
          <c:idx val="1"/>
          <c:order val="1"/>
          <c:tx>
            <c:strRef>
              <c:f>Evolution_new!$K$32</c:f>
              <c:strCache>
                <c:ptCount val="1"/>
                <c:pt idx="0">
                  <c:v>Portefeuille de Référence</c:v>
                </c:pt>
              </c:strCache>
            </c:strRef>
          </c:tx>
          <c:spPr>
            <a:ln w="19050" cap="rnd">
              <a:solidFill>
                <a:srgbClr val="2E2E4E"/>
              </a:solidFill>
              <a:round/>
            </a:ln>
            <a:effectLst/>
          </c:spPr>
          <c:marker>
            <c:symbol val="none"/>
          </c:marker>
          <c:cat>
            <c:numRef>
              <c:f>Evolution_new!$I$33:$I$1594</c:f>
              <c:numCache>
                <c:formatCode>m/d/yy</c:formatCode>
                <c:ptCount val="1562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  <c:pt idx="1469">
                  <c:v>45608</c:v>
                </c:pt>
                <c:pt idx="1470">
                  <c:v>45609</c:v>
                </c:pt>
                <c:pt idx="1471">
                  <c:v>45610</c:v>
                </c:pt>
                <c:pt idx="1472">
                  <c:v>45611</c:v>
                </c:pt>
                <c:pt idx="1473">
                  <c:v>45614</c:v>
                </c:pt>
                <c:pt idx="1474">
                  <c:v>45615</c:v>
                </c:pt>
                <c:pt idx="1475">
                  <c:v>45616</c:v>
                </c:pt>
                <c:pt idx="1476">
                  <c:v>45617</c:v>
                </c:pt>
                <c:pt idx="1477">
                  <c:v>45618</c:v>
                </c:pt>
                <c:pt idx="1478">
                  <c:v>45621</c:v>
                </c:pt>
                <c:pt idx="1479">
                  <c:v>45622</c:v>
                </c:pt>
                <c:pt idx="1480">
                  <c:v>45623</c:v>
                </c:pt>
                <c:pt idx="1481">
                  <c:v>45624</c:v>
                </c:pt>
                <c:pt idx="1482">
                  <c:v>45625</c:v>
                </c:pt>
                <c:pt idx="1483">
                  <c:v>45628</c:v>
                </c:pt>
                <c:pt idx="1484">
                  <c:v>45629</c:v>
                </c:pt>
                <c:pt idx="1485">
                  <c:v>45630</c:v>
                </c:pt>
                <c:pt idx="1486">
                  <c:v>45631</c:v>
                </c:pt>
                <c:pt idx="1487">
                  <c:v>45632</c:v>
                </c:pt>
                <c:pt idx="1488">
                  <c:v>45635</c:v>
                </c:pt>
                <c:pt idx="1489">
                  <c:v>45636</c:v>
                </c:pt>
                <c:pt idx="1490">
                  <c:v>45637</c:v>
                </c:pt>
                <c:pt idx="1491">
                  <c:v>45638</c:v>
                </c:pt>
                <c:pt idx="1492">
                  <c:v>45639</c:v>
                </c:pt>
                <c:pt idx="1493">
                  <c:v>45642</c:v>
                </c:pt>
                <c:pt idx="1494">
                  <c:v>45643</c:v>
                </c:pt>
                <c:pt idx="1495">
                  <c:v>45644</c:v>
                </c:pt>
                <c:pt idx="1496">
                  <c:v>45645</c:v>
                </c:pt>
                <c:pt idx="1497">
                  <c:v>45646</c:v>
                </c:pt>
                <c:pt idx="1498">
                  <c:v>45649</c:v>
                </c:pt>
                <c:pt idx="1499">
                  <c:v>45650</c:v>
                </c:pt>
                <c:pt idx="1500">
                  <c:v>45653</c:v>
                </c:pt>
                <c:pt idx="1501">
                  <c:v>45656</c:v>
                </c:pt>
                <c:pt idx="1502">
                  <c:v>45657</c:v>
                </c:pt>
                <c:pt idx="1503">
                  <c:v>45659</c:v>
                </c:pt>
                <c:pt idx="1504">
                  <c:v>45660</c:v>
                </c:pt>
                <c:pt idx="1505">
                  <c:v>45663</c:v>
                </c:pt>
                <c:pt idx="1506">
                  <c:v>45664</c:v>
                </c:pt>
                <c:pt idx="1507">
                  <c:v>45665</c:v>
                </c:pt>
                <c:pt idx="1508">
                  <c:v>45666</c:v>
                </c:pt>
                <c:pt idx="1509">
                  <c:v>45667</c:v>
                </c:pt>
                <c:pt idx="1510">
                  <c:v>45670</c:v>
                </c:pt>
                <c:pt idx="1511">
                  <c:v>45671</c:v>
                </c:pt>
                <c:pt idx="1512">
                  <c:v>45672</c:v>
                </c:pt>
                <c:pt idx="1513">
                  <c:v>45673</c:v>
                </c:pt>
                <c:pt idx="1514">
                  <c:v>45674</c:v>
                </c:pt>
                <c:pt idx="1515">
                  <c:v>45677</c:v>
                </c:pt>
                <c:pt idx="1516">
                  <c:v>45678</c:v>
                </c:pt>
                <c:pt idx="1517">
                  <c:v>45679</c:v>
                </c:pt>
                <c:pt idx="1518">
                  <c:v>45680</c:v>
                </c:pt>
                <c:pt idx="1519">
                  <c:v>45681</c:v>
                </c:pt>
                <c:pt idx="1520">
                  <c:v>45684</c:v>
                </c:pt>
                <c:pt idx="1521">
                  <c:v>45685</c:v>
                </c:pt>
                <c:pt idx="1522">
                  <c:v>45686</c:v>
                </c:pt>
                <c:pt idx="1523">
                  <c:v>45687</c:v>
                </c:pt>
                <c:pt idx="1524">
                  <c:v>45688</c:v>
                </c:pt>
                <c:pt idx="1525">
                  <c:v>45691</c:v>
                </c:pt>
                <c:pt idx="1526">
                  <c:v>45692</c:v>
                </c:pt>
                <c:pt idx="1527">
                  <c:v>45693</c:v>
                </c:pt>
                <c:pt idx="1528">
                  <c:v>45694</c:v>
                </c:pt>
                <c:pt idx="1529">
                  <c:v>45695</c:v>
                </c:pt>
                <c:pt idx="1530">
                  <c:v>45698</c:v>
                </c:pt>
                <c:pt idx="1531">
                  <c:v>45699</c:v>
                </c:pt>
                <c:pt idx="1532">
                  <c:v>45700</c:v>
                </c:pt>
                <c:pt idx="1533">
                  <c:v>45701</c:v>
                </c:pt>
                <c:pt idx="1534">
                  <c:v>45702</c:v>
                </c:pt>
                <c:pt idx="1535">
                  <c:v>45706</c:v>
                </c:pt>
                <c:pt idx="1536">
                  <c:v>45707</c:v>
                </c:pt>
                <c:pt idx="1537">
                  <c:v>45708</c:v>
                </c:pt>
                <c:pt idx="1538">
                  <c:v>45709</c:v>
                </c:pt>
                <c:pt idx="1539">
                  <c:v>45712</c:v>
                </c:pt>
                <c:pt idx="1540">
                  <c:v>45713</c:v>
                </c:pt>
                <c:pt idx="1541">
                  <c:v>45714</c:v>
                </c:pt>
                <c:pt idx="1542">
                  <c:v>45715</c:v>
                </c:pt>
                <c:pt idx="1543">
                  <c:v>45716</c:v>
                </c:pt>
                <c:pt idx="1544">
                  <c:v>45719</c:v>
                </c:pt>
                <c:pt idx="1545">
                  <c:v>45720</c:v>
                </c:pt>
                <c:pt idx="1546">
                  <c:v>45721</c:v>
                </c:pt>
                <c:pt idx="1547">
                  <c:v>45722</c:v>
                </c:pt>
                <c:pt idx="1548">
                  <c:v>45723</c:v>
                </c:pt>
                <c:pt idx="1549">
                  <c:v>45726</c:v>
                </c:pt>
                <c:pt idx="1550">
                  <c:v>45727</c:v>
                </c:pt>
                <c:pt idx="1551">
                  <c:v>45728</c:v>
                </c:pt>
                <c:pt idx="1552">
                  <c:v>45729</c:v>
                </c:pt>
                <c:pt idx="1553">
                  <c:v>45730</c:v>
                </c:pt>
                <c:pt idx="1554">
                  <c:v>45733</c:v>
                </c:pt>
                <c:pt idx="1555">
                  <c:v>45734</c:v>
                </c:pt>
                <c:pt idx="1556">
                  <c:v>45735</c:v>
                </c:pt>
                <c:pt idx="1557">
                  <c:v>45736</c:v>
                </c:pt>
                <c:pt idx="1558">
                  <c:v>45737</c:v>
                </c:pt>
                <c:pt idx="1559">
                  <c:v>45740</c:v>
                </c:pt>
                <c:pt idx="1560">
                  <c:v>45741</c:v>
                </c:pt>
                <c:pt idx="1561">
                  <c:v>45742</c:v>
                </c:pt>
              </c:numCache>
            </c:numRef>
          </c:cat>
          <c:val>
            <c:numRef>
              <c:f>Evolution_new!$K$33:$K$1594</c:f>
              <c:numCache>
                <c:formatCode>_ * #,##0.00_)\ "$"_ ;_ * \(#,##0.00\)\ "$"_ ;_ * "-"??_)\ "$"_ ;_ @_ </c:formatCode>
                <c:ptCount val="1562"/>
                <c:pt idx="0">
                  <c:v>1000</c:v>
                </c:pt>
                <c:pt idx="1">
                  <c:v>1001.009681</c:v>
                </c:pt>
                <c:pt idx="2">
                  <c:v>1003.688726</c:v>
                </c:pt>
                <c:pt idx="3">
                  <c:v>1006.7092280000001</c:v>
                </c:pt>
                <c:pt idx="4">
                  <c:v>1007.899604</c:v>
                </c:pt>
                <c:pt idx="5">
                  <c:v>1006.762866</c:v>
                </c:pt>
                <c:pt idx="6">
                  <c:v>1009.035513</c:v>
                </c:pt>
                <c:pt idx="7">
                  <c:v>1009.901867</c:v>
                </c:pt>
                <c:pt idx="8">
                  <c:v>1013.290003</c:v>
                </c:pt>
                <c:pt idx="9">
                  <c:v>1015.86574</c:v>
                </c:pt>
                <c:pt idx="10">
                  <c:v>1016.347482</c:v>
                </c:pt>
                <c:pt idx="11">
                  <c:v>1015.623907</c:v>
                </c:pt>
                <c:pt idx="12">
                  <c:v>1015.850922</c:v>
                </c:pt>
                <c:pt idx="13">
                  <c:v>1019.131394</c:v>
                </c:pt>
                <c:pt idx="14">
                  <c:v>1018.776103</c:v>
                </c:pt>
                <c:pt idx="15">
                  <c:v>1016.959983</c:v>
                </c:pt>
                <c:pt idx="16">
                  <c:v>1019.8095530000001</c:v>
                </c:pt>
                <c:pt idx="17">
                  <c:v>1021.299519</c:v>
                </c:pt>
                <c:pt idx="18">
                  <c:v>1027.579475</c:v>
                </c:pt>
                <c:pt idx="19">
                  <c:v>1024.2908769999999</c:v>
                </c:pt>
                <c:pt idx="20">
                  <c:v>1026.9241099999999</c:v>
                </c:pt>
                <c:pt idx="21">
                  <c:v>1030.8492000000001</c:v>
                </c:pt>
                <c:pt idx="22">
                  <c:v>1031.718396</c:v>
                </c:pt>
                <c:pt idx="23">
                  <c:v>1032.721012</c:v>
                </c:pt>
                <c:pt idx="24">
                  <c:v>1029.4387380000001</c:v>
                </c:pt>
                <c:pt idx="25">
                  <c:v>1029.945759</c:v>
                </c:pt>
                <c:pt idx="26">
                  <c:v>1031.547405</c:v>
                </c:pt>
                <c:pt idx="27">
                  <c:v>1030.8957150000001</c:v>
                </c:pt>
                <c:pt idx="28">
                  <c:v>1035.5018849999999</c:v>
                </c:pt>
                <c:pt idx="29">
                  <c:v>1038.943115</c:v>
                </c:pt>
                <c:pt idx="30">
                  <c:v>1040.2694039999999</c:v>
                </c:pt>
                <c:pt idx="31">
                  <c:v>1039.896436</c:v>
                </c:pt>
                <c:pt idx="32">
                  <c:v>1040.1636840000001</c:v>
                </c:pt>
                <c:pt idx="33">
                  <c:v>1038.8668700000001</c:v>
                </c:pt>
                <c:pt idx="34">
                  <c:v>1040.7283199999999</c:v>
                </c:pt>
                <c:pt idx="35">
                  <c:v>1042.114499</c:v>
                </c:pt>
                <c:pt idx="36">
                  <c:v>1040.208466</c:v>
                </c:pt>
                <c:pt idx="37">
                  <c:v>1039.9623180000001</c:v>
                </c:pt>
                <c:pt idx="38">
                  <c:v>1044.7663680000001</c:v>
                </c:pt>
                <c:pt idx="39">
                  <c:v>1045.602901</c:v>
                </c:pt>
                <c:pt idx="40">
                  <c:v>1047.825965</c:v>
                </c:pt>
                <c:pt idx="41">
                  <c:v>1051.1974760000001</c:v>
                </c:pt>
                <c:pt idx="42">
                  <c:v>1050.1952040000001</c:v>
                </c:pt>
                <c:pt idx="43">
                  <c:v>1047.423515</c:v>
                </c:pt>
                <c:pt idx="44">
                  <c:v>1052.7065190000001</c:v>
                </c:pt>
                <c:pt idx="45">
                  <c:v>1053.4716539999999</c:v>
                </c:pt>
                <c:pt idx="46">
                  <c:v>1053.8767459999999</c:v>
                </c:pt>
                <c:pt idx="47">
                  <c:v>1053.6540150000001</c:v>
                </c:pt>
                <c:pt idx="48">
                  <c:v>1058.347583</c:v>
                </c:pt>
                <c:pt idx="49">
                  <c:v>1061.689239</c:v>
                </c:pt>
                <c:pt idx="50">
                  <c:v>1060.5586129999999</c:v>
                </c:pt>
                <c:pt idx="51">
                  <c:v>1061.119567</c:v>
                </c:pt>
                <c:pt idx="52">
                  <c:v>1065.379833</c:v>
                </c:pt>
                <c:pt idx="53">
                  <c:v>1062.8340700000001</c:v>
                </c:pt>
                <c:pt idx="54">
                  <c:v>1061.8803949999999</c:v>
                </c:pt>
                <c:pt idx="55">
                  <c:v>1063.6727370000001</c:v>
                </c:pt>
                <c:pt idx="56">
                  <c:v>1064.036728</c:v>
                </c:pt>
                <c:pt idx="57">
                  <c:v>1065.162906</c:v>
                </c:pt>
                <c:pt idx="58">
                  <c:v>1063.319587</c:v>
                </c:pt>
                <c:pt idx="59">
                  <c:v>1064.7918320000001</c:v>
                </c:pt>
                <c:pt idx="60">
                  <c:v>1066.553576</c:v>
                </c:pt>
                <c:pt idx="61">
                  <c:v>1067.045568</c:v>
                </c:pt>
                <c:pt idx="62">
                  <c:v>1067.7965919999999</c:v>
                </c:pt>
                <c:pt idx="63">
                  <c:v>1070.459243</c:v>
                </c:pt>
                <c:pt idx="64">
                  <c:v>1068.2939409999999</c:v>
                </c:pt>
                <c:pt idx="65">
                  <c:v>1065.749116</c:v>
                </c:pt>
                <c:pt idx="66">
                  <c:v>1069.4708049999999</c:v>
                </c:pt>
                <c:pt idx="67">
                  <c:v>1068.700511</c:v>
                </c:pt>
                <c:pt idx="68">
                  <c:v>1068.8809389999999</c:v>
                </c:pt>
                <c:pt idx="69">
                  <c:v>1071.419163</c:v>
                </c:pt>
                <c:pt idx="70">
                  <c:v>1070.3855550000001</c:v>
                </c:pt>
                <c:pt idx="71">
                  <c:v>1069.720202</c:v>
                </c:pt>
                <c:pt idx="72">
                  <c:v>1073.0985900000001</c:v>
                </c:pt>
                <c:pt idx="73">
                  <c:v>1070.9281820000001</c:v>
                </c:pt>
                <c:pt idx="74">
                  <c:v>1076.6729049999999</c:v>
                </c:pt>
                <c:pt idx="75">
                  <c:v>1077.695303</c:v>
                </c:pt>
                <c:pt idx="76">
                  <c:v>1076.7728540000001</c:v>
                </c:pt>
                <c:pt idx="77">
                  <c:v>1078.714197</c:v>
                </c:pt>
                <c:pt idx="78">
                  <c:v>1077.550199</c:v>
                </c:pt>
                <c:pt idx="79">
                  <c:v>1078.814386</c:v>
                </c:pt>
                <c:pt idx="80">
                  <c:v>1077.5996479999999</c:v>
                </c:pt>
                <c:pt idx="81">
                  <c:v>1073.628753</c:v>
                </c:pt>
                <c:pt idx="82">
                  <c:v>1077.6651199999999</c:v>
                </c:pt>
                <c:pt idx="83">
                  <c:v>1076.7079940000001</c:v>
                </c:pt>
                <c:pt idx="84">
                  <c:v>1073.4680539999999</c:v>
                </c:pt>
                <c:pt idx="85">
                  <c:v>1073.163372</c:v>
                </c:pt>
                <c:pt idx="86">
                  <c:v>1071.53855</c:v>
                </c:pt>
                <c:pt idx="87">
                  <c:v>1068.8770259999999</c:v>
                </c:pt>
                <c:pt idx="88">
                  <c:v>1065.827434</c:v>
                </c:pt>
                <c:pt idx="89">
                  <c:v>1067.945295</c:v>
                </c:pt>
                <c:pt idx="90">
                  <c:v>1070.6816859999999</c:v>
                </c:pt>
                <c:pt idx="91">
                  <c:v>1074.0372239999999</c:v>
                </c:pt>
                <c:pt idx="92">
                  <c:v>1071.6458720000001</c:v>
                </c:pt>
                <c:pt idx="93">
                  <c:v>1068.4930220000001</c:v>
                </c:pt>
                <c:pt idx="94">
                  <c:v>1068.078505</c:v>
                </c:pt>
                <c:pt idx="95">
                  <c:v>1068.1417739999999</c:v>
                </c:pt>
                <c:pt idx="96">
                  <c:v>1067.708014</c:v>
                </c:pt>
                <c:pt idx="97">
                  <c:v>1070.5126210000001</c:v>
                </c:pt>
                <c:pt idx="98">
                  <c:v>1069.6722769999999</c:v>
                </c:pt>
                <c:pt idx="99">
                  <c:v>1067.094578</c:v>
                </c:pt>
                <c:pt idx="100">
                  <c:v>1068.420642</c:v>
                </c:pt>
                <c:pt idx="101">
                  <c:v>1069.776413</c:v>
                </c:pt>
                <c:pt idx="102">
                  <c:v>1071.487897</c:v>
                </c:pt>
                <c:pt idx="103">
                  <c:v>1074.726185</c:v>
                </c:pt>
                <c:pt idx="104">
                  <c:v>1077.871819</c:v>
                </c:pt>
                <c:pt idx="105">
                  <c:v>1076.610682</c:v>
                </c:pt>
                <c:pt idx="106">
                  <c:v>1078.7065279999999</c:v>
                </c:pt>
                <c:pt idx="107">
                  <c:v>1077.8158570000001</c:v>
                </c:pt>
                <c:pt idx="108">
                  <c:v>1079.6059270000001</c:v>
                </c:pt>
                <c:pt idx="109">
                  <c:v>1080.0480520000001</c:v>
                </c:pt>
                <c:pt idx="110">
                  <c:v>1082.265159</c:v>
                </c:pt>
                <c:pt idx="111">
                  <c:v>1084.9619709999999</c:v>
                </c:pt>
                <c:pt idx="112">
                  <c:v>1084.953544</c:v>
                </c:pt>
                <c:pt idx="113">
                  <c:v>1091.166659</c:v>
                </c:pt>
                <c:pt idx="114">
                  <c:v>1086.59772</c:v>
                </c:pt>
                <c:pt idx="115">
                  <c:v>1088.537192</c:v>
                </c:pt>
                <c:pt idx="116">
                  <c:v>1086.4772909999999</c:v>
                </c:pt>
                <c:pt idx="117">
                  <c:v>1086.565157</c:v>
                </c:pt>
                <c:pt idx="118">
                  <c:v>1083.0029709999999</c:v>
                </c:pt>
                <c:pt idx="119">
                  <c:v>1079.4507390000001</c:v>
                </c:pt>
                <c:pt idx="120">
                  <c:v>1080.6560959999999</c:v>
                </c:pt>
                <c:pt idx="121">
                  <c:v>1087.9692910000001</c:v>
                </c:pt>
                <c:pt idx="122">
                  <c:v>1091.4383290000001</c:v>
                </c:pt>
                <c:pt idx="123">
                  <c:v>1095.1276760000001</c:v>
                </c:pt>
                <c:pt idx="124">
                  <c:v>1094.7555199999999</c:v>
                </c:pt>
                <c:pt idx="125">
                  <c:v>1088.4843049999999</c:v>
                </c:pt>
                <c:pt idx="126">
                  <c:v>1086.292025</c:v>
                </c:pt>
                <c:pt idx="127">
                  <c:v>1088.3647430000001</c:v>
                </c:pt>
                <c:pt idx="128">
                  <c:v>1088.532412</c:v>
                </c:pt>
                <c:pt idx="129">
                  <c:v>1086.61871</c:v>
                </c:pt>
                <c:pt idx="130">
                  <c:v>1086.8221920000001</c:v>
                </c:pt>
                <c:pt idx="131">
                  <c:v>1088.35835</c:v>
                </c:pt>
                <c:pt idx="132">
                  <c:v>1087.4341730000001</c:v>
                </c:pt>
                <c:pt idx="133">
                  <c:v>1088.025946</c:v>
                </c:pt>
                <c:pt idx="134">
                  <c:v>1089.9455599999999</c:v>
                </c:pt>
                <c:pt idx="135">
                  <c:v>1089.0735030000001</c:v>
                </c:pt>
                <c:pt idx="136">
                  <c:v>1092.1892109999999</c:v>
                </c:pt>
                <c:pt idx="137">
                  <c:v>1094.562461</c:v>
                </c:pt>
                <c:pt idx="138">
                  <c:v>1097.4630090000001</c:v>
                </c:pt>
                <c:pt idx="139">
                  <c:v>1092.4816579999999</c:v>
                </c:pt>
                <c:pt idx="140">
                  <c:v>1094.3547060000001</c:v>
                </c:pt>
                <c:pt idx="141">
                  <c:v>1092.6604239999999</c:v>
                </c:pt>
                <c:pt idx="142">
                  <c:v>1089.6882410000001</c:v>
                </c:pt>
                <c:pt idx="143">
                  <c:v>1089.876896</c:v>
                </c:pt>
                <c:pt idx="144">
                  <c:v>1091.8991679999999</c:v>
                </c:pt>
                <c:pt idx="145">
                  <c:v>1089.45514</c:v>
                </c:pt>
                <c:pt idx="146">
                  <c:v>1089.3400140000001</c:v>
                </c:pt>
                <c:pt idx="147">
                  <c:v>1092.8265899999999</c:v>
                </c:pt>
                <c:pt idx="148">
                  <c:v>1095.454581</c:v>
                </c:pt>
                <c:pt idx="149">
                  <c:v>1091.829614</c:v>
                </c:pt>
                <c:pt idx="150">
                  <c:v>1091.0675160000001</c:v>
                </c:pt>
                <c:pt idx="151">
                  <c:v>1094.8419160000001</c:v>
                </c:pt>
                <c:pt idx="152">
                  <c:v>1089.0880979999999</c:v>
                </c:pt>
                <c:pt idx="153">
                  <c:v>1093.0068739999999</c:v>
                </c:pt>
                <c:pt idx="154">
                  <c:v>1095.3853939999999</c:v>
                </c:pt>
                <c:pt idx="155">
                  <c:v>1098.635847</c:v>
                </c:pt>
                <c:pt idx="156">
                  <c:v>1096.265582</c:v>
                </c:pt>
                <c:pt idx="157">
                  <c:v>1096.2507499999999</c:v>
                </c:pt>
                <c:pt idx="158">
                  <c:v>1092.346783</c:v>
                </c:pt>
                <c:pt idx="159">
                  <c:v>1087.839768</c:v>
                </c:pt>
                <c:pt idx="160">
                  <c:v>1086.421284</c:v>
                </c:pt>
                <c:pt idx="161">
                  <c:v>1091.7329830000001</c:v>
                </c:pt>
                <c:pt idx="162">
                  <c:v>1094.0225840000001</c:v>
                </c:pt>
                <c:pt idx="163">
                  <c:v>1097.152523</c:v>
                </c:pt>
                <c:pt idx="164">
                  <c:v>1100.7718990000001</c:v>
                </c:pt>
                <c:pt idx="165">
                  <c:v>1100.7220669999999</c:v>
                </c:pt>
                <c:pt idx="166">
                  <c:v>1102.242872</c:v>
                </c:pt>
                <c:pt idx="167">
                  <c:v>1101.377072</c:v>
                </c:pt>
                <c:pt idx="168">
                  <c:v>1099.850318</c:v>
                </c:pt>
                <c:pt idx="169">
                  <c:v>1097.5600910000001</c:v>
                </c:pt>
                <c:pt idx="170">
                  <c:v>1093.44274</c:v>
                </c:pt>
                <c:pt idx="171">
                  <c:v>1097.0561310000001</c:v>
                </c:pt>
                <c:pt idx="172">
                  <c:v>1098.0922860000001</c:v>
                </c:pt>
                <c:pt idx="173">
                  <c:v>1098.0096470000001</c:v>
                </c:pt>
                <c:pt idx="174">
                  <c:v>1097.6507509999999</c:v>
                </c:pt>
                <c:pt idx="175">
                  <c:v>1101.7638139999999</c:v>
                </c:pt>
                <c:pt idx="176">
                  <c:v>1103.161717</c:v>
                </c:pt>
                <c:pt idx="177">
                  <c:v>1104.545527</c:v>
                </c:pt>
                <c:pt idx="178">
                  <c:v>1106.66327</c:v>
                </c:pt>
                <c:pt idx="179">
                  <c:v>1106.736191</c:v>
                </c:pt>
                <c:pt idx="180">
                  <c:v>1105.200227</c:v>
                </c:pt>
                <c:pt idx="181">
                  <c:v>1101.519356</c:v>
                </c:pt>
                <c:pt idx="182">
                  <c:v>1102.6244979999999</c:v>
                </c:pt>
                <c:pt idx="183">
                  <c:v>1100.0947140000001</c:v>
                </c:pt>
                <c:pt idx="184">
                  <c:v>1102.834664</c:v>
                </c:pt>
                <c:pt idx="185">
                  <c:v>1097.7100600000001</c:v>
                </c:pt>
                <c:pt idx="186">
                  <c:v>1095.7575429999999</c:v>
                </c:pt>
                <c:pt idx="187">
                  <c:v>1102.456942</c:v>
                </c:pt>
                <c:pt idx="188">
                  <c:v>1106.063811</c:v>
                </c:pt>
                <c:pt idx="189">
                  <c:v>1101.936702</c:v>
                </c:pt>
                <c:pt idx="190">
                  <c:v>1097.6374470000001</c:v>
                </c:pt>
                <c:pt idx="191">
                  <c:v>1099.4050810000001</c:v>
                </c:pt>
                <c:pt idx="192">
                  <c:v>1097.286591</c:v>
                </c:pt>
                <c:pt idx="193">
                  <c:v>1095.7573110000001</c:v>
                </c:pt>
                <c:pt idx="194">
                  <c:v>1096.3650500000001</c:v>
                </c:pt>
                <c:pt idx="195">
                  <c:v>1096.5682220000001</c:v>
                </c:pt>
                <c:pt idx="196">
                  <c:v>1095.628911</c:v>
                </c:pt>
                <c:pt idx="197">
                  <c:v>1095.2613249999999</c:v>
                </c:pt>
                <c:pt idx="198">
                  <c:v>1095.8622230000001</c:v>
                </c:pt>
                <c:pt idx="199">
                  <c:v>1097.3883040000001</c:v>
                </c:pt>
                <c:pt idx="200">
                  <c:v>1097.2820750000001</c:v>
                </c:pt>
                <c:pt idx="201">
                  <c:v>1097.414565</c:v>
                </c:pt>
                <c:pt idx="202">
                  <c:v>1095.328755</c:v>
                </c:pt>
                <c:pt idx="203">
                  <c:v>1092.9342349999999</c:v>
                </c:pt>
                <c:pt idx="204">
                  <c:v>1095.106761</c:v>
                </c:pt>
                <c:pt idx="205">
                  <c:v>1104.53476</c:v>
                </c:pt>
                <c:pt idx="206">
                  <c:v>1107.145579</c:v>
                </c:pt>
                <c:pt idx="207">
                  <c:v>1108.8558</c:v>
                </c:pt>
                <c:pt idx="208">
                  <c:v>1107.6409169999999</c:v>
                </c:pt>
                <c:pt idx="209">
                  <c:v>1105.826086</c:v>
                </c:pt>
                <c:pt idx="210">
                  <c:v>1109.3732680000001</c:v>
                </c:pt>
                <c:pt idx="211">
                  <c:v>1108.5665039999999</c:v>
                </c:pt>
                <c:pt idx="212">
                  <c:v>1112.1992279999999</c:v>
                </c:pt>
                <c:pt idx="213">
                  <c:v>1110.92732</c:v>
                </c:pt>
                <c:pt idx="214">
                  <c:v>1110.904397</c:v>
                </c:pt>
                <c:pt idx="215">
                  <c:v>1113.5306210000001</c:v>
                </c:pt>
                <c:pt idx="216">
                  <c:v>1117.274997</c:v>
                </c:pt>
                <c:pt idx="217">
                  <c:v>1119.3015929999999</c:v>
                </c:pt>
                <c:pt idx="218">
                  <c:v>1119.533964</c:v>
                </c:pt>
                <c:pt idx="219">
                  <c:v>1122.6506589999999</c:v>
                </c:pt>
                <c:pt idx="220">
                  <c:v>1123.712655</c:v>
                </c:pt>
                <c:pt idx="221">
                  <c:v>1120.8202510000001</c:v>
                </c:pt>
                <c:pt idx="222">
                  <c:v>1121.1636940000001</c:v>
                </c:pt>
                <c:pt idx="223">
                  <c:v>1124.76973</c:v>
                </c:pt>
                <c:pt idx="224">
                  <c:v>1123.7037459999999</c:v>
                </c:pt>
                <c:pt idx="225">
                  <c:v>1123.854932</c:v>
                </c:pt>
                <c:pt idx="226">
                  <c:v>1123.971569</c:v>
                </c:pt>
                <c:pt idx="227">
                  <c:v>1125.2050670000001</c:v>
                </c:pt>
                <c:pt idx="228">
                  <c:v>1119.545515</c:v>
                </c:pt>
                <c:pt idx="229">
                  <c:v>1120.2280800000001</c:v>
                </c:pt>
                <c:pt idx="230">
                  <c:v>1116.9892829999999</c:v>
                </c:pt>
                <c:pt idx="231">
                  <c:v>1113.1687119999999</c:v>
                </c:pt>
                <c:pt idx="232">
                  <c:v>1120.2407519999999</c:v>
                </c:pt>
                <c:pt idx="233">
                  <c:v>1116.712667</c:v>
                </c:pt>
                <c:pt idx="234">
                  <c:v>1116.8797239999999</c:v>
                </c:pt>
                <c:pt idx="235">
                  <c:v>1118.771191</c:v>
                </c:pt>
                <c:pt idx="236">
                  <c:v>1118.5700569999999</c:v>
                </c:pt>
                <c:pt idx="237">
                  <c:v>1123.4453100000001</c:v>
                </c:pt>
                <c:pt idx="238">
                  <c:v>1124.353885</c:v>
                </c:pt>
                <c:pt idx="239">
                  <c:v>1124.3625709999999</c:v>
                </c:pt>
                <c:pt idx="240">
                  <c:v>1121.550438</c:v>
                </c:pt>
                <c:pt idx="241">
                  <c:v>1124.4606140000001</c:v>
                </c:pt>
                <c:pt idx="242">
                  <c:v>1128.6686090000001</c:v>
                </c:pt>
                <c:pt idx="243">
                  <c:v>1128.6379979999999</c:v>
                </c:pt>
                <c:pt idx="244">
                  <c:v>1129.163047</c:v>
                </c:pt>
                <c:pt idx="245">
                  <c:v>1130.331835</c:v>
                </c:pt>
                <c:pt idx="246">
                  <c:v>1118.948433</c:v>
                </c:pt>
                <c:pt idx="247">
                  <c:v>1116.4597160000001</c:v>
                </c:pt>
                <c:pt idx="248">
                  <c:v>1122.5553460000001</c:v>
                </c:pt>
                <c:pt idx="249">
                  <c:v>1123.1572140000001</c:v>
                </c:pt>
                <c:pt idx="250">
                  <c:v>1126.11617</c:v>
                </c:pt>
                <c:pt idx="251">
                  <c:v>1126.5072290000001</c:v>
                </c:pt>
                <c:pt idx="252">
                  <c:v>1126.4338339999999</c:v>
                </c:pt>
                <c:pt idx="253">
                  <c:v>1130.6574089999999</c:v>
                </c:pt>
                <c:pt idx="254">
                  <c:v>1130.8353999999999</c:v>
                </c:pt>
                <c:pt idx="255">
                  <c:v>1133.5842459999999</c:v>
                </c:pt>
                <c:pt idx="256">
                  <c:v>1134.705328</c:v>
                </c:pt>
                <c:pt idx="257">
                  <c:v>1137.0296519999999</c:v>
                </c:pt>
                <c:pt idx="258">
                  <c:v>1138.3535750000001</c:v>
                </c:pt>
                <c:pt idx="259">
                  <c:v>1140.4680169999999</c:v>
                </c:pt>
                <c:pt idx="260">
                  <c:v>1141.1638</c:v>
                </c:pt>
                <c:pt idx="261">
                  <c:v>1141.6541629999999</c:v>
                </c:pt>
                <c:pt idx="262">
                  <c:v>1145.766237</c:v>
                </c:pt>
                <c:pt idx="263">
                  <c:v>1148.052782</c:v>
                </c:pt>
                <c:pt idx="264">
                  <c:v>1148.195933</c:v>
                </c:pt>
                <c:pt idx="265">
                  <c:v>1143.5197479999999</c:v>
                </c:pt>
                <c:pt idx="266">
                  <c:v>1142.4784549999999</c:v>
                </c:pt>
                <c:pt idx="267">
                  <c:v>1146.889541</c:v>
                </c:pt>
                <c:pt idx="268">
                  <c:v>1146.232718</c:v>
                </c:pt>
                <c:pt idx="269">
                  <c:v>1142.593738</c:v>
                </c:pt>
                <c:pt idx="270">
                  <c:v>1147.3130209999999</c:v>
                </c:pt>
                <c:pt idx="271">
                  <c:v>1151.334519</c:v>
                </c:pt>
                <c:pt idx="272">
                  <c:v>1153.295627</c:v>
                </c:pt>
                <c:pt idx="273">
                  <c:v>1156.4507699999999</c:v>
                </c:pt>
                <c:pt idx="274">
                  <c:v>1155.953074</c:v>
                </c:pt>
                <c:pt idx="275">
                  <c:v>1160.3280540000001</c:v>
                </c:pt>
                <c:pt idx="276">
                  <c:v>1158.9803649999999</c:v>
                </c:pt>
                <c:pt idx="277">
                  <c:v>1158.9536559999999</c:v>
                </c:pt>
                <c:pt idx="278">
                  <c:v>1157.525909</c:v>
                </c:pt>
                <c:pt idx="279">
                  <c:v>1159.2125100000001</c:v>
                </c:pt>
                <c:pt idx="280">
                  <c:v>1159.752309</c:v>
                </c:pt>
                <c:pt idx="281">
                  <c:v>1161.1504930000001</c:v>
                </c:pt>
                <c:pt idx="282">
                  <c:v>1161.5624270000001</c:v>
                </c:pt>
                <c:pt idx="283">
                  <c:v>1159.654446</c:v>
                </c:pt>
                <c:pt idx="284">
                  <c:v>1148.12005</c:v>
                </c:pt>
                <c:pt idx="285">
                  <c:v>1137.000943</c:v>
                </c:pt>
                <c:pt idx="286">
                  <c:v>1133.5481609999999</c:v>
                </c:pt>
                <c:pt idx="287">
                  <c:v>1122.4333160000001</c:v>
                </c:pt>
                <c:pt idx="288">
                  <c:v>1118.4962820000001</c:v>
                </c:pt>
                <c:pt idx="289">
                  <c:v>1128.9770920000001</c:v>
                </c:pt>
                <c:pt idx="290">
                  <c:v>1128.5187120000001</c:v>
                </c:pt>
                <c:pt idx="291">
                  <c:v>1144.807597</c:v>
                </c:pt>
                <c:pt idx="292">
                  <c:v>1140.3445489999999</c:v>
                </c:pt>
                <c:pt idx="293">
                  <c:v>1137.7891420000001</c:v>
                </c:pt>
                <c:pt idx="294">
                  <c:v>1103.7977760000001</c:v>
                </c:pt>
                <c:pt idx="295">
                  <c:v>1122.7760330000001</c:v>
                </c:pt>
                <c:pt idx="296">
                  <c:v>1091.6478300000001</c:v>
                </c:pt>
                <c:pt idx="297">
                  <c:v>1017.185157</c:v>
                </c:pt>
                <c:pt idx="298">
                  <c:v>1067.2090800000001</c:v>
                </c:pt>
                <c:pt idx="299">
                  <c:v>999.67476969999996</c:v>
                </c:pt>
                <c:pt idx="300">
                  <c:v>1023.885314</c:v>
                </c:pt>
                <c:pt idx="301">
                  <c:v>967.63270439999997</c:v>
                </c:pt>
                <c:pt idx="302">
                  <c:v>995.89818769999999</c:v>
                </c:pt>
                <c:pt idx="303">
                  <c:v>990.05801899999994</c:v>
                </c:pt>
                <c:pt idx="304">
                  <c:v>970.04888149999999</c:v>
                </c:pt>
                <c:pt idx="305">
                  <c:v>1016.725237</c:v>
                </c:pt>
                <c:pt idx="306">
                  <c:v>1026.8573249999999</c:v>
                </c:pt>
                <c:pt idx="307">
                  <c:v>1032.869631</c:v>
                </c:pt>
                <c:pt idx="308">
                  <c:v>1023.913037</c:v>
                </c:pt>
                <c:pt idx="309">
                  <c:v>1043.8358920000001</c:v>
                </c:pt>
                <c:pt idx="310">
                  <c:v>1050.578002</c:v>
                </c:pt>
                <c:pt idx="311">
                  <c:v>1043.034298</c:v>
                </c:pt>
                <c:pt idx="312">
                  <c:v>1047.8314740000001</c:v>
                </c:pt>
                <c:pt idx="313">
                  <c:v>1043.4584050000001</c:v>
                </c:pt>
                <c:pt idx="314">
                  <c:v>1065.607743</c:v>
                </c:pt>
                <c:pt idx="315">
                  <c:v>1062.987705</c:v>
                </c:pt>
                <c:pt idx="316">
                  <c:v>1069.21621</c:v>
                </c:pt>
                <c:pt idx="317">
                  <c:v>1082.5241759999999</c:v>
                </c:pt>
                <c:pt idx="318">
                  <c:v>1079.7860109999999</c:v>
                </c:pt>
                <c:pt idx="319">
                  <c:v>1090.059962</c:v>
                </c:pt>
                <c:pt idx="320">
                  <c:v>1099.7869599999999</c:v>
                </c:pt>
                <c:pt idx="321">
                  <c:v>1097.3450929999999</c:v>
                </c:pt>
                <c:pt idx="322">
                  <c:v>1107.1727370000001</c:v>
                </c:pt>
                <c:pt idx="323">
                  <c:v>1104.0785350000001</c:v>
                </c:pt>
                <c:pt idx="324">
                  <c:v>1096.6724409999999</c:v>
                </c:pt>
                <c:pt idx="325">
                  <c:v>1106.10942</c:v>
                </c:pt>
                <c:pt idx="326">
                  <c:v>1101.679447</c:v>
                </c:pt>
                <c:pt idx="327">
                  <c:v>1108.406976</c:v>
                </c:pt>
                <c:pt idx="328">
                  <c:v>1111.145019</c:v>
                </c:pt>
                <c:pt idx="329">
                  <c:v>1114.181887</c:v>
                </c:pt>
                <c:pt idx="330">
                  <c:v>1126.0957089999999</c:v>
                </c:pt>
                <c:pt idx="331">
                  <c:v>1121.6603889999999</c:v>
                </c:pt>
                <c:pt idx="332">
                  <c:v>1118.50746</c:v>
                </c:pt>
                <c:pt idx="333">
                  <c:v>1120.16554</c:v>
                </c:pt>
                <c:pt idx="334">
                  <c:v>1122.659678</c:v>
                </c:pt>
                <c:pt idx="335">
                  <c:v>1121.0107869999999</c:v>
                </c:pt>
                <c:pt idx="336">
                  <c:v>1121.6594829999999</c:v>
                </c:pt>
                <c:pt idx="337">
                  <c:v>1127.029675</c:v>
                </c:pt>
                <c:pt idx="338">
                  <c:v>1128.280904</c:v>
                </c:pt>
                <c:pt idx="339">
                  <c:v>1122.9275829999999</c:v>
                </c:pt>
                <c:pt idx="340">
                  <c:v>1116.4790929999999</c:v>
                </c:pt>
                <c:pt idx="341">
                  <c:v>1117.544627</c:v>
                </c:pt>
                <c:pt idx="342">
                  <c:v>1120.271317</c:v>
                </c:pt>
                <c:pt idx="343">
                  <c:v>1123.630032</c:v>
                </c:pt>
                <c:pt idx="344">
                  <c:v>1129.7710509999999</c:v>
                </c:pt>
                <c:pt idx="345">
                  <c:v>1128.588857</c:v>
                </c:pt>
                <c:pt idx="346">
                  <c:v>1128.868725</c:v>
                </c:pt>
                <c:pt idx="347">
                  <c:v>1137.3607770000001</c:v>
                </c:pt>
                <c:pt idx="348">
                  <c:v>1133.40002</c:v>
                </c:pt>
                <c:pt idx="349">
                  <c:v>1136.6416730000001</c:v>
                </c:pt>
                <c:pt idx="350">
                  <c:v>1136.1592909999999</c:v>
                </c:pt>
                <c:pt idx="351">
                  <c:v>1139.9970599999999</c:v>
                </c:pt>
                <c:pt idx="352">
                  <c:v>1140.6521560000001</c:v>
                </c:pt>
                <c:pt idx="353">
                  <c:v>1145.1385600000001</c:v>
                </c:pt>
                <c:pt idx="354">
                  <c:v>1149.666821</c:v>
                </c:pt>
                <c:pt idx="355">
                  <c:v>1145.5691629999999</c:v>
                </c:pt>
                <c:pt idx="356">
                  <c:v>1152.335323</c:v>
                </c:pt>
                <c:pt idx="357">
                  <c:v>1158.422738</c:v>
                </c:pt>
                <c:pt idx="358">
                  <c:v>1158.548646</c:v>
                </c:pt>
                <c:pt idx="359">
                  <c:v>1159.4941719999999</c:v>
                </c:pt>
                <c:pt idx="360">
                  <c:v>1142.017092</c:v>
                </c:pt>
                <c:pt idx="361">
                  <c:v>1148.5282529999999</c:v>
                </c:pt>
                <c:pt idx="362">
                  <c:v>1152.2475609999999</c:v>
                </c:pt>
                <c:pt idx="363">
                  <c:v>1158.215365</c:v>
                </c:pt>
                <c:pt idx="364">
                  <c:v>1158.716897</c:v>
                </c:pt>
                <c:pt idx="365">
                  <c:v>1161.286814</c:v>
                </c:pt>
                <c:pt idx="366">
                  <c:v>1159.4806249999999</c:v>
                </c:pt>
                <c:pt idx="367">
                  <c:v>1161.696512</c:v>
                </c:pt>
                <c:pt idx="368">
                  <c:v>1162.958789</c:v>
                </c:pt>
                <c:pt idx="369">
                  <c:v>1150.4743470000001</c:v>
                </c:pt>
                <c:pt idx="370">
                  <c:v>1156.3096479999999</c:v>
                </c:pt>
                <c:pt idx="371">
                  <c:v>1149.0630169999999</c:v>
                </c:pt>
                <c:pt idx="372">
                  <c:v>1155.410482</c:v>
                </c:pt>
                <c:pt idx="373">
                  <c:v>1160.949496</c:v>
                </c:pt>
                <c:pt idx="374">
                  <c:v>1165.67968</c:v>
                </c:pt>
                <c:pt idx="375">
                  <c:v>1166.445095</c:v>
                </c:pt>
                <c:pt idx="376">
                  <c:v>1172.332478</c:v>
                </c:pt>
                <c:pt idx="377">
                  <c:v>1170.8275880000001</c:v>
                </c:pt>
                <c:pt idx="378">
                  <c:v>1168.730732</c:v>
                </c:pt>
                <c:pt idx="379">
                  <c:v>1169.0929550000001</c:v>
                </c:pt>
                <c:pt idx="380">
                  <c:v>1173.3103699999999</c:v>
                </c:pt>
                <c:pt idx="381">
                  <c:v>1171.4332429999999</c:v>
                </c:pt>
                <c:pt idx="382">
                  <c:v>1178.5597250000001</c:v>
                </c:pt>
                <c:pt idx="383">
                  <c:v>1180.9662089999999</c:v>
                </c:pt>
                <c:pt idx="384">
                  <c:v>1182.1229040000001</c:v>
                </c:pt>
                <c:pt idx="385">
                  <c:v>1184.790383</c:v>
                </c:pt>
                <c:pt idx="386">
                  <c:v>1187.78262</c:v>
                </c:pt>
                <c:pt idx="387">
                  <c:v>1187.0230019999999</c:v>
                </c:pt>
                <c:pt idx="388">
                  <c:v>1186.879807</c:v>
                </c:pt>
                <c:pt idx="389">
                  <c:v>1181.650596</c:v>
                </c:pt>
                <c:pt idx="390">
                  <c:v>1181.2883629999999</c:v>
                </c:pt>
                <c:pt idx="391">
                  <c:v>1182.418469</c:v>
                </c:pt>
                <c:pt idx="392">
                  <c:v>1183.263989</c:v>
                </c:pt>
                <c:pt idx="393">
                  <c:v>1186.961114</c:v>
                </c:pt>
                <c:pt idx="394">
                  <c:v>1189.5528079999999</c:v>
                </c:pt>
                <c:pt idx="395">
                  <c:v>1186.8797709999999</c:v>
                </c:pt>
                <c:pt idx="396">
                  <c:v>1195.5083159999999</c:v>
                </c:pt>
                <c:pt idx="397">
                  <c:v>1195.748867</c:v>
                </c:pt>
                <c:pt idx="398">
                  <c:v>1200.112705</c:v>
                </c:pt>
                <c:pt idx="399">
                  <c:v>1199.21263</c:v>
                </c:pt>
                <c:pt idx="400">
                  <c:v>1199.001227</c:v>
                </c:pt>
                <c:pt idx="401">
                  <c:v>1192.4129829999999</c:v>
                </c:pt>
                <c:pt idx="402">
                  <c:v>1195.085626</c:v>
                </c:pt>
                <c:pt idx="403">
                  <c:v>1190.270726</c:v>
                </c:pt>
                <c:pt idx="404">
                  <c:v>1190.8788850000001</c:v>
                </c:pt>
                <c:pt idx="405">
                  <c:v>1194.3901390000001</c:v>
                </c:pt>
                <c:pt idx="406">
                  <c:v>1194.8760199999999</c:v>
                </c:pt>
                <c:pt idx="407">
                  <c:v>1192.742716</c:v>
                </c:pt>
                <c:pt idx="408">
                  <c:v>1193.166555</c:v>
                </c:pt>
                <c:pt idx="409">
                  <c:v>1193.2171960000001</c:v>
                </c:pt>
                <c:pt idx="410">
                  <c:v>1198.0145869999999</c:v>
                </c:pt>
                <c:pt idx="411">
                  <c:v>1193.9540919999999</c:v>
                </c:pt>
                <c:pt idx="412">
                  <c:v>1196.778814</c:v>
                </c:pt>
                <c:pt idx="413">
                  <c:v>1192.1853189999999</c:v>
                </c:pt>
                <c:pt idx="414">
                  <c:v>1193.470609</c:v>
                </c:pt>
                <c:pt idx="415">
                  <c:v>1191.367295</c:v>
                </c:pt>
                <c:pt idx="416">
                  <c:v>1198.5348260000001</c:v>
                </c:pt>
                <c:pt idx="417">
                  <c:v>1206.747756</c:v>
                </c:pt>
                <c:pt idx="418">
                  <c:v>1196.6211969999999</c:v>
                </c:pt>
                <c:pt idx="419">
                  <c:v>1189.2424719999999</c:v>
                </c:pt>
                <c:pt idx="420">
                  <c:v>1184.720143</c:v>
                </c:pt>
                <c:pt idx="421">
                  <c:v>1192.081878</c:v>
                </c:pt>
                <c:pt idx="422">
                  <c:v>1187.310684</c:v>
                </c:pt>
                <c:pt idx="423">
                  <c:v>1190.8689609999999</c:v>
                </c:pt>
                <c:pt idx="424">
                  <c:v>1194.920791</c:v>
                </c:pt>
                <c:pt idx="425">
                  <c:v>1197.0137540000001</c:v>
                </c:pt>
                <c:pt idx="426">
                  <c:v>1193.5912350000001</c:v>
                </c:pt>
                <c:pt idx="427">
                  <c:v>1191.26378</c:v>
                </c:pt>
                <c:pt idx="428">
                  <c:v>1188.849438</c:v>
                </c:pt>
                <c:pt idx="429">
                  <c:v>1185.398954</c:v>
                </c:pt>
                <c:pt idx="430">
                  <c:v>1188.3228899999999</c:v>
                </c:pt>
                <c:pt idx="431">
                  <c:v>1181.7889009999999</c:v>
                </c:pt>
                <c:pt idx="432">
                  <c:v>1180.5438200000001</c:v>
                </c:pt>
                <c:pt idx="433">
                  <c:v>1185.485418</c:v>
                </c:pt>
                <c:pt idx="434">
                  <c:v>1190.1577950000001</c:v>
                </c:pt>
                <c:pt idx="435">
                  <c:v>1190.0662070000001</c:v>
                </c:pt>
                <c:pt idx="436">
                  <c:v>1188.824607</c:v>
                </c:pt>
                <c:pt idx="437">
                  <c:v>1190.0722960000001</c:v>
                </c:pt>
                <c:pt idx="438">
                  <c:v>1189.5096490000001</c:v>
                </c:pt>
                <c:pt idx="439">
                  <c:v>1193.6110659999999</c:v>
                </c:pt>
                <c:pt idx="440">
                  <c:v>1191.5665080000001</c:v>
                </c:pt>
                <c:pt idx="441">
                  <c:v>1195.2753150000001</c:v>
                </c:pt>
                <c:pt idx="442">
                  <c:v>1197.054991</c:v>
                </c:pt>
                <c:pt idx="443">
                  <c:v>1197.9695139999999</c:v>
                </c:pt>
                <c:pt idx="444">
                  <c:v>1199.845356</c:v>
                </c:pt>
                <c:pt idx="445">
                  <c:v>1198.4837729999999</c:v>
                </c:pt>
                <c:pt idx="446">
                  <c:v>1199.2876160000001</c:v>
                </c:pt>
                <c:pt idx="447">
                  <c:v>1199.0386759999999</c:v>
                </c:pt>
                <c:pt idx="448">
                  <c:v>1192.7050180000001</c:v>
                </c:pt>
                <c:pt idx="449">
                  <c:v>1191.3981510000001</c:v>
                </c:pt>
                <c:pt idx="450">
                  <c:v>1190.178308</c:v>
                </c:pt>
                <c:pt idx="451">
                  <c:v>1189.8409979999999</c:v>
                </c:pt>
                <c:pt idx="452">
                  <c:v>1192.405479</c:v>
                </c:pt>
                <c:pt idx="453">
                  <c:v>1184.494492</c:v>
                </c:pt>
                <c:pt idx="454">
                  <c:v>1183.2741739999999</c:v>
                </c:pt>
                <c:pt idx="455">
                  <c:v>1172.289076</c:v>
                </c:pt>
                <c:pt idx="456">
                  <c:v>1174.0646899999999</c:v>
                </c:pt>
                <c:pt idx="457">
                  <c:v>1169.878506</c:v>
                </c:pt>
                <c:pt idx="458">
                  <c:v>1173.4002860000001</c:v>
                </c:pt>
                <c:pt idx="459">
                  <c:v>1177.740939</c:v>
                </c:pt>
                <c:pt idx="460">
                  <c:v>1188.7562049999999</c:v>
                </c:pt>
                <c:pt idx="461">
                  <c:v>1196.55348</c:v>
                </c:pt>
                <c:pt idx="462">
                  <c:v>1195.6082839999999</c:v>
                </c:pt>
                <c:pt idx="463">
                  <c:v>1198.7991300000001</c:v>
                </c:pt>
                <c:pt idx="464">
                  <c:v>1199.350269</c:v>
                </c:pt>
                <c:pt idx="465">
                  <c:v>1204.8189359999999</c:v>
                </c:pt>
                <c:pt idx="466">
                  <c:v>1204.2318789999999</c:v>
                </c:pt>
                <c:pt idx="467">
                  <c:v>1209.3569669999999</c:v>
                </c:pt>
                <c:pt idx="468">
                  <c:v>1213.4245739999999</c:v>
                </c:pt>
                <c:pt idx="469">
                  <c:v>1215.119655</c:v>
                </c:pt>
                <c:pt idx="470">
                  <c:v>1211.5061720000001</c:v>
                </c:pt>
                <c:pt idx="471">
                  <c:v>1214.369535</c:v>
                </c:pt>
                <c:pt idx="472">
                  <c:v>1217.277732</c:v>
                </c:pt>
                <c:pt idx="473">
                  <c:v>1217.941773</c:v>
                </c:pt>
                <c:pt idx="474">
                  <c:v>1218.9635519999999</c:v>
                </c:pt>
                <c:pt idx="475">
                  <c:v>1218.735146</c:v>
                </c:pt>
                <c:pt idx="476">
                  <c:v>1220.702953</c:v>
                </c:pt>
                <c:pt idx="477">
                  <c:v>1223.8942970000001</c:v>
                </c:pt>
                <c:pt idx="478">
                  <c:v>1221.8347369999999</c:v>
                </c:pt>
                <c:pt idx="479">
                  <c:v>1223.522475</c:v>
                </c:pt>
                <c:pt idx="480">
                  <c:v>1222.7665750000001</c:v>
                </c:pt>
                <c:pt idx="481">
                  <c:v>1222.4768979999999</c:v>
                </c:pt>
                <c:pt idx="482">
                  <c:v>1221.480276</c:v>
                </c:pt>
                <c:pt idx="483">
                  <c:v>1223.1557399999999</c:v>
                </c:pt>
                <c:pt idx="484">
                  <c:v>1225.8720519999999</c:v>
                </c:pt>
                <c:pt idx="485">
                  <c:v>1223.633296</c:v>
                </c:pt>
                <c:pt idx="486">
                  <c:v>1223.0432929999999</c:v>
                </c:pt>
                <c:pt idx="487">
                  <c:v>1223.4725390000001</c:v>
                </c:pt>
                <c:pt idx="488">
                  <c:v>1219.999178</c:v>
                </c:pt>
                <c:pt idx="489">
                  <c:v>1223.7401749999999</c:v>
                </c:pt>
                <c:pt idx="490">
                  <c:v>1226.3336220000001</c:v>
                </c:pt>
                <c:pt idx="491">
                  <c:v>1228.548775</c:v>
                </c:pt>
                <c:pt idx="492">
                  <c:v>1228.382944</c:v>
                </c:pt>
                <c:pt idx="493">
                  <c:v>1227.5420180000001</c:v>
                </c:pt>
                <c:pt idx="494">
                  <c:v>1230.4156210000001</c:v>
                </c:pt>
                <c:pt idx="495">
                  <c:v>1229.4764789999999</c:v>
                </c:pt>
                <c:pt idx="496">
                  <c:v>1230.5684980000001</c:v>
                </c:pt>
                <c:pt idx="497">
                  <c:v>1234.504244</c:v>
                </c:pt>
                <c:pt idx="498">
                  <c:v>1230.0942640000001</c:v>
                </c:pt>
                <c:pt idx="499">
                  <c:v>1231.519734</c:v>
                </c:pt>
                <c:pt idx="500">
                  <c:v>1230.6461690000001</c:v>
                </c:pt>
                <c:pt idx="501">
                  <c:v>1230.2822470000001</c:v>
                </c:pt>
                <c:pt idx="502">
                  <c:v>1234.174158</c:v>
                </c:pt>
                <c:pt idx="503">
                  <c:v>1238.3942059999999</c:v>
                </c:pt>
                <c:pt idx="504">
                  <c:v>1242.6766970000001</c:v>
                </c:pt>
                <c:pt idx="505">
                  <c:v>1238.6925799999999</c:v>
                </c:pt>
                <c:pt idx="506">
                  <c:v>1238.7315639999999</c:v>
                </c:pt>
                <c:pt idx="507">
                  <c:v>1239.547096</c:v>
                </c:pt>
                <c:pt idx="508">
                  <c:v>1236.826883</c:v>
                </c:pt>
                <c:pt idx="509">
                  <c:v>1238.1214809999999</c:v>
                </c:pt>
                <c:pt idx="510">
                  <c:v>1241.394374</c:v>
                </c:pt>
                <c:pt idx="511">
                  <c:v>1240.8256019999999</c:v>
                </c:pt>
                <c:pt idx="512">
                  <c:v>1242.81528</c:v>
                </c:pt>
                <c:pt idx="513">
                  <c:v>1240.013377</c:v>
                </c:pt>
                <c:pt idx="514">
                  <c:v>1240.7793449999999</c:v>
                </c:pt>
                <c:pt idx="515">
                  <c:v>1242.113515</c:v>
                </c:pt>
                <c:pt idx="516">
                  <c:v>1238.1622649999999</c:v>
                </c:pt>
                <c:pt idx="517">
                  <c:v>1228.180648</c:v>
                </c:pt>
                <c:pt idx="518">
                  <c:v>1234.773173</c:v>
                </c:pt>
                <c:pt idx="519">
                  <c:v>1225.53421</c:v>
                </c:pt>
                <c:pt idx="520">
                  <c:v>1235.3894110000001</c:v>
                </c:pt>
                <c:pt idx="521">
                  <c:v>1239.906774</c:v>
                </c:pt>
                <c:pt idx="522">
                  <c:v>1238.542027</c:v>
                </c:pt>
                <c:pt idx="523">
                  <c:v>1240.9160320000001</c:v>
                </c:pt>
                <c:pt idx="524">
                  <c:v>1240.6782149999999</c:v>
                </c:pt>
                <c:pt idx="525">
                  <c:v>1243.6424709999999</c:v>
                </c:pt>
                <c:pt idx="526">
                  <c:v>1244.959233</c:v>
                </c:pt>
                <c:pt idx="527">
                  <c:v>1245.9240789999999</c:v>
                </c:pt>
                <c:pt idx="528">
                  <c:v>1247.1112720000001</c:v>
                </c:pt>
                <c:pt idx="529">
                  <c:v>1247.8593229999999</c:v>
                </c:pt>
                <c:pt idx="530">
                  <c:v>1242.711732</c:v>
                </c:pt>
                <c:pt idx="531">
                  <c:v>1242.327016</c:v>
                </c:pt>
                <c:pt idx="532">
                  <c:v>1237.178911</c:v>
                </c:pt>
                <c:pt idx="533">
                  <c:v>1232.935876</c:v>
                </c:pt>
                <c:pt idx="534">
                  <c:v>1225.0228520000001</c:v>
                </c:pt>
                <c:pt idx="535">
                  <c:v>1223.038221</c:v>
                </c:pt>
                <c:pt idx="536">
                  <c:v>1221.8959440000001</c:v>
                </c:pt>
                <c:pt idx="537">
                  <c:v>1212.1394419999999</c:v>
                </c:pt>
                <c:pt idx="538">
                  <c:v>1218.7897760000001</c:v>
                </c:pt>
                <c:pt idx="539">
                  <c:v>1228.688832</c:v>
                </c:pt>
                <c:pt idx="540">
                  <c:v>1226.6758689999999</c:v>
                </c:pt>
                <c:pt idx="541">
                  <c:v>1220.9308020000001</c:v>
                </c:pt>
                <c:pt idx="542">
                  <c:v>1211.070289</c:v>
                </c:pt>
                <c:pt idx="543">
                  <c:v>1218.893174</c:v>
                </c:pt>
                <c:pt idx="544">
                  <c:v>1215.0805069999999</c:v>
                </c:pt>
                <c:pt idx="545">
                  <c:v>1222.521798</c:v>
                </c:pt>
                <c:pt idx="546">
                  <c:v>1226.981612</c:v>
                </c:pt>
                <c:pt idx="547">
                  <c:v>1226.706805</c:v>
                </c:pt>
                <c:pt idx="548">
                  <c:v>1218.567497</c:v>
                </c:pt>
                <c:pt idx="549">
                  <c:v>1221.1140889999999</c:v>
                </c:pt>
                <c:pt idx="550">
                  <c:v>1218.32149</c:v>
                </c:pt>
                <c:pt idx="551">
                  <c:v>1217.797554</c:v>
                </c:pt>
                <c:pt idx="552">
                  <c:v>1213.126718</c:v>
                </c:pt>
                <c:pt idx="553">
                  <c:v>1214.7954</c:v>
                </c:pt>
                <c:pt idx="554">
                  <c:v>1218.290094</c:v>
                </c:pt>
                <c:pt idx="555">
                  <c:v>1218.509243</c:v>
                </c:pt>
                <c:pt idx="556">
                  <c:v>1217.458803</c:v>
                </c:pt>
                <c:pt idx="557">
                  <c:v>1219.7759430000001</c:v>
                </c:pt>
                <c:pt idx="558">
                  <c:v>1222.8833500000001</c:v>
                </c:pt>
                <c:pt idx="559">
                  <c:v>1220.21037</c:v>
                </c:pt>
                <c:pt idx="560">
                  <c:v>1221.2158039999999</c:v>
                </c:pt>
                <c:pt idx="561">
                  <c:v>1222.612472</c:v>
                </c:pt>
                <c:pt idx="562">
                  <c:v>1230.3749560000001</c:v>
                </c:pt>
                <c:pt idx="563">
                  <c:v>1231.5053849999999</c:v>
                </c:pt>
                <c:pt idx="564">
                  <c:v>1235.770505</c:v>
                </c:pt>
                <c:pt idx="565">
                  <c:v>1237.3707010000001</c:v>
                </c:pt>
                <c:pt idx="566">
                  <c:v>1239.661742</c:v>
                </c:pt>
                <c:pt idx="567">
                  <c:v>1239.5757390000001</c:v>
                </c:pt>
                <c:pt idx="568">
                  <c:v>1238.5628710000001</c:v>
                </c:pt>
                <c:pt idx="569">
                  <c:v>1238.889261</c:v>
                </c:pt>
                <c:pt idx="570">
                  <c:v>1237.2372789999999</c:v>
                </c:pt>
                <c:pt idx="571">
                  <c:v>1246.9911059999999</c:v>
                </c:pt>
                <c:pt idx="572">
                  <c:v>1244.0348260000001</c:v>
                </c:pt>
                <c:pt idx="573">
                  <c:v>1240.1213009999999</c:v>
                </c:pt>
                <c:pt idx="574">
                  <c:v>1237.9041130000001</c:v>
                </c:pt>
                <c:pt idx="575">
                  <c:v>1238.0804129999999</c:v>
                </c:pt>
                <c:pt idx="576">
                  <c:v>1235.0425680000001</c:v>
                </c:pt>
                <c:pt idx="577">
                  <c:v>1238.1916819999999</c:v>
                </c:pt>
                <c:pt idx="578">
                  <c:v>1234.100441</c:v>
                </c:pt>
                <c:pt idx="579">
                  <c:v>1232.8947250000001</c:v>
                </c:pt>
                <c:pt idx="580">
                  <c:v>1234.5578780000001</c:v>
                </c:pt>
                <c:pt idx="581">
                  <c:v>1233.6310080000001</c:v>
                </c:pt>
                <c:pt idx="582">
                  <c:v>1231.3481999999999</c:v>
                </c:pt>
                <c:pt idx="583">
                  <c:v>1233.8529759999999</c:v>
                </c:pt>
                <c:pt idx="584">
                  <c:v>1231.621259</c:v>
                </c:pt>
                <c:pt idx="585">
                  <c:v>1234.502289</c:v>
                </c:pt>
                <c:pt idx="586">
                  <c:v>1234.6739219999999</c:v>
                </c:pt>
                <c:pt idx="587">
                  <c:v>1238.5635830000001</c:v>
                </c:pt>
                <c:pt idx="588">
                  <c:v>1232.577129</c:v>
                </c:pt>
                <c:pt idx="589">
                  <c:v>1226.04474</c:v>
                </c:pt>
                <c:pt idx="590">
                  <c:v>1216.395526</c:v>
                </c:pt>
                <c:pt idx="591">
                  <c:v>1222.7570229999999</c:v>
                </c:pt>
                <c:pt idx="592">
                  <c:v>1228.955676</c:v>
                </c:pt>
                <c:pt idx="593">
                  <c:v>1226.887156</c:v>
                </c:pt>
                <c:pt idx="594">
                  <c:v>1228.2549739999999</c:v>
                </c:pt>
                <c:pt idx="595">
                  <c:v>1226.654456</c:v>
                </c:pt>
                <c:pt idx="596">
                  <c:v>1231.3193100000001</c:v>
                </c:pt>
                <c:pt idx="597">
                  <c:v>1227.4358520000001</c:v>
                </c:pt>
                <c:pt idx="598">
                  <c:v>1235.502792</c:v>
                </c:pt>
                <c:pt idx="599">
                  <c:v>1239.572535</c:v>
                </c:pt>
                <c:pt idx="600">
                  <c:v>1238.172896</c:v>
                </c:pt>
                <c:pt idx="601">
                  <c:v>1243.63327</c:v>
                </c:pt>
                <c:pt idx="602">
                  <c:v>1242.3050069999999</c:v>
                </c:pt>
                <c:pt idx="603">
                  <c:v>1246.116158</c:v>
                </c:pt>
                <c:pt idx="604">
                  <c:v>1246.2112810000001</c:v>
                </c:pt>
                <c:pt idx="605">
                  <c:v>1244.8788529999999</c:v>
                </c:pt>
                <c:pt idx="606">
                  <c:v>1251.5900469999999</c:v>
                </c:pt>
                <c:pt idx="607">
                  <c:v>1250.636898</c:v>
                </c:pt>
                <c:pt idx="608">
                  <c:v>1252.477108</c:v>
                </c:pt>
                <c:pt idx="609">
                  <c:v>1252.7087759999999</c:v>
                </c:pt>
                <c:pt idx="610">
                  <c:v>1254.495163</c:v>
                </c:pt>
                <c:pt idx="611">
                  <c:v>1257.3765129999999</c:v>
                </c:pt>
                <c:pt idx="612">
                  <c:v>1256.9783609999999</c:v>
                </c:pt>
                <c:pt idx="613">
                  <c:v>1259.8604620000001</c:v>
                </c:pt>
                <c:pt idx="614">
                  <c:v>1257.290119</c:v>
                </c:pt>
                <c:pt idx="615">
                  <c:v>1261.138854</c:v>
                </c:pt>
                <c:pt idx="616">
                  <c:v>1260.118841</c:v>
                </c:pt>
                <c:pt idx="617">
                  <c:v>1260.92508</c:v>
                </c:pt>
                <c:pt idx="618">
                  <c:v>1261.1263240000001</c:v>
                </c:pt>
                <c:pt idx="619">
                  <c:v>1260.9852920000001</c:v>
                </c:pt>
                <c:pt idx="620">
                  <c:v>1260.645303</c:v>
                </c:pt>
                <c:pt idx="621">
                  <c:v>1259.411738</c:v>
                </c:pt>
                <c:pt idx="622">
                  <c:v>1260.6522</c:v>
                </c:pt>
                <c:pt idx="623">
                  <c:v>1262.124284</c:v>
                </c:pt>
                <c:pt idx="624">
                  <c:v>1266.706013</c:v>
                </c:pt>
                <c:pt idx="625">
                  <c:v>1267.5653589999999</c:v>
                </c:pt>
                <c:pt idx="626">
                  <c:v>1267.5395550000001</c:v>
                </c:pt>
                <c:pt idx="627">
                  <c:v>1271.8078419999999</c:v>
                </c:pt>
                <c:pt idx="628">
                  <c:v>1275.730286</c:v>
                </c:pt>
                <c:pt idx="629">
                  <c:v>1272.4386030000001</c:v>
                </c:pt>
                <c:pt idx="630">
                  <c:v>1272.530084</c:v>
                </c:pt>
                <c:pt idx="631">
                  <c:v>1274.6105930000001</c:v>
                </c:pt>
                <c:pt idx="632">
                  <c:v>1272.1437060000001</c:v>
                </c:pt>
                <c:pt idx="633">
                  <c:v>1275.886487</c:v>
                </c:pt>
                <c:pt idx="634">
                  <c:v>1279.070195</c:v>
                </c:pt>
                <c:pt idx="635">
                  <c:v>1276.2158910000001</c:v>
                </c:pt>
                <c:pt idx="636">
                  <c:v>1276.352594</c:v>
                </c:pt>
                <c:pt idx="637">
                  <c:v>1277.4601990000001</c:v>
                </c:pt>
                <c:pt idx="638">
                  <c:v>1275.982477</c:v>
                </c:pt>
                <c:pt idx="639">
                  <c:v>1279.94679</c:v>
                </c:pt>
                <c:pt idx="640">
                  <c:v>1281.9368529999999</c:v>
                </c:pt>
                <c:pt idx="641">
                  <c:v>1278.224706</c:v>
                </c:pt>
                <c:pt idx="642">
                  <c:v>1279.627187</c:v>
                </c:pt>
                <c:pt idx="643">
                  <c:v>1280.681775</c:v>
                </c:pt>
                <c:pt idx="644">
                  <c:v>1279.351089</c:v>
                </c:pt>
                <c:pt idx="645">
                  <c:v>1280.0523909999999</c:v>
                </c:pt>
                <c:pt idx="646">
                  <c:v>1289.139664</c:v>
                </c:pt>
                <c:pt idx="647">
                  <c:v>1287.675504</c:v>
                </c:pt>
                <c:pt idx="648">
                  <c:v>1286.3726079999999</c:v>
                </c:pt>
                <c:pt idx="649">
                  <c:v>1285.9292969999999</c:v>
                </c:pt>
                <c:pt idx="650">
                  <c:v>1284.6211189999999</c:v>
                </c:pt>
                <c:pt idx="651">
                  <c:v>1283.4079630000001</c:v>
                </c:pt>
                <c:pt idx="652">
                  <c:v>1284.2937260000001</c:v>
                </c:pt>
                <c:pt idx="653">
                  <c:v>1283.9986759999999</c:v>
                </c:pt>
                <c:pt idx="654">
                  <c:v>1288.5074689999999</c:v>
                </c:pt>
                <c:pt idx="655">
                  <c:v>1291.0825319999999</c:v>
                </c:pt>
                <c:pt idx="656">
                  <c:v>1287.868639</c:v>
                </c:pt>
                <c:pt idx="657">
                  <c:v>1285.8903459999999</c:v>
                </c:pt>
                <c:pt idx="658">
                  <c:v>1288.88869</c:v>
                </c:pt>
                <c:pt idx="659">
                  <c:v>1291.8355059999999</c:v>
                </c:pt>
                <c:pt idx="660">
                  <c:v>1290.72091</c:v>
                </c:pt>
                <c:pt idx="661">
                  <c:v>1289.114165</c:v>
                </c:pt>
                <c:pt idx="662">
                  <c:v>1284.8701410000001</c:v>
                </c:pt>
                <c:pt idx="663">
                  <c:v>1286.100138</c:v>
                </c:pt>
                <c:pt idx="664">
                  <c:v>1289.739362</c:v>
                </c:pt>
                <c:pt idx="665">
                  <c:v>1291.5240960000001</c:v>
                </c:pt>
                <c:pt idx="666">
                  <c:v>1292.332036</c:v>
                </c:pt>
                <c:pt idx="667">
                  <c:v>1298.2012830000001</c:v>
                </c:pt>
                <c:pt idx="668">
                  <c:v>1299.747678</c:v>
                </c:pt>
                <c:pt idx="669">
                  <c:v>1298.6394069999999</c:v>
                </c:pt>
                <c:pt idx="670">
                  <c:v>1299.567108</c:v>
                </c:pt>
                <c:pt idx="671">
                  <c:v>1298.8589870000001</c:v>
                </c:pt>
                <c:pt idx="672">
                  <c:v>1298.2824820000001</c:v>
                </c:pt>
                <c:pt idx="673">
                  <c:v>1293.2904599999999</c:v>
                </c:pt>
                <c:pt idx="674">
                  <c:v>1293.994899</c:v>
                </c:pt>
                <c:pt idx="675">
                  <c:v>1294.91356</c:v>
                </c:pt>
                <c:pt idx="676">
                  <c:v>1294.0259329999999</c:v>
                </c:pt>
                <c:pt idx="677">
                  <c:v>1293.800078</c:v>
                </c:pt>
                <c:pt idx="678">
                  <c:v>1288.266805</c:v>
                </c:pt>
                <c:pt idx="679">
                  <c:v>1283.2383110000001</c:v>
                </c:pt>
                <c:pt idx="680">
                  <c:v>1284.5821350000001</c:v>
                </c:pt>
                <c:pt idx="681">
                  <c:v>1288.9864520000001</c:v>
                </c:pt>
                <c:pt idx="682">
                  <c:v>1285.5940949999999</c:v>
                </c:pt>
                <c:pt idx="683">
                  <c:v>1279.6053509999999</c:v>
                </c:pt>
                <c:pt idx="684">
                  <c:v>1278.3057510000001</c:v>
                </c:pt>
                <c:pt idx="685">
                  <c:v>1268.040508</c:v>
                </c:pt>
                <c:pt idx="686">
                  <c:v>1268.607313</c:v>
                </c:pt>
                <c:pt idx="687">
                  <c:v>1262.7798869999999</c:v>
                </c:pt>
                <c:pt idx="688">
                  <c:v>1268.8232499999999</c:v>
                </c:pt>
                <c:pt idx="689">
                  <c:v>1262.898968</c:v>
                </c:pt>
                <c:pt idx="690">
                  <c:v>1264.463019</c:v>
                </c:pt>
                <c:pt idx="691">
                  <c:v>1266.5411999999999</c:v>
                </c:pt>
                <c:pt idx="692">
                  <c:v>1267.496447</c:v>
                </c:pt>
                <c:pt idx="693">
                  <c:v>1262.628778</c:v>
                </c:pt>
                <c:pt idx="694">
                  <c:v>1259.0298290000001</c:v>
                </c:pt>
                <c:pt idx="695">
                  <c:v>1263.1952020000001</c:v>
                </c:pt>
                <c:pt idx="696">
                  <c:v>1272.477715</c:v>
                </c:pt>
                <c:pt idx="697">
                  <c:v>1275.1298919999999</c:v>
                </c:pt>
                <c:pt idx="698">
                  <c:v>1275.5169579999999</c:v>
                </c:pt>
                <c:pt idx="699">
                  <c:v>1276.416692</c:v>
                </c:pt>
                <c:pt idx="700">
                  <c:v>1276.5496579999999</c:v>
                </c:pt>
                <c:pt idx="701">
                  <c:v>1274.806431</c:v>
                </c:pt>
                <c:pt idx="702">
                  <c:v>1276.1814629999999</c:v>
                </c:pt>
                <c:pt idx="703">
                  <c:v>1276.9348540000001</c:v>
                </c:pt>
                <c:pt idx="704">
                  <c:v>1277.318123</c:v>
                </c:pt>
                <c:pt idx="705">
                  <c:v>1275.226533</c:v>
                </c:pt>
                <c:pt idx="706">
                  <c:v>1278.6170400000001</c:v>
                </c:pt>
                <c:pt idx="707">
                  <c:v>1274.594994</c:v>
                </c:pt>
                <c:pt idx="708">
                  <c:v>1276.859678</c:v>
                </c:pt>
                <c:pt idx="709">
                  <c:v>1276.6599920000001</c:v>
                </c:pt>
                <c:pt idx="710">
                  <c:v>1279.1081979999999</c:v>
                </c:pt>
                <c:pt idx="711">
                  <c:v>1286.719429</c:v>
                </c:pt>
                <c:pt idx="712">
                  <c:v>1291.177629</c:v>
                </c:pt>
                <c:pt idx="713">
                  <c:v>1290.7202380000001</c:v>
                </c:pt>
                <c:pt idx="714">
                  <c:v>1291.608207</c:v>
                </c:pt>
                <c:pt idx="715">
                  <c:v>1284.0310179999999</c:v>
                </c:pt>
                <c:pt idx="716">
                  <c:v>1289.561557</c:v>
                </c:pt>
                <c:pt idx="717">
                  <c:v>1291.5796350000001</c:v>
                </c:pt>
                <c:pt idx="718">
                  <c:v>1288.3531929999999</c:v>
                </c:pt>
                <c:pt idx="719">
                  <c:v>1287.049563</c:v>
                </c:pt>
                <c:pt idx="720">
                  <c:v>1290.569675</c:v>
                </c:pt>
                <c:pt idx="721">
                  <c:v>1291.52244</c:v>
                </c:pt>
                <c:pt idx="722">
                  <c:v>1292.6731810000001</c:v>
                </c:pt>
                <c:pt idx="723">
                  <c:v>1285.909891</c:v>
                </c:pt>
                <c:pt idx="724">
                  <c:v>1279.934831</c:v>
                </c:pt>
                <c:pt idx="725">
                  <c:v>1283.2003569999999</c:v>
                </c:pt>
                <c:pt idx="726">
                  <c:v>1284.9027759999999</c:v>
                </c:pt>
                <c:pt idx="727">
                  <c:v>1280.992608</c:v>
                </c:pt>
                <c:pt idx="728">
                  <c:v>1284.0911960000001</c:v>
                </c:pt>
                <c:pt idx="729">
                  <c:v>1281.890396</c:v>
                </c:pt>
                <c:pt idx="730">
                  <c:v>1283.0862139999999</c:v>
                </c:pt>
                <c:pt idx="731">
                  <c:v>1290.3583920000001</c:v>
                </c:pt>
                <c:pt idx="732">
                  <c:v>1289.505901</c:v>
                </c:pt>
                <c:pt idx="733">
                  <c:v>1289.175876</c:v>
                </c:pt>
                <c:pt idx="734">
                  <c:v>1292.6244830000001</c:v>
                </c:pt>
                <c:pt idx="735">
                  <c:v>1293.929977</c:v>
                </c:pt>
                <c:pt idx="736">
                  <c:v>1295.000321</c:v>
                </c:pt>
                <c:pt idx="737">
                  <c:v>1298.44616</c:v>
                </c:pt>
                <c:pt idx="738">
                  <c:v>1299.7741249999999</c:v>
                </c:pt>
                <c:pt idx="739">
                  <c:v>1295.8519839999999</c:v>
                </c:pt>
                <c:pt idx="740">
                  <c:v>1302.6614910000001</c:v>
                </c:pt>
                <c:pt idx="741">
                  <c:v>1303.3643460000001</c:v>
                </c:pt>
                <c:pt idx="742">
                  <c:v>1304.2020199999999</c:v>
                </c:pt>
                <c:pt idx="743">
                  <c:v>1296.496365</c:v>
                </c:pt>
                <c:pt idx="744">
                  <c:v>1301.692493</c:v>
                </c:pt>
                <c:pt idx="745">
                  <c:v>1305.260278</c:v>
                </c:pt>
                <c:pt idx="746">
                  <c:v>1309.118549</c:v>
                </c:pt>
                <c:pt idx="747">
                  <c:v>1307.458652</c:v>
                </c:pt>
                <c:pt idx="748">
                  <c:v>1311.130418</c:v>
                </c:pt>
                <c:pt idx="749">
                  <c:v>1307.1184310000001</c:v>
                </c:pt>
                <c:pt idx="750">
                  <c:v>1306.1255289999999</c:v>
                </c:pt>
                <c:pt idx="751">
                  <c:v>1300.637526</c:v>
                </c:pt>
                <c:pt idx="752">
                  <c:v>1294.188177</c:v>
                </c:pt>
                <c:pt idx="753">
                  <c:v>1291.713381</c:v>
                </c:pt>
                <c:pt idx="754">
                  <c:v>1286.660801</c:v>
                </c:pt>
                <c:pt idx="755">
                  <c:v>1287.3491670000001</c:v>
                </c:pt>
                <c:pt idx="756">
                  <c:v>1290.3256699999999</c:v>
                </c:pt>
                <c:pt idx="757">
                  <c:v>1290.6124319999999</c:v>
                </c:pt>
                <c:pt idx="758">
                  <c:v>1287.70795</c:v>
                </c:pt>
                <c:pt idx="759">
                  <c:v>1284.7906809999999</c:v>
                </c:pt>
                <c:pt idx="760">
                  <c:v>1284.132875</c:v>
                </c:pt>
                <c:pt idx="761">
                  <c:v>1270.763825</c:v>
                </c:pt>
                <c:pt idx="762">
                  <c:v>1269.4091510000001</c:v>
                </c:pt>
                <c:pt idx="763">
                  <c:v>1267.2480519999999</c:v>
                </c:pt>
                <c:pt idx="764">
                  <c:v>1263.2156629999999</c:v>
                </c:pt>
                <c:pt idx="765">
                  <c:v>1258.9072699999999</c:v>
                </c:pt>
                <c:pt idx="766">
                  <c:v>1254.980444</c:v>
                </c:pt>
                <c:pt idx="767">
                  <c:v>1254.5496969999999</c:v>
                </c:pt>
                <c:pt idx="768">
                  <c:v>1255.9831139999999</c:v>
                </c:pt>
                <c:pt idx="769">
                  <c:v>1261.819229</c:v>
                </c:pt>
                <c:pt idx="770">
                  <c:v>1270.086409</c:v>
                </c:pt>
                <c:pt idx="771">
                  <c:v>1271.714078</c:v>
                </c:pt>
                <c:pt idx="772">
                  <c:v>1278.556863</c:v>
                </c:pt>
                <c:pt idx="773">
                  <c:v>1268.140854</c:v>
                </c:pt>
                <c:pt idx="774">
                  <c:v>1269.5249100000001</c:v>
                </c:pt>
                <c:pt idx="775">
                  <c:v>1266.2067509999999</c:v>
                </c:pt>
                <c:pt idx="776">
                  <c:v>1269.011105</c:v>
                </c:pt>
                <c:pt idx="777">
                  <c:v>1274.616417</c:v>
                </c:pt>
                <c:pt idx="778">
                  <c:v>1265.0265690000001</c:v>
                </c:pt>
                <c:pt idx="779">
                  <c:v>1264.4200740000001</c:v>
                </c:pt>
                <c:pt idx="780">
                  <c:v>1257.7248870000001</c:v>
                </c:pt>
                <c:pt idx="781">
                  <c:v>1261.2272909999999</c:v>
                </c:pt>
                <c:pt idx="782">
                  <c:v>1261.3488809999999</c:v>
                </c:pt>
                <c:pt idx="783">
                  <c:v>1254.9951960000001</c:v>
                </c:pt>
                <c:pt idx="784">
                  <c:v>1254.884031</c:v>
                </c:pt>
                <c:pt idx="785">
                  <c:v>1246.2561679999999</c:v>
                </c:pt>
                <c:pt idx="786">
                  <c:v>1236.2206980000001</c:v>
                </c:pt>
                <c:pt idx="787">
                  <c:v>1239.2875750000001</c:v>
                </c:pt>
                <c:pt idx="788">
                  <c:v>1249.530131</c:v>
                </c:pt>
                <c:pt idx="789">
                  <c:v>1253.2080679999999</c:v>
                </c:pt>
                <c:pt idx="790">
                  <c:v>1256.089753</c:v>
                </c:pt>
                <c:pt idx="791">
                  <c:v>1255.2301789999999</c:v>
                </c:pt>
                <c:pt idx="792">
                  <c:v>1253.7647710000001</c:v>
                </c:pt>
                <c:pt idx="793">
                  <c:v>1255.2973930000001</c:v>
                </c:pt>
                <c:pt idx="794">
                  <c:v>1240.591371</c:v>
                </c:pt>
                <c:pt idx="795">
                  <c:v>1236.853554</c:v>
                </c:pt>
                <c:pt idx="796">
                  <c:v>1243.73333</c:v>
                </c:pt>
                <c:pt idx="797">
                  <c:v>1237.8543219999999</c:v>
                </c:pt>
                <c:pt idx="798">
                  <c:v>1227.8208119999999</c:v>
                </c:pt>
                <c:pt idx="799">
                  <c:v>1218.599056</c:v>
                </c:pt>
                <c:pt idx="800">
                  <c:v>1219.755629</c:v>
                </c:pt>
                <c:pt idx="801">
                  <c:v>1233.9224959999999</c:v>
                </c:pt>
                <c:pt idx="802">
                  <c:v>1236.8670890000001</c:v>
                </c:pt>
                <c:pt idx="803">
                  <c:v>1242.1614489999999</c:v>
                </c:pt>
                <c:pt idx="804">
                  <c:v>1236.5385719999999</c:v>
                </c:pt>
                <c:pt idx="805">
                  <c:v>1234.396802</c:v>
                </c:pt>
                <c:pt idx="806">
                  <c:v>1236.712213</c:v>
                </c:pt>
                <c:pt idx="807">
                  <c:v>1236.1587199999999</c:v>
                </c:pt>
                <c:pt idx="808">
                  <c:v>1227.1995979999999</c:v>
                </c:pt>
                <c:pt idx="809">
                  <c:v>1232.563502</c:v>
                </c:pt>
                <c:pt idx="810">
                  <c:v>1238.5717649999999</c:v>
                </c:pt>
                <c:pt idx="811">
                  <c:v>1238.857534</c:v>
                </c:pt>
                <c:pt idx="812">
                  <c:v>1239.1185539999999</c:v>
                </c:pt>
                <c:pt idx="813">
                  <c:v>1239.518407</c:v>
                </c:pt>
                <c:pt idx="814">
                  <c:v>1244.1060339999999</c:v>
                </c:pt>
                <c:pt idx="815">
                  <c:v>1234.611946</c:v>
                </c:pt>
                <c:pt idx="816">
                  <c:v>1229.575689</c:v>
                </c:pt>
                <c:pt idx="817">
                  <c:v>1230.5364010000001</c:v>
                </c:pt>
                <c:pt idx="818">
                  <c:v>1226.0838859999999</c:v>
                </c:pt>
                <c:pt idx="819">
                  <c:v>1217.7934299999999</c:v>
                </c:pt>
                <c:pt idx="820">
                  <c:v>1219.0526930000001</c:v>
                </c:pt>
                <c:pt idx="821">
                  <c:v>1223.0702470000001</c:v>
                </c:pt>
                <c:pt idx="822">
                  <c:v>1214.7263869999999</c:v>
                </c:pt>
                <c:pt idx="823">
                  <c:v>1212.9529259999999</c:v>
                </c:pt>
                <c:pt idx="824">
                  <c:v>1214.023594</c:v>
                </c:pt>
                <c:pt idx="825">
                  <c:v>1210.949443</c:v>
                </c:pt>
                <c:pt idx="826">
                  <c:v>1202.7011219999999</c:v>
                </c:pt>
                <c:pt idx="827">
                  <c:v>1195.9009249999999</c:v>
                </c:pt>
                <c:pt idx="828">
                  <c:v>1194.5858740000001</c:v>
                </c:pt>
                <c:pt idx="829">
                  <c:v>1188.6292659999999</c:v>
                </c:pt>
                <c:pt idx="830">
                  <c:v>1188.0015860000001</c:v>
                </c:pt>
                <c:pt idx="831">
                  <c:v>1199.1888160000001</c:v>
                </c:pt>
                <c:pt idx="832">
                  <c:v>1186.2914860000001</c:v>
                </c:pt>
                <c:pt idx="833">
                  <c:v>1184.5643729999999</c:v>
                </c:pt>
                <c:pt idx="834">
                  <c:v>1186.292735</c:v>
                </c:pt>
                <c:pt idx="835">
                  <c:v>1197.399907</c:v>
                </c:pt>
                <c:pt idx="836">
                  <c:v>1178.5495069999999</c:v>
                </c:pt>
                <c:pt idx="837">
                  <c:v>1172.436156</c:v>
                </c:pt>
                <c:pt idx="838">
                  <c:v>1165.9443490000001</c:v>
                </c:pt>
                <c:pt idx="839">
                  <c:v>1165.257411</c:v>
                </c:pt>
                <c:pt idx="840">
                  <c:v>1161.8984760000001</c:v>
                </c:pt>
                <c:pt idx="841">
                  <c:v>1165.5565799999999</c:v>
                </c:pt>
                <c:pt idx="842">
                  <c:v>1171.410061</c:v>
                </c:pt>
                <c:pt idx="843">
                  <c:v>1171.5970500000001</c:v>
                </c:pt>
                <c:pt idx="844">
                  <c:v>1173.3988859999999</c:v>
                </c:pt>
                <c:pt idx="845">
                  <c:v>1165.1624839999999</c:v>
                </c:pt>
                <c:pt idx="846">
                  <c:v>1166.7640180000001</c:v>
                </c:pt>
                <c:pt idx="847">
                  <c:v>1171.259708</c:v>
                </c:pt>
                <c:pt idx="848">
                  <c:v>1173.315906</c:v>
                </c:pt>
                <c:pt idx="849">
                  <c:v>1177.7109559999999</c:v>
                </c:pt>
                <c:pt idx="850">
                  <c:v>1182.092701</c:v>
                </c:pt>
                <c:pt idx="851">
                  <c:v>1189.3932930000001</c:v>
                </c:pt>
                <c:pt idx="852">
                  <c:v>1191.866464</c:v>
                </c:pt>
                <c:pt idx="853">
                  <c:v>1185.3573240000001</c:v>
                </c:pt>
                <c:pt idx="854">
                  <c:v>1179.5538790000001</c:v>
                </c:pt>
                <c:pt idx="855">
                  <c:v>1184.38291</c:v>
                </c:pt>
                <c:pt idx="856">
                  <c:v>1174.5822430000001</c:v>
                </c:pt>
                <c:pt idx="857">
                  <c:v>1170.183816</c:v>
                </c:pt>
                <c:pt idx="858">
                  <c:v>1170.102883</c:v>
                </c:pt>
                <c:pt idx="859">
                  <c:v>1163.568677</c:v>
                </c:pt>
                <c:pt idx="860">
                  <c:v>1165.8918080000001</c:v>
                </c:pt>
                <c:pt idx="861">
                  <c:v>1146.9064100000001</c:v>
                </c:pt>
                <c:pt idx="862">
                  <c:v>1126.8001730000001</c:v>
                </c:pt>
                <c:pt idx="863">
                  <c:v>1120.7200330000001</c:v>
                </c:pt>
                <c:pt idx="864">
                  <c:v>1130.624597</c:v>
                </c:pt>
                <c:pt idx="865">
                  <c:v>1120.978818</c:v>
                </c:pt>
                <c:pt idx="866">
                  <c:v>1123.7873669999999</c:v>
                </c:pt>
                <c:pt idx="867">
                  <c:v>1126.3461339999999</c:v>
                </c:pt>
                <c:pt idx="868">
                  <c:v>1125.07293</c:v>
                </c:pt>
                <c:pt idx="869">
                  <c:v>1126.2893730000001</c:v>
                </c:pt>
                <c:pt idx="870">
                  <c:v>1132.1575089999999</c:v>
                </c:pt>
                <c:pt idx="871">
                  <c:v>1135.7024630000001</c:v>
                </c:pt>
                <c:pt idx="872">
                  <c:v>1133.581226</c:v>
                </c:pt>
                <c:pt idx="873">
                  <c:v>1130.2910879999999</c:v>
                </c:pt>
                <c:pt idx="874">
                  <c:v>1132.904867</c:v>
                </c:pt>
                <c:pt idx="875">
                  <c:v>1135.3502269999999</c:v>
                </c:pt>
                <c:pt idx="876">
                  <c:v>1141.8112389999999</c:v>
                </c:pt>
                <c:pt idx="877">
                  <c:v>1145.880467</c:v>
                </c:pt>
                <c:pt idx="878">
                  <c:v>1141.125409</c:v>
                </c:pt>
                <c:pt idx="879">
                  <c:v>1144.610739</c:v>
                </c:pt>
                <c:pt idx="880">
                  <c:v>1142.393268</c:v>
                </c:pt>
                <c:pt idx="881">
                  <c:v>1139.135896</c:v>
                </c:pt>
                <c:pt idx="882">
                  <c:v>1139.069424</c:v>
                </c:pt>
                <c:pt idx="883">
                  <c:v>1137.9844680000001</c:v>
                </c:pt>
                <c:pt idx="884">
                  <c:v>1135.4713859999999</c:v>
                </c:pt>
                <c:pt idx="885">
                  <c:v>1141.0943560000001</c:v>
                </c:pt>
                <c:pt idx="886">
                  <c:v>1140.9862720000001</c:v>
                </c:pt>
                <c:pt idx="887">
                  <c:v>1149.241669</c:v>
                </c:pt>
                <c:pt idx="888">
                  <c:v>1149.8823540000001</c:v>
                </c:pt>
                <c:pt idx="889">
                  <c:v>1160.7683199999999</c:v>
                </c:pt>
                <c:pt idx="890">
                  <c:v>1164.382736</c:v>
                </c:pt>
                <c:pt idx="891">
                  <c:v>1161.6127610000001</c:v>
                </c:pt>
                <c:pt idx="892">
                  <c:v>1159.995379</c:v>
                </c:pt>
                <c:pt idx="893">
                  <c:v>1167.6720419999999</c:v>
                </c:pt>
                <c:pt idx="894">
                  <c:v>1180.672624</c:v>
                </c:pt>
                <c:pt idx="895">
                  <c:v>1187.0088459999999</c:v>
                </c:pt>
                <c:pt idx="896">
                  <c:v>1179.194632</c:v>
                </c:pt>
                <c:pt idx="897">
                  <c:v>1182.5030750000001</c:v>
                </c:pt>
                <c:pt idx="898">
                  <c:v>1185.497382</c:v>
                </c:pt>
                <c:pt idx="899">
                  <c:v>1183.6810989999999</c:v>
                </c:pt>
                <c:pt idx="900">
                  <c:v>1184.0195530000001</c:v>
                </c:pt>
                <c:pt idx="901">
                  <c:v>1181.269074</c:v>
                </c:pt>
                <c:pt idx="902">
                  <c:v>1189.661445</c:v>
                </c:pt>
                <c:pt idx="903">
                  <c:v>1186.383671</c:v>
                </c:pt>
                <c:pt idx="904">
                  <c:v>1194.6464060000001</c:v>
                </c:pt>
                <c:pt idx="905">
                  <c:v>1197.668919</c:v>
                </c:pt>
                <c:pt idx="906">
                  <c:v>1197.279796</c:v>
                </c:pt>
                <c:pt idx="907">
                  <c:v>1191.0190560000001</c:v>
                </c:pt>
                <c:pt idx="908">
                  <c:v>1192.0277510000001</c:v>
                </c:pt>
                <c:pt idx="909">
                  <c:v>1183.984608</c:v>
                </c:pt>
                <c:pt idx="910">
                  <c:v>1176.5219890000001</c:v>
                </c:pt>
                <c:pt idx="911">
                  <c:v>1172.6184459999999</c:v>
                </c:pt>
                <c:pt idx="912">
                  <c:v>1170.126305</c:v>
                </c:pt>
                <c:pt idx="913">
                  <c:v>1175.7710070000001</c:v>
                </c:pt>
                <c:pt idx="914">
                  <c:v>1168.3607010000001</c:v>
                </c:pt>
                <c:pt idx="915">
                  <c:v>1162.949809</c:v>
                </c:pt>
                <c:pt idx="916">
                  <c:v>1160.7117109999999</c:v>
                </c:pt>
                <c:pt idx="917">
                  <c:v>1158.697435</c:v>
                </c:pt>
                <c:pt idx="918">
                  <c:v>1153.4396320000001</c:v>
                </c:pt>
                <c:pt idx="919">
                  <c:v>1156.5511650000001</c:v>
                </c:pt>
                <c:pt idx="920">
                  <c:v>1148.1347780000001</c:v>
                </c:pt>
                <c:pt idx="921">
                  <c:v>1154.4681499999999</c:v>
                </c:pt>
                <c:pt idx="922">
                  <c:v>1153.800446</c:v>
                </c:pt>
                <c:pt idx="923">
                  <c:v>1163.3371380000001</c:v>
                </c:pt>
                <c:pt idx="924">
                  <c:v>1168.1702760000001</c:v>
                </c:pt>
                <c:pt idx="925">
                  <c:v>1155.1592370000001</c:v>
                </c:pt>
                <c:pt idx="926">
                  <c:v>1158.749667</c:v>
                </c:pt>
                <c:pt idx="927">
                  <c:v>1157.1485929999999</c:v>
                </c:pt>
                <c:pt idx="928">
                  <c:v>1155.573797</c:v>
                </c:pt>
                <c:pt idx="929">
                  <c:v>1156.8064220000001</c:v>
                </c:pt>
                <c:pt idx="930">
                  <c:v>1156.531078</c:v>
                </c:pt>
                <c:pt idx="931">
                  <c:v>1155.006539</c:v>
                </c:pt>
                <c:pt idx="932">
                  <c:v>1149.550753</c:v>
                </c:pt>
                <c:pt idx="933">
                  <c:v>1140.713422</c:v>
                </c:pt>
                <c:pt idx="934">
                  <c:v>1135.5605310000001</c:v>
                </c:pt>
                <c:pt idx="935">
                  <c:v>1125.2368200000001</c:v>
                </c:pt>
                <c:pt idx="936">
                  <c:v>1143.5945240000001</c:v>
                </c:pt>
                <c:pt idx="937">
                  <c:v>1133.8103880000001</c:v>
                </c:pt>
                <c:pt idx="938">
                  <c:v>1132.8547120000001</c:v>
                </c:pt>
                <c:pt idx="939">
                  <c:v>1139.296004</c:v>
                </c:pt>
                <c:pt idx="940">
                  <c:v>1152.3543159999999</c:v>
                </c:pt>
                <c:pt idx="941">
                  <c:v>1144.7430750000001</c:v>
                </c:pt>
                <c:pt idx="942">
                  <c:v>1141.1468620000001</c:v>
                </c:pt>
                <c:pt idx="943">
                  <c:v>1127.578763</c:v>
                </c:pt>
                <c:pt idx="944">
                  <c:v>1116.878653</c:v>
                </c:pt>
                <c:pt idx="945">
                  <c:v>1116.6366169999999</c:v>
                </c:pt>
                <c:pt idx="946">
                  <c:v>1125.528644</c:v>
                </c:pt>
                <c:pt idx="947">
                  <c:v>1116.9824490000001</c:v>
                </c:pt>
                <c:pt idx="948">
                  <c:v>1125.375016</c:v>
                </c:pt>
                <c:pt idx="949">
                  <c:v>1132.754682</c:v>
                </c:pt>
                <c:pt idx="950">
                  <c:v>1119.911329</c:v>
                </c:pt>
                <c:pt idx="951">
                  <c:v>1112.8983499999999</c:v>
                </c:pt>
                <c:pt idx="952">
                  <c:v>1119.8462119999999</c:v>
                </c:pt>
                <c:pt idx="953">
                  <c:v>1124.450713</c:v>
                </c:pt>
                <c:pt idx="954">
                  <c:v>1130.025723</c:v>
                </c:pt>
                <c:pt idx="955">
                  <c:v>1140.93561</c:v>
                </c:pt>
                <c:pt idx="956">
                  <c:v>1144.180889</c:v>
                </c:pt>
                <c:pt idx="957">
                  <c:v>1150.6538780000001</c:v>
                </c:pt>
                <c:pt idx="958">
                  <c:v>1149.0450860000001</c:v>
                </c:pt>
                <c:pt idx="959">
                  <c:v>1153.2211460000001</c:v>
                </c:pt>
                <c:pt idx="960">
                  <c:v>1142.985619</c:v>
                </c:pt>
                <c:pt idx="961">
                  <c:v>1137.134065</c:v>
                </c:pt>
                <c:pt idx="962">
                  <c:v>1136.1927089999999</c:v>
                </c:pt>
                <c:pt idx="963">
                  <c:v>1133.6654040000001</c:v>
                </c:pt>
                <c:pt idx="964">
                  <c:v>1141.63859</c:v>
                </c:pt>
                <c:pt idx="965">
                  <c:v>1137.5711670000001</c:v>
                </c:pt>
                <c:pt idx="966">
                  <c:v>1168.8450499999999</c:v>
                </c:pt>
                <c:pt idx="967">
                  <c:v>1171.834736</c:v>
                </c:pt>
                <c:pt idx="968">
                  <c:v>1168.805464</c:v>
                </c:pt>
                <c:pt idx="969">
                  <c:v>1173.408774</c:v>
                </c:pt>
                <c:pt idx="970">
                  <c:v>1175.269327</c:v>
                </c:pt>
                <c:pt idx="971">
                  <c:v>1172.364763</c:v>
                </c:pt>
                <c:pt idx="972">
                  <c:v>1174.568847</c:v>
                </c:pt>
                <c:pt idx="973">
                  <c:v>1173.750053</c:v>
                </c:pt>
                <c:pt idx="974">
                  <c:v>1180.8644039999999</c:v>
                </c:pt>
                <c:pt idx="975">
                  <c:v>1186.3896930000001</c:v>
                </c:pt>
                <c:pt idx="976">
                  <c:v>1191.9081819999999</c:v>
                </c:pt>
                <c:pt idx="977">
                  <c:v>1194.6382470000001</c:v>
                </c:pt>
                <c:pt idx="978">
                  <c:v>1189.3256249999999</c:v>
                </c:pt>
                <c:pt idx="979">
                  <c:v>1190.018325</c:v>
                </c:pt>
                <c:pt idx="980">
                  <c:v>1200.4928950000001</c:v>
                </c:pt>
                <c:pt idx="981">
                  <c:v>1210.737584</c:v>
                </c:pt>
                <c:pt idx="982">
                  <c:v>1213.3230249999999</c:v>
                </c:pt>
                <c:pt idx="983">
                  <c:v>1205.814519</c:v>
                </c:pt>
                <c:pt idx="984">
                  <c:v>1206.1348640000001</c:v>
                </c:pt>
                <c:pt idx="985">
                  <c:v>1207.2218370000001</c:v>
                </c:pt>
                <c:pt idx="986">
                  <c:v>1207.395297</c:v>
                </c:pt>
                <c:pt idx="987">
                  <c:v>1203.669308</c:v>
                </c:pt>
                <c:pt idx="988">
                  <c:v>1203.0597620000001</c:v>
                </c:pt>
                <c:pt idx="989">
                  <c:v>1207.019937</c:v>
                </c:pt>
                <c:pt idx="990">
                  <c:v>1206.7628319999999</c:v>
                </c:pt>
                <c:pt idx="991">
                  <c:v>1200.547131</c:v>
                </c:pt>
                <c:pt idx="992">
                  <c:v>1195.0380929999999</c:v>
                </c:pt>
                <c:pt idx="993">
                  <c:v>1186.6677810000001</c:v>
                </c:pt>
                <c:pt idx="994">
                  <c:v>1182.8695600000001</c:v>
                </c:pt>
                <c:pt idx="995">
                  <c:v>1188.9539010000001</c:v>
                </c:pt>
                <c:pt idx="996">
                  <c:v>1180.665751</c:v>
                </c:pt>
                <c:pt idx="997">
                  <c:v>1179.421233</c:v>
                </c:pt>
                <c:pt idx="998">
                  <c:v>1167.2835439999999</c:v>
                </c:pt>
                <c:pt idx="999">
                  <c:v>1169.5124049999999</c:v>
                </c:pt>
                <c:pt idx="1000">
                  <c:v>1165.4057660000001</c:v>
                </c:pt>
                <c:pt idx="1001">
                  <c:v>1171.925471</c:v>
                </c:pt>
                <c:pt idx="1002">
                  <c:v>1175.651175</c:v>
                </c:pt>
                <c:pt idx="1003">
                  <c:v>1178.572846</c:v>
                </c:pt>
                <c:pt idx="1004">
                  <c:v>1188.590715</c:v>
                </c:pt>
                <c:pt idx="1005">
                  <c:v>1188.3855149999999</c:v>
                </c:pt>
                <c:pt idx="1006">
                  <c:v>1190.254576</c:v>
                </c:pt>
                <c:pt idx="1007">
                  <c:v>1199.0300299999999</c:v>
                </c:pt>
                <c:pt idx="1008">
                  <c:v>1208.7438099999999</c:v>
                </c:pt>
                <c:pt idx="1009">
                  <c:v>1212.731205</c:v>
                </c:pt>
                <c:pt idx="1010">
                  <c:v>1213.601795</c:v>
                </c:pt>
                <c:pt idx="1011">
                  <c:v>1214.851684</c:v>
                </c:pt>
                <c:pt idx="1012">
                  <c:v>1218.7511850000001</c:v>
                </c:pt>
                <c:pt idx="1013">
                  <c:v>1215.4550059999999</c:v>
                </c:pt>
                <c:pt idx="1014">
                  <c:v>1214.9163699999999</c:v>
                </c:pt>
                <c:pt idx="1015">
                  <c:v>1216.1304009999999</c:v>
                </c:pt>
                <c:pt idx="1016">
                  <c:v>1217.351508</c:v>
                </c:pt>
                <c:pt idx="1017">
                  <c:v>1220.36906</c:v>
                </c:pt>
                <c:pt idx="1018">
                  <c:v>1221.2096730000001</c:v>
                </c:pt>
                <c:pt idx="1019">
                  <c:v>1219.436643</c:v>
                </c:pt>
                <c:pt idx="1020">
                  <c:v>1214.9294500000001</c:v>
                </c:pt>
                <c:pt idx="1021">
                  <c:v>1219.5197519999999</c:v>
                </c:pt>
                <c:pt idx="1022">
                  <c:v>1226.4563800000001</c:v>
                </c:pt>
                <c:pt idx="1023">
                  <c:v>1230.3657350000001</c:v>
                </c:pt>
                <c:pt idx="1024">
                  <c:v>1223.8300079999999</c:v>
                </c:pt>
                <c:pt idx="1025">
                  <c:v>1215.3126030000001</c:v>
                </c:pt>
                <c:pt idx="1026">
                  <c:v>1217.1570139999999</c:v>
                </c:pt>
                <c:pt idx="1027">
                  <c:v>1217.742246</c:v>
                </c:pt>
                <c:pt idx="1028">
                  <c:v>1214.8855570000001</c:v>
                </c:pt>
                <c:pt idx="1029">
                  <c:v>1205.809019</c:v>
                </c:pt>
                <c:pt idx="1030">
                  <c:v>1213.5426460000001</c:v>
                </c:pt>
                <c:pt idx="1031">
                  <c:v>1209.328624</c:v>
                </c:pt>
                <c:pt idx="1032">
                  <c:v>1206.776394</c:v>
                </c:pt>
                <c:pt idx="1033">
                  <c:v>1203.947148</c:v>
                </c:pt>
                <c:pt idx="1034">
                  <c:v>1203.886555</c:v>
                </c:pt>
                <c:pt idx="1035">
                  <c:v>1190.771628</c:v>
                </c:pt>
                <c:pt idx="1036">
                  <c:v>1188.6882390000001</c:v>
                </c:pt>
                <c:pt idx="1037">
                  <c:v>1193.7508769999999</c:v>
                </c:pt>
                <c:pt idx="1038">
                  <c:v>1187.7794610000001</c:v>
                </c:pt>
                <c:pt idx="1039">
                  <c:v>1191.134902</c:v>
                </c:pt>
                <c:pt idx="1040">
                  <c:v>1197.749579</c:v>
                </c:pt>
                <c:pt idx="1041">
                  <c:v>1193.9368910000001</c:v>
                </c:pt>
                <c:pt idx="1042">
                  <c:v>1193.271583</c:v>
                </c:pt>
                <c:pt idx="1043">
                  <c:v>1206.865499</c:v>
                </c:pt>
                <c:pt idx="1044">
                  <c:v>1205.556724</c:v>
                </c:pt>
                <c:pt idx="1045">
                  <c:v>1202.7422099999999</c:v>
                </c:pt>
                <c:pt idx="1046">
                  <c:v>1207.2155290000001</c:v>
                </c:pt>
                <c:pt idx="1047">
                  <c:v>1205.5015960000001</c:v>
                </c:pt>
                <c:pt idx="1048">
                  <c:v>1206.781277</c:v>
                </c:pt>
                <c:pt idx="1049">
                  <c:v>1210.64976</c:v>
                </c:pt>
                <c:pt idx="1050">
                  <c:v>1209.3572799999999</c:v>
                </c:pt>
                <c:pt idx="1051">
                  <c:v>1209.2546199999999</c:v>
                </c:pt>
                <c:pt idx="1052">
                  <c:v>1206.0252359999999</c:v>
                </c:pt>
                <c:pt idx="1053">
                  <c:v>1207.0697110000001</c:v>
                </c:pt>
                <c:pt idx="1054">
                  <c:v>1206.507206</c:v>
                </c:pt>
                <c:pt idx="1055">
                  <c:v>1211.486678</c:v>
                </c:pt>
                <c:pt idx="1056">
                  <c:v>1214.770794</c:v>
                </c:pt>
                <c:pt idx="1057">
                  <c:v>1212.4866239999999</c:v>
                </c:pt>
                <c:pt idx="1058">
                  <c:v>1213.623419</c:v>
                </c:pt>
                <c:pt idx="1059">
                  <c:v>1207.4664929999999</c:v>
                </c:pt>
                <c:pt idx="1060">
                  <c:v>1205.0016479999999</c:v>
                </c:pt>
                <c:pt idx="1061">
                  <c:v>1210.345141</c:v>
                </c:pt>
                <c:pt idx="1062">
                  <c:v>1212.9245699999999</c:v>
                </c:pt>
                <c:pt idx="1063">
                  <c:v>1220.1038140000001</c:v>
                </c:pt>
                <c:pt idx="1064">
                  <c:v>1223.5551419999999</c:v>
                </c:pt>
                <c:pt idx="1065">
                  <c:v>1226.1562489999999</c:v>
                </c:pt>
                <c:pt idx="1066">
                  <c:v>1225.1707730000001</c:v>
                </c:pt>
                <c:pt idx="1067">
                  <c:v>1226.5385690000001</c:v>
                </c:pt>
                <c:pt idx="1068">
                  <c:v>1223.643791</c:v>
                </c:pt>
                <c:pt idx="1069">
                  <c:v>1223.877794</c:v>
                </c:pt>
                <c:pt idx="1070">
                  <c:v>1224.568164</c:v>
                </c:pt>
                <c:pt idx="1071">
                  <c:v>1223.6138430000001</c:v>
                </c:pt>
                <c:pt idx="1072">
                  <c:v>1220.5710879999999</c:v>
                </c:pt>
                <c:pt idx="1073">
                  <c:v>1220.592167</c:v>
                </c:pt>
                <c:pt idx="1074">
                  <c:v>1223.058622</c:v>
                </c:pt>
                <c:pt idx="1075">
                  <c:v>1222.7103609999999</c:v>
                </c:pt>
                <c:pt idx="1076">
                  <c:v>1225.9976590000001</c:v>
                </c:pt>
                <c:pt idx="1077">
                  <c:v>1231.595716</c:v>
                </c:pt>
                <c:pt idx="1078">
                  <c:v>1230.385407</c:v>
                </c:pt>
                <c:pt idx="1079">
                  <c:v>1232.176952</c:v>
                </c:pt>
                <c:pt idx="1080">
                  <c:v>1227.814083</c:v>
                </c:pt>
                <c:pt idx="1081">
                  <c:v>1227.9426800000001</c:v>
                </c:pt>
                <c:pt idx="1082">
                  <c:v>1238.3178800000001</c:v>
                </c:pt>
                <c:pt idx="1083">
                  <c:v>1230.2294360000001</c:v>
                </c:pt>
                <c:pt idx="1084">
                  <c:v>1233.321334</c:v>
                </c:pt>
                <c:pt idx="1085">
                  <c:v>1234.7888270000001</c:v>
                </c:pt>
                <c:pt idx="1086">
                  <c:v>1230.0120790000001</c:v>
                </c:pt>
                <c:pt idx="1087">
                  <c:v>1229.512125</c:v>
                </c:pt>
                <c:pt idx="1088">
                  <c:v>1226.9587630000001</c:v>
                </c:pt>
                <c:pt idx="1089">
                  <c:v>1226.3149410000001</c:v>
                </c:pt>
                <c:pt idx="1090">
                  <c:v>1228.024664</c:v>
                </c:pt>
                <c:pt idx="1091">
                  <c:v>1233.689942</c:v>
                </c:pt>
                <c:pt idx="1092">
                  <c:v>1233.003719</c:v>
                </c:pt>
                <c:pt idx="1093">
                  <c:v>1230.7249389999999</c:v>
                </c:pt>
                <c:pt idx="1094">
                  <c:v>1221.905475</c:v>
                </c:pt>
                <c:pt idx="1095">
                  <c:v>1223.5398419999999</c:v>
                </c:pt>
                <c:pt idx="1096">
                  <c:v>1221.3774539999999</c:v>
                </c:pt>
                <c:pt idx="1097">
                  <c:v>1225.138721</c:v>
                </c:pt>
                <c:pt idx="1098">
                  <c:v>1214.934442</c:v>
                </c:pt>
                <c:pt idx="1099">
                  <c:v>1207.1840609999999</c:v>
                </c:pt>
                <c:pt idx="1100">
                  <c:v>1205.496807</c:v>
                </c:pt>
                <c:pt idx="1101">
                  <c:v>1210.162084</c:v>
                </c:pt>
                <c:pt idx="1102">
                  <c:v>1210.325887</c:v>
                </c:pt>
                <c:pt idx="1103">
                  <c:v>1211.391787</c:v>
                </c:pt>
                <c:pt idx="1104">
                  <c:v>1213.548117</c:v>
                </c:pt>
                <c:pt idx="1105">
                  <c:v>1218.1648399999999</c:v>
                </c:pt>
                <c:pt idx="1106">
                  <c:v>1221.368829</c:v>
                </c:pt>
                <c:pt idx="1107">
                  <c:v>1218.272442</c:v>
                </c:pt>
                <c:pt idx="1108">
                  <c:v>1219.348538</c:v>
                </c:pt>
                <c:pt idx="1109">
                  <c:v>1208.6377689999999</c:v>
                </c:pt>
                <c:pt idx="1110">
                  <c:v>1212.5660889999999</c:v>
                </c:pt>
                <c:pt idx="1111">
                  <c:v>1214.400026</c:v>
                </c:pt>
                <c:pt idx="1112">
                  <c:v>1218.825783</c:v>
                </c:pt>
                <c:pt idx="1113">
                  <c:v>1213.2808680000001</c:v>
                </c:pt>
                <c:pt idx="1114">
                  <c:v>1219.044167</c:v>
                </c:pt>
                <c:pt idx="1115">
                  <c:v>1223.1924879999999</c:v>
                </c:pt>
                <c:pt idx="1116">
                  <c:v>1222.403744</c:v>
                </c:pt>
                <c:pt idx="1117">
                  <c:v>1218.6547310000001</c:v>
                </c:pt>
                <c:pt idx="1118">
                  <c:v>1218.032772</c:v>
                </c:pt>
                <c:pt idx="1119">
                  <c:v>1213.4938340000001</c:v>
                </c:pt>
                <c:pt idx="1120">
                  <c:v>1207.151237</c:v>
                </c:pt>
                <c:pt idx="1121">
                  <c:v>1208.8600750000001</c:v>
                </c:pt>
                <c:pt idx="1122">
                  <c:v>1204.6567130000001</c:v>
                </c:pt>
                <c:pt idx="1123">
                  <c:v>1210.001178</c:v>
                </c:pt>
                <c:pt idx="1124">
                  <c:v>1217.7746959999999</c:v>
                </c:pt>
                <c:pt idx="1125">
                  <c:v>1212.7873830000001</c:v>
                </c:pt>
                <c:pt idx="1126">
                  <c:v>1228.844994</c:v>
                </c:pt>
                <c:pt idx="1127">
                  <c:v>1227.7386389999999</c:v>
                </c:pt>
                <c:pt idx="1128">
                  <c:v>1219.857861</c:v>
                </c:pt>
                <c:pt idx="1129">
                  <c:v>1213.4556399999999</c:v>
                </c:pt>
                <c:pt idx="1130">
                  <c:v>1209.222878</c:v>
                </c:pt>
                <c:pt idx="1131">
                  <c:v>1211.3206399999999</c:v>
                </c:pt>
                <c:pt idx="1132">
                  <c:v>1212.440885</c:v>
                </c:pt>
                <c:pt idx="1133">
                  <c:v>1221.51955</c:v>
                </c:pt>
                <c:pt idx="1134">
                  <c:v>1228.8953489999999</c:v>
                </c:pt>
                <c:pt idx="1135">
                  <c:v>1228.619436</c:v>
                </c:pt>
                <c:pt idx="1136">
                  <c:v>1227.4969209999999</c:v>
                </c:pt>
                <c:pt idx="1137">
                  <c:v>1230.132425</c:v>
                </c:pt>
                <c:pt idx="1138">
                  <c:v>1233.414763</c:v>
                </c:pt>
                <c:pt idx="1139">
                  <c:v>1225.0164560000001</c:v>
                </c:pt>
                <c:pt idx="1140">
                  <c:v>1231.296619</c:v>
                </c:pt>
                <c:pt idx="1141">
                  <c:v>1226.986312</c:v>
                </c:pt>
                <c:pt idx="1142">
                  <c:v>1225.9648279999999</c:v>
                </c:pt>
                <c:pt idx="1143">
                  <c:v>1229.1396259999999</c:v>
                </c:pt>
                <c:pt idx="1144">
                  <c:v>1220.5553729999999</c:v>
                </c:pt>
                <c:pt idx="1145">
                  <c:v>1229.7910890000001</c:v>
                </c:pt>
                <c:pt idx="1146">
                  <c:v>1232.7412710000001</c:v>
                </c:pt>
                <c:pt idx="1147">
                  <c:v>1227.986821</c:v>
                </c:pt>
                <c:pt idx="1148">
                  <c:v>1219.8630009999999</c:v>
                </c:pt>
                <c:pt idx="1149">
                  <c:v>1212.513072</c:v>
                </c:pt>
                <c:pt idx="1150">
                  <c:v>1221.980593</c:v>
                </c:pt>
                <c:pt idx="1151">
                  <c:v>1223.7603200000001</c:v>
                </c:pt>
                <c:pt idx="1152">
                  <c:v>1224.6616819999999</c:v>
                </c:pt>
                <c:pt idx="1153">
                  <c:v>1223.266703</c:v>
                </c:pt>
                <c:pt idx="1154">
                  <c:v>1219.7485939999999</c:v>
                </c:pt>
                <c:pt idx="1155">
                  <c:v>1218.446721</c:v>
                </c:pt>
                <c:pt idx="1156">
                  <c:v>1207.4202290000001</c:v>
                </c:pt>
                <c:pt idx="1157">
                  <c:v>1204.7428359999999</c:v>
                </c:pt>
                <c:pt idx="1158">
                  <c:v>1203.2134779999999</c:v>
                </c:pt>
                <c:pt idx="1159">
                  <c:v>1205.4041990000001</c:v>
                </c:pt>
                <c:pt idx="1160">
                  <c:v>1204.8439269999999</c:v>
                </c:pt>
                <c:pt idx="1161">
                  <c:v>1201.494003</c:v>
                </c:pt>
                <c:pt idx="1162">
                  <c:v>1213.823682</c:v>
                </c:pt>
                <c:pt idx="1163">
                  <c:v>1208.979607</c:v>
                </c:pt>
                <c:pt idx="1164">
                  <c:v>1208.298076</c:v>
                </c:pt>
                <c:pt idx="1165">
                  <c:v>1213.1508779999999</c:v>
                </c:pt>
                <c:pt idx="1166">
                  <c:v>1223.607188</c:v>
                </c:pt>
                <c:pt idx="1167">
                  <c:v>1223.8464409999999</c:v>
                </c:pt>
                <c:pt idx="1168">
                  <c:v>1227.330224</c:v>
                </c:pt>
                <c:pt idx="1169">
                  <c:v>1233.475402</c:v>
                </c:pt>
                <c:pt idx="1170">
                  <c:v>1224.1896730000001</c:v>
                </c:pt>
                <c:pt idx="1171">
                  <c:v>1221.5816090000001</c:v>
                </c:pt>
                <c:pt idx="1172">
                  <c:v>1222.4233220000001</c:v>
                </c:pt>
                <c:pt idx="1173">
                  <c:v>1220.6304319999999</c:v>
                </c:pt>
                <c:pt idx="1174">
                  <c:v>1221.5301119999999</c:v>
                </c:pt>
                <c:pt idx="1175">
                  <c:v>1220.217349</c:v>
                </c:pt>
                <c:pt idx="1176">
                  <c:v>1219.3373449999999</c:v>
                </c:pt>
                <c:pt idx="1177">
                  <c:v>1225.4737889999999</c:v>
                </c:pt>
                <c:pt idx="1178">
                  <c:v>1220.5301239999999</c:v>
                </c:pt>
                <c:pt idx="1179">
                  <c:v>1218.4524389999999</c:v>
                </c:pt>
                <c:pt idx="1180">
                  <c:v>1209.098598</c:v>
                </c:pt>
                <c:pt idx="1181">
                  <c:v>1206.6237699999999</c:v>
                </c:pt>
                <c:pt idx="1182">
                  <c:v>1194.9339910000001</c:v>
                </c:pt>
                <c:pt idx="1183">
                  <c:v>1197.15733</c:v>
                </c:pt>
                <c:pt idx="1184">
                  <c:v>1190.741665</c:v>
                </c:pt>
                <c:pt idx="1185">
                  <c:v>1184.939869</c:v>
                </c:pt>
                <c:pt idx="1186">
                  <c:v>1181.3449270000001</c:v>
                </c:pt>
                <c:pt idx="1187">
                  <c:v>1185.6451159999999</c:v>
                </c:pt>
                <c:pt idx="1188">
                  <c:v>1191.8090609999999</c:v>
                </c:pt>
                <c:pt idx="1189">
                  <c:v>1187.9799350000001</c:v>
                </c:pt>
                <c:pt idx="1190">
                  <c:v>1172.678795</c:v>
                </c:pt>
                <c:pt idx="1191">
                  <c:v>1179.804449</c:v>
                </c:pt>
                <c:pt idx="1192">
                  <c:v>1182.599567</c:v>
                </c:pt>
                <c:pt idx="1193">
                  <c:v>1186.1978879999999</c:v>
                </c:pt>
                <c:pt idx="1194">
                  <c:v>1197.553373</c:v>
                </c:pt>
                <c:pt idx="1195">
                  <c:v>1203.743545</c:v>
                </c:pt>
                <c:pt idx="1196">
                  <c:v>1195.904544</c:v>
                </c:pt>
                <c:pt idx="1197">
                  <c:v>1197.0300930000001</c:v>
                </c:pt>
                <c:pt idx="1198">
                  <c:v>1196.9166580000001</c:v>
                </c:pt>
                <c:pt idx="1199">
                  <c:v>1198.02421</c:v>
                </c:pt>
                <c:pt idx="1200">
                  <c:v>1191.1397320000001</c:v>
                </c:pt>
                <c:pt idx="1201">
                  <c:v>1185.0161430000001</c:v>
                </c:pt>
                <c:pt idx="1202">
                  <c:v>1180.6518960000001</c:v>
                </c:pt>
                <c:pt idx="1203">
                  <c:v>1184.7258220000001</c:v>
                </c:pt>
                <c:pt idx="1204">
                  <c:v>1188.3010360000001</c:v>
                </c:pt>
                <c:pt idx="1205">
                  <c:v>1179.4049520000001</c:v>
                </c:pt>
                <c:pt idx="1206">
                  <c:v>1182.4074000000001</c:v>
                </c:pt>
                <c:pt idx="1207">
                  <c:v>1181.7887760000001</c:v>
                </c:pt>
                <c:pt idx="1208">
                  <c:v>1182.5569909999999</c:v>
                </c:pt>
                <c:pt idx="1209">
                  <c:v>1185.1683949999999</c:v>
                </c:pt>
                <c:pt idx="1210">
                  <c:v>1197.972994</c:v>
                </c:pt>
                <c:pt idx="1211">
                  <c:v>1209.6632139999999</c:v>
                </c:pt>
                <c:pt idx="1212">
                  <c:v>1219.783443</c:v>
                </c:pt>
                <c:pt idx="1213">
                  <c:v>1215.696093</c:v>
                </c:pt>
                <c:pt idx="1214">
                  <c:v>1218.2646339999999</c:v>
                </c:pt>
                <c:pt idx="1215">
                  <c:v>1221.3927490000001</c:v>
                </c:pt>
                <c:pt idx="1216">
                  <c:v>1213.7911650000001</c:v>
                </c:pt>
                <c:pt idx="1217">
                  <c:v>1218.541876</c:v>
                </c:pt>
                <c:pt idx="1218">
                  <c:v>1220.4687570000001</c:v>
                </c:pt>
                <c:pt idx="1219">
                  <c:v>1233.9930059999999</c:v>
                </c:pt>
                <c:pt idx="1220">
                  <c:v>1231.6036999999999</c:v>
                </c:pt>
                <c:pt idx="1221">
                  <c:v>1236.5628979999999</c:v>
                </c:pt>
                <c:pt idx="1222">
                  <c:v>1239.434814</c:v>
                </c:pt>
                <c:pt idx="1223">
                  <c:v>1243.479073</c:v>
                </c:pt>
                <c:pt idx="1224">
                  <c:v>1238.193679</c:v>
                </c:pt>
                <c:pt idx="1225">
                  <c:v>1238.6393350000001</c:v>
                </c:pt>
                <c:pt idx="1226">
                  <c:v>1237.708067</c:v>
                </c:pt>
                <c:pt idx="1227">
                  <c:v>1237.89482</c:v>
                </c:pt>
                <c:pt idx="1228">
                  <c:v>1239.145137</c:v>
                </c:pt>
                <c:pt idx="1229">
                  <c:v>1241.8648639999999</c:v>
                </c:pt>
                <c:pt idx="1230">
                  <c:v>1246.705575</c:v>
                </c:pt>
                <c:pt idx="1231">
                  <c:v>1249.8389749999999</c:v>
                </c:pt>
                <c:pt idx="1232">
                  <c:v>1258.1900410000001</c:v>
                </c:pt>
                <c:pt idx="1233">
                  <c:v>1256.79214</c:v>
                </c:pt>
                <c:pt idx="1234">
                  <c:v>1262.3705399999999</c:v>
                </c:pt>
                <c:pt idx="1235">
                  <c:v>1263.738568</c:v>
                </c:pt>
                <c:pt idx="1236">
                  <c:v>1265.842854</c:v>
                </c:pt>
                <c:pt idx="1237">
                  <c:v>1264.0463030000001</c:v>
                </c:pt>
                <c:pt idx="1238">
                  <c:v>1263.8328670000001</c:v>
                </c:pt>
                <c:pt idx="1239">
                  <c:v>1264.9049869999999</c:v>
                </c:pt>
                <c:pt idx="1240">
                  <c:v>1279.0925299999999</c:v>
                </c:pt>
                <c:pt idx="1241">
                  <c:v>1286.8150009999999</c:v>
                </c:pt>
                <c:pt idx="1242">
                  <c:v>1283.2344740000001</c:v>
                </c:pt>
                <c:pt idx="1243">
                  <c:v>1283.1374129999999</c:v>
                </c:pt>
                <c:pt idx="1244">
                  <c:v>1288.2395079999999</c:v>
                </c:pt>
                <c:pt idx="1245">
                  <c:v>1285.310616</c:v>
                </c:pt>
                <c:pt idx="1246">
                  <c:v>1286.035052</c:v>
                </c:pt>
                <c:pt idx="1247">
                  <c:v>1281.5785209999999</c:v>
                </c:pt>
                <c:pt idx="1248">
                  <c:v>1290.2753520000001</c:v>
                </c:pt>
                <c:pt idx="1249">
                  <c:v>1284.081823</c:v>
                </c:pt>
                <c:pt idx="1250">
                  <c:v>1286.424411</c:v>
                </c:pt>
                <c:pt idx="1251">
                  <c:v>1279.6405339999999</c:v>
                </c:pt>
                <c:pt idx="1252">
                  <c:v>1278.372799</c:v>
                </c:pt>
                <c:pt idx="1253">
                  <c:v>1278.2634849999999</c:v>
                </c:pt>
                <c:pt idx="1254">
                  <c:v>1278.5530570000001</c:v>
                </c:pt>
                <c:pt idx="1255">
                  <c:v>1284.247241</c:v>
                </c:pt>
                <c:pt idx="1256">
                  <c:v>1283.0675020000001</c:v>
                </c:pt>
                <c:pt idx="1257">
                  <c:v>1282.042234</c:v>
                </c:pt>
                <c:pt idx="1258">
                  <c:v>1282.9169939999999</c:v>
                </c:pt>
                <c:pt idx="1259">
                  <c:v>1285.0134539999999</c:v>
                </c:pt>
                <c:pt idx="1260">
                  <c:v>1286.154861</c:v>
                </c:pt>
                <c:pt idx="1261">
                  <c:v>1277.218304</c:v>
                </c:pt>
                <c:pt idx="1262">
                  <c:v>1268.21057</c:v>
                </c:pt>
                <c:pt idx="1263">
                  <c:v>1268.926191</c:v>
                </c:pt>
                <c:pt idx="1264">
                  <c:v>1271.8511659999999</c:v>
                </c:pt>
                <c:pt idx="1265">
                  <c:v>1274.721438</c:v>
                </c:pt>
                <c:pt idx="1266">
                  <c:v>1275.2792280000001</c:v>
                </c:pt>
                <c:pt idx="1267">
                  <c:v>1277.0133390000001</c:v>
                </c:pt>
                <c:pt idx="1268">
                  <c:v>1276.6893849999999</c:v>
                </c:pt>
                <c:pt idx="1269">
                  <c:v>1274.472006</c:v>
                </c:pt>
                <c:pt idx="1270">
                  <c:v>1282.2107900000001</c:v>
                </c:pt>
                <c:pt idx="1271">
                  <c:v>1284.059313</c:v>
                </c:pt>
                <c:pt idx="1272">
                  <c:v>1284.824531</c:v>
                </c:pt>
                <c:pt idx="1273">
                  <c:v>1293.735246</c:v>
                </c:pt>
                <c:pt idx="1274">
                  <c:v>1288.9777939999999</c:v>
                </c:pt>
                <c:pt idx="1275">
                  <c:v>1282.208905</c:v>
                </c:pt>
                <c:pt idx="1276">
                  <c:v>1287.4546270000001</c:v>
                </c:pt>
                <c:pt idx="1277">
                  <c:v>1286.526136</c:v>
                </c:pt>
                <c:pt idx="1278">
                  <c:v>1282.464884</c:v>
                </c:pt>
                <c:pt idx="1279">
                  <c:v>1285.2460249999999</c:v>
                </c:pt>
                <c:pt idx="1280">
                  <c:v>1285.4470960000001</c:v>
                </c:pt>
                <c:pt idx="1281">
                  <c:v>1274.6325039999999</c:v>
                </c:pt>
                <c:pt idx="1282">
                  <c:v>1285.1416059999999</c:v>
                </c:pt>
                <c:pt idx="1283">
                  <c:v>1288.907154</c:v>
                </c:pt>
                <c:pt idx="1284">
                  <c:v>1289.2014859999999</c:v>
                </c:pt>
                <c:pt idx="1285">
                  <c:v>1293.5948960000001</c:v>
                </c:pt>
                <c:pt idx="1286">
                  <c:v>1290.384419</c:v>
                </c:pt>
                <c:pt idx="1287">
                  <c:v>1298.1466949999999</c:v>
                </c:pt>
                <c:pt idx="1288">
                  <c:v>1300.118843</c:v>
                </c:pt>
                <c:pt idx="1289">
                  <c:v>1296.302201</c:v>
                </c:pt>
                <c:pt idx="1290">
                  <c:v>1295.09094</c:v>
                </c:pt>
                <c:pt idx="1291">
                  <c:v>1294.8837550000001</c:v>
                </c:pt>
                <c:pt idx="1292">
                  <c:v>1302.882202</c:v>
                </c:pt>
                <c:pt idx="1293">
                  <c:v>1311.0684839999999</c:v>
                </c:pt>
                <c:pt idx="1294">
                  <c:v>1307.7090459999999</c:v>
                </c:pt>
                <c:pt idx="1295">
                  <c:v>1310.7011480000001</c:v>
                </c:pt>
                <c:pt idx="1296">
                  <c:v>1312.9923690000001</c:v>
                </c:pt>
                <c:pt idx="1297">
                  <c:v>1316.3132419999999</c:v>
                </c:pt>
                <c:pt idx="1298">
                  <c:v>1316.820082</c:v>
                </c:pt>
                <c:pt idx="1299">
                  <c:v>1313.900911</c:v>
                </c:pt>
                <c:pt idx="1300">
                  <c:v>1316.8203080000001</c:v>
                </c:pt>
                <c:pt idx="1301">
                  <c:v>1315.4404440000001</c:v>
                </c:pt>
                <c:pt idx="1302">
                  <c:v>1309.91012</c:v>
                </c:pt>
                <c:pt idx="1303">
                  <c:v>1308.0708999999999</c:v>
                </c:pt>
                <c:pt idx="1304">
                  <c:v>1305.689269</c:v>
                </c:pt>
                <c:pt idx="1305">
                  <c:v>1311.650725</c:v>
                </c:pt>
                <c:pt idx="1306">
                  <c:v>1316.5465670000001</c:v>
                </c:pt>
                <c:pt idx="1307">
                  <c:v>1317.675812</c:v>
                </c:pt>
                <c:pt idx="1308">
                  <c:v>1319.410425</c:v>
                </c:pt>
                <c:pt idx="1309">
                  <c:v>1315.647121</c:v>
                </c:pt>
                <c:pt idx="1310">
                  <c:v>1314.8017560000001</c:v>
                </c:pt>
                <c:pt idx="1311">
                  <c:v>1321.192055</c:v>
                </c:pt>
                <c:pt idx="1312">
                  <c:v>1323.9797100000001</c:v>
                </c:pt>
                <c:pt idx="1313">
                  <c:v>1315.068172</c:v>
                </c:pt>
                <c:pt idx="1314">
                  <c:v>1312.8176539999999</c:v>
                </c:pt>
                <c:pt idx="1315">
                  <c:v>1313.765193</c:v>
                </c:pt>
                <c:pt idx="1316">
                  <c:v>1312.0800059999999</c:v>
                </c:pt>
                <c:pt idx="1317">
                  <c:v>1315.2280410000001</c:v>
                </c:pt>
                <c:pt idx="1318">
                  <c:v>1314.9242509999999</c:v>
                </c:pt>
                <c:pt idx="1319">
                  <c:v>1319.473389</c:v>
                </c:pt>
                <c:pt idx="1320">
                  <c:v>1309.2114959999999</c:v>
                </c:pt>
                <c:pt idx="1321">
                  <c:v>1309.62274</c:v>
                </c:pt>
                <c:pt idx="1322">
                  <c:v>1308.541234</c:v>
                </c:pt>
                <c:pt idx="1323">
                  <c:v>1299.824668</c:v>
                </c:pt>
                <c:pt idx="1324">
                  <c:v>1296.858299</c:v>
                </c:pt>
                <c:pt idx="1325">
                  <c:v>1296.874182</c:v>
                </c:pt>
                <c:pt idx="1326">
                  <c:v>1294.5826999999999</c:v>
                </c:pt>
                <c:pt idx="1327">
                  <c:v>1294.61025</c:v>
                </c:pt>
                <c:pt idx="1328">
                  <c:v>1296.873353</c:v>
                </c:pt>
                <c:pt idx="1329">
                  <c:v>1299.8296439999999</c:v>
                </c:pt>
                <c:pt idx="1330">
                  <c:v>1296.5743179999999</c:v>
                </c:pt>
                <c:pt idx="1331">
                  <c:v>1291.362398</c:v>
                </c:pt>
                <c:pt idx="1332">
                  <c:v>1297.511493</c:v>
                </c:pt>
                <c:pt idx="1333">
                  <c:v>1302.978198</c:v>
                </c:pt>
                <c:pt idx="1334">
                  <c:v>1297.6931380000001</c:v>
                </c:pt>
                <c:pt idx="1335">
                  <c:v>1298.6567869999999</c:v>
                </c:pt>
                <c:pt idx="1336">
                  <c:v>1305.1687059999999</c:v>
                </c:pt>
                <c:pt idx="1337">
                  <c:v>1313.2067999999999</c:v>
                </c:pt>
                <c:pt idx="1338">
                  <c:v>1321.911953</c:v>
                </c:pt>
                <c:pt idx="1339">
                  <c:v>1325.3441780000001</c:v>
                </c:pt>
                <c:pt idx="1340">
                  <c:v>1322.0204369999999</c:v>
                </c:pt>
                <c:pt idx="1341">
                  <c:v>1324.107874</c:v>
                </c:pt>
                <c:pt idx="1342">
                  <c:v>1321.2918460000001</c:v>
                </c:pt>
                <c:pt idx="1343">
                  <c:v>1322.2555139999999</c:v>
                </c:pt>
                <c:pt idx="1344">
                  <c:v>1323.5960600000001</c:v>
                </c:pt>
                <c:pt idx="1345">
                  <c:v>1331.1356330000001</c:v>
                </c:pt>
                <c:pt idx="1346">
                  <c:v>1332.1855169999999</c:v>
                </c:pt>
                <c:pt idx="1347">
                  <c:v>1332.18615</c:v>
                </c:pt>
                <c:pt idx="1348">
                  <c:v>1334.5687270000001</c:v>
                </c:pt>
                <c:pt idx="1349">
                  <c:v>1329.159836</c:v>
                </c:pt>
                <c:pt idx="1350">
                  <c:v>1324.475921</c:v>
                </c:pt>
                <c:pt idx="1351">
                  <c:v>1327.5145930000001</c:v>
                </c:pt>
                <c:pt idx="1352">
                  <c:v>1328.01953</c:v>
                </c:pt>
                <c:pt idx="1353">
                  <c:v>1321.205293</c:v>
                </c:pt>
                <c:pt idx="1354">
                  <c:v>1313.1114869999999</c:v>
                </c:pt>
                <c:pt idx="1355">
                  <c:v>1317.094544</c:v>
                </c:pt>
                <c:pt idx="1356">
                  <c:v>1327.8503490000001</c:v>
                </c:pt>
                <c:pt idx="1357">
                  <c:v>1332.6342649999999</c:v>
                </c:pt>
                <c:pt idx="1358">
                  <c:v>1336.3950769999999</c:v>
                </c:pt>
                <c:pt idx="1359">
                  <c:v>1345.5907830000001</c:v>
                </c:pt>
                <c:pt idx="1360">
                  <c:v>1345.223395</c:v>
                </c:pt>
                <c:pt idx="1361">
                  <c:v>1340.074304</c:v>
                </c:pt>
                <c:pt idx="1362">
                  <c:v>1339.8144279999999</c:v>
                </c:pt>
                <c:pt idx="1363">
                  <c:v>1338.679345</c:v>
                </c:pt>
                <c:pt idx="1364">
                  <c:v>1344.9551550000001</c:v>
                </c:pt>
                <c:pt idx="1365">
                  <c:v>1346.7303529999999</c:v>
                </c:pt>
                <c:pt idx="1366">
                  <c:v>1346.8994829999999</c:v>
                </c:pt>
                <c:pt idx="1367">
                  <c:v>1347.189243</c:v>
                </c:pt>
                <c:pt idx="1368">
                  <c:v>1350.971618</c:v>
                </c:pt>
                <c:pt idx="1369">
                  <c:v>1349.42877</c:v>
                </c:pt>
                <c:pt idx="1370">
                  <c:v>1346.8143849999999</c:v>
                </c:pt>
                <c:pt idx="1371">
                  <c:v>1345.500837</c:v>
                </c:pt>
                <c:pt idx="1372">
                  <c:v>1347.6297569999999</c:v>
                </c:pt>
                <c:pt idx="1373">
                  <c:v>1341.622102</c:v>
                </c:pt>
                <c:pt idx="1374">
                  <c:v>1336.2388229999999</c:v>
                </c:pt>
                <c:pt idx="1375">
                  <c:v>1337.632936</c:v>
                </c:pt>
                <c:pt idx="1376">
                  <c:v>1341.4778610000001</c:v>
                </c:pt>
                <c:pt idx="1377">
                  <c:v>1337.7211689999999</c:v>
                </c:pt>
                <c:pt idx="1378">
                  <c:v>1343.7314899999999</c:v>
                </c:pt>
                <c:pt idx="1379">
                  <c:v>1344.07179</c:v>
                </c:pt>
                <c:pt idx="1380">
                  <c:v>1349.3084510000001</c:v>
                </c:pt>
                <c:pt idx="1381">
                  <c:v>1350.977218</c:v>
                </c:pt>
                <c:pt idx="1382">
                  <c:v>1349.0891389999999</c:v>
                </c:pt>
                <c:pt idx="1383">
                  <c:v>1355.79683</c:v>
                </c:pt>
                <c:pt idx="1384">
                  <c:v>1359.0926099999999</c:v>
                </c:pt>
                <c:pt idx="1385">
                  <c:v>1363.845446</c:v>
                </c:pt>
                <c:pt idx="1386">
                  <c:v>1364.9331810000001</c:v>
                </c:pt>
                <c:pt idx="1387">
                  <c:v>1371.908261</c:v>
                </c:pt>
                <c:pt idx="1388">
                  <c:v>1367.4427330000001</c:v>
                </c:pt>
                <c:pt idx="1389">
                  <c:v>1362.9935949999999</c:v>
                </c:pt>
                <c:pt idx="1390">
                  <c:v>1359.8330309999999</c:v>
                </c:pt>
                <c:pt idx="1391">
                  <c:v>1363.657318</c:v>
                </c:pt>
                <c:pt idx="1392">
                  <c:v>1363.7354069999999</c:v>
                </c:pt>
                <c:pt idx="1393">
                  <c:v>1356.8806609999999</c:v>
                </c:pt>
                <c:pt idx="1394">
                  <c:v>1355.4418820000001</c:v>
                </c:pt>
                <c:pt idx="1395">
                  <c:v>1362.114476</c:v>
                </c:pt>
                <c:pt idx="1396">
                  <c:v>1364.1467270000001</c:v>
                </c:pt>
                <c:pt idx="1397">
                  <c:v>1366.74856</c:v>
                </c:pt>
                <c:pt idx="1398">
                  <c:v>1379.6315689999999</c:v>
                </c:pt>
                <c:pt idx="1399">
                  <c:v>1375.7481869999999</c:v>
                </c:pt>
                <c:pt idx="1400">
                  <c:v>1370.897731</c:v>
                </c:pt>
                <c:pt idx="1401">
                  <c:v>1352.314854</c:v>
                </c:pt>
                <c:pt idx="1402">
                  <c:v>1349.1362180000001</c:v>
                </c:pt>
                <c:pt idx="1403">
                  <c:v>1357.3026219999999</c:v>
                </c:pt>
                <c:pt idx="1404">
                  <c:v>1364.6547270000001</c:v>
                </c:pt>
                <c:pt idx="1405">
                  <c:v>1366.6955869999999</c:v>
                </c:pt>
                <c:pt idx="1406">
                  <c:v>1375.9689370000001</c:v>
                </c:pt>
                <c:pt idx="1407">
                  <c:v>1379.427396</c:v>
                </c:pt>
                <c:pt idx="1408">
                  <c:v>1385.3171990000001</c:v>
                </c:pt>
                <c:pt idx="1409">
                  <c:v>1386.119989</c:v>
                </c:pt>
                <c:pt idx="1410">
                  <c:v>1389.7943110000001</c:v>
                </c:pt>
                <c:pt idx="1411">
                  <c:v>1390.7322429999999</c:v>
                </c:pt>
                <c:pt idx="1412">
                  <c:v>1391.9185629999999</c:v>
                </c:pt>
                <c:pt idx="1413">
                  <c:v>1385.953724</c:v>
                </c:pt>
                <c:pt idx="1414">
                  <c:v>1393.301995</c:v>
                </c:pt>
                <c:pt idx="1415">
                  <c:v>1390.05485</c:v>
                </c:pt>
                <c:pt idx="1416">
                  <c:v>1385.8128859999999</c:v>
                </c:pt>
                <c:pt idx="1417">
                  <c:v>1381.348191</c:v>
                </c:pt>
                <c:pt idx="1418">
                  <c:v>1380.7505000000001</c:v>
                </c:pt>
                <c:pt idx="1419">
                  <c:v>1386.5041859999999</c:v>
                </c:pt>
                <c:pt idx="1420">
                  <c:v>1384.5389130000001</c:v>
                </c:pt>
                <c:pt idx="1421">
                  <c:v>1386.544852</c:v>
                </c:pt>
                <c:pt idx="1422">
                  <c:v>1386.9674520000001</c:v>
                </c:pt>
                <c:pt idx="1423">
                  <c:v>1381.482782</c:v>
                </c:pt>
                <c:pt idx="1424">
                  <c:v>1389.9035699999999</c:v>
                </c:pt>
                <c:pt idx="1425">
                  <c:v>1392.0822700000001</c:v>
                </c:pt>
                <c:pt idx="1426">
                  <c:v>1394.5330180000001</c:v>
                </c:pt>
                <c:pt idx="1427">
                  <c:v>1400.3725010000001</c:v>
                </c:pt>
                <c:pt idx="1428">
                  <c:v>1403.7970399999999</c:v>
                </c:pt>
                <c:pt idx="1429">
                  <c:v>1409.155272</c:v>
                </c:pt>
                <c:pt idx="1430">
                  <c:v>1406.6811729999999</c:v>
                </c:pt>
                <c:pt idx="1431">
                  <c:v>1403.264917</c:v>
                </c:pt>
                <c:pt idx="1432">
                  <c:v>1411.2970929999999</c:v>
                </c:pt>
                <c:pt idx="1433">
                  <c:v>1410.329516</c:v>
                </c:pt>
                <c:pt idx="1434">
                  <c:v>1410.579123</c:v>
                </c:pt>
                <c:pt idx="1435">
                  <c:v>1409.1499530000001</c:v>
                </c:pt>
                <c:pt idx="1436">
                  <c:v>1405.6194399999999</c:v>
                </c:pt>
                <c:pt idx="1437">
                  <c:v>1410.8061230000001</c:v>
                </c:pt>
                <c:pt idx="1438">
                  <c:v>1417.3038039999999</c:v>
                </c:pt>
                <c:pt idx="1439">
                  <c:v>1416.804486</c:v>
                </c:pt>
                <c:pt idx="1440">
                  <c:v>1415.9054140000001</c:v>
                </c:pt>
                <c:pt idx="1441">
                  <c:v>1411.5319950000001</c:v>
                </c:pt>
                <c:pt idx="1442">
                  <c:v>1406.723823</c:v>
                </c:pt>
                <c:pt idx="1443">
                  <c:v>1406.105577</c:v>
                </c:pt>
                <c:pt idx="1444">
                  <c:v>1402.7020379999999</c:v>
                </c:pt>
                <c:pt idx="1445">
                  <c:v>1405.2499700000001</c:v>
                </c:pt>
                <c:pt idx="1446">
                  <c:v>1409.0388270000001</c:v>
                </c:pt>
                <c:pt idx="1447">
                  <c:v>1411.6518140000001</c:v>
                </c:pt>
                <c:pt idx="1448">
                  <c:v>1416.8063950000001</c:v>
                </c:pt>
                <c:pt idx="1449">
                  <c:v>1417.962098</c:v>
                </c:pt>
                <c:pt idx="1450">
                  <c:v>1422.1558789999999</c:v>
                </c:pt>
                <c:pt idx="1451">
                  <c:v>1421.872936</c:v>
                </c:pt>
                <c:pt idx="1452">
                  <c:v>1425.836468</c:v>
                </c:pt>
                <c:pt idx="1453">
                  <c:v>1417.9409559999999</c:v>
                </c:pt>
                <c:pt idx="1454">
                  <c:v>1417.842527</c:v>
                </c:pt>
                <c:pt idx="1455">
                  <c:v>1412.101234</c:v>
                </c:pt>
                <c:pt idx="1456">
                  <c:v>1414.5603619999999</c:v>
                </c:pt>
                <c:pt idx="1457">
                  <c:v>1414.060219</c:v>
                </c:pt>
                <c:pt idx="1458">
                  <c:v>1414.534592</c:v>
                </c:pt>
                <c:pt idx="1459">
                  <c:v>1414.7662150000001</c:v>
                </c:pt>
                <c:pt idx="1460">
                  <c:v>1413.041162</c:v>
                </c:pt>
                <c:pt idx="1461">
                  <c:v>1411.350451</c:v>
                </c:pt>
                <c:pt idx="1462">
                  <c:v>1410.7674919999999</c:v>
                </c:pt>
                <c:pt idx="1463">
                  <c:v>1411.6071260000001</c:v>
                </c:pt>
                <c:pt idx="1464">
                  <c:v>1416.2514100000001</c:v>
                </c:pt>
                <c:pt idx="1465">
                  <c:v>1421.3182650000001</c:v>
                </c:pt>
                <c:pt idx="1466">
                  <c:v>1430.8602969999999</c:v>
                </c:pt>
                <c:pt idx="1467">
                  <c:v>1433.623392</c:v>
                </c:pt>
                <c:pt idx="1468">
                  <c:v>1433.1433059999999</c:v>
                </c:pt>
                <c:pt idx="1469">
                  <c:v>1427.064963</c:v>
                </c:pt>
                <c:pt idx="1470">
                  <c:v>1425.6143520000001</c:v>
                </c:pt>
                <c:pt idx="1471">
                  <c:v>1427.733823</c:v>
                </c:pt>
                <c:pt idx="1472">
                  <c:v>1423.5726970000001</c:v>
                </c:pt>
                <c:pt idx="1473">
                  <c:v>1424.614208</c:v>
                </c:pt>
                <c:pt idx="1474">
                  <c:v>1420.502158</c:v>
                </c:pt>
                <c:pt idx="1475">
                  <c:v>1417.2887470000001</c:v>
                </c:pt>
                <c:pt idx="1476">
                  <c:v>1412.7956959999999</c:v>
                </c:pt>
                <c:pt idx="1477">
                  <c:v>1416.1478910000001</c:v>
                </c:pt>
                <c:pt idx="1478">
                  <c:v>1426.179208</c:v>
                </c:pt>
                <c:pt idx="1479">
                  <c:v>1430.9516080000001</c:v>
                </c:pt>
                <c:pt idx="1480">
                  <c:v>1432.8431880000001</c:v>
                </c:pt>
                <c:pt idx="1481">
                  <c:v>1435.946596</c:v>
                </c:pt>
                <c:pt idx="1482">
                  <c:v>1447.5062109999999</c:v>
                </c:pt>
                <c:pt idx="1483">
                  <c:v>1453.59131</c:v>
                </c:pt>
                <c:pt idx="1484">
                  <c:v>1450.950572</c:v>
                </c:pt>
                <c:pt idx="1485">
                  <c:v>1455.549939</c:v>
                </c:pt>
                <c:pt idx="1486">
                  <c:v>1455.5109339999999</c:v>
                </c:pt>
                <c:pt idx="1487">
                  <c:v>1463.725132</c:v>
                </c:pt>
                <c:pt idx="1488">
                  <c:v>1462.1807690000001</c:v>
                </c:pt>
                <c:pt idx="1489">
                  <c:v>1457.7067500000001</c:v>
                </c:pt>
                <c:pt idx="1490">
                  <c:v>1459.2526339999999</c:v>
                </c:pt>
                <c:pt idx="1491">
                  <c:v>1453.9748930000001</c:v>
                </c:pt>
                <c:pt idx="1492">
                  <c:v>1451.7062229999999</c:v>
                </c:pt>
                <c:pt idx="1493">
                  <c:v>1450.315263</c:v>
                </c:pt>
                <c:pt idx="1494">
                  <c:v>1453.677042</c:v>
                </c:pt>
                <c:pt idx="1495">
                  <c:v>1437.692489</c:v>
                </c:pt>
                <c:pt idx="1496">
                  <c:v>1428.4366299999999</c:v>
                </c:pt>
                <c:pt idx="1497">
                  <c:v>1435.0442009999999</c:v>
                </c:pt>
                <c:pt idx="1498">
                  <c:v>1438.457901</c:v>
                </c:pt>
                <c:pt idx="1499">
                  <c:v>1441.6543979999999</c:v>
                </c:pt>
                <c:pt idx="1500">
                  <c:v>1439.753164</c:v>
                </c:pt>
                <c:pt idx="1501">
                  <c:v>1430.783475</c:v>
                </c:pt>
                <c:pt idx="1502">
                  <c:v>1432.58961</c:v>
                </c:pt>
                <c:pt idx="1503">
                  <c:v>1434.2670889999999</c:v>
                </c:pt>
                <c:pt idx="1504">
                  <c:v>1444.1151689999999</c:v>
                </c:pt>
                <c:pt idx="1505">
                  <c:v>1443.7412449999999</c:v>
                </c:pt>
                <c:pt idx="1506">
                  <c:v>1437.6954720000001</c:v>
                </c:pt>
                <c:pt idx="1507">
                  <c:v>1443.3847900000001</c:v>
                </c:pt>
                <c:pt idx="1508">
                  <c:v>1436.219726</c:v>
                </c:pt>
                <c:pt idx="1509">
                  <c:v>1422.7656939999999</c:v>
                </c:pt>
                <c:pt idx="1510">
                  <c:v>1417.95928</c:v>
                </c:pt>
                <c:pt idx="1511">
                  <c:v>1415.624898</c:v>
                </c:pt>
                <c:pt idx="1512">
                  <c:v>1429.939842</c:v>
                </c:pt>
                <c:pt idx="1513">
                  <c:v>1435.9594870000001</c:v>
                </c:pt>
                <c:pt idx="1514">
                  <c:v>1446.073441</c:v>
                </c:pt>
                <c:pt idx="1515">
                  <c:v>1448.7256239999999</c:v>
                </c:pt>
                <c:pt idx="1516">
                  <c:v>1451.478691</c:v>
                </c:pt>
                <c:pt idx="1517">
                  <c:v>1451.4778530000001</c:v>
                </c:pt>
                <c:pt idx="1518">
                  <c:v>1453.312557</c:v>
                </c:pt>
                <c:pt idx="1519">
                  <c:v>1456.208736</c:v>
                </c:pt>
                <c:pt idx="1520">
                  <c:v>1456.4445920000001</c:v>
                </c:pt>
                <c:pt idx="1521">
                  <c:v>1458.1930809999999</c:v>
                </c:pt>
                <c:pt idx="1522">
                  <c:v>1459.390762</c:v>
                </c:pt>
                <c:pt idx="1523">
                  <c:v>1470.6195299999999</c:v>
                </c:pt>
                <c:pt idx="1524">
                  <c:v>1472.377945</c:v>
                </c:pt>
                <c:pt idx="1525">
                  <c:v>1473.1114789999999</c:v>
                </c:pt>
                <c:pt idx="1526">
                  <c:v>1469.3521539999999</c:v>
                </c:pt>
                <c:pt idx="1527">
                  <c:v>1476.3289219999999</c:v>
                </c:pt>
                <c:pt idx="1528">
                  <c:v>1477.2227539999999</c:v>
                </c:pt>
                <c:pt idx="1529">
                  <c:v>1466.0644359999999</c:v>
                </c:pt>
                <c:pt idx="1530">
                  <c:v>1471.093408</c:v>
                </c:pt>
                <c:pt idx="1531">
                  <c:v>1468.6766050000001</c:v>
                </c:pt>
                <c:pt idx="1532">
                  <c:v>1463.321297</c:v>
                </c:pt>
                <c:pt idx="1533">
                  <c:v>1470.3792539999999</c:v>
                </c:pt>
                <c:pt idx="1534">
                  <c:v>1469.4837110000001</c:v>
                </c:pt>
                <c:pt idx="1535">
                  <c:v>1467.650134</c:v>
                </c:pt>
                <c:pt idx="1536">
                  <c:v>1468.4417780000001</c:v>
                </c:pt>
                <c:pt idx="1537">
                  <c:v>1464.3541009999999</c:v>
                </c:pt>
                <c:pt idx="1538">
                  <c:v>1464.2858550000001</c:v>
                </c:pt>
                <c:pt idx="1539">
                  <c:v>1463.9428439999999</c:v>
                </c:pt>
                <c:pt idx="1540">
                  <c:v>1467.8899650000001</c:v>
                </c:pt>
                <c:pt idx="1541">
                  <c:v>1470.8113619999999</c:v>
                </c:pt>
                <c:pt idx="1542">
                  <c:v>1467.309906</c:v>
                </c:pt>
                <c:pt idx="1543">
                  <c:v>1480.22927</c:v>
                </c:pt>
                <c:pt idx="1544">
                  <c:v>1481.199204</c:v>
                </c:pt>
                <c:pt idx="1545">
                  <c:v>1470.722855</c:v>
                </c:pt>
                <c:pt idx="1546">
                  <c:v>1470.792616</c:v>
                </c:pt>
                <c:pt idx="1547">
                  <c:v>1454.736361</c:v>
                </c:pt>
                <c:pt idx="1548">
                  <c:v>1463.754183</c:v>
                </c:pt>
                <c:pt idx="1549">
                  <c:v>1456.2762990000001</c:v>
                </c:pt>
                <c:pt idx="1550">
                  <c:v>1450.129291</c:v>
                </c:pt>
                <c:pt idx="1551">
                  <c:v>1449.816401</c:v>
                </c:pt>
                <c:pt idx="1552">
                  <c:v>1446.90048</c:v>
                </c:pt>
                <c:pt idx="1553">
                  <c:v>1455.434749</c:v>
                </c:pt>
                <c:pt idx="1554">
                  <c:v>1461.535255</c:v>
                </c:pt>
                <c:pt idx="1555">
                  <c:v>1457.9645829999999</c:v>
                </c:pt>
                <c:pt idx="1556">
                  <c:v>1466.6710720000001</c:v>
                </c:pt>
                <c:pt idx="1557">
                  <c:v>1464.7582689999999</c:v>
                </c:pt>
                <c:pt idx="1558">
                  <c:v>1463.4363639999999</c:v>
                </c:pt>
                <c:pt idx="1559">
                  <c:v>1466.8864269999999</c:v>
                </c:pt>
                <c:pt idx="1560">
                  <c:v>1466.9641220000001</c:v>
                </c:pt>
                <c:pt idx="1561">
                  <c:v>1455.2829340000001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76-EF40-A673-2BED53D18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rgbClr val="16334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9"/>
        <c:majorTimeUnit val="months"/>
        <c:minorUnit val="3"/>
        <c:minorTimeUnit val="months"/>
      </c:dateAx>
      <c:valAx>
        <c:axId val="1503392079"/>
        <c:scaling>
          <c:orientation val="minMax"/>
          <c:max val="1600"/>
          <c:min val="700"/>
        </c:scaling>
        <c:delete val="0"/>
        <c:axPos val="l"/>
        <c:numFmt formatCode="_ * #,##0.00_)\ &quot;$&quot;_ ;_ * \(#,##0.00\)\ &quot;$&quot;_ ;_ * &quot;-&quot;??_)\ &quot;$&quot;_ ;_ @_ " sourceLinked="1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150"/>
      </c:valAx>
      <c:valAx>
        <c:axId val="1210162207"/>
        <c:scaling>
          <c:orientation val="minMax"/>
          <c:max val="0.15"/>
          <c:min val="-7.4999999999999997E-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rgbClr val="16334E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>
                    <a:solidFill>
                      <a:srgbClr val="16334E"/>
                    </a:solidFill>
                  </a:rPr>
                  <a:t>Alpha</a:t>
                </a:r>
              </a:p>
            </c:rich>
          </c:tx>
          <c:layout>
            <c:manualLayout>
              <c:xMode val="edge"/>
              <c:yMode val="edge"/>
              <c:x val="0.91141695330241634"/>
              <c:y val="2.50401472227609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rgbClr val="16334E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0"/>
        <c:majorTickMark val="out"/>
        <c:minorTickMark val="none"/>
        <c:tickLblPos val="nextTo"/>
        <c:spPr>
          <a:noFill/>
          <a:ln>
            <a:solidFill>
              <a:srgbClr val="16334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6334E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2.5000000000000001E-2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Données!$AI$2:$AI$254</c:f>
              <c:numCache>
                <c:formatCode>General</c:formatCode>
                <c:ptCount val="253"/>
                <c:pt idx="0">
                  <c:v>0</c:v>
                </c:pt>
                <c:pt idx="1">
                  <c:v>3.0713231919230567E-4</c:v>
                </c:pt>
                <c:pt idx="2">
                  <c:v>6.1008199859770683E-5</c:v>
                </c:pt>
                <c:pt idx="3">
                  <c:v>4.9213873896610492E-4</c:v>
                </c:pt>
                <c:pt idx="4">
                  <c:v>5.2568235629598802E-4</c:v>
                </c:pt>
                <c:pt idx="5">
                  <c:v>6.5339893011139342E-4</c:v>
                </c:pt>
                <c:pt idx="6">
                  <c:v>7.8432689716544243E-4</c:v>
                </c:pt>
                <c:pt idx="7">
                  <c:v>4.8614594444609338E-4</c:v>
                </c:pt>
                <c:pt idx="8">
                  <c:v>9.3077272121468017E-4</c:v>
                </c:pt>
                <c:pt idx="9">
                  <c:v>1.1907092741063252E-3</c:v>
                </c:pt>
                <c:pt idx="10">
                  <c:v>1.4271780030906029E-3</c:v>
                </c:pt>
                <c:pt idx="11">
                  <c:v>1.7210261584290265E-3</c:v>
                </c:pt>
                <c:pt idx="12">
                  <c:v>1.5171488706242826E-3</c:v>
                </c:pt>
                <c:pt idx="13">
                  <c:v>8.8911694542105125E-4</c:v>
                </c:pt>
                <c:pt idx="14">
                  <c:v>2.0311165747084487E-3</c:v>
                </c:pt>
                <c:pt idx="15">
                  <c:v>2.264907943105186E-3</c:v>
                </c:pt>
                <c:pt idx="16">
                  <c:v>3.0019384305127231E-3</c:v>
                </c:pt>
                <c:pt idx="17">
                  <c:v>3.037227828255027E-3</c:v>
                </c:pt>
                <c:pt idx="18">
                  <c:v>3.1751519317433576E-3</c:v>
                </c:pt>
                <c:pt idx="19">
                  <c:v>3.3958039396227379E-3</c:v>
                </c:pt>
                <c:pt idx="20">
                  <c:v>3.2371640170529188E-3</c:v>
                </c:pt>
                <c:pt idx="21">
                  <c:v>3.7595233620479574E-3</c:v>
                </c:pt>
                <c:pt idx="22">
                  <c:v>3.0512602612044475E-3</c:v>
                </c:pt>
                <c:pt idx="23">
                  <c:v>3.0630970048196103E-3</c:v>
                </c:pt>
                <c:pt idx="24">
                  <c:v>3.0841271143341375E-3</c:v>
                </c:pt>
                <c:pt idx="25">
                  <c:v>3.6601221587026201E-3</c:v>
                </c:pt>
                <c:pt idx="26">
                  <c:v>4.0881774807699006E-3</c:v>
                </c:pt>
                <c:pt idx="27">
                  <c:v>3.8236113845051705E-3</c:v>
                </c:pt>
                <c:pt idx="28">
                  <c:v>3.5486590361834941E-3</c:v>
                </c:pt>
                <c:pt idx="29">
                  <c:v>3.3144600196839064E-3</c:v>
                </c:pt>
                <c:pt idx="30">
                  <c:v>3.732575745051008E-3</c:v>
                </c:pt>
                <c:pt idx="31">
                  <c:v>3.4038717817996941E-3</c:v>
                </c:pt>
                <c:pt idx="32">
                  <c:v>3.7146261011042725E-3</c:v>
                </c:pt>
                <c:pt idx="33">
                  <c:v>3.2083354036398079E-3</c:v>
                </c:pt>
                <c:pt idx="34">
                  <c:v>1.5988038739508284E-3</c:v>
                </c:pt>
                <c:pt idx="35">
                  <c:v>2.5716605965295683E-3</c:v>
                </c:pt>
                <c:pt idx="36">
                  <c:v>2.1183581796964291E-3</c:v>
                </c:pt>
                <c:pt idx="37">
                  <c:v>2.7993031458128145E-3</c:v>
                </c:pt>
                <c:pt idx="38">
                  <c:v>4.4402277637672115E-3</c:v>
                </c:pt>
                <c:pt idx="39">
                  <c:v>3.8457182583580335E-3</c:v>
                </c:pt>
                <c:pt idx="40">
                  <c:v>3.8792738656599113E-3</c:v>
                </c:pt>
                <c:pt idx="41">
                  <c:v>3.8120412792538899E-3</c:v>
                </c:pt>
                <c:pt idx="42">
                  <c:v>3.5178173962640358E-3</c:v>
                </c:pt>
                <c:pt idx="43">
                  <c:v>3.7594290705062578E-3</c:v>
                </c:pt>
                <c:pt idx="44">
                  <c:v>3.2190166761535011E-3</c:v>
                </c:pt>
                <c:pt idx="45">
                  <c:v>2.7545623306871221E-3</c:v>
                </c:pt>
                <c:pt idx="46">
                  <c:v>2.8911926970736205E-3</c:v>
                </c:pt>
                <c:pt idx="47">
                  <c:v>3.5184642808460467E-3</c:v>
                </c:pt>
                <c:pt idx="48">
                  <c:v>3.9411149005728705E-3</c:v>
                </c:pt>
                <c:pt idx="49">
                  <c:v>4.1043269018152841E-3</c:v>
                </c:pt>
                <c:pt idx="50">
                  <c:v>4.2905720210936809E-3</c:v>
                </c:pt>
                <c:pt idx="51">
                  <c:v>4.0525915330131288E-3</c:v>
                </c:pt>
                <c:pt idx="52">
                  <c:v>4.1498862096959787E-3</c:v>
                </c:pt>
                <c:pt idx="53">
                  <c:v>3.4793443152996133E-3</c:v>
                </c:pt>
                <c:pt idx="54">
                  <c:v>3.1955629663452784E-3</c:v>
                </c:pt>
                <c:pt idx="55">
                  <c:v>2.6468978290081395E-3</c:v>
                </c:pt>
                <c:pt idx="56">
                  <c:v>2.7244745160082857E-3</c:v>
                </c:pt>
                <c:pt idx="57">
                  <c:v>3.213437840285451E-3</c:v>
                </c:pt>
                <c:pt idx="58">
                  <c:v>3.6654898830984165E-3</c:v>
                </c:pt>
                <c:pt idx="59">
                  <c:v>3.3776402643102303E-3</c:v>
                </c:pt>
                <c:pt idx="60">
                  <c:v>3.5639469257337168E-3</c:v>
                </c:pt>
                <c:pt idx="61">
                  <c:v>3.6373507861767393E-3</c:v>
                </c:pt>
                <c:pt idx="62">
                  <c:v>3.3674233804078997E-3</c:v>
                </c:pt>
                <c:pt idx="63">
                  <c:v>3.8851304365978196E-3</c:v>
                </c:pt>
                <c:pt idx="64">
                  <c:v>4.1427992121991792E-3</c:v>
                </c:pt>
                <c:pt idx="65">
                  <c:v>4.1158558209815508E-3</c:v>
                </c:pt>
                <c:pt idx="66">
                  <c:v>4.6872516070327495E-3</c:v>
                </c:pt>
                <c:pt idx="67">
                  <c:v>4.1903525657573937E-3</c:v>
                </c:pt>
                <c:pt idx="68">
                  <c:v>3.1915560028041908E-3</c:v>
                </c:pt>
                <c:pt idx="69">
                  <c:v>3.7516295506808319E-3</c:v>
                </c:pt>
                <c:pt idx="70">
                  <c:v>3.9591397803062593E-3</c:v>
                </c:pt>
                <c:pt idx="71">
                  <c:v>4.3311480755328377E-3</c:v>
                </c:pt>
                <c:pt idx="72">
                  <c:v>4.716929860191385E-3</c:v>
                </c:pt>
                <c:pt idx="73">
                  <c:v>3.891596215249365E-3</c:v>
                </c:pt>
                <c:pt idx="74">
                  <c:v>3.3523287244582888E-3</c:v>
                </c:pt>
                <c:pt idx="75">
                  <c:v>2.9387235410238189E-3</c:v>
                </c:pt>
                <c:pt idx="76">
                  <c:v>2.9378278050228345E-3</c:v>
                </c:pt>
                <c:pt idx="77">
                  <c:v>3.6833202347706902E-3</c:v>
                </c:pt>
                <c:pt idx="78">
                  <c:v>3.6661139504622041E-3</c:v>
                </c:pt>
                <c:pt idx="79">
                  <c:v>3.2512752862426169E-3</c:v>
                </c:pt>
                <c:pt idx="80">
                  <c:v>3.4247525057726309E-3</c:v>
                </c:pt>
                <c:pt idx="81">
                  <c:v>3.4545608740893384E-3</c:v>
                </c:pt>
                <c:pt idx="82">
                  <c:v>3.5510915532237278E-3</c:v>
                </c:pt>
                <c:pt idx="83">
                  <c:v>3.4358185553008979E-3</c:v>
                </c:pt>
                <c:pt idx="84">
                  <c:v>3.5490511428625951E-3</c:v>
                </c:pt>
                <c:pt idx="85">
                  <c:v>4.2059266911229545E-3</c:v>
                </c:pt>
                <c:pt idx="86">
                  <c:v>4.4828152078812307E-3</c:v>
                </c:pt>
                <c:pt idx="87">
                  <c:v>4.7762741024780552E-3</c:v>
                </c:pt>
                <c:pt idx="88">
                  <c:v>4.3985171656236157E-3</c:v>
                </c:pt>
                <c:pt idx="89">
                  <c:v>4.4708722704513097E-3</c:v>
                </c:pt>
                <c:pt idx="90">
                  <c:v>5.3368915861458392E-3</c:v>
                </c:pt>
                <c:pt idx="91">
                  <c:v>5.2353032423923199E-3</c:v>
                </c:pt>
                <c:pt idx="92">
                  <c:v>5.1338384650960051E-3</c:v>
                </c:pt>
                <c:pt idx="93">
                  <c:v>3.6874020011177892E-3</c:v>
                </c:pt>
                <c:pt idx="94">
                  <c:v>4.2303018477032311E-3</c:v>
                </c:pt>
                <c:pt idx="95">
                  <c:v>4.0171738006720258E-3</c:v>
                </c:pt>
                <c:pt idx="96">
                  <c:v>4.2726779363044896E-3</c:v>
                </c:pt>
                <c:pt idx="97">
                  <c:v>3.5542038735611641E-3</c:v>
                </c:pt>
                <c:pt idx="98">
                  <c:v>2.7340222453656224E-3</c:v>
                </c:pt>
                <c:pt idx="99">
                  <c:v>2.5005626045060581E-3</c:v>
                </c:pt>
                <c:pt idx="100">
                  <c:v>2.4543509219570295E-3</c:v>
                </c:pt>
                <c:pt idx="101">
                  <c:v>2.4494444760819077E-3</c:v>
                </c:pt>
                <c:pt idx="102">
                  <c:v>2.7958843133617391E-3</c:v>
                </c:pt>
                <c:pt idx="103">
                  <c:v>3.2480386201707459E-3</c:v>
                </c:pt>
                <c:pt idx="104">
                  <c:v>3.3250139255769683E-3</c:v>
                </c:pt>
                <c:pt idx="105">
                  <c:v>3.6080721227374395E-3</c:v>
                </c:pt>
                <c:pt idx="106">
                  <c:v>3.4873254610106414E-3</c:v>
                </c:pt>
                <c:pt idx="107">
                  <c:v>3.4407093231020552E-3</c:v>
                </c:pt>
                <c:pt idx="108">
                  <c:v>4.1637848212571953E-3</c:v>
                </c:pt>
                <c:pt idx="109">
                  <c:v>4.4566714536158547E-3</c:v>
                </c:pt>
                <c:pt idx="110">
                  <c:v>4.467334876296491E-3</c:v>
                </c:pt>
                <c:pt idx="111">
                  <c:v>3.8687827367691625E-3</c:v>
                </c:pt>
                <c:pt idx="112">
                  <c:v>3.2367410484589526E-3</c:v>
                </c:pt>
                <c:pt idx="113">
                  <c:v>2.3785165109131865E-3</c:v>
                </c:pt>
                <c:pt idx="114">
                  <c:v>2.7108921439732967E-3</c:v>
                </c:pt>
                <c:pt idx="115">
                  <c:v>1.7897119301314888E-3</c:v>
                </c:pt>
                <c:pt idx="116">
                  <c:v>1.5824490759639503E-3</c:v>
                </c:pt>
                <c:pt idx="117">
                  <c:v>8.2693693890178107E-5</c:v>
                </c:pt>
                <c:pt idx="118">
                  <c:v>2.2011376712225683E-4</c:v>
                </c:pt>
                <c:pt idx="119">
                  <c:v>1.3219583140787563E-3</c:v>
                </c:pt>
                <c:pt idx="120">
                  <c:v>8.851108540652604E-4</c:v>
                </c:pt>
                <c:pt idx="121">
                  <c:v>5.6702682962009017E-4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1.2881110469993473E-4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5.9436851611053498E-5</c:v>
                </c:pt>
                <c:pt idx="187">
                  <c:v>2.8398131342146369E-4</c:v>
                </c:pt>
                <c:pt idx="188">
                  <c:v>3.3383586793161155E-4</c:v>
                </c:pt>
                <c:pt idx="189">
                  <c:v>0</c:v>
                </c:pt>
                <c:pt idx="190">
                  <c:v>2.0680123858915066E-4</c:v>
                </c:pt>
                <c:pt idx="191">
                  <c:v>1.378250221248436E-4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8.7996558805320999E-4</c:v>
                </c:pt>
                <c:pt idx="197">
                  <c:v>2.1983349542545058E-3</c:v>
                </c:pt>
                <c:pt idx="198">
                  <c:v>2.0636177391691033E-3</c:v>
                </c:pt>
                <c:pt idx="199">
                  <c:v>1.8415320184105894E-3</c:v>
                </c:pt>
                <c:pt idx="200">
                  <c:v>1.6053520131270034E-3</c:v>
                </c:pt>
                <c:pt idx="201">
                  <c:v>2.6776048009178339E-3</c:v>
                </c:pt>
                <c:pt idx="202">
                  <c:v>3.1244547198452893E-3</c:v>
                </c:pt>
                <c:pt idx="203">
                  <c:v>2.2140784771181644E-3</c:v>
                </c:pt>
                <c:pt idx="204">
                  <c:v>2.4499862800037137E-3</c:v>
                </c:pt>
                <c:pt idx="205">
                  <c:v>2.4275765577242508E-3</c:v>
                </c:pt>
                <c:pt idx="206">
                  <c:v>2.5690166684998986E-3</c:v>
                </c:pt>
                <c:pt idx="207">
                  <c:v>2.861816765977437E-3</c:v>
                </c:pt>
                <c:pt idx="208">
                  <c:v>3.305414957912717E-3</c:v>
                </c:pt>
                <c:pt idx="209">
                  <c:v>3.2551901931378779E-3</c:v>
                </c:pt>
                <c:pt idx="210">
                  <c:v>4.034485693312718E-3</c:v>
                </c:pt>
                <c:pt idx="211">
                  <c:v>3.942053483595373E-3</c:v>
                </c:pt>
                <c:pt idx="212">
                  <c:v>4.5433812031528756E-3</c:v>
                </c:pt>
                <c:pt idx="213">
                  <c:v>4.5156823632150917E-3</c:v>
                </c:pt>
                <c:pt idx="214">
                  <c:v>4.2517084662852082E-3</c:v>
                </c:pt>
                <c:pt idx="215">
                  <c:v>3.7315013937632103E-3</c:v>
                </c:pt>
                <c:pt idx="216">
                  <c:v>4.0716876210624376E-3</c:v>
                </c:pt>
                <c:pt idx="217">
                  <c:v>4.1835010774557303E-3</c:v>
                </c:pt>
                <c:pt idx="218">
                  <c:v>4.3554171942962513E-3</c:v>
                </c:pt>
                <c:pt idx="219">
                  <c:v>4.596701053013021E-3</c:v>
                </c:pt>
                <c:pt idx="220">
                  <c:v>4.4774372731706084E-3</c:v>
                </c:pt>
                <c:pt idx="221">
                  <c:v>4.4193067872386107E-3</c:v>
                </c:pt>
                <c:pt idx="222">
                  <c:v>3.9830885964361185E-3</c:v>
                </c:pt>
                <c:pt idx="223">
                  <c:v>2.877319438114455E-3</c:v>
                </c:pt>
                <c:pt idx="224">
                  <c:v>3.3386384473863017E-3</c:v>
                </c:pt>
                <c:pt idx="225">
                  <c:v>3.4229330437874524E-3</c:v>
                </c:pt>
                <c:pt idx="226">
                  <c:v>3.4928067587361509E-3</c:v>
                </c:pt>
                <c:pt idx="227">
                  <c:v>3.0679760501295733E-3</c:v>
                </c:pt>
                <c:pt idx="228">
                  <c:v>3.1924874256790189E-3</c:v>
                </c:pt>
                <c:pt idx="229">
                  <c:v>4.101231309070954E-3</c:v>
                </c:pt>
                <c:pt idx="230">
                  <c:v>4.6538565310384004E-3</c:v>
                </c:pt>
                <c:pt idx="231">
                  <c:v>4.3876005424572217E-3</c:v>
                </c:pt>
                <c:pt idx="232">
                  <c:v>4.4029928490683691E-3</c:v>
                </c:pt>
                <c:pt idx="233">
                  <c:v>4.7299471662856831E-3</c:v>
                </c:pt>
                <c:pt idx="234">
                  <c:v>4.061548307682415E-3</c:v>
                </c:pt>
                <c:pt idx="235">
                  <c:v>3.8139613226380788E-3</c:v>
                </c:pt>
                <c:pt idx="236">
                  <c:v>4.0221089010190102E-3</c:v>
                </c:pt>
                <c:pt idx="237">
                  <c:v>4.4057540905814672E-3</c:v>
                </c:pt>
                <c:pt idx="238">
                  <c:v>5.2191600809737794E-3</c:v>
                </c:pt>
                <c:pt idx="239">
                  <c:v>5.2434915073454247E-3</c:v>
                </c:pt>
                <c:pt idx="240">
                  <c:v>5.3198720258117189E-3</c:v>
                </c:pt>
                <c:pt idx="241">
                  <c:v>4.7770573490588508E-3</c:v>
                </c:pt>
                <c:pt idx="242">
                  <c:v>3.8848240159304625E-3</c:v>
                </c:pt>
                <c:pt idx="243">
                  <c:v>4.3369076912249515E-3</c:v>
                </c:pt>
                <c:pt idx="244">
                  <c:v>4.6301633847790529E-3</c:v>
                </c:pt>
                <c:pt idx="245">
                  <c:v>4.6114823284578964E-3</c:v>
                </c:pt>
                <c:pt idx="246">
                  <c:v>4.9564246851889491E-3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62-45A2-B6BA-54CBE37A9706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Données!$AL$2:$AL$254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-5.8013186649031917E-4</c:v>
                </c:pt>
                <c:pt idx="123">
                  <c:v>-5.8554016178709388E-4</c:v>
                </c:pt>
                <c:pt idx="124">
                  <c:v>-3.735880169849679E-4</c:v>
                </c:pt>
                <c:pt idx="125">
                  <c:v>-1.0049976932032223E-3</c:v>
                </c:pt>
                <c:pt idx="126">
                  <c:v>-6.9256800760376794E-4</c:v>
                </c:pt>
                <c:pt idx="127">
                  <c:v>-6.7960834942391553E-4</c:v>
                </c:pt>
                <c:pt idx="128">
                  <c:v>-6.4137914882826403E-4</c:v>
                </c:pt>
                <c:pt idx="129">
                  <c:v>-3.9085671488874138E-4</c:v>
                </c:pt>
                <c:pt idx="130">
                  <c:v>-4.1477125661344873E-4</c:v>
                </c:pt>
                <c:pt idx="131">
                  <c:v>-3.5326361199736309E-4</c:v>
                </c:pt>
                <c:pt idx="132">
                  <c:v>0</c:v>
                </c:pt>
                <c:pt idx="133">
                  <c:v>-1.4797501413863756E-4</c:v>
                </c:pt>
                <c:pt idx="134">
                  <c:v>-2.6985473405397899E-4</c:v>
                </c:pt>
                <c:pt idx="135">
                  <c:v>-6.6179289299407172E-4</c:v>
                </c:pt>
                <c:pt idx="136">
                  <c:v>-1.358756093323791E-3</c:v>
                </c:pt>
                <c:pt idx="137">
                  <c:v>-1.4555680712539925E-3</c:v>
                </c:pt>
                <c:pt idx="138">
                  <c:v>-1.4632652941045307E-3</c:v>
                </c:pt>
                <c:pt idx="139">
                  <c:v>-1.2794504459789095E-3</c:v>
                </c:pt>
                <c:pt idx="140">
                  <c:v>-2.5121564812375253E-3</c:v>
                </c:pt>
                <c:pt idx="141">
                  <c:v>-3.1817870137314228E-3</c:v>
                </c:pt>
                <c:pt idx="142">
                  <c:v>-4.0014548883551696E-3</c:v>
                </c:pt>
                <c:pt idx="143">
                  <c:v>-4.3102057964199501E-3</c:v>
                </c:pt>
                <c:pt idx="144">
                  <c:v>-5.0222219870220217E-3</c:v>
                </c:pt>
                <c:pt idx="145">
                  <c:v>-4.5224810399765829E-3</c:v>
                </c:pt>
                <c:pt idx="146">
                  <c:v>-4.2790795852953355E-3</c:v>
                </c:pt>
                <c:pt idx="147">
                  <c:v>-4.8035306106420424E-3</c:v>
                </c:pt>
                <c:pt idx="148">
                  <c:v>-4.7188346316288515E-3</c:v>
                </c:pt>
                <c:pt idx="149">
                  <c:v>-5.9505003491626667E-3</c:v>
                </c:pt>
                <c:pt idx="150">
                  <c:v>-6.0387160292588076E-3</c:v>
                </c:pt>
                <c:pt idx="151">
                  <c:v>-5.7532912924300487E-3</c:v>
                </c:pt>
                <c:pt idx="152">
                  <c:v>-5.680851509426702E-3</c:v>
                </c:pt>
                <c:pt idx="153">
                  <c:v>-4.4935534049941449E-3</c:v>
                </c:pt>
                <c:pt idx="154">
                  <c:v>-4.1731218502229694E-3</c:v>
                </c:pt>
                <c:pt idx="155">
                  <c:v>-4.059885507210083E-3</c:v>
                </c:pt>
                <c:pt idx="156">
                  <c:v>-4.3632908652592737E-3</c:v>
                </c:pt>
                <c:pt idx="157">
                  <c:v>-4.1597928347782724E-3</c:v>
                </c:pt>
                <c:pt idx="158">
                  <c:v>-4.3355688084081977E-3</c:v>
                </c:pt>
                <c:pt idx="159">
                  <c:v>-3.9081013873449137E-3</c:v>
                </c:pt>
                <c:pt idx="160">
                  <c:v>-2.8754560458921787E-3</c:v>
                </c:pt>
                <c:pt idx="161">
                  <c:v>-3.1221015743042244E-3</c:v>
                </c:pt>
                <c:pt idx="162">
                  <c:v>-3.6155907039401428E-3</c:v>
                </c:pt>
                <c:pt idx="163">
                  <c:v>-3.585976457007064E-3</c:v>
                </c:pt>
                <c:pt idx="164">
                  <c:v>-3.0082610322322125E-3</c:v>
                </c:pt>
                <c:pt idx="165">
                  <c:v>-3.088406753740401E-3</c:v>
                </c:pt>
                <c:pt idx="166">
                  <c:v>-1.1154866310914714E-3</c:v>
                </c:pt>
                <c:pt idx="167">
                  <c:v>-8.5452540339906586E-4</c:v>
                </c:pt>
                <c:pt idx="168">
                  <c:v>-4.1378284838151556E-4</c:v>
                </c:pt>
                <c:pt idx="169">
                  <c:v>-1.0160763229605436E-3</c:v>
                </c:pt>
                <c:pt idx="170">
                  <c:v>-4.3284748789369586E-4</c:v>
                </c:pt>
                <c:pt idx="171">
                  <c:v>-6.7415705574740061E-4</c:v>
                </c:pt>
                <c:pt idx="172">
                  <c:v>-1.0198118249472828E-3</c:v>
                </c:pt>
                <c:pt idx="173">
                  <c:v>-1.3299636198751158E-3</c:v>
                </c:pt>
                <c:pt idx="174">
                  <c:v>-1.9400111066318003E-3</c:v>
                </c:pt>
                <c:pt idx="175">
                  <c:v>-2.1028579042060755E-3</c:v>
                </c:pt>
                <c:pt idx="176">
                  <c:v>-1.8475911214934514E-3</c:v>
                </c:pt>
                <c:pt idx="177">
                  <c:v>-2.1753623495196733E-3</c:v>
                </c:pt>
                <c:pt idx="178">
                  <c:v>-2.1711399381292721E-3</c:v>
                </c:pt>
                <c:pt idx="179">
                  <c:v>-2.8910278707407998E-3</c:v>
                </c:pt>
                <c:pt idx="180">
                  <c:v>-2.736748972459509E-3</c:v>
                </c:pt>
                <c:pt idx="181">
                  <c:v>-1.8954675057507302E-3</c:v>
                </c:pt>
                <c:pt idx="182">
                  <c:v>-1.4384904119449401E-3</c:v>
                </c:pt>
                <c:pt idx="183">
                  <c:v>-1.7530855341033203E-3</c:v>
                </c:pt>
                <c:pt idx="184">
                  <c:v>-1.0069183596626771E-3</c:v>
                </c:pt>
                <c:pt idx="185">
                  <c:v>-3.6593812767887356E-4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-4.1694897650336314E-4</c:v>
                </c:pt>
                <c:pt idx="190">
                  <c:v>0</c:v>
                </c:pt>
                <c:pt idx="191">
                  <c:v>0</c:v>
                </c:pt>
                <c:pt idx="192">
                  <c:v>-1.543515605480934E-4</c:v>
                </c:pt>
                <c:pt idx="193">
                  <c:v>-6.3391637916561199E-4</c:v>
                </c:pt>
                <c:pt idx="194">
                  <c:v>-1.5362007417434143E-4</c:v>
                </c:pt>
                <c:pt idx="195">
                  <c:v>-2.2157323929013729E-4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62-45A2-B6BA-54CBE37A9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Données!$AE$2:$AE$254</c:f>
              <c:numCache>
                <c:formatCode>General</c:formatCode>
                <c:ptCount val="253"/>
                <c:pt idx="0">
                  <c:v>1000</c:v>
                </c:pt>
                <c:pt idx="1">
                  <c:v>1002.7525808799865</c:v>
                </c:pt>
                <c:pt idx="2">
                  <c:v>1006.332746919963</c:v>
                </c:pt>
                <c:pt idx="3">
                  <c:v>1004.9971350757046</c:v>
                </c:pt>
                <c:pt idx="4">
                  <c:v>1002.591144388119</c:v>
                </c:pt>
                <c:pt idx="5">
                  <c:v>1008.4546031996515</c:v>
                </c:pt>
                <c:pt idx="6">
                  <c:v>1007.8945890403093</c:v>
                </c:pt>
                <c:pt idx="7">
                  <c:v>1007.7746506383683</c:v>
                </c:pt>
                <c:pt idx="8">
                  <c:v>1007.1987137736227</c:v>
                </c:pt>
                <c:pt idx="9">
                  <c:v>1004.9375259182602</c:v>
                </c:pt>
                <c:pt idx="10">
                  <c:v>1008.8777825534498</c:v>
                </c:pt>
                <c:pt idx="11">
                  <c:v>1013.8115970376642</c:v>
                </c:pt>
                <c:pt idx="12">
                  <c:v>1013.2511592563782</c:v>
                </c:pt>
                <c:pt idx="13">
                  <c:v>1011.9811041373532</c:v>
                </c:pt>
                <c:pt idx="14">
                  <c:v>1010.0000638664526</c:v>
                </c:pt>
                <c:pt idx="15">
                  <c:v>1006.800360211289</c:v>
                </c:pt>
                <c:pt idx="16">
                  <c:v>1007.095903608189</c:v>
                </c:pt>
                <c:pt idx="17">
                  <c:v>1004.7007402197729</c:v>
                </c:pt>
                <c:pt idx="18">
                  <c:v>1006.6581321293548</c:v>
                </c:pt>
                <c:pt idx="19">
                  <c:v>1009.5843909810962</c:v>
                </c:pt>
                <c:pt idx="20">
                  <c:v>1011.2916731228911</c:v>
                </c:pt>
                <c:pt idx="21">
                  <c:v>1015.4948964167387</c:v>
                </c:pt>
                <c:pt idx="22">
                  <c:v>1015.6119158316534</c:v>
                </c:pt>
                <c:pt idx="23">
                  <c:v>1018.6185139176554</c:v>
                </c:pt>
                <c:pt idx="24">
                  <c:v>1018.4374952731115</c:v>
                </c:pt>
                <c:pt idx="25">
                  <c:v>1021.8438322986833</c:v>
                </c:pt>
                <c:pt idx="26">
                  <c:v>1016.6337362193225</c:v>
                </c:pt>
                <c:pt idx="27">
                  <c:v>1016.2988823920871</c:v>
                </c:pt>
                <c:pt idx="28">
                  <c:v>1011.9240971286323</c:v>
                </c:pt>
                <c:pt idx="29">
                  <c:v>1013.445950883028</c:v>
                </c:pt>
                <c:pt idx="30">
                  <c:v>1013.5069166142265</c:v>
                </c:pt>
                <c:pt idx="31">
                  <c:v>1013.5169605991879</c:v>
                </c:pt>
                <c:pt idx="32">
                  <c:v>1013.9931151767389</c:v>
                </c:pt>
                <c:pt idx="33">
                  <c:v>1012.2549725627199</c:v>
                </c:pt>
                <c:pt idx="34">
                  <c:v>1009.4381107409992</c:v>
                </c:pt>
                <c:pt idx="35">
                  <c:v>1009.9946797228738</c:v>
                </c:pt>
                <c:pt idx="36">
                  <c:v>1010.1409564503512</c:v>
                </c:pt>
                <c:pt idx="37">
                  <c:v>1014.1383641116723</c:v>
                </c:pt>
                <c:pt idx="38">
                  <c:v>1019.3975076033623</c:v>
                </c:pt>
                <c:pt idx="39">
                  <c:v>1025.6169226566419</c:v>
                </c:pt>
                <c:pt idx="40">
                  <c:v>1027.6235924064099</c:v>
                </c:pt>
                <c:pt idx="41">
                  <c:v>1027.2135326874409</c:v>
                </c:pt>
                <c:pt idx="42">
                  <c:v>1022.5787903779444</c:v>
                </c:pt>
                <c:pt idx="43">
                  <c:v>1021.7845266315868</c:v>
                </c:pt>
                <c:pt idx="44">
                  <c:v>1022.7576199578497</c:v>
                </c:pt>
                <c:pt idx="45">
                  <c:v>1019.3217228318914</c:v>
                </c:pt>
                <c:pt idx="46">
                  <c:v>1020.2020921291193</c:v>
                </c:pt>
                <c:pt idx="47">
                  <c:v>1017.8929661467497</c:v>
                </c:pt>
                <c:pt idx="48">
                  <c:v>1016.0209344101235</c:v>
                </c:pt>
                <c:pt idx="49">
                  <c:v>1012.9756778360146</c:v>
                </c:pt>
                <c:pt idx="50">
                  <c:v>1015.555710402763</c:v>
                </c:pt>
                <c:pt idx="51">
                  <c:v>1022.4810503278825</c:v>
                </c:pt>
                <c:pt idx="52">
                  <c:v>1025.9862949983269</c:v>
                </c:pt>
                <c:pt idx="53">
                  <c:v>1026.6665229489997</c:v>
                </c:pt>
                <c:pt idx="54">
                  <c:v>1028.5988719872157</c:v>
                </c:pt>
                <c:pt idx="55">
                  <c:v>1036.3048783075749</c:v>
                </c:pt>
                <c:pt idx="56">
                  <c:v>1040.7277977022195</c:v>
                </c:pt>
                <c:pt idx="57">
                  <c:v>1039.3310213124839</c:v>
                </c:pt>
                <c:pt idx="58">
                  <c:v>1043.0674624008425</c:v>
                </c:pt>
                <c:pt idx="59">
                  <c:v>1042.7517586740523</c:v>
                </c:pt>
                <c:pt idx="60">
                  <c:v>1048.8037896676751</c:v>
                </c:pt>
                <c:pt idx="61">
                  <c:v>1047.7743700784024</c:v>
                </c:pt>
                <c:pt idx="62">
                  <c:v>1044.3095654968101</c:v>
                </c:pt>
                <c:pt idx="63">
                  <c:v>1045.931181165206</c:v>
                </c:pt>
                <c:pt idx="64">
                  <c:v>1042.4200381036487</c:v>
                </c:pt>
                <c:pt idx="65">
                  <c:v>1040.7730465675331</c:v>
                </c:pt>
                <c:pt idx="66">
                  <c:v>1040.3511633704286</c:v>
                </c:pt>
                <c:pt idx="67">
                  <c:v>1042.2548972029754</c:v>
                </c:pt>
                <c:pt idx="68">
                  <c:v>1029.8415996269778</c:v>
                </c:pt>
                <c:pt idx="69">
                  <c:v>1023.7921040423026</c:v>
                </c:pt>
                <c:pt idx="70">
                  <c:v>1028.718052365811</c:v>
                </c:pt>
                <c:pt idx="71">
                  <c:v>1031.5277695189257</c:v>
                </c:pt>
                <c:pt idx="72">
                  <c:v>1034.1961557131951</c:v>
                </c:pt>
                <c:pt idx="73">
                  <c:v>1032.0131594763679</c:v>
                </c:pt>
                <c:pt idx="74">
                  <c:v>1025.0686750709949</c:v>
                </c:pt>
                <c:pt idx="75">
                  <c:v>1025.9448236043108</c:v>
                </c:pt>
                <c:pt idx="76">
                  <c:v>1027.1418085044206</c:v>
                </c:pt>
                <c:pt idx="77">
                  <c:v>1034.9197722457527</c:v>
                </c:pt>
                <c:pt idx="78">
                  <c:v>1034.6355486173136</c:v>
                </c:pt>
                <c:pt idx="79">
                  <c:v>1029.9034491333096</c:v>
                </c:pt>
                <c:pt idx="80">
                  <c:v>1034.1396439838611</c:v>
                </c:pt>
                <c:pt idx="81">
                  <c:v>1029.0529104081902</c:v>
                </c:pt>
                <c:pt idx="82">
                  <c:v>1019.5419746291357</c:v>
                </c:pt>
                <c:pt idx="83">
                  <c:v>1015.9944626050361</c:v>
                </c:pt>
                <c:pt idx="84">
                  <c:v>1014.4407219909203</c:v>
                </c:pt>
                <c:pt idx="85">
                  <c:v>1025.319838624712</c:v>
                </c:pt>
                <c:pt idx="86">
                  <c:v>1029.8953300639803</c:v>
                </c:pt>
                <c:pt idx="87">
                  <c:v>1037.4111195936741</c:v>
                </c:pt>
                <c:pt idx="88">
                  <c:v>1038.9272751762842</c:v>
                </c:pt>
                <c:pt idx="89">
                  <c:v>1040.9655837948167</c:v>
                </c:pt>
                <c:pt idx="90">
                  <c:v>1041.8310047873645</c:v>
                </c:pt>
                <c:pt idx="91">
                  <c:v>1043.0395700923214</c:v>
                </c:pt>
                <c:pt idx="92">
                  <c:v>1045.0062549887589</c:v>
                </c:pt>
                <c:pt idx="93">
                  <c:v>1043.7282416783901</c:v>
                </c:pt>
                <c:pt idx="94">
                  <c:v>1045.519730448809</c:v>
                </c:pt>
                <c:pt idx="95">
                  <c:v>1046.1618612280142</c:v>
                </c:pt>
                <c:pt idx="96">
                  <c:v>1054.4357801845235</c:v>
                </c:pt>
                <c:pt idx="97">
                  <c:v>1054.9729826885755</c:v>
                </c:pt>
                <c:pt idx="98">
                  <c:v>1054.6766145285542</c:v>
                </c:pt>
                <c:pt idx="99">
                  <c:v>1051.7586377316993</c:v>
                </c:pt>
                <c:pt idx="100">
                  <c:v>1056.6945056934296</c:v>
                </c:pt>
                <c:pt idx="101">
                  <c:v>1057.3278809166036</c:v>
                </c:pt>
                <c:pt idx="102">
                  <c:v>1049.7062140018957</c:v>
                </c:pt>
                <c:pt idx="103">
                  <c:v>1053.7495351161899</c:v>
                </c:pt>
                <c:pt idx="104">
                  <c:v>1052.1006825941217</c:v>
                </c:pt>
                <c:pt idx="105">
                  <c:v>1048.5595375446114</c:v>
                </c:pt>
                <c:pt idx="106">
                  <c:v>1053.4788477192844</c:v>
                </c:pt>
                <c:pt idx="107">
                  <c:v>1052.7927284027385</c:v>
                </c:pt>
                <c:pt idx="108">
                  <c:v>1052.2064538980187</c:v>
                </c:pt>
                <c:pt idx="109">
                  <c:v>1053.064650836754</c:v>
                </c:pt>
                <c:pt idx="110">
                  <c:v>1050.1563218013509</c:v>
                </c:pt>
                <c:pt idx="111">
                  <c:v>1049.509035198852</c:v>
                </c:pt>
                <c:pt idx="112">
                  <c:v>1048.6320499595076</c:v>
                </c:pt>
                <c:pt idx="113">
                  <c:v>1050.5924479690862</c:v>
                </c:pt>
                <c:pt idx="114">
                  <c:v>1053.0109815193355</c:v>
                </c:pt>
                <c:pt idx="115">
                  <c:v>1049.5894257173616</c:v>
                </c:pt>
                <c:pt idx="116">
                  <c:v>1058.607826167844</c:v>
                </c:pt>
                <c:pt idx="117">
                  <c:v>1057.8006963978039</c:v>
                </c:pt>
                <c:pt idx="118">
                  <c:v>1050.4570006483502</c:v>
                </c:pt>
                <c:pt idx="119">
                  <c:v>1051.6086608105595</c:v>
                </c:pt>
                <c:pt idx="120">
                  <c:v>1039.7061107941015</c:v>
                </c:pt>
                <c:pt idx="121">
                  <c:v>1045.8276143814744</c:v>
                </c:pt>
                <c:pt idx="122">
                  <c:v>1039.340530676717</c:v>
                </c:pt>
                <c:pt idx="123">
                  <c:v>1034.9455703303688</c:v>
                </c:pt>
                <c:pt idx="124">
                  <c:v>1034.9340896839228</c:v>
                </c:pt>
                <c:pt idx="125">
                  <c:v>1032.2204328460975</c:v>
                </c:pt>
                <c:pt idx="126">
                  <c:v>1038.627147108064</c:v>
                </c:pt>
                <c:pt idx="127">
                  <c:v>1042.9964526846827</c:v>
                </c:pt>
                <c:pt idx="128">
                  <c:v>1040.4848796721433</c:v>
                </c:pt>
                <c:pt idx="129">
                  <c:v>1046.9526685565213</c:v>
                </c:pt>
                <c:pt idx="130">
                  <c:v>1045.5628295908252</c:v>
                </c:pt>
                <c:pt idx="131">
                  <c:v>1044.68037098736</c:v>
                </c:pt>
                <c:pt idx="132">
                  <c:v>1047.6261206636636</c:v>
                </c:pt>
                <c:pt idx="133">
                  <c:v>1047.4048157830134</c:v>
                </c:pt>
                <c:pt idx="134">
                  <c:v>1038.9414500020914</c:v>
                </c:pt>
                <c:pt idx="135">
                  <c:v>1040.445933149216</c:v>
                </c:pt>
                <c:pt idx="136">
                  <c:v>1035.9858165162875</c:v>
                </c:pt>
                <c:pt idx="137">
                  <c:v>1041.5722258739925</c:v>
                </c:pt>
                <c:pt idx="138">
                  <c:v>1044.4481278087553</c:v>
                </c:pt>
                <c:pt idx="139">
                  <c:v>1047.8912117547568</c:v>
                </c:pt>
                <c:pt idx="140">
                  <c:v>1024.5896612209538</c:v>
                </c:pt>
                <c:pt idx="141">
                  <c:v>1005.21435899471</c:v>
                </c:pt>
                <c:pt idx="142">
                  <c:v>991.41814161143327</c:v>
                </c:pt>
                <c:pt idx="143">
                  <c:v>984.18813531335513</c:v>
                </c:pt>
                <c:pt idx="144">
                  <c:v>1008.8930652595316</c:v>
                </c:pt>
                <c:pt idx="145">
                  <c:v>992.67365237705098</c:v>
                </c:pt>
                <c:pt idx="146">
                  <c:v>998.91550885549736</c:v>
                </c:pt>
                <c:pt idx="147">
                  <c:v>1007.8877703428177</c:v>
                </c:pt>
                <c:pt idx="148">
                  <c:v>1012.147144971211</c:v>
                </c:pt>
                <c:pt idx="149">
                  <c:v>1006.4609273329253</c:v>
                </c:pt>
                <c:pt idx="150">
                  <c:v>1006.4802109129216</c:v>
                </c:pt>
                <c:pt idx="151">
                  <c:v>997.80785268615602</c:v>
                </c:pt>
                <c:pt idx="152">
                  <c:v>1007.0382875112002</c:v>
                </c:pt>
                <c:pt idx="153">
                  <c:v>1012.3018056195481</c:v>
                </c:pt>
                <c:pt idx="154">
                  <c:v>1020.1735605238005</c:v>
                </c:pt>
                <c:pt idx="155">
                  <c:v>1019.58290016204</c:v>
                </c:pt>
                <c:pt idx="156">
                  <c:v>1021.1248461015024</c:v>
                </c:pt>
                <c:pt idx="157">
                  <c:v>1025.3020984898412</c:v>
                </c:pt>
                <c:pt idx="158">
                  <c:v>1026.1757347974999</c:v>
                </c:pt>
                <c:pt idx="159">
                  <c:v>1027.0190199628007</c:v>
                </c:pt>
                <c:pt idx="160">
                  <c:v>1031.0511498705177</c:v>
                </c:pt>
                <c:pt idx="161">
                  <c:v>1030.5539729661857</c:v>
                </c:pt>
                <c:pt idx="162">
                  <c:v>1028.8228780724669</c:v>
                </c:pt>
                <c:pt idx="163">
                  <c:v>1033.252633727702</c:v>
                </c:pt>
                <c:pt idx="164">
                  <c:v>1032.8622221986611</c:v>
                </c:pt>
                <c:pt idx="165">
                  <c:v>1036.3433126905404</c:v>
                </c:pt>
                <c:pt idx="166">
                  <c:v>1045.3056489194473</c:v>
                </c:pt>
                <c:pt idx="167">
                  <c:v>1046.1575111996949</c:v>
                </c:pt>
                <c:pt idx="168">
                  <c:v>1046.5876539709191</c:v>
                </c:pt>
                <c:pt idx="169">
                  <c:v>1052.7389185805291</c:v>
                </c:pt>
                <c:pt idx="170">
                  <c:v>1054.3637630490146</c:v>
                </c:pt>
                <c:pt idx="171">
                  <c:v>1049.5438361279307</c:v>
                </c:pt>
                <c:pt idx="172">
                  <c:v>1039.7989177209629</c:v>
                </c:pt>
                <c:pt idx="173">
                  <c:v>1037.9667858322687</c:v>
                </c:pt>
                <c:pt idx="174">
                  <c:v>1034.8419620977243</c:v>
                </c:pt>
                <c:pt idx="175">
                  <c:v>1040.2048613520892</c:v>
                </c:pt>
                <c:pt idx="176">
                  <c:v>1047.2361369717107</c:v>
                </c:pt>
                <c:pt idx="177">
                  <c:v>1045.2318185696145</c:v>
                </c:pt>
                <c:pt idx="178">
                  <c:v>1047.7636811764514</c:v>
                </c:pt>
                <c:pt idx="179">
                  <c:v>1046.1213529943384</c:v>
                </c:pt>
                <c:pt idx="180">
                  <c:v>1047.6811908138454</c:v>
                </c:pt>
                <c:pt idx="181">
                  <c:v>1047.8401424784897</c:v>
                </c:pt>
                <c:pt idx="182">
                  <c:v>1048.9929308941678</c:v>
                </c:pt>
                <c:pt idx="183">
                  <c:v>1047.5203823783925</c:v>
                </c:pt>
                <c:pt idx="184">
                  <c:v>1047.9711575756035</c:v>
                </c:pt>
                <c:pt idx="185">
                  <c:v>1047.2739215200193</c:v>
                </c:pt>
                <c:pt idx="186">
                  <c:v>1050.3849076402544</c:v>
                </c:pt>
                <c:pt idx="187">
                  <c:v>1050.7026156678835</c:v>
                </c:pt>
                <c:pt idx="188">
                  <c:v>1050.6685566040996</c:v>
                </c:pt>
                <c:pt idx="189">
                  <c:v>1043.9360152451745</c:v>
                </c:pt>
                <c:pt idx="190">
                  <c:v>1046.2453147509602</c:v>
                </c:pt>
                <c:pt idx="191">
                  <c:v>1045.2936210068415</c:v>
                </c:pt>
                <c:pt idx="192">
                  <c:v>1047.8286800976664</c:v>
                </c:pt>
                <c:pt idx="193">
                  <c:v>1046.3444465009741</c:v>
                </c:pt>
                <c:pt idx="194">
                  <c:v>1048.2889702793018</c:v>
                </c:pt>
                <c:pt idx="195">
                  <c:v>1053.4069436901318</c:v>
                </c:pt>
                <c:pt idx="196">
                  <c:v>1058.9586560923033</c:v>
                </c:pt>
                <c:pt idx="197">
                  <c:v>1052.1874133913102</c:v>
                </c:pt>
                <c:pt idx="198">
                  <c:v>1054.1463740368802</c:v>
                </c:pt>
                <c:pt idx="199">
                  <c:v>1058.0473652032674</c:v>
                </c:pt>
                <c:pt idx="200">
                  <c:v>1060.08292835819</c:v>
                </c:pt>
                <c:pt idx="201">
                  <c:v>1057.8780225068288</c:v>
                </c:pt>
                <c:pt idx="202">
                  <c:v>1059.783346853606</c:v>
                </c:pt>
                <c:pt idx="203">
                  <c:v>1059.9490539885858</c:v>
                </c:pt>
                <c:pt idx="204">
                  <c:v>1057.648343540654</c:v>
                </c:pt>
                <c:pt idx="205">
                  <c:v>1057.7444523300962</c:v>
                </c:pt>
                <c:pt idx="206">
                  <c:v>1061.3836542679715</c:v>
                </c:pt>
                <c:pt idx="207">
                  <c:v>1061.3380176094358</c:v>
                </c:pt>
                <c:pt idx="208">
                  <c:v>1055.8010856087196</c:v>
                </c:pt>
                <c:pt idx="209">
                  <c:v>1057.5537985695319</c:v>
                </c:pt>
                <c:pt idx="210">
                  <c:v>1053.1934902171845</c:v>
                </c:pt>
                <c:pt idx="211">
                  <c:v>1054.9691279396432</c:v>
                </c:pt>
                <c:pt idx="212">
                  <c:v>1059.843549643791</c:v>
                </c:pt>
                <c:pt idx="213">
                  <c:v>1058.491471340589</c:v>
                </c:pt>
                <c:pt idx="214">
                  <c:v>1060.3917557805246</c:v>
                </c:pt>
                <c:pt idx="215">
                  <c:v>1059.9878543865311</c:v>
                </c:pt>
                <c:pt idx="216">
                  <c:v>1061.5702003709805</c:v>
                </c:pt>
                <c:pt idx="217">
                  <c:v>1062.4009672619559</c:v>
                </c:pt>
                <c:pt idx="218">
                  <c:v>1065.9488832373288</c:v>
                </c:pt>
                <c:pt idx="219">
                  <c:v>1062.8482403772596</c:v>
                </c:pt>
                <c:pt idx="220">
                  <c:v>1066.2110160000539</c:v>
                </c:pt>
                <c:pt idx="221">
                  <c:v>1065.5559988239722</c:v>
                </c:pt>
                <c:pt idx="222">
                  <c:v>1064.5853088321539</c:v>
                </c:pt>
                <c:pt idx="223">
                  <c:v>1059.5953324755342</c:v>
                </c:pt>
                <c:pt idx="224">
                  <c:v>1067.0476018969352</c:v>
                </c:pt>
                <c:pt idx="225">
                  <c:v>1069.2669966023111</c:v>
                </c:pt>
                <c:pt idx="226">
                  <c:v>1069.7762969625066</c:v>
                </c:pt>
                <c:pt idx="227">
                  <c:v>1072.3635725512142</c:v>
                </c:pt>
                <c:pt idx="228">
                  <c:v>1071.6888910271532</c:v>
                </c:pt>
                <c:pt idx="229">
                  <c:v>1073.8577531845624</c:v>
                </c:pt>
                <c:pt idx="230">
                  <c:v>1077.5547967296152</c:v>
                </c:pt>
                <c:pt idx="231">
                  <c:v>1076.9318912209185</c:v>
                </c:pt>
                <c:pt idx="232">
                  <c:v>1075.1497748225613</c:v>
                </c:pt>
                <c:pt idx="233">
                  <c:v>1073.6049738257525</c:v>
                </c:pt>
                <c:pt idx="234">
                  <c:v>1074.9284488661924</c:v>
                </c:pt>
                <c:pt idx="235">
                  <c:v>1074.8220452907374</c:v>
                </c:pt>
                <c:pt idx="236">
                  <c:v>1073.2420070974747</c:v>
                </c:pt>
                <c:pt idx="237">
                  <c:v>1080.6652545518373</c:v>
                </c:pt>
                <c:pt idx="238">
                  <c:v>1077.6577200014056</c:v>
                </c:pt>
                <c:pt idx="239">
                  <c:v>1076.3118625478107</c:v>
                </c:pt>
                <c:pt idx="240">
                  <c:v>1075.7061105664836</c:v>
                </c:pt>
                <c:pt idx="241">
                  <c:v>1077.2141920412973</c:v>
                </c:pt>
                <c:pt idx="242">
                  <c:v>1077.0744775900687</c:v>
                </c:pt>
                <c:pt idx="243">
                  <c:v>1073.630840757716</c:v>
                </c:pt>
                <c:pt idx="244">
                  <c:v>1078.4136013515702</c:v>
                </c:pt>
                <c:pt idx="245">
                  <c:v>1083.9088209925542</c:v>
                </c:pt>
                <c:pt idx="246">
                  <c:v>1088.5595710128525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2-45A2-B6BA-54CBE37A9706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1002.4454485607941</c:v>
                </c:pt>
                <c:pt idx="2">
                  <c:v>1006.2717387201033</c:v>
                </c:pt>
                <c:pt idx="3">
                  <c:v>1004.5049963367385</c:v>
                </c:pt>
                <c:pt idx="4">
                  <c:v>1002.065462031823</c:v>
                </c:pt>
                <c:pt idx="5">
                  <c:v>1007.8012042695401</c:v>
                </c:pt>
                <c:pt idx="6">
                  <c:v>1007.1102621431438</c:v>
                </c:pt>
                <c:pt idx="7">
                  <c:v>1007.2885046939222</c:v>
                </c:pt>
                <c:pt idx="8">
                  <c:v>1006.267941052408</c:v>
                </c:pt>
                <c:pt idx="9">
                  <c:v>1003.7468166441539</c:v>
                </c:pt>
                <c:pt idx="10">
                  <c:v>1007.4506045503592</c:v>
                </c:pt>
                <c:pt idx="11">
                  <c:v>1012.0905708792352</c:v>
                </c:pt>
                <c:pt idx="12">
                  <c:v>1011.7340103857539</c:v>
                </c:pt>
                <c:pt idx="13">
                  <c:v>1011.0919871919322</c:v>
                </c:pt>
                <c:pt idx="14">
                  <c:v>1007.9689472917441</c:v>
                </c:pt>
                <c:pt idx="15">
                  <c:v>1004.5354522681838</c:v>
                </c:pt>
                <c:pt idx="16">
                  <c:v>1004.0939651776763</c:v>
                </c:pt>
                <c:pt idx="17">
                  <c:v>1001.6635123915179</c:v>
                </c:pt>
                <c:pt idx="18">
                  <c:v>1003.4829801976115</c:v>
                </c:pt>
                <c:pt idx="19">
                  <c:v>1006.1885870414735</c:v>
                </c:pt>
                <c:pt idx="20">
                  <c:v>1008.0545091058382</c:v>
                </c:pt>
                <c:pt idx="21">
                  <c:v>1011.7353730546907</c:v>
                </c:pt>
                <c:pt idx="22">
                  <c:v>1012.5606555704489</c:v>
                </c:pt>
                <c:pt idx="23">
                  <c:v>1015.5554169128358</c:v>
                </c:pt>
                <c:pt idx="24">
                  <c:v>1015.3533681587774</c:v>
                </c:pt>
                <c:pt idx="25">
                  <c:v>1018.1837101399807</c:v>
                </c:pt>
                <c:pt idx="26">
                  <c:v>1012.5455587385526</c:v>
                </c:pt>
                <c:pt idx="27">
                  <c:v>1012.4752710075819</c:v>
                </c:pt>
                <c:pt idx="28">
                  <c:v>1008.3754380924488</c:v>
                </c:pt>
                <c:pt idx="29">
                  <c:v>1010.1314908633441</c:v>
                </c:pt>
                <c:pt idx="30">
                  <c:v>1009.7743408691755</c:v>
                </c:pt>
                <c:pt idx="31">
                  <c:v>1010.1130888173882</c:v>
                </c:pt>
                <c:pt idx="32">
                  <c:v>1010.2784890756346</c:v>
                </c:pt>
                <c:pt idx="33">
                  <c:v>1009.0466371590801</c:v>
                </c:pt>
                <c:pt idx="34">
                  <c:v>1007.8393068670483</c:v>
                </c:pt>
                <c:pt idx="35">
                  <c:v>1007.4230191263442</c:v>
                </c:pt>
                <c:pt idx="36">
                  <c:v>1008.0225982706547</c:v>
                </c:pt>
                <c:pt idx="37">
                  <c:v>1011.3390609658595</c:v>
                </c:pt>
                <c:pt idx="38">
                  <c:v>1014.9572798395951</c:v>
                </c:pt>
                <c:pt idx="39">
                  <c:v>1021.7712043982839</c:v>
                </c:pt>
                <c:pt idx="40">
                  <c:v>1023.74431854075</c:v>
                </c:pt>
                <c:pt idx="41">
                  <c:v>1023.401491408187</c:v>
                </c:pt>
                <c:pt idx="42">
                  <c:v>1019.0609729816804</c:v>
                </c:pt>
                <c:pt idx="43">
                  <c:v>1018.0250975610805</c:v>
                </c:pt>
                <c:pt idx="44">
                  <c:v>1019.5386032816962</c:v>
                </c:pt>
                <c:pt idx="45">
                  <c:v>1016.5671605012043</c:v>
                </c:pt>
                <c:pt idx="46">
                  <c:v>1017.3108994320456</c:v>
                </c:pt>
                <c:pt idx="47">
                  <c:v>1014.3745018659037</c:v>
                </c:pt>
                <c:pt idx="48">
                  <c:v>1012.0798195095506</c:v>
                </c:pt>
                <c:pt idx="49">
                  <c:v>1008.8713509341993</c:v>
                </c:pt>
                <c:pt idx="50">
                  <c:v>1011.2651383816693</c:v>
                </c:pt>
                <c:pt idx="51">
                  <c:v>1018.4284587948694</c:v>
                </c:pt>
                <c:pt idx="52">
                  <c:v>1021.8364087886309</c:v>
                </c:pt>
                <c:pt idx="53">
                  <c:v>1023.1871786337001</c:v>
                </c:pt>
                <c:pt idx="54">
                  <c:v>1025.4033090208704</c:v>
                </c:pt>
                <c:pt idx="55">
                  <c:v>1033.6579804785667</c:v>
                </c:pt>
                <c:pt idx="56">
                  <c:v>1038.0033231862112</c:v>
                </c:pt>
                <c:pt idx="57">
                  <c:v>1036.1175834721985</c:v>
                </c:pt>
                <c:pt idx="58">
                  <c:v>1039.4019725177441</c:v>
                </c:pt>
                <c:pt idx="59">
                  <c:v>1039.3741184097421</c:v>
                </c:pt>
                <c:pt idx="60">
                  <c:v>1045.2398427419414</c:v>
                </c:pt>
                <c:pt idx="61">
                  <c:v>1044.1370192922257</c:v>
                </c:pt>
                <c:pt idx="62">
                  <c:v>1040.9421421164022</c:v>
                </c:pt>
                <c:pt idx="63">
                  <c:v>1042.0460507286082</c:v>
                </c:pt>
                <c:pt idx="64">
                  <c:v>1038.2772388914495</c:v>
                </c:pt>
                <c:pt idx="65">
                  <c:v>1036.6571907465516</c:v>
                </c:pt>
                <c:pt idx="66">
                  <c:v>1035.6639117633958</c:v>
                </c:pt>
                <c:pt idx="67">
                  <c:v>1038.064544637218</c:v>
                </c:pt>
                <c:pt idx="68">
                  <c:v>1026.6500436241736</c:v>
                </c:pt>
                <c:pt idx="69">
                  <c:v>1020.0404744916218</c:v>
                </c:pt>
                <c:pt idx="70">
                  <c:v>1024.7589125855047</c:v>
                </c:pt>
                <c:pt idx="71">
                  <c:v>1027.1966214433928</c:v>
                </c:pt>
                <c:pt idx="72">
                  <c:v>1029.4792258530038</c:v>
                </c:pt>
                <c:pt idx="73">
                  <c:v>1028.1215632611186</c:v>
                </c:pt>
                <c:pt idx="74">
                  <c:v>1021.7163463465366</c:v>
                </c:pt>
                <c:pt idx="75">
                  <c:v>1023.006100063287</c:v>
                </c:pt>
                <c:pt idx="76">
                  <c:v>1024.2039806993978</c:v>
                </c:pt>
                <c:pt idx="77">
                  <c:v>1031.236452010982</c:v>
                </c:pt>
                <c:pt idx="78">
                  <c:v>1030.9694346668514</c:v>
                </c:pt>
                <c:pt idx="79">
                  <c:v>1026.6521738470669</c:v>
                </c:pt>
                <c:pt idx="80">
                  <c:v>1030.7148914780885</c:v>
                </c:pt>
                <c:pt idx="81">
                  <c:v>1025.5983495341009</c:v>
                </c:pt>
                <c:pt idx="82">
                  <c:v>1015.9908830759119</c:v>
                </c:pt>
                <c:pt idx="83">
                  <c:v>1012.5586440497352</c:v>
                </c:pt>
                <c:pt idx="84">
                  <c:v>1010.8916708480577</c:v>
                </c:pt>
                <c:pt idx="85">
                  <c:v>1021.1139119335891</c:v>
                </c:pt>
                <c:pt idx="86">
                  <c:v>1025.4125148560991</c:v>
                </c:pt>
                <c:pt idx="87">
                  <c:v>1032.6348454911961</c:v>
                </c:pt>
                <c:pt idx="88">
                  <c:v>1034.5287580106606</c:v>
                </c:pt>
                <c:pt idx="89">
                  <c:v>1036.4947115243654</c:v>
                </c:pt>
                <c:pt idx="90">
                  <c:v>1036.4941132012186</c:v>
                </c:pt>
                <c:pt idx="91">
                  <c:v>1037.804266849929</c:v>
                </c:pt>
                <c:pt idx="92">
                  <c:v>1039.8724165236629</c:v>
                </c:pt>
                <c:pt idx="93">
                  <c:v>1040.0408396772723</c:v>
                </c:pt>
                <c:pt idx="94">
                  <c:v>1041.2894286011058</c:v>
                </c:pt>
                <c:pt idx="95">
                  <c:v>1042.1446874273422</c:v>
                </c:pt>
                <c:pt idx="96">
                  <c:v>1050.163102248219</c:v>
                </c:pt>
                <c:pt idx="97">
                  <c:v>1051.4187788150143</c:v>
                </c:pt>
                <c:pt idx="98">
                  <c:v>1051.9425922831886</c:v>
                </c:pt>
                <c:pt idx="99">
                  <c:v>1049.2580751271933</c:v>
                </c:pt>
                <c:pt idx="100">
                  <c:v>1054.2401547714726</c:v>
                </c:pt>
                <c:pt idx="101">
                  <c:v>1054.8784364405217</c:v>
                </c:pt>
                <c:pt idx="102">
                  <c:v>1046.9103296885339</c:v>
                </c:pt>
                <c:pt idx="103">
                  <c:v>1050.5014964960192</c:v>
                </c:pt>
                <c:pt idx="104">
                  <c:v>1048.7756686685448</c:v>
                </c:pt>
                <c:pt idx="105">
                  <c:v>1044.951465421874</c:v>
                </c:pt>
                <c:pt idx="106">
                  <c:v>1049.9915222582738</c:v>
                </c:pt>
                <c:pt idx="107">
                  <c:v>1049.3520190796364</c:v>
                </c:pt>
                <c:pt idx="108">
                  <c:v>1048.0426690767615</c:v>
                </c:pt>
                <c:pt idx="109">
                  <c:v>1048.6079793831382</c:v>
                </c:pt>
                <c:pt idx="110">
                  <c:v>1045.6889869250545</c:v>
                </c:pt>
                <c:pt idx="111">
                  <c:v>1045.6402524620828</c:v>
                </c:pt>
                <c:pt idx="112">
                  <c:v>1045.3953089110487</c:v>
                </c:pt>
                <c:pt idx="113">
                  <c:v>1048.213931458173</c:v>
                </c:pt>
                <c:pt idx="114">
                  <c:v>1050.3000893753622</c:v>
                </c:pt>
                <c:pt idx="115">
                  <c:v>1047.7997137872301</c:v>
                </c:pt>
                <c:pt idx="116">
                  <c:v>1057.02537709188</c:v>
                </c:pt>
                <c:pt idx="117">
                  <c:v>1057.7180027039137</c:v>
                </c:pt>
                <c:pt idx="118">
                  <c:v>1050.236886881228</c:v>
                </c:pt>
                <c:pt idx="119">
                  <c:v>1050.2867024964808</c:v>
                </c:pt>
                <c:pt idx="120">
                  <c:v>1038.8209999400362</c:v>
                </c:pt>
                <c:pt idx="121">
                  <c:v>1045.2605875518543</c:v>
                </c:pt>
                <c:pt idx="122">
                  <c:v>1039.9206625432073</c:v>
                </c:pt>
                <c:pt idx="123">
                  <c:v>1035.5311104921559</c:v>
                </c:pt>
                <c:pt idx="124">
                  <c:v>1035.3076777009078</c:v>
                </c:pt>
                <c:pt idx="125">
                  <c:v>1033.2254305393008</c:v>
                </c:pt>
                <c:pt idx="126">
                  <c:v>1039.3197151156678</c:v>
                </c:pt>
                <c:pt idx="127">
                  <c:v>1043.6760610341066</c:v>
                </c:pt>
                <c:pt idx="128">
                  <c:v>1041.1262588209715</c:v>
                </c:pt>
                <c:pt idx="129">
                  <c:v>1047.34352527141</c:v>
                </c:pt>
                <c:pt idx="130">
                  <c:v>1045.9776008474387</c:v>
                </c:pt>
                <c:pt idx="131">
                  <c:v>1045.0336345993574</c:v>
                </c:pt>
                <c:pt idx="132">
                  <c:v>1047.4973095589637</c:v>
                </c:pt>
                <c:pt idx="133">
                  <c:v>1047.5527907971521</c:v>
                </c:pt>
                <c:pt idx="134">
                  <c:v>1039.2113047361454</c:v>
                </c:pt>
                <c:pt idx="135">
                  <c:v>1041.1077260422101</c:v>
                </c:pt>
                <c:pt idx="136">
                  <c:v>1037.3445726096113</c:v>
                </c:pt>
                <c:pt idx="137">
                  <c:v>1043.0277939452465</c:v>
                </c:pt>
                <c:pt idx="138">
                  <c:v>1045.9113931028598</c:v>
                </c:pt>
                <c:pt idx="139">
                  <c:v>1049.1706622007357</c:v>
                </c:pt>
                <c:pt idx="140">
                  <c:v>1027.1018177021913</c:v>
                </c:pt>
                <c:pt idx="141">
                  <c:v>1008.3961460084414</c:v>
                </c:pt>
                <c:pt idx="142">
                  <c:v>995.41959649978844</c:v>
                </c:pt>
                <c:pt idx="143">
                  <c:v>988.49834110977508</c:v>
                </c:pt>
                <c:pt idx="144">
                  <c:v>1013.9152872465536</c:v>
                </c:pt>
                <c:pt idx="145">
                  <c:v>997.19613341702757</c:v>
                </c:pt>
                <c:pt idx="146">
                  <c:v>1003.1945884407927</c:v>
                </c:pt>
                <c:pt idx="147">
                  <c:v>1012.6913009534597</c:v>
                </c:pt>
                <c:pt idx="148">
                  <c:v>1016.8659796028398</c:v>
                </c:pt>
                <c:pt idx="149">
                  <c:v>1012.4114276820879</c:v>
                </c:pt>
                <c:pt idx="150">
                  <c:v>1012.5189269421804</c:v>
                </c:pt>
                <c:pt idx="151">
                  <c:v>1003.5611439785861</c:v>
                </c:pt>
                <c:pt idx="152">
                  <c:v>1012.7191390206269</c:v>
                </c:pt>
                <c:pt idx="153">
                  <c:v>1016.7953590245422</c:v>
                </c:pt>
                <c:pt idx="154">
                  <c:v>1024.3466823740234</c:v>
                </c:pt>
                <c:pt idx="155">
                  <c:v>1023.6427856692501</c:v>
                </c:pt>
                <c:pt idx="156">
                  <c:v>1025.4881369667617</c:v>
                </c:pt>
                <c:pt idx="157">
                  <c:v>1029.4618913246195</c:v>
                </c:pt>
                <c:pt idx="158">
                  <c:v>1030.5113036059081</c:v>
                </c:pt>
                <c:pt idx="159">
                  <c:v>1030.9271213501456</c:v>
                </c:pt>
                <c:pt idx="160">
                  <c:v>1033.9266059164099</c:v>
                </c:pt>
                <c:pt idx="161">
                  <c:v>1033.6760745404899</c:v>
                </c:pt>
                <c:pt idx="162">
                  <c:v>1032.438468776407</c:v>
                </c:pt>
                <c:pt idx="163">
                  <c:v>1036.8386101847091</c:v>
                </c:pt>
                <c:pt idx="164">
                  <c:v>1035.8704832308933</c:v>
                </c:pt>
                <c:pt idx="165">
                  <c:v>1039.4317194442808</c:v>
                </c:pt>
                <c:pt idx="166">
                  <c:v>1046.4211355505388</c:v>
                </c:pt>
                <c:pt idx="167">
                  <c:v>1047.012036603094</c:v>
                </c:pt>
                <c:pt idx="168">
                  <c:v>1047.0014368193006</c:v>
                </c:pt>
                <c:pt idx="169">
                  <c:v>1053.7549949034897</c:v>
                </c:pt>
                <c:pt idx="170">
                  <c:v>1054.7966105369082</c:v>
                </c:pt>
                <c:pt idx="171">
                  <c:v>1050.2179931836781</c:v>
                </c:pt>
                <c:pt idx="172">
                  <c:v>1040.8187295459102</c:v>
                </c:pt>
                <c:pt idx="173">
                  <c:v>1039.2967494521438</c:v>
                </c:pt>
                <c:pt idx="174">
                  <c:v>1036.7819732043561</c:v>
                </c:pt>
                <c:pt idx="175">
                  <c:v>1042.3077192562953</c:v>
                </c:pt>
                <c:pt idx="176">
                  <c:v>1049.0837280932042</c:v>
                </c:pt>
                <c:pt idx="177">
                  <c:v>1047.4071809191341</c:v>
                </c:pt>
                <c:pt idx="178">
                  <c:v>1049.9348211145807</c:v>
                </c:pt>
                <c:pt idx="179">
                  <c:v>1049.0123808650792</c:v>
                </c:pt>
                <c:pt idx="180">
                  <c:v>1050.4179397863049</c:v>
                </c:pt>
                <c:pt idx="181">
                  <c:v>1049.7356099842405</c:v>
                </c:pt>
                <c:pt idx="182">
                  <c:v>1050.4314213061127</c:v>
                </c:pt>
                <c:pt idx="183">
                  <c:v>1049.2734679124958</c:v>
                </c:pt>
                <c:pt idx="184">
                  <c:v>1048.9780759352661</c:v>
                </c:pt>
                <c:pt idx="185">
                  <c:v>1047.6398596476981</c:v>
                </c:pt>
                <c:pt idx="186">
                  <c:v>1050.3254707886433</c:v>
                </c:pt>
                <c:pt idx="187">
                  <c:v>1050.418634354462</c:v>
                </c:pt>
                <c:pt idx="188">
                  <c:v>1050.334720736168</c:v>
                </c:pt>
                <c:pt idx="189">
                  <c:v>1044.3529642216779</c:v>
                </c:pt>
                <c:pt idx="190">
                  <c:v>1046.0385135123711</c:v>
                </c:pt>
                <c:pt idx="191">
                  <c:v>1045.1557959847166</c:v>
                </c:pt>
                <c:pt idx="192">
                  <c:v>1047.9830316582145</c:v>
                </c:pt>
                <c:pt idx="193">
                  <c:v>1046.9783628801397</c:v>
                </c:pt>
                <c:pt idx="194">
                  <c:v>1048.4425903534761</c:v>
                </c:pt>
                <c:pt idx="195">
                  <c:v>1053.6285169294219</c:v>
                </c:pt>
                <c:pt idx="196">
                  <c:v>1058.0786905042501</c:v>
                </c:pt>
                <c:pt idx="197">
                  <c:v>1049.9890784370557</c:v>
                </c:pt>
                <c:pt idx="198">
                  <c:v>1052.0827562977111</c:v>
                </c:pt>
                <c:pt idx="199">
                  <c:v>1056.2058331848568</c:v>
                </c:pt>
                <c:pt idx="200">
                  <c:v>1058.477576345063</c:v>
                </c:pt>
                <c:pt idx="201">
                  <c:v>1055.2004177059109</c:v>
                </c:pt>
                <c:pt idx="202">
                  <c:v>1056.6588921337607</c:v>
                </c:pt>
                <c:pt idx="203">
                  <c:v>1057.7349755114676</c:v>
                </c:pt>
                <c:pt idx="204">
                  <c:v>1055.1983572606503</c:v>
                </c:pt>
                <c:pt idx="205">
                  <c:v>1055.316875772372</c:v>
                </c:pt>
                <c:pt idx="206">
                  <c:v>1058.8146375994716</c:v>
                </c:pt>
                <c:pt idx="207">
                  <c:v>1058.4762008434584</c:v>
                </c:pt>
                <c:pt idx="208">
                  <c:v>1052.4956706508069</c:v>
                </c:pt>
                <c:pt idx="209">
                  <c:v>1054.298608376394</c:v>
                </c:pt>
                <c:pt idx="210">
                  <c:v>1049.1590045238718</c:v>
                </c:pt>
                <c:pt idx="211">
                  <c:v>1051.0270744560478</c:v>
                </c:pt>
                <c:pt idx="212">
                  <c:v>1055.3001684406381</c:v>
                </c:pt>
                <c:pt idx="213">
                  <c:v>1053.9757889773739</c:v>
                </c:pt>
                <c:pt idx="214">
                  <c:v>1056.1400473142394</c:v>
                </c:pt>
                <c:pt idx="215">
                  <c:v>1056.2563529927679</c:v>
                </c:pt>
                <c:pt idx="216">
                  <c:v>1057.4985127499181</c:v>
                </c:pt>
                <c:pt idx="217">
                  <c:v>1058.2174661845002</c:v>
                </c:pt>
                <c:pt idx="218">
                  <c:v>1061.5934660430325</c:v>
                </c:pt>
                <c:pt idx="219">
                  <c:v>1058.2515393242466</c:v>
                </c:pt>
                <c:pt idx="220">
                  <c:v>1061.7335787268833</c:v>
                </c:pt>
                <c:pt idx="221">
                  <c:v>1061.1366920367336</c:v>
                </c:pt>
                <c:pt idx="222">
                  <c:v>1060.6022202357178</c:v>
                </c:pt>
                <c:pt idx="223">
                  <c:v>1056.7180130374197</c:v>
                </c:pt>
                <c:pt idx="224">
                  <c:v>1063.7089634495489</c:v>
                </c:pt>
                <c:pt idx="225">
                  <c:v>1065.8440635585237</c:v>
                </c:pt>
                <c:pt idx="226">
                  <c:v>1066.2834902037705</c:v>
                </c:pt>
                <c:pt idx="227">
                  <c:v>1069.2955965010847</c:v>
                </c:pt>
                <c:pt idx="228">
                  <c:v>1068.4964036014742</c:v>
                </c:pt>
                <c:pt idx="229">
                  <c:v>1069.7565218754914</c:v>
                </c:pt>
                <c:pt idx="230">
                  <c:v>1072.9009401985768</c:v>
                </c:pt>
                <c:pt idx="231">
                  <c:v>1072.5442906784613</c:v>
                </c:pt>
                <c:pt idx="232">
                  <c:v>1070.7467819734929</c:v>
                </c:pt>
                <c:pt idx="233">
                  <c:v>1068.8750266594668</c:v>
                </c:pt>
                <c:pt idx="234">
                  <c:v>1070.86690055851</c:v>
                </c:pt>
                <c:pt idx="235">
                  <c:v>1071.0080839680993</c:v>
                </c:pt>
                <c:pt idx="236">
                  <c:v>1069.2198981964557</c:v>
                </c:pt>
                <c:pt idx="237">
                  <c:v>1076.2595004612558</c:v>
                </c:pt>
                <c:pt idx="238">
                  <c:v>1072.4385599204318</c:v>
                </c:pt>
                <c:pt idx="239">
                  <c:v>1071.0683710404653</c:v>
                </c:pt>
                <c:pt idx="240">
                  <c:v>1070.3862385406719</c:v>
                </c:pt>
                <c:pt idx="241">
                  <c:v>1072.4371346922385</c:v>
                </c:pt>
                <c:pt idx="242">
                  <c:v>1073.1896535741382</c:v>
                </c:pt>
                <c:pt idx="243">
                  <c:v>1069.293933066491</c:v>
                </c:pt>
                <c:pt idx="244">
                  <c:v>1073.7834379667911</c:v>
                </c:pt>
                <c:pt idx="245">
                  <c:v>1079.2973386640963</c:v>
                </c:pt>
                <c:pt idx="246">
                  <c:v>1083.6031463276636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62-45A2-B6BA-54CBE37A9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05"/>
          <c:min val="-0.01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Données!$I$2:$I$1470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3.105700000003253E-5</c:v>
                </c:pt>
                <c:pt idx="3">
                  <c:v>6.0936999999967158E-5</c:v>
                </c:pt>
                <c:pt idx="4">
                  <c:v>4.4249000000036174E-5</c:v>
                </c:pt>
                <c:pt idx="5">
                  <c:v>2.967599999999493E-5</c:v>
                </c:pt>
                <c:pt idx="6">
                  <c:v>6.4245999999911876E-5</c:v>
                </c:pt>
                <c:pt idx="7">
                  <c:v>1.1032599999998638E-4</c:v>
                </c:pt>
                <c:pt idx="8">
                  <c:v>1.6297600000007151E-4</c:v>
                </c:pt>
                <c:pt idx="9">
                  <c:v>2.6687700000002223E-4</c:v>
                </c:pt>
                <c:pt idx="10">
                  <c:v>2.2668699999996988E-4</c:v>
                </c:pt>
                <c:pt idx="11">
                  <c:v>1.0448099999996429E-4</c:v>
                </c:pt>
                <c:pt idx="12">
                  <c:v>1.3408500000002731E-4</c:v>
                </c:pt>
                <c:pt idx="13">
                  <c:v>1.5901699999994889E-4</c:v>
                </c:pt>
                <c:pt idx="14">
                  <c:v>2.0951700000000528E-4</c:v>
                </c:pt>
                <c:pt idx="15">
                  <c:v>1.7593599999997877E-4</c:v>
                </c:pt>
                <c:pt idx="16">
                  <c:v>2.1183499999995092E-4</c:v>
                </c:pt>
                <c:pt idx="17">
                  <c:v>2.5359400000002098E-4</c:v>
                </c:pt>
                <c:pt idx="18">
                  <c:v>2.1669799999995122E-4</c:v>
                </c:pt>
                <c:pt idx="19">
                  <c:v>1.7967300000009344E-4</c:v>
                </c:pt>
                <c:pt idx="20">
                  <c:v>2.5345100000004095E-4</c:v>
                </c:pt>
                <c:pt idx="21">
                  <c:v>3.415259999999307E-4</c:v>
                </c:pt>
                <c:pt idx="22">
                  <c:v>3.1583300000011152E-4</c:v>
                </c:pt>
                <c:pt idx="23">
                  <c:v>2.3392300000000431E-4</c:v>
                </c:pt>
                <c:pt idx="24">
                  <c:v>2.0000400000003536E-4</c:v>
                </c:pt>
                <c:pt idx="25">
                  <c:v>1.7805100000009588E-4</c:v>
                </c:pt>
                <c:pt idx="26">
                  <c:v>2.6608899999996537E-4</c:v>
                </c:pt>
                <c:pt idx="27">
                  <c:v>2.7902699999981449E-4</c:v>
                </c:pt>
                <c:pt idx="28">
                  <c:v>2.446950000000925E-4</c:v>
                </c:pt>
                <c:pt idx="29">
                  <c:v>3.3439900000007582E-4</c:v>
                </c:pt>
                <c:pt idx="30">
                  <c:v>3.7871800000016263E-4</c:v>
                </c:pt>
                <c:pt idx="31">
                  <c:v>3.9197100000001227E-4</c:v>
                </c:pt>
                <c:pt idx="32">
                  <c:v>4.4383899999979803E-4</c:v>
                </c:pt>
                <c:pt idx="33">
                  <c:v>4.3761700000004565E-4</c:v>
                </c:pt>
                <c:pt idx="34">
                  <c:v>5.1607699999999565E-4</c:v>
                </c:pt>
                <c:pt idx="35">
                  <c:v>4.4140599999991536E-4</c:v>
                </c:pt>
                <c:pt idx="36">
                  <c:v>4.5020499999986894E-4</c:v>
                </c:pt>
                <c:pt idx="37">
                  <c:v>3.9264199999979607E-4</c:v>
                </c:pt>
                <c:pt idx="38">
                  <c:v>5.8921399999985625E-4</c:v>
                </c:pt>
                <c:pt idx="39">
                  <c:v>4.9087099999997011E-4</c:v>
                </c:pt>
                <c:pt idx="40">
                  <c:v>5.604189999999107E-4</c:v>
                </c:pt>
                <c:pt idx="41">
                  <c:v>4.5696899999984452E-4</c:v>
                </c:pt>
                <c:pt idx="42">
                  <c:v>2.7794099999982791E-4</c:v>
                </c:pt>
                <c:pt idx="43">
                  <c:v>1.8497900000011213E-4</c:v>
                </c:pt>
                <c:pt idx="44">
                  <c:v>3.2702599999993252E-4</c:v>
                </c:pt>
                <c:pt idx="45">
                  <c:v>3.0313799999998991E-4</c:v>
                </c:pt>
                <c:pt idx="46">
                  <c:v>3.276100000000497E-4</c:v>
                </c:pt>
                <c:pt idx="47">
                  <c:v>3.1308199999989484E-4</c:v>
                </c:pt>
                <c:pt idx="48">
                  <c:v>3.8010000000008405E-4</c:v>
                </c:pt>
                <c:pt idx="49">
                  <c:v>4.6604299999989963E-4</c:v>
                </c:pt>
                <c:pt idx="50">
                  <c:v>4.2485899999996946E-4</c:v>
                </c:pt>
                <c:pt idx="51">
                  <c:v>2.8347899999994297E-4</c:v>
                </c:pt>
                <c:pt idx="52">
                  <c:v>4.4432299999994031E-4</c:v>
                </c:pt>
                <c:pt idx="53">
                  <c:v>1.2469999999893844E-5</c:v>
                </c:pt>
                <c:pt idx="54">
                  <c:v>0</c:v>
                </c:pt>
                <c:pt idx="55">
                  <c:v>6.5946999999823679E-5</c:v>
                </c:pt>
                <c:pt idx="56">
                  <c:v>0</c:v>
                </c:pt>
                <c:pt idx="57">
                  <c:v>6.6293999999970766E-5</c:v>
                </c:pt>
                <c:pt idx="58">
                  <c:v>1.6474199999993289E-4</c:v>
                </c:pt>
                <c:pt idx="59">
                  <c:v>8.0560099999979679E-4</c:v>
                </c:pt>
                <c:pt idx="60">
                  <c:v>7.1391599999992648E-4</c:v>
                </c:pt>
                <c:pt idx="61">
                  <c:v>9.6916000000010175E-4</c:v>
                </c:pt>
                <c:pt idx="62">
                  <c:v>1.0250670000000355E-3</c:v>
                </c:pt>
                <c:pt idx="63">
                  <c:v>1.5412479999999959E-3</c:v>
                </c:pt>
                <c:pt idx="64">
                  <c:v>1.325657000000092E-3</c:v>
                </c:pt>
                <c:pt idx="65">
                  <c:v>1.3800109999999677E-3</c:v>
                </c:pt>
                <c:pt idx="66">
                  <c:v>1.495151000000078E-3</c:v>
                </c:pt>
                <c:pt idx="67">
                  <c:v>1.4352879999999005E-3</c:v>
                </c:pt>
                <c:pt idx="68">
                  <c:v>1.7583490000001802E-3</c:v>
                </c:pt>
                <c:pt idx="69">
                  <c:v>1.6256819999998697E-3</c:v>
                </c:pt>
                <c:pt idx="70">
                  <c:v>1.9360249999999723E-3</c:v>
                </c:pt>
                <c:pt idx="71">
                  <c:v>1.9028370000000905E-3</c:v>
                </c:pt>
                <c:pt idx="72">
                  <c:v>1.9866779999999835E-3</c:v>
                </c:pt>
                <c:pt idx="73">
                  <c:v>1.7610239999999067E-3</c:v>
                </c:pt>
                <c:pt idx="74">
                  <c:v>2.3508340000000772E-3</c:v>
                </c:pt>
                <c:pt idx="75">
                  <c:v>1.9123779999999898E-3</c:v>
                </c:pt>
                <c:pt idx="76">
                  <c:v>1.9567829999998592E-3</c:v>
                </c:pt>
                <c:pt idx="77">
                  <c:v>1.9204409999999826E-3</c:v>
                </c:pt>
                <c:pt idx="78">
                  <c:v>2.0764619999999925E-3</c:v>
                </c:pt>
                <c:pt idx="79">
                  <c:v>1.682506999999987E-3</c:v>
                </c:pt>
                <c:pt idx="80">
                  <c:v>1.4127370000001065E-3</c:v>
                </c:pt>
                <c:pt idx="81">
                  <c:v>1.7822490000000927E-3</c:v>
                </c:pt>
                <c:pt idx="82">
                  <c:v>2.1214790000001356E-3</c:v>
                </c:pt>
                <c:pt idx="83">
                  <c:v>1.4197639999999866E-3</c:v>
                </c:pt>
                <c:pt idx="84">
                  <c:v>2.9081100000007609E-4</c:v>
                </c:pt>
                <c:pt idx="85">
                  <c:v>3.8501700000006167E-4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9.3974000000116571E-5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1.2515670000000226E-3</c:v>
                </c:pt>
                <c:pt idx="237">
                  <c:v>5.1593000000002575E-4</c:v>
                </c:pt>
                <c:pt idx="238">
                  <c:v>9.4649499999991348E-4</c:v>
                </c:pt>
                <c:pt idx="239">
                  <c:v>1.3828570000000583E-3</c:v>
                </c:pt>
                <c:pt idx="240">
                  <c:v>1.6540700000000469E-3</c:v>
                </c:pt>
                <c:pt idx="241">
                  <c:v>1.6234699999999975E-3</c:v>
                </c:pt>
                <c:pt idx="242">
                  <c:v>1.8287729999999557E-3</c:v>
                </c:pt>
                <c:pt idx="243">
                  <c:v>1.9430200000001604E-3</c:v>
                </c:pt>
                <c:pt idx="244">
                  <c:v>1.8590229999999792E-3</c:v>
                </c:pt>
                <c:pt idx="245">
                  <c:v>1.9429629999999634E-3</c:v>
                </c:pt>
                <c:pt idx="246">
                  <c:v>6.8520199999989016E-4</c:v>
                </c:pt>
                <c:pt idx="247">
                  <c:v>6.8444699999986374E-4</c:v>
                </c:pt>
                <c:pt idx="248">
                  <c:v>1.241060999999945E-3</c:v>
                </c:pt>
                <c:pt idx="249">
                  <c:v>5.397409999998217E-4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8.9527999999972963E-5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1.3716099999987817E-4</c:v>
                </c:pt>
                <c:pt idx="579">
                  <c:v>6.7697199999997796E-4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1.0312859999999091E-3</c:v>
                </c:pt>
                <c:pt idx="622">
                  <c:v>1.5675400000000081E-3</c:v>
                </c:pt>
                <c:pt idx="623">
                  <c:v>2.2505180000000563E-3</c:v>
                </c:pt>
                <c:pt idx="624">
                  <c:v>1.2229689999999208E-3</c:v>
                </c:pt>
                <c:pt idx="625">
                  <c:v>1.7070420000000013E-3</c:v>
                </c:pt>
                <c:pt idx="626">
                  <c:v>2.321567999999843E-3</c:v>
                </c:pt>
                <c:pt idx="627">
                  <c:v>2.7261750000000121E-3</c:v>
                </c:pt>
                <c:pt idx="628">
                  <c:v>2.2359969999999974E-3</c:v>
                </c:pt>
                <c:pt idx="629">
                  <c:v>2.1979299999998149E-4</c:v>
                </c:pt>
                <c:pt idx="630">
                  <c:v>2.5483619999999972E-3</c:v>
                </c:pt>
                <c:pt idx="631">
                  <c:v>2.522642999999789E-3</c:v>
                </c:pt>
                <c:pt idx="632">
                  <c:v>4.9133339999998501E-3</c:v>
                </c:pt>
                <c:pt idx="633">
                  <c:v>2.4935800000000655E-3</c:v>
                </c:pt>
                <c:pt idx="634">
                  <c:v>2.8912089999998899E-3</c:v>
                </c:pt>
                <c:pt idx="635">
                  <c:v>1.0652219999999488E-3</c:v>
                </c:pt>
                <c:pt idx="636">
                  <c:v>0</c:v>
                </c:pt>
                <c:pt idx="637">
                  <c:v>1.1252799999999753E-3</c:v>
                </c:pt>
                <c:pt idx="638">
                  <c:v>2.2564879999999901E-3</c:v>
                </c:pt>
                <c:pt idx="639">
                  <c:v>1.1982430000000476E-3</c:v>
                </c:pt>
                <c:pt idx="640">
                  <c:v>2.5327280000001337E-3</c:v>
                </c:pt>
                <c:pt idx="641">
                  <c:v>2.1914220000001025E-3</c:v>
                </c:pt>
                <c:pt idx="642">
                  <c:v>1.4588189999999485E-3</c:v>
                </c:pt>
                <c:pt idx="643">
                  <c:v>1.4133090000000266E-3</c:v>
                </c:pt>
                <c:pt idx="644">
                  <c:v>1.8792100000000573E-3</c:v>
                </c:pt>
                <c:pt idx="645">
                  <c:v>2.6421000000027562E-5</c:v>
                </c:pt>
                <c:pt idx="646">
                  <c:v>6.6264299999988906E-4</c:v>
                </c:pt>
                <c:pt idx="647">
                  <c:v>8.0618299999991904E-4</c:v>
                </c:pt>
                <c:pt idx="648">
                  <c:v>8.4713600000009136E-4</c:v>
                </c:pt>
                <c:pt idx="649">
                  <c:v>2.9000829999999951E-3</c:v>
                </c:pt>
                <c:pt idx="650">
                  <c:v>3.7057740000000193E-3</c:v>
                </c:pt>
                <c:pt idx="651">
                  <c:v>3.2652519999999186E-3</c:v>
                </c:pt>
                <c:pt idx="652">
                  <c:v>3.8480399999998552E-3</c:v>
                </c:pt>
                <c:pt idx="653">
                  <c:v>4.40558800000008E-3</c:v>
                </c:pt>
                <c:pt idx="654">
                  <c:v>3.078369000000066E-3</c:v>
                </c:pt>
                <c:pt idx="655">
                  <c:v>3.0076000000001388E-3</c:v>
                </c:pt>
                <c:pt idx="656">
                  <c:v>2.2123429999999188E-3</c:v>
                </c:pt>
                <c:pt idx="657">
                  <c:v>1.1594650000001821E-3</c:v>
                </c:pt>
                <c:pt idx="658">
                  <c:v>1.7759300000000167E-3</c:v>
                </c:pt>
                <c:pt idx="659">
                  <c:v>3.2839539999999943E-3</c:v>
                </c:pt>
                <c:pt idx="660">
                  <c:v>3.919390999999905E-3</c:v>
                </c:pt>
                <c:pt idx="661">
                  <c:v>5.2583010000000737E-3</c:v>
                </c:pt>
                <c:pt idx="662">
                  <c:v>5.9489729999997959E-3</c:v>
                </c:pt>
                <c:pt idx="663">
                  <c:v>5.3880580000000011E-3</c:v>
                </c:pt>
                <c:pt idx="664">
                  <c:v>5.9749199999998837E-3</c:v>
                </c:pt>
                <c:pt idx="665">
                  <c:v>5.9873869999998988E-3</c:v>
                </c:pt>
                <c:pt idx="666">
                  <c:v>6.5757499999999705E-3</c:v>
                </c:pt>
                <c:pt idx="667">
                  <c:v>6.4923129999999675E-3</c:v>
                </c:pt>
                <c:pt idx="668">
                  <c:v>5.4011880000000472E-3</c:v>
                </c:pt>
                <c:pt idx="669">
                  <c:v>5.7212990000000442E-3</c:v>
                </c:pt>
                <c:pt idx="670">
                  <c:v>7.6153289999999745E-3</c:v>
                </c:pt>
                <c:pt idx="671">
                  <c:v>7.0100330000000214E-3</c:v>
                </c:pt>
                <c:pt idx="672">
                  <c:v>5.9918719999998305E-3</c:v>
                </c:pt>
                <c:pt idx="673">
                  <c:v>6.0214009999999688E-3</c:v>
                </c:pt>
                <c:pt idx="674">
                  <c:v>6.5480170000000726E-3</c:v>
                </c:pt>
                <c:pt idx="675">
                  <c:v>4.9067939999999904E-3</c:v>
                </c:pt>
                <c:pt idx="676">
                  <c:v>6.1230450000000474E-3</c:v>
                </c:pt>
                <c:pt idx="677">
                  <c:v>5.7162539999999354E-3</c:v>
                </c:pt>
                <c:pt idx="678">
                  <c:v>5.9457780000000187E-3</c:v>
                </c:pt>
                <c:pt idx="679">
                  <c:v>2.6672300000000178E-3</c:v>
                </c:pt>
                <c:pt idx="680">
                  <c:v>3.1612749999999322E-3</c:v>
                </c:pt>
                <c:pt idx="681">
                  <c:v>3.7861169999998767E-3</c:v>
                </c:pt>
                <c:pt idx="682">
                  <c:v>5.8523800000000389E-3</c:v>
                </c:pt>
                <c:pt idx="683">
                  <c:v>6.5599039999999602E-3</c:v>
                </c:pt>
                <c:pt idx="684">
                  <c:v>7.065117999999984E-3</c:v>
                </c:pt>
                <c:pt idx="685">
                  <c:v>4.93712000000005E-3</c:v>
                </c:pt>
                <c:pt idx="686">
                  <c:v>5.905185000000074E-3</c:v>
                </c:pt>
                <c:pt idx="687">
                  <c:v>3.7262550000000372E-3</c:v>
                </c:pt>
                <c:pt idx="688">
                  <c:v>3.8717040000001363E-3</c:v>
                </c:pt>
                <c:pt idx="689">
                  <c:v>1.0612599999999474E-3</c:v>
                </c:pt>
                <c:pt idx="690">
                  <c:v>3.4171929999999976E-3</c:v>
                </c:pt>
                <c:pt idx="691">
                  <c:v>3.1814680000002227E-3</c:v>
                </c:pt>
                <c:pt idx="692">
                  <c:v>5.604847999999947E-3</c:v>
                </c:pt>
                <c:pt idx="693">
                  <c:v>5.6550210000000335E-3</c:v>
                </c:pt>
                <c:pt idx="694">
                  <c:v>4.9351039999999098E-3</c:v>
                </c:pt>
                <c:pt idx="695">
                  <c:v>5.7647579999998014E-3</c:v>
                </c:pt>
                <c:pt idx="696">
                  <c:v>5.5784160000000608E-3</c:v>
                </c:pt>
                <c:pt idx="697">
                  <c:v>6.6702520000001186E-3</c:v>
                </c:pt>
                <c:pt idx="698">
                  <c:v>7.7075640000000478E-3</c:v>
                </c:pt>
                <c:pt idx="699">
                  <c:v>9.6579169999999985E-3</c:v>
                </c:pt>
                <c:pt idx="700">
                  <c:v>1.0149626000000125E-2</c:v>
                </c:pt>
                <c:pt idx="701">
                  <c:v>1.139394500000003E-2</c:v>
                </c:pt>
                <c:pt idx="702">
                  <c:v>1.1380874000000176E-2</c:v>
                </c:pt>
                <c:pt idx="703">
                  <c:v>1.2131674999999859E-2</c:v>
                </c:pt>
                <c:pt idx="704">
                  <c:v>1.2067843000000038E-2</c:v>
                </c:pt>
                <c:pt idx="705">
                  <c:v>9.7576870000000322E-3</c:v>
                </c:pt>
                <c:pt idx="706">
                  <c:v>1.1229388999999855E-2</c:v>
                </c:pt>
                <c:pt idx="707">
                  <c:v>1.2247499000000061E-2</c:v>
                </c:pt>
                <c:pt idx="708">
                  <c:v>1.3179012000000058E-2</c:v>
                </c:pt>
                <c:pt idx="709">
                  <c:v>1.4092656999999918E-2</c:v>
                </c:pt>
                <c:pt idx="710">
                  <c:v>1.4824648000000025E-2</c:v>
                </c:pt>
                <c:pt idx="711">
                  <c:v>1.5194261000000096E-2</c:v>
                </c:pt>
                <c:pt idx="712">
                  <c:v>1.5008876999999985E-2</c:v>
                </c:pt>
                <c:pt idx="713">
                  <c:v>1.5989653999999975E-2</c:v>
                </c:pt>
                <c:pt idx="714">
                  <c:v>1.5674021000000038E-2</c:v>
                </c:pt>
                <c:pt idx="715">
                  <c:v>1.6491566000000148E-2</c:v>
                </c:pt>
                <c:pt idx="716">
                  <c:v>1.6620212000000037E-2</c:v>
                </c:pt>
                <c:pt idx="717">
                  <c:v>1.9252946999999951E-2</c:v>
                </c:pt>
                <c:pt idx="718">
                  <c:v>1.8495404000000007E-2</c:v>
                </c:pt>
                <c:pt idx="719">
                  <c:v>2.0597414999999956E-2</c:v>
                </c:pt>
                <c:pt idx="720">
                  <c:v>1.9368558000000122E-2</c:v>
                </c:pt>
                <c:pt idx="721">
                  <c:v>1.922156700000005E-2</c:v>
                </c:pt>
                <c:pt idx="722">
                  <c:v>1.907124399999998E-2</c:v>
                </c:pt>
                <c:pt idx="723">
                  <c:v>1.9982747999999901E-2</c:v>
                </c:pt>
                <c:pt idx="724">
                  <c:v>2.1527673999999934E-2</c:v>
                </c:pt>
                <c:pt idx="725">
                  <c:v>2.0507223000000067E-2</c:v>
                </c:pt>
                <c:pt idx="726">
                  <c:v>2.1307686000000103E-2</c:v>
                </c:pt>
                <c:pt idx="727">
                  <c:v>1.503676500000006E-2</c:v>
                </c:pt>
                <c:pt idx="728">
                  <c:v>1.5764159999999947E-2</c:v>
                </c:pt>
                <c:pt idx="729">
                  <c:v>1.0855166999999938E-2</c:v>
                </c:pt>
                <c:pt idx="730">
                  <c:v>7.8557990000001614E-3</c:v>
                </c:pt>
                <c:pt idx="731">
                  <c:v>1.0992769999999836E-2</c:v>
                </c:pt>
                <c:pt idx="732">
                  <c:v>9.3496540000001013E-3</c:v>
                </c:pt>
                <c:pt idx="733">
                  <c:v>1.1944565000000011E-2</c:v>
                </c:pt>
                <c:pt idx="734">
                  <c:v>1.4660703000000013E-2</c:v>
                </c:pt>
                <c:pt idx="735">
                  <c:v>1.4559610999999905E-2</c:v>
                </c:pt>
                <c:pt idx="736">
                  <c:v>1.3434105999999928E-2</c:v>
                </c:pt>
                <c:pt idx="737">
                  <c:v>1.3717750000000023E-2</c:v>
                </c:pt>
                <c:pt idx="738">
                  <c:v>1.2041736000000127E-2</c:v>
                </c:pt>
                <c:pt idx="739">
                  <c:v>1.2269157000000178E-2</c:v>
                </c:pt>
                <c:pt idx="740">
                  <c:v>1.3492085999999973E-2</c:v>
                </c:pt>
                <c:pt idx="741">
                  <c:v>9.8001489999999195E-3</c:v>
                </c:pt>
                <c:pt idx="742">
                  <c:v>9.7519260000001398E-3</c:v>
                </c:pt>
                <c:pt idx="743">
                  <c:v>9.1697790000000619E-3</c:v>
                </c:pt>
                <c:pt idx="744">
                  <c:v>1.28228059999999E-2</c:v>
                </c:pt>
                <c:pt idx="745">
                  <c:v>1.3531243000000132E-2</c:v>
                </c:pt>
                <c:pt idx="746">
                  <c:v>1.4578968000000032E-2</c:v>
                </c:pt>
                <c:pt idx="747">
                  <c:v>1.5018487999999934E-2</c:v>
                </c:pt>
                <c:pt idx="748">
                  <c:v>1.7218872000000145E-2</c:v>
                </c:pt>
                <c:pt idx="749">
                  <c:v>1.5491501999999855E-2</c:v>
                </c:pt>
                <c:pt idx="750">
                  <c:v>1.3036336000000119E-2</c:v>
                </c:pt>
                <c:pt idx="751">
                  <c:v>1.6683254000000033E-2</c:v>
                </c:pt>
                <c:pt idx="752">
                  <c:v>1.4421726000000036E-2</c:v>
                </c:pt>
                <c:pt idx="753">
                  <c:v>1.6220432999999958E-2</c:v>
                </c:pt>
                <c:pt idx="754">
                  <c:v>1.710003800000004E-2</c:v>
                </c:pt>
                <c:pt idx="755">
                  <c:v>1.6015267999999878E-2</c:v>
                </c:pt>
                <c:pt idx="756">
                  <c:v>1.7347772999999962E-2</c:v>
                </c:pt>
                <c:pt idx="757">
                  <c:v>1.8117234000000051E-2</c:v>
                </c:pt>
                <c:pt idx="758">
                  <c:v>1.5984858999999914E-2</c:v>
                </c:pt>
                <c:pt idx="759">
                  <c:v>1.8487507000000049E-2</c:v>
                </c:pt>
                <c:pt idx="760">
                  <c:v>1.9535928000000011E-2</c:v>
                </c:pt>
                <c:pt idx="761">
                  <c:v>1.7989955999999894E-2</c:v>
                </c:pt>
                <c:pt idx="762">
                  <c:v>1.6386809999999967E-2</c:v>
                </c:pt>
                <c:pt idx="763">
                  <c:v>1.5142394000000194E-2</c:v>
                </c:pt>
                <c:pt idx="764">
                  <c:v>1.1826424999999972E-2</c:v>
                </c:pt>
                <c:pt idx="765">
                  <c:v>1.3277248999999984E-2</c:v>
                </c:pt>
                <c:pt idx="766">
                  <c:v>1.2431843000000071E-2</c:v>
                </c:pt>
                <c:pt idx="767">
                  <c:v>1.2181150000000116E-2</c:v>
                </c:pt>
                <c:pt idx="768">
                  <c:v>1.0655018000000155E-2</c:v>
                </c:pt>
                <c:pt idx="769">
                  <c:v>1.3227366999999959E-2</c:v>
                </c:pt>
                <c:pt idx="770">
                  <c:v>1.4829786000000013E-2</c:v>
                </c:pt>
                <c:pt idx="771">
                  <c:v>1.6994505000000118E-2</c:v>
                </c:pt>
                <c:pt idx="772">
                  <c:v>1.5713301000000002E-2</c:v>
                </c:pt>
                <c:pt idx="773">
                  <c:v>1.4189043000000083E-2</c:v>
                </c:pt>
                <c:pt idx="774">
                  <c:v>1.5783667999999806E-2</c:v>
                </c:pt>
                <c:pt idx="775">
                  <c:v>1.5073557000000164E-2</c:v>
                </c:pt>
                <c:pt idx="776">
                  <c:v>1.6518683999999895E-2</c:v>
                </c:pt>
                <c:pt idx="777">
                  <c:v>1.8842053999999962E-2</c:v>
                </c:pt>
                <c:pt idx="778">
                  <c:v>1.8750046999999995E-2</c:v>
                </c:pt>
                <c:pt idx="779">
                  <c:v>1.5508104999999887E-2</c:v>
                </c:pt>
                <c:pt idx="780">
                  <c:v>1.4764637999999877E-2</c:v>
                </c:pt>
                <c:pt idx="781">
                  <c:v>1.7760768000000097E-2</c:v>
                </c:pt>
                <c:pt idx="782">
                  <c:v>1.689320100000009E-2</c:v>
                </c:pt>
                <c:pt idx="783">
                  <c:v>1.4538311999999906E-2</c:v>
                </c:pt>
                <c:pt idx="784">
                  <c:v>1.3231687999999849E-2</c:v>
                </c:pt>
                <c:pt idx="785">
                  <c:v>1.2122066000000131E-2</c:v>
                </c:pt>
                <c:pt idx="786">
                  <c:v>1.1084744999999884E-2</c:v>
                </c:pt>
                <c:pt idx="787">
                  <c:v>1.185926799999993E-2</c:v>
                </c:pt>
                <c:pt idx="788">
                  <c:v>1.2951174999999921E-2</c:v>
                </c:pt>
                <c:pt idx="789">
                  <c:v>1.2040412000000061E-2</c:v>
                </c:pt>
                <c:pt idx="790">
                  <c:v>8.4929400000000894E-3</c:v>
                </c:pt>
                <c:pt idx="791">
                  <c:v>1.0540066000000025E-2</c:v>
                </c:pt>
                <c:pt idx="792">
                  <c:v>1.009344299999998E-2</c:v>
                </c:pt>
                <c:pt idx="793">
                  <c:v>8.9968489999998832E-3</c:v>
                </c:pt>
                <c:pt idx="794">
                  <c:v>8.8726679999999759E-3</c:v>
                </c:pt>
                <c:pt idx="795">
                  <c:v>8.7893300000000639E-3</c:v>
                </c:pt>
                <c:pt idx="796">
                  <c:v>1.1506350999999995E-2</c:v>
                </c:pt>
                <c:pt idx="797">
                  <c:v>1.0889435000000048E-2</c:v>
                </c:pt>
                <c:pt idx="798">
                  <c:v>1.1503502000000027E-2</c:v>
                </c:pt>
                <c:pt idx="799">
                  <c:v>1.0915248999999903E-2</c:v>
                </c:pt>
                <c:pt idx="800">
                  <c:v>1.2762320000000046E-2</c:v>
                </c:pt>
                <c:pt idx="801">
                  <c:v>1.5181537000000161E-2</c:v>
                </c:pt>
                <c:pt idx="802">
                  <c:v>1.6897436999999856E-2</c:v>
                </c:pt>
                <c:pt idx="803">
                  <c:v>1.7966916999999968E-2</c:v>
                </c:pt>
                <c:pt idx="804">
                  <c:v>1.921178800000007E-2</c:v>
                </c:pt>
                <c:pt idx="805">
                  <c:v>2.2371329999999943E-2</c:v>
                </c:pt>
                <c:pt idx="806">
                  <c:v>1.8376743000000032E-2</c:v>
                </c:pt>
                <c:pt idx="807">
                  <c:v>2.0091290000000071E-2</c:v>
                </c:pt>
                <c:pt idx="808">
                  <c:v>2.211450500000001E-2</c:v>
                </c:pt>
                <c:pt idx="809">
                  <c:v>2.1783912999999985E-2</c:v>
                </c:pt>
                <c:pt idx="810">
                  <c:v>2.378099300000008E-2</c:v>
                </c:pt>
                <c:pt idx="811">
                  <c:v>2.2545209999999996E-2</c:v>
                </c:pt>
                <c:pt idx="812">
                  <c:v>1.8989107999999987E-2</c:v>
                </c:pt>
                <c:pt idx="813">
                  <c:v>2.0362654000000022E-2</c:v>
                </c:pt>
                <c:pt idx="814">
                  <c:v>2.1136154000000032E-2</c:v>
                </c:pt>
                <c:pt idx="815">
                  <c:v>2.0968873999999915E-2</c:v>
                </c:pt>
                <c:pt idx="816">
                  <c:v>1.9261584000000085E-2</c:v>
                </c:pt>
                <c:pt idx="817">
                  <c:v>1.9920493999999962E-2</c:v>
                </c:pt>
                <c:pt idx="818">
                  <c:v>2.0138047000000141E-2</c:v>
                </c:pt>
                <c:pt idx="819">
                  <c:v>2.0967961000000059E-2</c:v>
                </c:pt>
                <c:pt idx="820">
                  <c:v>1.9279342999999925E-2</c:v>
                </c:pt>
                <c:pt idx="821">
                  <c:v>1.9038163999999823E-2</c:v>
                </c:pt>
                <c:pt idx="822">
                  <c:v>2.0335851000000047E-2</c:v>
                </c:pt>
                <c:pt idx="823">
                  <c:v>2.03051660000001E-2</c:v>
                </c:pt>
                <c:pt idx="824">
                  <c:v>2.1780332000000045E-2</c:v>
                </c:pt>
                <c:pt idx="825">
                  <c:v>2.1576426999999967E-2</c:v>
                </c:pt>
                <c:pt idx="826">
                  <c:v>2.0053111000000172E-2</c:v>
                </c:pt>
                <c:pt idx="827">
                  <c:v>1.7682719000000135E-2</c:v>
                </c:pt>
                <c:pt idx="828">
                  <c:v>1.7051146999999902E-2</c:v>
                </c:pt>
                <c:pt idx="829">
                  <c:v>1.3923135000000001E-2</c:v>
                </c:pt>
                <c:pt idx="830">
                  <c:v>1.4688527999999906E-2</c:v>
                </c:pt>
                <c:pt idx="831">
                  <c:v>1.6511227999999847E-2</c:v>
                </c:pt>
                <c:pt idx="832">
                  <c:v>1.409832399999982E-2</c:v>
                </c:pt>
                <c:pt idx="833">
                  <c:v>1.4716342000000169E-2</c:v>
                </c:pt>
                <c:pt idx="834">
                  <c:v>1.6515263000000006E-2</c:v>
                </c:pt>
                <c:pt idx="835">
                  <c:v>1.7127635999999939E-2</c:v>
                </c:pt>
                <c:pt idx="836">
                  <c:v>1.5481412000000092E-2</c:v>
                </c:pt>
                <c:pt idx="837">
                  <c:v>1.5822877999999947E-2</c:v>
                </c:pt>
                <c:pt idx="838">
                  <c:v>1.1148079999999937E-2</c:v>
                </c:pt>
                <c:pt idx="839">
                  <c:v>1.1935387999999875E-2</c:v>
                </c:pt>
                <c:pt idx="840">
                  <c:v>1.0569998999999825E-2</c:v>
                </c:pt>
                <c:pt idx="841">
                  <c:v>9.2850220000000264E-3</c:v>
                </c:pt>
                <c:pt idx="842">
                  <c:v>1.0572987999999896E-2</c:v>
                </c:pt>
                <c:pt idx="843">
                  <c:v>1.0233240999999907E-2</c:v>
                </c:pt>
                <c:pt idx="844">
                  <c:v>1.321561900000006E-2</c:v>
                </c:pt>
                <c:pt idx="845">
                  <c:v>9.4045049999999727E-3</c:v>
                </c:pt>
                <c:pt idx="846">
                  <c:v>9.2682299999999034E-3</c:v>
                </c:pt>
                <c:pt idx="847">
                  <c:v>8.691428999999971E-3</c:v>
                </c:pt>
                <c:pt idx="848">
                  <c:v>9.0409139999999295E-3</c:v>
                </c:pt>
                <c:pt idx="849">
                  <c:v>9.8402340000000102E-3</c:v>
                </c:pt>
                <c:pt idx="850">
                  <c:v>1.1717396999999892E-2</c:v>
                </c:pt>
                <c:pt idx="851">
                  <c:v>1.3303314E-2</c:v>
                </c:pt>
                <c:pt idx="852">
                  <c:v>1.4381695000000036E-2</c:v>
                </c:pt>
                <c:pt idx="853">
                  <c:v>1.3756826000000047E-2</c:v>
                </c:pt>
                <c:pt idx="854">
                  <c:v>1.3855065999999852E-2</c:v>
                </c:pt>
                <c:pt idx="855">
                  <c:v>1.5533044000000018E-2</c:v>
                </c:pt>
                <c:pt idx="856">
                  <c:v>1.4657376999999997E-2</c:v>
                </c:pt>
                <c:pt idx="857">
                  <c:v>1.6003791000000094E-2</c:v>
                </c:pt>
                <c:pt idx="858">
                  <c:v>1.7405486999999994E-2</c:v>
                </c:pt>
                <c:pt idx="859">
                  <c:v>1.7039985000000115E-2</c:v>
                </c:pt>
                <c:pt idx="860">
                  <c:v>1.5233359999999948E-2</c:v>
                </c:pt>
                <c:pt idx="861">
                  <c:v>1.3850862000000007E-2</c:v>
                </c:pt>
                <c:pt idx="862">
                  <c:v>1.0625907999999981E-2</c:v>
                </c:pt>
                <c:pt idx="863">
                  <c:v>1.2789156000000048E-2</c:v>
                </c:pt>
                <c:pt idx="864">
                  <c:v>1.2632538999999951E-2</c:v>
                </c:pt>
                <c:pt idx="865">
                  <c:v>8.1428759999998875E-3</c:v>
                </c:pt>
                <c:pt idx="866">
                  <c:v>7.8616920000001752E-3</c:v>
                </c:pt>
                <c:pt idx="867">
                  <c:v>1.0063265000000002E-2</c:v>
                </c:pt>
                <c:pt idx="868">
                  <c:v>1.0692014999999855E-2</c:v>
                </c:pt>
                <c:pt idx="869">
                  <c:v>8.9854479999999064E-3</c:v>
                </c:pt>
                <c:pt idx="870">
                  <c:v>7.2547160000001444E-3</c:v>
                </c:pt>
                <c:pt idx="871">
                  <c:v>1.0061738999999988E-2</c:v>
                </c:pt>
                <c:pt idx="872">
                  <c:v>1.089756199999988E-2</c:v>
                </c:pt>
                <c:pt idx="873">
                  <c:v>8.829852999999957E-3</c:v>
                </c:pt>
                <c:pt idx="874">
                  <c:v>7.7725419999999301E-3</c:v>
                </c:pt>
                <c:pt idx="875">
                  <c:v>5.4530810000001113E-3</c:v>
                </c:pt>
                <c:pt idx="876">
                  <c:v>6.1554230000001554E-3</c:v>
                </c:pt>
                <c:pt idx="877">
                  <c:v>5.1258640000000927E-3</c:v>
                </c:pt>
                <c:pt idx="878">
                  <c:v>6.2606860000000777E-3</c:v>
                </c:pt>
                <c:pt idx="879">
                  <c:v>8.7119600000000897E-3</c:v>
                </c:pt>
                <c:pt idx="880">
                  <c:v>8.2928199999998918E-3</c:v>
                </c:pt>
                <c:pt idx="881">
                  <c:v>7.222897000000103E-3</c:v>
                </c:pt>
                <c:pt idx="882">
                  <c:v>5.7271160000000234E-3</c:v>
                </c:pt>
                <c:pt idx="883">
                  <c:v>5.4838359999998827E-3</c:v>
                </c:pt>
                <c:pt idx="884">
                  <c:v>4.7646819999999932E-3</c:v>
                </c:pt>
                <c:pt idx="885">
                  <c:v>5.5824829999999107E-3</c:v>
                </c:pt>
                <c:pt idx="886">
                  <c:v>5.4871459999999385E-3</c:v>
                </c:pt>
                <c:pt idx="887">
                  <c:v>6.8810339999999994E-3</c:v>
                </c:pt>
                <c:pt idx="888">
                  <c:v>7.085051000000021E-3</c:v>
                </c:pt>
                <c:pt idx="889">
                  <c:v>6.4663490000000361E-3</c:v>
                </c:pt>
                <c:pt idx="890">
                  <c:v>5.4229080000000067E-3</c:v>
                </c:pt>
                <c:pt idx="891">
                  <c:v>5.6933579999999895E-3</c:v>
                </c:pt>
                <c:pt idx="892">
                  <c:v>4.3149020000000744E-3</c:v>
                </c:pt>
                <c:pt idx="893">
                  <c:v>5.9614169999999828E-3</c:v>
                </c:pt>
                <c:pt idx="894">
                  <c:v>5.6385299999999463E-3</c:v>
                </c:pt>
                <c:pt idx="895">
                  <c:v>9.4739460000000698E-3</c:v>
                </c:pt>
                <c:pt idx="896">
                  <c:v>6.2400099999999842E-3</c:v>
                </c:pt>
                <c:pt idx="897">
                  <c:v>8.1881650000000267E-3</c:v>
                </c:pt>
                <c:pt idx="898">
                  <c:v>8.3834600000000144E-3</c:v>
                </c:pt>
                <c:pt idx="899">
                  <c:v>8.4047850000001749E-3</c:v>
                </c:pt>
                <c:pt idx="900">
                  <c:v>7.7093419999998787E-3</c:v>
                </c:pt>
                <c:pt idx="901">
                  <c:v>7.5720159999998491E-3</c:v>
                </c:pt>
                <c:pt idx="902">
                  <c:v>8.7829369999999473E-3</c:v>
                </c:pt>
                <c:pt idx="903">
                  <c:v>9.7729719999999822E-3</c:v>
                </c:pt>
                <c:pt idx="904">
                  <c:v>1.0577344000000039E-2</c:v>
                </c:pt>
                <c:pt idx="905">
                  <c:v>1.172720500000014E-2</c:v>
                </c:pt>
                <c:pt idx="906">
                  <c:v>1.1030555000000049E-2</c:v>
                </c:pt>
                <c:pt idx="907">
                  <c:v>1.1514819999999872E-2</c:v>
                </c:pt>
                <c:pt idx="908">
                  <c:v>1.2481449999999995E-2</c:v>
                </c:pt>
                <c:pt idx="909">
                  <c:v>1.1951708999999937E-2</c:v>
                </c:pt>
                <c:pt idx="910">
                  <c:v>1.0645612000000028E-2</c:v>
                </c:pt>
                <c:pt idx="911">
                  <c:v>1.1097950000000082E-2</c:v>
                </c:pt>
                <c:pt idx="912">
                  <c:v>1.2142092999999932E-2</c:v>
                </c:pt>
                <c:pt idx="913">
                  <c:v>1.238754700000004E-2</c:v>
                </c:pt>
                <c:pt idx="914">
                  <c:v>9.5648770000000237E-3</c:v>
                </c:pt>
                <c:pt idx="915">
                  <c:v>9.4591520000001303E-3</c:v>
                </c:pt>
                <c:pt idx="916">
                  <c:v>7.7017220000000176E-3</c:v>
                </c:pt>
                <c:pt idx="917">
                  <c:v>7.1000779999999394E-3</c:v>
                </c:pt>
                <c:pt idx="918">
                  <c:v>7.4863329999998313E-3</c:v>
                </c:pt>
                <c:pt idx="919">
                  <c:v>6.1880810000000111E-3</c:v>
                </c:pt>
                <c:pt idx="920">
                  <c:v>6.3917349999999262E-3</c:v>
                </c:pt>
                <c:pt idx="921">
                  <c:v>7.5298740000000631E-3</c:v>
                </c:pt>
                <c:pt idx="922">
                  <c:v>9.3923219999999218E-3</c:v>
                </c:pt>
                <c:pt idx="923">
                  <c:v>1.0187529999999924E-2</c:v>
                </c:pt>
                <c:pt idx="924">
                  <c:v>1.0630147999999963E-2</c:v>
                </c:pt>
                <c:pt idx="925">
                  <c:v>8.2533859999998644E-3</c:v>
                </c:pt>
                <c:pt idx="926">
                  <c:v>8.6527859999998777E-3</c:v>
                </c:pt>
                <c:pt idx="927">
                  <c:v>7.2477990000002135E-3</c:v>
                </c:pt>
                <c:pt idx="928">
                  <c:v>5.7021970000000694E-3</c:v>
                </c:pt>
                <c:pt idx="929">
                  <c:v>7.5950239999999667E-3</c:v>
                </c:pt>
                <c:pt idx="930">
                  <c:v>5.718168000000105E-3</c:v>
                </c:pt>
                <c:pt idx="931">
                  <c:v>3.7000840000000609E-3</c:v>
                </c:pt>
                <c:pt idx="932">
                  <c:v>3.8200409999999464E-3</c:v>
                </c:pt>
                <c:pt idx="933">
                  <c:v>7.4562799999989692E-4</c:v>
                </c:pt>
                <c:pt idx="934">
                  <c:v>0</c:v>
                </c:pt>
                <c:pt idx="935">
                  <c:v>1.8575099999998202E-3</c:v>
                </c:pt>
                <c:pt idx="936">
                  <c:v>5.7391399999983154E-4</c:v>
                </c:pt>
                <c:pt idx="937">
                  <c:v>5.3190999999969791E-5</c:v>
                </c:pt>
                <c:pt idx="938">
                  <c:v>0</c:v>
                </c:pt>
                <c:pt idx="939">
                  <c:v>1.9291349999998601E-3</c:v>
                </c:pt>
                <c:pt idx="940">
                  <c:v>4.3680090000000294E-3</c:v>
                </c:pt>
                <c:pt idx="941">
                  <c:v>5.8743969999998169E-3</c:v>
                </c:pt>
                <c:pt idx="942">
                  <c:v>5.1291380000000114E-3</c:v>
                </c:pt>
                <c:pt idx="943">
                  <c:v>3.3613629999999831E-3</c:v>
                </c:pt>
                <c:pt idx="944">
                  <c:v>1.5991220000000795E-3</c:v>
                </c:pt>
                <c:pt idx="945">
                  <c:v>1.4980240000002142E-3</c:v>
                </c:pt>
                <c:pt idx="946">
                  <c:v>3.3113209999999071E-3</c:v>
                </c:pt>
                <c:pt idx="947">
                  <c:v>2.6384529999997994E-3</c:v>
                </c:pt>
                <c:pt idx="948">
                  <c:v>3.1633080000001428E-3</c:v>
                </c:pt>
                <c:pt idx="949">
                  <c:v>4.1611980000000126E-3</c:v>
                </c:pt>
                <c:pt idx="950">
                  <c:v>5.4933739999999034E-3</c:v>
                </c:pt>
                <c:pt idx="951">
                  <c:v>6.2861660000000938E-3</c:v>
                </c:pt>
                <c:pt idx="952">
                  <c:v>7.5140630000000786E-3</c:v>
                </c:pt>
                <c:pt idx="953">
                  <c:v>6.1352510000001531E-3</c:v>
                </c:pt>
                <c:pt idx="954">
                  <c:v>7.2773179999999233E-3</c:v>
                </c:pt>
                <c:pt idx="955">
                  <c:v>4.7120879999999945E-3</c:v>
                </c:pt>
                <c:pt idx="956">
                  <c:v>4.4617490000000547E-3</c:v>
                </c:pt>
                <c:pt idx="957">
                  <c:v>5.9431279999998879E-3</c:v>
                </c:pt>
                <c:pt idx="958">
                  <c:v>4.6115139999999425E-3</c:v>
                </c:pt>
                <c:pt idx="959">
                  <c:v>4.5782239999998635E-3</c:v>
                </c:pt>
                <c:pt idx="960">
                  <c:v>4.4543739999999164E-3</c:v>
                </c:pt>
                <c:pt idx="961">
                  <c:v>4.960861000000023E-3</c:v>
                </c:pt>
                <c:pt idx="962">
                  <c:v>6.7584280000000949E-3</c:v>
                </c:pt>
                <c:pt idx="963">
                  <c:v>8.8032979999998137E-3</c:v>
                </c:pt>
                <c:pt idx="964">
                  <c:v>7.1973969999999101E-3</c:v>
                </c:pt>
                <c:pt idx="965">
                  <c:v>5.3166579999999611E-3</c:v>
                </c:pt>
                <c:pt idx="966">
                  <c:v>6.4923499999999879E-3</c:v>
                </c:pt>
                <c:pt idx="967">
                  <c:v>7.5538750000000623E-3</c:v>
                </c:pt>
                <c:pt idx="968">
                  <c:v>6.4280029999999894E-3</c:v>
                </c:pt>
                <c:pt idx="969">
                  <c:v>7.6333709999998976E-3</c:v>
                </c:pt>
                <c:pt idx="970">
                  <c:v>6.9598900000000866E-3</c:v>
                </c:pt>
                <c:pt idx="971">
                  <c:v>6.4076900000000023E-3</c:v>
                </c:pt>
                <c:pt idx="972">
                  <c:v>7.0458189999999376E-3</c:v>
                </c:pt>
                <c:pt idx="973">
                  <c:v>6.5078160000000482E-3</c:v>
                </c:pt>
                <c:pt idx="974">
                  <c:v>6.9420180000001894E-3</c:v>
                </c:pt>
                <c:pt idx="975">
                  <c:v>7.0179980000000339E-3</c:v>
                </c:pt>
                <c:pt idx="976">
                  <c:v>6.1243740000002161E-3</c:v>
                </c:pt>
                <c:pt idx="977">
                  <c:v>5.5110879999999722E-3</c:v>
                </c:pt>
                <c:pt idx="978">
                  <c:v>5.6819680000000971E-3</c:v>
                </c:pt>
                <c:pt idx="979">
                  <c:v>6.5435930000001009E-3</c:v>
                </c:pt>
                <c:pt idx="980">
                  <c:v>8.60333999999989E-3</c:v>
                </c:pt>
                <c:pt idx="981">
                  <c:v>6.5582650000001195E-3</c:v>
                </c:pt>
                <c:pt idx="982">
                  <c:v>6.2002430000000002E-3</c:v>
                </c:pt>
                <c:pt idx="983">
                  <c:v>6.3362720000000082E-3</c:v>
                </c:pt>
                <c:pt idx="984">
                  <c:v>3.3586449999997966E-3</c:v>
                </c:pt>
                <c:pt idx="985">
                  <c:v>3.7244049999999333E-3</c:v>
                </c:pt>
                <c:pt idx="986">
                  <c:v>3.7263689999999768E-3</c:v>
                </c:pt>
                <c:pt idx="987">
                  <c:v>4.5172190000000679E-3</c:v>
                </c:pt>
                <c:pt idx="988">
                  <c:v>5.7850559999999404E-3</c:v>
                </c:pt>
                <c:pt idx="989">
                  <c:v>6.1328619999999317E-3</c:v>
                </c:pt>
                <c:pt idx="990">
                  <c:v>4.3474840000001218E-3</c:v>
                </c:pt>
                <c:pt idx="991">
                  <c:v>2.5883650000000672E-3</c:v>
                </c:pt>
                <c:pt idx="992">
                  <c:v>1.6396940000001905E-3</c:v>
                </c:pt>
                <c:pt idx="993">
                  <c:v>1.3940119999999751E-3</c:v>
                </c:pt>
                <c:pt idx="994">
                  <c:v>2.136884000000009E-3</c:v>
                </c:pt>
                <c:pt idx="995">
                  <c:v>3.5590250000000195E-3</c:v>
                </c:pt>
                <c:pt idx="996">
                  <c:v>3.567692999999963E-3</c:v>
                </c:pt>
                <c:pt idx="997">
                  <c:v>4.9777329999999434E-3</c:v>
                </c:pt>
                <c:pt idx="998">
                  <c:v>4.1811940000000053E-3</c:v>
                </c:pt>
                <c:pt idx="999">
                  <c:v>4.851621000000023E-3</c:v>
                </c:pt>
                <c:pt idx="1000">
                  <c:v>4.3700349999999163E-3</c:v>
                </c:pt>
                <c:pt idx="1001">
                  <c:v>5.4264659999998912E-3</c:v>
                </c:pt>
                <c:pt idx="1002">
                  <c:v>5.4465709999999487E-3</c:v>
                </c:pt>
                <c:pt idx="1003">
                  <c:v>4.9813050000000201E-3</c:v>
                </c:pt>
                <c:pt idx="1004">
                  <c:v>6.9438700000000611E-3</c:v>
                </c:pt>
                <c:pt idx="1005">
                  <c:v>7.4561579999999593E-3</c:v>
                </c:pt>
                <c:pt idx="1006">
                  <c:v>7.4493279999999235E-3</c:v>
                </c:pt>
                <c:pt idx="1007">
                  <c:v>8.0043700000001078E-3</c:v>
                </c:pt>
                <c:pt idx="1008">
                  <c:v>6.3998540000000052E-3</c:v>
                </c:pt>
                <c:pt idx="1009">
                  <c:v>7.652276000000029E-3</c:v>
                </c:pt>
                <c:pt idx="1010">
                  <c:v>7.3053339999999021E-3</c:v>
                </c:pt>
                <c:pt idx="1011">
                  <c:v>6.7824610000000122E-3</c:v>
                </c:pt>
                <c:pt idx="1012">
                  <c:v>5.797251999999844E-3</c:v>
                </c:pt>
                <c:pt idx="1013">
                  <c:v>5.6635190000001783E-3</c:v>
                </c:pt>
                <c:pt idx="1014">
                  <c:v>8.0600759999999803E-3</c:v>
                </c:pt>
                <c:pt idx="1015">
                  <c:v>9.5166310000001884E-3</c:v>
                </c:pt>
                <c:pt idx="1016">
                  <c:v>9.1502749999999647E-3</c:v>
                </c:pt>
                <c:pt idx="1017">
                  <c:v>8.433129000000008E-3</c:v>
                </c:pt>
                <c:pt idx="1018">
                  <c:v>9.2704819999999011E-3</c:v>
                </c:pt>
                <c:pt idx="1019">
                  <c:v>9.4229700000000773E-3</c:v>
                </c:pt>
                <c:pt idx="1020">
                  <c:v>8.8096140000000107E-3</c:v>
                </c:pt>
                <c:pt idx="1021">
                  <c:v>9.4960620000001661E-3</c:v>
                </c:pt>
                <c:pt idx="1022">
                  <c:v>9.8833939999999534E-3</c:v>
                </c:pt>
                <c:pt idx="1023">
                  <c:v>1.0196093999999902E-2</c:v>
                </c:pt>
                <c:pt idx="1024">
                  <c:v>1.099104299999999E-2</c:v>
                </c:pt>
                <c:pt idx="1025">
                  <c:v>1.1852184999999963E-2</c:v>
                </c:pt>
                <c:pt idx="1026">
                  <c:v>1.2226449000000002E-2</c:v>
                </c:pt>
                <c:pt idx="1027">
                  <c:v>1.1170307999999978E-2</c:v>
                </c:pt>
                <c:pt idx="1028">
                  <c:v>1.0258728000000019E-2</c:v>
                </c:pt>
                <c:pt idx="1029">
                  <c:v>1.1119496000000027E-2</c:v>
                </c:pt>
                <c:pt idx="1030">
                  <c:v>1.039798399999995E-2</c:v>
                </c:pt>
                <c:pt idx="1031">
                  <c:v>1.1706410000000006E-2</c:v>
                </c:pt>
                <c:pt idx="1032">
                  <c:v>1.3265200999999933E-2</c:v>
                </c:pt>
                <c:pt idx="1033">
                  <c:v>1.1709929000000101E-2</c:v>
                </c:pt>
                <c:pt idx="1034">
                  <c:v>1.108085600000004E-2</c:v>
                </c:pt>
                <c:pt idx="1035">
                  <c:v>1.1103757000000087E-2</c:v>
                </c:pt>
                <c:pt idx="1036">
                  <c:v>9.6311479999999384E-3</c:v>
                </c:pt>
                <c:pt idx="1037">
                  <c:v>9.7068940000001481E-3</c:v>
                </c:pt>
                <c:pt idx="1038">
                  <c:v>9.5925999999999477E-3</c:v>
                </c:pt>
                <c:pt idx="1039">
                  <c:v>9.3485370000000786E-3</c:v>
                </c:pt>
                <c:pt idx="1040">
                  <c:v>8.3940059999999903E-3</c:v>
                </c:pt>
                <c:pt idx="1041">
                  <c:v>9.0906359999999038E-3</c:v>
                </c:pt>
                <c:pt idx="1042">
                  <c:v>1.0599955000000136E-2</c:v>
                </c:pt>
                <c:pt idx="1043">
                  <c:v>1.0535300999999891E-2</c:v>
                </c:pt>
                <c:pt idx="1044">
                  <c:v>1.1085278000000016E-2</c:v>
                </c:pt>
                <c:pt idx="1045">
                  <c:v>9.2068180000001113E-3</c:v>
                </c:pt>
                <c:pt idx="1046">
                  <c:v>8.8818730000000418E-3</c:v>
                </c:pt>
                <c:pt idx="1047">
                  <c:v>6.2070949999999811E-3</c:v>
                </c:pt>
                <c:pt idx="1048">
                  <c:v>2.8932079999999588E-3</c:v>
                </c:pt>
                <c:pt idx="1049">
                  <c:v>0</c:v>
                </c:pt>
                <c:pt idx="1050">
                  <c:v>5.2167600000007047E-4</c:v>
                </c:pt>
                <c:pt idx="1051">
                  <c:v>0</c:v>
                </c:pt>
                <c:pt idx="1052">
                  <c:v>1.3795840000000227E-3</c:v>
                </c:pt>
                <c:pt idx="1053">
                  <c:v>0</c:v>
                </c:pt>
                <c:pt idx="1054">
                  <c:v>1.5322799999989911E-4</c:v>
                </c:pt>
                <c:pt idx="1055">
                  <c:v>1.8951079999999364E-3</c:v>
                </c:pt>
                <c:pt idx="1056">
                  <c:v>0</c:v>
                </c:pt>
                <c:pt idx="1057">
                  <c:v>0</c:v>
                </c:pt>
                <c:pt idx="1058">
                  <c:v>6.1081300000000735E-4</c:v>
                </c:pt>
                <c:pt idx="1059">
                  <c:v>1.6253160000001116E-3</c:v>
                </c:pt>
                <c:pt idx="1060">
                  <c:v>1.8030840000001264E-3</c:v>
                </c:pt>
                <c:pt idx="1061">
                  <c:v>2.9975019999999406E-3</c:v>
                </c:pt>
                <c:pt idx="1062">
                  <c:v>4.4703610000001387E-3</c:v>
                </c:pt>
                <c:pt idx="1063">
                  <c:v>5.1146349999999074E-3</c:v>
                </c:pt>
                <c:pt idx="1064">
                  <c:v>6.0423860000000783E-3</c:v>
                </c:pt>
                <c:pt idx="1065">
                  <c:v>4.9684930000000807E-3</c:v>
                </c:pt>
                <c:pt idx="1066">
                  <c:v>3.3452829999998813E-3</c:v>
                </c:pt>
                <c:pt idx="1067">
                  <c:v>4.7906410000000503E-3</c:v>
                </c:pt>
                <c:pt idx="1068">
                  <c:v>5.7530659999999898E-3</c:v>
                </c:pt>
                <c:pt idx="1069">
                  <c:v>6.4737039999999977E-3</c:v>
                </c:pt>
                <c:pt idx="1070">
                  <c:v>5.7616709999999786E-3</c:v>
                </c:pt>
                <c:pt idx="1071">
                  <c:v>8.5690299999998838E-3</c:v>
                </c:pt>
                <c:pt idx="1072">
                  <c:v>9.2344470000000449E-3</c:v>
                </c:pt>
                <c:pt idx="1073">
                  <c:v>1.0140024000000039E-2</c:v>
                </c:pt>
                <c:pt idx="1074">
                  <c:v>1.0040283999999929E-2</c:v>
                </c:pt>
                <c:pt idx="1075">
                  <c:v>9.3690920000001378E-3</c:v>
                </c:pt>
                <c:pt idx="1076">
                  <c:v>8.5508889999998706E-3</c:v>
                </c:pt>
                <c:pt idx="1077">
                  <c:v>7.8532189999998541E-3</c:v>
                </c:pt>
                <c:pt idx="1078">
                  <c:v>7.814043000000083E-3</c:v>
                </c:pt>
                <c:pt idx="1079">
                  <c:v>4.6862479999999779E-3</c:v>
                </c:pt>
                <c:pt idx="1080">
                  <c:v>6.1855729999999763E-3</c:v>
                </c:pt>
                <c:pt idx="1081">
                  <c:v>9.0569569999997841E-3</c:v>
                </c:pt>
                <c:pt idx="1082">
                  <c:v>7.1299229999999625E-3</c:v>
                </c:pt>
                <c:pt idx="1083">
                  <c:v>8.74158999999986E-3</c:v>
                </c:pt>
                <c:pt idx="1084">
                  <c:v>5.837696000000051E-3</c:v>
                </c:pt>
                <c:pt idx="1085">
                  <c:v>5.2811269999999697E-3</c:v>
                </c:pt>
                <c:pt idx="1086">
                  <c:v>3.9437929999999143E-3</c:v>
                </c:pt>
                <c:pt idx="1087">
                  <c:v>6.1814079999999196E-3</c:v>
                </c:pt>
                <c:pt idx="1088">
                  <c:v>6.2553169999998775E-3</c:v>
                </c:pt>
                <c:pt idx="1089">
                  <c:v>5.7971649999999496E-3</c:v>
                </c:pt>
                <c:pt idx="1090">
                  <c:v>6.4050620000000438E-3</c:v>
                </c:pt>
                <c:pt idx="1091">
                  <c:v>6.2979720000000726E-3</c:v>
                </c:pt>
                <c:pt idx="1092">
                  <c:v>5.7624779999998739E-3</c:v>
                </c:pt>
                <c:pt idx="1093">
                  <c:v>6.5310960000001615E-3</c:v>
                </c:pt>
                <c:pt idx="1094">
                  <c:v>6.0720269999999348E-3</c:v>
                </c:pt>
                <c:pt idx="1095">
                  <c:v>5.7864329999999884E-3</c:v>
                </c:pt>
                <c:pt idx="1096">
                  <c:v>6.9516240000000382E-3</c:v>
                </c:pt>
                <c:pt idx="1097">
                  <c:v>6.667897999999923E-3</c:v>
                </c:pt>
                <c:pt idx="1098">
                  <c:v>6.5733769999999367E-3</c:v>
                </c:pt>
                <c:pt idx="1099">
                  <c:v>6.7608589999999819E-3</c:v>
                </c:pt>
                <c:pt idx="1100">
                  <c:v>7.1964820000000604E-3</c:v>
                </c:pt>
                <c:pt idx="1101">
                  <c:v>7.7914470000000615E-3</c:v>
                </c:pt>
                <c:pt idx="1102">
                  <c:v>8.1557900000000239E-3</c:v>
                </c:pt>
                <c:pt idx="1103">
                  <c:v>6.7704850000000075E-3</c:v>
                </c:pt>
                <c:pt idx="1104">
                  <c:v>6.3739430000000537E-3</c:v>
                </c:pt>
                <c:pt idx="1105">
                  <c:v>6.221562000000176E-3</c:v>
                </c:pt>
                <c:pt idx="1106">
                  <c:v>7.1815859999999248E-3</c:v>
                </c:pt>
                <c:pt idx="1107">
                  <c:v>7.4471660000001516E-3</c:v>
                </c:pt>
                <c:pt idx="1108">
                  <c:v>7.8186519999999295E-3</c:v>
                </c:pt>
                <c:pt idx="1109">
                  <c:v>8.1553129999999783E-3</c:v>
                </c:pt>
                <c:pt idx="1110">
                  <c:v>8.1868360000000844E-3</c:v>
                </c:pt>
                <c:pt idx="1111">
                  <c:v>7.5513809999999924E-3</c:v>
                </c:pt>
                <c:pt idx="1112">
                  <c:v>7.981858000000102E-3</c:v>
                </c:pt>
                <c:pt idx="1113">
                  <c:v>9.2586269999999325E-3</c:v>
                </c:pt>
                <c:pt idx="1114">
                  <c:v>8.8742239999999133E-3</c:v>
                </c:pt>
                <c:pt idx="1115">
                  <c:v>9.1254350000001521E-3</c:v>
                </c:pt>
                <c:pt idx="1116">
                  <c:v>8.5358459999999928E-3</c:v>
                </c:pt>
                <c:pt idx="1117">
                  <c:v>8.8281469999999442E-3</c:v>
                </c:pt>
                <c:pt idx="1118">
                  <c:v>8.3270569999999676E-3</c:v>
                </c:pt>
                <c:pt idx="1119">
                  <c:v>7.9368489999999386E-3</c:v>
                </c:pt>
                <c:pt idx="1120">
                  <c:v>8.1484399999999374E-3</c:v>
                </c:pt>
                <c:pt idx="1121">
                  <c:v>7.4058829999999031E-3</c:v>
                </c:pt>
                <c:pt idx="1122">
                  <c:v>7.9993789999998621E-3</c:v>
                </c:pt>
                <c:pt idx="1123">
                  <c:v>8.5205419999999782E-3</c:v>
                </c:pt>
                <c:pt idx="1124">
                  <c:v>7.8296259999999628E-3</c:v>
                </c:pt>
                <c:pt idx="1125">
                  <c:v>8.5277479999999739E-3</c:v>
                </c:pt>
                <c:pt idx="1126">
                  <c:v>7.4896949999999837E-3</c:v>
                </c:pt>
                <c:pt idx="1127">
                  <c:v>7.9730630000001378E-3</c:v>
                </c:pt>
                <c:pt idx="1128">
                  <c:v>8.9154889999999796E-3</c:v>
                </c:pt>
                <c:pt idx="1129">
                  <c:v>8.104540000000042E-3</c:v>
                </c:pt>
                <c:pt idx="1130">
                  <c:v>7.8437609999998589E-3</c:v>
                </c:pt>
                <c:pt idx="1131">
                  <c:v>7.6278380000001107E-3</c:v>
                </c:pt>
                <c:pt idx="1132">
                  <c:v>8.4110780000000891E-3</c:v>
                </c:pt>
                <c:pt idx="1133">
                  <c:v>8.928875999999945E-3</c:v>
                </c:pt>
                <c:pt idx="1134">
                  <c:v>9.2658480000000053E-3</c:v>
                </c:pt>
                <c:pt idx="1135">
                  <c:v>9.6198520000000363E-3</c:v>
                </c:pt>
                <c:pt idx="1136">
                  <c:v>9.3575829999999766E-3</c:v>
                </c:pt>
                <c:pt idx="1137">
                  <c:v>9.8990260000000486E-3</c:v>
                </c:pt>
                <c:pt idx="1138">
                  <c:v>9.6637319999999822E-3</c:v>
                </c:pt>
                <c:pt idx="1139">
                  <c:v>9.9818960000000057E-3</c:v>
                </c:pt>
                <c:pt idx="1140">
                  <c:v>9.213488999999981E-3</c:v>
                </c:pt>
                <c:pt idx="1141">
                  <c:v>1.0249737999999979E-2</c:v>
                </c:pt>
                <c:pt idx="1142">
                  <c:v>9.9978130000001782E-3</c:v>
                </c:pt>
                <c:pt idx="1143">
                  <c:v>1.0554176999999982E-2</c:v>
                </c:pt>
                <c:pt idx="1144">
                  <c:v>1.0767856000000166E-2</c:v>
                </c:pt>
                <c:pt idx="1145">
                  <c:v>1.0819285999999919E-2</c:v>
                </c:pt>
                <c:pt idx="1146">
                  <c:v>1.1017951999999923E-2</c:v>
                </c:pt>
                <c:pt idx="1147">
                  <c:v>1.0583675999999969E-2</c:v>
                </c:pt>
                <c:pt idx="1148">
                  <c:v>1.0359675000000151E-2</c:v>
                </c:pt>
                <c:pt idx="1149">
                  <c:v>1.1041296000000101E-2</c:v>
                </c:pt>
                <c:pt idx="1150">
                  <c:v>1.0570036999999956E-2</c:v>
                </c:pt>
                <c:pt idx="1151">
                  <c:v>1.0018306999999822E-2</c:v>
                </c:pt>
                <c:pt idx="1152">
                  <c:v>9.7530420000000503E-3</c:v>
                </c:pt>
                <c:pt idx="1153">
                  <c:v>9.7357790000000936E-3</c:v>
                </c:pt>
                <c:pt idx="1154">
                  <c:v>9.6560390000001925E-3</c:v>
                </c:pt>
                <c:pt idx="1155">
                  <c:v>9.584712000000082E-3</c:v>
                </c:pt>
                <c:pt idx="1156">
                  <c:v>1.0215406999999914E-2</c:v>
                </c:pt>
                <c:pt idx="1157">
                  <c:v>9.6085150000001247E-3</c:v>
                </c:pt>
                <c:pt idx="1158">
                  <c:v>9.0769220000001954E-3</c:v>
                </c:pt>
                <c:pt idx="1159">
                  <c:v>8.7515129999999313E-3</c:v>
                </c:pt>
                <c:pt idx="1160">
                  <c:v>8.9183570000000139E-3</c:v>
                </c:pt>
                <c:pt idx="1161">
                  <c:v>9.5096409999998743E-3</c:v>
                </c:pt>
                <c:pt idx="1162">
                  <c:v>9.4658959999999303E-3</c:v>
                </c:pt>
                <c:pt idx="1163">
                  <c:v>9.6364439999999836E-3</c:v>
                </c:pt>
                <c:pt idx="1164">
                  <c:v>9.4692919999999955E-3</c:v>
                </c:pt>
                <c:pt idx="1165">
                  <c:v>1.0026156000000128E-2</c:v>
                </c:pt>
                <c:pt idx="1166">
                  <c:v>1.0233779000000141E-2</c:v>
                </c:pt>
                <c:pt idx="1167">
                  <c:v>1.0373780000000124E-2</c:v>
                </c:pt>
                <c:pt idx="1168">
                  <c:v>9.510164999999916E-3</c:v>
                </c:pt>
                <c:pt idx="1169">
                  <c:v>9.7935849999998929E-3</c:v>
                </c:pt>
                <c:pt idx="1170">
                  <c:v>1.0422863000000006E-2</c:v>
                </c:pt>
                <c:pt idx="1171">
                  <c:v>9.385913999999957E-3</c:v>
                </c:pt>
                <c:pt idx="1172">
                  <c:v>9.0413169999999359E-3</c:v>
                </c:pt>
                <c:pt idx="1173">
                  <c:v>9.3233490000000068E-3</c:v>
                </c:pt>
                <c:pt idx="1174">
                  <c:v>9.2720590000001258E-3</c:v>
                </c:pt>
                <c:pt idx="1175">
                  <c:v>9.0676730000000139E-3</c:v>
                </c:pt>
                <c:pt idx="1176">
                  <c:v>1.0139257000000044E-2</c:v>
                </c:pt>
                <c:pt idx="1177">
                  <c:v>9.8097500000001222E-3</c:v>
                </c:pt>
                <c:pt idx="1178">
                  <c:v>1.0030337000000144E-2</c:v>
                </c:pt>
                <c:pt idx="1179">
                  <c:v>9.5645650000001289E-3</c:v>
                </c:pt>
                <c:pt idx="1180">
                  <c:v>9.5312910000000094E-3</c:v>
                </c:pt>
                <c:pt idx="1181">
                  <c:v>9.4472390000000812E-3</c:v>
                </c:pt>
                <c:pt idx="1182">
                  <c:v>8.6169359999998963E-3</c:v>
                </c:pt>
                <c:pt idx="1183">
                  <c:v>8.5539300000000359E-3</c:v>
                </c:pt>
                <c:pt idx="1184">
                  <c:v>9.0785080000000563E-3</c:v>
                </c:pt>
                <c:pt idx="1185">
                  <c:v>8.5540819999998796E-3</c:v>
                </c:pt>
                <c:pt idx="1186">
                  <c:v>8.7222799999999556E-3</c:v>
                </c:pt>
                <c:pt idx="1187">
                  <c:v>8.76865500000008E-3</c:v>
                </c:pt>
                <c:pt idx="1188">
                  <c:v>7.951690000000098E-3</c:v>
                </c:pt>
                <c:pt idx="1189">
                  <c:v>8.1464999999998327E-3</c:v>
                </c:pt>
                <c:pt idx="1190">
                  <c:v>8.7812480000000054E-3</c:v>
                </c:pt>
                <c:pt idx="1191">
                  <c:v>8.6221869999999392E-3</c:v>
                </c:pt>
                <c:pt idx="1192">
                  <c:v>8.4112890000001238E-3</c:v>
                </c:pt>
                <c:pt idx="1193">
                  <c:v>7.9113750000001353E-3</c:v>
                </c:pt>
                <c:pt idx="1194">
                  <c:v>7.7255970000001074E-3</c:v>
                </c:pt>
                <c:pt idx="1195">
                  <c:v>8.1014989999998767E-3</c:v>
                </c:pt>
                <c:pt idx="1196">
                  <c:v>8.7695120000000765E-3</c:v>
                </c:pt>
                <c:pt idx="1197">
                  <c:v>7.6644049999999879E-3</c:v>
                </c:pt>
                <c:pt idx="1198">
                  <c:v>8.385221999999885E-3</c:v>
                </c:pt>
                <c:pt idx="1199">
                  <c:v>8.0315789999999658E-3</c:v>
                </c:pt>
                <c:pt idx="1200">
                  <c:v>7.8132269999998706E-3</c:v>
                </c:pt>
                <c:pt idx="1201">
                  <c:v>7.0386659999999209E-3</c:v>
                </c:pt>
                <c:pt idx="1202">
                  <c:v>7.1935779999998889E-3</c:v>
                </c:pt>
                <c:pt idx="1203">
                  <c:v>6.0664699999999809E-3</c:v>
                </c:pt>
                <c:pt idx="1204">
                  <c:v>6.8944089999999963E-3</c:v>
                </c:pt>
                <c:pt idx="1205">
                  <c:v>6.4798240000000082E-3</c:v>
                </c:pt>
                <c:pt idx="1206">
                  <c:v>6.0671839999999972E-3</c:v>
                </c:pt>
                <c:pt idx="1207">
                  <c:v>6.1610569999998007E-3</c:v>
                </c:pt>
                <c:pt idx="1208">
                  <c:v>6.6606870000000522E-3</c:v>
                </c:pt>
                <c:pt idx="1209">
                  <c:v>6.7013710000001087E-3</c:v>
                </c:pt>
                <c:pt idx="1210">
                  <c:v>5.8413620000001172E-3</c:v>
                </c:pt>
                <c:pt idx="1211">
                  <c:v>6.6256379999999806E-3</c:v>
                </c:pt>
                <c:pt idx="1212">
                  <c:v>6.8042689999999765E-3</c:v>
                </c:pt>
                <c:pt idx="1213">
                  <c:v>7.1608790000000228E-3</c:v>
                </c:pt>
                <c:pt idx="1214">
                  <c:v>7.4968450000001208E-3</c:v>
                </c:pt>
                <c:pt idx="1215">
                  <c:v>7.151961999999912E-3</c:v>
                </c:pt>
                <c:pt idx="1216">
                  <c:v>7.4189189999999596E-3</c:v>
                </c:pt>
                <c:pt idx="1217">
                  <c:v>7.760199000000057E-3</c:v>
                </c:pt>
                <c:pt idx="1218">
                  <c:v>7.3432339999999381E-3</c:v>
                </c:pt>
                <c:pt idx="1219">
                  <c:v>7.7847620000000006E-3</c:v>
                </c:pt>
                <c:pt idx="1220">
                  <c:v>8.228380000000016E-3</c:v>
                </c:pt>
                <c:pt idx="1221">
                  <c:v>8.4196240000001133E-3</c:v>
                </c:pt>
                <c:pt idx="1222">
                  <c:v>7.8714740000000345E-3</c:v>
                </c:pt>
                <c:pt idx="1223">
                  <c:v>8.6682530000000493E-3</c:v>
                </c:pt>
                <c:pt idx="1224">
                  <c:v>8.3339700000001366E-3</c:v>
                </c:pt>
                <c:pt idx="1225">
                  <c:v>8.8220979999998686E-3</c:v>
                </c:pt>
                <c:pt idx="1226">
                  <c:v>9.031064999999899E-3</c:v>
                </c:pt>
                <c:pt idx="1227">
                  <c:v>7.8027260000001208E-3</c:v>
                </c:pt>
                <c:pt idx="1228">
                  <c:v>7.7236809999999424E-3</c:v>
                </c:pt>
                <c:pt idx="1229">
                  <c:v>7.0166590000001177E-3</c:v>
                </c:pt>
                <c:pt idx="1230">
                  <c:v>6.7363769999999479E-3</c:v>
                </c:pt>
                <c:pt idx="1231">
                  <c:v>6.9141300000001137E-3</c:v>
                </c:pt>
                <c:pt idx="1232">
                  <c:v>7.0802850000000039E-3</c:v>
                </c:pt>
                <c:pt idx="1233">
                  <c:v>6.4082229999999074E-3</c:v>
                </c:pt>
                <c:pt idx="1234">
                  <c:v>5.9788200000000418E-3</c:v>
                </c:pt>
                <c:pt idx="1235">
                  <c:v>5.393011000000115E-3</c:v>
                </c:pt>
                <c:pt idx="1236">
                  <c:v>5.8434729999999038E-3</c:v>
                </c:pt>
                <c:pt idx="1237">
                  <c:v>5.8529269999999089E-3</c:v>
                </c:pt>
                <c:pt idx="1238">
                  <c:v>5.8952869999998256E-3</c:v>
                </c:pt>
                <c:pt idx="1239">
                  <c:v>6.4490650000000186E-3</c:v>
                </c:pt>
                <c:pt idx="1240">
                  <c:v>6.4194140000001882E-3</c:v>
                </c:pt>
                <c:pt idx="1241">
                  <c:v>6.1252870000000712E-3</c:v>
                </c:pt>
                <c:pt idx="1242">
                  <c:v>6.0155999999999491E-3</c:v>
                </c:pt>
                <c:pt idx="1243">
                  <c:v>6.4534810000000109E-3</c:v>
                </c:pt>
                <c:pt idx="1244">
                  <c:v>5.8043040000000023E-3</c:v>
                </c:pt>
                <c:pt idx="1245">
                  <c:v>5.2930010000000038E-3</c:v>
                </c:pt>
                <c:pt idx="1246">
                  <c:v>5.15000699999996E-3</c:v>
                </c:pt>
                <c:pt idx="1247">
                  <c:v>6.4950660000001794E-3</c:v>
                </c:pt>
                <c:pt idx="1248">
                  <c:v>6.0163450000000011E-3</c:v>
                </c:pt>
                <c:pt idx="1249">
                  <c:v>6.4497189999999588E-3</c:v>
                </c:pt>
                <c:pt idx="1250">
                  <c:v>6.1253590000001166E-3</c:v>
                </c:pt>
                <c:pt idx="1251">
                  <c:v>6.3076060000000784E-3</c:v>
                </c:pt>
                <c:pt idx="1252">
                  <c:v>6.0662660000000415E-3</c:v>
                </c:pt>
                <c:pt idx="1253">
                  <c:v>5.9097110000000154E-3</c:v>
                </c:pt>
                <c:pt idx="1254">
                  <c:v>6.0457619999999676E-3</c:v>
                </c:pt>
                <c:pt idx="1255">
                  <c:v>6.4281829999999901E-3</c:v>
                </c:pt>
                <c:pt idx="1256">
                  <c:v>6.3621099999998021E-3</c:v>
                </c:pt>
                <c:pt idx="1257">
                  <c:v>6.7115870000000084E-3</c:v>
                </c:pt>
                <c:pt idx="1258">
                  <c:v>6.8466160000000397E-3</c:v>
                </c:pt>
                <c:pt idx="1259">
                  <c:v>6.9706120000000739E-3</c:v>
                </c:pt>
                <c:pt idx="1260">
                  <c:v>7.1707610000000845E-3</c:v>
                </c:pt>
                <c:pt idx="1261">
                  <c:v>7.7292279999999205E-3</c:v>
                </c:pt>
                <c:pt idx="1262">
                  <c:v>7.6537610000000315E-3</c:v>
                </c:pt>
                <c:pt idx="1263">
                  <c:v>8.6383929999999508E-3</c:v>
                </c:pt>
                <c:pt idx="1264">
                  <c:v>9.0663220000001283E-3</c:v>
                </c:pt>
                <c:pt idx="1265">
                  <c:v>9.1247670000000197E-3</c:v>
                </c:pt>
                <c:pt idx="1266">
                  <c:v>9.3387989999998804E-3</c:v>
                </c:pt>
                <c:pt idx="1267">
                  <c:v>9.9356929999999018E-3</c:v>
                </c:pt>
                <c:pt idx="1268">
                  <c:v>1.0306749000000082E-2</c:v>
                </c:pt>
                <c:pt idx="1269">
                  <c:v>1.0544669999999996E-2</c:v>
                </c:pt>
                <c:pt idx="1270">
                  <c:v>9.6890609999998097E-3</c:v>
                </c:pt>
                <c:pt idx="1271">
                  <c:v>8.8496110000000957E-3</c:v>
                </c:pt>
                <c:pt idx="1272">
                  <c:v>7.4699379999999564E-3</c:v>
                </c:pt>
                <c:pt idx="1273">
                  <c:v>7.1255089999999657E-3</c:v>
                </c:pt>
                <c:pt idx="1274">
                  <c:v>9.3818330000001431E-3</c:v>
                </c:pt>
                <c:pt idx="1275">
                  <c:v>1.0305614000000105E-2</c:v>
                </c:pt>
                <c:pt idx="1276">
                  <c:v>1.0291937999999846E-2</c:v>
                </c:pt>
                <c:pt idx="1277">
                  <c:v>1.1300920000000133E-2</c:v>
                </c:pt>
                <c:pt idx="1278">
                  <c:v>1.1880624000000126E-2</c:v>
                </c:pt>
                <c:pt idx="1279">
                  <c:v>1.2544927000000143E-2</c:v>
                </c:pt>
                <c:pt idx="1280">
                  <c:v>1.2444972999999891E-2</c:v>
                </c:pt>
                <c:pt idx="1281">
                  <c:v>1.2097048999999969E-2</c:v>
                </c:pt>
                <c:pt idx="1282">
                  <c:v>1.2301313000000164E-2</c:v>
                </c:pt>
                <c:pt idx="1283">
                  <c:v>1.2890225000000101E-2</c:v>
                </c:pt>
                <c:pt idx="1284">
                  <c:v>1.2798050000000102E-2</c:v>
                </c:pt>
                <c:pt idx="1285">
                  <c:v>1.1727956999999832E-2</c:v>
                </c:pt>
                <c:pt idx="1286">
                  <c:v>1.225943499999994E-2</c:v>
                </c:pt>
                <c:pt idx="1287">
                  <c:v>1.366857200000004E-2</c:v>
                </c:pt>
                <c:pt idx="1288">
                  <c:v>1.3242336000000023E-2</c:v>
                </c:pt>
                <c:pt idx="1289">
                  <c:v>1.3553263000000015E-2</c:v>
                </c:pt>
                <c:pt idx="1290">
                  <c:v>1.4119762000000037E-2</c:v>
                </c:pt>
                <c:pt idx="1291">
                  <c:v>1.3877492999999958E-2</c:v>
                </c:pt>
                <c:pt idx="1292">
                  <c:v>1.3565843999999969E-2</c:v>
                </c:pt>
                <c:pt idx="1293">
                  <c:v>1.343434000000002E-2</c:v>
                </c:pt>
                <c:pt idx="1294">
                  <c:v>1.4329521000000114E-2</c:v>
                </c:pt>
                <c:pt idx="1295">
                  <c:v>1.2937662999999929E-2</c:v>
                </c:pt>
                <c:pt idx="1296">
                  <c:v>1.2863186000000042E-2</c:v>
                </c:pt>
                <c:pt idx="1297">
                  <c:v>1.3528207000000066E-2</c:v>
                </c:pt>
                <c:pt idx="1298">
                  <c:v>1.317442200000005E-2</c:v>
                </c:pt>
                <c:pt idx="1299">
                  <c:v>1.3973009000000047E-2</c:v>
                </c:pt>
                <c:pt idx="1300">
                  <c:v>1.4564705000000004E-2</c:v>
                </c:pt>
                <c:pt idx="1301">
                  <c:v>1.4416459000000032E-2</c:v>
                </c:pt>
                <c:pt idx="1302">
                  <c:v>1.4906561000000011E-2</c:v>
                </c:pt>
                <c:pt idx="1303">
                  <c:v>1.4670215999999982E-2</c:v>
                </c:pt>
                <c:pt idx="1304">
                  <c:v>1.5713745000000019E-2</c:v>
                </c:pt>
                <c:pt idx="1305">
                  <c:v>1.5107388000000128E-2</c:v>
                </c:pt>
                <c:pt idx="1306">
                  <c:v>1.545600300000001E-2</c:v>
                </c:pt>
                <c:pt idx="1307">
                  <c:v>1.6259455999999999E-2</c:v>
                </c:pt>
                <c:pt idx="1308">
                  <c:v>1.5867541000000075E-2</c:v>
                </c:pt>
                <c:pt idx="1309">
                  <c:v>1.5791713999999957E-2</c:v>
                </c:pt>
                <c:pt idx="1310">
                  <c:v>1.5715111999999861E-2</c:v>
                </c:pt>
                <c:pt idx="1311">
                  <c:v>1.565610800000013E-2</c:v>
                </c:pt>
                <c:pt idx="1312">
                  <c:v>1.5456189999999878E-2</c:v>
                </c:pt>
                <c:pt idx="1313">
                  <c:v>1.7098825999999918E-2</c:v>
                </c:pt>
                <c:pt idx="1314">
                  <c:v>1.6077579000000015E-2</c:v>
                </c:pt>
                <c:pt idx="1315">
                  <c:v>1.5813198000000056E-2</c:v>
                </c:pt>
                <c:pt idx="1316">
                  <c:v>1.4953351000000111E-2</c:v>
                </c:pt>
                <c:pt idx="1317">
                  <c:v>1.6282343999999966E-2</c:v>
                </c:pt>
                <c:pt idx="1318">
                  <c:v>1.6434398999999985E-2</c:v>
                </c:pt>
                <c:pt idx="1319">
                  <c:v>1.6091441999999914E-2</c:v>
                </c:pt>
                <c:pt idx="1320">
                  <c:v>1.7293773000000102E-2</c:v>
                </c:pt>
                <c:pt idx="1321">
                  <c:v>1.7651722000000064E-2</c:v>
                </c:pt>
                <c:pt idx="1322">
                  <c:v>1.6136273999999957E-2</c:v>
                </c:pt>
                <c:pt idx="1323">
                  <c:v>1.5754957999999989E-2</c:v>
                </c:pt>
                <c:pt idx="1324">
                  <c:v>1.5545773999999938E-2</c:v>
                </c:pt>
                <c:pt idx="1325">
                  <c:v>1.4774527999999919E-2</c:v>
                </c:pt>
                <c:pt idx="1326">
                  <c:v>1.4907307000000173E-2</c:v>
                </c:pt>
                <c:pt idx="1327">
                  <c:v>1.4126506999999946E-2</c:v>
                </c:pt>
                <c:pt idx="1328">
                  <c:v>1.4634277999999995E-2</c:v>
                </c:pt>
                <c:pt idx="1329">
                  <c:v>1.5473067000000128E-2</c:v>
                </c:pt>
                <c:pt idx="1330">
                  <c:v>1.6136012000000165E-2</c:v>
                </c:pt>
                <c:pt idx="1331">
                  <c:v>1.6186670999999934E-2</c:v>
                </c:pt>
                <c:pt idx="1332">
                  <c:v>1.6640509000000067E-2</c:v>
                </c:pt>
                <c:pt idx="1333">
                  <c:v>1.66592169999999E-2</c:v>
                </c:pt>
                <c:pt idx="1334">
                  <c:v>1.5743722999999817E-2</c:v>
                </c:pt>
                <c:pt idx="1335">
                  <c:v>1.5716850000000022E-2</c:v>
                </c:pt>
                <c:pt idx="1336">
                  <c:v>1.5458031000000119E-2</c:v>
                </c:pt>
                <c:pt idx="1337">
                  <c:v>1.6282963000000109E-2</c:v>
                </c:pt>
                <c:pt idx="1338">
                  <c:v>1.6020878999999922E-2</c:v>
                </c:pt>
                <c:pt idx="1339">
                  <c:v>1.6612016999999923E-2</c:v>
                </c:pt>
                <c:pt idx="1340">
                  <c:v>1.6986639000000196E-2</c:v>
                </c:pt>
                <c:pt idx="1341">
                  <c:v>2.3770496999999977E-2</c:v>
                </c:pt>
                <c:pt idx="1342">
                  <c:v>2.4327513999999838E-2</c:v>
                </c:pt>
                <c:pt idx="1343">
                  <c:v>2.4344137000000047E-2</c:v>
                </c:pt>
                <c:pt idx="1344">
                  <c:v>2.4793786999999838E-2</c:v>
                </c:pt>
                <c:pt idx="1345">
                  <c:v>2.5148826999999981E-2</c:v>
                </c:pt>
                <c:pt idx="1346">
                  <c:v>2.506559100000004E-2</c:v>
                </c:pt>
                <c:pt idx="1347">
                  <c:v>2.5088306000000102E-2</c:v>
                </c:pt>
                <c:pt idx="1348">
                  <c:v>2.4824801999999865E-2</c:v>
                </c:pt>
                <c:pt idx="1349">
                  <c:v>2.4820019000000002E-2</c:v>
                </c:pt>
                <c:pt idx="1350">
                  <c:v>2.4845894000000045E-2</c:v>
                </c:pt>
                <c:pt idx="1351">
                  <c:v>2.437709699999982E-2</c:v>
                </c:pt>
                <c:pt idx="1352">
                  <c:v>2.437143100000003E-2</c:v>
                </c:pt>
                <c:pt idx="1353">
                  <c:v>2.4333094000000072E-2</c:v>
                </c:pt>
                <c:pt idx="1354">
                  <c:v>2.4278517000000194E-2</c:v>
                </c:pt>
                <c:pt idx="1355">
                  <c:v>2.3088295999999901E-2</c:v>
                </c:pt>
                <c:pt idx="1356">
                  <c:v>2.2359496000000034E-2</c:v>
                </c:pt>
                <c:pt idx="1357">
                  <c:v>2.3233737000000018E-2</c:v>
                </c:pt>
                <c:pt idx="1358">
                  <c:v>2.2783351000000038E-2</c:v>
                </c:pt>
                <c:pt idx="1359">
                  <c:v>2.3578439999999999E-2</c:v>
                </c:pt>
                <c:pt idx="1360">
                  <c:v>2.3795806999999967E-2</c:v>
                </c:pt>
                <c:pt idx="1361">
                  <c:v>2.4232764999999972E-2</c:v>
                </c:pt>
                <c:pt idx="1362">
                  <c:v>2.457355500000017E-2</c:v>
                </c:pt>
                <c:pt idx="1363">
                  <c:v>2.4694895999999973E-2</c:v>
                </c:pt>
                <c:pt idx="1364">
                  <c:v>2.4707840999999918E-2</c:v>
                </c:pt>
                <c:pt idx="1365">
                  <c:v>2.5409955999999966E-2</c:v>
                </c:pt>
                <c:pt idx="1366">
                  <c:v>2.5391151000000035E-2</c:v>
                </c:pt>
                <c:pt idx="1367">
                  <c:v>2.5536882999999989E-2</c:v>
                </c:pt>
                <c:pt idx="1368">
                  <c:v>2.5763447000000043E-2</c:v>
                </c:pt>
                <c:pt idx="1369">
                  <c:v>2.6438624000000119E-2</c:v>
                </c:pt>
                <c:pt idx="1370">
                  <c:v>2.5947449000000004E-2</c:v>
                </c:pt>
                <c:pt idx="1371">
                  <c:v>2.5960163999999848E-2</c:v>
                </c:pt>
                <c:pt idx="1372">
                  <c:v>2.5086586000000126E-2</c:v>
                </c:pt>
                <c:pt idx="1373">
                  <c:v>2.6396035999999866E-2</c:v>
                </c:pt>
                <c:pt idx="1374">
                  <c:v>2.6951335000000198E-2</c:v>
                </c:pt>
                <c:pt idx="1375">
                  <c:v>2.6533075999999937E-2</c:v>
                </c:pt>
                <c:pt idx="1376">
                  <c:v>2.5164974999999912E-2</c:v>
                </c:pt>
                <c:pt idx="1377">
                  <c:v>2.5957985000000006E-2</c:v>
                </c:pt>
                <c:pt idx="1378">
                  <c:v>2.5837290000000165E-2</c:v>
                </c:pt>
                <c:pt idx="1379">
                  <c:v>2.6421637000000147E-2</c:v>
                </c:pt>
                <c:pt idx="1380">
                  <c:v>2.6660597999999935E-2</c:v>
                </c:pt>
                <c:pt idx="1381">
                  <c:v>2.6899079000000027E-2</c:v>
                </c:pt>
                <c:pt idx="1382">
                  <c:v>2.721988699999997E-2</c:v>
                </c:pt>
                <c:pt idx="1383">
                  <c:v>2.7277170999999954E-2</c:v>
                </c:pt>
                <c:pt idx="1384">
                  <c:v>2.7041586000000051E-2</c:v>
                </c:pt>
                <c:pt idx="1385">
                  <c:v>2.696009499999991E-2</c:v>
                </c:pt>
                <c:pt idx="1386">
                  <c:v>2.6976044000000001E-2</c:v>
                </c:pt>
                <c:pt idx="1387">
                  <c:v>2.6977059999999938E-2</c:v>
                </c:pt>
                <c:pt idx="1388">
                  <c:v>2.5473913999999924E-2</c:v>
                </c:pt>
                <c:pt idx="1389">
                  <c:v>2.5064874000000147E-2</c:v>
                </c:pt>
                <c:pt idx="1390">
                  <c:v>2.4344094000000042E-2</c:v>
                </c:pt>
                <c:pt idx="1391">
                  <c:v>2.5083716999999978E-2</c:v>
                </c:pt>
                <c:pt idx="1392">
                  <c:v>2.5297750000000178E-2</c:v>
                </c:pt>
                <c:pt idx="1393">
                  <c:v>2.3838509000000157E-2</c:v>
                </c:pt>
                <c:pt idx="1394">
                  <c:v>2.3513549000000012E-2</c:v>
                </c:pt>
                <c:pt idx="1395">
                  <c:v>2.4049852000000101E-2</c:v>
                </c:pt>
                <c:pt idx="1396">
                  <c:v>2.3928134999999885E-2</c:v>
                </c:pt>
                <c:pt idx="1397">
                  <c:v>2.2932358999999906E-2</c:v>
                </c:pt>
                <c:pt idx="1398">
                  <c:v>2.3755950000000213E-2</c:v>
                </c:pt>
                <c:pt idx="1399">
                  <c:v>2.3802897000000031E-2</c:v>
                </c:pt>
                <c:pt idx="1400">
                  <c:v>2.3046438999999964E-2</c:v>
                </c:pt>
                <c:pt idx="1401">
                  <c:v>2.2399908000000097E-2</c:v>
                </c:pt>
                <c:pt idx="1402">
                  <c:v>2.2532489999999825E-2</c:v>
                </c:pt>
                <c:pt idx="1403">
                  <c:v>2.3300261000000093E-2</c:v>
                </c:pt>
                <c:pt idx="1404">
                  <c:v>2.3384861999999885E-2</c:v>
                </c:pt>
                <c:pt idx="1405">
                  <c:v>2.3550752000000102E-2</c:v>
                </c:pt>
                <c:pt idx="1406">
                  <c:v>2.3539627999999993E-2</c:v>
                </c:pt>
                <c:pt idx="1407">
                  <c:v>2.3519604999999957E-2</c:v>
                </c:pt>
                <c:pt idx="1408">
                  <c:v>2.4394791999999825E-2</c:v>
                </c:pt>
                <c:pt idx="1409">
                  <c:v>2.4412157999999864E-2</c:v>
                </c:pt>
                <c:pt idx="1410">
                  <c:v>2.4948326999999836E-2</c:v>
                </c:pt>
                <c:pt idx="1411">
                  <c:v>2.401732200000015E-2</c:v>
                </c:pt>
                <c:pt idx="1412">
                  <c:v>2.4112495000000081E-2</c:v>
                </c:pt>
                <c:pt idx="1413">
                  <c:v>2.3866764999999988E-2</c:v>
                </c:pt>
                <c:pt idx="1414">
                  <c:v>2.3973371000000042E-2</c:v>
                </c:pt>
                <c:pt idx="1415">
                  <c:v>2.3700743000000104E-2</c:v>
                </c:pt>
                <c:pt idx="1416">
                  <c:v>2.3162974000000076E-2</c:v>
                </c:pt>
                <c:pt idx="1417">
                  <c:v>2.3453653999999914E-2</c:v>
                </c:pt>
                <c:pt idx="1418">
                  <c:v>2.4059526000000005E-2</c:v>
                </c:pt>
                <c:pt idx="1419">
                  <c:v>2.4604489000000059E-2</c:v>
                </c:pt>
                <c:pt idx="1420">
                  <c:v>2.3067619999999806E-2</c:v>
                </c:pt>
                <c:pt idx="1421">
                  <c:v>2.2205069000000095E-2</c:v>
                </c:pt>
                <c:pt idx="1422">
                  <c:v>2.2131358999999975E-2</c:v>
                </c:pt>
                <c:pt idx="1423">
                  <c:v>2.2563545999999862E-2</c:v>
                </c:pt>
                <c:pt idx="1424">
                  <c:v>2.2348423000000138E-2</c:v>
                </c:pt>
                <c:pt idx="1425">
                  <c:v>2.2477524999999787E-2</c:v>
                </c:pt>
                <c:pt idx="1426">
                  <c:v>2.3118542999999818E-2</c:v>
                </c:pt>
                <c:pt idx="1427">
                  <c:v>2.3066507999999885E-2</c:v>
                </c:pt>
                <c:pt idx="1428">
                  <c:v>2.3560100000000146E-2</c:v>
                </c:pt>
                <c:pt idx="1429">
                  <c:v>2.3298015999999963E-2</c:v>
                </c:pt>
                <c:pt idx="1430">
                  <c:v>2.3870953000000101E-2</c:v>
                </c:pt>
                <c:pt idx="1431">
                  <c:v>2.3862428000000137E-2</c:v>
                </c:pt>
                <c:pt idx="1432">
                  <c:v>2.417652800000019E-2</c:v>
                </c:pt>
                <c:pt idx="1433">
                  <c:v>2.434695899999997E-2</c:v>
                </c:pt>
                <c:pt idx="1434">
                  <c:v>2.3926627000000054E-2</c:v>
                </c:pt>
                <c:pt idx="1435">
                  <c:v>2.4535985999999867E-2</c:v>
                </c:pt>
                <c:pt idx="1436">
                  <c:v>2.4847836000000144E-2</c:v>
                </c:pt>
                <c:pt idx="1437">
                  <c:v>2.5269867999999859E-2</c:v>
                </c:pt>
                <c:pt idx="1438">
                  <c:v>2.579517100000021E-2</c:v>
                </c:pt>
                <c:pt idx="1439">
                  <c:v>2.5496740000000045E-2</c:v>
                </c:pt>
                <c:pt idx="1440">
                  <c:v>2.4587965999999822E-2</c:v>
                </c:pt>
                <c:pt idx="1441">
                  <c:v>2.6141494999999852E-2</c:v>
                </c:pt>
                <c:pt idx="1442">
                  <c:v>2.6395083999999996E-2</c:v>
                </c:pt>
                <c:pt idx="1443">
                  <c:v>2.7434017999999925E-2</c:v>
                </c:pt>
                <c:pt idx="1444">
                  <c:v>2.7428188000000089E-2</c:v>
                </c:pt>
                <c:pt idx="1445">
                  <c:v>2.7666483999999856E-2</c:v>
                </c:pt>
                <c:pt idx="1446">
                  <c:v>2.8042977999999948E-2</c:v>
                </c:pt>
                <c:pt idx="1447">
                  <c:v>2.7860202999999955E-2</c:v>
                </c:pt>
                <c:pt idx="1448">
                  <c:v>2.8688654000000043E-2</c:v>
                </c:pt>
                <c:pt idx="1449">
                  <c:v>2.7699521000000005E-2</c:v>
                </c:pt>
                <c:pt idx="1450">
                  <c:v>2.7785449000000198E-2</c:v>
                </c:pt>
                <c:pt idx="1451">
                  <c:v>2.7810723000000051E-2</c:v>
                </c:pt>
                <c:pt idx="1452">
                  <c:v>2.8695903999999928E-2</c:v>
                </c:pt>
                <c:pt idx="1453">
                  <c:v>2.9175162000000001E-2</c:v>
                </c:pt>
                <c:pt idx="1454">
                  <c:v>2.8796947000000045E-2</c:v>
                </c:pt>
                <c:pt idx="1455">
                  <c:v>2.8310999999999923E-2</c:v>
                </c:pt>
                <c:pt idx="1456">
                  <c:v>2.8018138000000137E-2</c:v>
                </c:pt>
                <c:pt idx="1457">
                  <c:v>2.8605062000000091E-2</c:v>
                </c:pt>
                <c:pt idx="1458">
                  <c:v>2.8144986000000018E-2</c:v>
                </c:pt>
                <c:pt idx="1459">
                  <c:v>2.8591139999999994E-2</c:v>
                </c:pt>
                <c:pt idx="1460">
                  <c:v>2.7842053000000078E-2</c:v>
                </c:pt>
                <c:pt idx="1461">
                  <c:v>2.5523132999999917E-2</c:v>
                </c:pt>
                <c:pt idx="1462">
                  <c:v>2.6898333999999979E-2</c:v>
                </c:pt>
                <c:pt idx="1463">
                  <c:v>2.626691599999981E-2</c:v>
                </c:pt>
                <c:pt idx="1464">
                  <c:v>2.7312697999999955E-2</c:v>
                </c:pt>
                <c:pt idx="1465">
                  <c:v>2.973191299999985E-2</c:v>
                </c:pt>
                <c:pt idx="1466">
                  <c:v>2.9042838999999959E-2</c:v>
                </c:pt>
                <c:pt idx="1467">
                  <c:v>2.9136116000000128E-2</c:v>
                </c:pt>
                <c:pt idx="1468">
                  <c:v>2.9032507000000124E-2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26-49DC-9589-FF913BC1184C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Données!$L$2:$L$1470</c:f>
              <c:numCache>
                <c:formatCode>General</c:formatCode>
                <c:ptCount val="1469"/>
                <c:pt idx="0">
                  <c:v>0</c:v>
                </c:pt>
                <c:pt idx="1">
                  <c:v>-1.3450000000148066E-6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-8.5950000000138963E-6</c:v>
                </c:pt>
                <c:pt idx="55">
                  <c:v>0</c:v>
                </c:pt>
                <c:pt idx="56">
                  <c:v>-1.3550000001032458E-6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-3.4372600000006059E-4</c:v>
                </c:pt>
                <c:pt idx="87">
                  <c:v>-3.5337999999910607E-5</c:v>
                </c:pt>
                <c:pt idx="88">
                  <c:v>-1.5790560000000368E-3</c:v>
                </c:pt>
                <c:pt idx="89">
                  <c:v>-1.0580970000000889E-3</c:v>
                </c:pt>
                <c:pt idx="90">
                  <c:v>-1.0936509999999089E-3</c:v>
                </c:pt>
                <c:pt idx="91">
                  <c:v>-9.9727399999983393E-4</c:v>
                </c:pt>
                <c:pt idx="92">
                  <c:v>-1.5891430000001491E-3</c:v>
                </c:pt>
                <c:pt idx="93">
                  <c:v>-1.3249140000000353E-3</c:v>
                </c:pt>
                <c:pt idx="94">
                  <c:v>-1.4070879999999305E-3</c:v>
                </c:pt>
                <c:pt idx="95">
                  <c:v>-2.2190960000000358E-3</c:v>
                </c:pt>
                <c:pt idx="96">
                  <c:v>-2.3482650000000833E-3</c:v>
                </c:pt>
                <c:pt idx="97">
                  <c:v>-2.2174280000001544E-3</c:v>
                </c:pt>
                <c:pt idx="98">
                  <c:v>-2.3784169999998992E-3</c:v>
                </c:pt>
                <c:pt idx="99">
                  <c:v>-2.1946519999999055E-3</c:v>
                </c:pt>
                <c:pt idx="100">
                  <c:v>-2.1618060000000694E-3</c:v>
                </c:pt>
                <c:pt idx="101">
                  <c:v>-2.3843830000000706E-3</c:v>
                </c:pt>
                <c:pt idx="102">
                  <c:v>-2.7435849999999391E-3</c:v>
                </c:pt>
                <c:pt idx="103">
                  <c:v>-2.4684409999999844E-3</c:v>
                </c:pt>
                <c:pt idx="104">
                  <c:v>-2.4786739999999555E-3</c:v>
                </c:pt>
                <c:pt idx="105">
                  <c:v>-2.3549669999999878E-3</c:v>
                </c:pt>
                <c:pt idx="106">
                  <c:v>-2.3099869999998646E-3</c:v>
                </c:pt>
                <c:pt idx="107">
                  <c:v>-1.8174109999999927E-3</c:v>
                </c:pt>
                <c:pt idx="108">
                  <c:v>-1.6317679999999655E-3</c:v>
                </c:pt>
                <c:pt idx="109">
                  <c:v>-1.8577270000000681E-3</c:v>
                </c:pt>
                <c:pt idx="110">
                  <c:v>-1.8826650000000882E-3</c:v>
                </c:pt>
                <c:pt idx="111">
                  <c:v>-1.9236739999998918E-3</c:v>
                </c:pt>
                <c:pt idx="112">
                  <c:v>-1.7793850000000476E-3</c:v>
                </c:pt>
                <c:pt idx="113">
                  <c:v>-1.2950510000000577E-3</c:v>
                </c:pt>
                <c:pt idx="114">
                  <c:v>-1.0437179999998989E-3</c:v>
                </c:pt>
                <c:pt idx="115">
                  <c:v>-8.5511100000007902E-4</c:v>
                </c:pt>
                <c:pt idx="116">
                  <c:v>-8.1003899999996067E-4</c:v>
                </c:pt>
                <c:pt idx="117">
                  <c:v>-1.1033210000000509E-3</c:v>
                </c:pt>
                <c:pt idx="118">
                  <c:v>-1.6334799999999632E-3</c:v>
                </c:pt>
                <c:pt idx="119">
                  <c:v>-1.4793320000001131E-3</c:v>
                </c:pt>
                <c:pt idx="120">
                  <c:v>-1.2166449999999713E-3</c:v>
                </c:pt>
                <c:pt idx="121">
                  <c:v>-1.7851940000000468E-3</c:v>
                </c:pt>
                <c:pt idx="122">
                  <c:v>-1.2258180000001176E-3</c:v>
                </c:pt>
                <c:pt idx="123">
                  <c:v>-1.157231000000138E-3</c:v>
                </c:pt>
                <c:pt idx="124">
                  <c:v>-1.3155359999998382E-3</c:v>
                </c:pt>
                <c:pt idx="125">
                  <c:v>-1.1975720000000365E-3</c:v>
                </c:pt>
                <c:pt idx="126">
                  <c:v>-1.2832289999998921E-3</c:v>
                </c:pt>
                <c:pt idx="127">
                  <c:v>-1.1509360000000015E-3</c:v>
                </c:pt>
                <c:pt idx="128">
                  <c:v>-9.8694199999999912E-4</c:v>
                </c:pt>
                <c:pt idx="129">
                  <c:v>-8.9389099999993957E-4</c:v>
                </c:pt>
                <c:pt idx="130">
                  <c:v>-8.8858500000014832E-4</c:v>
                </c:pt>
                <c:pt idx="131">
                  <c:v>-8.2436899999993325E-4</c:v>
                </c:pt>
                <c:pt idx="132">
                  <c:v>-6.7267700000002146E-4</c:v>
                </c:pt>
                <c:pt idx="133">
                  <c:v>-1.3043949999998858E-3</c:v>
                </c:pt>
                <c:pt idx="134">
                  <c:v>-1.2140449999999419E-3</c:v>
                </c:pt>
                <c:pt idx="135">
                  <c:v>-1.4081550000000788E-3</c:v>
                </c:pt>
                <c:pt idx="136">
                  <c:v>-1.2738029999998161E-3</c:v>
                </c:pt>
                <c:pt idx="137">
                  <c:v>-9.8936200000002833E-4</c:v>
                </c:pt>
                <c:pt idx="138">
                  <c:v>-8.9719900000000054E-4</c:v>
                </c:pt>
                <c:pt idx="139">
                  <c:v>-9.0777899999989131E-4</c:v>
                </c:pt>
                <c:pt idx="140">
                  <c:v>-5.7682999999997264E-4</c:v>
                </c:pt>
                <c:pt idx="141">
                  <c:v>-6.9644099999982242E-4</c:v>
                </c:pt>
                <c:pt idx="142">
                  <c:v>-8.211129999999685E-4</c:v>
                </c:pt>
                <c:pt idx="143">
                  <c:v>-1.1419539999999416E-3</c:v>
                </c:pt>
                <c:pt idx="144">
                  <c:v>-2.4749059999999191E-3</c:v>
                </c:pt>
                <c:pt idx="145">
                  <c:v>-2.9184460000001309E-3</c:v>
                </c:pt>
                <c:pt idx="146">
                  <c:v>-3.8407660000000306E-3</c:v>
                </c:pt>
                <c:pt idx="147">
                  <c:v>-3.7399849999999331E-3</c:v>
                </c:pt>
                <c:pt idx="148">
                  <c:v>-3.3140769999999973E-3</c:v>
                </c:pt>
                <c:pt idx="149">
                  <c:v>-3.5019879999999828E-3</c:v>
                </c:pt>
                <c:pt idx="150">
                  <c:v>-4.1022570000000085E-3</c:v>
                </c:pt>
                <c:pt idx="151">
                  <c:v>-3.6054940000001352E-3</c:v>
                </c:pt>
                <c:pt idx="152">
                  <c:v>-4.5613630000000283E-3</c:v>
                </c:pt>
                <c:pt idx="153">
                  <c:v>-4.4522289999999881E-3</c:v>
                </c:pt>
                <c:pt idx="154">
                  <c:v>-4.0825399999998811E-3</c:v>
                </c:pt>
                <c:pt idx="155">
                  <c:v>-3.5513330000001135E-3</c:v>
                </c:pt>
                <c:pt idx="156">
                  <c:v>-3.6865239999999632E-3</c:v>
                </c:pt>
                <c:pt idx="157">
                  <c:v>-3.3844829999998185E-3</c:v>
                </c:pt>
                <c:pt idx="158">
                  <c:v>-3.4774580000000695E-3</c:v>
                </c:pt>
                <c:pt idx="159">
                  <c:v>-4.6162090000000265E-3</c:v>
                </c:pt>
                <c:pt idx="160">
                  <c:v>-4.3515540000000786E-3</c:v>
                </c:pt>
                <c:pt idx="161">
                  <c:v>-4.4570400000000067E-3</c:v>
                </c:pt>
                <c:pt idx="162">
                  <c:v>-4.2178240000000644E-3</c:v>
                </c:pt>
                <c:pt idx="163">
                  <c:v>-3.7557950000000348E-3</c:v>
                </c:pt>
                <c:pt idx="164">
                  <c:v>-3.5294760000001589E-3</c:v>
                </c:pt>
                <c:pt idx="165">
                  <c:v>-3.9500919999998132E-3</c:v>
                </c:pt>
                <c:pt idx="166">
                  <c:v>-3.7878110000001469E-3</c:v>
                </c:pt>
                <c:pt idx="167">
                  <c:v>-2.8871659999999792E-3</c:v>
                </c:pt>
                <c:pt idx="168">
                  <c:v>-2.9192889999999352E-3</c:v>
                </c:pt>
                <c:pt idx="169">
                  <c:v>-2.7499480000001313E-3</c:v>
                </c:pt>
                <c:pt idx="170">
                  <c:v>-2.5988199999999323E-3</c:v>
                </c:pt>
                <c:pt idx="171">
                  <c:v>-2.0671700000000326E-3</c:v>
                </c:pt>
                <c:pt idx="172">
                  <c:v>-1.6432230000000346E-3</c:v>
                </c:pt>
                <c:pt idx="173">
                  <c:v>-1.2274820000000091E-3</c:v>
                </c:pt>
                <c:pt idx="174">
                  <c:v>-1.6403269999998428E-3</c:v>
                </c:pt>
                <c:pt idx="175">
                  <c:v>-1.8813219999999546E-3</c:v>
                </c:pt>
                <c:pt idx="176">
                  <c:v>-1.8546719999999368E-3</c:v>
                </c:pt>
                <c:pt idx="177">
                  <c:v>-2.2704650000000583E-3</c:v>
                </c:pt>
                <c:pt idx="178">
                  <c:v>-2.5168380000000069E-3</c:v>
                </c:pt>
                <c:pt idx="179">
                  <c:v>-2.5086919999998828E-3</c:v>
                </c:pt>
                <c:pt idx="180">
                  <c:v>-3.1817240000000311E-3</c:v>
                </c:pt>
                <c:pt idx="181">
                  <c:v>-2.6072189999999866E-3</c:v>
                </c:pt>
                <c:pt idx="182">
                  <c:v>-2.8410659999999551E-3</c:v>
                </c:pt>
                <c:pt idx="183">
                  <c:v>-3.4218280000000048E-3</c:v>
                </c:pt>
                <c:pt idx="184">
                  <c:v>-3.1888220000000729E-3</c:v>
                </c:pt>
                <c:pt idx="185">
                  <c:v>-3.7900640000000296E-3</c:v>
                </c:pt>
                <c:pt idx="186">
                  <c:v>-4.0080920000000334E-3</c:v>
                </c:pt>
                <c:pt idx="187">
                  <c:v>-3.6526550000000953E-3</c:v>
                </c:pt>
                <c:pt idx="188">
                  <c:v>-3.3390059999999265E-3</c:v>
                </c:pt>
                <c:pt idx="189">
                  <c:v>-3.5439979999998743E-3</c:v>
                </c:pt>
                <c:pt idx="190">
                  <c:v>-4.0387740000001034E-3</c:v>
                </c:pt>
                <c:pt idx="191">
                  <c:v>-3.5408090000000813E-3</c:v>
                </c:pt>
                <c:pt idx="192">
                  <c:v>-2.9575099999999566E-3</c:v>
                </c:pt>
                <c:pt idx="193">
                  <c:v>-2.3890040000001138E-3</c:v>
                </c:pt>
                <c:pt idx="194">
                  <c:v>-2.0881660000000011E-3</c:v>
                </c:pt>
                <c:pt idx="195">
                  <c:v>-2.1464850000002117E-3</c:v>
                </c:pt>
                <c:pt idx="196">
                  <c:v>-2.1796859999999468E-3</c:v>
                </c:pt>
                <c:pt idx="197">
                  <c:v>-2.644755000000032E-3</c:v>
                </c:pt>
                <c:pt idx="198">
                  <c:v>-2.3615510000001903E-3</c:v>
                </c:pt>
                <c:pt idx="199">
                  <c:v>-2.4540870000000722E-3</c:v>
                </c:pt>
                <c:pt idx="200">
                  <c:v>-2.5181850000001306E-3</c:v>
                </c:pt>
                <c:pt idx="201">
                  <c:v>-2.4313979999999445E-3</c:v>
                </c:pt>
                <c:pt idx="202">
                  <c:v>-1.9254840000000968E-3</c:v>
                </c:pt>
                <c:pt idx="203">
                  <c:v>-1.3112360000000082E-3</c:v>
                </c:pt>
                <c:pt idx="204">
                  <c:v>-1.4367010000000846E-3</c:v>
                </c:pt>
                <c:pt idx="205">
                  <c:v>-1.4757939999999507E-3</c:v>
                </c:pt>
                <c:pt idx="206">
                  <c:v>-2.0659650000000055E-3</c:v>
                </c:pt>
                <c:pt idx="207">
                  <c:v>-1.3514880000000176E-3</c:v>
                </c:pt>
                <c:pt idx="208">
                  <c:v>-6.2676799999985633E-4</c:v>
                </c:pt>
                <c:pt idx="209">
                  <c:v>-1.8923799999993207E-4</c:v>
                </c:pt>
                <c:pt idx="210">
                  <c:v>-4.3893800000000736E-4</c:v>
                </c:pt>
                <c:pt idx="211">
                  <c:v>0</c:v>
                </c:pt>
                <c:pt idx="212">
                  <c:v>-4.729599999996026E-5</c:v>
                </c:pt>
                <c:pt idx="213">
                  <c:v>-3.6527300000011563E-4</c:v>
                </c:pt>
                <c:pt idx="214">
                  <c:v>-3.8230999999996131E-4</c:v>
                </c:pt>
                <c:pt idx="215">
                  <c:v>-6.9832000000019439E-4</c:v>
                </c:pt>
                <c:pt idx="216">
                  <c:v>-9.3531800000005202E-4</c:v>
                </c:pt>
                <c:pt idx="217">
                  <c:v>-5.6934299999988978E-4</c:v>
                </c:pt>
                <c:pt idx="218">
                  <c:v>-7.2729000000003904E-4</c:v>
                </c:pt>
                <c:pt idx="219">
                  <c:v>-5.6131799999980104E-4</c:v>
                </c:pt>
                <c:pt idx="220">
                  <c:v>-9.1437399999995254E-4</c:v>
                </c:pt>
                <c:pt idx="221">
                  <c:v>-8.2728100000008448E-4</c:v>
                </c:pt>
                <c:pt idx="222">
                  <c:v>-7.7262900000005176E-4</c:v>
                </c:pt>
                <c:pt idx="223">
                  <c:v>-1.6044800000008762E-4</c:v>
                </c:pt>
                <c:pt idx="224">
                  <c:v>-3.8401499999986299E-4</c:v>
                </c:pt>
                <c:pt idx="225">
                  <c:v>-3.7965999999869383E-5</c:v>
                </c:pt>
                <c:pt idx="226">
                  <c:v>-7.8459999999950009E-5</c:v>
                </c:pt>
                <c:pt idx="227">
                  <c:v>-8.2233500000006645E-4</c:v>
                </c:pt>
                <c:pt idx="228">
                  <c:v>-8.1546300000013617E-4</c:v>
                </c:pt>
                <c:pt idx="229">
                  <c:v>-1.4820440000000872E-3</c:v>
                </c:pt>
                <c:pt idx="230">
                  <c:v>-1.2476959999999054E-3</c:v>
                </c:pt>
                <c:pt idx="231">
                  <c:v>-8.3116799999993416E-4</c:v>
                </c:pt>
                <c:pt idx="232">
                  <c:v>-7.5018000000000033E-5</c:v>
                </c:pt>
                <c:pt idx="233">
                  <c:v>-3.7268799999992555E-4</c:v>
                </c:pt>
                <c:pt idx="234">
                  <c:v>-2.5303599999983818E-4</c:v>
                </c:pt>
                <c:pt idx="235">
                  <c:v>-7.1668000000045136E-5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-1.6787090000000263E-3</c:v>
                </c:pt>
                <c:pt idx="251">
                  <c:v>-1.9061530000001312E-3</c:v>
                </c:pt>
                <c:pt idx="252">
                  <c:v>-1.5722719999998844E-3</c:v>
                </c:pt>
                <c:pt idx="253">
                  <c:v>-1.9186250000000199E-3</c:v>
                </c:pt>
                <c:pt idx="254">
                  <c:v>-1.781547000000046E-3</c:v>
                </c:pt>
                <c:pt idx="255">
                  <c:v>-1.2043179999998302E-3</c:v>
                </c:pt>
                <c:pt idx="256">
                  <c:v>-1.4438500000001112E-3</c:v>
                </c:pt>
                <c:pt idx="257">
                  <c:v>-2.0988389999999982E-3</c:v>
                </c:pt>
                <c:pt idx="258">
                  <c:v>-9.2044800000007853E-4</c:v>
                </c:pt>
                <c:pt idx="259">
                  <c:v>-2.4126299999988987E-4</c:v>
                </c:pt>
                <c:pt idx="260">
                  <c:v>0</c:v>
                </c:pt>
                <c:pt idx="261">
                  <c:v>-1.3861839999999574E-3</c:v>
                </c:pt>
                <c:pt idx="262">
                  <c:v>-1.3795219999999516E-3</c:v>
                </c:pt>
                <c:pt idx="263">
                  <c:v>-2.2428299999999127E-3</c:v>
                </c:pt>
                <c:pt idx="264">
                  <c:v>-3.9087709999998882E-3</c:v>
                </c:pt>
                <c:pt idx="265">
                  <c:v>-6.3026399999998829E-3</c:v>
                </c:pt>
                <c:pt idx="266">
                  <c:v>-3.5521409999998924E-3</c:v>
                </c:pt>
                <c:pt idx="267">
                  <c:v>-5.1365980000000495E-3</c:v>
                </c:pt>
                <c:pt idx="268">
                  <c:v>-4.9914650000000621E-3</c:v>
                </c:pt>
                <c:pt idx="269">
                  <c:v>-6.2986080000000588E-3</c:v>
                </c:pt>
                <c:pt idx="270">
                  <c:v>-6.0359839999998711E-3</c:v>
                </c:pt>
                <c:pt idx="271">
                  <c:v>-4.0997050000000854E-3</c:v>
                </c:pt>
                <c:pt idx="272">
                  <c:v>-2.4594369999999797E-3</c:v>
                </c:pt>
                <c:pt idx="273">
                  <c:v>-2.5825949999998556E-3</c:v>
                </c:pt>
                <c:pt idx="274">
                  <c:v>-3.8540499999999158E-3</c:v>
                </c:pt>
                <c:pt idx="275">
                  <c:v>-3.4383560000001124E-3</c:v>
                </c:pt>
                <c:pt idx="276">
                  <c:v>-2.4868599999999788E-3</c:v>
                </c:pt>
                <c:pt idx="277">
                  <c:v>-1.1177079999999933E-3</c:v>
                </c:pt>
                <c:pt idx="278">
                  <c:v>-1.3473999999998796E-3</c:v>
                </c:pt>
                <c:pt idx="279">
                  <c:v>-1.9530819999999949E-3</c:v>
                </c:pt>
                <c:pt idx="280">
                  <c:v>-2.0943179999999301E-3</c:v>
                </c:pt>
                <c:pt idx="281">
                  <c:v>-2.005986000000121E-3</c:v>
                </c:pt>
                <c:pt idx="282">
                  <c:v>-2.3858850000001439E-3</c:v>
                </c:pt>
                <c:pt idx="283">
                  <c:v>-3.930728999999928E-3</c:v>
                </c:pt>
                <c:pt idx="284">
                  <c:v>-7.7551390000000992E-3</c:v>
                </c:pt>
                <c:pt idx="285">
                  <c:v>-9.526477000000113E-3</c:v>
                </c:pt>
                <c:pt idx="286">
                  <c:v>-9.149331999999958E-3</c:v>
                </c:pt>
                <c:pt idx="287">
                  <c:v>-1.2131475000000136E-2</c:v>
                </c:pt>
                <c:pt idx="288">
                  <c:v>-1.2035272999999961E-2</c:v>
                </c:pt>
                <c:pt idx="289">
                  <c:v>-1.0092423000000053E-2</c:v>
                </c:pt>
                <c:pt idx="290">
                  <c:v>-1.1947227999999996E-2</c:v>
                </c:pt>
                <c:pt idx="291">
                  <c:v>-1.0588375000000042E-2</c:v>
                </c:pt>
                <c:pt idx="292">
                  <c:v>-1.5411259999999857E-2</c:v>
                </c:pt>
                <c:pt idx="293">
                  <c:v>-1.8000811000000113E-2</c:v>
                </c:pt>
                <c:pt idx="294">
                  <c:v>-2.9791942000000064E-2</c:v>
                </c:pt>
                <c:pt idx="295">
                  <c:v>-2.629691300000013E-2</c:v>
                </c:pt>
                <c:pt idx="296">
                  <c:v>-3.0083697000000031E-2</c:v>
                </c:pt>
                <c:pt idx="297">
                  <c:v>-3.217334979999998E-2</c:v>
                </c:pt>
                <c:pt idx="298">
                  <c:v>-2.9092039000000115E-2</c:v>
                </c:pt>
                <c:pt idx="299">
                  <c:v>-3.0993238599999928E-2</c:v>
                </c:pt>
                <c:pt idx="300">
                  <c:v>-3.7880168300000037E-2</c:v>
                </c:pt>
                <c:pt idx="301">
                  <c:v>-3.430234610000002E-2</c:v>
                </c:pt>
                <c:pt idx="302">
                  <c:v>-4.87182133E-2</c:v>
                </c:pt>
                <c:pt idx="303">
                  <c:v>-4.7691131299999939E-2</c:v>
                </c:pt>
                <c:pt idx="304">
                  <c:v>-5.0129846799999996E-2</c:v>
                </c:pt>
                <c:pt idx="305">
                  <c:v>-4.0683473499999991E-2</c:v>
                </c:pt>
                <c:pt idx="306">
                  <c:v>-3.4849441499999897E-2</c:v>
                </c:pt>
                <c:pt idx="307">
                  <c:v>-2.8705709000000069E-2</c:v>
                </c:pt>
                <c:pt idx="308">
                  <c:v>-3.4484272400000009E-2</c:v>
                </c:pt>
                <c:pt idx="309">
                  <c:v>-3.237661200000002E-2</c:v>
                </c:pt>
                <c:pt idx="310">
                  <c:v>-3.5000633999999989E-2</c:v>
                </c:pt>
                <c:pt idx="311">
                  <c:v>-3.7909601000000064E-2</c:v>
                </c:pt>
                <c:pt idx="312">
                  <c:v>-3.3937112000000068E-2</c:v>
                </c:pt>
                <c:pt idx="313">
                  <c:v>-3.8163657000000059E-2</c:v>
                </c:pt>
                <c:pt idx="314">
                  <c:v>-3.5873798999999963E-2</c:v>
                </c:pt>
                <c:pt idx="315">
                  <c:v>-3.6571369000000006E-2</c:v>
                </c:pt>
                <c:pt idx="316">
                  <c:v>-2.9666470000000118E-2</c:v>
                </c:pt>
                <c:pt idx="317">
                  <c:v>-2.6362055999999939E-2</c:v>
                </c:pt>
                <c:pt idx="318">
                  <c:v>-2.9134835999999949E-2</c:v>
                </c:pt>
                <c:pt idx="319">
                  <c:v>-2.6435743000000001E-2</c:v>
                </c:pt>
                <c:pt idx="320">
                  <c:v>-3.0216580000000021E-2</c:v>
                </c:pt>
                <c:pt idx="321">
                  <c:v>-3.0477502999999843E-2</c:v>
                </c:pt>
                <c:pt idx="322">
                  <c:v>-2.910333700000001E-2</c:v>
                </c:pt>
                <c:pt idx="323">
                  <c:v>-2.8415075999999997E-2</c:v>
                </c:pt>
                <c:pt idx="324">
                  <c:v>-3.4379909999999882E-2</c:v>
                </c:pt>
                <c:pt idx="325">
                  <c:v>-3.2388562000000093E-2</c:v>
                </c:pt>
                <c:pt idx="326">
                  <c:v>-3.1525069000000031E-2</c:v>
                </c:pt>
                <c:pt idx="327">
                  <c:v>-3.2648470000000089E-2</c:v>
                </c:pt>
                <c:pt idx="328">
                  <c:v>-3.1799958000000059E-2</c:v>
                </c:pt>
                <c:pt idx="329">
                  <c:v>-3.1615892000000027E-2</c:v>
                </c:pt>
                <c:pt idx="330">
                  <c:v>-3.0211890999999925E-2</c:v>
                </c:pt>
                <c:pt idx="331">
                  <c:v>-3.2206156999999846E-2</c:v>
                </c:pt>
                <c:pt idx="332">
                  <c:v>-3.4886230000000067E-2</c:v>
                </c:pt>
                <c:pt idx="333">
                  <c:v>-3.3389265999999904E-2</c:v>
                </c:pt>
                <c:pt idx="334">
                  <c:v>-3.2942968000000065E-2</c:v>
                </c:pt>
                <c:pt idx="335">
                  <c:v>-3.2957096999999977E-2</c:v>
                </c:pt>
                <c:pt idx="336">
                  <c:v>-3.2780882999999907E-2</c:v>
                </c:pt>
                <c:pt idx="337">
                  <c:v>-3.2111642999999961E-2</c:v>
                </c:pt>
                <c:pt idx="338">
                  <c:v>-3.1698536999999985E-2</c:v>
                </c:pt>
                <c:pt idx="339">
                  <c:v>-3.2073247999999922E-2</c:v>
                </c:pt>
                <c:pt idx="340">
                  <c:v>-3.3958045999999971E-2</c:v>
                </c:pt>
                <c:pt idx="341">
                  <c:v>-3.3536763000000067E-2</c:v>
                </c:pt>
                <c:pt idx="342">
                  <c:v>-3.4530688000000052E-2</c:v>
                </c:pt>
                <c:pt idx="343">
                  <c:v>-3.3114923999999976E-2</c:v>
                </c:pt>
                <c:pt idx="344">
                  <c:v>-3.0746178999999985E-2</c:v>
                </c:pt>
                <c:pt idx="345">
                  <c:v>-3.1482111999999916E-2</c:v>
                </c:pt>
                <c:pt idx="346">
                  <c:v>-3.2244061000000102E-2</c:v>
                </c:pt>
                <c:pt idx="347">
                  <c:v>-3.1364500000000135E-2</c:v>
                </c:pt>
                <c:pt idx="348">
                  <c:v>-3.1914637000000086E-2</c:v>
                </c:pt>
                <c:pt idx="349">
                  <c:v>-3.0687278000000106E-2</c:v>
                </c:pt>
                <c:pt idx="350">
                  <c:v>-3.1341680999999878E-2</c:v>
                </c:pt>
                <c:pt idx="351">
                  <c:v>-3.0373869000000012E-2</c:v>
                </c:pt>
                <c:pt idx="352">
                  <c:v>-3.0408841000000165E-2</c:v>
                </c:pt>
                <c:pt idx="353">
                  <c:v>-2.9455330000000005E-2</c:v>
                </c:pt>
                <c:pt idx="354">
                  <c:v>-2.7672510000000101E-2</c:v>
                </c:pt>
                <c:pt idx="355">
                  <c:v>-2.7660257000000001E-2</c:v>
                </c:pt>
                <c:pt idx="356">
                  <c:v>-2.4606729000000088E-2</c:v>
                </c:pt>
                <c:pt idx="357">
                  <c:v>-2.5163424000000077E-2</c:v>
                </c:pt>
                <c:pt idx="358">
                  <c:v>-2.7103082999999969E-2</c:v>
                </c:pt>
                <c:pt idx="359">
                  <c:v>-2.7954381999999896E-2</c:v>
                </c:pt>
                <c:pt idx="360">
                  <c:v>-3.1405606000000037E-2</c:v>
                </c:pt>
                <c:pt idx="361">
                  <c:v>-3.0871667999999998E-2</c:v>
                </c:pt>
                <c:pt idx="362">
                  <c:v>-3.0430098999999926E-2</c:v>
                </c:pt>
                <c:pt idx="363">
                  <c:v>-2.9712164999999912E-2</c:v>
                </c:pt>
                <c:pt idx="364">
                  <c:v>-3.0355131999999913E-2</c:v>
                </c:pt>
                <c:pt idx="365">
                  <c:v>-3.0368376000000127E-2</c:v>
                </c:pt>
                <c:pt idx="366">
                  <c:v>-2.9891001999999844E-2</c:v>
                </c:pt>
                <c:pt idx="367">
                  <c:v>-3.0769391000000042E-2</c:v>
                </c:pt>
                <c:pt idx="368">
                  <c:v>-3.0238178000000063E-2</c:v>
                </c:pt>
                <c:pt idx="369">
                  <c:v>-3.0119729000000008E-2</c:v>
                </c:pt>
                <c:pt idx="370">
                  <c:v>-3.0373777999999903E-2</c:v>
                </c:pt>
                <c:pt idx="371">
                  <c:v>-3.1908872999999859E-2</c:v>
                </c:pt>
                <c:pt idx="372">
                  <c:v>-3.1824746000000008E-2</c:v>
                </c:pt>
                <c:pt idx="373">
                  <c:v>-3.0958719999999856E-2</c:v>
                </c:pt>
                <c:pt idx="374">
                  <c:v>-2.9965565999999853E-2</c:v>
                </c:pt>
                <c:pt idx="375">
                  <c:v>-2.9286035999999967E-2</c:v>
                </c:pt>
                <c:pt idx="376">
                  <c:v>-2.8587782000000062E-2</c:v>
                </c:pt>
                <c:pt idx="377">
                  <c:v>-2.9581566000000066E-2</c:v>
                </c:pt>
                <c:pt idx="378">
                  <c:v>-2.7788653999999951E-2</c:v>
                </c:pt>
                <c:pt idx="379">
                  <c:v>-2.7906379000000016E-2</c:v>
                </c:pt>
                <c:pt idx="380">
                  <c:v>-2.7296125999999959E-2</c:v>
                </c:pt>
                <c:pt idx="381">
                  <c:v>-2.8309985999999981E-2</c:v>
                </c:pt>
                <c:pt idx="382">
                  <c:v>-2.7986190000000077E-2</c:v>
                </c:pt>
                <c:pt idx="383">
                  <c:v>-2.8072492999999896E-2</c:v>
                </c:pt>
                <c:pt idx="384">
                  <c:v>-2.876784500000008E-2</c:v>
                </c:pt>
                <c:pt idx="385">
                  <c:v>-2.7337068000000044E-2</c:v>
                </c:pt>
                <c:pt idx="386">
                  <c:v>-2.7245679999999994E-2</c:v>
                </c:pt>
                <c:pt idx="387">
                  <c:v>-2.7370022999999945E-2</c:v>
                </c:pt>
                <c:pt idx="388">
                  <c:v>-2.7108921000000008E-2</c:v>
                </c:pt>
                <c:pt idx="389">
                  <c:v>-2.6890038999999887E-2</c:v>
                </c:pt>
                <c:pt idx="390">
                  <c:v>-2.7453727999999955E-2</c:v>
                </c:pt>
                <c:pt idx="391">
                  <c:v>-2.6828144000000064E-2</c:v>
                </c:pt>
                <c:pt idx="392">
                  <c:v>-2.8308518999999931E-2</c:v>
                </c:pt>
                <c:pt idx="393">
                  <c:v>-2.6961847999999917E-2</c:v>
                </c:pt>
                <c:pt idx="394">
                  <c:v>-2.7101355999999896E-2</c:v>
                </c:pt>
                <c:pt idx="395">
                  <c:v>-2.6136432999999896E-2</c:v>
                </c:pt>
                <c:pt idx="396">
                  <c:v>-2.659153500000002E-2</c:v>
                </c:pt>
                <c:pt idx="397">
                  <c:v>-2.5657975999999961E-2</c:v>
                </c:pt>
                <c:pt idx="398">
                  <c:v>-2.5836062000000083E-2</c:v>
                </c:pt>
                <c:pt idx="399">
                  <c:v>-2.5642395999999963E-2</c:v>
                </c:pt>
                <c:pt idx="400">
                  <c:v>-2.4943755000000008E-2</c:v>
                </c:pt>
                <c:pt idx="401">
                  <c:v>-2.5253848999999946E-2</c:v>
                </c:pt>
                <c:pt idx="402">
                  <c:v>-2.475953000000004E-2</c:v>
                </c:pt>
                <c:pt idx="403">
                  <c:v>-2.4174113000000035E-2</c:v>
                </c:pt>
                <c:pt idx="404">
                  <c:v>-2.4433277999999971E-2</c:v>
                </c:pt>
                <c:pt idx="405">
                  <c:v>-2.4865761000000021E-2</c:v>
                </c:pt>
                <c:pt idx="406">
                  <c:v>-2.5175481999999874E-2</c:v>
                </c:pt>
                <c:pt idx="407">
                  <c:v>-2.5448961000000055E-2</c:v>
                </c:pt>
                <c:pt idx="408">
                  <c:v>-2.5242782999999918E-2</c:v>
                </c:pt>
                <c:pt idx="409">
                  <c:v>-2.4662420999999993E-2</c:v>
                </c:pt>
                <c:pt idx="410">
                  <c:v>-2.4374458000000005E-2</c:v>
                </c:pt>
                <c:pt idx="411">
                  <c:v>-2.3309493999999858E-2</c:v>
                </c:pt>
                <c:pt idx="412">
                  <c:v>-2.2788903000000117E-2</c:v>
                </c:pt>
                <c:pt idx="413">
                  <c:v>-2.2194816999999829E-2</c:v>
                </c:pt>
                <c:pt idx="414">
                  <c:v>-2.1341420999999854E-2</c:v>
                </c:pt>
                <c:pt idx="415">
                  <c:v>-2.2809095999999952E-2</c:v>
                </c:pt>
                <c:pt idx="416">
                  <c:v>-2.2311437000000069E-2</c:v>
                </c:pt>
                <c:pt idx="417">
                  <c:v>-2.2289193999999953E-2</c:v>
                </c:pt>
                <c:pt idx="418">
                  <c:v>-2.4438578999999891E-2</c:v>
                </c:pt>
                <c:pt idx="419">
                  <c:v>-2.5316654999999855E-2</c:v>
                </c:pt>
                <c:pt idx="420">
                  <c:v>-2.6817708999999922E-2</c:v>
                </c:pt>
                <c:pt idx="421">
                  <c:v>-2.5730146999999988E-2</c:v>
                </c:pt>
                <c:pt idx="422">
                  <c:v>-2.7252070000000003E-2</c:v>
                </c:pt>
                <c:pt idx="423">
                  <c:v>-2.7964420999999903E-2</c:v>
                </c:pt>
                <c:pt idx="424">
                  <c:v>-2.6454543000000059E-2</c:v>
                </c:pt>
                <c:pt idx="425">
                  <c:v>-2.5745106999999962E-2</c:v>
                </c:pt>
                <c:pt idx="426">
                  <c:v>-2.6003534000000172E-2</c:v>
                </c:pt>
                <c:pt idx="427">
                  <c:v>-3.3531226999999941E-2</c:v>
                </c:pt>
                <c:pt idx="428">
                  <c:v>-3.4189165999999889E-2</c:v>
                </c:pt>
                <c:pt idx="429">
                  <c:v>-3.446710000000007E-2</c:v>
                </c:pt>
                <c:pt idx="430">
                  <c:v>-3.3956288999999973E-2</c:v>
                </c:pt>
                <c:pt idx="431">
                  <c:v>-3.6182709999999813E-2</c:v>
                </c:pt>
                <c:pt idx="432">
                  <c:v>-3.6346058000000084E-2</c:v>
                </c:pt>
                <c:pt idx="433">
                  <c:v>-3.4293859999999995E-2</c:v>
                </c:pt>
                <c:pt idx="434">
                  <c:v>-3.2604540000000043E-2</c:v>
                </c:pt>
                <c:pt idx="435">
                  <c:v>-3.3373552000000015E-2</c:v>
                </c:pt>
                <c:pt idx="436">
                  <c:v>-3.3209436000000099E-2</c:v>
                </c:pt>
                <c:pt idx="437">
                  <c:v>-3.2538573000000043E-2</c:v>
                </c:pt>
                <c:pt idx="438">
                  <c:v>-3.3450854000000162E-2</c:v>
                </c:pt>
                <c:pt idx="439">
                  <c:v>-3.2048460999999862E-2</c:v>
                </c:pt>
                <c:pt idx="440">
                  <c:v>-3.318871200000012E-2</c:v>
                </c:pt>
                <c:pt idx="441">
                  <c:v>-3.1312975000000048E-2</c:v>
                </c:pt>
                <c:pt idx="442">
                  <c:v>-3.0550802999999859E-2</c:v>
                </c:pt>
                <c:pt idx="443">
                  <c:v>-3.0231813999999985E-2</c:v>
                </c:pt>
                <c:pt idx="444">
                  <c:v>-2.9603794000000107E-2</c:v>
                </c:pt>
                <c:pt idx="445">
                  <c:v>-3.0465070999999854E-2</c:v>
                </c:pt>
                <c:pt idx="446">
                  <c:v>-3.0216069000000061E-2</c:v>
                </c:pt>
                <c:pt idx="447">
                  <c:v>-3.0844974999999976E-2</c:v>
                </c:pt>
                <c:pt idx="448">
                  <c:v>-3.1607108000000154E-2</c:v>
                </c:pt>
                <c:pt idx="449">
                  <c:v>-3.093351000000007E-2</c:v>
                </c:pt>
                <c:pt idx="450">
                  <c:v>-3.1048598000000083E-2</c:v>
                </c:pt>
                <c:pt idx="451">
                  <c:v>-3.0036611999999876E-2</c:v>
                </c:pt>
                <c:pt idx="452">
                  <c:v>-2.9837667000000009E-2</c:v>
                </c:pt>
                <c:pt idx="453">
                  <c:v>-3.0535284000000048E-2</c:v>
                </c:pt>
                <c:pt idx="454">
                  <c:v>-3.1104655999999977E-2</c:v>
                </c:pt>
                <c:pt idx="455">
                  <c:v>-3.3658384000000069E-2</c:v>
                </c:pt>
                <c:pt idx="456">
                  <c:v>-3.2017398999999842E-2</c:v>
                </c:pt>
                <c:pt idx="457">
                  <c:v>-3.366131799999994E-2</c:v>
                </c:pt>
                <c:pt idx="458">
                  <c:v>-3.3257315999999947E-2</c:v>
                </c:pt>
                <c:pt idx="459">
                  <c:v>-3.1706312000000028E-2</c:v>
                </c:pt>
                <c:pt idx="460">
                  <c:v>-3.0485580999999911E-2</c:v>
                </c:pt>
                <c:pt idx="461">
                  <c:v>-2.9010305000000017E-2</c:v>
                </c:pt>
                <c:pt idx="462">
                  <c:v>-2.8745376999999961E-2</c:v>
                </c:pt>
                <c:pt idx="463">
                  <c:v>-2.6813673000000107E-2</c:v>
                </c:pt>
                <c:pt idx="464">
                  <c:v>-2.5586960999999974E-2</c:v>
                </c:pt>
                <c:pt idx="465">
                  <c:v>-2.5133557999999993E-2</c:v>
                </c:pt>
                <c:pt idx="466">
                  <c:v>-2.6837452999999869E-2</c:v>
                </c:pt>
                <c:pt idx="467">
                  <c:v>-2.5641928000000008E-2</c:v>
                </c:pt>
                <c:pt idx="468">
                  <c:v>-2.3727141999999958E-2</c:v>
                </c:pt>
                <c:pt idx="469">
                  <c:v>-2.4407310999999935E-2</c:v>
                </c:pt>
                <c:pt idx="470">
                  <c:v>-2.4966477000000167E-2</c:v>
                </c:pt>
                <c:pt idx="471">
                  <c:v>-2.5146277000000054E-2</c:v>
                </c:pt>
                <c:pt idx="472">
                  <c:v>-2.6113806999999951E-2</c:v>
                </c:pt>
                <c:pt idx="473">
                  <c:v>-2.493347300000005E-2</c:v>
                </c:pt>
                <c:pt idx="474">
                  <c:v>-2.3131170999999996E-2</c:v>
                </c:pt>
                <c:pt idx="475">
                  <c:v>-2.3124686999999994E-2</c:v>
                </c:pt>
                <c:pt idx="476">
                  <c:v>-2.3449732999999924E-2</c:v>
                </c:pt>
                <c:pt idx="477">
                  <c:v>-2.3189661000000115E-2</c:v>
                </c:pt>
                <c:pt idx="478">
                  <c:v>-2.5396075999999993E-2</c:v>
                </c:pt>
                <c:pt idx="479">
                  <c:v>-2.3684158000000025E-2</c:v>
                </c:pt>
                <c:pt idx="480">
                  <c:v>-2.2770843000000013E-2</c:v>
                </c:pt>
                <c:pt idx="481">
                  <c:v>-2.2339037999999846E-2</c:v>
                </c:pt>
                <c:pt idx="482">
                  <c:v>-2.0646866000000045E-2</c:v>
                </c:pt>
                <c:pt idx="483">
                  <c:v>-2.1117615999999999E-2</c:v>
                </c:pt>
                <c:pt idx="484">
                  <c:v>-2.0630809999999881E-2</c:v>
                </c:pt>
                <c:pt idx="485">
                  <c:v>-2.1534278999999969E-2</c:v>
                </c:pt>
                <c:pt idx="486">
                  <c:v>-2.1912321999999904E-2</c:v>
                </c:pt>
                <c:pt idx="487">
                  <c:v>-2.2897118000000091E-2</c:v>
                </c:pt>
                <c:pt idx="488">
                  <c:v>-2.381838300000004E-2</c:v>
                </c:pt>
                <c:pt idx="489">
                  <c:v>-2.371367299999997E-2</c:v>
                </c:pt>
                <c:pt idx="490">
                  <c:v>-2.2874454000000013E-2</c:v>
                </c:pt>
                <c:pt idx="491">
                  <c:v>-2.2395897999999987E-2</c:v>
                </c:pt>
                <c:pt idx="492">
                  <c:v>-2.2244531000000053E-2</c:v>
                </c:pt>
                <c:pt idx="493">
                  <c:v>-2.2516723000000183E-2</c:v>
                </c:pt>
                <c:pt idx="494">
                  <c:v>-2.2996193000000175E-2</c:v>
                </c:pt>
                <c:pt idx="495">
                  <c:v>-2.240932399999997E-2</c:v>
                </c:pt>
                <c:pt idx="496">
                  <c:v>-2.2778905000000123E-2</c:v>
                </c:pt>
                <c:pt idx="497">
                  <c:v>-2.3341052999999876E-2</c:v>
                </c:pt>
                <c:pt idx="498">
                  <c:v>-2.3304960000000166E-2</c:v>
                </c:pt>
                <c:pt idx="499">
                  <c:v>-2.438083800000004E-2</c:v>
                </c:pt>
                <c:pt idx="500">
                  <c:v>-2.345296200000007E-2</c:v>
                </c:pt>
                <c:pt idx="501">
                  <c:v>-2.1611865000000081E-2</c:v>
                </c:pt>
                <c:pt idx="502">
                  <c:v>-2.0920966000000134E-2</c:v>
                </c:pt>
                <c:pt idx="503">
                  <c:v>-1.8364773000000015E-2</c:v>
                </c:pt>
                <c:pt idx="504">
                  <c:v>-1.6947325000000093E-2</c:v>
                </c:pt>
                <c:pt idx="505">
                  <c:v>-1.6993352999999843E-2</c:v>
                </c:pt>
                <c:pt idx="506">
                  <c:v>-1.6873627999999825E-2</c:v>
                </c:pt>
                <c:pt idx="507">
                  <c:v>-1.6546133999999938E-2</c:v>
                </c:pt>
                <c:pt idx="508">
                  <c:v>-1.6161219999999959E-2</c:v>
                </c:pt>
                <c:pt idx="509">
                  <c:v>-1.7427811999999904E-2</c:v>
                </c:pt>
                <c:pt idx="510">
                  <c:v>-1.7336373999999977E-2</c:v>
                </c:pt>
                <c:pt idx="511">
                  <c:v>-1.592854699999998E-2</c:v>
                </c:pt>
                <c:pt idx="512">
                  <c:v>-1.5291292999999996E-2</c:v>
                </c:pt>
                <c:pt idx="513">
                  <c:v>-1.5354612000000089E-2</c:v>
                </c:pt>
                <c:pt idx="514">
                  <c:v>-1.5180519999999888E-2</c:v>
                </c:pt>
                <c:pt idx="515">
                  <c:v>-1.4639875000000075E-2</c:v>
                </c:pt>
                <c:pt idx="516">
                  <c:v>-1.5330380999999988E-2</c:v>
                </c:pt>
                <c:pt idx="517">
                  <c:v>-1.8292750999999954E-2</c:v>
                </c:pt>
                <c:pt idx="518">
                  <c:v>-1.6558445000000119E-2</c:v>
                </c:pt>
                <c:pt idx="519">
                  <c:v>-2.0601401000000123E-2</c:v>
                </c:pt>
                <c:pt idx="520">
                  <c:v>-1.6502049000000171E-2</c:v>
                </c:pt>
                <c:pt idx="521">
                  <c:v>-1.5310433999999987E-2</c:v>
                </c:pt>
                <c:pt idx="522">
                  <c:v>-1.4207470000000057E-2</c:v>
                </c:pt>
                <c:pt idx="523">
                  <c:v>-1.1762750000000096E-2</c:v>
                </c:pt>
                <c:pt idx="524">
                  <c:v>-1.1070776999999907E-2</c:v>
                </c:pt>
                <c:pt idx="525">
                  <c:v>-9.7234769999997757E-3</c:v>
                </c:pt>
                <c:pt idx="526">
                  <c:v>-9.8557350000000946E-3</c:v>
                </c:pt>
                <c:pt idx="527">
                  <c:v>-9.3830859999998219E-3</c:v>
                </c:pt>
                <c:pt idx="528">
                  <c:v>-8.8986400000001138E-3</c:v>
                </c:pt>
                <c:pt idx="529">
                  <c:v>-7.6447799999998555E-3</c:v>
                </c:pt>
                <c:pt idx="530">
                  <c:v>-5.9759959999998958E-3</c:v>
                </c:pt>
                <c:pt idx="531">
                  <c:v>-6.168048999999883E-3</c:v>
                </c:pt>
                <c:pt idx="532">
                  <c:v>-6.9213259999999083E-3</c:v>
                </c:pt>
                <c:pt idx="533">
                  <c:v>-5.89075600000001E-3</c:v>
                </c:pt>
                <c:pt idx="534">
                  <c:v>-7.2094389999999746E-3</c:v>
                </c:pt>
                <c:pt idx="535">
                  <c:v>-7.0886860000000523E-3</c:v>
                </c:pt>
                <c:pt idx="536">
                  <c:v>-5.7494330000001813E-3</c:v>
                </c:pt>
                <c:pt idx="537">
                  <c:v>-9.3355599999999875E-3</c:v>
                </c:pt>
                <c:pt idx="538">
                  <c:v>-1.0694563000000016E-2</c:v>
                </c:pt>
                <c:pt idx="539">
                  <c:v>-8.3949250000000582E-3</c:v>
                </c:pt>
                <c:pt idx="540">
                  <c:v>-1.0015662999999904E-2</c:v>
                </c:pt>
                <c:pt idx="541">
                  <c:v>-1.0531580000000077E-2</c:v>
                </c:pt>
                <c:pt idx="542">
                  <c:v>-1.2059944999999971E-2</c:v>
                </c:pt>
                <c:pt idx="543">
                  <c:v>-8.6007210000000212E-3</c:v>
                </c:pt>
                <c:pt idx="544">
                  <c:v>-1.054450699999984E-2</c:v>
                </c:pt>
                <c:pt idx="545">
                  <c:v>-9.6878850000000506E-3</c:v>
                </c:pt>
                <c:pt idx="546">
                  <c:v>-1.0285356000000093E-2</c:v>
                </c:pt>
                <c:pt idx="547">
                  <c:v>-7.3630720000001024E-3</c:v>
                </c:pt>
                <c:pt idx="548">
                  <c:v>-6.5960170000000746E-3</c:v>
                </c:pt>
                <c:pt idx="549">
                  <c:v>-6.0668259999999922E-3</c:v>
                </c:pt>
                <c:pt idx="550">
                  <c:v>-5.9554849999999531E-3</c:v>
                </c:pt>
                <c:pt idx="551">
                  <c:v>-5.2482569999999671E-3</c:v>
                </c:pt>
                <c:pt idx="552">
                  <c:v>-5.4632309999999504E-3</c:v>
                </c:pt>
                <c:pt idx="553">
                  <c:v>-6.4315269999999604E-3</c:v>
                </c:pt>
                <c:pt idx="554">
                  <c:v>-5.9048279999999523E-3</c:v>
                </c:pt>
                <c:pt idx="555">
                  <c:v>-7.8968879999999891E-3</c:v>
                </c:pt>
                <c:pt idx="556">
                  <c:v>-8.8156320000000506E-3</c:v>
                </c:pt>
                <c:pt idx="557">
                  <c:v>-8.0476790000000159E-3</c:v>
                </c:pt>
                <c:pt idx="558">
                  <c:v>-5.5734390000000073E-3</c:v>
                </c:pt>
                <c:pt idx="559">
                  <c:v>-5.4550209999999879E-3</c:v>
                </c:pt>
                <c:pt idx="560">
                  <c:v>-5.0838850000000093E-3</c:v>
                </c:pt>
                <c:pt idx="561">
                  <c:v>-5.8986099999999621E-3</c:v>
                </c:pt>
                <c:pt idx="562">
                  <c:v>-4.619525000000067E-3</c:v>
                </c:pt>
                <c:pt idx="563">
                  <c:v>-2.8681460000000241E-3</c:v>
                </c:pt>
                <c:pt idx="564">
                  <c:v>-2.6312800000000609E-3</c:v>
                </c:pt>
                <c:pt idx="565">
                  <c:v>-3.0091030000000954E-3</c:v>
                </c:pt>
                <c:pt idx="566">
                  <c:v>-2.9369890000000396E-3</c:v>
                </c:pt>
                <c:pt idx="567">
                  <c:v>-2.8661290000000007E-3</c:v>
                </c:pt>
                <c:pt idx="568">
                  <c:v>-1.5924780000000282E-3</c:v>
                </c:pt>
                <c:pt idx="569">
                  <c:v>-1.7525499999999283E-3</c:v>
                </c:pt>
                <c:pt idx="570">
                  <c:v>-1.8046910000000479E-3</c:v>
                </c:pt>
                <c:pt idx="571">
                  <c:v>-1.7577890000000024E-3</c:v>
                </c:pt>
                <c:pt idx="572">
                  <c:v>-8.0093499999998126E-4</c:v>
                </c:pt>
                <c:pt idx="573">
                  <c:v>-1.2943109999998797E-3</c:v>
                </c:pt>
                <c:pt idx="574">
                  <c:v>-1.6042549999999664E-3</c:v>
                </c:pt>
                <c:pt idx="575">
                  <c:v>-9.9871499999994737E-4</c:v>
                </c:pt>
                <c:pt idx="576">
                  <c:v>-1.8848150000001168E-3</c:v>
                </c:pt>
                <c:pt idx="577">
                  <c:v>-7.772410000000036E-4</c:v>
                </c:pt>
                <c:pt idx="578">
                  <c:v>0</c:v>
                </c:pt>
                <c:pt idx="579">
                  <c:v>0</c:v>
                </c:pt>
                <c:pt idx="580">
                  <c:v>-2.0501000000012936E-4</c:v>
                </c:pt>
                <c:pt idx="581">
                  <c:v>-7.2456699999997904E-4</c:v>
                </c:pt>
                <c:pt idx="582">
                  <c:v>-2.2172249999998714E-3</c:v>
                </c:pt>
                <c:pt idx="583">
                  <c:v>-2.1562879999999039E-3</c:v>
                </c:pt>
                <c:pt idx="584">
                  <c:v>-2.9181650000000446E-3</c:v>
                </c:pt>
                <c:pt idx="585">
                  <c:v>-2.8800830000000133E-3</c:v>
                </c:pt>
                <c:pt idx="586">
                  <c:v>-3.4385459999998601E-3</c:v>
                </c:pt>
                <c:pt idx="587">
                  <c:v>-2.0541630000000168E-3</c:v>
                </c:pt>
                <c:pt idx="588">
                  <c:v>-4.3748140000000151E-3</c:v>
                </c:pt>
                <c:pt idx="589">
                  <c:v>-4.2844860000000153E-3</c:v>
                </c:pt>
                <c:pt idx="590">
                  <c:v>-6.0000440000001166E-3</c:v>
                </c:pt>
                <c:pt idx="591">
                  <c:v>-5.4379999999998744E-3</c:v>
                </c:pt>
                <c:pt idx="592">
                  <c:v>-3.1177930000001199E-3</c:v>
                </c:pt>
                <c:pt idx="593">
                  <c:v>-3.3537490000001072E-3</c:v>
                </c:pt>
                <c:pt idx="594">
                  <c:v>-4.5527469999999542E-3</c:v>
                </c:pt>
                <c:pt idx="595">
                  <c:v>-4.4514289999999616E-3</c:v>
                </c:pt>
                <c:pt idx="596">
                  <c:v>-4.022718000000168E-3</c:v>
                </c:pt>
                <c:pt idx="597">
                  <c:v>-3.9198770000000421E-3</c:v>
                </c:pt>
                <c:pt idx="598">
                  <c:v>-4.278495000000021E-3</c:v>
                </c:pt>
                <c:pt idx="599">
                  <c:v>-2.8076590000000578E-3</c:v>
                </c:pt>
                <c:pt idx="600">
                  <c:v>-3.0315330000000814E-3</c:v>
                </c:pt>
                <c:pt idx="601">
                  <c:v>-3.0870820000000092E-3</c:v>
                </c:pt>
                <c:pt idx="602">
                  <c:v>-3.9759870000000315E-3</c:v>
                </c:pt>
                <c:pt idx="603">
                  <c:v>-2.2190840000000664E-3</c:v>
                </c:pt>
                <c:pt idx="604">
                  <c:v>-2.8640170000001036E-3</c:v>
                </c:pt>
                <c:pt idx="605">
                  <c:v>-2.0891369999999371E-3</c:v>
                </c:pt>
                <c:pt idx="606">
                  <c:v>-2.1924649999998562E-3</c:v>
                </c:pt>
                <c:pt idx="607">
                  <c:v>-2.4330999999999676E-3</c:v>
                </c:pt>
                <c:pt idx="608">
                  <c:v>-2.2742540000001556E-3</c:v>
                </c:pt>
                <c:pt idx="609">
                  <c:v>-3.1485279999999422E-3</c:v>
                </c:pt>
                <c:pt idx="610">
                  <c:v>-2.9405770000000757E-3</c:v>
                </c:pt>
                <c:pt idx="611">
                  <c:v>-1.8440129999999044E-3</c:v>
                </c:pt>
                <c:pt idx="612">
                  <c:v>-9.4786399999998144E-4</c:v>
                </c:pt>
                <c:pt idx="613">
                  <c:v>-1.5229510000001484E-3</c:v>
                </c:pt>
                <c:pt idx="614">
                  <c:v>-1.3198299999999108E-3</c:v>
                </c:pt>
                <c:pt idx="615">
                  <c:v>-4.2618100000004232E-4</c:v>
                </c:pt>
                <c:pt idx="616">
                  <c:v>-2.4661510000000817E-3</c:v>
                </c:pt>
                <c:pt idx="617">
                  <c:v>-3.6496399999987262E-4</c:v>
                </c:pt>
                <c:pt idx="618">
                  <c:v>-7.5806000000011413E-4</c:v>
                </c:pt>
                <c:pt idx="619">
                  <c:v>-1.3143609999999625E-3</c:v>
                </c:pt>
                <c:pt idx="620">
                  <c:v>-5.8066000000053461E-5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-1.2311680000000251E-3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-3.5082699999998114E-4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-5.8904300000017426E-4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-2.8637900000012448E-4</c:v>
                </c:pt>
                <c:pt idx="1050">
                  <c:v>0</c:v>
                </c:pt>
                <c:pt idx="1051">
                  <c:v>-3.1125419999998485E-3</c:v>
                </c:pt>
                <c:pt idx="1052">
                  <c:v>0</c:v>
                </c:pt>
                <c:pt idx="1053">
                  <c:v>-1.4383589999999913E-3</c:v>
                </c:pt>
                <c:pt idx="1054">
                  <c:v>0</c:v>
                </c:pt>
                <c:pt idx="1055">
                  <c:v>0</c:v>
                </c:pt>
                <c:pt idx="1056">
                  <c:v>-1.2783890000000612E-3</c:v>
                </c:pt>
                <c:pt idx="1057">
                  <c:v>-1.5457399999991138E-4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26-49DC-9589-FF913BC1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Données!$D$2:$D$1470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</c:v>
                </c:pt>
                <c:pt idx="2">
                  <c:v>1003.719783</c:v>
                </c:pt>
                <c:pt idx="3">
                  <c:v>1006.770165</c:v>
                </c:pt>
                <c:pt idx="4">
                  <c:v>1007.943853</c:v>
                </c:pt>
                <c:pt idx="5">
                  <c:v>1006.792542</c:v>
                </c:pt>
                <c:pt idx="6">
                  <c:v>1009.0997589999999</c:v>
                </c:pt>
                <c:pt idx="7">
                  <c:v>1010.012193</c:v>
                </c:pt>
                <c:pt idx="8">
                  <c:v>1013.452979</c:v>
                </c:pt>
                <c:pt idx="9">
                  <c:v>1016.132617</c:v>
                </c:pt>
                <c:pt idx="10">
                  <c:v>1016.574169</c:v>
                </c:pt>
                <c:pt idx="11">
                  <c:v>1015.728388</c:v>
                </c:pt>
                <c:pt idx="12">
                  <c:v>1015.985007</c:v>
                </c:pt>
                <c:pt idx="13">
                  <c:v>1019.2904109999999</c:v>
                </c:pt>
                <c:pt idx="14">
                  <c:v>1018.98562</c:v>
                </c:pt>
                <c:pt idx="15">
                  <c:v>1017.1359189999999</c:v>
                </c:pt>
                <c:pt idx="16">
                  <c:v>1020.021388</c:v>
                </c:pt>
                <c:pt idx="17">
                  <c:v>1021.5531130000001</c:v>
                </c:pt>
                <c:pt idx="18">
                  <c:v>1027.796173</c:v>
                </c:pt>
                <c:pt idx="19">
                  <c:v>1024.47055</c:v>
                </c:pt>
                <c:pt idx="20">
                  <c:v>1027.177561</c:v>
                </c:pt>
                <c:pt idx="21">
                  <c:v>1031.190726</c:v>
                </c:pt>
                <c:pt idx="22">
                  <c:v>1032.0342290000001</c:v>
                </c:pt>
                <c:pt idx="23">
                  <c:v>1032.954935</c:v>
                </c:pt>
                <c:pt idx="24">
                  <c:v>1029.6387420000001</c:v>
                </c:pt>
                <c:pt idx="25">
                  <c:v>1030.12381</c:v>
                </c:pt>
                <c:pt idx="26">
                  <c:v>1031.813494</c:v>
                </c:pt>
                <c:pt idx="27">
                  <c:v>1031.1747419999999</c:v>
                </c:pt>
                <c:pt idx="28">
                  <c:v>1035.74658</c:v>
                </c:pt>
                <c:pt idx="29">
                  <c:v>1039.2775140000001</c:v>
                </c:pt>
                <c:pt idx="30">
                  <c:v>1040.6481220000001</c:v>
                </c:pt>
                <c:pt idx="31">
                  <c:v>1040.288407</c:v>
                </c:pt>
                <c:pt idx="32">
                  <c:v>1040.6075229999999</c:v>
                </c:pt>
                <c:pt idx="33">
                  <c:v>1039.3044870000001</c:v>
                </c:pt>
                <c:pt idx="34">
                  <c:v>1041.2443969999999</c:v>
                </c:pt>
                <c:pt idx="35">
                  <c:v>1042.5559049999999</c:v>
                </c:pt>
                <c:pt idx="36">
                  <c:v>1040.6586709999999</c:v>
                </c:pt>
                <c:pt idx="37">
                  <c:v>1040.3549599999999</c:v>
                </c:pt>
                <c:pt idx="38">
                  <c:v>1045.3555819999999</c:v>
                </c:pt>
                <c:pt idx="39">
                  <c:v>1046.0937719999999</c:v>
                </c:pt>
                <c:pt idx="40">
                  <c:v>1048.3863839999999</c:v>
                </c:pt>
                <c:pt idx="41">
                  <c:v>1051.6544449999999</c:v>
                </c:pt>
                <c:pt idx="42">
                  <c:v>1050.4731449999999</c:v>
                </c:pt>
                <c:pt idx="43">
                  <c:v>1047.6084940000001</c:v>
                </c:pt>
                <c:pt idx="44">
                  <c:v>1053.033545</c:v>
                </c:pt>
                <c:pt idx="45">
                  <c:v>1053.7747919999999</c:v>
                </c:pt>
                <c:pt idx="46">
                  <c:v>1054.204356</c:v>
                </c:pt>
                <c:pt idx="47">
                  <c:v>1053.967097</c:v>
                </c:pt>
                <c:pt idx="48">
                  <c:v>1058.7276830000001</c:v>
                </c:pt>
                <c:pt idx="49">
                  <c:v>1062.1552819999999</c:v>
                </c:pt>
                <c:pt idx="50">
                  <c:v>1060.9834719999999</c:v>
                </c:pt>
                <c:pt idx="51">
                  <c:v>1061.4030459999999</c:v>
                </c:pt>
                <c:pt idx="52">
                  <c:v>1065.8241559999999</c:v>
                </c:pt>
                <c:pt idx="53">
                  <c:v>1062.84654</c:v>
                </c:pt>
                <c:pt idx="54">
                  <c:v>1061.8717999999999</c:v>
                </c:pt>
                <c:pt idx="55">
                  <c:v>1063.7386839999999</c:v>
                </c:pt>
                <c:pt idx="56">
                  <c:v>1064.0353729999999</c:v>
                </c:pt>
                <c:pt idx="57">
                  <c:v>1065.2292</c:v>
                </c:pt>
                <c:pt idx="58">
                  <c:v>1063.4843289999999</c:v>
                </c:pt>
                <c:pt idx="59">
                  <c:v>1065.5974329999999</c:v>
                </c:pt>
                <c:pt idx="60">
                  <c:v>1067.2674919999999</c:v>
                </c:pt>
                <c:pt idx="61">
                  <c:v>1068.0147280000001</c:v>
                </c:pt>
                <c:pt idx="62">
                  <c:v>1068.821659</c:v>
                </c:pt>
                <c:pt idx="63">
                  <c:v>1072.000491</c:v>
                </c:pt>
                <c:pt idx="64">
                  <c:v>1069.619598</c:v>
                </c:pt>
                <c:pt idx="65">
                  <c:v>1067.1291269999999</c:v>
                </c:pt>
                <c:pt idx="66">
                  <c:v>1070.965956</c:v>
                </c:pt>
                <c:pt idx="67">
                  <c:v>1070.1357989999999</c:v>
                </c:pt>
                <c:pt idx="68">
                  <c:v>1070.6392880000001</c:v>
                </c:pt>
                <c:pt idx="69">
                  <c:v>1073.0448449999999</c:v>
                </c:pt>
                <c:pt idx="70">
                  <c:v>1072.32158</c:v>
                </c:pt>
                <c:pt idx="71">
                  <c:v>1071.6230390000001</c:v>
                </c:pt>
                <c:pt idx="72">
                  <c:v>1075.085268</c:v>
                </c:pt>
                <c:pt idx="73">
                  <c:v>1072.689206</c:v>
                </c:pt>
                <c:pt idx="74">
                  <c:v>1079.023739</c:v>
                </c:pt>
                <c:pt idx="75">
                  <c:v>1079.607681</c:v>
                </c:pt>
                <c:pt idx="76">
                  <c:v>1078.7296369999999</c:v>
                </c:pt>
                <c:pt idx="77">
                  <c:v>1080.634638</c:v>
                </c:pt>
                <c:pt idx="78">
                  <c:v>1079.626661</c:v>
                </c:pt>
                <c:pt idx="79">
                  <c:v>1080.496893</c:v>
                </c:pt>
                <c:pt idx="80">
                  <c:v>1079.012385</c:v>
                </c:pt>
                <c:pt idx="81">
                  <c:v>1075.4110020000001</c:v>
                </c:pt>
                <c:pt idx="82">
                  <c:v>1079.786599</c:v>
                </c:pt>
                <c:pt idx="83">
                  <c:v>1078.1277580000001</c:v>
                </c:pt>
                <c:pt idx="84">
                  <c:v>1073.758865</c:v>
                </c:pt>
                <c:pt idx="85">
                  <c:v>1073.548389</c:v>
                </c:pt>
                <c:pt idx="86">
                  <c:v>1071.1948239999999</c:v>
                </c:pt>
                <c:pt idx="87">
                  <c:v>1068.841688</c:v>
                </c:pt>
                <c:pt idx="88">
                  <c:v>1064.248378</c:v>
                </c:pt>
                <c:pt idx="89">
                  <c:v>1066.8871979999999</c:v>
                </c:pt>
                <c:pt idx="90">
                  <c:v>1069.588035</c:v>
                </c:pt>
                <c:pt idx="91">
                  <c:v>1073.0399500000001</c:v>
                </c:pt>
                <c:pt idx="92">
                  <c:v>1070.0567289999999</c:v>
                </c:pt>
                <c:pt idx="93">
                  <c:v>1067.1681080000001</c:v>
                </c:pt>
                <c:pt idx="94">
                  <c:v>1066.671417</c:v>
                </c:pt>
                <c:pt idx="95">
                  <c:v>1065.9226779999999</c:v>
                </c:pt>
                <c:pt idx="96">
                  <c:v>1065.359749</c:v>
                </c:pt>
                <c:pt idx="97">
                  <c:v>1068.2951929999999</c:v>
                </c:pt>
                <c:pt idx="98">
                  <c:v>1067.29386</c:v>
                </c:pt>
                <c:pt idx="99">
                  <c:v>1064.8999260000001</c:v>
                </c:pt>
                <c:pt idx="100">
                  <c:v>1066.258836</c:v>
                </c:pt>
                <c:pt idx="101">
                  <c:v>1067.39203</c:v>
                </c:pt>
                <c:pt idx="102">
                  <c:v>1068.744312</c:v>
                </c:pt>
                <c:pt idx="103">
                  <c:v>1072.257744</c:v>
                </c:pt>
                <c:pt idx="104">
                  <c:v>1075.393145</c:v>
                </c:pt>
                <c:pt idx="105">
                  <c:v>1074.255715</c:v>
                </c:pt>
                <c:pt idx="106">
                  <c:v>1076.3965410000001</c:v>
                </c:pt>
                <c:pt idx="107">
                  <c:v>1075.9984460000001</c:v>
                </c:pt>
                <c:pt idx="108">
                  <c:v>1077.9741590000001</c:v>
                </c:pt>
                <c:pt idx="109">
                  <c:v>1078.190325</c:v>
                </c:pt>
                <c:pt idx="110">
                  <c:v>1080.382494</c:v>
                </c:pt>
                <c:pt idx="111">
                  <c:v>1083.0382970000001</c:v>
                </c:pt>
                <c:pt idx="112">
                  <c:v>1083.1741589999999</c:v>
                </c:pt>
                <c:pt idx="113">
                  <c:v>1089.8716079999999</c:v>
                </c:pt>
                <c:pt idx="114">
                  <c:v>1085.5540020000001</c:v>
                </c:pt>
                <c:pt idx="115">
                  <c:v>1087.6820809999999</c:v>
                </c:pt>
                <c:pt idx="116">
                  <c:v>1085.667252</c:v>
                </c:pt>
                <c:pt idx="117">
                  <c:v>1085.4618359999999</c:v>
                </c:pt>
                <c:pt idx="118">
                  <c:v>1081.3694909999999</c:v>
                </c:pt>
                <c:pt idx="119">
                  <c:v>1077.971407</c:v>
                </c:pt>
                <c:pt idx="120">
                  <c:v>1079.439451</c:v>
                </c:pt>
                <c:pt idx="121">
                  <c:v>1086.1840970000001</c:v>
                </c:pt>
                <c:pt idx="122">
                  <c:v>1090.2125109999999</c:v>
                </c:pt>
                <c:pt idx="123">
                  <c:v>1093.9704449999999</c:v>
                </c:pt>
                <c:pt idx="124">
                  <c:v>1093.4399840000001</c:v>
                </c:pt>
                <c:pt idx="125">
                  <c:v>1087.2867329999999</c:v>
                </c:pt>
                <c:pt idx="126">
                  <c:v>1085.0087960000001</c:v>
                </c:pt>
                <c:pt idx="127">
                  <c:v>1087.2138070000001</c:v>
                </c:pt>
                <c:pt idx="128">
                  <c:v>1087.54547</c:v>
                </c:pt>
                <c:pt idx="129">
                  <c:v>1085.724819</c:v>
                </c:pt>
                <c:pt idx="130">
                  <c:v>1085.9336069999999</c:v>
                </c:pt>
                <c:pt idx="131">
                  <c:v>1087.533981</c:v>
                </c:pt>
                <c:pt idx="132">
                  <c:v>1086.7614960000001</c:v>
                </c:pt>
                <c:pt idx="133">
                  <c:v>1086.7215510000001</c:v>
                </c:pt>
                <c:pt idx="134">
                  <c:v>1088.7315149999999</c:v>
                </c:pt>
                <c:pt idx="135">
                  <c:v>1087.665348</c:v>
                </c:pt>
                <c:pt idx="136">
                  <c:v>1090.9154080000001</c:v>
                </c:pt>
                <c:pt idx="137">
                  <c:v>1093.573099</c:v>
                </c:pt>
                <c:pt idx="138">
                  <c:v>1096.5658100000001</c:v>
                </c:pt>
                <c:pt idx="139">
                  <c:v>1091.573879</c:v>
                </c:pt>
                <c:pt idx="140">
                  <c:v>1093.7778760000001</c:v>
                </c:pt>
                <c:pt idx="141">
                  <c:v>1091.9639830000001</c:v>
                </c:pt>
                <c:pt idx="142">
                  <c:v>1088.8671280000001</c:v>
                </c:pt>
                <c:pt idx="143">
                  <c:v>1088.734942</c:v>
                </c:pt>
                <c:pt idx="144">
                  <c:v>1089.424262</c:v>
                </c:pt>
                <c:pt idx="145">
                  <c:v>1086.5366939999999</c:v>
                </c:pt>
                <c:pt idx="146">
                  <c:v>1085.4992480000001</c:v>
                </c:pt>
                <c:pt idx="147">
                  <c:v>1089.086605</c:v>
                </c:pt>
                <c:pt idx="148">
                  <c:v>1092.140504</c:v>
                </c:pt>
                <c:pt idx="149">
                  <c:v>1088.327626</c:v>
                </c:pt>
                <c:pt idx="150">
                  <c:v>1086.9652590000001</c:v>
                </c:pt>
                <c:pt idx="151">
                  <c:v>1091.2364219999999</c:v>
                </c:pt>
                <c:pt idx="152">
                  <c:v>1084.5267349999999</c:v>
                </c:pt>
                <c:pt idx="153">
                  <c:v>1088.5546449999999</c:v>
                </c:pt>
                <c:pt idx="154">
                  <c:v>1091.302854</c:v>
                </c:pt>
                <c:pt idx="155">
                  <c:v>1095.0845139999999</c:v>
                </c:pt>
                <c:pt idx="156">
                  <c:v>1092.579058</c:v>
                </c:pt>
                <c:pt idx="157">
                  <c:v>1092.8662670000001</c:v>
                </c:pt>
                <c:pt idx="158">
                  <c:v>1088.8693249999999</c:v>
                </c:pt>
                <c:pt idx="159">
                  <c:v>1083.223559</c:v>
                </c:pt>
                <c:pt idx="160">
                  <c:v>1082.0697299999999</c:v>
                </c:pt>
                <c:pt idx="161">
                  <c:v>1087.2759430000001</c:v>
                </c:pt>
                <c:pt idx="162">
                  <c:v>1089.80476</c:v>
                </c:pt>
                <c:pt idx="163">
                  <c:v>1093.3967279999999</c:v>
                </c:pt>
                <c:pt idx="164">
                  <c:v>1097.2424229999999</c:v>
                </c:pt>
                <c:pt idx="165">
                  <c:v>1096.7719750000001</c:v>
                </c:pt>
                <c:pt idx="166">
                  <c:v>1098.4550609999999</c:v>
                </c:pt>
                <c:pt idx="167">
                  <c:v>1098.489906</c:v>
                </c:pt>
                <c:pt idx="168">
                  <c:v>1096.9310290000001</c:v>
                </c:pt>
                <c:pt idx="169">
                  <c:v>1094.8101429999999</c:v>
                </c:pt>
                <c:pt idx="170">
                  <c:v>1090.84392</c:v>
                </c:pt>
                <c:pt idx="171">
                  <c:v>1094.988961</c:v>
                </c:pt>
                <c:pt idx="172">
                  <c:v>1096.449063</c:v>
                </c:pt>
                <c:pt idx="173">
                  <c:v>1096.7821650000001</c:v>
                </c:pt>
                <c:pt idx="174">
                  <c:v>1096.0104240000001</c:v>
                </c:pt>
                <c:pt idx="175">
                  <c:v>1099.882492</c:v>
                </c:pt>
                <c:pt idx="176">
                  <c:v>1101.307045</c:v>
                </c:pt>
                <c:pt idx="177">
                  <c:v>1102.2750619999999</c:v>
                </c:pt>
                <c:pt idx="178">
                  <c:v>1104.146432</c:v>
                </c:pt>
                <c:pt idx="179">
                  <c:v>1104.2274990000001</c:v>
                </c:pt>
                <c:pt idx="180">
                  <c:v>1102.018503</c:v>
                </c:pt>
                <c:pt idx="181">
                  <c:v>1098.912137</c:v>
                </c:pt>
                <c:pt idx="182">
                  <c:v>1099.7834319999999</c:v>
                </c:pt>
                <c:pt idx="183">
                  <c:v>1096.6728860000001</c:v>
                </c:pt>
                <c:pt idx="184">
                  <c:v>1099.6458419999999</c:v>
                </c:pt>
                <c:pt idx="185">
                  <c:v>1093.9199960000001</c:v>
                </c:pt>
                <c:pt idx="186">
                  <c:v>1091.7494509999999</c:v>
                </c:pt>
                <c:pt idx="187">
                  <c:v>1098.8042869999999</c:v>
                </c:pt>
                <c:pt idx="188">
                  <c:v>1102.7248050000001</c:v>
                </c:pt>
                <c:pt idx="189">
                  <c:v>1098.3927040000001</c:v>
                </c:pt>
                <c:pt idx="190">
                  <c:v>1093.598673</c:v>
                </c:pt>
                <c:pt idx="191">
                  <c:v>1095.864272</c:v>
                </c:pt>
                <c:pt idx="192">
                  <c:v>1094.3290810000001</c:v>
                </c:pt>
                <c:pt idx="193">
                  <c:v>1093.368307</c:v>
                </c:pt>
                <c:pt idx="194">
                  <c:v>1094.2768840000001</c:v>
                </c:pt>
                <c:pt idx="195">
                  <c:v>1094.4217369999999</c:v>
                </c:pt>
                <c:pt idx="196">
                  <c:v>1093.4492250000001</c:v>
                </c:pt>
                <c:pt idx="197">
                  <c:v>1092.6165699999999</c:v>
                </c:pt>
                <c:pt idx="198">
                  <c:v>1093.5006719999999</c:v>
                </c:pt>
                <c:pt idx="199">
                  <c:v>1094.934217</c:v>
                </c:pt>
                <c:pt idx="200">
                  <c:v>1094.7638899999999</c:v>
                </c:pt>
                <c:pt idx="201">
                  <c:v>1094.9831670000001</c:v>
                </c:pt>
                <c:pt idx="202">
                  <c:v>1093.4032709999999</c:v>
                </c:pt>
                <c:pt idx="203">
                  <c:v>1091.6229989999999</c:v>
                </c:pt>
                <c:pt idx="204">
                  <c:v>1093.6700599999999</c:v>
                </c:pt>
                <c:pt idx="205">
                  <c:v>1103.0589660000001</c:v>
                </c:pt>
                <c:pt idx="206">
                  <c:v>1105.079614</c:v>
                </c:pt>
                <c:pt idx="207">
                  <c:v>1107.504312</c:v>
                </c:pt>
                <c:pt idx="208">
                  <c:v>1107.0141490000001</c:v>
                </c:pt>
                <c:pt idx="209">
                  <c:v>1105.6368480000001</c:v>
                </c:pt>
                <c:pt idx="210">
                  <c:v>1108.93433</c:v>
                </c:pt>
                <c:pt idx="211">
                  <c:v>1108.660478</c:v>
                </c:pt>
                <c:pt idx="212">
                  <c:v>1112.151932</c:v>
                </c:pt>
                <c:pt idx="213">
                  <c:v>1110.5620469999999</c:v>
                </c:pt>
                <c:pt idx="214">
                  <c:v>1110.5220870000001</c:v>
                </c:pt>
                <c:pt idx="215">
                  <c:v>1112.8323009999999</c:v>
                </c:pt>
                <c:pt idx="216">
                  <c:v>1116.3396789999999</c:v>
                </c:pt>
                <c:pt idx="217">
                  <c:v>1118.73225</c:v>
                </c:pt>
                <c:pt idx="218">
                  <c:v>1118.8066739999999</c:v>
                </c:pt>
                <c:pt idx="219">
                  <c:v>1122.0893410000001</c:v>
                </c:pt>
                <c:pt idx="220">
                  <c:v>1122.7982810000001</c:v>
                </c:pt>
                <c:pt idx="221">
                  <c:v>1119.99297</c:v>
                </c:pt>
                <c:pt idx="222">
                  <c:v>1120.391065</c:v>
                </c:pt>
                <c:pt idx="223">
                  <c:v>1124.6092819999999</c:v>
                </c:pt>
                <c:pt idx="224">
                  <c:v>1123.319731</c:v>
                </c:pt>
                <c:pt idx="225">
                  <c:v>1123.8169660000001</c:v>
                </c:pt>
                <c:pt idx="226">
                  <c:v>1123.8931090000001</c:v>
                </c:pt>
                <c:pt idx="227">
                  <c:v>1124.382732</c:v>
                </c:pt>
                <c:pt idx="228">
                  <c:v>1118.7300519999999</c:v>
                </c:pt>
                <c:pt idx="229">
                  <c:v>1118.746036</c:v>
                </c:pt>
                <c:pt idx="230">
                  <c:v>1115.741587</c:v>
                </c:pt>
                <c:pt idx="231">
                  <c:v>1112.337544</c:v>
                </c:pt>
                <c:pt idx="232">
                  <c:v>1120.1657339999999</c:v>
                </c:pt>
                <c:pt idx="233">
                  <c:v>1116.3399790000001</c:v>
                </c:pt>
                <c:pt idx="234">
                  <c:v>1116.6266880000001</c:v>
                </c:pt>
                <c:pt idx="235">
                  <c:v>1118.699523</c:v>
                </c:pt>
                <c:pt idx="236">
                  <c:v>1119.8216239999999</c:v>
                </c:pt>
                <c:pt idx="237">
                  <c:v>1123.9612400000001</c:v>
                </c:pt>
                <c:pt idx="238">
                  <c:v>1125.3003799999999</c:v>
                </c:pt>
                <c:pt idx="239">
                  <c:v>1125.7454279999999</c:v>
                </c:pt>
                <c:pt idx="240">
                  <c:v>1123.204508</c:v>
                </c:pt>
                <c:pt idx="241">
                  <c:v>1126.0840840000001</c:v>
                </c:pt>
                <c:pt idx="242">
                  <c:v>1130.497382</c:v>
                </c:pt>
                <c:pt idx="243">
                  <c:v>1130.5810180000001</c:v>
                </c:pt>
                <c:pt idx="244">
                  <c:v>1131.02207</c:v>
                </c:pt>
                <c:pt idx="245">
                  <c:v>1132.2747979999999</c:v>
                </c:pt>
                <c:pt idx="246">
                  <c:v>1119.6336349999999</c:v>
                </c:pt>
                <c:pt idx="247">
                  <c:v>1117.1441629999999</c:v>
                </c:pt>
                <c:pt idx="248">
                  <c:v>1123.796407</c:v>
                </c:pt>
                <c:pt idx="249">
                  <c:v>1123.6969549999999</c:v>
                </c:pt>
                <c:pt idx="250">
                  <c:v>1124.437461</c:v>
                </c:pt>
                <c:pt idx="251">
                  <c:v>1124.6010759999999</c:v>
                </c:pt>
                <c:pt idx="252">
                  <c:v>1124.861562</c:v>
                </c:pt>
                <c:pt idx="253">
                  <c:v>1128.7387839999999</c:v>
                </c:pt>
                <c:pt idx="254">
                  <c:v>1129.0538529999999</c:v>
                </c:pt>
                <c:pt idx="255">
                  <c:v>1132.3799280000001</c:v>
                </c:pt>
                <c:pt idx="256">
                  <c:v>1133.2614779999999</c:v>
                </c:pt>
                <c:pt idx="257">
                  <c:v>1134.9308129999999</c:v>
                </c:pt>
                <c:pt idx="258">
                  <c:v>1137.433127</c:v>
                </c:pt>
                <c:pt idx="259">
                  <c:v>1140.226754</c:v>
                </c:pt>
                <c:pt idx="260">
                  <c:v>1141.253328</c:v>
                </c:pt>
                <c:pt idx="261">
                  <c:v>1140.267979</c:v>
                </c:pt>
                <c:pt idx="262">
                  <c:v>1144.3867150000001</c:v>
                </c:pt>
                <c:pt idx="263">
                  <c:v>1145.8099520000001</c:v>
                </c:pt>
                <c:pt idx="264">
                  <c:v>1144.2871620000001</c:v>
                </c:pt>
                <c:pt idx="265">
                  <c:v>1137.2171080000001</c:v>
                </c:pt>
                <c:pt idx="266">
                  <c:v>1138.926314</c:v>
                </c:pt>
                <c:pt idx="267">
                  <c:v>1141.752943</c:v>
                </c:pt>
                <c:pt idx="268">
                  <c:v>1141.2412529999999</c:v>
                </c:pt>
                <c:pt idx="269">
                  <c:v>1136.29513</c:v>
                </c:pt>
                <c:pt idx="270">
                  <c:v>1141.2770370000001</c:v>
                </c:pt>
                <c:pt idx="271">
                  <c:v>1147.2348139999999</c:v>
                </c:pt>
                <c:pt idx="272">
                  <c:v>1150.83619</c:v>
                </c:pt>
                <c:pt idx="273">
                  <c:v>1153.8681750000001</c:v>
                </c:pt>
                <c:pt idx="274">
                  <c:v>1152.0990240000001</c:v>
                </c:pt>
                <c:pt idx="275">
                  <c:v>1156.889698</c:v>
                </c:pt>
                <c:pt idx="276">
                  <c:v>1156.4935049999999</c:v>
                </c:pt>
                <c:pt idx="277">
                  <c:v>1157.8359479999999</c:v>
                </c:pt>
                <c:pt idx="278">
                  <c:v>1156.1785090000001</c:v>
                </c:pt>
                <c:pt idx="279">
                  <c:v>1157.2594280000001</c:v>
                </c:pt>
                <c:pt idx="280">
                  <c:v>1157.657991</c:v>
                </c:pt>
                <c:pt idx="281">
                  <c:v>1159.144507</c:v>
                </c:pt>
                <c:pt idx="282">
                  <c:v>1159.1765419999999</c:v>
                </c:pt>
                <c:pt idx="283">
                  <c:v>1155.7237170000001</c:v>
                </c:pt>
                <c:pt idx="284">
                  <c:v>1140.3649109999999</c:v>
                </c:pt>
                <c:pt idx="285">
                  <c:v>1127.4744659999999</c:v>
                </c:pt>
                <c:pt idx="286">
                  <c:v>1124.398829</c:v>
                </c:pt>
                <c:pt idx="287">
                  <c:v>1110.301841</c:v>
                </c:pt>
                <c:pt idx="288">
                  <c:v>1106.4610090000001</c:v>
                </c:pt>
                <c:pt idx="289">
                  <c:v>1118.884669</c:v>
                </c:pt>
                <c:pt idx="290">
                  <c:v>1116.5714840000001</c:v>
                </c:pt>
                <c:pt idx="291">
                  <c:v>1134.2192219999999</c:v>
                </c:pt>
                <c:pt idx="292">
                  <c:v>1124.9332890000001</c:v>
                </c:pt>
                <c:pt idx="293">
                  <c:v>1119.788331</c:v>
                </c:pt>
                <c:pt idx="294">
                  <c:v>1074.005834</c:v>
                </c:pt>
                <c:pt idx="295">
                  <c:v>1096.47912</c:v>
                </c:pt>
                <c:pt idx="296">
                  <c:v>1061.5641330000001</c:v>
                </c:pt>
                <c:pt idx="297">
                  <c:v>985.01180720000002</c:v>
                </c:pt>
                <c:pt idx="298">
                  <c:v>1038.117041</c:v>
                </c:pt>
                <c:pt idx="299">
                  <c:v>968.68153110000003</c:v>
                </c:pt>
                <c:pt idx="300">
                  <c:v>986.00514569999996</c:v>
                </c:pt>
                <c:pt idx="301">
                  <c:v>933.33035829999994</c:v>
                </c:pt>
                <c:pt idx="302">
                  <c:v>947.17997439999999</c:v>
                </c:pt>
                <c:pt idx="303">
                  <c:v>942.36688770000001</c:v>
                </c:pt>
                <c:pt idx="304">
                  <c:v>919.9190347</c:v>
                </c:pt>
                <c:pt idx="305">
                  <c:v>976.0417635</c:v>
                </c:pt>
                <c:pt idx="306">
                  <c:v>992.00788350000005</c:v>
                </c:pt>
                <c:pt idx="307">
                  <c:v>1004.163922</c:v>
                </c:pt>
                <c:pt idx="308">
                  <c:v>989.42876460000002</c:v>
                </c:pt>
                <c:pt idx="309">
                  <c:v>1011.45928</c:v>
                </c:pt>
                <c:pt idx="310">
                  <c:v>1015.577368</c:v>
                </c:pt>
                <c:pt idx="311">
                  <c:v>1005.124697</c:v>
                </c:pt>
                <c:pt idx="312">
                  <c:v>1013.894362</c:v>
                </c:pt>
                <c:pt idx="313">
                  <c:v>1005.294748</c:v>
                </c:pt>
                <c:pt idx="314">
                  <c:v>1029.7339440000001</c:v>
                </c:pt>
                <c:pt idx="315">
                  <c:v>1026.416336</c:v>
                </c:pt>
                <c:pt idx="316">
                  <c:v>1039.5497399999999</c:v>
                </c:pt>
                <c:pt idx="317">
                  <c:v>1056.16212</c:v>
                </c:pt>
                <c:pt idx="318">
                  <c:v>1050.651175</c:v>
                </c:pt>
                <c:pt idx="319">
                  <c:v>1063.624219</c:v>
                </c:pt>
                <c:pt idx="320">
                  <c:v>1069.5703799999999</c:v>
                </c:pt>
                <c:pt idx="321">
                  <c:v>1066.8675900000001</c:v>
                </c:pt>
                <c:pt idx="322">
                  <c:v>1078.0694000000001</c:v>
                </c:pt>
                <c:pt idx="323">
                  <c:v>1075.6634590000001</c:v>
                </c:pt>
                <c:pt idx="324">
                  <c:v>1062.2925310000001</c:v>
                </c:pt>
                <c:pt idx="325">
                  <c:v>1073.7208579999999</c:v>
                </c:pt>
                <c:pt idx="326">
                  <c:v>1070.154378</c:v>
                </c:pt>
                <c:pt idx="327">
                  <c:v>1075.7585059999999</c:v>
                </c:pt>
                <c:pt idx="328">
                  <c:v>1079.345061</c:v>
                </c:pt>
                <c:pt idx="329">
                  <c:v>1082.5659949999999</c:v>
                </c:pt>
                <c:pt idx="330">
                  <c:v>1095.883818</c:v>
                </c:pt>
                <c:pt idx="331">
                  <c:v>1089.454232</c:v>
                </c:pt>
                <c:pt idx="332">
                  <c:v>1083.62123</c:v>
                </c:pt>
                <c:pt idx="333">
                  <c:v>1086.7762740000001</c:v>
                </c:pt>
                <c:pt idx="334">
                  <c:v>1089.7167099999999</c:v>
                </c:pt>
                <c:pt idx="335">
                  <c:v>1088.05369</c:v>
                </c:pt>
                <c:pt idx="336">
                  <c:v>1088.8786</c:v>
                </c:pt>
                <c:pt idx="337">
                  <c:v>1094.918032</c:v>
                </c:pt>
                <c:pt idx="338">
                  <c:v>1096.582367</c:v>
                </c:pt>
                <c:pt idx="339">
                  <c:v>1090.854335</c:v>
                </c:pt>
                <c:pt idx="340">
                  <c:v>1082.521047</c:v>
                </c:pt>
                <c:pt idx="341">
                  <c:v>1084.0078639999999</c:v>
                </c:pt>
                <c:pt idx="342">
                  <c:v>1085.7406289999999</c:v>
                </c:pt>
                <c:pt idx="343">
                  <c:v>1090.5151080000001</c:v>
                </c:pt>
                <c:pt idx="344">
                  <c:v>1099.024872</c:v>
                </c:pt>
                <c:pt idx="345">
                  <c:v>1097.106745</c:v>
                </c:pt>
                <c:pt idx="346">
                  <c:v>1096.6246639999999</c:v>
                </c:pt>
                <c:pt idx="347">
                  <c:v>1105.996277</c:v>
                </c:pt>
                <c:pt idx="348">
                  <c:v>1101.485383</c:v>
                </c:pt>
                <c:pt idx="349">
                  <c:v>1105.954395</c:v>
                </c:pt>
                <c:pt idx="350">
                  <c:v>1104.8176100000001</c:v>
                </c:pt>
                <c:pt idx="351">
                  <c:v>1109.6231909999999</c:v>
                </c:pt>
                <c:pt idx="352">
                  <c:v>1110.2433149999999</c:v>
                </c:pt>
                <c:pt idx="353">
                  <c:v>1115.6832300000001</c:v>
                </c:pt>
                <c:pt idx="354">
                  <c:v>1121.9943109999999</c:v>
                </c:pt>
                <c:pt idx="355">
                  <c:v>1117.9089059999999</c:v>
                </c:pt>
                <c:pt idx="356">
                  <c:v>1127.7285939999999</c:v>
                </c:pt>
                <c:pt idx="357">
                  <c:v>1133.2593139999999</c:v>
                </c:pt>
                <c:pt idx="358">
                  <c:v>1131.445563</c:v>
                </c:pt>
                <c:pt idx="359">
                  <c:v>1131.53979</c:v>
                </c:pt>
                <c:pt idx="360">
                  <c:v>1110.611486</c:v>
                </c:pt>
                <c:pt idx="361">
                  <c:v>1117.656585</c:v>
                </c:pt>
                <c:pt idx="362">
                  <c:v>1121.817462</c:v>
                </c:pt>
                <c:pt idx="363">
                  <c:v>1128.5032000000001</c:v>
                </c:pt>
                <c:pt idx="364">
                  <c:v>1128.3617650000001</c:v>
                </c:pt>
                <c:pt idx="365">
                  <c:v>1130.9184379999999</c:v>
                </c:pt>
                <c:pt idx="366">
                  <c:v>1129.5896230000001</c:v>
                </c:pt>
                <c:pt idx="367">
                  <c:v>1130.9271209999999</c:v>
                </c:pt>
                <c:pt idx="368">
                  <c:v>1132.720611</c:v>
                </c:pt>
                <c:pt idx="369">
                  <c:v>1120.3546180000001</c:v>
                </c:pt>
                <c:pt idx="370">
                  <c:v>1125.93587</c:v>
                </c:pt>
                <c:pt idx="371">
                  <c:v>1117.1541440000001</c:v>
                </c:pt>
                <c:pt idx="372">
                  <c:v>1123.585736</c:v>
                </c:pt>
                <c:pt idx="373">
                  <c:v>1129.9907760000001</c:v>
                </c:pt>
                <c:pt idx="374">
                  <c:v>1135.7141140000001</c:v>
                </c:pt>
                <c:pt idx="375">
                  <c:v>1137.1590590000001</c:v>
                </c:pt>
                <c:pt idx="376">
                  <c:v>1143.744696</c:v>
                </c:pt>
                <c:pt idx="377">
                  <c:v>1141.246022</c:v>
                </c:pt>
                <c:pt idx="378">
                  <c:v>1140.942078</c:v>
                </c:pt>
                <c:pt idx="379">
                  <c:v>1141.1865760000001</c:v>
                </c:pt>
                <c:pt idx="380">
                  <c:v>1146.014244</c:v>
                </c:pt>
                <c:pt idx="381">
                  <c:v>1143.123257</c:v>
                </c:pt>
                <c:pt idx="382">
                  <c:v>1150.573535</c:v>
                </c:pt>
                <c:pt idx="383">
                  <c:v>1152.893716</c:v>
                </c:pt>
                <c:pt idx="384">
                  <c:v>1153.355059</c:v>
                </c:pt>
                <c:pt idx="385">
                  <c:v>1157.453315</c:v>
                </c:pt>
                <c:pt idx="386">
                  <c:v>1160.53694</c:v>
                </c:pt>
                <c:pt idx="387">
                  <c:v>1159.652979</c:v>
                </c:pt>
                <c:pt idx="388">
                  <c:v>1159.770886</c:v>
                </c:pt>
                <c:pt idx="389">
                  <c:v>1154.7605570000001</c:v>
                </c:pt>
                <c:pt idx="390">
                  <c:v>1153.8346349999999</c:v>
                </c:pt>
                <c:pt idx="391">
                  <c:v>1155.5903249999999</c:v>
                </c:pt>
                <c:pt idx="392">
                  <c:v>1154.9554700000001</c:v>
                </c:pt>
                <c:pt idx="393">
                  <c:v>1159.999266</c:v>
                </c:pt>
                <c:pt idx="394">
                  <c:v>1162.451452</c:v>
                </c:pt>
                <c:pt idx="395">
                  <c:v>1160.743338</c:v>
                </c:pt>
                <c:pt idx="396">
                  <c:v>1168.9167809999999</c:v>
                </c:pt>
                <c:pt idx="397">
                  <c:v>1170.0908910000001</c:v>
                </c:pt>
                <c:pt idx="398">
                  <c:v>1174.2766429999999</c:v>
                </c:pt>
                <c:pt idx="399">
                  <c:v>1173.570234</c:v>
                </c:pt>
                <c:pt idx="400">
                  <c:v>1174.057472</c:v>
                </c:pt>
                <c:pt idx="401">
                  <c:v>1167.159134</c:v>
                </c:pt>
                <c:pt idx="402">
                  <c:v>1170.326096</c:v>
                </c:pt>
                <c:pt idx="403">
                  <c:v>1166.0966129999999</c:v>
                </c:pt>
                <c:pt idx="404">
                  <c:v>1166.4456070000001</c:v>
                </c:pt>
                <c:pt idx="405">
                  <c:v>1169.5243780000001</c:v>
                </c:pt>
                <c:pt idx="406">
                  <c:v>1169.7005380000001</c:v>
                </c:pt>
                <c:pt idx="407">
                  <c:v>1167.2937549999999</c:v>
                </c:pt>
                <c:pt idx="408">
                  <c:v>1167.9237720000001</c:v>
                </c:pt>
                <c:pt idx="409">
                  <c:v>1168.5547750000001</c:v>
                </c:pt>
                <c:pt idx="410">
                  <c:v>1173.6401289999999</c:v>
                </c:pt>
                <c:pt idx="411">
                  <c:v>1170.6445980000001</c:v>
                </c:pt>
                <c:pt idx="412">
                  <c:v>1173.9899109999999</c:v>
                </c:pt>
                <c:pt idx="413">
                  <c:v>1169.9905020000001</c:v>
                </c:pt>
                <c:pt idx="414">
                  <c:v>1172.1291880000001</c:v>
                </c:pt>
                <c:pt idx="415">
                  <c:v>1168.5581990000001</c:v>
                </c:pt>
                <c:pt idx="416">
                  <c:v>1176.223389</c:v>
                </c:pt>
                <c:pt idx="417">
                  <c:v>1184.458562</c:v>
                </c:pt>
                <c:pt idx="418">
                  <c:v>1172.182618</c:v>
                </c:pt>
                <c:pt idx="419">
                  <c:v>1163.9258170000001</c:v>
                </c:pt>
                <c:pt idx="420">
                  <c:v>1157.9024340000001</c:v>
                </c:pt>
                <c:pt idx="421">
                  <c:v>1166.351731</c:v>
                </c:pt>
                <c:pt idx="422">
                  <c:v>1160.058614</c:v>
                </c:pt>
                <c:pt idx="423">
                  <c:v>1162.90454</c:v>
                </c:pt>
                <c:pt idx="424">
                  <c:v>1168.466248</c:v>
                </c:pt>
                <c:pt idx="425">
                  <c:v>1171.2686470000001</c:v>
                </c:pt>
                <c:pt idx="426">
                  <c:v>1167.5877009999999</c:v>
                </c:pt>
                <c:pt idx="427">
                  <c:v>1157.7325530000001</c:v>
                </c:pt>
                <c:pt idx="428">
                  <c:v>1154.6602720000001</c:v>
                </c:pt>
                <c:pt idx="429">
                  <c:v>1150.9318539999999</c:v>
                </c:pt>
                <c:pt idx="430">
                  <c:v>1154.3666009999999</c:v>
                </c:pt>
                <c:pt idx="431">
                  <c:v>1145.6061910000001</c:v>
                </c:pt>
                <c:pt idx="432">
                  <c:v>1144.197762</c:v>
                </c:pt>
                <c:pt idx="433">
                  <c:v>1151.191558</c:v>
                </c:pt>
                <c:pt idx="434">
                  <c:v>1157.553255</c:v>
                </c:pt>
                <c:pt idx="435">
                  <c:v>1156.6926550000001</c:v>
                </c:pt>
                <c:pt idx="436">
                  <c:v>1155.6151709999999</c:v>
                </c:pt>
                <c:pt idx="437">
                  <c:v>1157.533723</c:v>
                </c:pt>
                <c:pt idx="438">
                  <c:v>1156.0587949999999</c:v>
                </c:pt>
                <c:pt idx="439">
                  <c:v>1161.5626050000001</c:v>
                </c:pt>
                <c:pt idx="440">
                  <c:v>1158.377796</c:v>
                </c:pt>
                <c:pt idx="441">
                  <c:v>1163.96234</c:v>
                </c:pt>
                <c:pt idx="442">
                  <c:v>1166.5041880000001</c:v>
                </c:pt>
                <c:pt idx="443">
                  <c:v>1167.7376999999999</c:v>
                </c:pt>
                <c:pt idx="444">
                  <c:v>1170.2415619999999</c:v>
                </c:pt>
                <c:pt idx="445">
                  <c:v>1168.0187020000001</c:v>
                </c:pt>
                <c:pt idx="446">
                  <c:v>1169.071547</c:v>
                </c:pt>
                <c:pt idx="447">
                  <c:v>1168.1937009999999</c:v>
                </c:pt>
                <c:pt idx="448">
                  <c:v>1161.09791</c:v>
                </c:pt>
                <c:pt idx="449">
                  <c:v>1160.464641</c:v>
                </c:pt>
                <c:pt idx="450">
                  <c:v>1159.1297099999999</c:v>
                </c:pt>
                <c:pt idx="451">
                  <c:v>1159.804386</c:v>
                </c:pt>
                <c:pt idx="452">
                  <c:v>1162.567812</c:v>
                </c:pt>
                <c:pt idx="453">
                  <c:v>1153.959208</c:v>
                </c:pt>
                <c:pt idx="454">
                  <c:v>1152.1695179999999</c:v>
                </c:pt>
                <c:pt idx="455">
                  <c:v>1138.630692</c:v>
                </c:pt>
                <c:pt idx="456">
                  <c:v>1142.0472910000001</c:v>
                </c:pt>
                <c:pt idx="457">
                  <c:v>1136.2171880000001</c:v>
                </c:pt>
                <c:pt idx="458">
                  <c:v>1140.1429700000001</c:v>
                </c:pt>
                <c:pt idx="459">
                  <c:v>1146.034627</c:v>
                </c:pt>
                <c:pt idx="460">
                  <c:v>1158.270624</c:v>
                </c:pt>
                <c:pt idx="461">
                  <c:v>1167.543175</c:v>
                </c:pt>
                <c:pt idx="462">
                  <c:v>1166.862907</c:v>
                </c:pt>
                <c:pt idx="463">
                  <c:v>1171.985457</c:v>
                </c:pt>
                <c:pt idx="464">
                  <c:v>1173.7633080000001</c:v>
                </c:pt>
                <c:pt idx="465">
                  <c:v>1179.6853779999999</c:v>
                </c:pt>
                <c:pt idx="466">
                  <c:v>1177.3944260000001</c:v>
                </c:pt>
                <c:pt idx="467">
                  <c:v>1183.7150389999999</c:v>
                </c:pt>
                <c:pt idx="468">
                  <c:v>1189.6974319999999</c:v>
                </c:pt>
                <c:pt idx="469">
                  <c:v>1190.712344</c:v>
                </c:pt>
                <c:pt idx="470">
                  <c:v>1186.5396949999999</c:v>
                </c:pt>
                <c:pt idx="471">
                  <c:v>1189.223258</c:v>
                </c:pt>
                <c:pt idx="472">
                  <c:v>1191.1639250000001</c:v>
                </c:pt>
                <c:pt idx="473">
                  <c:v>1193.0083</c:v>
                </c:pt>
                <c:pt idx="474">
                  <c:v>1195.8323809999999</c:v>
                </c:pt>
                <c:pt idx="475">
                  <c:v>1195.610459</c:v>
                </c:pt>
                <c:pt idx="476">
                  <c:v>1197.2532200000001</c:v>
                </c:pt>
                <c:pt idx="477">
                  <c:v>1200.7046359999999</c:v>
                </c:pt>
                <c:pt idx="478">
                  <c:v>1196.4386609999999</c:v>
                </c:pt>
                <c:pt idx="479">
                  <c:v>1199.838317</c:v>
                </c:pt>
                <c:pt idx="480">
                  <c:v>1199.9957320000001</c:v>
                </c:pt>
                <c:pt idx="481">
                  <c:v>1200.13786</c:v>
                </c:pt>
                <c:pt idx="482">
                  <c:v>1200.83341</c:v>
                </c:pt>
                <c:pt idx="483">
                  <c:v>1202.0381239999999</c:v>
                </c:pt>
                <c:pt idx="484">
                  <c:v>1205.2412420000001</c:v>
                </c:pt>
                <c:pt idx="485">
                  <c:v>1202.099017</c:v>
                </c:pt>
                <c:pt idx="486">
                  <c:v>1201.130971</c:v>
                </c:pt>
                <c:pt idx="487">
                  <c:v>1200.575421</c:v>
                </c:pt>
                <c:pt idx="488">
                  <c:v>1196.180795</c:v>
                </c:pt>
                <c:pt idx="489">
                  <c:v>1200.0265019999999</c:v>
                </c:pt>
                <c:pt idx="490">
                  <c:v>1203.4591680000001</c:v>
                </c:pt>
                <c:pt idx="491">
                  <c:v>1206.152877</c:v>
                </c:pt>
                <c:pt idx="492">
                  <c:v>1206.1384129999999</c:v>
                </c:pt>
                <c:pt idx="493">
                  <c:v>1205.0252949999999</c:v>
                </c:pt>
                <c:pt idx="494">
                  <c:v>1207.4194279999999</c:v>
                </c:pt>
                <c:pt idx="495">
                  <c:v>1207.067155</c:v>
                </c:pt>
                <c:pt idx="496">
                  <c:v>1207.789593</c:v>
                </c:pt>
                <c:pt idx="497">
                  <c:v>1211.1631910000001</c:v>
                </c:pt>
                <c:pt idx="498">
                  <c:v>1206.7893039999999</c:v>
                </c:pt>
                <c:pt idx="499">
                  <c:v>1207.1388959999999</c:v>
                </c:pt>
                <c:pt idx="500">
                  <c:v>1207.193207</c:v>
                </c:pt>
                <c:pt idx="501">
                  <c:v>1208.670382</c:v>
                </c:pt>
                <c:pt idx="502">
                  <c:v>1213.2531919999999</c:v>
                </c:pt>
                <c:pt idx="503">
                  <c:v>1220.0294329999999</c:v>
                </c:pt>
                <c:pt idx="504">
                  <c:v>1225.729372</c:v>
                </c:pt>
                <c:pt idx="505">
                  <c:v>1221.6992270000001</c:v>
                </c:pt>
                <c:pt idx="506">
                  <c:v>1221.8579360000001</c:v>
                </c:pt>
                <c:pt idx="507">
                  <c:v>1223.0009620000001</c:v>
                </c:pt>
                <c:pt idx="508">
                  <c:v>1220.665663</c:v>
                </c:pt>
                <c:pt idx="509">
                  <c:v>1220.693669</c:v>
                </c:pt>
                <c:pt idx="510">
                  <c:v>1224.058</c:v>
                </c:pt>
                <c:pt idx="511">
                  <c:v>1224.8970549999999</c:v>
                </c:pt>
                <c:pt idx="512">
                  <c:v>1227.523987</c:v>
                </c:pt>
                <c:pt idx="513">
                  <c:v>1224.6587649999999</c:v>
                </c:pt>
                <c:pt idx="514">
                  <c:v>1225.598825</c:v>
                </c:pt>
                <c:pt idx="515">
                  <c:v>1227.4736399999999</c:v>
                </c:pt>
                <c:pt idx="516">
                  <c:v>1222.8318839999999</c:v>
                </c:pt>
                <c:pt idx="517">
                  <c:v>1209.8878970000001</c:v>
                </c:pt>
                <c:pt idx="518">
                  <c:v>1218.2147279999999</c:v>
                </c:pt>
                <c:pt idx="519">
                  <c:v>1204.9328089999999</c:v>
                </c:pt>
                <c:pt idx="520">
                  <c:v>1218.8873619999999</c:v>
                </c:pt>
                <c:pt idx="521">
                  <c:v>1224.5963400000001</c:v>
                </c:pt>
                <c:pt idx="522">
                  <c:v>1224.3345569999999</c:v>
                </c:pt>
                <c:pt idx="523">
                  <c:v>1229.153282</c:v>
                </c:pt>
                <c:pt idx="524">
                  <c:v>1229.607438</c:v>
                </c:pt>
                <c:pt idx="525">
                  <c:v>1233.9189940000001</c:v>
                </c:pt>
                <c:pt idx="526">
                  <c:v>1235.1034979999999</c:v>
                </c:pt>
                <c:pt idx="527">
                  <c:v>1236.5409930000001</c:v>
                </c:pt>
                <c:pt idx="528">
                  <c:v>1238.212632</c:v>
                </c:pt>
                <c:pt idx="529">
                  <c:v>1240.214543</c:v>
                </c:pt>
                <c:pt idx="530">
                  <c:v>1236.7357360000001</c:v>
                </c:pt>
                <c:pt idx="531">
                  <c:v>1236.1589670000001</c:v>
                </c:pt>
                <c:pt idx="532">
                  <c:v>1230.2575850000001</c:v>
                </c:pt>
                <c:pt idx="533">
                  <c:v>1227.04512</c:v>
                </c:pt>
                <c:pt idx="534">
                  <c:v>1217.8134130000001</c:v>
                </c:pt>
                <c:pt idx="535">
                  <c:v>1215.949535</c:v>
                </c:pt>
                <c:pt idx="536">
                  <c:v>1216.1465109999999</c:v>
                </c:pt>
                <c:pt idx="537">
                  <c:v>1202.8038819999999</c:v>
                </c:pt>
                <c:pt idx="538">
                  <c:v>1208.0952130000001</c:v>
                </c:pt>
                <c:pt idx="539">
                  <c:v>1220.293907</c:v>
                </c:pt>
                <c:pt idx="540">
                  <c:v>1216.660206</c:v>
                </c:pt>
                <c:pt idx="541">
                  <c:v>1210.399222</c:v>
                </c:pt>
                <c:pt idx="542">
                  <c:v>1199.010344</c:v>
                </c:pt>
                <c:pt idx="543">
                  <c:v>1210.292453</c:v>
                </c:pt>
                <c:pt idx="544">
                  <c:v>1204.5360000000001</c:v>
                </c:pt>
                <c:pt idx="545">
                  <c:v>1212.8339129999999</c:v>
                </c:pt>
                <c:pt idx="546">
                  <c:v>1216.6962559999999</c:v>
                </c:pt>
                <c:pt idx="547">
                  <c:v>1219.3437329999999</c:v>
                </c:pt>
                <c:pt idx="548">
                  <c:v>1211.9714799999999</c:v>
                </c:pt>
                <c:pt idx="549">
                  <c:v>1215.0472629999999</c:v>
                </c:pt>
                <c:pt idx="550">
                  <c:v>1212.3660050000001</c:v>
                </c:pt>
                <c:pt idx="551">
                  <c:v>1212.549297</c:v>
                </c:pt>
                <c:pt idx="552">
                  <c:v>1207.663487</c:v>
                </c:pt>
                <c:pt idx="553">
                  <c:v>1208.363873</c:v>
                </c:pt>
                <c:pt idx="554">
                  <c:v>1212.385266</c:v>
                </c:pt>
                <c:pt idx="555">
                  <c:v>1210.612355</c:v>
                </c:pt>
                <c:pt idx="556">
                  <c:v>1208.6431709999999</c:v>
                </c:pt>
                <c:pt idx="557">
                  <c:v>1211.7282640000001</c:v>
                </c:pt>
                <c:pt idx="558">
                  <c:v>1217.3099110000001</c:v>
                </c:pt>
                <c:pt idx="559">
                  <c:v>1214.755349</c:v>
                </c:pt>
                <c:pt idx="560">
                  <c:v>1216.1319189999999</c:v>
                </c:pt>
                <c:pt idx="561">
                  <c:v>1216.7138620000001</c:v>
                </c:pt>
                <c:pt idx="562">
                  <c:v>1225.755431</c:v>
                </c:pt>
                <c:pt idx="563">
                  <c:v>1228.6372389999999</c:v>
                </c:pt>
                <c:pt idx="564">
                  <c:v>1233.1392249999999</c:v>
                </c:pt>
                <c:pt idx="565">
                  <c:v>1234.361598</c:v>
                </c:pt>
                <c:pt idx="566">
                  <c:v>1236.724753</c:v>
                </c:pt>
                <c:pt idx="567">
                  <c:v>1236.7096100000001</c:v>
                </c:pt>
                <c:pt idx="568">
                  <c:v>1236.9703930000001</c:v>
                </c:pt>
                <c:pt idx="569">
                  <c:v>1237.1367110000001</c:v>
                </c:pt>
                <c:pt idx="570">
                  <c:v>1235.4325879999999</c:v>
                </c:pt>
                <c:pt idx="571">
                  <c:v>1245.2333169999999</c:v>
                </c:pt>
                <c:pt idx="572">
                  <c:v>1243.2338910000001</c:v>
                </c:pt>
                <c:pt idx="573">
                  <c:v>1238.82699</c:v>
                </c:pt>
                <c:pt idx="574">
                  <c:v>1236.2998580000001</c:v>
                </c:pt>
                <c:pt idx="575">
                  <c:v>1237.081698</c:v>
                </c:pt>
                <c:pt idx="576">
                  <c:v>1233.157753</c:v>
                </c:pt>
                <c:pt idx="577">
                  <c:v>1237.4144409999999</c:v>
                </c:pt>
                <c:pt idx="578">
                  <c:v>1234.2376019999999</c:v>
                </c:pt>
                <c:pt idx="579">
                  <c:v>1233.5716970000001</c:v>
                </c:pt>
                <c:pt idx="580">
                  <c:v>1234.3528679999999</c:v>
                </c:pt>
                <c:pt idx="581">
                  <c:v>1232.9064410000001</c:v>
                </c:pt>
                <c:pt idx="582">
                  <c:v>1229.130975</c:v>
                </c:pt>
                <c:pt idx="583">
                  <c:v>1231.696688</c:v>
                </c:pt>
                <c:pt idx="584">
                  <c:v>1228.703094</c:v>
                </c:pt>
                <c:pt idx="585">
                  <c:v>1231.622206</c:v>
                </c:pt>
                <c:pt idx="586">
                  <c:v>1231.2353760000001</c:v>
                </c:pt>
                <c:pt idx="587">
                  <c:v>1236.5094200000001</c:v>
                </c:pt>
                <c:pt idx="588">
                  <c:v>1228.202315</c:v>
                </c:pt>
                <c:pt idx="589">
                  <c:v>1221.760254</c:v>
                </c:pt>
                <c:pt idx="590">
                  <c:v>1210.3954819999999</c:v>
                </c:pt>
                <c:pt idx="591">
                  <c:v>1217.319023</c:v>
                </c:pt>
                <c:pt idx="592">
                  <c:v>1225.8378829999999</c:v>
                </c:pt>
                <c:pt idx="593">
                  <c:v>1223.5334069999999</c:v>
                </c:pt>
                <c:pt idx="594">
                  <c:v>1223.702227</c:v>
                </c:pt>
                <c:pt idx="595">
                  <c:v>1222.203027</c:v>
                </c:pt>
                <c:pt idx="596">
                  <c:v>1227.2965919999999</c:v>
                </c:pt>
                <c:pt idx="597">
                  <c:v>1223.515975</c:v>
                </c:pt>
                <c:pt idx="598">
                  <c:v>1231.224297</c:v>
                </c:pt>
                <c:pt idx="599">
                  <c:v>1236.764876</c:v>
                </c:pt>
                <c:pt idx="600">
                  <c:v>1235.141363</c:v>
                </c:pt>
                <c:pt idx="601">
                  <c:v>1240.546188</c:v>
                </c:pt>
                <c:pt idx="602">
                  <c:v>1238.3290199999999</c:v>
                </c:pt>
                <c:pt idx="603">
                  <c:v>1243.897074</c:v>
                </c:pt>
                <c:pt idx="604">
                  <c:v>1243.347264</c:v>
                </c:pt>
                <c:pt idx="605">
                  <c:v>1242.789716</c:v>
                </c:pt>
                <c:pt idx="606">
                  <c:v>1249.3975820000001</c:v>
                </c:pt>
                <c:pt idx="607">
                  <c:v>1248.203798</c:v>
                </c:pt>
                <c:pt idx="608">
                  <c:v>1250.2028539999999</c:v>
                </c:pt>
                <c:pt idx="609">
                  <c:v>1249.560248</c:v>
                </c:pt>
                <c:pt idx="610">
                  <c:v>1251.554586</c:v>
                </c:pt>
                <c:pt idx="611">
                  <c:v>1255.5325</c:v>
                </c:pt>
                <c:pt idx="612">
                  <c:v>1256.030497</c:v>
                </c:pt>
                <c:pt idx="613">
                  <c:v>1258.3375109999999</c:v>
                </c:pt>
                <c:pt idx="614">
                  <c:v>1255.9702890000001</c:v>
                </c:pt>
                <c:pt idx="615">
                  <c:v>1260.712673</c:v>
                </c:pt>
                <c:pt idx="616">
                  <c:v>1257.6526899999999</c:v>
                </c:pt>
                <c:pt idx="617">
                  <c:v>1260.5601160000001</c:v>
                </c:pt>
                <c:pt idx="618">
                  <c:v>1260.368264</c:v>
                </c:pt>
                <c:pt idx="619">
                  <c:v>1259.6709310000001</c:v>
                </c:pt>
                <c:pt idx="620">
                  <c:v>1260.587237</c:v>
                </c:pt>
                <c:pt idx="621">
                  <c:v>1260.4430239999999</c:v>
                </c:pt>
                <c:pt idx="622">
                  <c:v>1262.21974</c:v>
                </c:pt>
                <c:pt idx="623">
                  <c:v>1264.374802</c:v>
                </c:pt>
                <c:pt idx="624">
                  <c:v>1267.9289819999999</c:v>
                </c:pt>
                <c:pt idx="625">
                  <c:v>1269.2724009999999</c:v>
                </c:pt>
                <c:pt idx="626">
                  <c:v>1269.8611229999999</c:v>
                </c:pt>
                <c:pt idx="627">
                  <c:v>1274.5340169999999</c:v>
                </c:pt>
                <c:pt idx="628">
                  <c:v>1277.966283</c:v>
                </c:pt>
                <c:pt idx="629">
                  <c:v>1272.658396</c:v>
                </c:pt>
                <c:pt idx="630">
                  <c:v>1275.078446</c:v>
                </c:pt>
                <c:pt idx="631">
                  <c:v>1277.1332359999999</c:v>
                </c:pt>
                <c:pt idx="632">
                  <c:v>1277.0570399999999</c:v>
                </c:pt>
                <c:pt idx="633">
                  <c:v>1278.3800670000001</c:v>
                </c:pt>
                <c:pt idx="634">
                  <c:v>1281.9614039999999</c:v>
                </c:pt>
                <c:pt idx="635">
                  <c:v>1277.281113</c:v>
                </c:pt>
                <c:pt idx="636">
                  <c:v>1275.1214259999999</c:v>
                </c:pt>
                <c:pt idx="637">
                  <c:v>1278.5854790000001</c:v>
                </c:pt>
                <c:pt idx="638">
                  <c:v>1278.238965</c:v>
                </c:pt>
                <c:pt idx="639">
                  <c:v>1281.145033</c:v>
                </c:pt>
                <c:pt idx="640">
                  <c:v>1284.4695810000001</c:v>
                </c:pt>
                <c:pt idx="641">
                  <c:v>1280.4161280000001</c:v>
                </c:pt>
                <c:pt idx="642">
                  <c:v>1281.086006</c:v>
                </c:pt>
                <c:pt idx="643">
                  <c:v>1282.095084</c:v>
                </c:pt>
                <c:pt idx="644">
                  <c:v>1281.2302990000001</c:v>
                </c:pt>
                <c:pt idx="645">
                  <c:v>1280.078812</c:v>
                </c:pt>
                <c:pt idx="646">
                  <c:v>1289.8023069999999</c:v>
                </c:pt>
                <c:pt idx="647">
                  <c:v>1288.481687</c:v>
                </c:pt>
                <c:pt idx="648">
                  <c:v>1287.219744</c:v>
                </c:pt>
                <c:pt idx="649">
                  <c:v>1288.8293799999999</c:v>
                </c:pt>
                <c:pt idx="650">
                  <c:v>1288.3268929999999</c:v>
                </c:pt>
                <c:pt idx="651">
                  <c:v>1286.673215</c:v>
                </c:pt>
                <c:pt idx="652">
                  <c:v>1288.141766</c:v>
                </c:pt>
                <c:pt idx="653">
                  <c:v>1288.404264</c:v>
                </c:pt>
                <c:pt idx="654">
                  <c:v>1291.585838</c:v>
                </c:pt>
                <c:pt idx="655">
                  <c:v>1294.090132</c:v>
                </c:pt>
                <c:pt idx="656">
                  <c:v>1290.0809819999999</c:v>
                </c:pt>
                <c:pt idx="657">
                  <c:v>1287.0498110000001</c:v>
                </c:pt>
                <c:pt idx="658">
                  <c:v>1290.66462</c:v>
                </c:pt>
                <c:pt idx="659">
                  <c:v>1295.1194599999999</c:v>
                </c:pt>
                <c:pt idx="660">
                  <c:v>1294.6403009999999</c:v>
                </c:pt>
                <c:pt idx="661">
                  <c:v>1294.372466</c:v>
                </c:pt>
                <c:pt idx="662">
                  <c:v>1290.8191139999999</c:v>
                </c:pt>
                <c:pt idx="663">
                  <c:v>1291.488196</c:v>
                </c:pt>
                <c:pt idx="664">
                  <c:v>1295.7142819999999</c:v>
                </c:pt>
                <c:pt idx="665">
                  <c:v>1297.511483</c:v>
                </c:pt>
                <c:pt idx="666">
                  <c:v>1298.907786</c:v>
                </c:pt>
                <c:pt idx="667">
                  <c:v>1304.6935960000001</c:v>
                </c:pt>
                <c:pt idx="668">
                  <c:v>1305.148866</c:v>
                </c:pt>
                <c:pt idx="669">
                  <c:v>1304.3607059999999</c:v>
                </c:pt>
                <c:pt idx="670">
                  <c:v>1307.1824369999999</c:v>
                </c:pt>
                <c:pt idx="671">
                  <c:v>1305.8690200000001</c:v>
                </c:pt>
                <c:pt idx="672">
                  <c:v>1304.2743539999999</c:v>
                </c:pt>
                <c:pt idx="673">
                  <c:v>1299.3118609999999</c:v>
                </c:pt>
                <c:pt idx="674">
                  <c:v>1300.5429160000001</c:v>
                </c:pt>
                <c:pt idx="675">
                  <c:v>1299.820354</c:v>
                </c:pt>
                <c:pt idx="676">
                  <c:v>1300.1489779999999</c:v>
                </c:pt>
                <c:pt idx="677">
                  <c:v>1299.5163319999999</c:v>
                </c:pt>
                <c:pt idx="678">
                  <c:v>1294.212583</c:v>
                </c:pt>
                <c:pt idx="679">
                  <c:v>1285.9055410000001</c:v>
                </c:pt>
                <c:pt idx="680">
                  <c:v>1287.74341</c:v>
                </c:pt>
                <c:pt idx="681">
                  <c:v>1292.772569</c:v>
                </c:pt>
                <c:pt idx="682">
                  <c:v>1291.446475</c:v>
                </c:pt>
                <c:pt idx="683">
                  <c:v>1286.1652549999999</c:v>
                </c:pt>
                <c:pt idx="684">
                  <c:v>1285.3708690000001</c:v>
                </c:pt>
                <c:pt idx="685">
                  <c:v>1272.9776280000001</c:v>
                </c:pt>
                <c:pt idx="686">
                  <c:v>1274.5124980000001</c:v>
                </c:pt>
                <c:pt idx="687">
                  <c:v>1266.506142</c:v>
                </c:pt>
                <c:pt idx="688">
                  <c:v>1272.6949540000001</c:v>
                </c:pt>
                <c:pt idx="689">
                  <c:v>1263.9602279999999</c:v>
                </c:pt>
                <c:pt idx="690">
                  <c:v>1267.880212</c:v>
                </c:pt>
                <c:pt idx="691">
                  <c:v>1269.7226680000001</c:v>
                </c:pt>
                <c:pt idx="692">
                  <c:v>1273.1012949999999</c:v>
                </c:pt>
                <c:pt idx="693">
                  <c:v>1268.283799</c:v>
                </c:pt>
                <c:pt idx="694">
                  <c:v>1263.964933</c:v>
                </c:pt>
                <c:pt idx="695">
                  <c:v>1268.9599599999999</c:v>
                </c:pt>
                <c:pt idx="696">
                  <c:v>1278.0561310000001</c:v>
                </c:pt>
                <c:pt idx="697">
                  <c:v>1281.800144</c:v>
                </c:pt>
                <c:pt idx="698">
                  <c:v>1283.224522</c:v>
                </c:pt>
                <c:pt idx="699">
                  <c:v>1286.074609</c:v>
                </c:pt>
                <c:pt idx="700">
                  <c:v>1286.699284</c:v>
                </c:pt>
                <c:pt idx="701">
                  <c:v>1286.200376</c:v>
                </c:pt>
                <c:pt idx="702">
                  <c:v>1287.5623370000001</c:v>
                </c:pt>
                <c:pt idx="703">
                  <c:v>1289.0665289999999</c:v>
                </c:pt>
                <c:pt idx="704">
                  <c:v>1289.3859660000001</c:v>
                </c:pt>
                <c:pt idx="705">
                  <c:v>1284.9842200000001</c:v>
                </c:pt>
                <c:pt idx="706">
                  <c:v>1289.8464289999999</c:v>
                </c:pt>
                <c:pt idx="707">
                  <c:v>1286.8424930000001</c:v>
                </c:pt>
                <c:pt idx="708">
                  <c:v>1290.0386900000001</c:v>
                </c:pt>
                <c:pt idx="709">
                  <c:v>1290.752649</c:v>
                </c:pt>
                <c:pt idx="710">
                  <c:v>1293.9328459999999</c:v>
                </c:pt>
                <c:pt idx="711">
                  <c:v>1301.9136900000001</c:v>
                </c:pt>
                <c:pt idx="712">
                  <c:v>1306.186506</c:v>
                </c:pt>
                <c:pt idx="713">
                  <c:v>1306.7098920000001</c:v>
                </c:pt>
                <c:pt idx="714">
                  <c:v>1307.282228</c:v>
                </c:pt>
                <c:pt idx="715">
                  <c:v>1300.5225840000001</c:v>
                </c:pt>
                <c:pt idx="716">
                  <c:v>1306.181769</c:v>
                </c:pt>
                <c:pt idx="717">
                  <c:v>1310.832582</c:v>
                </c:pt>
                <c:pt idx="718">
                  <c:v>1306.8485969999999</c:v>
                </c:pt>
                <c:pt idx="719">
                  <c:v>1307.646978</c:v>
                </c:pt>
                <c:pt idx="720">
                  <c:v>1309.9382330000001</c:v>
                </c:pt>
                <c:pt idx="721">
                  <c:v>1310.744007</c:v>
                </c:pt>
                <c:pt idx="722">
                  <c:v>1311.7444250000001</c:v>
                </c:pt>
                <c:pt idx="723">
                  <c:v>1305.8926389999999</c:v>
                </c:pt>
                <c:pt idx="724">
                  <c:v>1301.462505</c:v>
                </c:pt>
                <c:pt idx="725">
                  <c:v>1303.70758</c:v>
                </c:pt>
                <c:pt idx="726">
                  <c:v>1306.210462</c:v>
                </c:pt>
                <c:pt idx="727">
                  <c:v>1296.0293730000001</c:v>
                </c:pt>
                <c:pt idx="728">
                  <c:v>1299.855356</c:v>
                </c:pt>
                <c:pt idx="729">
                  <c:v>1292.7455629999999</c:v>
                </c:pt>
                <c:pt idx="730">
                  <c:v>1290.9420130000001</c:v>
                </c:pt>
                <c:pt idx="731">
                  <c:v>1301.3511619999999</c:v>
                </c:pt>
                <c:pt idx="732">
                  <c:v>1298.8555550000001</c:v>
                </c:pt>
                <c:pt idx="733">
                  <c:v>1301.120441</c:v>
                </c:pt>
                <c:pt idx="734">
                  <c:v>1307.2851860000001</c:v>
                </c:pt>
                <c:pt idx="735">
                  <c:v>1308.4895879999999</c:v>
                </c:pt>
                <c:pt idx="736">
                  <c:v>1308.4344269999999</c:v>
                </c:pt>
                <c:pt idx="737">
                  <c:v>1312.16391</c:v>
                </c:pt>
                <c:pt idx="738">
                  <c:v>1311.815861</c:v>
                </c:pt>
                <c:pt idx="739">
                  <c:v>1308.1211410000001</c:v>
                </c:pt>
                <c:pt idx="740">
                  <c:v>1316.153577</c:v>
                </c:pt>
                <c:pt idx="741">
                  <c:v>1313.164495</c:v>
                </c:pt>
                <c:pt idx="742">
                  <c:v>1313.9539460000001</c:v>
                </c:pt>
                <c:pt idx="743">
                  <c:v>1305.666144</c:v>
                </c:pt>
                <c:pt idx="744">
                  <c:v>1314.5152989999999</c:v>
                </c:pt>
                <c:pt idx="745">
                  <c:v>1318.7915210000001</c:v>
                </c:pt>
                <c:pt idx="746">
                  <c:v>1323.6975170000001</c:v>
                </c:pt>
                <c:pt idx="747">
                  <c:v>1322.47714</c:v>
                </c:pt>
                <c:pt idx="748">
                  <c:v>1328.3492900000001</c:v>
                </c:pt>
                <c:pt idx="749">
                  <c:v>1322.609933</c:v>
                </c:pt>
                <c:pt idx="750">
                  <c:v>1319.161865</c:v>
                </c:pt>
                <c:pt idx="751">
                  <c:v>1317.32078</c:v>
                </c:pt>
                <c:pt idx="752">
                  <c:v>1308.609903</c:v>
                </c:pt>
                <c:pt idx="753">
                  <c:v>1307.933814</c:v>
                </c:pt>
                <c:pt idx="754">
                  <c:v>1303.760839</c:v>
                </c:pt>
                <c:pt idx="755">
                  <c:v>1303.364435</c:v>
                </c:pt>
                <c:pt idx="756">
                  <c:v>1307.6734429999999</c:v>
                </c:pt>
                <c:pt idx="757">
                  <c:v>1308.729666</c:v>
                </c:pt>
                <c:pt idx="758">
                  <c:v>1303.6928089999999</c:v>
                </c:pt>
                <c:pt idx="759">
                  <c:v>1303.278188</c:v>
                </c:pt>
                <c:pt idx="760">
                  <c:v>1303.668803</c:v>
                </c:pt>
                <c:pt idx="761">
                  <c:v>1288.7537809999999</c:v>
                </c:pt>
                <c:pt idx="762">
                  <c:v>1285.795961</c:v>
                </c:pt>
                <c:pt idx="763">
                  <c:v>1282.3904460000001</c:v>
                </c:pt>
                <c:pt idx="764">
                  <c:v>1275.0420879999999</c:v>
                </c:pt>
                <c:pt idx="765">
                  <c:v>1272.1845189999999</c:v>
                </c:pt>
                <c:pt idx="766">
                  <c:v>1267.4122870000001</c:v>
                </c:pt>
                <c:pt idx="767">
                  <c:v>1266.730847</c:v>
                </c:pt>
                <c:pt idx="768">
                  <c:v>1266.638132</c:v>
                </c:pt>
                <c:pt idx="769">
                  <c:v>1275.0465959999999</c:v>
                </c:pt>
                <c:pt idx="770">
                  <c:v>1284.916195</c:v>
                </c:pt>
                <c:pt idx="771">
                  <c:v>1288.7085830000001</c:v>
                </c:pt>
                <c:pt idx="772">
                  <c:v>1294.270164</c:v>
                </c:pt>
                <c:pt idx="773">
                  <c:v>1282.3298970000001</c:v>
                </c:pt>
                <c:pt idx="774">
                  <c:v>1285.3085779999999</c:v>
                </c:pt>
                <c:pt idx="775">
                  <c:v>1281.2803080000001</c:v>
                </c:pt>
                <c:pt idx="776">
                  <c:v>1285.5297889999999</c:v>
                </c:pt>
                <c:pt idx="777">
                  <c:v>1293.4584709999999</c:v>
                </c:pt>
                <c:pt idx="778">
                  <c:v>1283.7766160000001</c:v>
                </c:pt>
                <c:pt idx="779">
                  <c:v>1279.928179</c:v>
                </c:pt>
                <c:pt idx="780">
                  <c:v>1272.489525</c:v>
                </c:pt>
                <c:pt idx="781">
                  <c:v>1278.988059</c:v>
                </c:pt>
                <c:pt idx="782">
                  <c:v>1278.242082</c:v>
                </c:pt>
                <c:pt idx="783">
                  <c:v>1269.533508</c:v>
                </c:pt>
                <c:pt idx="784">
                  <c:v>1268.1157189999999</c:v>
                </c:pt>
                <c:pt idx="785">
                  <c:v>1258.378234</c:v>
                </c:pt>
                <c:pt idx="786">
                  <c:v>1247.305443</c:v>
                </c:pt>
                <c:pt idx="787">
                  <c:v>1251.146843</c:v>
                </c:pt>
                <c:pt idx="788">
                  <c:v>1262.4813059999999</c:v>
                </c:pt>
                <c:pt idx="789">
                  <c:v>1265.24848</c:v>
                </c:pt>
                <c:pt idx="790">
                  <c:v>1264.5826930000001</c:v>
                </c:pt>
                <c:pt idx="791">
                  <c:v>1265.7702449999999</c:v>
                </c:pt>
                <c:pt idx="792">
                  <c:v>1263.8582140000001</c:v>
                </c:pt>
                <c:pt idx="793">
                  <c:v>1264.2942419999999</c:v>
                </c:pt>
                <c:pt idx="794">
                  <c:v>1249.464039</c:v>
                </c:pt>
                <c:pt idx="795">
                  <c:v>1245.6428840000001</c:v>
                </c:pt>
                <c:pt idx="796">
                  <c:v>1255.239681</c:v>
                </c:pt>
                <c:pt idx="797">
                  <c:v>1248.743757</c:v>
                </c:pt>
                <c:pt idx="798">
                  <c:v>1239.324314</c:v>
                </c:pt>
                <c:pt idx="799">
                  <c:v>1229.5143049999999</c:v>
                </c:pt>
                <c:pt idx="800">
                  <c:v>1232.517949</c:v>
                </c:pt>
                <c:pt idx="801">
                  <c:v>1249.1040330000001</c:v>
                </c:pt>
                <c:pt idx="802">
                  <c:v>1253.7645259999999</c:v>
                </c:pt>
                <c:pt idx="803">
                  <c:v>1260.1283659999999</c:v>
                </c:pt>
                <c:pt idx="804">
                  <c:v>1255.75036</c:v>
                </c:pt>
                <c:pt idx="805">
                  <c:v>1256.7681319999999</c:v>
                </c:pt>
                <c:pt idx="806">
                  <c:v>1255.0889560000001</c:v>
                </c:pt>
                <c:pt idx="807">
                  <c:v>1256.25001</c:v>
                </c:pt>
                <c:pt idx="808">
                  <c:v>1249.3141029999999</c:v>
                </c:pt>
                <c:pt idx="809">
                  <c:v>1254.347415</c:v>
                </c:pt>
                <c:pt idx="810">
                  <c:v>1262.352758</c:v>
                </c:pt>
                <c:pt idx="811">
                  <c:v>1261.402744</c:v>
                </c:pt>
                <c:pt idx="812">
                  <c:v>1258.1076619999999</c:v>
                </c:pt>
                <c:pt idx="813">
                  <c:v>1259.881061</c:v>
                </c:pt>
                <c:pt idx="814">
                  <c:v>1265.2421879999999</c:v>
                </c:pt>
                <c:pt idx="815">
                  <c:v>1255.5808199999999</c:v>
                </c:pt>
                <c:pt idx="816">
                  <c:v>1248.8372730000001</c:v>
                </c:pt>
                <c:pt idx="817">
                  <c:v>1250.456895</c:v>
                </c:pt>
                <c:pt idx="818">
                  <c:v>1246.221933</c:v>
                </c:pt>
                <c:pt idx="819">
                  <c:v>1238.761391</c:v>
                </c:pt>
                <c:pt idx="820">
                  <c:v>1238.332036</c:v>
                </c:pt>
                <c:pt idx="821">
                  <c:v>1242.1084109999999</c:v>
                </c:pt>
                <c:pt idx="822">
                  <c:v>1235.062238</c:v>
                </c:pt>
                <c:pt idx="823">
                  <c:v>1233.258092</c:v>
                </c:pt>
                <c:pt idx="824">
                  <c:v>1235.803926</c:v>
                </c:pt>
                <c:pt idx="825">
                  <c:v>1232.5258699999999</c:v>
                </c:pt>
                <c:pt idx="826">
                  <c:v>1222.7542330000001</c:v>
                </c:pt>
                <c:pt idx="827">
                  <c:v>1213.583644</c:v>
                </c:pt>
                <c:pt idx="828">
                  <c:v>1211.637021</c:v>
                </c:pt>
                <c:pt idx="829">
                  <c:v>1202.5524009999999</c:v>
                </c:pt>
                <c:pt idx="830">
                  <c:v>1202.690114</c:v>
                </c:pt>
                <c:pt idx="831">
                  <c:v>1215.7000439999999</c:v>
                </c:pt>
                <c:pt idx="832">
                  <c:v>1200.3898099999999</c:v>
                </c:pt>
                <c:pt idx="833">
                  <c:v>1199.2807150000001</c:v>
                </c:pt>
                <c:pt idx="834">
                  <c:v>1202.807998</c:v>
                </c:pt>
                <c:pt idx="835">
                  <c:v>1214.5275429999999</c:v>
                </c:pt>
                <c:pt idx="836">
                  <c:v>1194.030919</c:v>
                </c:pt>
                <c:pt idx="837">
                  <c:v>1188.2590339999999</c:v>
                </c:pt>
                <c:pt idx="838">
                  <c:v>1177.092429</c:v>
                </c:pt>
                <c:pt idx="839">
                  <c:v>1177.1927989999999</c:v>
                </c:pt>
                <c:pt idx="840">
                  <c:v>1172.4684749999999</c:v>
                </c:pt>
                <c:pt idx="841">
                  <c:v>1174.841602</c:v>
                </c:pt>
                <c:pt idx="842">
                  <c:v>1181.9830489999999</c:v>
                </c:pt>
                <c:pt idx="843">
                  <c:v>1181.830291</c:v>
                </c:pt>
                <c:pt idx="844">
                  <c:v>1186.614505</c:v>
                </c:pt>
                <c:pt idx="845">
                  <c:v>1174.5669889999999</c:v>
                </c:pt>
                <c:pt idx="846">
                  <c:v>1176.032248</c:v>
                </c:pt>
                <c:pt idx="847">
                  <c:v>1179.951137</c:v>
                </c:pt>
                <c:pt idx="848">
                  <c:v>1182.35682</c:v>
                </c:pt>
                <c:pt idx="849">
                  <c:v>1187.5511899999999</c:v>
                </c:pt>
                <c:pt idx="850">
                  <c:v>1193.8100979999999</c:v>
                </c:pt>
                <c:pt idx="851">
                  <c:v>1202.6966070000001</c:v>
                </c:pt>
                <c:pt idx="852">
                  <c:v>1206.248159</c:v>
                </c:pt>
                <c:pt idx="853">
                  <c:v>1199.1141500000001</c:v>
                </c:pt>
                <c:pt idx="854">
                  <c:v>1193.4089449999999</c:v>
                </c:pt>
                <c:pt idx="855">
                  <c:v>1199.9159540000001</c:v>
                </c:pt>
                <c:pt idx="856">
                  <c:v>1189.2396200000001</c:v>
                </c:pt>
                <c:pt idx="857">
                  <c:v>1186.1876070000001</c:v>
                </c:pt>
                <c:pt idx="858">
                  <c:v>1187.50837</c:v>
                </c:pt>
                <c:pt idx="859">
                  <c:v>1180.6086620000001</c:v>
                </c:pt>
                <c:pt idx="860">
                  <c:v>1181.125168</c:v>
                </c:pt>
                <c:pt idx="861">
                  <c:v>1160.7572720000001</c:v>
                </c:pt>
                <c:pt idx="862">
                  <c:v>1137.4260810000001</c:v>
                </c:pt>
                <c:pt idx="863">
                  <c:v>1133.5091890000001</c:v>
                </c:pt>
                <c:pt idx="864">
                  <c:v>1143.2571359999999</c:v>
                </c:pt>
                <c:pt idx="865">
                  <c:v>1129.1216939999999</c:v>
                </c:pt>
                <c:pt idx="866">
                  <c:v>1131.6490590000001</c:v>
                </c:pt>
                <c:pt idx="867">
                  <c:v>1136.4093989999999</c:v>
                </c:pt>
                <c:pt idx="868">
                  <c:v>1135.7649449999999</c:v>
                </c:pt>
                <c:pt idx="869">
                  <c:v>1135.274821</c:v>
                </c:pt>
                <c:pt idx="870">
                  <c:v>1139.412225</c:v>
                </c:pt>
                <c:pt idx="871">
                  <c:v>1145.7642020000001</c:v>
                </c:pt>
                <c:pt idx="872">
                  <c:v>1144.4787879999999</c:v>
                </c:pt>
                <c:pt idx="873">
                  <c:v>1139.1209409999999</c:v>
                </c:pt>
                <c:pt idx="874">
                  <c:v>1140.6774089999999</c:v>
                </c:pt>
                <c:pt idx="875">
                  <c:v>1140.803308</c:v>
                </c:pt>
                <c:pt idx="876">
                  <c:v>1147.966662</c:v>
                </c:pt>
                <c:pt idx="877">
                  <c:v>1151.006331</c:v>
                </c:pt>
                <c:pt idx="878">
                  <c:v>1147.3860950000001</c:v>
                </c:pt>
                <c:pt idx="879">
                  <c:v>1153.3226990000001</c:v>
                </c:pt>
                <c:pt idx="880">
                  <c:v>1150.6860879999999</c:v>
                </c:pt>
                <c:pt idx="881">
                  <c:v>1146.3587930000001</c:v>
                </c:pt>
                <c:pt idx="882">
                  <c:v>1144.79654</c:v>
                </c:pt>
                <c:pt idx="883">
                  <c:v>1143.468304</c:v>
                </c:pt>
                <c:pt idx="884">
                  <c:v>1140.2360679999999</c:v>
                </c:pt>
                <c:pt idx="885">
                  <c:v>1146.676839</c:v>
                </c:pt>
                <c:pt idx="886">
                  <c:v>1146.473418</c:v>
                </c:pt>
                <c:pt idx="887">
                  <c:v>1156.122703</c:v>
                </c:pt>
                <c:pt idx="888">
                  <c:v>1156.9674050000001</c:v>
                </c:pt>
                <c:pt idx="889">
                  <c:v>1167.2346689999999</c:v>
                </c:pt>
                <c:pt idx="890">
                  <c:v>1169.805644</c:v>
                </c:pt>
                <c:pt idx="891">
                  <c:v>1167.3061190000001</c:v>
                </c:pt>
                <c:pt idx="892">
                  <c:v>1164.310281</c:v>
                </c:pt>
                <c:pt idx="893">
                  <c:v>1173.6334589999999</c:v>
                </c:pt>
                <c:pt idx="894">
                  <c:v>1186.311154</c:v>
                </c:pt>
                <c:pt idx="895">
                  <c:v>1196.482792</c:v>
                </c:pt>
                <c:pt idx="896">
                  <c:v>1185.4346419999999</c:v>
                </c:pt>
                <c:pt idx="897">
                  <c:v>1190.6912400000001</c:v>
                </c:pt>
                <c:pt idx="898">
                  <c:v>1193.880842</c:v>
                </c:pt>
                <c:pt idx="899">
                  <c:v>1192.0858840000001</c:v>
                </c:pt>
                <c:pt idx="900">
                  <c:v>1191.728895</c:v>
                </c:pt>
                <c:pt idx="901">
                  <c:v>1188.8410899999999</c:v>
                </c:pt>
                <c:pt idx="902">
                  <c:v>1198.4443819999999</c:v>
                </c:pt>
                <c:pt idx="903">
                  <c:v>1196.156643</c:v>
                </c:pt>
                <c:pt idx="904">
                  <c:v>1205.2237500000001</c:v>
                </c:pt>
                <c:pt idx="905">
                  <c:v>1209.3961240000001</c:v>
                </c:pt>
                <c:pt idx="906">
                  <c:v>1208.3103510000001</c:v>
                </c:pt>
                <c:pt idx="907">
                  <c:v>1202.533876</c:v>
                </c:pt>
                <c:pt idx="908">
                  <c:v>1204.5092010000001</c:v>
                </c:pt>
                <c:pt idx="909">
                  <c:v>1195.9363169999999</c:v>
                </c:pt>
                <c:pt idx="910">
                  <c:v>1187.1676010000001</c:v>
                </c:pt>
                <c:pt idx="911">
                  <c:v>1183.716396</c:v>
                </c:pt>
                <c:pt idx="912">
                  <c:v>1182.2683979999999</c:v>
                </c:pt>
                <c:pt idx="913">
                  <c:v>1188.1585540000001</c:v>
                </c:pt>
                <c:pt idx="914">
                  <c:v>1177.9255780000001</c:v>
                </c:pt>
                <c:pt idx="915">
                  <c:v>1172.4089610000001</c:v>
                </c:pt>
                <c:pt idx="916">
                  <c:v>1168.4134329999999</c:v>
                </c:pt>
                <c:pt idx="917">
                  <c:v>1165.797513</c:v>
                </c:pt>
                <c:pt idx="918">
                  <c:v>1160.9259649999999</c:v>
                </c:pt>
                <c:pt idx="919">
                  <c:v>1162.7392460000001</c:v>
                </c:pt>
                <c:pt idx="920">
                  <c:v>1154.526513</c:v>
                </c:pt>
                <c:pt idx="921">
                  <c:v>1161.998024</c:v>
                </c:pt>
                <c:pt idx="922">
                  <c:v>1163.1927679999999</c:v>
                </c:pt>
                <c:pt idx="923">
                  <c:v>1173.524668</c:v>
                </c:pt>
                <c:pt idx="924">
                  <c:v>1178.800424</c:v>
                </c:pt>
                <c:pt idx="925">
                  <c:v>1163.4126229999999</c:v>
                </c:pt>
                <c:pt idx="926">
                  <c:v>1167.4024529999999</c:v>
                </c:pt>
                <c:pt idx="927">
                  <c:v>1164.3963920000001</c:v>
                </c:pt>
                <c:pt idx="928">
                  <c:v>1161.2759940000001</c:v>
                </c:pt>
                <c:pt idx="929">
                  <c:v>1164.4014460000001</c:v>
                </c:pt>
                <c:pt idx="930">
                  <c:v>1162.2492460000001</c:v>
                </c:pt>
                <c:pt idx="931">
                  <c:v>1158.706623</c:v>
                </c:pt>
                <c:pt idx="932">
                  <c:v>1153.3707939999999</c:v>
                </c:pt>
                <c:pt idx="933">
                  <c:v>1141.4590499999999</c:v>
                </c:pt>
                <c:pt idx="934">
                  <c:v>1135.2097040000001</c:v>
                </c:pt>
                <c:pt idx="935">
                  <c:v>1127.0943299999999</c:v>
                </c:pt>
                <c:pt idx="936">
                  <c:v>1144.1684379999999</c:v>
                </c:pt>
                <c:pt idx="937">
                  <c:v>1133.8635790000001</c:v>
                </c:pt>
                <c:pt idx="938">
                  <c:v>1132.2656689999999</c:v>
                </c:pt>
                <c:pt idx="939">
                  <c:v>1141.2251389999999</c:v>
                </c:pt>
                <c:pt idx="940">
                  <c:v>1156.722325</c:v>
                </c:pt>
                <c:pt idx="941">
                  <c:v>1150.6174719999999</c:v>
                </c:pt>
                <c:pt idx="942">
                  <c:v>1146.2760000000001</c:v>
                </c:pt>
                <c:pt idx="943">
                  <c:v>1130.940126</c:v>
                </c:pt>
                <c:pt idx="944">
                  <c:v>1118.4777750000001</c:v>
                </c:pt>
                <c:pt idx="945">
                  <c:v>1118.1346410000001</c:v>
                </c:pt>
                <c:pt idx="946">
                  <c:v>1128.8399649999999</c:v>
                </c:pt>
                <c:pt idx="947">
                  <c:v>1119.6209019999999</c:v>
                </c:pt>
                <c:pt idx="948">
                  <c:v>1128.5383240000001</c:v>
                </c:pt>
                <c:pt idx="949">
                  <c:v>1136.91588</c:v>
                </c:pt>
                <c:pt idx="950">
                  <c:v>1125.4047029999999</c:v>
                </c:pt>
                <c:pt idx="951">
                  <c:v>1119.184516</c:v>
                </c:pt>
                <c:pt idx="952">
                  <c:v>1127.360275</c:v>
                </c:pt>
                <c:pt idx="953">
                  <c:v>1130.5859640000001</c:v>
                </c:pt>
                <c:pt idx="954">
                  <c:v>1137.3030409999999</c:v>
                </c:pt>
                <c:pt idx="955">
                  <c:v>1145.647698</c:v>
                </c:pt>
                <c:pt idx="956">
                  <c:v>1148.642638</c:v>
                </c:pt>
                <c:pt idx="957">
                  <c:v>1156.597006</c:v>
                </c:pt>
                <c:pt idx="958">
                  <c:v>1153.6566</c:v>
                </c:pt>
                <c:pt idx="959">
                  <c:v>1157.79937</c:v>
                </c:pt>
                <c:pt idx="960">
                  <c:v>1147.439993</c:v>
                </c:pt>
                <c:pt idx="961">
                  <c:v>1142.094926</c:v>
                </c:pt>
                <c:pt idx="962">
                  <c:v>1142.951137</c:v>
                </c:pt>
                <c:pt idx="963">
                  <c:v>1142.4687019999999</c:v>
                </c:pt>
                <c:pt idx="964">
                  <c:v>1148.8359869999999</c:v>
                </c:pt>
                <c:pt idx="965">
                  <c:v>1142.887825</c:v>
                </c:pt>
                <c:pt idx="966">
                  <c:v>1175.3373999999999</c:v>
                </c:pt>
                <c:pt idx="967">
                  <c:v>1179.3886110000001</c:v>
                </c:pt>
                <c:pt idx="968">
                  <c:v>1175.233467</c:v>
                </c:pt>
                <c:pt idx="969">
                  <c:v>1181.0421449999999</c:v>
                </c:pt>
                <c:pt idx="970">
                  <c:v>1182.2292170000001</c:v>
                </c:pt>
                <c:pt idx="971">
                  <c:v>1178.772453</c:v>
                </c:pt>
                <c:pt idx="972">
                  <c:v>1181.6146659999999</c:v>
                </c:pt>
                <c:pt idx="973">
                  <c:v>1180.257869</c:v>
                </c:pt>
                <c:pt idx="974">
                  <c:v>1187.8064220000001</c:v>
                </c:pt>
                <c:pt idx="975">
                  <c:v>1193.4076910000001</c:v>
                </c:pt>
                <c:pt idx="976">
                  <c:v>1198.0325560000001</c:v>
                </c:pt>
                <c:pt idx="977">
                  <c:v>1200.1493350000001</c:v>
                </c:pt>
                <c:pt idx="978">
                  <c:v>1195.007593</c:v>
                </c:pt>
                <c:pt idx="979">
                  <c:v>1196.5619180000001</c:v>
                </c:pt>
                <c:pt idx="980">
                  <c:v>1209.096235</c:v>
                </c:pt>
                <c:pt idx="981">
                  <c:v>1217.2958490000001</c:v>
                </c:pt>
                <c:pt idx="982">
                  <c:v>1219.5232679999999</c:v>
                </c:pt>
                <c:pt idx="983">
                  <c:v>1212.150791</c:v>
                </c:pt>
                <c:pt idx="984">
                  <c:v>1209.4935089999999</c:v>
                </c:pt>
                <c:pt idx="985">
                  <c:v>1210.946242</c:v>
                </c:pt>
                <c:pt idx="986">
                  <c:v>1211.121666</c:v>
                </c:pt>
                <c:pt idx="987">
                  <c:v>1208.1865270000001</c:v>
                </c:pt>
                <c:pt idx="988">
                  <c:v>1208.844818</c:v>
                </c:pt>
                <c:pt idx="989">
                  <c:v>1213.152799</c:v>
                </c:pt>
                <c:pt idx="990">
                  <c:v>1211.110316</c:v>
                </c:pt>
                <c:pt idx="991">
                  <c:v>1203.1354960000001</c:v>
                </c:pt>
                <c:pt idx="992">
                  <c:v>1196.6777870000001</c:v>
                </c:pt>
                <c:pt idx="993">
                  <c:v>1188.0617930000001</c:v>
                </c:pt>
                <c:pt idx="994">
                  <c:v>1185.0064440000001</c:v>
                </c:pt>
                <c:pt idx="995">
                  <c:v>1192.5129260000001</c:v>
                </c:pt>
                <c:pt idx="996">
                  <c:v>1184.233444</c:v>
                </c:pt>
                <c:pt idx="997">
                  <c:v>1184.398966</c:v>
                </c:pt>
                <c:pt idx="998">
                  <c:v>1171.4647379999999</c:v>
                </c:pt>
                <c:pt idx="999">
                  <c:v>1174.364026</c:v>
                </c:pt>
                <c:pt idx="1000">
                  <c:v>1169.775801</c:v>
                </c:pt>
                <c:pt idx="1001">
                  <c:v>1177.3519369999999</c:v>
                </c:pt>
                <c:pt idx="1002">
                  <c:v>1181.0977459999999</c:v>
                </c:pt>
                <c:pt idx="1003">
                  <c:v>1183.554151</c:v>
                </c:pt>
                <c:pt idx="1004">
                  <c:v>1195.5345850000001</c:v>
                </c:pt>
                <c:pt idx="1005">
                  <c:v>1195.8416729999999</c:v>
                </c:pt>
                <c:pt idx="1006">
                  <c:v>1197.703904</c:v>
                </c:pt>
                <c:pt idx="1007">
                  <c:v>1207.0344</c:v>
                </c:pt>
                <c:pt idx="1008">
                  <c:v>1215.1436639999999</c:v>
                </c:pt>
                <c:pt idx="1009">
                  <c:v>1220.3834810000001</c:v>
                </c:pt>
                <c:pt idx="1010">
                  <c:v>1220.9071289999999</c:v>
                </c:pt>
                <c:pt idx="1011">
                  <c:v>1221.634145</c:v>
                </c:pt>
                <c:pt idx="1012">
                  <c:v>1224.5484369999999</c:v>
                </c:pt>
                <c:pt idx="1013">
                  <c:v>1221.1185250000001</c:v>
                </c:pt>
                <c:pt idx="1014">
                  <c:v>1222.9764459999999</c:v>
                </c:pt>
                <c:pt idx="1015">
                  <c:v>1225.6470320000001</c:v>
                </c:pt>
                <c:pt idx="1016">
                  <c:v>1226.5017829999999</c:v>
                </c:pt>
                <c:pt idx="1017">
                  <c:v>1228.802189</c:v>
                </c:pt>
                <c:pt idx="1018">
                  <c:v>1230.480155</c:v>
                </c:pt>
                <c:pt idx="1019">
                  <c:v>1228.8596130000001</c:v>
                </c:pt>
                <c:pt idx="1020">
                  <c:v>1223.7390640000001</c:v>
                </c:pt>
                <c:pt idx="1021">
                  <c:v>1229.0158140000001</c:v>
                </c:pt>
                <c:pt idx="1022">
                  <c:v>1236.339774</c:v>
                </c:pt>
                <c:pt idx="1023">
                  <c:v>1240.561829</c:v>
                </c:pt>
                <c:pt idx="1024">
                  <c:v>1234.8210509999999</c:v>
                </c:pt>
                <c:pt idx="1025">
                  <c:v>1227.164788</c:v>
                </c:pt>
                <c:pt idx="1026">
                  <c:v>1229.3834629999999</c:v>
                </c:pt>
                <c:pt idx="1027">
                  <c:v>1228.912554</c:v>
                </c:pt>
                <c:pt idx="1028">
                  <c:v>1225.1442850000001</c:v>
                </c:pt>
                <c:pt idx="1029">
                  <c:v>1216.9285150000001</c:v>
                </c:pt>
                <c:pt idx="1030">
                  <c:v>1223.9406300000001</c:v>
                </c:pt>
                <c:pt idx="1031">
                  <c:v>1221.035034</c:v>
                </c:pt>
                <c:pt idx="1032">
                  <c:v>1220.0415949999999</c:v>
                </c:pt>
                <c:pt idx="1033">
                  <c:v>1215.6570770000001</c:v>
                </c:pt>
                <c:pt idx="1034">
                  <c:v>1214.9674110000001</c:v>
                </c:pt>
                <c:pt idx="1035">
                  <c:v>1201.8753850000001</c:v>
                </c:pt>
                <c:pt idx="1036">
                  <c:v>1198.319387</c:v>
                </c:pt>
                <c:pt idx="1037">
                  <c:v>1203.4577710000001</c:v>
                </c:pt>
                <c:pt idx="1038">
                  <c:v>1197.372061</c:v>
                </c:pt>
                <c:pt idx="1039">
                  <c:v>1200.4834390000001</c:v>
                </c:pt>
                <c:pt idx="1040">
                  <c:v>1206.143585</c:v>
                </c:pt>
                <c:pt idx="1041">
                  <c:v>1203.027527</c:v>
                </c:pt>
                <c:pt idx="1042">
                  <c:v>1203.8715380000001</c:v>
                </c:pt>
                <c:pt idx="1043">
                  <c:v>1217.4007999999999</c:v>
                </c:pt>
                <c:pt idx="1044">
                  <c:v>1216.642002</c:v>
                </c:pt>
                <c:pt idx="1045">
                  <c:v>1211.949028</c:v>
                </c:pt>
                <c:pt idx="1046">
                  <c:v>1216.0974020000001</c:v>
                </c:pt>
                <c:pt idx="1047">
                  <c:v>1211.708691</c:v>
                </c:pt>
                <c:pt idx="1048">
                  <c:v>1209.674485</c:v>
                </c:pt>
                <c:pt idx="1049">
                  <c:v>1210.3633809999999</c:v>
                </c:pt>
                <c:pt idx="1050">
                  <c:v>1209.878956</c:v>
                </c:pt>
                <c:pt idx="1051">
                  <c:v>1206.1420780000001</c:v>
                </c:pt>
                <c:pt idx="1052">
                  <c:v>1207.40482</c:v>
                </c:pt>
                <c:pt idx="1053">
                  <c:v>1205.6313520000001</c:v>
                </c:pt>
                <c:pt idx="1054">
                  <c:v>1206.6604339999999</c:v>
                </c:pt>
                <c:pt idx="1055">
                  <c:v>1213.3817859999999</c:v>
                </c:pt>
                <c:pt idx="1056">
                  <c:v>1213.492405</c:v>
                </c:pt>
                <c:pt idx="1057">
                  <c:v>1212.33205</c:v>
                </c:pt>
                <c:pt idx="1058">
                  <c:v>1214.234232</c:v>
                </c:pt>
                <c:pt idx="1059">
                  <c:v>1209.091809</c:v>
                </c:pt>
                <c:pt idx="1060">
                  <c:v>1206.8047320000001</c:v>
                </c:pt>
                <c:pt idx="1061">
                  <c:v>1213.342643</c:v>
                </c:pt>
                <c:pt idx="1062">
                  <c:v>1217.394931</c:v>
                </c:pt>
                <c:pt idx="1063">
                  <c:v>1225.218449</c:v>
                </c:pt>
                <c:pt idx="1064">
                  <c:v>1229.597528</c:v>
                </c:pt>
                <c:pt idx="1065">
                  <c:v>1231.124742</c:v>
                </c:pt>
                <c:pt idx="1066">
                  <c:v>1228.5160559999999</c:v>
                </c:pt>
                <c:pt idx="1067">
                  <c:v>1231.3292100000001</c:v>
                </c:pt>
                <c:pt idx="1068">
                  <c:v>1229.396857</c:v>
                </c:pt>
                <c:pt idx="1069">
                  <c:v>1230.351498</c:v>
                </c:pt>
                <c:pt idx="1070">
                  <c:v>1230.329835</c:v>
                </c:pt>
                <c:pt idx="1071">
                  <c:v>1232.182873</c:v>
                </c:pt>
                <c:pt idx="1072">
                  <c:v>1229.805535</c:v>
                </c:pt>
                <c:pt idx="1073">
                  <c:v>1230.7321910000001</c:v>
                </c:pt>
                <c:pt idx="1074">
                  <c:v>1233.0989059999999</c:v>
                </c:pt>
                <c:pt idx="1075">
                  <c:v>1232.0794530000001</c:v>
                </c:pt>
                <c:pt idx="1076">
                  <c:v>1234.548548</c:v>
                </c:pt>
                <c:pt idx="1077">
                  <c:v>1239.4489349999999</c:v>
                </c:pt>
                <c:pt idx="1078">
                  <c:v>1238.1994500000001</c:v>
                </c:pt>
                <c:pt idx="1079">
                  <c:v>1236.8632</c:v>
                </c:pt>
                <c:pt idx="1080">
                  <c:v>1233.999656</c:v>
                </c:pt>
                <c:pt idx="1081">
                  <c:v>1236.9996369999999</c:v>
                </c:pt>
                <c:pt idx="1082">
                  <c:v>1245.447803</c:v>
                </c:pt>
                <c:pt idx="1083">
                  <c:v>1238.9710259999999</c:v>
                </c:pt>
                <c:pt idx="1084">
                  <c:v>1239.15903</c:v>
                </c:pt>
                <c:pt idx="1085">
                  <c:v>1240.0699540000001</c:v>
                </c:pt>
                <c:pt idx="1086">
                  <c:v>1233.955872</c:v>
                </c:pt>
                <c:pt idx="1087">
                  <c:v>1235.6935329999999</c:v>
                </c:pt>
                <c:pt idx="1088">
                  <c:v>1233.21408</c:v>
                </c:pt>
                <c:pt idx="1089">
                  <c:v>1232.112106</c:v>
                </c:pt>
                <c:pt idx="1090">
                  <c:v>1234.4297260000001</c:v>
                </c:pt>
                <c:pt idx="1091">
                  <c:v>1239.987914</c:v>
                </c:pt>
                <c:pt idx="1092">
                  <c:v>1238.7661969999999</c:v>
                </c:pt>
                <c:pt idx="1093">
                  <c:v>1237.2560350000001</c:v>
                </c:pt>
                <c:pt idx="1094">
                  <c:v>1227.977502</c:v>
                </c:pt>
                <c:pt idx="1095">
                  <c:v>1229.3262749999999</c:v>
                </c:pt>
                <c:pt idx="1096">
                  <c:v>1228.329078</c:v>
                </c:pt>
                <c:pt idx="1097">
                  <c:v>1231.806619</c:v>
                </c:pt>
                <c:pt idx="1098">
                  <c:v>1221.5078189999999</c:v>
                </c:pt>
                <c:pt idx="1099">
                  <c:v>1213.9449199999999</c:v>
                </c:pt>
                <c:pt idx="1100">
                  <c:v>1212.693289</c:v>
                </c:pt>
                <c:pt idx="1101">
                  <c:v>1217.9535310000001</c:v>
                </c:pt>
                <c:pt idx="1102">
                  <c:v>1218.481677</c:v>
                </c:pt>
                <c:pt idx="1103">
                  <c:v>1218.162272</c:v>
                </c:pt>
                <c:pt idx="1104">
                  <c:v>1219.9220600000001</c:v>
                </c:pt>
                <c:pt idx="1105">
                  <c:v>1224.3864020000001</c:v>
                </c:pt>
                <c:pt idx="1106">
                  <c:v>1228.5504149999999</c:v>
                </c:pt>
                <c:pt idx="1107">
                  <c:v>1225.7196080000001</c:v>
                </c:pt>
                <c:pt idx="1108">
                  <c:v>1227.1671899999999</c:v>
                </c:pt>
                <c:pt idx="1109">
                  <c:v>1216.7930819999999</c:v>
                </c:pt>
                <c:pt idx="1110">
                  <c:v>1220.752925</c:v>
                </c:pt>
                <c:pt idx="1111">
                  <c:v>1221.951407</c:v>
                </c:pt>
                <c:pt idx="1112">
                  <c:v>1226.8076410000001</c:v>
                </c:pt>
                <c:pt idx="1113">
                  <c:v>1222.539495</c:v>
                </c:pt>
                <c:pt idx="1114">
                  <c:v>1227.9183909999999</c:v>
                </c:pt>
                <c:pt idx="1115">
                  <c:v>1232.3179230000001</c:v>
                </c:pt>
                <c:pt idx="1116">
                  <c:v>1230.93959</c:v>
                </c:pt>
                <c:pt idx="1117">
                  <c:v>1227.482878</c:v>
                </c:pt>
                <c:pt idx="1118">
                  <c:v>1226.359829</c:v>
                </c:pt>
                <c:pt idx="1119">
                  <c:v>1221.430683</c:v>
                </c:pt>
                <c:pt idx="1120">
                  <c:v>1215.299677</c:v>
                </c:pt>
                <c:pt idx="1121">
                  <c:v>1216.265958</c:v>
                </c:pt>
                <c:pt idx="1122">
                  <c:v>1212.6560919999999</c:v>
                </c:pt>
                <c:pt idx="1123">
                  <c:v>1218.52172</c:v>
                </c:pt>
                <c:pt idx="1124">
                  <c:v>1225.6043219999999</c:v>
                </c:pt>
                <c:pt idx="1125">
                  <c:v>1221.3151310000001</c:v>
                </c:pt>
                <c:pt idx="1126">
                  <c:v>1236.334689</c:v>
                </c:pt>
                <c:pt idx="1127">
                  <c:v>1235.7117020000001</c:v>
                </c:pt>
                <c:pt idx="1128">
                  <c:v>1228.7733499999999</c:v>
                </c:pt>
                <c:pt idx="1129">
                  <c:v>1221.5601799999999</c:v>
                </c:pt>
                <c:pt idx="1130">
                  <c:v>1217.0666389999999</c:v>
                </c:pt>
                <c:pt idx="1131">
                  <c:v>1218.948478</c:v>
                </c:pt>
                <c:pt idx="1132">
                  <c:v>1220.8519630000001</c:v>
                </c:pt>
                <c:pt idx="1133">
                  <c:v>1230.4484259999999</c:v>
                </c:pt>
                <c:pt idx="1134">
                  <c:v>1238.1611969999999</c:v>
                </c:pt>
                <c:pt idx="1135">
                  <c:v>1238.239288</c:v>
                </c:pt>
                <c:pt idx="1136">
                  <c:v>1236.8545039999999</c:v>
                </c:pt>
                <c:pt idx="1137">
                  <c:v>1240.0314510000001</c:v>
                </c:pt>
                <c:pt idx="1138">
                  <c:v>1243.078495</c:v>
                </c:pt>
                <c:pt idx="1139">
                  <c:v>1234.9983520000001</c:v>
                </c:pt>
                <c:pt idx="1140">
                  <c:v>1240.5101079999999</c:v>
                </c:pt>
                <c:pt idx="1141">
                  <c:v>1237.23605</c:v>
                </c:pt>
                <c:pt idx="1142">
                  <c:v>1235.9626410000001</c:v>
                </c:pt>
                <c:pt idx="1143">
                  <c:v>1239.6938029999999</c:v>
                </c:pt>
                <c:pt idx="1144">
                  <c:v>1231.3232290000001</c:v>
                </c:pt>
                <c:pt idx="1145">
                  <c:v>1240.610375</c:v>
                </c:pt>
                <c:pt idx="1146">
                  <c:v>1243.759223</c:v>
                </c:pt>
                <c:pt idx="1147">
                  <c:v>1238.5704969999999</c:v>
                </c:pt>
                <c:pt idx="1148">
                  <c:v>1230.2226760000001</c:v>
                </c:pt>
                <c:pt idx="1149">
                  <c:v>1223.5543680000001</c:v>
                </c:pt>
                <c:pt idx="1150">
                  <c:v>1232.55063</c:v>
                </c:pt>
                <c:pt idx="1151">
                  <c:v>1233.7786269999999</c:v>
                </c:pt>
                <c:pt idx="1152">
                  <c:v>1234.414724</c:v>
                </c:pt>
                <c:pt idx="1153">
                  <c:v>1233.0024820000001</c:v>
                </c:pt>
                <c:pt idx="1154">
                  <c:v>1229.4046330000001</c:v>
                </c:pt>
                <c:pt idx="1155">
                  <c:v>1228.0314330000001</c:v>
                </c:pt>
                <c:pt idx="1156">
                  <c:v>1217.635636</c:v>
                </c:pt>
                <c:pt idx="1157">
                  <c:v>1214.351351</c:v>
                </c:pt>
                <c:pt idx="1158">
                  <c:v>1212.2904000000001</c:v>
                </c:pt>
                <c:pt idx="1159">
                  <c:v>1214.155712</c:v>
                </c:pt>
                <c:pt idx="1160">
                  <c:v>1213.7622839999999</c:v>
                </c:pt>
                <c:pt idx="1161">
                  <c:v>1211.0036439999999</c:v>
                </c:pt>
                <c:pt idx="1162">
                  <c:v>1223.2895779999999</c:v>
                </c:pt>
                <c:pt idx="1163">
                  <c:v>1218.616051</c:v>
                </c:pt>
                <c:pt idx="1164">
                  <c:v>1217.767368</c:v>
                </c:pt>
                <c:pt idx="1165">
                  <c:v>1223.177034</c:v>
                </c:pt>
                <c:pt idx="1166">
                  <c:v>1233.8409670000001</c:v>
                </c:pt>
                <c:pt idx="1167">
                  <c:v>1234.220221</c:v>
                </c:pt>
                <c:pt idx="1168">
                  <c:v>1236.840389</c:v>
                </c:pt>
                <c:pt idx="1169">
                  <c:v>1243.2689869999999</c:v>
                </c:pt>
                <c:pt idx="1170">
                  <c:v>1234.6125360000001</c:v>
                </c:pt>
                <c:pt idx="1171">
                  <c:v>1230.967523</c:v>
                </c:pt>
                <c:pt idx="1172">
                  <c:v>1231.464639</c:v>
                </c:pt>
                <c:pt idx="1173">
                  <c:v>1229.9537809999999</c:v>
                </c:pt>
                <c:pt idx="1174">
                  <c:v>1230.802171</c:v>
                </c:pt>
                <c:pt idx="1175">
                  <c:v>1229.285022</c:v>
                </c:pt>
                <c:pt idx="1176">
                  <c:v>1229.476602</c:v>
                </c:pt>
                <c:pt idx="1177">
                  <c:v>1235.283539</c:v>
                </c:pt>
                <c:pt idx="1178">
                  <c:v>1230.560461</c:v>
                </c:pt>
                <c:pt idx="1179">
                  <c:v>1228.017004</c:v>
                </c:pt>
                <c:pt idx="1180">
                  <c:v>1218.629889</c:v>
                </c:pt>
                <c:pt idx="1181">
                  <c:v>1216.071009</c:v>
                </c:pt>
                <c:pt idx="1182">
                  <c:v>1203.550927</c:v>
                </c:pt>
                <c:pt idx="1183">
                  <c:v>1205.71126</c:v>
                </c:pt>
                <c:pt idx="1184">
                  <c:v>1199.8201730000001</c:v>
                </c:pt>
                <c:pt idx="1185">
                  <c:v>1193.4939509999999</c:v>
                </c:pt>
                <c:pt idx="1186">
                  <c:v>1190.0672070000001</c:v>
                </c:pt>
                <c:pt idx="1187">
                  <c:v>1194.413771</c:v>
                </c:pt>
                <c:pt idx="1188">
                  <c:v>1199.760751</c:v>
                </c:pt>
                <c:pt idx="1189">
                  <c:v>1196.1264349999999</c:v>
                </c:pt>
                <c:pt idx="1190">
                  <c:v>1181.460043</c:v>
                </c:pt>
                <c:pt idx="1191">
                  <c:v>1188.4266359999999</c:v>
                </c:pt>
                <c:pt idx="1192">
                  <c:v>1191.0108560000001</c:v>
                </c:pt>
                <c:pt idx="1193">
                  <c:v>1194.1092630000001</c:v>
                </c:pt>
                <c:pt idx="1194">
                  <c:v>1205.2789700000001</c:v>
                </c:pt>
                <c:pt idx="1195">
                  <c:v>1211.8450439999999</c:v>
                </c:pt>
                <c:pt idx="1196">
                  <c:v>1204.6740560000001</c:v>
                </c:pt>
                <c:pt idx="1197">
                  <c:v>1204.6944980000001</c:v>
                </c:pt>
                <c:pt idx="1198">
                  <c:v>1205.30188</c:v>
                </c:pt>
                <c:pt idx="1199">
                  <c:v>1206.055789</c:v>
                </c:pt>
                <c:pt idx="1200">
                  <c:v>1198.952959</c:v>
                </c:pt>
                <c:pt idx="1201">
                  <c:v>1192.054809</c:v>
                </c:pt>
                <c:pt idx="1202">
                  <c:v>1187.845474</c:v>
                </c:pt>
                <c:pt idx="1203">
                  <c:v>1190.7922920000001</c:v>
                </c:pt>
                <c:pt idx="1204">
                  <c:v>1195.1954450000001</c:v>
                </c:pt>
                <c:pt idx="1205">
                  <c:v>1185.8847760000001</c:v>
                </c:pt>
                <c:pt idx="1206">
                  <c:v>1188.474584</c:v>
                </c:pt>
                <c:pt idx="1207">
                  <c:v>1187.9498329999999</c:v>
                </c:pt>
                <c:pt idx="1208">
                  <c:v>1189.217678</c:v>
                </c:pt>
                <c:pt idx="1209">
                  <c:v>1191.869766</c:v>
                </c:pt>
                <c:pt idx="1210">
                  <c:v>1203.8143560000001</c:v>
                </c:pt>
                <c:pt idx="1211">
                  <c:v>1216.2888519999999</c:v>
                </c:pt>
                <c:pt idx="1212">
                  <c:v>1226.587712</c:v>
                </c:pt>
                <c:pt idx="1213">
                  <c:v>1222.856972</c:v>
                </c:pt>
                <c:pt idx="1214">
                  <c:v>1225.761479</c:v>
                </c:pt>
                <c:pt idx="1215">
                  <c:v>1228.544711</c:v>
                </c:pt>
                <c:pt idx="1216">
                  <c:v>1221.2100840000001</c:v>
                </c:pt>
                <c:pt idx="1217">
                  <c:v>1226.3020750000001</c:v>
                </c:pt>
                <c:pt idx="1218">
                  <c:v>1227.811991</c:v>
                </c:pt>
                <c:pt idx="1219">
                  <c:v>1241.7777679999999</c:v>
                </c:pt>
                <c:pt idx="1220">
                  <c:v>1239.8320799999999</c:v>
                </c:pt>
                <c:pt idx="1221">
                  <c:v>1244.982522</c:v>
                </c:pt>
                <c:pt idx="1222">
                  <c:v>1247.306288</c:v>
                </c:pt>
                <c:pt idx="1223">
                  <c:v>1252.147326</c:v>
                </c:pt>
                <c:pt idx="1224">
                  <c:v>1246.5276490000001</c:v>
                </c:pt>
                <c:pt idx="1225">
                  <c:v>1247.4614329999999</c:v>
                </c:pt>
                <c:pt idx="1226">
                  <c:v>1246.7391319999999</c:v>
                </c:pt>
                <c:pt idx="1227">
                  <c:v>1245.6975460000001</c:v>
                </c:pt>
                <c:pt idx="1228">
                  <c:v>1246.8688179999999</c:v>
                </c:pt>
                <c:pt idx="1229">
                  <c:v>1248.881523</c:v>
                </c:pt>
                <c:pt idx="1230">
                  <c:v>1253.4419519999999</c:v>
                </c:pt>
                <c:pt idx="1231">
                  <c:v>1256.753105</c:v>
                </c:pt>
                <c:pt idx="1232">
                  <c:v>1265.2703260000001</c:v>
                </c:pt>
                <c:pt idx="1233">
                  <c:v>1263.2003629999999</c:v>
                </c:pt>
                <c:pt idx="1234">
                  <c:v>1268.3493599999999</c:v>
                </c:pt>
                <c:pt idx="1235">
                  <c:v>1269.1315790000001</c:v>
                </c:pt>
                <c:pt idx="1236">
                  <c:v>1271.6863269999999</c:v>
                </c:pt>
                <c:pt idx="1237">
                  <c:v>1269.89923</c:v>
                </c:pt>
                <c:pt idx="1238">
                  <c:v>1269.7281539999999</c:v>
                </c:pt>
                <c:pt idx="1239">
                  <c:v>1271.3540519999999</c:v>
                </c:pt>
                <c:pt idx="1240">
                  <c:v>1285.5119440000001</c:v>
                </c:pt>
                <c:pt idx="1241">
                  <c:v>1292.940288</c:v>
                </c:pt>
                <c:pt idx="1242">
                  <c:v>1289.250074</c:v>
                </c:pt>
                <c:pt idx="1243">
                  <c:v>1289.5908939999999</c:v>
                </c:pt>
                <c:pt idx="1244">
                  <c:v>1294.0438119999999</c:v>
                </c:pt>
                <c:pt idx="1245">
                  <c:v>1290.603617</c:v>
                </c:pt>
                <c:pt idx="1246">
                  <c:v>1291.1850589999999</c:v>
                </c:pt>
                <c:pt idx="1247">
                  <c:v>1288.0735870000001</c:v>
                </c:pt>
                <c:pt idx="1248">
                  <c:v>1296.2916970000001</c:v>
                </c:pt>
                <c:pt idx="1249">
                  <c:v>1290.5315419999999</c:v>
                </c:pt>
                <c:pt idx="1250">
                  <c:v>1292.5497700000001</c:v>
                </c:pt>
                <c:pt idx="1251">
                  <c:v>1285.94814</c:v>
                </c:pt>
                <c:pt idx="1252">
                  <c:v>1284.439065</c:v>
                </c:pt>
                <c:pt idx="1253">
                  <c:v>1284.173196</c:v>
                </c:pt>
                <c:pt idx="1254">
                  <c:v>1284.598819</c:v>
                </c:pt>
                <c:pt idx="1255">
                  <c:v>1290.675424</c:v>
                </c:pt>
                <c:pt idx="1256">
                  <c:v>1289.4296119999999</c:v>
                </c:pt>
                <c:pt idx="1257">
                  <c:v>1288.753821</c:v>
                </c:pt>
                <c:pt idx="1258">
                  <c:v>1289.76361</c:v>
                </c:pt>
                <c:pt idx="1259">
                  <c:v>1291.984066</c:v>
                </c:pt>
                <c:pt idx="1260">
                  <c:v>1293.3256220000001</c:v>
                </c:pt>
                <c:pt idx="1261">
                  <c:v>1284.9475319999999</c:v>
                </c:pt>
                <c:pt idx="1262">
                  <c:v>1275.864331</c:v>
                </c:pt>
                <c:pt idx="1263">
                  <c:v>1277.564584</c:v>
                </c:pt>
                <c:pt idx="1264">
                  <c:v>1280.917488</c:v>
                </c:pt>
                <c:pt idx="1265">
                  <c:v>1283.8462050000001</c:v>
                </c:pt>
                <c:pt idx="1266">
                  <c:v>1284.618027</c:v>
                </c:pt>
                <c:pt idx="1267">
                  <c:v>1286.949032</c:v>
                </c:pt>
                <c:pt idx="1268">
                  <c:v>1286.996134</c:v>
                </c:pt>
                <c:pt idx="1269">
                  <c:v>1285.016676</c:v>
                </c:pt>
                <c:pt idx="1270">
                  <c:v>1291.8998509999999</c:v>
                </c:pt>
                <c:pt idx="1271">
                  <c:v>1292.9089240000001</c:v>
                </c:pt>
                <c:pt idx="1272">
                  <c:v>1292.2944689999999</c:v>
                </c:pt>
                <c:pt idx="1273">
                  <c:v>1300.8607549999999</c:v>
                </c:pt>
                <c:pt idx="1274">
                  <c:v>1298.359627</c:v>
                </c:pt>
                <c:pt idx="1275">
                  <c:v>1292.5145190000001</c:v>
                </c:pt>
                <c:pt idx="1276">
                  <c:v>1297.7465649999999</c:v>
                </c:pt>
                <c:pt idx="1277">
                  <c:v>1297.8270560000001</c:v>
                </c:pt>
                <c:pt idx="1278">
                  <c:v>1294.3455080000001</c:v>
                </c:pt>
                <c:pt idx="1279">
                  <c:v>1297.7909520000001</c:v>
                </c:pt>
                <c:pt idx="1280">
                  <c:v>1297.892069</c:v>
                </c:pt>
                <c:pt idx="1281">
                  <c:v>1286.7295529999999</c:v>
                </c:pt>
                <c:pt idx="1282">
                  <c:v>1297.4429190000001</c:v>
                </c:pt>
                <c:pt idx="1283">
                  <c:v>1301.7973790000001</c:v>
                </c:pt>
                <c:pt idx="1284">
                  <c:v>1301.999536</c:v>
                </c:pt>
                <c:pt idx="1285">
                  <c:v>1305.3228529999999</c:v>
                </c:pt>
                <c:pt idx="1286">
                  <c:v>1302.6438539999999</c:v>
                </c:pt>
                <c:pt idx="1287">
                  <c:v>1311.8152669999999</c:v>
                </c:pt>
                <c:pt idx="1288">
                  <c:v>1313.361179</c:v>
                </c:pt>
                <c:pt idx="1289">
                  <c:v>1309.855464</c:v>
                </c:pt>
                <c:pt idx="1290">
                  <c:v>1309.2107020000001</c:v>
                </c:pt>
                <c:pt idx="1291">
                  <c:v>1308.761248</c:v>
                </c:pt>
                <c:pt idx="1292">
                  <c:v>1316.448046</c:v>
                </c:pt>
                <c:pt idx="1293">
                  <c:v>1324.5028239999999</c:v>
                </c:pt>
                <c:pt idx="1294">
                  <c:v>1322.0385670000001</c:v>
                </c:pt>
                <c:pt idx="1295">
                  <c:v>1323.638811</c:v>
                </c:pt>
                <c:pt idx="1296">
                  <c:v>1325.8555550000001</c:v>
                </c:pt>
                <c:pt idx="1297">
                  <c:v>1329.841449</c:v>
                </c:pt>
                <c:pt idx="1298">
                  <c:v>1329.994504</c:v>
                </c:pt>
                <c:pt idx="1299">
                  <c:v>1327.87392</c:v>
                </c:pt>
                <c:pt idx="1300">
                  <c:v>1331.3850130000001</c:v>
                </c:pt>
                <c:pt idx="1301">
                  <c:v>1329.8569030000001</c:v>
                </c:pt>
                <c:pt idx="1302">
                  <c:v>1324.816681</c:v>
                </c:pt>
                <c:pt idx="1303">
                  <c:v>1322.7411159999999</c:v>
                </c:pt>
                <c:pt idx="1304">
                  <c:v>1321.403014</c:v>
                </c:pt>
                <c:pt idx="1305">
                  <c:v>1326.7581130000001</c:v>
                </c:pt>
                <c:pt idx="1306">
                  <c:v>1332.0025700000001</c:v>
                </c:pt>
                <c:pt idx="1307">
                  <c:v>1333.935268</c:v>
                </c:pt>
                <c:pt idx="1308">
                  <c:v>1335.2779660000001</c:v>
                </c:pt>
                <c:pt idx="1309">
                  <c:v>1331.4388349999999</c:v>
                </c:pt>
                <c:pt idx="1310">
                  <c:v>1330.5168679999999</c:v>
                </c:pt>
                <c:pt idx="1311">
                  <c:v>1336.8481630000001</c:v>
                </c:pt>
                <c:pt idx="1312">
                  <c:v>1339.4358999999999</c:v>
                </c:pt>
                <c:pt idx="1313">
                  <c:v>1332.1669979999999</c:v>
                </c:pt>
                <c:pt idx="1314">
                  <c:v>1328.895233</c:v>
                </c:pt>
                <c:pt idx="1315">
                  <c:v>1329.578391</c:v>
                </c:pt>
                <c:pt idx="1316">
                  <c:v>1327.033357</c:v>
                </c:pt>
                <c:pt idx="1317">
                  <c:v>1331.510385</c:v>
                </c:pt>
                <c:pt idx="1318">
                  <c:v>1331.3586499999999</c:v>
                </c:pt>
                <c:pt idx="1319">
                  <c:v>1335.5648309999999</c:v>
                </c:pt>
                <c:pt idx="1320">
                  <c:v>1326.505269</c:v>
                </c:pt>
                <c:pt idx="1321">
                  <c:v>1327.2744620000001</c:v>
                </c:pt>
                <c:pt idx="1322">
                  <c:v>1324.677508</c:v>
                </c:pt>
                <c:pt idx="1323">
                  <c:v>1315.579626</c:v>
                </c:pt>
                <c:pt idx="1324">
                  <c:v>1312.4040729999999</c:v>
                </c:pt>
                <c:pt idx="1325">
                  <c:v>1311.6487099999999</c:v>
                </c:pt>
                <c:pt idx="1326">
                  <c:v>1309.4900070000001</c:v>
                </c:pt>
                <c:pt idx="1327">
                  <c:v>1308.7367569999999</c:v>
                </c:pt>
                <c:pt idx="1328">
                  <c:v>1311.5076309999999</c:v>
                </c:pt>
                <c:pt idx="1329">
                  <c:v>1315.302711</c:v>
                </c:pt>
                <c:pt idx="1330">
                  <c:v>1312.7103300000001</c:v>
                </c:pt>
                <c:pt idx="1331">
                  <c:v>1307.5490689999999</c:v>
                </c:pt>
                <c:pt idx="1332">
                  <c:v>1314.152002</c:v>
                </c:pt>
                <c:pt idx="1333">
                  <c:v>1319.6374149999999</c:v>
                </c:pt>
                <c:pt idx="1334">
                  <c:v>1313.4368609999999</c:v>
                </c:pt>
                <c:pt idx="1335">
                  <c:v>1314.3736369999999</c:v>
                </c:pt>
                <c:pt idx="1336">
                  <c:v>1320.626737</c:v>
                </c:pt>
                <c:pt idx="1337">
                  <c:v>1329.489763</c:v>
                </c:pt>
                <c:pt idx="1338">
                  <c:v>1337.932832</c:v>
                </c:pt>
                <c:pt idx="1339">
                  <c:v>1341.956195</c:v>
                </c:pt>
                <c:pt idx="1340">
                  <c:v>1339.0070760000001</c:v>
                </c:pt>
                <c:pt idx="1341">
                  <c:v>1347.878371</c:v>
                </c:pt>
                <c:pt idx="1342">
                  <c:v>1345.6193599999999</c:v>
                </c:pt>
                <c:pt idx="1343">
                  <c:v>1346.599651</c:v>
                </c:pt>
                <c:pt idx="1344">
                  <c:v>1348.3898469999999</c:v>
                </c:pt>
                <c:pt idx="1345">
                  <c:v>1356.2844600000001</c:v>
                </c:pt>
                <c:pt idx="1346">
                  <c:v>1357.2511079999999</c:v>
                </c:pt>
                <c:pt idx="1347">
                  <c:v>1357.2744560000001</c:v>
                </c:pt>
                <c:pt idx="1348">
                  <c:v>1359.3935289999999</c:v>
                </c:pt>
                <c:pt idx="1349">
                  <c:v>1353.979855</c:v>
                </c:pt>
                <c:pt idx="1350">
                  <c:v>1349.321815</c:v>
                </c:pt>
                <c:pt idx="1351">
                  <c:v>1351.8916899999999</c:v>
                </c:pt>
                <c:pt idx="1352">
                  <c:v>1352.3909610000001</c:v>
                </c:pt>
                <c:pt idx="1353">
                  <c:v>1345.5383870000001</c:v>
                </c:pt>
                <c:pt idx="1354">
                  <c:v>1337.3900040000001</c:v>
                </c:pt>
                <c:pt idx="1355">
                  <c:v>1340.1828399999999</c:v>
                </c:pt>
                <c:pt idx="1356">
                  <c:v>1350.2098450000001</c:v>
                </c:pt>
                <c:pt idx="1357">
                  <c:v>1355.8680019999999</c:v>
                </c:pt>
                <c:pt idx="1358">
                  <c:v>1359.1784279999999</c:v>
                </c:pt>
                <c:pt idx="1359">
                  <c:v>1369.1692230000001</c:v>
                </c:pt>
                <c:pt idx="1360">
                  <c:v>1369.019202</c:v>
                </c:pt>
                <c:pt idx="1361">
                  <c:v>1364.307069</c:v>
                </c:pt>
                <c:pt idx="1362">
                  <c:v>1364.3879830000001</c:v>
                </c:pt>
                <c:pt idx="1363">
                  <c:v>1363.374241</c:v>
                </c:pt>
                <c:pt idx="1364">
                  <c:v>1369.662996</c:v>
                </c:pt>
                <c:pt idx="1365">
                  <c:v>1372.1403089999999</c:v>
                </c:pt>
                <c:pt idx="1366">
                  <c:v>1372.290634</c:v>
                </c:pt>
                <c:pt idx="1367">
                  <c:v>1372.726126</c:v>
                </c:pt>
                <c:pt idx="1368">
                  <c:v>1376.7350650000001</c:v>
                </c:pt>
                <c:pt idx="1369">
                  <c:v>1375.8673940000001</c:v>
                </c:pt>
                <c:pt idx="1370">
                  <c:v>1372.7618339999999</c:v>
                </c:pt>
                <c:pt idx="1371">
                  <c:v>1371.4610009999999</c:v>
                </c:pt>
                <c:pt idx="1372">
                  <c:v>1372.7163430000001</c:v>
                </c:pt>
                <c:pt idx="1373">
                  <c:v>1368.0181379999999</c:v>
                </c:pt>
                <c:pt idx="1374">
                  <c:v>1363.1901580000001</c:v>
                </c:pt>
                <c:pt idx="1375">
                  <c:v>1364.1660119999999</c:v>
                </c:pt>
                <c:pt idx="1376">
                  <c:v>1366.642836</c:v>
                </c:pt>
                <c:pt idx="1377">
                  <c:v>1363.6791539999999</c:v>
                </c:pt>
                <c:pt idx="1378">
                  <c:v>1369.5687800000001</c:v>
                </c:pt>
                <c:pt idx="1379">
                  <c:v>1370.4934270000001</c:v>
                </c:pt>
                <c:pt idx="1380">
                  <c:v>1375.969049</c:v>
                </c:pt>
                <c:pt idx="1381">
                  <c:v>1377.876297</c:v>
                </c:pt>
                <c:pt idx="1382">
                  <c:v>1376.3090259999999</c:v>
                </c:pt>
                <c:pt idx="1383">
                  <c:v>1383.074001</c:v>
                </c:pt>
                <c:pt idx="1384">
                  <c:v>1386.134196</c:v>
                </c:pt>
                <c:pt idx="1385">
                  <c:v>1390.8055409999999</c:v>
                </c:pt>
                <c:pt idx="1386">
                  <c:v>1391.9092250000001</c:v>
                </c:pt>
                <c:pt idx="1387">
                  <c:v>1398.885321</c:v>
                </c:pt>
                <c:pt idx="1388">
                  <c:v>1392.916647</c:v>
                </c:pt>
                <c:pt idx="1389">
                  <c:v>1388.0584690000001</c:v>
                </c:pt>
                <c:pt idx="1390">
                  <c:v>1384.1771249999999</c:v>
                </c:pt>
                <c:pt idx="1391">
                  <c:v>1388.741035</c:v>
                </c:pt>
                <c:pt idx="1392">
                  <c:v>1389.0331570000001</c:v>
                </c:pt>
                <c:pt idx="1393">
                  <c:v>1380.7191700000001</c:v>
                </c:pt>
                <c:pt idx="1394">
                  <c:v>1378.9554310000001</c:v>
                </c:pt>
                <c:pt idx="1395">
                  <c:v>1386.1643280000001</c:v>
                </c:pt>
                <c:pt idx="1396">
                  <c:v>1388.0748619999999</c:v>
                </c:pt>
                <c:pt idx="1397">
                  <c:v>1389.6809189999999</c:v>
                </c:pt>
                <c:pt idx="1398">
                  <c:v>1403.3875190000001</c:v>
                </c:pt>
                <c:pt idx="1399">
                  <c:v>1399.5510839999999</c:v>
                </c:pt>
                <c:pt idx="1400">
                  <c:v>1393.94417</c:v>
                </c:pt>
                <c:pt idx="1401">
                  <c:v>1374.7147620000001</c:v>
                </c:pt>
                <c:pt idx="1402">
                  <c:v>1371.6687079999999</c:v>
                </c:pt>
                <c:pt idx="1403">
                  <c:v>1380.602883</c:v>
                </c:pt>
                <c:pt idx="1404">
                  <c:v>1388.039589</c:v>
                </c:pt>
                <c:pt idx="1405">
                  <c:v>1390.246339</c:v>
                </c:pt>
                <c:pt idx="1406">
                  <c:v>1399.5085650000001</c:v>
                </c:pt>
                <c:pt idx="1407">
                  <c:v>1402.947001</c:v>
                </c:pt>
                <c:pt idx="1408">
                  <c:v>1409.7119909999999</c:v>
                </c:pt>
                <c:pt idx="1409">
                  <c:v>1410.5321469999999</c:v>
                </c:pt>
                <c:pt idx="1410">
                  <c:v>1414.7426379999999</c:v>
                </c:pt>
                <c:pt idx="1411">
                  <c:v>1414.7495650000001</c:v>
                </c:pt>
                <c:pt idx="1412">
                  <c:v>1416.031058</c:v>
                </c:pt>
                <c:pt idx="1413">
                  <c:v>1409.820489</c:v>
                </c:pt>
                <c:pt idx="1414">
                  <c:v>1417.2753660000001</c:v>
                </c:pt>
                <c:pt idx="1415">
                  <c:v>1413.7555930000001</c:v>
                </c:pt>
                <c:pt idx="1416">
                  <c:v>1408.97586</c:v>
                </c:pt>
                <c:pt idx="1417">
                  <c:v>1404.801845</c:v>
                </c:pt>
                <c:pt idx="1418">
                  <c:v>1404.8100260000001</c:v>
                </c:pt>
                <c:pt idx="1419">
                  <c:v>1411.1086749999999</c:v>
                </c:pt>
                <c:pt idx="1420">
                  <c:v>1407.6065329999999</c:v>
                </c:pt>
                <c:pt idx="1421">
                  <c:v>1408.7499210000001</c:v>
                </c:pt>
                <c:pt idx="1422">
                  <c:v>1409.0988110000001</c:v>
                </c:pt>
                <c:pt idx="1423">
                  <c:v>1404.0463279999999</c:v>
                </c:pt>
                <c:pt idx="1424">
                  <c:v>1412.2519930000001</c:v>
                </c:pt>
                <c:pt idx="1425">
                  <c:v>1414.5597949999999</c:v>
                </c:pt>
                <c:pt idx="1426">
                  <c:v>1417.6515609999999</c:v>
                </c:pt>
                <c:pt idx="1427">
                  <c:v>1423.4390089999999</c:v>
                </c:pt>
                <c:pt idx="1428">
                  <c:v>1427.3571400000001</c:v>
                </c:pt>
                <c:pt idx="1429">
                  <c:v>1432.4532879999999</c:v>
                </c:pt>
                <c:pt idx="1430">
                  <c:v>1430.552126</c:v>
                </c:pt>
                <c:pt idx="1431">
                  <c:v>1427.1273450000001</c:v>
                </c:pt>
                <c:pt idx="1432">
                  <c:v>1435.4736210000001</c:v>
                </c:pt>
                <c:pt idx="1433">
                  <c:v>1434.676475</c:v>
                </c:pt>
                <c:pt idx="1434">
                  <c:v>1434.50575</c:v>
                </c:pt>
                <c:pt idx="1435">
                  <c:v>1433.685939</c:v>
                </c:pt>
                <c:pt idx="1436">
                  <c:v>1430.4672760000001</c:v>
                </c:pt>
                <c:pt idx="1437">
                  <c:v>1436.0759909999999</c:v>
                </c:pt>
                <c:pt idx="1438">
                  <c:v>1443.0989750000001</c:v>
                </c:pt>
                <c:pt idx="1439">
                  <c:v>1442.301226</c:v>
                </c:pt>
                <c:pt idx="1440">
                  <c:v>1440.4933799999999</c:v>
                </c:pt>
                <c:pt idx="1441">
                  <c:v>1437.6734899999999</c:v>
                </c:pt>
                <c:pt idx="1442">
                  <c:v>1433.118907</c:v>
                </c:pt>
                <c:pt idx="1443">
                  <c:v>1433.539595</c:v>
                </c:pt>
                <c:pt idx="1444">
                  <c:v>1430.130226</c:v>
                </c:pt>
                <c:pt idx="1445">
                  <c:v>1432.9164539999999</c:v>
                </c:pt>
                <c:pt idx="1446">
                  <c:v>1437.081805</c:v>
                </c:pt>
                <c:pt idx="1447">
                  <c:v>1439.512017</c:v>
                </c:pt>
                <c:pt idx="1448">
                  <c:v>1445.4950490000001</c:v>
                </c:pt>
                <c:pt idx="1449">
                  <c:v>1445.661619</c:v>
                </c:pt>
                <c:pt idx="1450">
                  <c:v>1449.9413280000001</c:v>
                </c:pt>
                <c:pt idx="1451">
                  <c:v>1449.683659</c:v>
                </c:pt>
                <c:pt idx="1452">
                  <c:v>1454.5323719999999</c:v>
                </c:pt>
                <c:pt idx="1453">
                  <c:v>1447.1161179999999</c:v>
                </c:pt>
                <c:pt idx="1454">
                  <c:v>1446.6394740000001</c:v>
                </c:pt>
                <c:pt idx="1455">
                  <c:v>1440.4122339999999</c:v>
                </c:pt>
                <c:pt idx="1456">
                  <c:v>1442.5785000000001</c:v>
                </c:pt>
                <c:pt idx="1457">
                  <c:v>1442.665281</c:v>
                </c:pt>
                <c:pt idx="1458">
                  <c:v>1442.679578</c:v>
                </c:pt>
                <c:pt idx="1459">
                  <c:v>1443.3573550000001</c:v>
                </c:pt>
                <c:pt idx="1460">
                  <c:v>1440.8832150000001</c:v>
                </c:pt>
                <c:pt idx="1461">
                  <c:v>1436.8735839999999</c:v>
                </c:pt>
                <c:pt idx="1462">
                  <c:v>1437.6658259999999</c:v>
                </c:pt>
                <c:pt idx="1463">
                  <c:v>1437.8740419999999</c:v>
                </c:pt>
                <c:pt idx="1464">
                  <c:v>1443.564108</c:v>
                </c:pt>
                <c:pt idx="1465">
                  <c:v>1451.050178</c:v>
                </c:pt>
                <c:pt idx="1466">
                  <c:v>1459.9031359999999</c:v>
                </c:pt>
                <c:pt idx="1467">
                  <c:v>1462.7595080000001</c:v>
                </c:pt>
                <c:pt idx="1468">
                  <c:v>1462.1758130000001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6-49DC-9589-FF913BC1184C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1001.009681</c:v>
                </c:pt>
                <c:pt idx="2">
                  <c:v>1003.688726</c:v>
                </c:pt>
                <c:pt idx="3">
                  <c:v>1006.7092280000001</c:v>
                </c:pt>
                <c:pt idx="4">
                  <c:v>1007.899604</c:v>
                </c:pt>
                <c:pt idx="5">
                  <c:v>1006.762866</c:v>
                </c:pt>
                <c:pt idx="6">
                  <c:v>1009.035513</c:v>
                </c:pt>
                <c:pt idx="7">
                  <c:v>1009.901867</c:v>
                </c:pt>
                <c:pt idx="8">
                  <c:v>1013.290003</c:v>
                </c:pt>
                <c:pt idx="9">
                  <c:v>1015.86574</c:v>
                </c:pt>
                <c:pt idx="10">
                  <c:v>1016.347482</c:v>
                </c:pt>
                <c:pt idx="11">
                  <c:v>1015.623907</c:v>
                </c:pt>
                <c:pt idx="12">
                  <c:v>1015.850922</c:v>
                </c:pt>
                <c:pt idx="13">
                  <c:v>1019.131394</c:v>
                </c:pt>
                <c:pt idx="14">
                  <c:v>1018.776103</c:v>
                </c:pt>
                <c:pt idx="15">
                  <c:v>1016.959983</c:v>
                </c:pt>
                <c:pt idx="16">
                  <c:v>1019.8095530000001</c:v>
                </c:pt>
                <c:pt idx="17">
                  <c:v>1021.299519</c:v>
                </c:pt>
                <c:pt idx="18">
                  <c:v>1027.579475</c:v>
                </c:pt>
                <c:pt idx="19">
                  <c:v>1024.2908769999999</c:v>
                </c:pt>
                <c:pt idx="20">
                  <c:v>1026.9241099999999</c:v>
                </c:pt>
                <c:pt idx="21">
                  <c:v>1030.8492000000001</c:v>
                </c:pt>
                <c:pt idx="22">
                  <c:v>1031.718396</c:v>
                </c:pt>
                <c:pt idx="23">
                  <c:v>1032.721012</c:v>
                </c:pt>
                <c:pt idx="24">
                  <c:v>1029.4387380000001</c:v>
                </c:pt>
                <c:pt idx="25">
                  <c:v>1029.945759</c:v>
                </c:pt>
                <c:pt idx="26">
                  <c:v>1031.547405</c:v>
                </c:pt>
                <c:pt idx="27">
                  <c:v>1030.8957150000001</c:v>
                </c:pt>
                <c:pt idx="28">
                  <c:v>1035.5018849999999</c:v>
                </c:pt>
                <c:pt idx="29">
                  <c:v>1038.943115</c:v>
                </c:pt>
                <c:pt idx="30">
                  <c:v>1040.2694039999999</c:v>
                </c:pt>
                <c:pt idx="31">
                  <c:v>1039.896436</c:v>
                </c:pt>
                <c:pt idx="32">
                  <c:v>1040.1636840000001</c:v>
                </c:pt>
                <c:pt idx="33">
                  <c:v>1038.8668700000001</c:v>
                </c:pt>
                <c:pt idx="34">
                  <c:v>1040.7283199999999</c:v>
                </c:pt>
                <c:pt idx="35">
                  <c:v>1042.114499</c:v>
                </c:pt>
                <c:pt idx="36">
                  <c:v>1040.208466</c:v>
                </c:pt>
                <c:pt idx="37">
                  <c:v>1039.9623180000001</c:v>
                </c:pt>
                <c:pt idx="38">
                  <c:v>1044.7663680000001</c:v>
                </c:pt>
                <c:pt idx="39">
                  <c:v>1045.602901</c:v>
                </c:pt>
                <c:pt idx="40">
                  <c:v>1047.825965</c:v>
                </c:pt>
                <c:pt idx="41">
                  <c:v>1051.1974760000001</c:v>
                </c:pt>
                <c:pt idx="42">
                  <c:v>1050.1952040000001</c:v>
                </c:pt>
                <c:pt idx="43">
                  <c:v>1047.423515</c:v>
                </c:pt>
                <c:pt idx="44">
                  <c:v>1052.7065190000001</c:v>
                </c:pt>
                <c:pt idx="45">
                  <c:v>1053.4716539999999</c:v>
                </c:pt>
                <c:pt idx="46">
                  <c:v>1053.8767459999999</c:v>
                </c:pt>
                <c:pt idx="47">
                  <c:v>1053.6540150000001</c:v>
                </c:pt>
                <c:pt idx="48">
                  <c:v>1058.347583</c:v>
                </c:pt>
                <c:pt idx="49">
                  <c:v>1061.689239</c:v>
                </c:pt>
                <c:pt idx="50">
                  <c:v>1060.5586129999999</c:v>
                </c:pt>
                <c:pt idx="51">
                  <c:v>1061.119567</c:v>
                </c:pt>
                <c:pt idx="52">
                  <c:v>1065.379833</c:v>
                </c:pt>
                <c:pt idx="53">
                  <c:v>1062.8340700000001</c:v>
                </c:pt>
                <c:pt idx="54">
                  <c:v>1061.8803949999999</c:v>
                </c:pt>
                <c:pt idx="55">
                  <c:v>1063.6727370000001</c:v>
                </c:pt>
                <c:pt idx="56">
                  <c:v>1064.036728</c:v>
                </c:pt>
                <c:pt idx="57">
                  <c:v>1065.162906</c:v>
                </c:pt>
                <c:pt idx="58">
                  <c:v>1063.319587</c:v>
                </c:pt>
                <c:pt idx="59">
                  <c:v>1064.7918320000001</c:v>
                </c:pt>
                <c:pt idx="60">
                  <c:v>1066.553576</c:v>
                </c:pt>
                <c:pt idx="61">
                  <c:v>1067.045568</c:v>
                </c:pt>
                <c:pt idx="62">
                  <c:v>1067.7965919999999</c:v>
                </c:pt>
                <c:pt idx="63">
                  <c:v>1070.459243</c:v>
                </c:pt>
                <c:pt idx="64">
                  <c:v>1068.2939409999999</c:v>
                </c:pt>
                <c:pt idx="65">
                  <c:v>1065.749116</c:v>
                </c:pt>
                <c:pt idx="66">
                  <c:v>1069.4708049999999</c:v>
                </c:pt>
                <c:pt idx="67">
                  <c:v>1068.700511</c:v>
                </c:pt>
                <c:pt idx="68">
                  <c:v>1068.8809389999999</c:v>
                </c:pt>
                <c:pt idx="69">
                  <c:v>1071.419163</c:v>
                </c:pt>
                <c:pt idx="70">
                  <c:v>1070.3855550000001</c:v>
                </c:pt>
                <c:pt idx="71">
                  <c:v>1069.720202</c:v>
                </c:pt>
                <c:pt idx="72">
                  <c:v>1073.0985900000001</c:v>
                </c:pt>
                <c:pt idx="73">
                  <c:v>1070.9281820000001</c:v>
                </c:pt>
                <c:pt idx="74">
                  <c:v>1076.6729049999999</c:v>
                </c:pt>
                <c:pt idx="75">
                  <c:v>1077.695303</c:v>
                </c:pt>
                <c:pt idx="76">
                  <c:v>1076.7728540000001</c:v>
                </c:pt>
                <c:pt idx="77">
                  <c:v>1078.714197</c:v>
                </c:pt>
                <c:pt idx="78">
                  <c:v>1077.550199</c:v>
                </c:pt>
                <c:pt idx="79">
                  <c:v>1078.814386</c:v>
                </c:pt>
                <c:pt idx="80">
                  <c:v>1077.5996479999999</c:v>
                </c:pt>
                <c:pt idx="81">
                  <c:v>1073.628753</c:v>
                </c:pt>
                <c:pt idx="82">
                  <c:v>1077.6651199999999</c:v>
                </c:pt>
                <c:pt idx="83">
                  <c:v>1076.7079940000001</c:v>
                </c:pt>
                <c:pt idx="84">
                  <c:v>1073.4680539999999</c:v>
                </c:pt>
                <c:pt idx="85">
                  <c:v>1073.163372</c:v>
                </c:pt>
                <c:pt idx="86">
                  <c:v>1071.53855</c:v>
                </c:pt>
                <c:pt idx="87">
                  <c:v>1068.8770259999999</c:v>
                </c:pt>
                <c:pt idx="88">
                  <c:v>1065.827434</c:v>
                </c:pt>
                <c:pt idx="89">
                  <c:v>1067.945295</c:v>
                </c:pt>
                <c:pt idx="90">
                  <c:v>1070.6816859999999</c:v>
                </c:pt>
                <c:pt idx="91">
                  <c:v>1074.0372239999999</c:v>
                </c:pt>
                <c:pt idx="92">
                  <c:v>1071.6458720000001</c:v>
                </c:pt>
                <c:pt idx="93">
                  <c:v>1068.4930220000001</c:v>
                </c:pt>
                <c:pt idx="94">
                  <c:v>1068.078505</c:v>
                </c:pt>
                <c:pt idx="95">
                  <c:v>1068.1417739999999</c:v>
                </c:pt>
                <c:pt idx="96">
                  <c:v>1067.708014</c:v>
                </c:pt>
                <c:pt idx="97">
                  <c:v>1070.5126210000001</c:v>
                </c:pt>
                <c:pt idx="98">
                  <c:v>1069.6722769999999</c:v>
                </c:pt>
                <c:pt idx="99">
                  <c:v>1067.094578</c:v>
                </c:pt>
                <c:pt idx="100">
                  <c:v>1068.420642</c:v>
                </c:pt>
                <c:pt idx="101">
                  <c:v>1069.776413</c:v>
                </c:pt>
                <c:pt idx="102">
                  <c:v>1071.487897</c:v>
                </c:pt>
                <c:pt idx="103">
                  <c:v>1074.726185</c:v>
                </c:pt>
                <c:pt idx="104">
                  <c:v>1077.871819</c:v>
                </c:pt>
                <c:pt idx="105">
                  <c:v>1076.610682</c:v>
                </c:pt>
                <c:pt idx="106">
                  <c:v>1078.7065279999999</c:v>
                </c:pt>
                <c:pt idx="107">
                  <c:v>1077.8158570000001</c:v>
                </c:pt>
                <c:pt idx="108">
                  <c:v>1079.6059270000001</c:v>
                </c:pt>
                <c:pt idx="109">
                  <c:v>1080.0480520000001</c:v>
                </c:pt>
                <c:pt idx="110">
                  <c:v>1082.265159</c:v>
                </c:pt>
                <c:pt idx="111">
                  <c:v>1084.9619709999999</c:v>
                </c:pt>
                <c:pt idx="112">
                  <c:v>1084.953544</c:v>
                </c:pt>
                <c:pt idx="113">
                  <c:v>1091.166659</c:v>
                </c:pt>
                <c:pt idx="114">
                  <c:v>1086.59772</c:v>
                </c:pt>
                <c:pt idx="115">
                  <c:v>1088.537192</c:v>
                </c:pt>
                <c:pt idx="116">
                  <c:v>1086.4772909999999</c:v>
                </c:pt>
                <c:pt idx="117">
                  <c:v>1086.565157</c:v>
                </c:pt>
                <c:pt idx="118">
                  <c:v>1083.0029709999999</c:v>
                </c:pt>
                <c:pt idx="119">
                  <c:v>1079.4507390000001</c:v>
                </c:pt>
                <c:pt idx="120">
                  <c:v>1080.6560959999999</c:v>
                </c:pt>
                <c:pt idx="121">
                  <c:v>1087.9692910000001</c:v>
                </c:pt>
                <c:pt idx="122">
                  <c:v>1091.4383290000001</c:v>
                </c:pt>
                <c:pt idx="123">
                  <c:v>1095.1276760000001</c:v>
                </c:pt>
                <c:pt idx="124">
                  <c:v>1094.7555199999999</c:v>
                </c:pt>
                <c:pt idx="125">
                  <c:v>1088.4843049999999</c:v>
                </c:pt>
                <c:pt idx="126">
                  <c:v>1086.292025</c:v>
                </c:pt>
                <c:pt idx="127">
                  <c:v>1088.3647430000001</c:v>
                </c:pt>
                <c:pt idx="128">
                  <c:v>1088.532412</c:v>
                </c:pt>
                <c:pt idx="129">
                  <c:v>1086.61871</c:v>
                </c:pt>
                <c:pt idx="130">
                  <c:v>1086.8221920000001</c:v>
                </c:pt>
                <c:pt idx="131">
                  <c:v>1088.35835</c:v>
                </c:pt>
                <c:pt idx="132">
                  <c:v>1087.4341730000001</c:v>
                </c:pt>
                <c:pt idx="133">
                  <c:v>1088.025946</c:v>
                </c:pt>
                <c:pt idx="134">
                  <c:v>1089.9455599999999</c:v>
                </c:pt>
                <c:pt idx="135">
                  <c:v>1089.0735030000001</c:v>
                </c:pt>
                <c:pt idx="136">
                  <c:v>1092.1892109999999</c:v>
                </c:pt>
                <c:pt idx="137">
                  <c:v>1094.562461</c:v>
                </c:pt>
                <c:pt idx="138">
                  <c:v>1097.4630090000001</c:v>
                </c:pt>
                <c:pt idx="139">
                  <c:v>1092.4816579999999</c:v>
                </c:pt>
                <c:pt idx="140">
                  <c:v>1094.3547060000001</c:v>
                </c:pt>
                <c:pt idx="141">
                  <c:v>1092.6604239999999</c:v>
                </c:pt>
                <c:pt idx="142">
                  <c:v>1089.6882410000001</c:v>
                </c:pt>
                <c:pt idx="143">
                  <c:v>1089.876896</c:v>
                </c:pt>
                <c:pt idx="144">
                  <c:v>1091.8991679999999</c:v>
                </c:pt>
                <c:pt idx="145">
                  <c:v>1089.45514</c:v>
                </c:pt>
                <c:pt idx="146">
                  <c:v>1089.3400140000001</c:v>
                </c:pt>
                <c:pt idx="147">
                  <c:v>1092.8265899999999</c:v>
                </c:pt>
                <c:pt idx="148">
                  <c:v>1095.454581</c:v>
                </c:pt>
                <c:pt idx="149">
                  <c:v>1091.829614</c:v>
                </c:pt>
                <c:pt idx="150">
                  <c:v>1091.0675160000001</c:v>
                </c:pt>
                <c:pt idx="151">
                  <c:v>1094.8419160000001</c:v>
                </c:pt>
                <c:pt idx="152">
                  <c:v>1089.0880979999999</c:v>
                </c:pt>
                <c:pt idx="153">
                  <c:v>1093.0068739999999</c:v>
                </c:pt>
                <c:pt idx="154">
                  <c:v>1095.3853939999999</c:v>
                </c:pt>
                <c:pt idx="155">
                  <c:v>1098.635847</c:v>
                </c:pt>
                <c:pt idx="156">
                  <c:v>1096.265582</c:v>
                </c:pt>
                <c:pt idx="157">
                  <c:v>1096.2507499999999</c:v>
                </c:pt>
                <c:pt idx="158">
                  <c:v>1092.346783</c:v>
                </c:pt>
                <c:pt idx="159">
                  <c:v>1087.839768</c:v>
                </c:pt>
                <c:pt idx="160">
                  <c:v>1086.421284</c:v>
                </c:pt>
                <c:pt idx="161">
                  <c:v>1091.7329830000001</c:v>
                </c:pt>
                <c:pt idx="162">
                  <c:v>1094.0225840000001</c:v>
                </c:pt>
                <c:pt idx="163">
                  <c:v>1097.152523</c:v>
                </c:pt>
                <c:pt idx="164">
                  <c:v>1100.7718990000001</c:v>
                </c:pt>
                <c:pt idx="165">
                  <c:v>1100.7220669999999</c:v>
                </c:pt>
                <c:pt idx="166">
                  <c:v>1102.242872</c:v>
                </c:pt>
                <c:pt idx="167">
                  <c:v>1101.377072</c:v>
                </c:pt>
                <c:pt idx="168">
                  <c:v>1099.850318</c:v>
                </c:pt>
                <c:pt idx="169">
                  <c:v>1097.5600910000001</c:v>
                </c:pt>
                <c:pt idx="170">
                  <c:v>1093.44274</c:v>
                </c:pt>
                <c:pt idx="171">
                  <c:v>1097.0561310000001</c:v>
                </c:pt>
                <c:pt idx="172">
                  <c:v>1098.0922860000001</c:v>
                </c:pt>
                <c:pt idx="173">
                  <c:v>1098.0096470000001</c:v>
                </c:pt>
                <c:pt idx="174">
                  <c:v>1097.6507509999999</c:v>
                </c:pt>
                <c:pt idx="175">
                  <c:v>1101.7638139999999</c:v>
                </c:pt>
                <c:pt idx="176">
                  <c:v>1103.161717</c:v>
                </c:pt>
                <c:pt idx="177">
                  <c:v>1104.545527</c:v>
                </c:pt>
                <c:pt idx="178">
                  <c:v>1106.66327</c:v>
                </c:pt>
                <c:pt idx="179">
                  <c:v>1106.736191</c:v>
                </c:pt>
                <c:pt idx="180">
                  <c:v>1105.200227</c:v>
                </c:pt>
                <c:pt idx="181">
                  <c:v>1101.519356</c:v>
                </c:pt>
                <c:pt idx="182">
                  <c:v>1102.6244979999999</c:v>
                </c:pt>
                <c:pt idx="183">
                  <c:v>1100.0947140000001</c:v>
                </c:pt>
                <c:pt idx="184">
                  <c:v>1102.834664</c:v>
                </c:pt>
                <c:pt idx="185">
                  <c:v>1097.7100600000001</c:v>
                </c:pt>
                <c:pt idx="186">
                  <c:v>1095.7575429999999</c:v>
                </c:pt>
                <c:pt idx="187">
                  <c:v>1102.456942</c:v>
                </c:pt>
                <c:pt idx="188">
                  <c:v>1106.063811</c:v>
                </c:pt>
                <c:pt idx="189">
                  <c:v>1101.936702</c:v>
                </c:pt>
                <c:pt idx="190">
                  <c:v>1097.6374470000001</c:v>
                </c:pt>
                <c:pt idx="191">
                  <c:v>1099.4050810000001</c:v>
                </c:pt>
                <c:pt idx="192">
                  <c:v>1097.286591</c:v>
                </c:pt>
                <c:pt idx="193">
                  <c:v>1095.7573110000001</c:v>
                </c:pt>
                <c:pt idx="194">
                  <c:v>1096.3650500000001</c:v>
                </c:pt>
                <c:pt idx="195">
                  <c:v>1096.5682220000001</c:v>
                </c:pt>
                <c:pt idx="196">
                  <c:v>1095.628911</c:v>
                </c:pt>
                <c:pt idx="197">
                  <c:v>1095.2613249999999</c:v>
                </c:pt>
                <c:pt idx="198">
                  <c:v>1095.8622230000001</c:v>
                </c:pt>
                <c:pt idx="199">
                  <c:v>1097.3883040000001</c:v>
                </c:pt>
                <c:pt idx="200">
                  <c:v>1097.2820750000001</c:v>
                </c:pt>
                <c:pt idx="201">
                  <c:v>1097.414565</c:v>
                </c:pt>
                <c:pt idx="202">
                  <c:v>1095.328755</c:v>
                </c:pt>
                <c:pt idx="203">
                  <c:v>1092.9342349999999</c:v>
                </c:pt>
                <c:pt idx="204">
                  <c:v>1095.106761</c:v>
                </c:pt>
                <c:pt idx="205">
                  <c:v>1104.53476</c:v>
                </c:pt>
                <c:pt idx="206">
                  <c:v>1107.145579</c:v>
                </c:pt>
                <c:pt idx="207">
                  <c:v>1108.8558</c:v>
                </c:pt>
                <c:pt idx="208">
                  <c:v>1107.6409169999999</c:v>
                </c:pt>
                <c:pt idx="209">
                  <c:v>1105.826086</c:v>
                </c:pt>
                <c:pt idx="210">
                  <c:v>1109.3732680000001</c:v>
                </c:pt>
                <c:pt idx="211">
                  <c:v>1108.5665039999999</c:v>
                </c:pt>
                <c:pt idx="212">
                  <c:v>1112.1992279999999</c:v>
                </c:pt>
                <c:pt idx="213">
                  <c:v>1110.92732</c:v>
                </c:pt>
                <c:pt idx="214">
                  <c:v>1110.904397</c:v>
                </c:pt>
                <c:pt idx="215">
                  <c:v>1113.5306210000001</c:v>
                </c:pt>
                <c:pt idx="216">
                  <c:v>1117.274997</c:v>
                </c:pt>
                <c:pt idx="217">
                  <c:v>1119.3015929999999</c:v>
                </c:pt>
                <c:pt idx="218">
                  <c:v>1119.533964</c:v>
                </c:pt>
                <c:pt idx="219">
                  <c:v>1122.6506589999999</c:v>
                </c:pt>
                <c:pt idx="220">
                  <c:v>1123.712655</c:v>
                </c:pt>
                <c:pt idx="221">
                  <c:v>1120.8202510000001</c:v>
                </c:pt>
                <c:pt idx="222">
                  <c:v>1121.1636940000001</c:v>
                </c:pt>
                <c:pt idx="223">
                  <c:v>1124.76973</c:v>
                </c:pt>
                <c:pt idx="224">
                  <c:v>1123.7037459999999</c:v>
                </c:pt>
                <c:pt idx="225">
                  <c:v>1123.854932</c:v>
                </c:pt>
                <c:pt idx="226">
                  <c:v>1123.971569</c:v>
                </c:pt>
                <c:pt idx="227">
                  <c:v>1125.2050670000001</c:v>
                </c:pt>
                <c:pt idx="228">
                  <c:v>1119.545515</c:v>
                </c:pt>
                <c:pt idx="229">
                  <c:v>1120.2280800000001</c:v>
                </c:pt>
                <c:pt idx="230">
                  <c:v>1116.9892829999999</c:v>
                </c:pt>
                <c:pt idx="231">
                  <c:v>1113.1687119999999</c:v>
                </c:pt>
                <c:pt idx="232">
                  <c:v>1120.2407519999999</c:v>
                </c:pt>
                <c:pt idx="233">
                  <c:v>1116.712667</c:v>
                </c:pt>
                <c:pt idx="234">
                  <c:v>1116.8797239999999</c:v>
                </c:pt>
                <c:pt idx="235">
                  <c:v>1118.771191</c:v>
                </c:pt>
                <c:pt idx="236">
                  <c:v>1118.5700569999999</c:v>
                </c:pt>
                <c:pt idx="237">
                  <c:v>1123.4453100000001</c:v>
                </c:pt>
                <c:pt idx="238">
                  <c:v>1124.353885</c:v>
                </c:pt>
                <c:pt idx="239">
                  <c:v>1124.3625709999999</c:v>
                </c:pt>
                <c:pt idx="240">
                  <c:v>1121.550438</c:v>
                </c:pt>
                <c:pt idx="241">
                  <c:v>1124.4606140000001</c:v>
                </c:pt>
                <c:pt idx="242">
                  <c:v>1128.6686090000001</c:v>
                </c:pt>
                <c:pt idx="243">
                  <c:v>1128.6379979999999</c:v>
                </c:pt>
                <c:pt idx="244">
                  <c:v>1129.163047</c:v>
                </c:pt>
                <c:pt idx="245">
                  <c:v>1130.331835</c:v>
                </c:pt>
                <c:pt idx="246">
                  <c:v>1118.948433</c:v>
                </c:pt>
                <c:pt idx="247">
                  <c:v>1116.4597160000001</c:v>
                </c:pt>
                <c:pt idx="248">
                  <c:v>1122.5553460000001</c:v>
                </c:pt>
                <c:pt idx="249">
                  <c:v>1123.1572140000001</c:v>
                </c:pt>
                <c:pt idx="250">
                  <c:v>1126.11617</c:v>
                </c:pt>
                <c:pt idx="251">
                  <c:v>1126.5072290000001</c:v>
                </c:pt>
                <c:pt idx="252">
                  <c:v>1126.4338339999999</c:v>
                </c:pt>
                <c:pt idx="253">
                  <c:v>1130.6574089999999</c:v>
                </c:pt>
                <c:pt idx="254">
                  <c:v>1130.8353999999999</c:v>
                </c:pt>
                <c:pt idx="255">
                  <c:v>1133.5842459999999</c:v>
                </c:pt>
                <c:pt idx="256">
                  <c:v>1134.705328</c:v>
                </c:pt>
                <c:pt idx="257">
                  <c:v>1137.0296519999999</c:v>
                </c:pt>
                <c:pt idx="258">
                  <c:v>1138.3535750000001</c:v>
                </c:pt>
                <c:pt idx="259">
                  <c:v>1140.4680169999999</c:v>
                </c:pt>
                <c:pt idx="260">
                  <c:v>1141.1638</c:v>
                </c:pt>
                <c:pt idx="261">
                  <c:v>1141.6541629999999</c:v>
                </c:pt>
                <c:pt idx="262">
                  <c:v>1145.766237</c:v>
                </c:pt>
                <c:pt idx="263">
                  <c:v>1148.052782</c:v>
                </c:pt>
                <c:pt idx="264">
                  <c:v>1148.195933</c:v>
                </c:pt>
                <c:pt idx="265">
                  <c:v>1143.5197479999999</c:v>
                </c:pt>
                <c:pt idx="266">
                  <c:v>1142.4784549999999</c:v>
                </c:pt>
                <c:pt idx="267">
                  <c:v>1146.889541</c:v>
                </c:pt>
                <c:pt idx="268">
                  <c:v>1146.232718</c:v>
                </c:pt>
                <c:pt idx="269">
                  <c:v>1142.593738</c:v>
                </c:pt>
                <c:pt idx="270">
                  <c:v>1147.3130209999999</c:v>
                </c:pt>
                <c:pt idx="271">
                  <c:v>1151.334519</c:v>
                </c:pt>
                <c:pt idx="272">
                  <c:v>1153.295627</c:v>
                </c:pt>
                <c:pt idx="273">
                  <c:v>1156.4507699999999</c:v>
                </c:pt>
                <c:pt idx="274">
                  <c:v>1155.953074</c:v>
                </c:pt>
                <c:pt idx="275">
                  <c:v>1160.3280540000001</c:v>
                </c:pt>
                <c:pt idx="276">
                  <c:v>1158.9803649999999</c:v>
                </c:pt>
                <c:pt idx="277">
                  <c:v>1158.9536559999999</c:v>
                </c:pt>
                <c:pt idx="278">
                  <c:v>1157.525909</c:v>
                </c:pt>
                <c:pt idx="279">
                  <c:v>1159.2125100000001</c:v>
                </c:pt>
                <c:pt idx="280">
                  <c:v>1159.752309</c:v>
                </c:pt>
                <c:pt idx="281">
                  <c:v>1161.1504930000001</c:v>
                </c:pt>
                <c:pt idx="282">
                  <c:v>1161.5624270000001</c:v>
                </c:pt>
                <c:pt idx="283">
                  <c:v>1159.654446</c:v>
                </c:pt>
                <c:pt idx="284">
                  <c:v>1148.12005</c:v>
                </c:pt>
                <c:pt idx="285">
                  <c:v>1137.000943</c:v>
                </c:pt>
                <c:pt idx="286">
                  <c:v>1133.5481609999999</c:v>
                </c:pt>
                <c:pt idx="287">
                  <c:v>1122.4333160000001</c:v>
                </c:pt>
                <c:pt idx="288">
                  <c:v>1118.4962820000001</c:v>
                </c:pt>
                <c:pt idx="289">
                  <c:v>1128.9770920000001</c:v>
                </c:pt>
                <c:pt idx="290">
                  <c:v>1128.5187120000001</c:v>
                </c:pt>
                <c:pt idx="291">
                  <c:v>1144.807597</c:v>
                </c:pt>
                <c:pt idx="292">
                  <c:v>1140.3445489999999</c:v>
                </c:pt>
                <c:pt idx="293">
                  <c:v>1137.7891420000001</c:v>
                </c:pt>
                <c:pt idx="294">
                  <c:v>1103.7977760000001</c:v>
                </c:pt>
                <c:pt idx="295">
                  <c:v>1122.7760330000001</c:v>
                </c:pt>
                <c:pt idx="296">
                  <c:v>1091.6478300000001</c:v>
                </c:pt>
                <c:pt idx="297">
                  <c:v>1017.185157</c:v>
                </c:pt>
                <c:pt idx="298">
                  <c:v>1067.2090800000001</c:v>
                </c:pt>
                <c:pt idx="299">
                  <c:v>999.67476969999996</c:v>
                </c:pt>
                <c:pt idx="300">
                  <c:v>1023.885314</c:v>
                </c:pt>
                <c:pt idx="301">
                  <c:v>967.63270439999997</c:v>
                </c:pt>
                <c:pt idx="302">
                  <c:v>995.89818769999999</c:v>
                </c:pt>
                <c:pt idx="303">
                  <c:v>990.05801899999994</c:v>
                </c:pt>
                <c:pt idx="304">
                  <c:v>970.04888149999999</c:v>
                </c:pt>
                <c:pt idx="305">
                  <c:v>1016.725237</c:v>
                </c:pt>
                <c:pt idx="306">
                  <c:v>1026.8573249999999</c:v>
                </c:pt>
                <c:pt idx="307">
                  <c:v>1032.869631</c:v>
                </c:pt>
                <c:pt idx="308">
                  <c:v>1023.913037</c:v>
                </c:pt>
                <c:pt idx="309">
                  <c:v>1043.8358920000001</c:v>
                </c:pt>
                <c:pt idx="310">
                  <c:v>1050.578002</c:v>
                </c:pt>
                <c:pt idx="311">
                  <c:v>1043.034298</c:v>
                </c:pt>
                <c:pt idx="312">
                  <c:v>1047.8314740000001</c:v>
                </c:pt>
                <c:pt idx="313">
                  <c:v>1043.4584050000001</c:v>
                </c:pt>
                <c:pt idx="314">
                  <c:v>1065.607743</c:v>
                </c:pt>
                <c:pt idx="315">
                  <c:v>1062.987705</c:v>
                </c:pt>
                <c:pt idx="316">
                  <c:v>1069.21621</c:v>
                </c:pt>
                <c:pt idx="317">
                  <c:v>1082.5241759999999</c:v>
                </c:pt>
                <c:pt idx="318">
                  <c:v>1079.7860109999999</c:v>
                </c:pt>
                <c:pt idx="319">
                  <c:v>1090.059962</c:v>
                </c:pt>
                <c:pt idx="320">
                  <c:v>1099.7869599999999</c:v>
                </c:pt>
                <c:pt idx="321">
                  <c:v>1097.3450929999999</c:v>
                </c:pt>
                <c:pt idx="322">
                  <c:v>1107.1727370000001</c:v>
                </c:pt>
                <c:pt idx="323">
                  <c:v>1104.0785350000001</c:v>
                </c:pt>
                <c:pt idx="324">
                  <c:v>1096.6724409999999</c:v>
                </c:pt>
                <c:pt idx="325">
                  <c:v>1106.10942</c:v>
                </c:pt>
                <c:pt idx="326">
                  <c:v>1101.679447</c:v>
                </c:pt>
                <c:pt idx="327">
                  <c:v>1108.406976</c:v>
                </c:pt>
                <c:pt idx="328">
                  <c:v>1111.145019</c:v>
                </c:pt>
                <c:pt idx="329">
                  <c:v>1114.181887</c:v>
                </c:pt>
                <c:pt idx="330">
                  <c:v>1126.0957089999999</c:v>
                </c:pt>
                <c:pt idx="331">
                  <c:v>1121.6603889999999</c:v>
                </c:pt>
                <c:pt idx="332">
                  <c:v>1118.50746</c:v>
                </c:pt>
                <c:pt idx="333">
                  <c:v>1120.16554</c:v>
                </c:pt>
                <c:pt idx="334">
                  <c:v>1122.659678</c:v>
                </c:pt>
                <c:pt idx="335">
                  <c:v>1121.0107869999999</c:v>
                </c:pt>
                <c:pt idx="336">
                  <c:v>1121.6594829999999</c:v>
                </c:pt>
                <c:pt idx="337">
                  <c:v>1127.029675</c:v>
                </c:pt>
                <c:pt idx="338">
                  <c:v>1128.280904</c:v>
                </c:pt>
                <c:pt idx="339">
                  <c:v>1122.9275829999999</c:v>
                </c:pt>
                <c:pt idx="340">
                  <c:v>1116.4790929999999</c:v>
                </c:pt>
                <c:pt idx="341">
                  <c:v>1117.544627</c:v>
                </c:pt>
                <c:pt idx="342">
                  <c:v>1120.271317</c:v>
                </c:pt>
                <c:pt idx="343">
                  <c:v>1123.630032</c:v>
                </c:pt>
                <c:pt idx="344">
                  <c:v>1129.7710509999999</c:v>
                </c:pt>
                <c:pt idx="345">
                  <c:v>1128.588857</c:v>
                </c:pt>
                <c:pt idx="346">
                  <c:v>1128.868725</c:v>
                </c:pt>
                <c:pt idx="347">
                  <c:v>1137.3607770000001</c:v>
                </c:pt>
                <c:pt idx="348">
                  <c:v>1133.40002</c:v>
                </c:pt>
                <c:pt idx="349">
                  <c:v>1136.6416730000001</c:v>
                </c:pt>
                <c:pt idx="350">
                  <c:v>1136.1592909999999</c:v>
                </c:pt>
                <c:pt idx="351">
                  <c:v>1139.9970599999999</c:v>
                </c:pt>
                <c:pt idx="352">
                  <c:v>1140.6521560000001</c:v>
                </c:pt>
                <c:pt idx="353">
                  <c:v>1145.1385600000001</c:v>
                </c:pt>
                <c:pt idx="354">
                  <c:v>1149.666821</c:v>
                </c:pt>
                <c:pt idx="355">
                  <c:v>1145.5691629999999</c:v>
                </c:pt>
                <c:pt idx="356">
                  <c:v>1152.335323</c:v>
                </c:pt>
                <c:pt idx="357">
                  <c:v>1158.422738</c:v>
                </c:pt>
                <c:pt idx="358">
                  <c:v>1158.548646</c:v>
                </c:pt>
                <c:pt idx="359">
                  <c:v>1159.4941719999999</c:v>
                </c:pt>
                <c:pt idx="360">
                  <c:v>1142.017092</c:v>
                </c:pt>
                <c:pt idx="361">
                  <c:v>1148.5282529999999</c:v>
                </c:pt>
                <c:pt idx="362">
                  <c:v>1152.2475609999999</c:v>
                </c:pt>
                <c:pt idx="363">
                  <c:v>1158.215365</c:v>
                </c:pt>
                <c:pt idx="364">
                  <c:v>1158.716897</c:v>
                </c:pt>
                <c:pt idx="365">
                  <c:v>1161.286814</c:v>
                </c:pt>
                <c:pt idx="366">
                  <c:v>1159.4806249999999</c:v>
                </c:pt>
                <c:pt idx="367">
                  <c:v>1161.696512</c:v>
                </c:pt>
                <c:pt idx="368">
                  <c:v>1162.958789</c:v>
                </c:pt>
                <c:pt idx="369">
                  <c:v>1150.4743470000001</c:v>
                </c:pt>
                <c:pt idx="370">
                  <c:v>1156.3096479999999</c:v>
                </c:pt>
                <c:pt idx="371">
                  <c:v>1149.0630169999999</c:v>
                </c:pt>
                <c:pt idx="372">
                  <c:v>1155.410482</c:v>
                </c:pt>
                <c:pt idx="373">
                  <c:v>1160.949496</c:v>
                </c:pt>
                <c:pt idx="374">
                  <c:v>1165.67968</c:v>
                </c:pt>
                <c:pt idx="375">
                  <c:v>1166.445095</c:v>
                </c:pt>
                <c:pt idx="376">
                  <c:v>1172.332478</c:v>
                </c:pt>
                <c:pt idx="377">
                  <c:v>1170.8275880000001</c:v>
                </c:pt>
                <c:pt idx="378">
                  <c:v>1168.730732</c:v>
                </c:pt>
                <c:pt idx="379">
                  <c:v>1169.0929550000001</c:v>
                </c:pt>
                <c:pt idx="380">
                  <c:v>1173.3103699999999</c:v>
                </c:pt>
                <c:pt idx="381">
                  <c:v>1171.4332429999999</c:v>
                </c:pt>
                <c:pt idx="382">
                  <c:v>1178.5597250000001</c:v>
                </c:pt>
                <c:pt idx="383">
                  <c:v>1180.9662089999999</c:v>
                </c:pt>
                <c:pt idx="384">
                  <c:v>1182.1229040000001</c:v>
                </c:pt>
                <c:pt idx="385">
                  <c:v>1184.790383</c:v>
                </c:pt>
                <c:pt idx="386">
                  <c:v>1187.78262</c:v>
                </c:pt>
                <c:pt idx="387">
                  <c:v>1187.0230019999999</c:v>
                </c:pt>
                <c:pt idx="388">
                  <c:v>1186.879807</c:v>
                </c:pt>
                <c:pt idx="389">
                  <c:v>1181.650596</c:v>
                </c:pt>
                <c:pt idx="390">
                  <c:v>1181.2883629999999</c:v>
                </c:pt>
                <c:pt idx="391">
                  <c:v>1182.418469</c:v>
                </c:pt>
                <c:pt idx="392">
                  <c:v>1183.263989</c:v>
                </c:pt>
                <c:pt idx="393">
                  <c:v>1186.961114</c:v>
                </c:pt>
                <c:pt idx="394">
                  <c:v>1189.5528079999999</c:v>
                </c:pt>
                <c:pt idx="395">
                  <c:v>1186.8797709999999</c:v>
                </c:pt>
                <c:pt idx="396">
                  <c:v>1195.5083159999999</c:v>
                </c:pt>
                <c:pt idx="397">
                  <c:v>1195.748867</c:v>
                </c:pt>
                <c:pt idx="398">
                  <c:v>1200.112705</c:v>
                </c:pt>
                <c:pt idx="399">
                  <c:v>1199.21263</c:v>
                </c:pt>
                <c:pt idx="400">
                  <c:v>1199.001227</c:v>
                </c:pt>
                <c:pt idx="401">
                  <c:v>1192.4129829999999</c:v>
                </c:pt>
                <c:pt idx="402">
                  <c:v>1195.085626</c:v>
                </c:pt>
                <c:pt idx="403">
                  <c:v>1190.270726</c:v>
                </c:pt>
                <c:pt idx="404">
                  <c:v>1190.8788850000001</c:v>
                </c:pt>
                <c:pt idx="405">
                  <c:v>1194.3901390000001</c:v>
                </c:pt>
                <c:pt idx="406">
                  <c:v>1194.8760199999999</c:v>
                </c:pt>
                <c:pt idx="407">
                  <c:v>1192.742716</c:v>
                </c:pt>
                <c:pt idx="408">
                  <c:v>1193.166555</c:v>
                </c:pt>
                <c:pt idx="409">
                  <c:v>1193.2171960000001</c:v>
                </c:pt>
                <c:pt idx="410">
                  <c:v>1198.0145869999999</c:v>
                </c:pt>
                <c:pt idx="411">
                  <c:v>1193.9540919999999</c:v>
                </c:pt>
                <c:pt idx="412">
                  <c:v>1196.778814</c:v>
                </c:pt>
                <c:pt idx="413">
                  <c:v>1192.1853189999999</c:v>
                </c:pt>
                <c:pt idx="414">
                  <c:v>1193.470609</c:v>
                </c:pt>
                <c:pt idx="415">
                  <c:v>1191.367295</c:v>
                </c:pt>
                <c:pt idx="416">
                  <c:v>1198.5348260000001</c:v>
                </c:pt>
                <c:pt idx="417">
                  <c:v>1206.747756</c:v>
                </c:pt>
                <c:pt idx="418">
                  <c:v>1196.6211969999999</c:v>
                </c:pt>
                <c:pt idx="419">
                  <c:v>1189.2424719999999</c:v>
                </c:pt>
                <c:pt idx="420">
                  <c:v>1184.720143</c:v>
                </c:pt>
                <c:pt idx="421">
                  <c:v>1192.081878</c:v>
                </c:pt>
                <c:pt idx="422">
                  <c:v>1187.310684</c:v>
                </c:pt>
                <c:pt idx="423">
                  <c:v>1190.8689609999999</c:v>
                </c:pt>
                <c:pt idx="424">
                  <c:v>1194.920791</c:v>
                </c:pt>
                <c:pt idx="425">
                  <c:v>1197.0137540000001</c:v>
                </c:pt>
                <c:pt idx="426">
                  <c:v>1193.5912350000001</c:v>
                </c:pt>
                <c:pt idx="427">
                  <c:v>1191.26378</c:v>
                </c:pt>
                <c:pt idx="428">
                  <c:v>1188.849438</c:v>
                </c:pt>
                <c:pt idx="429">
                  <c:v>1185.398954</c:v>
                </c:pt>
                <c:pt idx="430">
                  <c:v>1188.3228899999999</c:v>
                </c:pt>
                <c:pt idx="431">
                  <c:v>1181.7889009999999</c:v>
                </c:pt>
                <c:pt idx="432">
                  <c:v>1180.5438200000001</c:v>
                </c:pt>
                <c:pt idx="433">
                  <c:v>1185.485418</c:v>
                </c:pt>
                <c:pt idx="434">
                  <c:v>1190.1577950000001</c:v>
                </c:pt>
                <c:pt idx="435">
                  <c:v>1190.0662070000001</c:v>
                </c:pt>
                <c:pt idx="436">
                  <c:v>1188.824607</c:v>
                </c:pt>
                <c:pt idx="437">
                  <c:v>1190.0722960000001</c:v>
                </c:pt>
                <c:pt idx="438">
                  <c:v>1189.5096490000001</c:v>
                </c:pt>
                <c:pt idx="439">
                  <c:v>1193.6110659999999</c:v>
                </c:pt>
                <c:pt idx="440">
                  <c:v>1191.5665080000001</c:v>
                </c:pt>
                <c:pt idx="441">
                  <c:v>1195.2753150000001</c:v>
                </c:pt>
                <c:pt idx="442">
                  <c:v>1197.054991</c:v>
                </c:pt>
                <c:pt idx="443">
                  <c:v>1197.9695139999999</c:v>
                </c:pt>
                <c:pt idx="444">
                  <c:v>1199.845356</c:v>
                </c:pt>
                <c:pt idx="445">
                  <c:v>1198.4837729999999</c:v>
                </c:pt>
                <c:pt idx="446">
                  <c:v>1199.2876160000001</c:v>
                </c:pt>
                <c:pt idx="447">
                  <c:v>1199.0386759999999</c:v>
                </c:pt>
                <c:pt idx="448">
                  <c:v>1192.7050180000001</c:v>
                </c:pt>
                <c:pt idx="449">
                  <c:v>1191.3981510000001</c:v>
                </c:pt>
                <c:pt idx="450">
                  <c:v>1190.178308</c:v>
                </c:pt>
                <c:pt idx="451">
                  <c:v>1189.8409979999999</c:v>
                </c:pt>
                <c:pt idx="452">
                  <c:v>1192.405479</c:v>
                </c:pt>
                <c:pt idx="453">
                  <c:v>1184.494492</c:v>
                </c:pt>
                <c:pt idx="454">
                  <c:v>1183.2741739999999</c:v>
                </c:pt>
                <c:pt idx="455">
                  <c:v>1172.289076</c:v>
                </c:pt>
                <c:pt idx="456">
                  <c:v>1174.0646899999999</c:v>
                </c:pt>
                <c:pt idx="457">
                  <c:v>1169.878506</c:v>
                </c:pt>
                <c:pt idx="458">
                  <c:v>1173.4002860000001</c:v>
                </c:pt>
                <c:pt idx="459">
                  <c:v>1177.740939</c:v>
                </c:pt>
                <c:pt idx="460">
                  <c:v>1188.7562049999999</c:v>
                </c:pt>
                <c:pt idx="461">
                  <c:v>1196.55348</c:v>
                </c:pt>
                <c:pt idx="462">
                  <c:v>1195.6082839999999</c:v>
                </c:pt>
                <c:pt idx="463">
                  <c:v>1198.7991300000001</c:v>
                </c:pt>
                <c:pt idx="464">
                  <c:v>1199.350269</c:v>
                </c:pt>
                <c:pt idx="465">
                  <c:v>1204.8189359999999</c:v>
                </c:pt>
                <c:pt idx="466">
                  <c:v>1204.2318789999999</c:v>
                </c:pt>
                <c:pt idx="467">
                  <c:v>1209.3569669999999</c:v>
                </c:pt>
                <c:pt idx="468">
                  <c:v>1213.4245739999999</c:v>
                </c:pt>
                <c:pt idx="469">
                  <c:v>1215.119655</c:v>
                </c:pt>
                <c:pt idx="470">
                  <c:v>1211.5061720000001</c:v>
                </c:pt>
                <c:pt idx="471">
                  <c:v>1214.369535</c:v>
                </c:pt>
                <c:pt idx="472">
                  <c:v>1217.277732</c:v>
                </c:pt>
                <c:pt idx="473">
                  <c:v>1217.941773</c:v>
                </c:pt>
                <c:pt idx="474">
                  <c:v>1218.9635519999999</c:v>
                </c:pt>
                <c:pt idx="475">
                  <c:v>1218.735146</c:v>
                </c:pt>
                <c:pt idx="476">
                  <c:v>1220.702953</c:v>
                </c:pt>
                <c:pt idx="477">
                  <c:v>1223.8942970000001</c:v>
                </c:pt>
                <c:pt idx="478">
                  <c:v>1221.8347369999999</c:v>
                </c:pt>
                <c:pt idx="479">
                  <c:v>1223.522475</c:v>
                </c:pt>
                <c:pt idx="480">
                  <c:v>1222.7665750000001</c:v>
                </c:pt>
                <c:pt idx="481">
                  <c:v>1222.4768979999999</c:v>
                </c:pt>
                <c:pt idx="482">
                  <c:v>1221.480276</c:v>
                </c:pt>
                <c:pt idx="483">
                  <c:v>1223.1557399999999</c:v>
                </c:pt>
                <c:pt idx="484">
                  <c:v>1225.8720519999999</c:v>
                </c:pt>
                <c:pt idx="485">
                  <c:v>1223.633296</c:v>
                </c:pt>
                <c:pt idx="486">
                  <c:v>1223.0432929999999</c:v>
                </c:pt>
                <c:pt idx="487">
                  <c:v>1223.4725390000001</c:v>
                </c:pt>
                <c:pt idx="488">
                  <c:v>1219.999178</c:v>
                </c:pt>
                <c:pt idx="489">
                  <c:v>1223.7401749999999</c:v>
                </c:pt>
                <c:pt idx="490">
                  <c:v>1226.3336220000001</c:v>
                </c:pt>
                <c:pt idx="491">
                  <c:v>1228.548775</c:v>
                </c:pt>
                <c:pt idx="492">
                  <c:v>1228.382944</c:v>
                </c:pt>
                <c:pt idx="493">
                  <c:v>1227.5420180000001</c:v>
                </c:pt>
                <c:pt idx="494">
                  <c:v>1230.4156210000001</c:v>
                </c:pt>
                <c:pt idx="495">
                  <c:v>1229.4764789999999</c:v>
                </c:pt>
                <c:pt idx="496">
                  <c:v>1230.5684980000001</c:v>
                </c:pt>
                <c:pt idx="497">
                  <c:v>1234.504244</c:v>
                </c:pt>
                <c:pt idx="498">
                  <c:v>1230.0942640000001</c:v>
                </c:pt>
                <c:pt idx="499">
                  <c:v>1231.519734</c:v>
                </c:pt>
                <c:pt idx="500">
                  <c:v>1230.6461690000001</c:v>
                </c:pt>
                <c:pt idx="501">
                  <c:v>1230.2822470000001</c:v>
                </c:pt>
                <c:pt idx="502">
                  <c:v>1234.174158</c:v>
                </c:pt>
                <c:pt idx="503">
                  <c:v>1238.3942059999999</c:v>
                </c:pt>
                <c:pt idx="504">
                  <c:v>1242.6766970000001</c:v>
                </c:pt>
                <c:pt idx="505">
                  <c:v>1238.6925799999999</c:v>
                </c:pt>
                <c:pt idx="506">
                  <c:v>1238.7315639999999</c:v>
                </c:pt>
                <c:pt idx="507">
                  <c:v>1239.547096</c:v>
                </c:pt>
                <c:pt idx="508">
                  <c:v>1236.826883</c:v>
                </c:pt>
                <c:pt idx="509">
                  <c:v>1238.1214809999999</c:v>
                </c:pt>
                <c:pt idx="510">
                  <c:v>1241.394374</c:v>
                </c:pt>
                <c:pt idx="511">
                  <c:v>1240.8256019999999</c:v>
                </c:pt>
                <c:pt idx="512">
                  <c:v>1242.81528</c:v>
                </c:pt>
                <c:pt idx="513">
                  <c:v>1240.013377</c:v>
                </c:pt>
                <c:pt idx="514">
                  <c:v>1240.7793449999999</c:v>
                </c:pt>
                <c:pt idx="515">
                  <c:v>1242.113515</c:v>
                </c:pt>
                <c:pt idx="516">
                  <c:v>1238.1622649999999</c:v>
                </c:pt>
                <c:pt idx="517">
                  <c:v>1228.180648</c:v>
                </c:pt>
                <c:pt idx="518">
                  <c:v>1234.773173</c:v>
                </c:pt>
                <c:pt idx="519">
                  <c:v>1225.53421</c:v>
                </c:pt>
                <c:pt idx="520">
                  <c:v>1235.3894110000001</c:v>
                </c:pt>
                <c:pt idx="521">
                  <c:v>1239.906774</c:v>
                </c:pt>
                <c:pt idx="522">
                  <c:v>1238.542027</c:v>
                </c:pt>
                <c:pt idx="523">
                  <c:v>1240.9160320000001</c:v>
                </c:pt>
                <c:pt idx="524">
                  <c:v>1240.6782149999999</c:v>
                </c:pt>
                <c:pt idx="525">
                  <c:v>1243.6424709999999</c:v>
                </c:pt>
                <c:pt idx="526">
                  <c:v>1244.959233</c:v>
                </c:pt>
                <c:pt idx="527">
                  <c:v>1245.9240789999999</c:v>
                </c:pt>
                <c:pt idx="528">
                  <c:v>1247.1112720000001</c:v>
                </c:pt>
                <c:pt idx="529">
                  <c:v>1247.8593229999999</c:v>
                </c:pt>
                <c:pt idx="530">
                  <c:v>1242.711732</c:v>
                </c:pt>
                <c:pt idx="531">
                  <c:v>1242.327016</c:v>
                </c:pt>
                <c:pt idx="532">
                  <c:v>1237.178911</c:v>
                </c:pt>
                <c:pt idx="533">
                  <c:v>1232.935876</c:v>
                </c:pt>
                <c:pt idx="534">
                  <c:v>1225.0228520000001</c:v>
                </c:pt>
                <c:pt idx="535">
                  <c:v>1223.038221</c:v>
                </c:pt>
                <c:pt idx="536">
                  <c:v>1221.8959440000001</c:v>
                </c:pt>
                <c:pt idx="537">
                  <c:v>1212.1394419999999</c:v>
                </c:pt>
                <c:pt idx="538">
                  <c:v>1218.7897760000001</c:v>
                </c:pt>
                <c:pt idx="539">
                  <c:v>1228.688832</c:v>
                </c:pt>
                <c:pt idx="540">
                  <c:v>1226.6758689999999</c:v>
                </c:pt>
                <c:pt idx="541">
                  <c:v>1220.9308020000001</c:v>
                </c:pt>
                <c:pt idx="542">
                  <c:v>1211.070289</c:v>
                </c:pt>
                <c:pt idx="543">
                  <c:v>1218.893174</c:v>
                </c:pt>
                <c:pt idx="544">
                  <c:v>1215.0805069999999</c:v>
                </c:pt>
                <c:pt idx="545">
                  <c:v>1222.521798</c:v>
                </c:pt>
                <c:pt idx="546">
                  <c:v>1226.981612</c:v>
                </c:pt>
                <c:pt idx="547">
                  <c:v>1226.706805</c:v>
                </c:pt>
                <c:pt idx="548">
                  <c:v>1218.567497</c:v>
                </c:pt>
                <c:pt idx="549">
                  <c:v>1221.1140889999999</c:v>
                </c:pt>
                <c:pt idx="550">
                  <c:v>1218.32149</c:v>
                </c:pt>
                <c:pt idx="551">
                  <c:v>1217.797554</c:v>
                </c:pt>
                <c:pt idx="552">
                  <c:v>1213.126718</c:v>
                </c:pt>
                <c:pt idx="553">
                  <c:v>1214.7954</c:v>
                </c:pt>
                <c:pt idx="554">
                  <c:v>1218.290094</c:v>
                </c:pt>
                <c:pt idx="555">
                  <c:v>1218.509243</c:v>
                </c:pt>
                <c:pt idx="556">
                  <c:v>1217.458803</c:v>
                </c:pt>
                <c:pt idx="557">
                  <c:v>1219.7759430000001</c:v>
                </c:pt>
                <c:pt idx="558">
                  <c:v>1222.8833500000001</c:v>
                </c:pt>
                <c:pt idx="559">
                  <c:v>1220.21037</c:v>
                </c:pt>
                <c:pt idx="560">
                  <c:v>1221.2158039999999</c:v>
                </c:pt>
                <c:pt idx="561">
                  <c:v>1222.612472</c:v>
                </c:pt>
                <c:pt idx="562">
                  <c:v>1230.3749560000001</c:v>
                </c:pt>
                <c:pt idx="563">
                  <c:v>1231.5053849999999</c:v>
                </c:pt>
                <c:pt idx="564">
                  <c:v>1235.770505</c:v>
                </c:pt>
                <c:pt idx="565">
                  <c:v>1237.3707010000001</c:v>
                </c:pt>
                <c:pt idx="566">
                  <c:v>1239.661742</c:v>
                </c:pt>
                <c:pt idx="567">
                  <c:v>1239.5757390000001</c:v>
                </c:pt>
                <c:pt idx="568">
                  <c:v>1238.5628710000001</c:v>
                </c:pt>
                <c:pt idx="569">
                  <c:v>1238.889261</c:v>
                </c:pt>
                <c:pt idx="570">
                  <c:v>1237.2372789999999</c:v>
                </c:pt>
                <c:pt idx="571">
                  <c:v>1246.9911059999999</c:v>
                </c:pt>
                <c:pt idx="572">
                  <c:v>1244.0348260000001</c:v>
                </c:pt>
                <c:pt idx="573">
                  <c:v>1240.1213009999999</c:v>
                </c:pt>
                <c:pt idx="574">
                  <c:v>1237.9041130000001</c:v>
                </c:pt>
                <c:pt idx="575">
                  <c:v>1238.0804129999999</c:v>
                </c:pt>
                <c:pt idx="576">
                  <c:v>1235.0425680000001</c:v>
                </c:pt>
                <c:pt idx="577">
                  <c:v>1238.1916819999999</c:v>
                </c:pt>
                <c:pt idx="578">
                  <c:v>1234.100441</c:v>
                </c:pt>
                <c:pt idx="579">
                  <c:v>1232.8947250000001</c:v>
                </c:pt>
                <c:pt idx="580">
                  <c:v>1234.5578780000001</c:v>
                </c:pt>
                <c:pt idx="581">
                  <c:v>1233.6310080000001</c:v>
                </c:pt>
                <c:pt idx="582">
                  <c:v>1231.3481999999999</c:v>
                </c:pt>
                <c:pt idx="583">
                  <c:v>1233.8529759999999</c:v>
                </c:pt>
                <c:pt idx="584">
                  <c:v>1231.621259</c:v>
                </c:pt>
                <c:pt idx="585">
                  <c:v>1234.502289</c:v>
                </c:pt>
                <c:pt idx="586">
                  <c:v>1234.6739219999999</c:v>
                </c:pt>
                <c:pt idx="587">
                  <c:v>1238.5635830000001</c:v>
                </c:pt>
                <c:pt idx="588">
                  <c:v>1232.577129</c:v>
                </c:pt>
                <c:pt idx="589">
                  <c:v>1226.04474</c:v>
                </c:pt>
                <c:pt idx="590">
                  <c:v>1216.395526</c:v>
                </c:pt>
                <c:pt idx="591">
                  <c:v>1222.7570229999999</c:v>
                </c:pt>
                <c:pt idx="592">
                  <c:v>1228.955676</c:v>
                </c:pt>
                <c:pt idx="593">
                  <c:v>1226.887156</c:v>
                </c:pt>
                <c:pt idx="594">
                  <c:v>1228.2549739999999</c:v>
                </c:pt>
                <c:pt idx="595">
                  <c:v>1226.654456</c:v>
                </c:pt>
                <c:pt idx="596">
                  <c:v>1231.3193100000001</c:v>
                </c:pt>
                <c:pt idx="597">
                  <c:v>1227.4358520000001</c:v>
                </c:pt>
                <c:pt idx="598">
                  <c:v>1235.502792</c:v>
                </c:pt>
                <c:pt idx="599">
                  <c:v>1239.572535</c:v>
                </c:pt>
                <c:pt idx="600">
                  <c:v>1238.172896</c:v>
                </c:pt>
                <c:pt idx="601">
                  <c:v>1243.63327</c:v>
                </c:pt>
                <c:pt idx="602">
                  <c:v>1242.3050069999999</c:v>
                </c:pt>
                <c:pt idx="603">
                  <c:v>1246.116158</c:v>
                </c:pt>
                <c:pt idx="604">
                  <c:v>1246.2112810000001</c:v>
                </c:pt>
                <c:pt idx="605">
                  <c:v>1244.8788529999999</c:v>
                </c:pt>
                <c:pt idx="606">
                  <c:v>1251.5900469999999</c:v>
                </c:pt>
                <c:pt idx="607">
                  <c:v>1250.636898</c:v>
                </c:pt>
                <c:pt idx="608">
                  <c:v>1252.477108</c:v>
                </c:pt>
                <c:pt idx="609">
                  <c:v>1252.7087759999999</c:v>
                </c:pt>
                <c:pt idx="610">
                  <c:v>1254.495163</c:v>
                </c:pt>
                <c:pt idx="611">
                  <c:v>1257.3765129999999</c:v>
                </c:pt>
                <c:pt idx="612">
                  <c:v>1256.9783609999999</c:v>
                </c:pt>
                <c:pt idx="613">
                  <c:v>1259.8604620000001</c:v>
                </c:pt>
                <c:pt idx="614">
                  <c:v>1257.290119</c:v>
                </c:pt>
                <c:pt idx="615">
                  <c:v>1261.138854</c:v>
                </c:pt>
                <c:pt idx="616">
                  <c:v>1260.118841</c:v>
                </c:pt>
                <c:pt idx="617">
                  <c:v>1260.92508</c:v>
                </c:pt>
                <c:pt idx="618">
                  <c:v>1261.1263240000001</c:v>
                </c:pt>
                <c:pt idx="619">
                  <c:v>1260.9852920000001</c:v>
                </c:pt>
                <c:pt idx="620">
                  <c:v>1260.645303</c:v>
                </c:pt>
                <c:pt idx="621">
                  <c:v>1259.411738</c:v>
                </c:pt>
                <c:pt idx="622">
                  <c:v>1260.6522</c:v>
                </c:pt>
                <c:pt idx="623">
                  <c:v>1262.124284</c:v>
                </c:pt>
                <c:pt idx="624">
                  <c:v>1266.706013</c:v>
                </c:pt>
                <c:pt idx="625">
                  <c:v>1267.5653589999999</c:v>
                </c:pt>
                <c:pt idx="626">
                  <c:v>1267.5395550000001</c:v>
                </c:pt>
                <c:pt idx="627">
                  <c:v>1271.8078419999999</c:v>
                </c:pt>
                <c:pt idx="628">
                  <c:v>1275.730286</c:v>
                </c:pt>
                <c:pt idx="629">
                  <c:v>1272.4386030000001</c:v>
                </c:pt>
                <c:pt idx="630">
                  <c:v>1272.530084</c:v>
                </c:pt>
                <c:pt idx="631">
                  <c:v>1274.6105930000001</c:v>
                </c:pt>
                <c:pt idx="632">
                  <c:v>1272.1437060000001</c:v>
                </c:pt>
                <c:pt idx="633">
                  <c:v>1275.886487</c:v>
                </c:pt>
                <c:pt idx="634">
                  <c:v>1279.070195</c:v>
                </c:pt>
                <c:pt idx="635">
                  <c:v>1276.2158910000001</c:v>
                </c:pt>
                <c:pt idx="636">
                  <c:v>1276.352594</c:v>
                </c:pt>
                <c:pt idx="637">
                  <c:v>1277.4601990000001</c:v>
                </c:pt>
                <c:pt idx="638">
                  <c:v>1275.982477</c:v>
                </c:pt>
                <c:pt idx="639">
                  <c:v>1279.94679</c:v>
                </c:pt>
                <c:pt idx="640">
                  <c:v>1281.9368529999999</c:v>
                </c:pt>
                <c:pt idx="641">
                  <c:v>1278.224706</c:v>
                </c:pt>
                <c:pt idx="642">
                  <c:v>1279.627187</c:v>
                </c:pt>
                <c:pt idx="643">
                  <c:v>1280.681775</c:v>
                </c:pt>
                <c:pt idx="644">
                  <c:v>1279.351089</c:v>
                </c:pt>
                <c:pt idx="645">
                  <c:v>1280.0523909999999</c:v>
                </c:pt>
                <c:pt idx="646">
                  <c:v>1289.139664</c:v>
                </c:pt>
                <c:pt idx="647">
                  <c:v>1287.675504</c:v>
                </c:pt>
                <c:pt idx="648">
                  <c:v>1286.3726079999999</c:v>
                </c:pt>
                <c:pt idx="649">
                  <c:v>1285.9292969999999</c:v>
                </c:pt>
                <c:pt idx="650">
                  <c:v>1284.6211189999999</c:v>
                </c:pt>
                <c:pt idx="651">
                  <c:v>1283.4079630000001</c:v>
                </c:pt>
                <c:pt idx="652">
                  <c:v>1284.2937260000001</c:v>
                </c:pt>
                <c:pt idx="653">
                  <c:v>1283.9986759999999</c:v>
                </c:pt>
                <c:pt idx="654">
                  <c:v>1288.5074689999999</c:v>
                </c:pt>
                <c:pt idx="655">
                  <c:v>1291.0825319999999</c:v>
                </c:pt>
                <c:pt idx="656">
                  <c:v>1287.868639</c:v>
                </c:pt>
                <c:pt idx="657">
                  <c:v>1285.8903459999999</c:v>
                </c:pt>
                <c:pt idx="658">
                  <c:v>1288.88869</c:v>
                </c:pt>
                <c:pt idx="659">
                  <c:v>1291.8355059999999</c:v>
                </c:pt>
                <c:pt idx="660">
                  <c:v>1290.72091</c:v>
                </c:pt>
                <c:pt idx="661">
                  <c:v>1289.114165</c:v>
                </c:pt>
                <c:pt idx="662">
                  <c:v>1284.8701410000001</c:v>
                </c:pt>
                <c:pt idx="663">
                  <c:v>1286.100138</c:v>
                </c:pt>
                <c:pt idx="664">
                  <c:v>1289.739362</c:v>
                </c:pt>
                <c:pt idx="665">
                  <c:v>1291.5240960000001</c:v>
                </c:pt>
                <c:pt idx="666">
                  <c:v>1292.332036</c:v>
                </c:pt>
                <c:pt idx="667">
                  <c:v>1298.2012830000001</c:v>
                </c:pt>
                <c:pt idx="668">
                  <c:v>1299.747678</c:v>
                </c:pt>
                <c:pt idx="669">
                  <c:v>1298.6394069999999</c:v>
                </c:pt>
                <c:pt idx="670">
                  <c:v>1299.567108</c:v>
                </c:pt>
                <c:pt idx="671">
                  <c:v>1298.8589870000001</c:v>
                </c:pt>
                <c:pt idx="672">
                  <c:v>1298.2824820000001</c:v>
                </c:pt>
                <c:pt idx="673">
                  <c:v>1293.2904599999999</c:v>
                </c:pt>
                <c:pt idx="674">
                  <c:v>1293.994899</c:v>
                </c:pt>
                <c:pt idx="675">
                  <c:v>1294.91356</c:v>
                </c:pt>
                <c:pt idx="676">
                  <c:v>1294.0259329999999</c:v>
                </c:pt>
                <c:pt idx="677">
                  <c:v>1293.800078</c:v>
                </c:pt>
                <c:pt idx="678">
                  <c:v>1288.266805</c:v>
                </c:pt>
                <c:pt idx="679">
                  <c:v>1283.2383110000001</c:v>
                </c:pt>
                <c:pt idx="680">
                  <c:v>1284.5821350000001</c:v>
                </c:pt>
                <c:pt idx="681">
                  <c:v>1288.9864520000001</c:v>
                </c:pt>
                <c:pt idx="682">
                  <c:v>1285.5940949999999</c:v>
                </c:pt>
                <c:pt idx="683">
                  <c:v>1279.6053509999999</c:v>
                </c:pt>
                <c:pt idx="684">
                  <c:v>1278.3057510000001</c:v>
                </c:pt>
                <c:pt idx="685">
                  <c:v>1268.040508</c:v>
                </c:pt>
                <c:pt idx="686">
                  <c:v>1268.607313</c:v>
                </c:pt>
                <c:pt idx="687">
                  <c:v>1262.7798869999999</c:v>
                </c:pt>
                <c:pt idx="688">
                  <c:v>1268.8232499999999</c:v>
                </c:pt>
                <c:pt idx="689">
                  <c:v>1262.898968</c:v>
                </c:pt>
                <c:pt idx="690">
                  <c:v>1264.463019</c:v>
                </c:pt>
                <c:pt idx="691">
                  <c:v>1266.5411999999999</c:v>
                </c:pt>
                <c:pt idx="692">
                  <c:v>1267.496447</c:v>
                </c:pt>
                <c:pt idx="693">
                  <c:v>1262.628778</c:v>
                </c:pt>
                <c:pt idx="694">
                  <c:v>1259.0298290000001</c:v>
                </c:pt>
                <c:pt idx="695">
                  <c:v>1263.1952020000001</c:v>
                </c:pt>
                <c:pt idx="696">
                  <c:v>1272.477715</c:v>
                </c:pt>
                <c:pt idx="697">
                  <c:v>1275.1298919999999</c:v>
                </c:pt>
                <c:pt idx="698">
                  <c:v>1275.5169579999999</c:v>
                </c:pt>
                <c:pt idx="699">
                  <c:v>1276.416692</c:v>
                </c:pt>
                <c:pt idx="700">
                  <c:v>1276.5496579999999</c:v>
                </c:pt>
                <c:pt idx="701">
                  <c:v>1274.806431</c:v>
                </c:pt>
                <c:pt idx="702">
                  <c:v>1276.1814629999999</c:v>
                </c:pt>
                <c:pt idx="703">
                  <c:v>1276.9348540000001</c:v>
                </c:pt>
                <c:pt idx="704">
                  <c:v>1277.318123</c:v>
                </c:pt>
                <c:pt idx="705">
                  <c:v>1275.226533</c:v>
                </c:pt>
                <c:pt idx="706">
                  <c:v>1278.6170400000001</c:v>
                </c:pt>
                <c:pt idx="707">
                  <c:v>1274.594994</c:v>
                </c:pt>
                <c:pt idx="708">
                  <c:v>1276.859678</c:v>
                </c:pt>
                <c:pt idx="709">
                  <c:v>1276.6599920000001</c:v>
                </c:pt>
                <c:pt idx="710">
                  <c:v>1279.1081979999999</c:v>
                </c:pt>
                <c:pt idx="711">
                  <c:v>1286.719429</c:v>
                </c:pt>
                <c:pt idx="712">
                  <c:v>1291.177629</c:v>
                </c:pt>
                <c:pt idx="713">
                  <c:v>1290.7202380000001</c:v>
                </c:pt>
                <c:pt idx="714">
                  <c:v>1291.608207</c:v>
                </c:pt>
                <c:pt idx="715">
                  <c:v>1284.0310179999999</c:v>
                </c:pt>
                <c:pt idx="716">
                  <c:v>1289.561557</c:v>
                </c:pt>
                <c:pt idx="717">
                  <c:v>1291.5796350000001</c:v>
                </c:pt>
                <c:pt idx="718">
                  <c:v>1288.3531929999999</c:v>
                </c:pt>
                <c:pt idx="719">
                  <c:v>1287.049563</c:v>
                </c:pt>
                <c:pt idx="720">
                  <c:v>1290.569675</c:v>
                </c:pt>
                <c:pt idx="721">
                  <c:v>1291.52244</c:v>
                </c:pt>
                <c:pt idx="722">
                  <c:v>1292.6731810000001</c:v>
                </c:pt>
                <c:pt idx="723">
                  <c:v>1285.909891</c:v>
                </c:pt>
                <c:pt idx="724">
                  <c:v>1279.934831</c:v>
                </c:pt>
                <c:pt idx="725">
                  <c:v>1283.2003569999999</c:v>
                </c:pt>
                <c:pt idx="726">
                  <c:v>1284.9027759999999</c:v>
                </c:pt>
                <c:pt idx="727">
                  <c:v>1280.992608</c:v>
                </c:pt>
                <c:pt idx="728">
                  <c:v>1284.0911960000001</c:v>
                </c:pt>
                <c:pt idx="729">
                  <c:v>1281.890396</c:v>
                </c:pt>
                <c:pt idx="730">
                  <c:v>1283.0862139999999</c:v>
                </c:pt>
                <c:pt idx="731">
                  <c:v>1290.3583920000001</c:v>
                </c:pt>
                <c:pt idx="732">
                  <c:v>1289.505901</c:v>
                </c:pt>
                <c:pt idx="733">
                  <c:v>1289.175876</c:v>
                </c:pt>
                <c:pt idx="734">
                  <c:v>1292.6244830000001</c:v>
                </c:pt>
                <c:pt idx="735">
                  <c:v>1293.929977</c:v>
                </c:pt>
                <c:pt idx="736">
                  <c:v>1295.000321</c:v>
                </c:pt>
                <c:pt idx="737">
                  <c:v>1298.44616</c:v>
                </c:pt>
                <c:pt idx="738">
                  <c:v>1299.7741249999999</c:v>
                </c:pt>
                <c:pt idx="739">
                  <c:v>1295.8519839999999</c:v>
                </c:pt>
                <c:pt idx="740">
                  <c:v>1302.6614910000001</c:v>
                </c:pt>
                <c:pt idx="741">
                  <c:v>1303.3643460000001</c:v>
                </c:pt>
                <c:pt idx="742">
                  <c:v>1304.2020199999999</c:v>
                </c:pt>
                <c:pt idx="743">
                  <c:v>1296.496365</c:v>
                </c:pt>
                <c:pt idx="744">
                  <c:v>1301.692493</c:v>
                </c:pt>
                <c:pt idx="745">
                  <c:v>1305.260278</c:v>
                </c:pt>
                <c:pt idx="746">
                  <c:v>1309.118549</c:v>
                </c:pt>
                <c:pt idx="747">
                  <c:v>1307.458652</c:v>
                </c:pt>
                <c:pt idx="748">
                  <c:v>1311.130418</c:v>
                </c:pt>
                <c:pt idx="749">
                  <c:v>1307.1184310000001</c:v>
                </c:pt>
                <c:pt idx="750">
                  <c:v>1306.1255289999999</c:v>
                </c:pt>
                <c:pt idx="751">
                  <c:v>1300.637526</c:v>
                </c:pt>
                <c:pt idx="752">
                  <c:v>1294.188177</c:v>
                </c:pt>
                <c:pt idx="753">
                  <c:v>1291.713381</c:v>
                </c:pt>
                <c:pt idx="754">
                  <c:v>1286.660801</c:v>
                </c:pt>
                <c:pt idx="755">
                  <c:v>1287.3491670000001</c:v>
                </c:pt>
                <c:pt idx="756">
                  <c:v>1290.3256699999999</c:v>
                </c:pt>
                <c:pt idx="757">
                  <c:v>1290.6124319999999</c:v>
                </c:pt>
                <c:pt idx="758">
                  <c:v>1287.70795</c:v>
                </c:pt>
                <c:pt idx="759">
                  <c:v>1284.7906809999999</c:v>
                </c:pt>
                <c:pt idx="760">
                  <c:v>1284.132875</c:v>
                </c:pt>
                <c:pt idx="761">
                  <c:v>1270.763825</c:v>
                </c:pt>
                <c:pt idx="762">
                  <c:v>1269.4091510000001</c:v>
                </c:pt>
                <c:pt idx="763">
                  <c:v>1267.2480519999999</c:v>
                </c:pt>
                <c:pt idx="764">
                  <c:v>1263.2156629999999</c:v>
                </c:pt>
                <c:pt idx="765">
                  <c:v>1258.9072699999999</c:v>
                </c:pt>
                <c:pt idx="766">
                  <c:v>1254.980444</c:v>
                </c:pt>
                <c:pt idx="767">
                  <c:v>1254.5496969999999</c:v>
                </c:pt>
                <c:pt idx="768">
                  <c:v>1255.9831139999999</c:v>
                </c:pt>
                <c:pt idx="769">
                  <c:v>1261.819229</c:v>
                </c:pt>
                <c:pt idx="770">
                  <c:v>1270.086409</c:v>
                </c:pt>
                <c:pt idx="771">
                  <c:v>1271.714078</c:v>
                </c:pt>
                <c:pt idx="772">
                  <c:v>1278.556863</c:v>
                </c:pt>
                <c:pt idx="773">
                  <c:v>1268.140854</c:v>
                </c:pt>
                <c:pt idx="774">
                  <c:v>1269.5249100000001</c:v>
                </c:pt>
                <c:pt idx="775">
                  <c:v>1266.2067509999999</c:v>
                </c:pt>
                <c:pt idx="776">
                  <c:v>1269.011105</c:v>
                </c:pt>
                <c:pt idx="777">
                  <c:v>1274.616417</c:v>
                </c:pt>
                <c:pt idx="778">
                  <c:v>1265.0265690000001</c:v>
                </c:pt>
                <c:pt idx="779">
                  <c:v>1264.4200740000001</c:v>
                </c:pt>
                <c:pt idx="780">
                  <c:v>1257.7248870000001</c:v>
                </c:pt>
                <c:pt idx="781">
                  <c:v>1261.2272909999999</c:v>
                </c:pt>
                <c:pt idx="782">
                  <c:v>1261.3488809999999</c:v>
                </c:pt>
                <c:pt idx="783">
                  <c:v>1254.9951960000001</c:v>
                </c:pt>
                <c:pt idx="784">
                  <c:v>1254.884031</c:v>
                </c:pt>
                <c:pt idx="785">
                  <c:v>1246.2561679999999</c:v>
                </c:pt>
                <c:pt idx="786">
                  <c:v>1236.2206980000001</c:v>
                </c:pt>
                <c:pt idx="787">
                  <c:v>1239.2875750000001</c:v>
                </c:pt>
                <c:pt idx="788">
                  <c:v>1249.530131</c:v>
                </c:pt>
                <c:pt idx="789">
                  <c:v>1253.2080679999999</c:v>
                </c:pt>
                <c:pt idx="790">
                  <c:v>1256.089753</c:v>
                </c:pt>
                <c:pt idx="791">
                  <c:v>1255.2301789999999</c:v>
                </c:pt>
                <c:pt idx="792">
                  <c:v>1253.7647710000001</c:v>
                </c:pt>
                <c:pt idx="793">
                  <c:v>1255.2973930000001</c:v>
                </c:pt>
                <c:pt idx="794">
                  <c:v>1240.591371</c:v>
                </c:pt>
                <c:pt idx="795">
                  <c:v>1236.853554</c:v>
                </c:pt>
                <c:pt idx="796">
                  <c:v>1243.73333</c:v>
                </c:pt>
                <c:pt idx="797">
                  <c:v>1237.8543219999999</c:v>
                </c:pt>
                <c:pt idx="798">
                  <c:v>1227.8208119999999</c:v>
                </c:pt>
                <c:pt idx="799">
                  <c:v>1218.599056</c:v>
                </c:pt>
                <c:pt idx="800">
                  <c:v>1219.755629</c:v>
                </c:pt>
                <c:pt idx="801">
                  <c:v>1233.9224959999999</c:v>
                </c:pt>
                <c:pt idx="802">
                  <c:v>1236.8670890000001</c:v>
                </c:pt>
                <c:pt idx="803">
                  <c:v>1242.1614489999999</c:v>
                </c:pt>
                <c:pt idx="804">
                  <c:v>1236.5385719999999</c:v>
                </c:pt>
                <c:pt idx="805">
                  <c:v>1234.396802</c:v>
                </c:pt>
                <c:pt idx="806">
                  <c:v>1236.712213</c:v>
                </c:pt>
                <c:pt idx="807">
                  <c:v>1236.1587199999999</c:v>
                </c:pt>
                <c:pt idx="808">
                  <c:v>1227.1995979999999</c:v>
                </c:pt>
                <c:pt idx="809">
                  <c:v>1232.563502</c:v>
                </c:pt>
                <c:pt idx="810">
                  <c:v>1238.5717649999999</c:v>
                </c:pt>
                <c:pt idx="811">
                  <c:v>1238.857534</c:v>
                </c:pt>
                <c:pt idx="812">
                  <c:v>1239.1185539999999</c:v>
                </c:pt>
                <c:pt idx="813">
                  <c:v>1239.518407</c:v>
                </c:pt>
                <c:pt idx="814">
                  <c:v>1244.1060339999999</c:v>
                </c:pt>
                <c:pt idx="815">
                  <c:v>1234.611946</c:v>
                </c:pt>
                <c:pt idx="816">
                  <c:v>1229.575689</c:v>
                </c:pt>
                <c:pt idx="817">
                  <c:v>1230.5364010000001</c:v>
                </c:pt>
                <c:pt idx="818">
                  <c:v>1226.0838859999999</c:v>
                </c:pt>
                <c:pt idx="819">
                  <c:v>1217.7934299999999</c:v>
                </c:pt>
                <c:pt idx="820">
                  <c:v>1219.0526930000001</c:v>
                </c:pt>
                <c:pt idx="821">
                  <c:v>1223.0702470000001</c:v>
                </c:pt>
                <c:pt idx="822">
                  <c:v>1214.7263869999999</c:v>
                </c:pt>
                <c:pt idx="823">
                  <c:v>1212.9529259999999</c:v>
                </c:pt>
                <c:pt idx="824">
                  <c:v>1214.023594</c:v>
                </c:pt>
                <c:pt idx="825">
                  <c:v>1210.949443</c:v>
                </c:pt>
                <c:pt idx="826">
                  <c:v>1202.7011219999999</c:v>
                </c:pt>
                <c:pt idx="827">
                  <c:v>1195.9009249999999</c:v>
                </c:pt>
                <c:pt idx="828">
                  <c:v>1194.5858740000001</c:v>
                </c:pt>
                <c:pt idx="829">
                  <c:v>1188.6292659999999</c:v>
                </c:pt>
                <c:pt idx="830">
                  <c:v>1188.0015860000001</c:v>
                </c:pt>
                <c:pt idx="831">
                  <c:v>1199.1888160000001</c:v>
                </c:pt>
                <c:pt idx="832">
                  <c:v>1186.2914860000001</c:v>
                </c:pt>
                <c:pt idx="833">
                  <c:v>1184.5643729999999</c:v>
                </c:pt>
                <c:pt idx="834">
                  <c:v>1186.292735</c:v>
                </c:pt>
                <c:pt idx="835">
                  <c:v>1197.399907</c:v>
                </c:pt>
                <c:pt idx="836">
                  <c:v>1178.5495069999999</c:v>
                </c:pt>
                <c:pt idx="837">
                  <c:v>1172.436156</c:v>
                </c:pt>
                <c:pt idx="838">
                  <c:v>1165.9443490000001</c:v>
                </c:pt>
                <c:pt idx="839">
                  <c:v>1165.257411</c:v>
                </c:pt>
                <c:pt idx="840">
                  <c:v>1161.8984760000001</c:v>
                </c:pt>
                <c:pt idx="841">
                  <c:v>1165.5565799999999</c:v>
                </c:pt>
                <c:pt idx="842">
                  <c:v>1171.410061</c:v>
                </c:pt>
                <c:pt idx="843">
                  <c:v>1171.5970500000001</c:v>
                </c:pt>
                <c:pt idx="844">
                  <c:v>1173.3988859999999</c:v>
                </c:pt>
                <c:pt idx="845">
                  <c:v>1165.1624839999999</c:v>
                </c:pt>
                <c:pt idx="846">
                  <c:v>1166.7640180000001</c:v>
                </c:pt>
                <c:pt idx="847">
                  <c:v>1171.259708</c:v>
                </c:pt>
                <c:pt idx="848">
                  <c:v>1173.315906</c:v>
                </c:pt>
                <c:pt idx="849">
                  <c:v>1177.7109559999999</c:v>
                </c:pt>
                <c:pt idx="850">
                  <c:v>1182.092701</c:v>
                </c:pt>
                <c:pt idx="851">
                  <c:v>1189.3932930000001</c:v>
                </c:pt>
                <c:pt idx="852">
                  <c:v>1191.866464</c:v>
                </c:pt>
                <c:pt idx="853">
                  <c:v>1185.3573240000001</c:v>
                </c:pt>
                <c:pt idx="854">
                  <c:v>1179.5538790000001</c:v>
                </c:pt>
                <c:pt idx="855">
                  <c:v>1184.38291</c:v>
                </c:pt>
                <c:pt idx="856">
                  <c:v>1174.5822430000001</c:v>
                </c:pt>
                <c:pt idx="857">
                  <c:v>1170.183816</c:v>
                </c:pt>
                <c:pt idx="858">
                  <c:v>1170.102883</c:v>
                </c:pt>
                <c:pt idx="859">
                  <c:v>1163.568677</c:v>
                </c:pt>
                <c:pt idx="860">
                  <c:v>1165.8918080000001</c:v>
                </c:pt>
                <c:pt idx="861">
                  <c:v>1146.9064100000001</c:v>
                </c:pt>
                <c:pt idx="862">
                  <c:v>1126.8001730000001</c:v>
                </c:pt>
                <c:pt idx="863">
                  <c:v>1120.7200330000001</c:v>
                </c:pt>
                <c:pt idx="864">
                  <c:v>1130.624597</c:v>
                </c:pt>
                <c:pt idx="865">
                  <c:v>1120.978818</c:v>
                </c:pt>
                <c:pt idx="866">
                  <c:v>1123.7873669999999</c:v>
                </c:pt>
                <c:pt idx="867">
                  <c:v>1126.3461339999999</c:v>
                </c:pt>
                <c:pt idx="868">
                  <c:v>1125.07293</c:v>
                </c:pt>
                <c:pt idx="869">
                  <c:v>1126.2893730000001</c:v>
                </c:pt>
                <c:pt idx="870">
                  <c:v>1132.1575089999999</c:v>
                </c:pt>
                <c:pt idx="871">
                  <c:v>1135.7024630000001</c:v>
                </c:pt>
                <c:pt idx="872">
                  <c:v>1133.581226</c:v>
                </c:pt>
                <c:pt idx="873">
                  <c:v>1130.2910879999999</c:v>
                </c:pt>
                <c:pt idx="874">
                  <c:v>1132.904867</c:v>
                </c:pt>
                <c:pt idx="875">
                  <c:v>1135.3502269999999</c:v>
                </c:pt>
                <c:pt idx="876">
                  <c:v>1141.8112389999999</c:v>
                </c:pt>
                <c:pt idx="877">
                  <c:v>1145.880467</c:v>
                </c:pt>
                <c:pt idx="878">
                  <c:v>1141.125409</c:v>
                </c:pt>
                <c:pt idx="879">
                  <c:v>1144.610739</c:v>
                </c:pt>
                <c:pt idx="880">
                  <c:v>1142.393268</c:v>
                </c:pt>
                <c:pt idx="881">
                  <c:v>1139.135896</c:v>
                </c:pt>
                <c:pt idx="882">
                  <c:v>1139.069424</c:v>
                </c:pt>
                <c:pt idx="883">
                  <c:v>1137.9844680000001</c:v>
                </c:pt>
                <c:pt idx="884">
                  <c:v>1135.4713859999999</c:v>
                </c:pt>
                <c:pt idx="885">
                  <c:v>1141.0943560000001</c:v>
                </c:pt>
                <c:pt idx="886">
                  <c:v>1140.9862720000001</c:v>
                </c:pt>
                <c:pt idx="887">
                  <c:v>1149.241669</c:v>
                </c:pt>
                <c:pt idx="888">
                  <c:v>1149.8823540000001</c:v>
                </c:pt>
                <c:pt idx="889">
                  <c:v>1160.7683199999999</c:v>
                </c:pt>
                <c:pt idx="890">
                  <c:v>1164.382736</c:v>
                </c:pt>
                <c:pt idx="891">
                  <c:v>1161.6127610000001</c:v>
                </c:pt>
                <c:pt idx="892">
                  <c:v>1159.995379</c:v>
                </c:pt>
                <c:pt idx="893">
                  <c:v>1167.6720419999999</c:v>
                </c:pt>
                <c:pt idx="894">
                  <c:v>1180.672624</c:v>
                </c:pt>
                <c:pt idx="895">
                  <c:v>1187.0088459999999</c:v>
                </c:pt>
                <c:pt idx="896">
                  <c:v>1179.194632</c:v>
                </c:pt>
                <c:pt idx="897">
                  <c:v>1182.5030750000001</c:v>
                </c:pt>
                <c:pt idx="898">
                  <c:v>1185.497382</c:v>
                </c:pt>
                <c:pt idx="899">
                  <c:v>1183.6810989999999</c:v>
                </c:pt>
                <c:pt idx="900">
                  <c:v>1184.0195530000001</c:v>
                </c:pt>
                <c:pt idx="901">
                  <c:v>1181.269074</c:v>
                </c:pt>
                <c:pt idx="902">
                  <c:v>1189.661445</c:v>
                </c:pt>
                <c:pt idx="903">
                  <c:v>1186.383671</c:v>
                </c:pt>
                <c:pt idx="904">
                  <c:v>1194.6464060000001</c:v>
                </c:pt>
                <c:pt idx="905">
                  <c:v>1197.668919</c:v>
                </c:pt>
                <c:pt idx="906">
                  <c:v>1197.279796</c:v>
                </c:pt>
                <c:pt idx="907">
                  <c:v>1191.0190560000001</c:v>
                </c:pt>
                <c:pt idx="908">
                  <c:v>1192.0277510000001</c:v>
                </c:pt>
                <c:pt idx="909">
                  <c:v>1183.984608</c:v>
                </c:pt>
                <c:pt idx="910">
                  <c:v>1176.5219890000001</c:v>
                </c:pt>
                <c:pt idx="911">
                  <c:v>1172.6184459999999</c:v>
                </c:pt>
                <c:pt idx="912">
                  <c:v>1170.126305</c:v>
                </c:pt>
                <c:pt idx="913">
                  <c:v>1175.7710070000001</c:v>
                </c:pt>
                <c:pt idx="914">
                  <c:v>1168.3607010000001</c:v>
                </c:pt>
                <c:pt idx="915">
                  <c:v>1162.949809</c:v>
                </c:pt>
                <c:pt idx="916">
                  <c:v>1160.7117109999999</c:v>
                </c:pt>
                <c:pt idx="917">
                  <c:v>1158.697435</c:v>
                </c:pt>
                <c:pt idx="918">
                  <c:v>1153.4396320000001</c:v>
                </c:pt>
                <c:pt idx="919">
                  <c:v>1156.5511650000001</c:v>
                </c:pt>
                <c:pt idx="920">
                  <c:v>1148.1347780000001</c:v>
                </c:pt>
                <c:pt idx="921">
                  <c:v>1154.4681499999999</c:v>
                </c:pt>
                <c:pt idx="922">
                  <c:v>1153.800446</c:v>
                </c:pt>
                <c:pt idx="923">
                  <c:v>1163.3371380000001</c:v>
                </c:pt>
                <c:pt idx="924">
                  <c:v>1168.1702760000001</c:v>
                </c:pt>
                <c:pt idx="925">
                  <c:v>1155.1592370000001</c:v>
                </c:pt>
                <c:pt idx="926">
                  <c:v>1158.749667</c:v>
                </c:pt>
                <c:pt idx="927">
                  <c:v>1157.1485929999999</c:v>
                </c:pt>
                <c:pt idx="928">
                  <c:v>1155.573797</c:v>
                </c:pt>
                <c:pt idx="929">
                  <c:v>1156.8064220000001</c:v>
                </c:pt>
                <c:pt idx="930">
                  <c:v>1156.531078</c:v>
                </c:pt>
                <c:pt idx="931">
                  <c:v>1155.006539</c:v>
                </c:pt>
                <c:pt idx="932">
                  <c:v>1149.550753</c:v>
                </c:pt>
                <c:pt idx="933">
                  <c:v>1140.713422</c:v>
                </c:pt>
                <c:pt idx="934">
                  <c:v>1135.5605310000001</c:v>
                </c:pt>
                <c:pt idx="935">
                  <c:v>1125.2368200000001</c:v>
                </c:pt>
                <c:pt idx="936">
                  <c:v>1143.5945240000001</c:v>
                </c:pt>
                <c:pt idx="937">
                  <c:v>1133.8103880000001</c:v>
                </c:pt>
                <c:pt idx="938">
                  <c:v>1132.8547120000001</c:v>
                </c:pt>
                <c:pt idx="939">
                  <c:v>1139.296004</c:v>
                </c:pt>
                <c:pt idx="940">
                  <c:v>1152.3543159999999</c:v>
                </c:pt>
                <c:pt idx="941">
                  <c:v>1144.7430750000001</c:v>
                </c:pt>
                <c:pt idx="942">
                  <c:v>1141.1468620000001</c:v>
                </c:pt>
                <c:pt idx="943">
                  <c:v>1127.578763</c:v>
                </c:pt>
                <c:pt idx="944">
                  <c:v>1116.878653</c:v>
                </c:pt>
                <c:pt idx="945">
                  <c:v>1116.6366169999999</c:v>
                </c:pt>
                <c:pt idx="946">
                  <c:v>1125.528644</c:v>
                </c:pt>
                <c:pt idx="947">
                  <c:v>1116.9824490000001</c:v>
                </c:pt>
                <c:pt idx="948">
                  <c:v>1125.375016</c:v>
                </c:pt>
                <c:pt idx="949">
                  <c:v>1132.754682</c:v>
                </c:pt>
                <c:pt idx="950">
                  <c:v>1119.911329</c:v>
                </c:pt>
                <c:pt idx="951">
                  <c:v>1112.8983499999999</c:v>
                </c:pt>
                <c:pt idx="952">
                  <c:v>1119.8462119999999</c:v>
                </c:pt>
                <c:pt idx="953">
                  <c:v>1124.450713</c:v>
                </c:pt>
                <c:pt idx="954">
                  <c:v>1130.025723</c:v>
                </c:pt>
                <c:pt idx="955">
                  <c:v>1140.93561</c:v>
                </c:pt>
                <c:pt idx="956">
                  <c:v>1144.180889</c:v>
                </c:pt>
                <c:pt idx="957">
                  <c:v>1150.6538780000001</c:v>
                </c:pt>
                <c:pt idx="958">
                  <c:v>1149.0450860000001</c:v>
                </c:pt>
                <c:pt idx="959">
                  <c:v>1153.2211460000001</c:v>
                </c:pt>
                <c:pt idx="960">
                  <c:v>1142.985619</c:v>
                </c:pt>
                <c:pt idx="961">
                  <c:v>1137.134065</c:v>
                </c:pt>
                <c:pt idx="962">
                  <c:v>1136.1927089999999</c:v>
                </c:pt>
                <c:pt idx="963">
                  <c:v>1133.6654040000001</c:v>
                </c:pt>
                <c:pt idx="964">
                  <c:v>1141.63859</c:v>
                </c:pt>
                <c:pt idx="965">
                  <c:v>1137.5711670000001</c:v>
                </c:pt>
                <c:pt idx="966">
                  <c:v>1168.8450499999999</c:v>
                </c:pt>
                <c:pt idx="967">
                  <c:v>1171.834736</c:v>
                </c:pt>
                <c:pt idx="968">
                  <c:v>1168.805464</c:v>
                </c:pt>
                <c:pt idx="969">
                  <c:v>1173.408774</c:v>
                </c:pt>
                <c:pt idx="970">
                  <c:v>1175.269327</c:v>
                </c:pt>
                <c:pt idx="971">
                  <c:v>1172.364763</c:v>
                </c:pt>
                <c:pt idx="972">
                  <c:v>1174.568847</c:v>
                </c:pt>
                <c:pt idx="973">
                  <c:v>1173.750053</c:v>
                </c:pt>
                <c:pt idx="974">
                  <c:v>1180.8644039999999</c:v>
                </c:pt>
                <c:pt idx="975">
                  <c:v>1186.3896930000001</c:v>
                </c:pt>
                <c:pt idx="976">
                  <c:v>1191.9081819999999</c:v>
                </c:pt>
                <c:pt idx="977">
                  <c:v>1194.6382470000001</c:v>
                </c:pt>
                <c:pt idx="978">
                  <c:v>1189.3256249999999</c:v>
                </c:pt>
                <c:pt idx="979">
                  <c:v>1190.018325</c:v>
                </c:pt>
                <c:pt idx="980">
                  <c:v>1200.4928950000001</c:v>
                </c:pt>
                <c:pt idx="981">
                  <c:v>1210.737584</c:v>
                </c:pt>
                <c:pt idx="982">
                  <c:v>1213.3230249999999</c:v>
                </c:pt>
                <c:pt idx="983">
                  <c:v>1205.814519</c:v>
                </c:pt>
                <c:pt idx="984">
                  <c:v>1206.1348640000001</c:v>
                </c:pt>
                <c:pt idx="985">
                  <c:v>1207.2218370000001</c:v>
                </c:pt>
                <c:pt idx="986">
                  <c:v>1207.395297</c:v>
                </c:pt>
                <c:pt idx="987">
                  <c:v>1203.669308</c:v>
                </c:pt>
                <c:pt idx="988">
                  <c:v>1203.0597620000001</c:v>
                </c:pt>
                <c:pt idx="989">
                  <c:v>1207.019937</c:v>
                </c:pt>
                <c:pt idx="990">
                  <c:v>1206.7628319999999</c:v>
                </c:pt>
                <c:pt idx="991">
                  <c:v>1200.547131</c:v>
                </c:pt>
                <c:pt idx="992">
                  <c:v>1195.0380929999999</c:v>
                </c:pt>
                <c:pt idx="993">
                  <c:v>1186.6677810000001</c:v>
                </c:pt>
                <c:pt idx="994">
                  <c:v>1182.8695600000001</c:v>
                </c:pt>
                <c:pt idx="995">
                  <c:v>1188.9539010000001</c:v>
                </c:pt>
                <c:pt idx="996">
                  <c:v>1180.665751</c:v>
                </c:pt>
                <c:pt idx="997">
                  <c:v>1179.421233</c:v>
                </c:pt>
                <c:pt idx="998">
                  <c:v>1167.2835439999999</c:v>
                </c:pt>
                <c:pt idx="999">
                  <c:v>1169.5124049999999</c:v>
                </c:pt>
                <c:pt idx="1000">
                  <c:v>1165.4057660000001</c:v>
                </c:pt>
                <c:pt idx="1001">
                  <c:v>1171.925471</c:v>
                </c:pt>
                <c:pt idx="1002">
                  <c:v>1175.651175</c:v>
                </c:pt>
                <c:pt idx="1003">
                  <c:v>1178.572846</c:v>
                </c:pt>
                <c:pt idx="1004">
                  <c:v>1188.590715</c:v>
                </c:pt>
                <c:pt idx="1005">
                  <c:v>1188.3855149999999</c:v>
                </c:pt>
                <c:pt idx="1006">
                  <c:v>1190.254576</c:v>
                </c:pt>
                <c:pt idx="1007">
                  <c:v>1199.0300299999999</c:v>
                </c:pt>
                <c:pt idx="1008">
                  <c:v>1208.7438099999999</c:v>
                </c:pt>
                <c:pt idx="1009">
                  <c:v>1212.731205</c:v>
                </c:pt>
                <c:pt idx="1010">
                  <c:v>1213.601795</c:v>
                </c:pt>
                <c:pt idx="1011">
                  <c:v>1214.851684</c:v>
                </c:pt>
                <c:pt idx="1012">
                  <c:v>1218.7511850000001</c:v>
                </c:pt>
                <c:pt idx="1013">
                  <c:v>1215.4550059999999</c:v>
                </c:pt>
                <c:pt idx="1014">
                  <c:v>1214.9163699999999</c:v>
                </c:pt>
                <c:pt idx="1015">
                  <c:v>1216.1304009999999</c:v>
                </c:pt>
                <c:pt idx="1016">
                  <c:v>1217.351508</c:v>
                </c:pt>
                <c:pt idx="1017">
                  <c:v>1220.36906</c:v>
                </c:pt>
                <c:pt idx="1018">
                  <c:v>1221.2096730000001</c:v>
                </c:pt>
                <c:pt idx="1019">
                  <c:v>1219.436643</c:v>
                </c:pt>
                <c:pt idx="1020">
                  <c:v>1214.9294500000001</c:v>
                </c:pt>
                <c:pt idx="1021">
                  <c:v>1219.5197519999999</c:v>
                </c:pt>
                <c:pt idx="1022">
                  <c:v>1226.4563800000001</c:v>
                </c:pt>
                <c:pt idx="1023">
                  <c:v>1230.3657350000001</c:v>
                </c:pt>
                <c:pt idx="1024">
                  <c:v>1223.8300079999999</c:v>
                </c:pt>
                <c:pt idx="1025">
                  <c:v>1215.3126030000001</c:v>
                </c:pt>
                <c:pt idx="1026">
                  <c:v>1217.1570139999999</c:v>
                </c:pt>
                <c:pt idx="1027">
                  <c:v>1217.742246</c:v>
                </c:pt>
                <c:pt idx="1028">
                  <c:v>1214.8855570000001</c:v>
                </c:pt>
                <c:pt idx="1029">
                  <c:v>1205.809019</c:v>
                </c:pt>
                <c:pt idx="1030">
                  <c:v>1213.5426460000001</c:v>
                </c:pt>
                <c:pt idx="1031">
                  <c:v>1209.328624</c:v>
                </c:pt>
                <c:pt idx="1032">
                  <c:v>1206.776394</c:v>
                </c:pt>
                <c:pt idx="1033">
                  <c:v>1203.947148</c:v>
                </c:pt>
                <c:pt idx="1034">
                  <c:v>1203.886555</c:v>
                </c:pt>
                <c:pt idx="1035">
                  <c:v>1190.771628</c:v>
                </c:pt>
                <c:pt idx="1036">
                  <c:v>1188.6882390000001</c:v>
                </c:pt>
                <c:pt idx="1037">
                  <c:v>1193.7508769999999</c:v>
                </c:pt>
                <c:pt idx="1038">
                  <c:v>1187.7794610000001</c:v>
                </c:pt>
                <c:pt idx="1039">
                  <c:v>1191.134902</c:v>
                </c:pt>
                <c:pt idx="1040">
                  <c:v>1197.749579</c:v>
                </c:pt>
                <c:pt idx="1041">
                  <c:v>1193.9368910000001</c:v>
                </c:pt>
                <c:pt idx="1042">
                  <c:v>1193.271583</c:v>
                </c:pt>
                <c:pt idx="1043">
                  <c:v>1206.865499</c:v>
                </c:pt>
                <c:pt idx="1044">
                  <c:v>1205.556724</c:v>
                </c:pt>
                <c:pt idx="1045">
                  <c:v>1202.7422099999999</c:v>
                </c:pt>
                <c:pt idx="1046">
                  <c:v>1207.2155290000001</c:v>
                </c:pt>
                <c:pt idx="1047">
                  <c:v>1205.5015960000001</c:v>
                </c:pt>
                <c:pt idx="1048">
                  <c:v>1206.781277</c:v>
                </c:pt>
                <c:pt idx="1049">
                  <c:v>1210.64976</c:v>
                </c:pt>
                <c:pt idx="1050">
                  <c:v>1209.3572799999999</c:v>
                </c:pt>
                <c:pt idx="1051">
                  <c:v>1209.2546199999999</c:v>
                </c:pt>
                <c:pt idx="1052">
                  <c:v>1206.0252359999999</c:v>
                </c:pt>
                <c:pt idx="1053">
                  <c:v>1207.0697110000001</c:v>
                </c:pt>
                <c:pt idx="1054">
                  <c:v>1206.507206</c:v>
                </c:pt>
                <c:pt idx="1055">
                  <c:v>1211.486678</c:v>
                </c:pt>
                <c:pt idx="1056">
                  <c:v>1214.770794</c:v>
                </c:pt>
                <c:pt idx="1057">
                  <c:v>1212.4866239999999</c:v>
                </c:pt>
                <c:pt idx="1058">
                  <c:v>1213.623419</c:v>
                </c:pt>
                <c:pt idx="1059">
                  <c:v>1207.4664929999999</c:v>
                </c:pt>
                <c:pt idx="1060">
                  <c:v>1205.0016479999999</c:v>
                </c:pt>
                <c:pt idx="1061">
                  <c:v>1210.345141</c:v>
                </c:pt>
                <c:pt idx="1062">
                  <c:v>1212.9245699999999</c:v>
                </c:pt>
                <c:pt idx="1063">
                  <c:v>1220.1038140000001</c:v>
                </c:pt>
                <c:pt idx="1064">
                  <c:v>1223.5551419999999</c:v>
                </c:pt>
                <c:pt idx="1065">
                  <c:v>1226.1562489999999</c:v>
                </c:pt>
                <c:pt idx="1066">
                  <c:v>1225.1707730000001</c:v>
                </c:pt>
                <c:pt idx="1067">
                  <c:v>1226.5385690000001</c:v>
                </c:pt>
                <c:pt idx="1068">
                  <c:v>1223.643791</c:v>
                </c:pt>
                <c:pt idx="1069">
                  <c:v>1223.877794</c:v>
                </c:pt>
                <c:pt idx="1070">
                  <c:v>1224.568164</c:v>
                </c:pt>
                <c:pt idx="1071">
                  <c:v>1223.6138430000001</c:v>
                </c:pt>
                <c:pt idx="1072">
                  <c:v>1220.5710879999999</c:v>
                </c:pt>
                <c:pt idx="1073">
                  <c:v>1220.592167</c:v>
                </c:pt>
                <c:pt idx="1074">
                  <c:v>1223.058622</c:v>
                </c:pt>
                <c:pt idx="1075">
                  <c:v>1222.7103609999999</c:v>
                </c:pt>
                <c:pt idx="1076">
                  <c:v>1225.9976590000001</c:v>
                </c:pt>
                <c:pt idx="1077">
                  <c:v>1231.595716</c:v>
                </c:pt>
                <c:pt idx="1078">
                  <c:v>1230.385407</c:v>
                </c:pt>
                <c:pt idx="1079">
                  <c:v>1232.176952</c:v>
                </c:pt>
                <c:pt idx="1080">
                  <c:v>1227.814083</c:v>
                </c:pt>
                <c:pt idx="1081">
                  <c:v>1227.9426800000001</c:v>
                </c:pt>
                <c:pt idx="1082">
                  <c:v>1238.3178800000001</c:v>
                </c:pt>
                <c:pt idx="1083">
                  <c:v>1230.2294360000001</c:v>
                </c:pt>
                <c:pt idx="1084">
                  <c:v>1233.321334</c:v>
                </c:pt>
                <c:pt idx="1085">
                  <c:v>1234.7888270000001</c:v>
                </c:pt>
                <c:pt idx="1086">
                  <c:v>1230.0120790000001</c:v>
                </c:pt>
                <c:pt idx="1087">
                  <c:v>1229.512125</c:v>
                </c:pt>
                <c:pt idx="1088">
                  <c:v>1226.9587630000001</c:v>
                </c:pt>
                <c:pt idx="1089">
                  <c:v>1226.3149410000001</c:v>
                </c:pt>
                <c:pt idx="1090">
                  <c:v>1228.024664</c:v>
                </c:pt>
                <c:pt idx="1091">
                  <c:v>1233.689942</c:v>
                </c:pt>
                <c:pt idx="1092">
                  <c:v>1233.003719</c:v>
                </c:pt>
                <c:pt idx="1093">
                  <c:v>1230.7249389999999</c:v>
                </c:pt>
                <c:pt idx="1094">
                  <c:v>1221.905475</c:v>
                </c:pt>
                <c:pt idx="1095">
                  <c:v>1223.5398419999999</c:v>
                </c:pt>
                <c:pt idx="1096">
                  <c:v>1221.3774539999999</c:v>
                </c:pt>
                <c:pt idx="1097">
                  <c:v>1225.138721</c:v>
                </c:pt>
                <c:pt idx="1098">
                  <c:v>1214.934442</c:v>
                </c:pt>
                <c:pt idx="1099">
                  <c:v>1207.1840609999999</c:v>
                </c:pt>
                <c:pt idx="1100">
                  <c:v>1205.496807</c:v>
                </c:pt>
                <c:pt idx="1101">
                  <c:v>1210.162084</c:v>
                </c:pt>
                <c:pt idx="1102">
                  <c:v>1210.325887</c:v>
                </c:pt>
                <c:pt idx="1103">
                  <c:v>1211.391787</c:v>
                </c:pt>
                <c:pt idx="1104">
                  <c:v>1213.548117</c:v>
                </c:pt>
                <c:pt idx="1105">
                  <c:v>1218.1648399999999</c:v>
                </c:pt>
                <c:pt idx="1106">
                  <c:v>1221.368829</c:v>
                </c:pt>
                <c:pt idx="1107">
                  <c:v>1218.272442</c:v>
                </c:pt>
                <c:pt idx="1108">
                  <c:v>1219.348538</c:v>
                </c:pt>
                <c:pt idx="1109">
                  <c:v>1208.6377689999999</c:v>
                </c:pt>
                <c:pt idx="1110">
                  <c:v>1212.5660889999999</c:v>
                </c:pt>
                <c:pt idx="1111">
                  <c:v>1214.400026</c:v>
                </c:pt>
                <c:pt idx="1112">
                  <c:v>1218.825783</c:v>
                </c:pt>
                <c:pt idx="1113">
                  <c:v>1213.2808680000001</c:v>
                </c:pt>
                <c:pt idx="1114">
                  <c:v>1219.044167</c:v>
                </c:pt>
                <c:pt idx="1115">
                  <c:v>1223.1924879999999</c:v>
                </c:pt>
                <c:pt idx="1116">
                  <c:v>1222.403744</c:v>
                </c:pt>
                <c:pt idx="1117">
                  <c:v>1218.6547310000001</c:v>
                </c:pt>
                <c:pt idx="1118">
                  <c:v>1218.032772</c:v>
                </c:pt>
                <c:pt idx="1119">
                  <c:v>1213.4938340000001</c:v>
                </c:pt>
                <c:pt idx="1120">
                  <c:v>1207.151237</c:v>
                </c:pt>
                <c:pt idx="1121">
                  <c:v>1208.8600750000001</c:v>
                </c:pt>
                <c:pt idx="1122">
                  <c:v>1204.6567130000001</c:v>
                </c:pt>
                <c:pt idx="1123">
                  <c:v>1210.001178</c:v>
                </c:pt>
                <c:pt idx="1124">
                  <c:v>1217.7746959999999</c:v>
                </c:pt>
                <c:pt idx="1125">
                  <c:v>1212.7873830000001</c:v>
                </c:pt>
                <c:pt idx="1126">
                  <c:v>1228.844994</c:v>
                </c:pt>
                <c:pt idx="1127">
                  <c:v>1227.7386389999999</c:v>
                </c:pt>
                <c:pt idx="1128">
                  <c:v>1219.857861</c:v>
                </c:pt>
                <c:pt idx="1129">
                  <c:v>1213.4556399999999</c:v>
                </c:pt>
                <c:pt idx="1130">
                  <c:v>1209.222878</c:v>
                </c:pt>
                <c:pt idx="1131">
                  <c:v>1211.3206399999999</c:v>
                </c:pt>
                <c:pt idx="1132">
                  <c:v>1212.440885</c:v>
                </c:pt>
                <c:pt idx="1133">
                  <c:v>1221.51955</c:v>
                </c:pt>
                <c:pt idx="1134">
                  <c:v>1228.8953489999999</c:v>
                </c:pt>
                <c:pt idx="1135">
                  <c:v>1228.619436</c:v>
                </c:pt>
                <c:pt idx="1136">
                  <c:v>1227.4969209999999</c:v>
                </c:pt>
                <c:pt idx="1137">
                  <c:v>1230.132425</c:v>
                </c:pt>
                <c:pt idx="1138">
                  <c:v>1233.414763</c:v>
                </c:pt>
                <c:pt idx="1139">
                  <c:v>1225.0164560000001</c:v>
                </c:pt>
                <c:pt idx="1140">
                  <c:v>1231.296619</c:v>
                </c:pt>
                <c:pt idx="1141">
                  <c:v>1226.986312</c:v>
                </c:pt>
                <c:pt idx="1142">
                  <c:v>1225.9648279999999</c:v>
                </c:pt>
                <c:pt idx="1143">
                  <c:v>1229.1396259999999</c:v>
                </c:pt>
                <c:pt idx="1144">
                  <c:v>1220.5553729999999</c:v>
                </c:pt>
                <c:pt idx="1145">
                  <c:v>1229.7910890000001</c:v>
                </c:pt>
                <c:pt idx="1146">
                  <c:v>1232.7412710000001</c:v>
                </c:pt>
                <c:pt idx="1147">
                  <c:v>1227.986821</c:v>
                </c:pt>
                <c:pt idx="1148">
                  <c:v>1219.8630009999999</c:v>
                </c:pt>
                <c:pt idx="1149">
                  <c:v>1212.513072</c:v>
                </c:pt>
                <c:pt idx="1150">
                  <c:v>1221.980593</c:v>
                </c:pt>
                <c:pt idx="1151">
                  <c:v>1223.7603200000001</c:v>
                </c:pt>
                <c:pt idx="1152">
                  <c:v>1224.6616819999999</c:v>
                </c:pt>
                <c:pt idx="1153">
                  <c:v>1223.266703</c:v>
                </c:pt>
                <c:pt idx="1154">
                  <c:v>1219.7485939999999</c:v>
                </c:pt>
                <c:pt idx="1155">
                  <c:v>1218.446721</c:v>
                </c:pt>
                <c:pt idx="1156">
                  <c:v>1207.4202290000001</c:v>
                </c:pt>
                <c:pt idx="1157">
                  <c:v>1204.7428359999999</c:v>
                </c:pt>
                <c:pt idx="1158">
                  <c:v>1203.2134779999999</c:v>
                </c:pt>
                <c:pt idx="1159">
                  <c:v>1205.4041990000001</c:v>
                </c:pt>
                <c:pt idx="1160">
                  <c:v>1204.8439269999999</c:v>
                </c:pt>
                <c:pt idx="1161">
                  <c:v>1201.494003</c:v>
                </c:pt>
                <c:pt idx="1162">
                  <c:v>1213.823682</c:v>
                </c:pt>
                <c:pt idx="1163">
                  <c:v>1208.979607</c:v>
                </c:pt>
                <c:pt idx="1164">
                  <c:v>1208.298076</c:v>
                </c:pt>
                <c:pt idx="1165">
                  <c:v>1213.1508779999999</c:v>
                </c:pt>
                <c:pt idx="1166">
                  <c:v>1223.607188</c:v>
                </c:pt>
                <c:pt idx="1167">
                  <c:v>1223.8464409999999</c:v>
                </c:pt>
                <c:pt idx="1168">
                  <c:v>1227.330224</c:v>
                </c:pt>
                <c:pt idx="1169">
                  <c:v>1233.475402</c:v>
                </c:pt>
                <c:pt idx="1170">
                  <c:v>1224.1896730000001</c:v>
                </c:pt>
                <c:pt idx="1171">
                  <c:v>1221.5816090000001</c:v>
                </c:pt>
                <c:pt idx="1172">
                  <c:v>1222.4233220000001</c:v>
                </c:pt>
                <c:pt idx="1173">
                  <c:v>1220.6304319999999</c:v>
                </c:pt>
                <c:pt idx="1174">
                  <c:v>1221.5301119999999</c:v>
                </c:pt>
                <c:pt idx="1175">
                  <c:v>1220.217349</c:v>
                </c:pt>
                <c:pt idx="1176">
                  <c:v>1219.3373449999999</c:v>
                </c:pt>
                <c:pt idx="1177">
                  <c:v>1225.4737889999999</c:v>
                </c:pt>
                <c:pt idx="1178">
                  <c:v>1220.5301239999999</c:v>
                </c:pt>
                <c:pt idx="1179">
                  <c:v>1218.4524389999999</c:v>
                </c:pt>
                <c:pt idx="1180">
                  <c:v>1209.098598</c:v>
                </c:pt>
                <c:pt idx="1181">
                  <c:v>1206.6237699999999</c:v>
                </c:pt>
                <c:pt idx="1182">
                  <c:v>1194.9339910000001</c:v>
                </c:pt>
                <c:pt idx="1183">
                  <c:v>1197.15733</c:v>
                </c:pt>
                <c:pt idx="1184">
                  <c:v>1190.741665</c:v>
                </c:pt>
                <c:pt idx="1185">
                  <c:v>1184.939869</c:v>
                </c:pt>
                <c:pt idx="1186">
                  <c:v>1181.3449270000001</c:v>
                </c:pt>
                <c:pt idx="1187">
                  <c:v>1185.6451159999999</c:v>
                </c:pt>
                <c:pt idx="1188">
                  <c:v>1191.8090609999999</c:v>
                </c:pt>
                <c:pt idx="1189">
                  <c:v>1187.9799350000001</c:v>
                </c:pt>
                <c:pt idx="1190">
                  <c:v>1172.678795</c:v>
                </c:pt>
                <c:pt idx="1191">
                  <c:v>1179.804449</c:v>
                </c:pt>
                <c:pt idx="1192">
                  <c:v>1182.599567</c:v>
                </c:pt>
                <c:pt idx="1193">
                  <c:v>1186.1978879999999</c:v>
                </c:pt>
                <c:pt idx="1194">
                  <c:v>1197.553373</c:v>
                </c:pt>
                <c:pt idx="1195">
                  <c:v>1203.743545</c:v>
                </c:pt>
                <c:pt idx="1196">
                  <c:v>1195.904544</c:v>
                </c:pt>
                <c:pt idx="1197">
                  <c:v>1197.0300930000001</c:v>
                </c:pt>
                <c:pt idx="1198">
                  <c:v>1196.9166580000001</c:v>
                </c:pt>
                <c:pt idx="1199">
                  <c:v>1198.02421</c:v>
                </c:pt>
                <c:pt idx="1200">
                  <c:v>1191.1397320000001</c:v>
                </c:pt>
                <c:pt idx="1201">
                  <c:v>1185.0161430000001</c:v>
                </c:pt>
                <c:pt idx="1202">
                  <c:v>1180.6518960000001</c:v>
                </c:pt>
                <c:pt idx="1203">
                  <c:v>1184.7258220000001</c:v>
                </c:pt>
                <c:pt idx="1204">
                  <c:v>1188.3010360000001</c:v>
                </c:pt>
                <c:pt idx="1205">
                  <c:v>1179.4049520000001</c:v>
                </c:pt>
                <c:pt idx="1206">
                  <c:v>1182.4074000000001</c:v>
                </c:pt>
                <c:pt idx="1207">
                  <c:v>1181.7887760000001</c:v>
                </c:pt>
                <c:pt idx="1208">
                  <c:v>1182.5569909999999</c:v>
                </c:pt>
                <c:pt idx="1209">
                  <c:v>1185.1683949999999</c:v>
                </c:pt>
                <c:pt idx="1210">
                  <c:v>1197.972994</c:v>
                </c:pt>
                <c:pt idx="1211">
                  <c:v>1209.6632139999999</c:v>
                </c:pt>
                <c:pt idx="1212">
                  <c:v>1219.783443</c:v>
                </c:pt>
                <c:pt idx="1213">
                  <c:v>1215.696093</c:v>
                </c:pt>
                <c:pt idx="1214">
                  <c:v>1218.2646339999999</c:v>
                </c:pt>
                <c:pt idx="1215">
                  <c:v>1221.3927490000001</c:v>
                </c:pt>
                <c:pt idx="1216">
                  <c:v>1213.7911650000001</c:v>
                </c:pt>
                <c:pt idx="1217">
                  <c:v>1218.541876</c:v>
                </c:pt>
                <c:pt idx="1218">
                  <c:v>1220.4687570000001</c:v>
                </c:pt>
                <c:pt idx="1219">
                  <c:v>1233.9930059999999</c:v>
                </c:pt>
                <c:pt idx="1220">
                  <c:v>1231.6036999999999</c:v>
                </c:pt>
                <c:pt idx="1221">
                  <c:v>1236.5628979999999</c:v>
                </c:pt>
                <c:pt idx="1222">
                  <c:v>1239.434814</c:v>
                </c:pt>
                <c:pt idx="1223">
                  <c:v>1243.479073</c:v>
                </c:pt>
                <c:pt idx="1224">
                  <c:v>1238.193679</c:v>
                </c:pt>
                <c:pt idx="1225">
                  <c:v>1238.6393350000001</c:v>
                </c:pt>
                <c:pt idx="1226">
                  <c:v>1237.708067</c:v>
                </c:pt>
                <c:pt idx="1227">
                  <c:v>1237.89482</c:v>
                </c:pt>
                <c:pt idx="1228">
                  <c:v>1239.145137</c:v>
                </c:pt>
                <c:pt idx="1229">
                  <c:v>1241.8648639999999</c:v>
                </c:pt>
                <c:pt idx="1230">
                  <c:v>1246.705575</c:v>
                </c:pt>
                <c:pt idx="1231">
                  <c:v>1249.8389749999999</c:v>
                </c:pt>
                <c:pt idx="1232">
                  <c:v>1258.1900410000001</c:v>
                </c:pt>
                <c:pt idx="1233">
                  <c:v>1256.79214</c:v>
                </c:pt>
                <c:pt idx="1234">
                  <c:v>1262.3705399999999</c:v>
                </c:pt>
                <c:pt idx="1235">
                  <c:v>1263.738568</c:v>
                </c:pt>
                <c:pt idx="1236">
                  <c:v>1265.842854</c:v>
                </c:pt>
                <c:pt idx="1237">
                  <c:v>1264.0463030000001</c:v>
                </c:pt>
                <c:pt idx="1238">
                  <c:v>1263.8328670000001</c:v>
                </c:pt>
                <c:pt idx="1239">
                  <c:v>1264.9049869999999</c:v>
                </c:pt>
                <c:pt idx="1240">
                  <c:v>1279.0925299999999</c:v>
                </c:pt>
                <c:pt idx="1241">
                  <c:v>1286.8150009999999</c:v>
                </c:pt>
                <c:pt idx="1242">
                  <c:v>1283.2344740000001</c:v>
                </c:pt>
                <c:pt idx="1243">
                  <c:v>1283.1374129999999</c:v>
                </c:pt>
                <c:pt idx="1244">
                  <c:v>1288.2395079999999</c:v>
                </c:pt>
                <c:pt idx="1245">
                  <c:v>1285.310616</c:v>
                </c:pt>
                <c:pt idx="1246">
                  <c:v>1286.035052</c:v>
                </c:pt>
                <c:pt idx="1247">
                  <c:v>1281.5785209999999</c:v>
                </c:pt>
                <c:pt idx="1248">
                  <c:v>1290.2753520000001</c:v>
                </c:pt>
                <c:pt idx="1249">
                  <c:v>1284.081823</c:v>
                </c:pt>
                <c:pt idx="1250">
                  <c:v>1286.424411</c:v>
                </c:pt>
                <c:pt idx="1251">
                  <c:v>1279.6405339999999</c:v>
                </c:pt>
                <c:pt idx="1252">
                  <c:v>1278.372799</c:v>
                </c:pt>
                <c:pt idx="1253">
                  <c:v>1278.2634849999999</c:v>
                </c:pt>
                <c:pt idx="1254">
                  <c:v>1278.5530570000001</c:v>
                </c:pt>
                <c:pt idx="1255">
                  <c:v>1284.247241</c:v>
                </c:pt>
                <c:pt idx="1256">
                  <c:v>1283.0675020000001</c:v>
                </c:pt>
                <c:pt idx="1257">
                  <c:v>1282.042234</c:v>
                </c:pt>
                <c:pt idx="1258">
                  <c:v>1282.9169939999999</c:v>
                </c:pt>
                <c:pt idx="1259">
                  <c:v>1285.0134539999999</c:v>
                </c:pt>
                <c:pt idx="1260">
                  <c:v>1286.154861</c:v>
                </c:pt>
                <c:pt idx="1261">
                  <c:v>1277.218304</c:v>
                </c:pt>
                <c:pt idx="1262">
                  <c:v>1268.21057</c:v>
                </c:pt>
                <c:pt idx="1263">
                  <c:v>1268.926191</c:v>
                </c:pt>
                <c:pt idx="1264">
                  <c:v>1271.8511659999999</c:v>
                </c:pt>
                <c:pt idx="1265">
                  <c:v>1274.721438</c:v>
                </c:pt>
                <c:pt idx="1266">
                  <c:v>1275.2792280000001</c:v>
                </c:pt>
                <c:pt idx="1267">
                  <c:v>1277.0133390000001</c:v>
                </c:pt>
                <c:pt idx="1268">
                  <c:v>1276.6893849999999</c:v>
                </c:pt>
                <c:pt idx="1269">
                  <c:v>1274.472006</c:v>
                </c:pt>
                <c:pt idx="1270">
                  <c:v>1282.2107900000001</c:v>
                </c:pt>
                <c:pt idx="1271">
                  <c:v>1284.059313</c:v>
                </c:pt>
                <c:pt idx="1272">
                  <c:v>1284.824531</c:v>
                </c:pt>
                <c:pt idx="1273">
                  <c:v>1293.735246</c:v>
                </c:pt>
                <c:pt idx="1274">
                  <c:v>1288.9777939999999</c:v>
                </c:pt>
                <c:pt idx="1275">
                  <c:v>1282.208905</c:v>
                </c:pt>
                <c:pt idx="1276">
                  <c:v>1287.4546270000001</c:v>
                </c:pt>
                <c:pt idx="1277">
                  <c:v>1286.526136</c:v>
                </c:pt>
                <c:pt idx="1278">
                  <c:v>1282.464884</c:v>
                </c:pt>
                <c:pt idx="1279">
                  <c:v>1285.2460249999999</c:v>
                </c:pt>
                <c:pt idx="1280">
                  <c:v>1285.4470960000001</c:v>
                </c:pt>
                <c:pt idx="1281">
                  <c:v>1274.6325039999999</c:v>
                </c:pt>
                <c:pt idx="1282">
                  <c:v>1285.1416059999999</c:v>
                </c:pt>
                <c:pt idx="1283">
                  <c:v>1288.907154</c:v>
                </c:pt>
                <c:pt idx="1284">
                  <c:v>1289.2014859999999</c:v>
                </c:pt>
                <c:pt idx="1285">
                  <c:v>1293.5948960000001</c:v>
                </c:pt>
                <c:pt idx="1286">
                  <c:v>1290.384419</c:v>
                </c:pt>
                <c:pt idx="1287">
                  <c:v>1298.1466949999999</c:v>
                </c:pt>
                <c:pt idx="1288">
                  <c:v>1300.118843</c:v>
                </c:pt>
                <c:pt idx="1289">
                  <c:v>1296.302201</c:v>
                </c:pt>
                <c:pt idx="1290">
                  <c:v>1295.09094</c:v>
                </c:pt>
                <c:pt idx="1291">
                  <c:v>1294.8837550000001</c:v>
                </c:pt>
                <c:pt idx="1292">
                  <c:v>1302.882202</c:v>
                </c:pt>
                <c:pt idx="1293">
                  <c:v>1311.0684839999999</c:v>
                </c:pt>
                <c:pt idx="1294">
                  <c:v>1307.7090459999999</c:v>
                </c:pt>
                <c:pt idx="1295">
                  <c:v>1310.7011480000001</c:v>
                </c:pt>
                <c:pt idx="1296">
                  <c:v>1312.9923690000001</c:v>
                </c:pt>
                <c:pt idx="1297">
                  <c:v>1316.3132419999999</c:v>
                </c:pt>
                <c:pt idx="1298">
                  <c:v>1316.820082</c:v>
                </c:pt>
                <c:pt idx="1299">
                  <c:v>1313.900911</c:v>
                </c:pt>
                <c:pt idx="1300">
                  <c:v>1316.8203080000001</c:v>
                </c:pt>
                <c:pt idx="1301">
                  <c:v>1315.4404440000001</c:v>
                </c:pt>
                <c:pt idx="1302">
                  <c:v>1309.91012</c:v>
                </c:pt>
                <c:pt idx="1303">
                  <c:v>1308.0708999999999</c:v>
                </c:pt>
                <c:pt idx="1304">
                  <c:v>1305.689269</c:v>
                </c:pt>
                <c:pt idx="1305">
                  <c:v>1311.650725</c:v>
                </c:pt>
                <c:pt idx="1306">
                  <c:v>1316.5465670000001</c:v>
                </c:pt>
                <c:pt idx="1307">
                  <c:v>1317.675812</c:v>
                </c:pt>
                <c:pt idx="1308">
                  <c:v>1319.410425</c:v>
                </c:pt>
                <c:pt idx="1309">
                  <c:v>1315.647121</c:v>
                </c:pt>
                <c:pt idx="1310">
                  <c:v>1314.8017560000001</c:v>
                </c:pt>
                <c:pt idx="1311">
                  <c:v>1321.192055</c:v>
                </c:pt>
                <c:pt idx="1312">
                  <c:v>1323.9797100000001</c:v>
                </c:pt>
                <c:pt idx="1313">
                  <c:v>1315.068172</c:v>
                </c:pt>
                <c:pt idx="1314">
                  <c:v>1312.8176539999999</c:v>
                </c:pt>
                <c:pt idx="1315">
                  <c:v>1313.765193</c:v>
                </c:pt>
                <c:pt idx="1316">
                  <c:v>1312.0800059999999</c:v>
                </c:pt>
                <c:pt idx="1317">
                  <c:v>1315.2280410000001</c:v>
                </c:pt>
                <c:pt idx="1318">
                  <c:v>1314.9242509999999</c:v>
                </c:pt>
                <c:pt idx="1319">
                  <c:v>1319.473389</c:v>
                </c:pt>
                <c:pt idx="1320">
                  <c:v>1309.2114959999999</c:v>
                </c:pt>
                <c:pt idx="1321">
                  <c:v>1309.62274</c:v>
                </c:pt>
                <c:pt idx="1322">
                  <c:v>1308.541234</c:v>
                </c:pt>
                <c:pt idx="1323">
                  <c:v>1299.824668</c:v>
                </c:pt>
                <c:pt idx="1324">
                  <c:v>1296.858299</c:v>
                </c:pt>
                <c:pt idx="1325">
                  <c:v>1296.874182</c:v>
                </c:pt>
                <c:pt idx="1326">
                  <c:v>1294.5826999999999</c:v>
                </c:pt>
                <c:pt idx="1327">
                  <c:v>1294.61025</c:v>
                </c:pt>
                <c:pt idx="1328">
                  <c:v>1296.873353</c:v>
                </c:pt>
                <c:pt idx="1329">
                  <c:v>1299.8296439999999</c:v>
                </c:pt>
                <c:pt idx="1330">
                  <c:v>1296.5743179999999</c:v>
                </c:pt>
                <c:pt idx="1331">
                  <c:v>1291.362398</c:v>
                </c:pt>
                <c:pt idx="1332">
                  <c:v>1297.511493</c:v>
                </c:pt>
                <c:pt idx="1333">
                  <c:v>1302.978198</c:v>
                </c:pt>
                <c:pt idx="1334">
                  <c:v>1297.6931380000001</c:v>
                </c:pt>
                <c:pt idx="1335">
                  <c:v>1298.6567869999999</c:v>
                </c:pt>
                <c:pt idx="1336">
                  <c:v>1305.1687059999999</c:v>
                </c:pt>
                <c:pt idx="1337">
                  <c:v>1313.2067999999999</c:v>
                </c:pt>
                <c:pt idx="1338">
                  <c:v>1321.911953</c:v>
                </c:pt>
                <c:pt idx="1339">
                  <c:v>1325.3441780000001</c:v>
                </c:pt>
                <c:pt idx="1340">
                  <c:v>1322.0204369999999</c:v>
                </c:pt>
                <c:pt idx="1341">
                  <c:v>1324.107874</c:v>
                </c:pt>
                <c:pt idx="1342">
                  <c:v>1321.2918460000001</c:v>
                </c:pt>
                <c:pt idx="1343">
                  <c:v>1322.2555139999999</c:v>
                </c:pt>
                <c:pt idx="1344">
                  <c:v>1323.5960600000001</c:v>
                </c:pt>
                <c:pt idx="1345">
                  <c:v>1331.1356330000001</c:v>
                </c:pt>
                <c:pt idx="1346">
                  <c:v>1332.1855169999999</c:v>
                </c:pt>
                <c:pt idx="1347">
                  <c:v>1332.18615</c:v>
                </c:pt>
                <c:pt idx="1348">
                  <c:v>1334.5687270000001</c:v>
                </c:pt>
                <c:pt idx="1349">
                  <c:v>1329.159836</c:v>
                </c:pt>
                <c:pt idx="1350">
                  <c:v>1324.475921</c:v>
                </c:pt>
                <c:pt idx="1351">
                  <c:v>1327.5145930000001</c:v>
                </c:pt>
                <c:pt idx="1352">
                  <c:v>1328.01953</c:v>
                </c:pt>
                <c:pt idx="1353">
                  <c:v>1321.205293</c:v>
                </c:pt>
                <c:pt idx="1354">
                  <c:v>1313.1114869999999</c:v>
                </c:pt>
                <c:pt idx="1355">
                  <c:v>1317.094544</c:v>
                </c:pt>
                <c:pt idx="1356">
                  <c:v>1327.8503490000001</c:v>
                </c:pt>
                <c:pt idx="1357">
                  <c:v>1332.6342649999999</c:v>
                </c:pt>
                <c:pt idx="1358">
                  <c:v>1336.3950769999999</c:v>
                </c:pt>
                <c:pt idx="1359">
                  <c:v>1345.5907830000001</c:v>
                </c:pt>
                <c:pt idx="1360">
                  <c:v>1345.223395</c:v>
                </c:pt>
                <c:pt idx="1361">
                  <c:v>1340.074304</c:v>
                </c:pt>
                <c:pt idx="1362">
                  <c:v>1339.8144279999999</c:v>
                </c:pt>
                <c:pt idx="1363">
                  <c:v>1338.679345</c:v>
                </c:pt>
                <c:pt idx="1364">
                  <c:v>1344.9551550000001</c:v>
                </c:pt>
                <c:pt idx="1365">
                  <c:v>1346.7303529999999</c:v>
                </c:pt>
                <c:pt idx="1366">
                  <c:v>1346.8994829999999</c:v>
                </c:pt>
                <c:pt idx="1367">
                  <c:v>1347.189243</c:v>
                </c:pt>
                <c:pt idx="1368">
                  <c:v>1350.971618</c:v>
                </c:pt>
                <c:pt idx="1369">
                  <c:v>1349.42877</c:v>
                </c:pt>
                <c:pt idx="1370">
                  <c:v>1346.8143849999999</c:v>
                </c:pt>
                <c:pt idx="1371">
                  <c:v>1345.500837</c:v>
                </c:pt>
                <c:pt idx="1372">
                  <c:v>1347.6297569999999</c:v>
                </c:pt>
                <c:pt idx="1373">
                  <c:v>1341.622102</c:v>
                </c:pt>
                <c:pt idx="1374">
                  <c:v>1336.2388229999999</c:v>
                </c:pt>
                <c:pt idx="1375">
                  <c:v>1337.632936</c:v>
                </c:pt>
                <c:pt idx="1376">
                  <c:v>1341.4778610000001</c:v>
                </c:pt>
                <c:pt idx="1377">
                  <c:v>1337.7211689999999</c:v>
                </c:pt>
                <c:pt idx="1378">
                  <c:v>1343.7314899999999</c:v>
                </c:pt>
                <c:pt idx="1379">
                  <c:v>1344.07179</c:v>
                </c:pt>
                <c:pt idx="1380">
                  <c:v>1349.3084510000001</c:v>
                </c:pt>
                <c:pt idx="1381">
                  <c:v>1350.977218</c:v>
                </c:pt>
                <c:pt idx="1382">
                  <c:v>1349.0891389999999</c:v>
                </c:pt>
                <c:pt idx="1383">
                  <c:v>1355.79683</c:v>
                </c:pt>
                <c:pt idx="1384">
                  <c:v>1359.0926099999999</c:v>
                </c:pt>
                <c:pt idx="1385">
                  <c:v>1363.845446</c:v>
                </c:pt>
                <c:pt idx="1386">
                  <c:v>1364.9331810000001</c:v>
                </c:pt>
                <c:pt idx="1387">
                  <c:v>1371.908261</c:v>
                </c:pt>
                <c:pt idx="1388">
                  <c:v>1367.4427330000001</c:v>
                </c:pt>
                <c:pt idx="1389">
                  <c:v>1362.9935949999999</c:v>
                </c:pt>
                <c:pt idx="1390">
                  <c:v>1359.8330309999999</c:v>
                </c:pt>
                <c:pt idx="1391">
                  <c:v>1363.657318</c:v>
                </c:pt>
                <c:pt idx="1392">
                  <c:v>1363.7354069999999</c:v>
                </c:pt>
                <c:pt idx="1393">
                  <c:v>1356.8806609999999</c:v>
                </c:pt>
                <c:pt idx="1394">
                  <c:v>1355.4418820000001</c:v>
                </c:pt>
                <c:pt idx="1395">
                  <c:v>1362.114476</c:v>
                </c:pt>
                <c:pt idx="1396">
                  <c:v>1364.1467270000001</c:v>
                </c:pt>
                <c:pt idx="1397">
                  <c:v>1366.74856</c:v>
                </c:pt>
                <c:pt idx="1398">
                  <c:v>1379.6315689999999</c:v>
                </c:pt>
                <c:pt idx="1399">
                  <c:v>1375.7481869999999</c:v>
                </c:pt>
                <c:pt idx="1400">
                  <c:v>1370.897731</c:v>
                </c:pt>
                <c:pt idx="1401">
                  <c:v>1352.314854</c:v>
                </c:pt>
                <c:pt idx="1402">
                  <c:v>1349.1362180000001</c:v>
                </c:pt>
                <c:pt idx="1403">
                  <c:v>1357.3026219999999</c:v>
                </c:pt>
                <c:pt idx="1404">
                  <c:v>1364.6547270000001</c:v>
                </c:pt>
                <c:pt idx="1405">
                  <c:v>1366.6955869999999</c:v>
                </c:pt>
                <c:pt idx="1406">
                  <c:v>1375.9689370000001</c:v>
                </c:pt>
                <c:pt idx="1407">
                  <c:v>1379.427396</c:v>
                </c:pt>
                <c:pt idx="1408">
                  <c:v>1385.3171990000001</c:v>
                </c:pt>
                <c:pt idx="1409">
                  <c:v>1386.119989</c:v>
                </c:pt>
                <c:pt idx="1410">
                  <c:v>1389.7943110000001</c:v>
                </c:pt>
                <c:pt idx="1411">
                  <c:v>1390.7322429999999</c:v>
                </c:pt>
                <c:pt idx="1412">
                  <c:v>1391.9185629999999</c:v>
                </c:pt>
                <c:pt idx="1413">
                  <c:v>1385.953724</c:v>
                </c:pt>
                <c:pt idx="1414">
                  <c:v>1393.301995</c:v>
                </c:pt>
                <c:pt idx="1415">
                  <c:v>1390.05485</c:v>
                </c:pt>
                <c:pt idx="1416">
                  <c:v>1385.8128859999999</c:v>
                </c:pt>
                <c:pt idx="1417">
                  <c:v>1381.348191</c:v>
                </c:pt>
                <c:pt idx="1418">
                  <c:v>1380.7505000000001</c:v>
                </c:pt>
                <c:pt idx="1419">
                  <c:v>1386.5041859999999</c:v>
                </c:pt>
                <c:pt idx="1420">
                  <c:v>1384.5389130000001</c:v>
                </c:pt>
                <c:pt idx="1421">
                  <c:v>1386.544852</c:v>
                </c:pt>
                <c:pt idx="1422">
                  <c:v>1386.9674520000001</c:v>
                </c:pt>
                <c:pt idx="1423">
                  <c:v>1381.482782</c:v>
                </c:pt>
                <c:pt idx="1424">
                  <c:v>1389.9035699999999</c:v>
                </c:pt>
                <c:pt idx="1425">
                  <c:v>1392.0822700000001</c:v>
                </c:pt>
                <c:pt idx="1426">
                  <c:v>1394.5330180000001</c:v>
                </c:pt>
                <c:pt idx="1427">
                  <c:v>1400.3725010000001</c:v>
                </c:pt>
                <c:pt idx="1428">
                  <c:v>1403.7970399999999</c:v>
                </c:pt>
                <c:pt idx="1429">
                  <c:v>1409.155272</c:v>
                </c:pt>
                <c:pt idx="1430">
                  <c:v>1406.6811729999999</c:v>
                </c:pt>
                <c:pt idx="1431">
                  <c:v>1403.264917</c:v>
                </c:pt>
                <c:pt idx="1432">
                  <c:v>1411.2970929999999</c:v>
                </c:pt>
                <c:pt idx="1433">
                  <c:v>1410.329516</c:v>
                </c:pt>
                <c:pt idx="1434">
                  <c:v>1410.579123</c:v>
                </c:pt>
                <c:pt idx="1435">
                  <c:v>1409.1499530000001</c:v>
                </c:pt>
                <c:pt idx="1436">
                  <c:v>1405.6194399999999</c:v>
                </c:pt>
                <c:pt idx="1437">
                  <c:v>1410.8061230000001</c:v>
                </c:pt>
                <c:pt idx="1438">
                  <c:v>1417.3038039999999</c:v>
                </c:pt>
                <c:pt idx="1439">
                  <c:v>1416.804486</c:v>
                </c:pt>
                <c:pt idx="1440">
                  <c:v>1415.9054140000001</c:v>
                </c:pt>
                <c:pt idx="1441">
                  <c:v>1411.5319950000001</c:v>
                </c:pt>
                <c:pt idx="1442">
                  <c:v>1406.723823</c:v>
                </c:pt>
                <c:pt idx="1443">
                  <c:v>1406.105577</c:v>
                </c:pt>
                <c:pt idx="1444">
                  <c:v>1402.7020379999999</c:v>
                </c:pt>
                <c:pt idx="1445">
                  <c:v>1405.2499700000001</c:v>
                </c:pt>
                <c:pt idx="1446">
                  <c:v>1409.0388270000001</c:v>
                </c:pt>
                <c:pt idx="1447">
                  <c:v>1411.6518140000001</c:v>
                </c:pt>
                <c:pt idx="1448">
                  <c:v>1416.8063950000001</c:v>
                </c:pt>
                <c:pt idx="1449">
                  <c:v>1417.962098</c:v>
                </c:pt>
                <c:pt idx="1450">
                  <c:v>1422.1558789999999</c:v>
                </c:pt>
                <c:pt idx="1451">
                  <c:v>1421.872936</c:v>
                </c:pt>
                <c:pt idx="1452">
                  <c:v>1425.836468</c:v>
                </c:pt>
                <c:pt idx="1453">
                  <c:v>1417.9409559999999</c:v>
                </c:pt>
                <c:pt idx="1454">
                  <c:v>1417.842527</c:v>
                </c:pt>
                <c:pt idx="1455">
                  <c:v>1412.101234</c:v>
                </c:pt>
                <c:pt idx="1456">
                  <c:v>1414.5603619999999</c:v>
                </c:pt>
                <c:pt idx="1457">
                  <c:v>1414.060219</c:v>
                </c:pt>
                <c:pt idx="1458">
                  <c:v>1414.534592</c:v>
                </c:pt>
                <c:pt idx="1459">
                  <c:v>1414.7662150000001</c:v>
                </c:pt>
                <c:pt idx="1460">
                  <c:v>1413.041162</c:v>
                </c:pt>
                <c:pt idx="1461">
                  <c:v>1411.350451</c:v>
                </c:pt>
                <c:pt idx="1462">
                  <c:v>1410.7674919999999</c:v>
                </c:pt>
                <c:pt idx="1463">
                  <c:v>1411.6071260000001</c:v>
                </c:pt>
                <c:pt idx="1464">
                  <c:v>1416.2514100000001</c:v>
                </c:pt>
                <c:pt idx="1465">
                  <c:v>1421.3182650000001</c:v>
                </c:pt>
                <c:pt idx="1466">
                  <c:v>1430.8602969999999</c:v>
                </c:pt>
                <c:pt idx="1467">
                  <c:v>1433.623392</c:v>
                </c:pt>
                <c:pt idx="1468">
                  <c:v>1433.1433059999999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26-49DC-9589-FF913BC1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5.9114344143520473E-2"/>
          <c:y val="5.2696182927578938E-2"/>
          <c:w val="0.88828667755044188"/>
          <c:h val="7.37661008796294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Données!$H$2:$H$1470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3.105700000003253E-5</c:v>
                </c:pt>
                <c:pt idx="3">
                  <c:v>6.0936999999967158E-5</c:v>
                </c:pt>
                <c:pt idx="4">
                  <c:v>4.4249000000036174E-5</c:v>
                </c:pt>
                <c:pt idx="5">
                  <c:v>2.967599999999493E-5</c:v>
                </c:pt>
                <c:pt idx="6">
                  <c:v>6.4245999999911876E-5</c:v>
                </c:pt>
                <c:pt idx="7">
                  <c:v>1.1032599999998638E-4</c:v>
                </c:pt>
                <c:pt idx="8">
                  <c:v>1.6297600000007151E-4</c:v>
                </c:pt>
                <c:pt idx="9">
                  <c:v>2.6687700000002223E-4</c:v>
                </c:pt>
                <c:pt idx="10">
                  <c:v>2.2668699999996988E-4</c:v>
                </c:pt>
                <c:pt idx="11">
                  <c:v>1.0448099999996429E-4</c:v>
                </c:pt>
                <c:pt idx="12">
                  <c:v>1.3408500000002731E-4</c:v>
                </c:pt>
                <c:pt idx="13">
                  <c:v>1.5901699999994889E-4</c:v>
                </c:pt>
                <c:pt idx="14">
                  <c:v>2.0951700000000528E-4</c:v>
                </c:pt>
                <c:pt idx="15">
                  <c:v>1.7593599999997877E-4</c:v>
                </c:pt>
                <c:pt idx="16">
                  <c:v>2.1183499999995092E-4</c:v>
                </c:pt>
                <c:pt idx="17">
                  <c:v>2.5359400000002098E-4</c:v>
                </c:pt>
                <c:pt idx="18">
                  <c:v>2.1669799999995122E-4</c:v>
                </c:pt>
                <c:pt idx="19">
                  <c:v>1.7967300000009344E-4</c:v>
                </c:pt>
                <c:pt idx="20">
                  <c:v>2.5345100000004095E-4</c:v>
                </c:pt>
                <c:pt idx="21">
                  <c:v>3.415259999999307E-4</c:v>
                </c:pt>
                <c:pt idx="22">
                  <c:v>3.1583300000011152E-4</c:v>
                </c:pt>
                <c:pt idx="23">
                  <c:v>2.3392300000000431E-4</c:v>
                </c:pt>
                <c:pt idx="24">
                  <c:v>2.0000400000003536E-4</c:v>
                </c:pt>
                <c:pt idx="25">
                  <c:v>1.7805100000009588E-4</c:v>
                </c:pt>
                <c:pt idx="26">
                  <c:v>2.6608899999996537E-4</c:v>
                </c:pt>
                <c:pt idx="27">
                  <c:v>2.7902699999981449E-4</c:v>
                </c:pt>
                <c:pt idx="28">
                  <c:v>2.446950000000925E-4</c:v>
                </c:pt>
                <c:pt idx="29">
                  <c:v>3.3439900000007582E-4</c:v>
                </c:pt>
                <c:pt idx="30">
                  <c:v>3.7871800000016263E-4</c:v>
                </c:pt>
                <c:pt idx="31">
                  <c:v>3.9197100000001227E-4</c:v>
                </c:pt>
                <c:pt idx="32">
                  <c:v>4.4383899999979803E-4</c:v>
                </c:pt>
                <c:pt idx="33">
                  <c:v>4.3761700000004565E-4</c:v>
                </c:pt>
                <c:pt idx="34">
                  <c:v>5.1607699999999565E-4</c:v>
                </c:pt>
                <c:pt idx="35">
                  <c:v>4.4140599999991536E-4</c:v>
                </c:pt>
                <c:pt idx="36">
                  <c:v>4.5020499999986894E-4</c:v>
                </c:pt>
                <c:pt idx="37">
                  <c:v>3.9264199999979607E-4</c:v>
                </c:pt>
                <c:pt idx="38">
                  <c:v>5.8921399999985625E-4</c:v>
                </c:pt>
                <c:pt idx="39">
                  <c:v>4.9087099999997011E-4</c:v>
                </c:pt>
                <c:pt idx="40">
                  <c:v>5.604189999999107E-4</c:v>
                </c:pt>
                <c:pt idx="41">
                  <c:v>4.5696899999984452E-4</c:v>
                </c:pt>
                <c:pt idx="42">
                  <c:v>2.7794099999982791E-4</c:v>
                </c:pt>
                <c:pt idx="43">
                  <c:v>1.8497900000011213E-4</c:v>
                </c:pt>
                <c:pt idx="44">
                  <c:v>3.2702599999993252E-4</c:v>
                </c:pt>
                <c:pt idx="45">
                  <c:v>3.0313799999998991E-4</c:v>
                </c:pt>
                <c:pt idx="46">
                  <c:v>3.276100000000497E-4</c:v>
                </c:pt>
                <c:pt idx="47">
                  <c:v>3.1308199999989484E-4</c:v>
                </c:pt>
                <c:pt idx="48">
                  <c:v>3.8010000000008405E-4</c:v>
                </c:pt>
                <c:pt idx="49">
                  <c:v>4.6604299999989963E-4</c:v>
                </c:pt>
                <c:pt idx="50">
                  <c:v>4.2485899999996946E-4</c:v>
                </c:pt>
                <c:pt idx="51">
                  <c:v>2.8347899999994297E-4</c:v>
                </c:pt>
                <c:pt idx="52">
                  <c:v>4.4432299999994031E-4</c:v>
                </c:pt>
                <c:pt idx="53">
                  <c:v>1.2469999999893844E-5</c:v>
                </c:pt>
                <c:pt idx="54">
                  <c:v>0</c:v>
                </c:pt>
                <c:pt idx="55">
                  <c:v>6.5946999999823679E-5</c:v>
                </c:pt>
                <c:pt idx="56">
                  <c:v>0</c:v>
                </c:pt>
                <c:pt idx="57">
                  <c:v>6.6293999999970766E-5</c:v>
                </c:pt>
                <c:pt idx="58">
                  <c:v>1.6474199999993289E-4</c:v>
                </c:pt>
                <c:pt idx="59">
                  <c:v>8.0560099999979679E-4</c:v>
                </c:pt>
                <c:pt idx="60">
                  <c:v>7.1391599999992648E-4</c:v>
                </c:pt>
                <c:pt idx="61">
                  <c:v>9.6916000000010175E-4</c:v>
                </c:pt>
                <c:pt idx="62">
                  <c:v>1.0250670000000355E-3</c:v>
                </c:pt>
                <c:pt idx="63">
                  <c:v>1.5412479999999959E-3</c:v>
                </c:pt>
                <c:pt idx="64">
                  <c:v>1.325657000000092E-3</c:v>
                </c:pt>
                <c:pt idx="65">
                  <c:v>1.3800109999999677E-3</c:v>
                </c:pt>
                <c:pt idx="66">
                  <c:v>1.495151000000078E-3</c:v>
                </c:pt>
                <c:pt idx="67">
                  <c:v>1.4352879999999005E-3</c:v>
                </c:pt>
                <c:pt idx="68">
                  <c:v>1.7583490000001802E-3</c:v>
                </c:pt>
                <c:pt idx="69">
                  <c:v>1.6256819999998697E-3</c:v>
                </c:pt>
                <c:pt idx="70">
                  <c:v>1.9360249999999723E-3</c:v>
                </c:pt>
                <c:pt idx="71">
                  <c:v>1.9028370000000905E-3</c:v>
                </c:pt>
                <c:pt idx="72">
                  <c:v>1.9866779999999835E-3</c:v>
                </c:pt>
                <c:pt idx="73">
                  <c:v>1.7610239999999067E-3</c:v>
                </c:pt>
                <c:pt idx="74">
                  <c:v>2.3508340000000772E-3</c:v>
                </c:pt>
                <c:pt idx="75">
                  <c:v>1.9123779999999898E-3</c:v>
                </c:pt>
                <c:pt idx="76">
                  <c:v>1.9567829999998592E-3</c:v>
                </c:pt>
                <c:pt idx="77">
                  <c:v>1.9204409999999826E-3</c:v>
                </c:pt>
                <c:pt idx="78">
                  <c:v>2.0764619999999925E-3</c:v>
                </c:pt>
                <c:pt idx="79">
                  <c:v>1.682506999999987E-3</c:v>
                </c:pt>
                <c:pt idx="80">
                  <c:v>1.4127370000001065E-3</c:v>
                </c:pt>
                <c:pt idx="81">
                  <c:v>1.7822490000000927E-3</c:v>
                </c:pt>
                <c:pt idx="82">
                  <c:v>2.1214790000001356E-3</c:v>
                </c:pt>
                <c:pt idx="83">
                  <c:v>1.4197639999999866E-3</c:v>
                </c:pt>
                <c:pt idx="84">
                  <c:v>2.9081100000007609E-4</c:v>
                </c:pt>
                <c:pt idx="85">
                  <c:v>3.8501700000006167E-4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9.3974000000116571E-5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1.2515670000000226E-3</c:v>
                </c:pt>
                <c:pt idx="237">
                  <c:v>5.1593000000002575E-4</c:v>
                </c:pt>
                <c:pt idx="238">
                  <c:v>9.4649499999991348E-4</c:v>
                </c:pt>
                <c:pt idx="239">
                  <c:v>1.3828570000000583E-3</c:v>
                </c:pt>
                <c:pt idx="240">
                  <c:v>1.6540700000000469E-3</c:v>
                </c:pt>
                <c:pt idx="241">
                  <c:v>1.6234699999999975E-3</c:v>
                </c:pt>
                <c:pt idx="242">
                  <c:v>1.8287729999999557E-3</c:v>
                </c:pt>
                <c:pt idx="243">
                  <c:v>1.9430200000001604E-3</c:v>
                </c:pt>
                <c:pt idx="244">
                  <c:v>1.8590229999999792E-3</c:v>
                </c:pt>
                <c:pt idx="245">
                  <c:v>1.9429629999999634E-3</c:v>
                </c:pt>
                <c:pt idx="246">
                  <c:v>6.8520199999989016E-4</c:v>
                </c:pt>
                <c:pt idx="247">
                  <c:v>6.8444699999986374E-4</c:v>
                </c:pt>
                <c:pt idx="248">
                  <c:v>1.241060999999945E-3</c:v>
                </c:pt>
                <c:pt idx="249">
                  <c:v>5.1562799999987875E-4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7.8973800000017033E-4</c:v>
                </c:pt>
                <c:pt idx="260">
                  <c:v>1.2021050000000741E-3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1.3278199999990648E-4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4.3922100000008869E-4</c:v>
                </c:pt>
                <c:pt idx="624">
                  <c:v>0</c:v>
                </c:pt>
                <c:pt idx="625">
                  <c:v>0</c:v>
                </c:pt>
                <c:pt idx="626">
                  <c:v>2.3660799999993288E-4</c:v>
                </c:pt>
                <c:pt idx="627">
                  <c:v>6.9312000000013539E-4</c:v>
                </c:pt>
                <c:pt idx="628">
                  <c:v>0</c:v>
                </c:pt>
                <c:pt idx="629">
                  <c:v>0</c:v>
                </c:pt>
                <c:pt idx="630">
                  <c:v>2.4663600000008045E-4</c:v>
                </c:pt>
                <c:pt idx="631">
                  <c:v>1.1066599999981009E-4</c:v>
                </c:pt>
                <c:pt idx="632">
                  <c:v>2.5756139999998594E-3</c:v>
                </c:pt>
                <c:pt idx="633">
                  <c:v>1.141339999999218E-4</c:v>
                </c:pt>
                <c:pt idx="634">
                  <c:v>5.016339999999673E-4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6.2909999999874347E-5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3.5548400000016045E-4</c:v>
                </c:pt>
                <c:pt idx="651">
                  <c:v>0</c:v>
                </c:pt>
                <c:pt idx="652">
                  <c:v>3.0305799999996453E-4</c:v>
                </c:pt>
                <c:pt idx="653">
                  <c:v>9.7398599999996805E-4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4.8846699999990049E-4</c:v>
                </c:pt>
                <c:pt idx="661">
                  <c:v>1.8569030000001022E-3</c:v>
                </c:pt>
                <c:pt idx="662">
                  <c:v>2.4568589999998951E-3</c:v>
                </c:pt>
                <c:pt idx="663">
                  <c:v>2.0216579999998885E-3</c:v>
                </c:pt>
                <c:pt idx="664">
                  <c:v>2.4907399999999596E-3</c:v>
                </c:pt>
                <c:pt idx="665">
                  <c:v>2.5196759999998905E-3</c:v>
                </c:pt>
                <c:pt idx="666">
                  <c:v>2.9495059999999286E-3</c:v>
                </c:pt>
                <c:pt idx="667">
                  <c:v>2.588154999999915E-3</c:v>
                </c:pt>
                <c:pt idx="668">
                  <c:v>1.4254660000001423E-3</c:v>
                </c:pt>
                <c:pt idx="669">
                  <c:v>1.6846770000001924E-3</c:v>
                </c:pt>
                <c:pt idx="670">
                  <c:v>3.1477360000001227E-3</c:v>
                </c:pt>
                <c:pt idx="671">
                  <c:v>2.7955170000000182E-3</c:v>
                </c:pt>
                <c:pt idx="672">
                  <c:v>2.0054739999998219E-3</c:v>
                </c:pt>
                <c:pt idx="673">
                  <c:v>2.0689400000001115E-3</c:v>
                </c:pt>
                <c:pt idx="674">
                  <c:v>2.5344179999999598E-3</c:v>
                </c:pt>
                <c:pt idx="675">
                  <c:v>1.0458900000000994E-3</c:v>
                </c:pt>
                <c:pt idx="676">
                  <c:v>2.1276520000001256E-3</c:v>
                </c:pt>
                <c:pt idx="677">
                  <c:v>1.6748310000000402E-3</c:v>
                </c:pt>
                <c:pt idx="678">
                  <c:v>2.157026000000087E-3</c:v>
                </c:pt>
                <c:pt idx="679">
                  <c:v>0</c:v>
                </c:pt>
                <c:pt idx="680">
                  <c:v>0</c:v>
                </c:pt>
                <c:pt idx="681">
                  <c:v>2.4796999999989567E-4</c:v>
                </c:pt>
                <c:pt idx="682">
                  <c:v>2.0686530000000401E-3</c:v>
                </c:pt>
                <c:pt idx="683">
                  <c:v>2.8968630000001669E-3</c:v>
                </c:pt>
                <c:pt idx="684">
                  <c:v>3.4750689999998485E-3</c:v>
                </c:pt>
                <c:pt idx="685">
                  <c:v>1.8895519999998669E-3</c:v>
                </c:pt>
                <c:pt idx="686">
                  <c:v>2.7574910000000728E-3</c:v>
                </c:pt>
                <c:pt idx="687">
                  <c:v>8.9611899999999882E-4</c:v>
                </c:pt>
                <c:pt idx="688">
                  <c:v>1.0342540000001462E-3</c:v>
                </c:pt>
                <c:pt idx="689">
                  <c:v>0</c:v>
                </c:pt>
                <c:pt idx="690">
                  <c:v>6.1841600000002472E-4</c:v>
                </c:pt>
                <c:pt idx="691">
                  <c:v>5.289200000001983E-4</c:v>
                </c:pt>
                <c:pt idx="692">
                  <c:v>2.8994219999999588E-3</c:v>
                </c:pt>
                <c:pt idx="693">
                  <c:v>2.9517869999999675E-3</c:v>
                </c:pt>
                <c:pt idx="694">
                  <c:v>2.3147460000000138E-3</c:v>
                </c:pt>
                <c:pt idx="695">
                  <c:v>2.9693629999999302E-3</c:v>
                </c:pt>
                <c:pt idx="696">
                  <c:v>2.4972840000000362E-3</c:v>
                </c:pt>
                <c:pt idx="697">
                  <c:v>3.2991930000000592E-3</c:v>
                </c:pt>
                <c:pt idx="698">
                  <c:v>4.4651440000000094E-3</c:v>
                </c:pt>
                <c:pt idx="699">
                  <c:v>6.3897790000000893E-3</c:v>
                </c:pt>
                <c:pt idx="700">
                  <c:v>6.7949840000001132E-3</c:v>
                </c:pt>
                <c:pt idx="701">
                  <c:v>7.9885930000000369E-3</c:v>
                </c:pt>
                <c:pt idx="702">
                  <c:v>8.0179050000001549E-3</c:v>
                </c:pt>
                <c:pt idx="703">
                  <c:v>8.6368820000000141E-3</c:v>
                </c:pt>
                <c:pt idx="704">
                  <c:v>8.7214509999998888E-3</c:v>
                </c:pt>
                <c:pt idx="705">
                  <c:v>6.5252649999999902E-3</c:v>
                </c:pt>
                <c:pt idx="706">
                  <c:v>7.6523489999999585E-3</c:v>
                </c:pt>
                <c:pt idx="707">
                  <c:v>8.9073960000000622E-3</c:v>
                </c:pt>
                <c:pt idx="708">
                  <c:v>9.592934999999898E-3</c:v>
                </c:pt>
                <c:pt idx="709">
                  <c:v>1.0659218999999893E-2</c:v>
                </c:pt>
                <c:pt idx="710">
                  <c:v>1.1207489000000122E-2</c:v>
                </c:pt>
                <c:pt idx="711">
                  <c:v>1.1391164000000117E-2</c:v>
                </c:pt>
                <c:pt idx="712">
                  <c:v>1.1230227999999898E-2</c:v>
                </c:pt>
                <c:pt idx="713">
                  <c:v>1.2164246999999932E-2</c:v>
                </c:pt>
                <c:pt idx="714">
                  <c:v>1.1954596999999921E-2</c:v>
                </c:pt>
                <c:pt idx="715">
                  <c:v>1.298067600000013E-2</c:v>
                </c:pt>
                <c:pt idx="716">
                  <c:v>1.2683113000000048E-2</c:v>
                </c:pt>
                <c:pt idx="717">
                  <c:v>1.5207063999999946E-2</c:v>
                </c:pt>
                <c:pt idx="718">
                  <c:v>1.4410047000000077E-2</c:v>
                </c:pt>
                <c:pt idx="719">
                  <c:v>1.6389253000000055E-2</c:v>
                </c:pt>
                <c:pt idx="720">
                  <c:v>1.5230029999999943E-2</c:v>
                </c:pt>
                <c:pt idx="721">
                  <c:v>1.4883890000000064E-2</c:v>
                </c:pt>
                <c:pt idx="722">
                  <c:v>1.5002096999999822E-2</c:v>
                </c:pt>
                <c:pt idx="723">
                  <c:v>1.5858093999999937E-2</c:v>
                </c:pt>
                <c:pt idx="724">
                  <c:v>1.7538358999999899E-2</c:v>
                </c:pt>
                <c:pt idx="725">
                  <c:v>1.6494134000000032E-2</c:v>
                </c:pt>
                <c:pt idx="726">
                  <c:v>1.7167275000000017E-2</c:v>
                </c:pt>
                <c:pt idx="727">
                  <c:v>1.1705482000000074E-2</c:v>
                </c:pt>
                <c:pt idx="728">
                  <c:v>1.2197456999999986E-2</c:v>
                </c:pt>
                <c:pt idx="729">
                  <c:v>7.7490530000000031E-3</c:v>
                </c:pt>
                <c:pt idx="730">
                  <c:v>5.1171000000001642E-3</c:v>
                </c:pt>
                <c:pt idx="731">
                  <c:v>7.9236399999999783E-3</c:v>
                </c:pt>
                <c:pt idx="732">
                  <c:v>6.4828019999999924E-3</c:v>
                </c:pt>
                <c:pt idx="733">
                  <c:v>8.7862069999998758E-3</c:v>
                </c:pt>
                <c:pt idx="734">
                  <c:v>1.1072834000000057E-2</c:v>
                </c:pt>
                <c:pt idx="735">
                  <c:v>1.0975975000000061E-2</c:v>
                </c:pt>
                <c:pt idx="736">
                  <c:v>1.0070005000000038E-2</c:v>
                </c:pt>
                <c:pt idx="737">
                  <c:v>1.022110100000009E-2</c:v>
                </c:pt>
                <c:pt idx="738">
                  <c:v>8.7102350000000123E-3</c:v>
                </c:pt>
                <c:pt idx="739">
                  <c:v>9.0368070000001813E-3</c:v>
                </c:pt>
                <c:pt idx="740">
                  <c:v>9.8575879999998513E-3</c:v>
                </c:pt>
                <c:pt idx="741">
                  <c:v>6.0651100000000046E-3</c:v>
                </c:pt>
                <c:pt idx="742">
                  <c:v>6.2742570000000339E-3</c:v>
                </c:pt>
                <c:pt idx="743">
                  <c:v>5.7367030000000339E-3</c:v>
                </c:pt>
                <c:pt idx="744">
                  <c:v>9.010854999999993E-3</c:v>
                </c:pt>
                <c:pt idx="745">
                  <c:v>9.6240219999999682E-3</c:v>
                </c:pt>
                <c:pt idx="746">
                  <c:v>1.0395236999999951E-2</c:v>
                </c:pt>
                <c:pt idx="747">
                  <c:v>1.0889333000000079E-2</c:v>
                </c:pt>
                <c:pt idx="748">
                  <c:v>1.2852158000000145E-2</c:v>
                </c:pt>
                <c:pt idx="749">
                  <c:v>1.1453070999999908E-2</c:v>
                </c:pt>
                <c:pt idx="750">
                  <c:v>9.0814330000000606E-3</c:v>
                </c:pt>
                <c:pt idx="751">
                  <c:v>1.2461547000000109E-2</c:v>
                </c:pt>
                <c:pt idx="752">
                  <c:v>1.0274057999999968E-2</c:v>
                </c:pt>
                <c:pt idx="753">
                  <c:v>1.2333310999999868E-2</c:v>
                </c:pt>
                <c:pt idx="754">
                  <c:v>1.3599314999999933E-2</c:v>
                </c:pt>
                <c:pt idx="755">
                  <c:v>1.2525356999999985E-2</c:v>
                </c:pt>
                <c:pt idx="756">
                  <c:v>1.3985577000000148E-2</c:v>
                </c:pt>
                <c:pt idx="757">
                  <c:v>1.4810493000000178E-2</c:v>
                </c:pt>
                <c:pt idx="758">
                  <c:v>1.2809586000000081E-2</c:v>
                </c:pt>
                <c:pt idx="759">
                  <c:v>1.5411982999999964E-2</c:v>
                </c:pt>
                <c:pt idx="760">
                  <c:v>1.6254574999999931E-2</c:v>
                </c:pt>
                <c:pt idx="761">
                  <c:v>1.5173868999999968E-2</c:v>
                </c:pt>
                <c:pt idx="762">
                  <c:v>1.3749389999999948E-2</c:v>
                </c:pt>
                <c:pt idx="763">
                  <c:v>1.2821624000000156E-2</c:v>
                </c:pt>
                <c:pt idx="764">
                  <c:v>9.8749040000000142E-3</c:v>
                </c:pt>
                <c:pt idx="765">
                  <c:v>1.1370516000000179E-2</c:v>
                </c:pt>
                <c:pt idx="766">
                  <c:v>1.0570240000000012E-2</c:v>
                </c:pt>
                <c:pt idx="767">
                  <c:v>1.0058515000000171E-2</c:v>
                </c:pt>
                <c:pt idx="768">
                  <c:v>8.3254200000001215E-3</c:v>
                </c:pt>
                <c:pt idx="769">
                  <c:v>1.0529269000000114E-2</c:v>
                </c:pt>
                <c:pt idx="770">
                  <c:v>1.1887185999999928E-2</c:v>
                </c:pt>
                <c:pt idx="771">
                  <c:v>1.3963312000000087E-2</c:v>
                </c:pt>
                <c:pt idx="772">
                  <c:v>1.2240111000000069E-2</c:v>
                </c:pt>
                <c:pt idx="773">
                  <c:v>1.1266509000000043E-2</c:v>
                </c:pt>
                <c:pt idx="774">
                  <c:v>1.2495452999999998E-2</c:v>
                </c:pt>
                <c:pt idx="775">
                  <c:v>1.1964451000000053E-2</c:v>
                </c:pt>
                <c:pt idx="776">
                  <c:v>1.3134135000000016E-2</c:v>
                </c:pt>
                <c:pt idx="777">
                  <c:v>1.5411510000000135E-2</c:v>
                </c:pt>
                <c:pt idx="778">
                  <c:v>1.5506390999999894E-2</c:v>
                </c:pt>
                <c:pt idx="779">
                  <c:v>1.2214762999999948E-2</c:v>
                </c:pt>
                <c:pt idx="780">
                  <c:v>1.1517948999999817E-2</c:v>
                </c:pt>
                <c:pt idx="781">
                  <c:v>1.4401712999999972E-2</c:v>
                </c:pt>
                <c:pt idx="782">
                  <c:v>1.3665574000000106E-2</c:v>
                </c:pt>
                <c:pt idx="783">
                  <c:v>1.1650279999999839E-2</c:v>
                </c:pt>
                <c:pt idx="784">
                  <c:v>1.0370394000000033E-2</c:v>
                </c:pt>
                <c:pt idx="785">
                  <c:v>9.3491240000000749E-3</c:v>
                </c:pt>
                <c:pt idx="786">
                  <c:v>8.5920439999999879E-3</c:v>
                </c:pt>
                <c:pt idx="787">
                  <c:v>9.206314000000021E-3</c:v>
                </c:pt>
                <c:pt idx="788">
                  <c:v>9.813898000000109E-3</c:v>
                </c:pt>
                <c:pt idx="789">
                  <c:v>9.0271520000001146E-3</c:v>
                </c:pt>
                <c:pt idx="790">
                  <c:v>5.6074300000000217E-3</c:v>
                </c:pt>
                <c:pt idx="791">
                  <c:v>7.2339990000000395E-3</c:v>
                </c:pt>
                <c:pt idx="792">
                  <c:v>6.6521389999998062E-3</c:v>
                </c:pt>
                <c:pt idx="793">
                  <c:v>5.2838500000000291E-3</c:v>
                </c:pt>
                <c:pt idx="794">
                  <c:v>5.3599639999999905E-3</c:v>
                </c:pt>
                <c:pt idx="795">
                  <c:v>5.2341180000000801E-3</c:v>
                </c:pt>
                <c:pt idx="796">
                  <c:v>8.0037339999998944E-3</c:v>
                </c:pt>
                <c:pt idx="797">
                  <c:v>7.1161060000001723E-3</c:v>
                </c:pt>
                <c:pt idx="798">
                  <c:v>8.0461340000001647E-3</c:v>
                </c:pt>
                <c:pt idx="799">
                  <c:v>7.3019170000000033E-3</c:v>
                </c:pt>
                <c:pt idx="800">
                  <c:v>9.2271820000000837E-3</c:v>
                </c:pt>
                <c:pt idx="801">
                  <c:v>1.1885593000000199E-2</c:v>
                </c:pt>
                <c:pt idx="802">
                  <c:v>1.3508482999999842E-2</c:v>
                </c:pt>
                <c:pt idx="803">
                  <c:v>1.4623727000000145E-2</c:v>
                </c:pt>
                <c:pt idx="804">
                  <c:v>1.5706677000000127E-2</c:v>
                </c:pt>
                <c:pt idx="805">
                  <c:v>1.9106686999999966E-2</c:v>
                </c:pt>
                <c:pt idx="806">
                  <c:v>1.4967568999999912E-2</c:v>
                </c:pt>
                <c:pt idx="807">
                  <c:v>1.6700929000000087E-2</c:v>
                </c:pt>
                <c:pt idx="808">
                  <c:v>1.8727347000000009E-2</c:v>
                </c:pt>
                <c:pt idx="809">
                  <c:v>1.8224875000000113E-2</c:v>
                </c:pt>
                <c:pt idx="810">
                  <c:v>2.0436155000000098E-2</c:v>
                </c:pt>
                <c:pt idx="811">
                  <c:v>1.9234901000000037E-2</c:v>
                </c:pt>
                <c:pt idx="812">
                  <c:v>1.5437919000000192E-2</c:v>
                </c:pt>
                <c:pt idx="813">
                  <c:v>1.7011989000000085E-2</c:v>
                </c:pt>
                <c:pt idx="814">
                  <c:v>1.7719284000000016E-2</c:v>
                </c:pt>
                <c:pt idx="815">
                  <c:v>1.7576753999999938E-2</c:v>
                </c:pt>
                <c:pt idx="816">
                  <c:v>1.5625287000000071E-2</c:v>
                </c:pt>
                <c:pt idx="817">
                  <c:v>1.6149369999999861E-2</c:v>
                </c:pt>
                <c:pt idx="818">
                  <c:v>1.637890500000003E-2</c:v>
                </c:pt>
                <c:pt idx="819">
                  <c:v>1.7428137000000107E-2</c:v>
                </c:pt>
                <c:pt idx="820">
                  <c:v>1.5599295999999867E-2</c:v>
                </c:pt>
                <c:pt idx="821">
                  <c:v>1.5255815999999868E-2</c:v>
                </c:pt>
                <c:pt idx="822">
                  <c:v>1.6635234000000082E-2</c:v>
                </c:pt>
                <c:pt idx="823">
                  <c:v>1.6533842000000049E-2</c:v>
                </c:pt>
                <c:pt idx="824">
                  <c:v>1.7797945999999912E-2</c:v>
                </c:pt>
                <c:pt idx="825">
                  <c:v>1.7716390999999932E-2</c:v>
                </c:pt>
                <c:pt idx="826">
                  <c:v>1.607287199999996E-2</c:v>
                </c:pt>
                <c:pt idx="827">
                  <c:v>1.3879629000000022E-2</c:v>
                </c:pt>
                <c:pt idx="828">
                  <c:v>1.3144075999999814E-2</c:v>
                </c:pt>
                <c:pt idx="829">
                  <c:v>9.9966000000001713E-3</c:v>
                </c:pt>
                <c:pt idx="830">
                  <c:v>1.0800185999999939E-2</c:v>
                </c:pt>
                <c:pt idx="831">
                  <c:v>1.2413469999999961E-2</c:v>
                </c:pt>
                <c:pt idx="832">
                  <c:v>1.0290430000000015E-2</c:v>
                </c:pt>
                <c:pt idx="833">
                  <c:v>1.0790678999999954E-2</c:v>
                </c:pt>
                <c:pt idx="834">
                  <c:v>1.2782999000000019E-2</c:v>
                </c:pt>
                <c:pt idx="835">
                  <c:v>1.312254299999995E-2</c:v>
                </c:pt>
                <c:pt idx="836">
                  <c:v>1.1608549000000039E-2</c:v>
                </c:pt>
                <c:pt idx="837">
                  <c:v>1.1928885000000037E-2</c:v>
                </c:pt>
                <c:pt idx="838">
                  <c:v>7.0591999999999192E-3</c:v>
                </c:pt>
                <c:pt idx="839">
                  <c:v>7.9746039999999997E-3</c:v>
                </c:pt>
                <c:pt idx="840">
                  <c:v>6.4594709999998938E-3</c:v>
                </c:pt>
                <c:pt idx="841">
                  <c:v>4.9098189999999707E-3</c:v>
                </c:pt>
                <c:pt idx="842">
                  <c:v>6.2914670000000115E-3</c:v>
                </c:pt>
                <c:pt idx="843">
                  <c:v>5.949721999999838E-3</c:v>
                </c:pt>
                <c:pt idx="844">
                  <c:v>9.3619960000000894E-3</c:v>
                </c:pt>
                <c:pt idx="845">
                  <c:v>5.0533359999999448E-3</c:v>
                </c:pt>
                <c:pt idx="846">
                  <c:v>4.9293639999998503E-3</c:v>
                </c:pt>
                <c:pt idx="847">
                  <c:v>4.1802800000000388E-3</c:v>
                </c:pt>
                <c:pt idx="848">
                  <c:v>4.5236339999999015E-3</c:v>
                </c:pt>
                <c:pt idx="849">
                  <c:v>5.4968630000000757E-3</c:v>
                </c:pt>
                <c:pt idx="850">
                  <c:v>7.6487849999998612E-3</c:v>
                </c:pt>
                <c:pt idx="851">
                  <c:v>9.4764499999998864E-3</c:v>
                </c:pt>
                <c:pt idx="852">
                  <c:v>1.0655001000000084E-2</c:v>
                </c:pt>
                <c:pt idx="853">
                  <c:v>1.0089714999999841E-2</c:v>
                </c:pt>
                <c:pt idx="854">
                  <c:v>1.027763200000004E-2</c:v>
                </c:pt>
                <c:pt idx="855">
                  <c:v>1.2145900999999867E-2</c:v>
                </c:pt>
                <c:pt idx="856">
                  <c:v>1.1238843999999972E-2</c:v>
                </c:pt>
                <c:pt idx="857">
                  <c:v>1.2769688000000088E-2</c:v>
                </c:pt>
                <c:pt idx="858">
                  <c:v>1.4447413999999981E-2</c:v>
                </c:pt>
                <c:pt idx="859">
                  <c:v>1.4079660999999988E-2</c:v>
                </c:pt>
                <c:pt idx="860">
                  <c:v>1.1877586999999948E-2</c:v>
                </c:pt>
                <c:pt idx="861">
                  <c:v>1.0541204999999991E-2</c:v>
                </c:pt>
                <c:pt idx="862">
                  <c:v>6.7818700000000266E-3</c:v>
                </c:pt>
                <c:pt idx="863">
                  <c:v>9.4290849999999864E-3</c:v>
                </c:pt>
                <c:pt idx="864">
                  <c:v>9.1936049999999346E-3</c:v>
                </c:pt>
                <c:pt idx="865">
                  <c:v>3.9884139999999202E-3</c:v>
                </c:pt>
                <c:pt idx="866">
                  <c:v>3.5961930000000847E-3</c:v>
                </c:pt>
                <c:pt idx="867">
                  <c:v>6.2178850000000237E-3</c:v>
                </c:pt>
                <c:pt idx="868">
                  <c:v>6.9256840000000465E-3</c:v>
                </c:pt>
                <c:pt idx="869">
                  <c:v>4.906090999999833E-3</c:v>
                </c:pt>
                <c:pt idx="870">
                  <c:v>2.7998360000001414E-3</c:v>
                </c:pt>
                <c:pt idx="871">
                  <c:v>6.1410419999999707E-3</c:v>
                </c:pt>
                <c:pt idx="872">
                  <c:v>7.1659279999998944E-3</c:v>
                </c:pt>
                <c:pt idx="873">
                  <c:v>4.7635960000000071E-3</c:v>
                </c:pt>
                <c:pt idx="874">
                  <c:v>3.524945000000116E-3</c:v>
                </c:pt>
                <c:pt idx="875">
                  <c:v>7.0612500000015639E-4</c:v>
                </c:pt>
                <c:pt idx="876">
                  <c:v>1.5226220000001832E-3</c:v>
                </c:pt>
                <c:pt idx="877">
                  <c:v>3.087880000000496E-4</c:v>
                </c:pt>
                <c:pt idx="878">
                  <c:v>1.6448749999999563E-3</c:v>
                </c:pt>
                <c:pt idx="879">
                  <c:v>4.5594989999999599E-3</c:v>
                </c:pt>
                <c:pt idx="880">
                  <c:v>4.0328159999999114E-3</c:v>
                </c:pt>
                <c:pt idx="881">
                  <c:v>2.8293499999999766E-3</c:v>
                </c:pt>
                <c:pt idx="882">
                  <c:v>1.0861399999998866E-3</c:v>
                </c:pt>
                <c:pt idx="883">
                  <c:v>8.5188299999981612E-4</c:v>
                </c:pt>
                <c:pt idx="884">
                  <c:v>0</c:v>
                </c:pt>
                <c:pt idx="885">
                  <c:v>8.8930400000003832E-4</c:v>
                </c:pt>
                <c:pt idx="886">
                  <c:v>8.2143099999984774E-4</c:v>
                </c:pt>
                <c:pt idx="887">
                  <c:v>2.3771759999999631E-3</c:v>
                </c:pt>
                <c:pt idx="888">
                  <c:v>2.6135849999998299E-3</c:v>
                </c:pt>
                <c:pt idx="889">
                  <c:v>1.8140050000001794E-3</c:v>
                </c:pt>
                <c:pt idx="890">
                  <c:v>6.2168199999996436E-4</c:v>
                </c:pt>
                <c:pt idx="891">
                  <c:v>9.4908199999986205E-4</c:v>
                </c:pt>
                <c:pt idx="892">
                  <c:v>0</c:v>
                </c:pt>
                <c:pt idx="893">
                  <c:v>1.2371259999999892E-3</c:v>
                </c:pt>
                <c:pt idx="894">
                  <c:v>7.8707899999994882E-4</c:v>
                </c:pt>
                <c:pt idx="895">
                  <c:v>5.4284470000000055E-3</c:v>
                </c:pt>
                <c:pt idx="896">
                  <c:v>1.4489129999999478E-3</c:v>
                </c:pt>
                <c:pt idx="897">
                  <c:v>3.7469710000000303E-3</c:v>
                </c:pt>
                <c:pt idx="898">
                  <c:v>3.9981760000000581E-3</c:v>
                </c:pt>
                <c:pt idx="899">
                  <c:v>4.0036590000001983E-3</c:v>
                </c:pt>
                <c:pt idx="900">
                  <c:v>3.167063999999982E-3</c:v>
                </c:pt>
                <c:pt idx="901">
                  <c:v>3.0110959999999523E-3</c:v>
                </c:pt>
                <c:pt idx="902">
                  <c:v>4.4459739999999784E-3</c:v>
                </c:pt>
                <c:pt idx="903">
                  <c:v>5.6469509999999444E-3</c:v>
                </c:pt>
                <c:pt idx="904">
                  <c:v>6.5789489999999659E-3</c:v>
                </c:pt>
                <c:pt idx="905">
                  <c:v>7.9521090000000648E-3</c:v>
                </c:pt>
                <c:pt idx="906">
                  <c:v>7.0910519999999909E-3</c:v>
                </c:pt>
                <c:pt idx="907">
                  <c:v>7.6899699999999028E-3</c:v>
                </c:pt>
                <c:pt idx="908">
                  <c:v>8.8642270000000283E-3</c:v>
                </c:pt>
                <c:pt idx="909">
                  <c:v>8.249469999999974E-3</c:v>
                </c:pt>
                <c:pt idx="910">
                  <c:v>6.7041659999999862E-3</c:v>
                </c:pt>
                <c:pt idx="911">
                  <c:v>7.2993010000000141E-3</c:v>
                </c:pt>
                <c:pt idx="912">
                  <c:v>8.5698580000000673E-3</c:v>
                </c:pt>
                <c:pt idx="913">
                  <c:v>8.8331399999999581E-3</c:v>
                </c:pt>
                <c:pt idx="914">
                  <c:v>5.4835000000000491E-3</c:v>
                </c:pt>
                <c:pt idx="915">
                  <c:v>5.3674660000001496E-3</c:v>
                </c:pt>
                <c:pt idx="916">
                  <c:v>3.2511460000000623E-3</c:v>
                </c:pt>
                <c:pt idx="917">
                  <c:v>2.5136519999998655E-3</c:v>
                </c:pt>
                <c:pt idx="918">
                  <c:v>3.0115469999998368E-3</c:v>
                </c:pt>
                <c:pt idx="919">
                  <c:v>1.4458709999998973E-3</c:v>
                </c:pt>
                <c:pt idx="920">
                  <c:v>1.7226769999999761E-3</c:v>
                </c:pt>
                <c:pt idx="921">
                  <c:v>3.0891070000000128E-3</c:v>
                </c:pt>
                <c:pt idx="922">
                  <c:v>5.362201000000141E-3</c:v>
                </c:pt>
                <c:pt idx="923">
                  <c:v>6.2687839999998685E-3</c:v>
                </c:pt>
                <c:pt idx="924">
                  <c:v>6.7561429999998378E-3</c:v>
                </c:pt>
                <c:pt idx="925">
                  <c:v>3.9576559999998156E-3</c:v>
                </c:pt>
                <c:pt idx="926">
                  <c:v>4.4320069999998846E-3</c:v>
                </c:pt>
                <c:pt idx="927">
                  <c:v>2.7336280000001805E-3</c:v>
                </c:pt>
                <c:pt idx="928">
                  <c:v>8.5401099999990037E-4</c:v>
                </c:pt>
                <c:pt idx="929">
                  <c:v>3.1679699999999683E-3</c:v>
                </c:pt>
                <c:pt idx="930">
                  <c:v>8.7497699999994436E-4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1.1417939999998907E-3</c:v>
                </c:pt>
                <c:pt idx="942">
                  <c:v>2.8217999999992572E-4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7.8980499999988755E-4</c:v>
                </c:pt>
                <c:pt idx="951">
                  <c:v>1.7823339999999915E-3</c:v>
                </c:pt>
                <c:pt idx="952">
                  <c:v>3.1385649999999712E-3</c:v>
                </c:pt>
                <c:pt idx="953">
                  <c:v>1.4035240000000613E-3</c:v>
                </c:pt>
                <c:pt idx="954">
                  <c:v>2.7484380000000782E-3</c:v>
                </c:pt>
                <c:pt idx="955">
                  <c:v>0</c:v>
                </c:pt>
                <c:pt idx="956">
                  <c:v>0</c:v>
                </c:pt>
                <c:pt idx="957">
                  <c:v>1.0891679999999724E-3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6.2204000000065204E-5</c:v>
                </c:pt>
                <c:pt idx="962">
                  <c:v>2.2341250000001765E-3</c:v>
                </c:pt>
                <c:pt idx="963">
                  <c:v>4.6075059999998299E-3</c:v>
                </c:pt>
                <c:pt idx="964">
                  <c:v>2.6633360000000721E-3</c:v>
                </c:pt>
                <c:pt idx="965">
                  <c:v>5.4352300000005016E-4</c:v>
                </c:pt>
                <c:pt idx="966">
                  <c:v>1.8425450000002003E-3</c:v>
                </c:pt>
                <c:pt idx="967">
                  <c:v>3.0976180000000112E-3</c:v>
                </c:pt>
                <c:pt idx="968">
                  <c:v>1.7871450000000095E-3</c:v>
                </c:pt>
                <c:pt idx="969">
                  <c:v>3.2377240000000711E-3</c:v>
                </c:pt>
                <c:pt idx="970">
                  <c:v>2.4872310000000654E-3</c:v>
                </c:pt>
                <c:pt idx="971">
                  <c:v>1.813038000000006E-3</c:v>
                </c:pt>
                <c:pt idx="972">
                  <c:v>2.5051719999999024E-3</c:v>
                </c:pt>
                <c:pt idx="973">
                  <c:v>1.9105939999999465E-3</c:v>
                </c:pt>
                <c:pt idx="974">
                  <c:v>2.3780450000001566E-3</c:v>
                </c:pt>
                <c:pt idx="975">
                  <c:v>2.4929749999998874E-3</c:v>
                </c:pt>
                <c:pt idx="976">
                  <c:v>1.4367030000000795E-3</c:v>
                </c:pt>
                <c:pt idx="977">
                  <c:v>6.8536399999993586E-4</c:v>
                </c:pt>
                <c:pt idx="978">
                  <c:v>9.4650900000010549E-4</c:v>
                </c:pt>
                <c:pt idx="979">
                  <c:v>1.9328689999999825E-3</c:v>
                </c:pt>
                <c:pt idx="980">
                  <c:v>4.2851759999998646E-3</c:v>
                </c:pt>
                <c:pt idx="981">
                  <c:v>1.9233130000000074E-3</c:v>
                </c:pt>
                <c:pt idx="982">
                  <c:v>1.5388100000000122E-3</c:v>
                </c:pt>
                <c:pt idx="983">
                  <c:v>1.7643760000000839E-3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1.1206549999999425E-3</c:v>
                </c:pt>
                <c:pt idx="989">
                  <c:v>1.6211089999999331E-3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4.5450899999991632E-4</c:v>
                </c:pt>
                <c:pt idx="998">
                  <c:v>0</c:v>
                </c:pt>
                <c:pt idx="999">
                  <c:v>1.9976100000008046E-4</c:v>
                </c:pt>
                <c:pt idx="1000">
                  <c:v>0</c:v>
                </c:pt>
                <c:pt idx="1001">
                  <c:v>9.279489999998987E-4</c:v>
                </c:pt>
                <c:pt idx="1002">
                  <c:v>9.6750799999995247E-4</c:v>
                </c:pt>
                <c:pt idx="1003">
                  <c:v>3.9647500000000946E-4</c:v>
                </c:pt>
                <c:pt idx="1004">
                  <c:v>2.6662939999998799E-3</c:v>
                </c:pt>
                <c:pt idx="1005">
                  <c:v>3.3059470000000603E-3</c:v>
                </c:pt>
                <c:pt idx="1006">
                  <c:v>3.1623749999998836E-3</c:v>
                </c:pt>
                <c:pt idx="1007">
                  <c:v>3.805321000000049E-3</c:v>
                </c:pt>
                <c:pt idx="1008">
                  <c:v>1.9504090000000359E-3</c:v>
                </c:pt>
                <c:pt idx="1009">
                  <c:v>3.3440279999999802E-3</c:v>
                </c:pt>
                <c:pt idx="1010">
                  <c:v>2.9612359999998715E-3</c:v>
                </c:pt>
                <c:pt idx="1011">
                  <c:v>2.3142880000000332E-3</c:v>
                </c:pt>
                <c:pt idx="1012">
                  <c:v>1.3381039999999303E-3</c:v>
                </c:pt>
                <c:pt idx="1013">
                  <c:v>1.193777000000182E-3</c:v>
                </c:pt>
                <c:pt idx="1014">
                  <c:v>3.852442999999994E-3</c:v>
                </c:pt>
                <c:pt idx="1015">
                  <c:v>5.4061990000000152E-3</c:v>
                </c:pt>
                <c:pt idx="1016">
                  <c:v>5.011713999999984E-3</c:v>
                </c:pt>
                <c:pt idx="1017">
                  <c:v>4.1650600000000398E-3</c:v>
                </c:pt>
                <c:pt idx="1018">
                  <c:v>5.0515539999998966E-3</c:v>
                </c:pt>
                <c:pt idx="1019">
                  <c:v>5.2091640000001011E-3</c:v>
                </c:pt>
                <c:pt idx="1020">
                  <c:v>4.5843479999998632E-3</c:v>
                </c:pt>
                <c:pt idx="1021">
                  <c:v>5.3738960000000585E-3</c:v>
                </c:pt>
                <c:pt idx="1022">
                  <c:v>5.8607309999999871E-3</c:v>
                </c:pt>
                <c:pt idx="1023">
                  <c:v>6.1995359999998528E-3</c:v>
                </c:pt>
                <c:pt idx="1024">
                  <c:v>7.0759010000001578E-3</c:v>
                </c:pt>
                <c:pt idx="1025">
                  <c:v>8.1086000000000248E-3</c:v>
                </c:pt>
                <c:pt idx="1026">
                  <c:v>8.3927810000000141E-3</c:v>
                </c:pt>
                <c:pt idx="1027">
                  <c:v>7.2859839999998713E-3</c:v>
                </c:pt>
                <c:pt idx="1028">
                  <c:v>6.1480719999999567E-3</c:v>
                </c:pt>
                <c:pt idx="1029">
                  <c:v>7.1866379999999024E-3</c:v>
                </c:pt>
                <c:pt idx="1030">
                  <c:v>6.2161689999998089E-3</c:v>
                </c:pt>
                <c:pt idx="1031">
                  <c:v>7.7034690000000409E-3</c:v>
                </c:pt>
                <c:pt idx="1032">
                  <c:v>9.4481900000000681E-3</c:v>
                </c:pt>
                <c:pt idx="1033">
                  <c:v>7.6288099999999304E-3</c:v>
                </c:pt>
                <c:pt idx="1034">
                  <c:v>6.9710399999999024E-3</c:v>
                </c:pt>
                <c:pt idx="1035">
                  <c:v>7.0488569999999978E-3</c:v>
                </c:pt>
                <c:pt idx="1036">
                  <c:v>5.4102060000000163E-3</c:v>
                </c:pt>
                <c:pt idx="1037">
                  <c:v>5.5487370000000735E-3</c:v>
                </c:pt>
                <c:pt idx="1038">
                  <c:v>5.4418570000000274E-3</c:v>
                </c:pt>
                <c:pt idx="1039">
                  <c:v>5.1366479999999225E-3</c:v>
                </c:pt>
                <c:pt idx="1040">
                  <c:v>4.0734979999999723E-3</c:v>
                </c:pt>
                <c:pt idx="1041">
                  <c:v>4.8062310000000254E-3</c:v>
                </c:pt>
                <c:pt idx="1042">
                  <c:v>6.4311629999999698E-3</c:v>
                </c:pt>
                <c:pt idx="1043">
                  <c:v>6.2684150000000046E-3</c:v>
                </c:pt>
                <c:pt idx="1044">
                  <c:v>6.9041199999999208E-3</c:v>
                </c:pt>
                <c:pt idx="1045">
                  <c:v>4.8526440000000552E-3</c:v>
                </c:pt>
                <c:pt idx="1046">
                  <c:v>4.3905259999999086E-3</c:v>
                </c:pt>
                <c:pt idx="1047">
                  <c:v>1.5787109999998846E-3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4.2518099999983862E-4</c:v>
                </c:pt>
                <c:pt idx="1064">
                  <c:v>1.5515910000001442E-3</c:v>
                </c:pt>
                <c:pt idx="1065">
                  <c:v>3.20810000000165E-4</c:v>
                </c:pt>
                <c:pt idx="1066">
                  <c:v>0</c:v>
                </c:pt>
                <c:pt idx="1067">
                  <c:v>1.11690999999837E-4</c:v>
                </c:pt>
                <c:pt idx="1068">
                  <c:v>1.0598520000000917E-3</c:v>
                </c:pt>
                <c:pt idx="1069">
                  <c:v>1.8363529999999174E-3</c:v>
                </c:pt>
                <c:pt idx="1070">
                  <c:v>1.0135470000000168E-3</c:v>
                </c:pt>
                <c:pt idx="1071">
                  <c:v>4.1860299999998459E-3</c:v>
                </c:pt>
                <c:pt idx="1072">
                  <c:v>4.8928730000000085E-3</c:v>
                </c:pt>
                <c:pt idx="1073">
                  <c:v>5.8276769999999947E-3</c:v>
                </c:pt>
                <c:pt idx="1074">
                  <c:v>5.709190000000035E-3</c:v>
                </c:pt>
                <c:pt idx="1075">
                  <c:v>4.8145920000001756E-3</c:v>
                </c:pt>
                <c:pt idx="1076">
                  <c:v>4.0067229999999655E-3</c:v>
                </c:pt>
                <c:pt idx="1077">
                  <c:v>3.1368250000000444E-3</c:v>
                </c:pt>
                <c:pt idx="1078">
                  <c:v>3.0281330000000253E-3</c:v>
                </c:pt>
                <c:pt idx="1079">
                  <c:v>0</c:v>
                </c:pt>
                <c:pt idx="1080">
                  <c:v>1.4764130000000932E-3</c:v>
                </c:pt>
                <c:pt idx="1081">
                  <c:v>4.5144709999999574E-3</c:v>
                </c:pt>
                <c:pt idx="1082">
                  <c:v>2.3984219999999821E-3</c:v>
                </c:pt>
                <c:pt idx="1083">
                  <c:v>4.0819089999999964E-3</c:v>
                </c:pt>
                <c:pt idx="1084">
                  <c:v>1.036830000000009E-3</c:v>
                </c:pt>
                <c:pt idx="1085">
                  <c:v>5.1517399999988808E-4</c:v>
                </c:pt>
                <c:pt idx="1086">
                  <c:v>0</c:v>
                </c:pt>
                <c:pt idx="1087">
                  <c:v>1.3878170000000409E-3</c:v>
                </c:pt>
                <c:pt idx="1088">
                  <c:v>1.3776629999999841E-3</c:v>
                </c:pt>
                <c:pt idx="1089">
                  <c:v>8.2626599999980504E-4</c:v>
                </c:pt>
                <c:pt idx="1090">
                  <c:v>1.5818679999999859E-3</c:v>
                </c:pt>
                <c:pt idx="1091">
                  <c:v>1.4438620000000811E-3</c:v>
                </c:pt>
                <c:pt idx="1092">
                  <c:v>7.6625699999999599E-4</c:v>
                </c:pt>
                <c:pt idx="1093">
                  <c:v>1.7160220000000663E-3</c:v>
                </c:pt>
                <c:pt idx="1094">
                  <c:v>1.1078959999999824E-3</c:v>
                </c:pt>
                <c:pt idx="1095">
                  <c:v>7.252010000001974E-4</c:v>
                </c:pt>
                <c:pt idx="1096">
                  <c:v>2.0966150000001561E-3</c:v>
                </c:pt>
                <c:pt idx="1097">
                  <c:v>1.7669389999998657E-3</c:v>
                </c:pt>
                <c:pt idx="1098">
                  <c:v>1.6459370000000036E-3</c:v>
                </c:pt>
                <c:pt idx="1099">
                  <c:v>1.8174619999999776E-3</c:v>
                </c:pt>
                <c:pt idx="1100">
                  <c:v>2.2719130000000403E-3</c:v>
                </c:pt>
                <c:pt idx="1101">
                  <c:v>2.9713119999998979E-3</c:v>
                </c:pt>
                <c:pt idx="1102">
                  <c:v>3.4202250000000731E-3</c:v>
                </c:pt>
                <c:pt idx="1103">
                  <c:v>1.7365170000000489E-3</c:v>
                </c:pt>
                <c:pt idx="1104">
                  <c:v>1.3348189999999249E-3</c:v>
                </c:pt>
                <c:pt idx="1105">
                  <c:v>1.1754130000001623E-3</c:v>
                </c:pt>
                <c:pt idx="1106">
                  <c:v>2.3389870000000883E-3</c:v>
                </c:pt>
                <c:pt idx="1107">
                  <c:v>2.6450910000000933E-3</c:v>
                </c:pt>
                <c:pt idx="1108">
                  <c:v>3.1142730000001391E-3</c:v>
                </c:pt>
                <c:pt idx="1109">
                  <c:v>3.5003719999999704E-3</c:v>
                </c:pt>
                <c:pt idx="1110">
                  <c:v>3.5245850000001156E-3</c:v>
                </c:pt>
                <c:pt idx="1111">
                  <c:v>2.7404839999999242E-3</c:v>
                </c:pt>
                <c:pt idx="1112">
                  <c:v>3.2337760000000345E-3</c:v>
                </c:pt>
                <c:pt idx="1113">
                  <c:v>4.7493030000000545E-3</c:v>
                </c:pt>
                <c:pt idx="1114">
                  <c:v>4.2819620000000211E-3</c:v>
                </c:pt>
                <c:pt idx="1115">
                  <c:v>4.6120760000001159E-3</c:v>
                </c:pt>
                <c:pt idx="1116">
                  <c:v>3.9157549999999904E-3</c:v>
                </c:pt>
                <c:pt idx="1117">
                  <c:v>4.2441519999999854E-3</c:v>
                </c:pt>
                <c:pt idx="1118">
                  <c:v>3.663722999999891E-3</c:v>
                </c:pt>
                <c:pt idx="1119">
                  <c:v>3.2204119999998965E-3</c:v>
                </c:pt>
                <c:pt idx="1120">
                  <c:v>3.4221059999999851E-3</c:v>
                </c:pt>
                <c:pt idx="1121">
                  <c:v>2.5662190000000466E-3</c:v>
                </c:pt>
                <c:pt idx="1122">
                  <c:v>3.4028240000000096E-3</c:v>
                </c:pt>
                <c:pt idx="1123">
                  <c:v>4.0084770000000849E-3</c:v>
                </c:pt>
                <c:pt idx="1124">
                  <c:v>3.1756000000000314E-3</c:v>
                </c:pt>
                <c:pt idx="1125">
                  <c:v>3.9963179999999736E-3</c:v>
                </c:pt>
                <c:pt idx="1126">
                  <c:v>2.7040680000000065E-3</c:v>
                </c:pt>
                <c:pt idx="1127">
                  <c:v>3.2724379999999656E-3</c:v>
                </c:pt>
                <c:pt idx="1128">
                  <c:v>4.3775640000001202E-3</c:v>
                </c:pt>
                <c:pt idx="1129">
                  <c:v>3.344002000000046E-3</c:v>
                </c:pt>
                <c:pt idx="1130">
                  <c:v>3.044300000000021E-3</c:v>
                </c:pt>
                <c:pt idx="1131">
                  <c:v>2.7669550000000527E-3</c:v>
                </c:pt>
                <c:pt idx="1132">
                  <c:v>3.7121950000000652E-3</c:v>
                </c:pt>
                <c:pt idx="1133">
                  <c:v>4.3780329999999592E-3</c:v>
                </c:pt>
                <c:pt idx="1134">
                  <c:v>4.8329270000001543E-3</c:v>
                </c:pt>
                <c:pt idx="1135">
                  <c:v>5.2025750000000244E-3</c:v>
                </c:pt>
                <c:pt idx="1136">
                  <c:v>4.865240999999969E-3</c:v>
                </c:pt>
                <c:pt idx="1137">
                  <c:v>5.5302569999998927E-3</c:v>
                </c:pt>
                <c:pt idx="1138">
                  <c:v>5.2637170000000427E-3</c:v>
                </c:pt>
                <c:pt idx="1139">
                  <c:v>5.634710000000041E-3</c:v>
                </c:pt>
                <c:pt idx="1140">
                  <c:v>4.7123920000001363E-3</c:v>
                </c:pt>
                <c:pt idx="1141">
                  <c:v>5.9469930000000202E-3</c:v>
                </c:pt>
                <c:pt idx="1142">
                  <c:v>5.5760830000001534E-3</c:v>
                </c:pt>
                <c:pt idx="1143">
                  <c:v>6.2783090000000357E-3</c:v>
                </c:pt>
                <c:pt idx="1144">
                  <c:v>6.4698680000001329E-3</c:v>
                </c:pt>
                <c:pt idx="1145">
                  <c:v>6.5114249999999171E-3</c:v>
                </c:pt>
                <c:pt idx="1146">
                  <c:v>6.8323379999999361E-3</c:v>
                </c:pt>
                <c:pt idx="1147">
                  <c:v>6.2023289999999631E-3</c:v>
                </c:pt>
                <c:pt idx="1148">
                  <c:v>5.981024000000161E-3</c:v>
                </c:pt>
                <c:pt idx="1149">
                  <c:v>6.7528170000000498E-3</c:v>
                </c:pt>
                <c:pt idx="1150">
                  <c:v>6.3018620000000278E-3</c:v>
                </c:pt>
                <c:pt idx="1151">
                  <c:v>5.5865269999999323E-3</c:v>
                </c:pt>
                <c:pt idx="1152">
                  <c:v>5.3196770000001831E-3</c:v>
                </c:pt>
                <c:pt idx="1153">
                  <c:v>5.2556099999999332E-3</c:v>
                </c:pt>
                <c:pt idx="1154">
                  <c:v>5.153321000000005E-3</c:v>
                </c:pt>
                <c:pt idx="1155">
                  <c:v>4.9986139999998614E-3</c:v>
                </c:pt>
                <c:pt idx="1156">
                  <c:v>5.7623180000000501E-3</c:v>
                </c:pt>
                <c:pt idx="1157">
                  <c:v>5.0423940000000585E-3</c:v>
                </c:pt>
                <c:pt idx="1158">
                  <c:v>4.4321530000001989E-3</c:v>
                </c:pt>
                <c:pt idx="1159">
                  <c:v>4.0580189999998312E-3</c:v>
                </c:pt>
                <c:pt idx="1160">
                  <c:v>4.1894320000001248E-3</c:v>
                </c:pt>
                <c:pt idx="1161">
                  <c:v>4.9056889999999388E-3</c:v>
                </c:pt>
                <c:pt idx="1162">
                  <c:v>4.8830470000000336E-3</c:v>
                </c:pt>
                <c:pt idx="1163">
                  <c:v>5.1291730000000372E-3</c:v>
                </c:pt>
                <c:pt idx="1164">
                  <c:v>4.828469999999925E-3</c:v>
                </c:pt>
                <c:pt idx="1165">
                  <c:v>5.4950120000000881E-3</c:v>
                </c:pt>
                <c:pt idx="1166">
                  <c:v>5.7452880000000732E-3</c:v>
                </c:pt>
                <c:pt idx="1167">
                  <c:v>5.925174000000197E-3</c:v>
                </c:pt>
                <c:pt idx="1168">
                  <c:v>4.9690729999999801E-3</c:v>
                </c:pt>
                <c:pt idx="1169">
                  <c:v>5.2785819999999145E-3</c:v>
                </c:pt>
                <c:pt idx="1170">
                  <c:v>5.9750070000000053E-3</c:v>
                </c:pt>
                <c:pt idx="1171">
                  <c:v>4.7398610000000188E-3</c:v>
                </c:pt>
                <c:pt idx="1172">
                  <c:v>4.3303529999998321E-3</c:v>
                </c:pt>
                <c:pt idx="1173">
                  <c:v>4.6837299999999684E-3</c:v>
                </c:pt>
                <c:pt idx="1174">
                  <c:v>4.5952389999999923E-3</c:v>
                </c:pt>
                <c:pt idx="1175">
                  <c:v>4.4112909999998919E-3</c:v>
                </c:pt>
                <c:pt idx="1176">
                  <c:v>5.7313010000000306E-3</c:v>
                </c:pt>
                <c:pt idx="1177">
                  <c:v>5.3191720000002078E-3</c:v>
                </c:pt>
                <c:pt idx="1178">
                  <c:v>5.6485970000001093E-3</c:v>
                </c:pt>
                <c:pt idx="1179">
                  <c:v>5.083323000000064E-3</c:v>
                </c:pt>
                <c:pt idx="1180">
                  <c:v>5.0016339999999675E-3</c:v>
                </c:pt>
                <c:pt idx="1181">
                  <c:v>4.92814199999998E-3</c:v>
                </c:pt>
                <c:pt idx="1182">
                  <c:v>3.9508419999999657E-3</c:v>
                </c:pt>
                <c:pt idx="1183">
                  <c:v>3.9054739999999128E-3</c:v>
                </c:pt>
                <c:pt idx="1184">
                  <c:v>4.4850309999999354E-3</c:v>
                </c:pt>
                <c:pt idx="1185">
                  <c:v>3.8854139999998549E-3</c:v>
                </c:pt>
                <c:pt idx="1186">
                  <c:v>4.0637059999999109E-3</c:v>
                </c:pt>
                <c:pt idx="1187">
                  <c:v>4.1224020000001933E-3</c:v>
                </c:pt>
                <c:pt idx="1188">
                  <c:v>3.1185980000000202E-3</c:v>
                </c:pt>
                <c:pt idx="1189">
                  <c:v>3.270178999999871E-3</c:v>
                </c:pt>
                <c:pt idx="1190">
                  <c:v>4.0067449999999097E-3</c:v>
                </c:pt>
                <c:pt idx="1191">
                  <c:v>3.7972800000000005E-3</c:v>
                </c:pt>
                <c:pt idx="1192">
                  <c:v>3.58768299999997E-3</c:v>
                </c:pt>
                <c:pt idx="1193">
                  <c:v>2.9114530000001648E-3</c:v>
                </c:pt>
                <c:pt idx="1194">
                  <c:v>2.7513699999999518E-3</c:v>
                </c:pt>
                <c:pt idx="1195">
                  <c:v>3.207589999999982E-3</c:v>
                </c:pt>
                <c:pt idx="1196">
                  <c:v>3.985758999999916E-3</c:v>
                </c:pt>
                <c:pt idx="1197">
                  <c:v>2.6817739999999046E-3</c:v>
                </c:pt>
                <c:pt idx="1198">
                  <c:v>3.506392999999889E-3</c:v>
                </c:pt>
                <c:pt idx="1199">
                  <c:v>3.044298000000026E-3</c:v>
                </c:pt>
                <c:pt idx="1200">
                  <c:v>2.8093759999999295E-3</c:v>
                </c:pt>
                <c:pt idx="1201">
                  <c:v>1.865534000000025E-3</c:v>
                </c:pt>
                <c:pt idx="1202">
                  <c:v>2.1362359999998262E-3</c:v>
                </c:pt>
                <c:pt idx="1203">
                  <c:v>7.9179699999986047E-4</c:v>
                </c:pt>
                <c:pt idx="1204">
                  <c:v>1.803814999999986E-3</c:v>
                </c:pt>
                <c:pt idx="1205">
                  <c:v>1.2945029999998495E-3</c:v>
                </c:pt>
                <c:pt idx="1206">
                  <c:v>8.6734200000000781E-4</c:v>
                </c:pt>
                <c:pt idx="1207">
                  <c:v>1.0065029999998386E-3</c:v>
                </c:pt>
                <c:pt idx="1208">
                  <c:v>1.5920399999999973E-3</c:v>
                </c:pt>
                <c:pt idx="1209">
                  <c:v>1.611332000000175E-3</c:v>
                </c:pt>
                <c:pt idx="1210">
                  <c:v>5.5473600000004804E-4</c:v>
                </c:pt>
                <c:pt idx="1211">
                  <c:v>1.4945820000000368E-3</c:v>
                </c:pt>
                <c:pt idx="1212">
                  <c:v>1.7506369999998697E-3</c:v>
                </c:pt>
                <c:pt idx="1213">
                  <c:v>2.1447900000000574E-3</c:v>
                </c:pt>
                <c:pt idx="1214">
                  <c:v>2.5487840000000686E-3</c:v>
                </c:pt>
                <c:pt idx="1215">
                  <c:v>2.1258049999999004E-3</c:v>
                </c:pt>
                <c:pt idx="1216">
                  <c:v>2.444396999999981E-3</c:v>
                </c:pt>
                <c:pt idx="1217">
                  <c:v>2.8063700000000155E-3</c:v>
                </c:pt>
                <c:pt idx="1218">
                  <c:v>2.4588999999998577E-3</c:v>
                </c:pt>
                <c:pt idx="1219">
                  <c:v>3.2719730000001163E-3</c:v>
                </c:pt>
                <c:pt idx="1220">
                  <c:v>3.7930500000002212E-3</c:v>
                </c:pt>
                <c:pt idx="1221">
                  <c:v>4.0842640000000752E-3</c:v>
                </c:pt>
                <c:pt idx="1222">
                  <c:v>3.6031669999999848E-3</c:v>
                </c:pt>
                <c:pt idx="1223">
                  <c:v>4.5949350000000777E-3</c:v>
                </c:pt>
                <c:pt idx="1224">
                  <c:v>4.118175000000065E-3</c:v>
                </c:pt>
                <c:pt idx="1225">
                  <c:v>4.6287800000000059E-3</c:v>
                </c:pt>
                <c:pt idx="1226">
                  <c:v>4.855240999999978E-3</c:v>
                </c:pt>
                <c:pt idx="1227">
                  <c:v>3.4750990000000002E-3</c:v>
                </c:pt>
                <c:pt idx="1228">
                  <c:v>3.4697380000000065E-3</c:v>
                </c:pt>
                <c:pt idx="1229">
                  <c:v>2.643117000000075E-3</c:v>
                </c:pt>
                <c:pt idx="1230">
                  <c:v>2.4528910000001362E-3</c:v>
                </c:pt>
                <c:pt idx="1231">
                  <c:v>2.6223810000001323E-3</c:v>
                </c:pt>
                <c:pt idx="1232">
                  <c:v>3.1317529999998896E-3</c:v>
                </c:pt>
                <c:pt idx="1233">
                  <c:v>2.2635869999999159E-3</c:v>
                </c:pt>
                <c:pt idx="1234">
                  <c:v>1.9135640000001787E-3</c:v>
                </c:pt>
                <c:pt idx="1235">
                  <c:v>1.2947340000000623E-3</c:v>
                </c:pt>
                <c:pt idx="1236">
                  <c:v>1.8794479999999112E-3</c:v>
                </c:pt>
                <c:pt idx="1237">
                  <c:v>1.7955909999998311E-3</c:v>
                </c:pt>
                <c:pt idx="1238">
                  <c:v>1.8327849999998306E-3</c:v>
                </c:pt>
                <c:pt idx="1239">
                  <c:v>2.507908000000043E-3</c:v>
                </c:pt>
                <c:pt idx="1240">
                  <c:v>2.7189500000001773E-3</c:v>
                </c:pt>
                <c:pt idx="1241">
                  <c:v>2.8538640000001577E-3</c:v>
                </c:pt>
                <c:pt idx="1242">
                  <c:v>2.6690269999999146E-3</c:v>
                </c:pt>
                <c:pt idx="1243">
                  <c:v>3.0822420000001785E-3</c:v>
                </c:pt>
                <c:pt idx="1244">
                  <c:v>2.5222400000000107E-3</c:v>
                </c:pt>
                <c:pt idx="1245">
                  <c:v>1.968213999999989E-3</c:v>
                </c:pt>
                <c:pt idx="1246">
                  <c:v>1.5272310000000288E-3</c:v>
                </c:pt>
                <c:pt idx="1247">
                  <c:v>2.8156650000000808E-3</c:v>
                </c:pt>
                <c:pt idx="1248">
                  <c:v>2.6511359999999511E-3</c:v>
                </c:pt>
                <c:pt idx="1249">
                  <c:v>3.1871579999999539E-3</c:v>
                </c:pt>
                <c:pt idx="1250">
                  <c:v>2.9334460000000036E-3</c:v>
                </c:pt>
                <c:pt idx="1251">
                  <c:v>2.7363440000001448E-3</c:v>
                </c:pt>
                <c:pt idx="1252">
                  <c:v>2.558627999999999E-3</c:v>
                </c:pt>
                <c:pt idx="1253">
                  <c:v>2.1145850000000338E-3</c:v>
                </c:pt>
                <c:pt idx="1254">
                  <c:v>2.1760209999999915E-3</c:v>
                </c:pt>
                <c:pt idx="1255">
                  <c:v>2.6296780000000125E-3</c:v>
                </c:pt>
                <c:pt idx="1256">
                  <c:v>2.4855059999999867E-3</c:v>
                </c:pt>
                <c:pt idx="1257">
                  <c:v>2.7689139999999952E-3</c:v>
                </c:pt>
                <c:pt idx="1258">
                  <c:v>2.8867990000001099E-3</c:v>
                </c:pt>
                <c:pt idx="1259">
                  <c:v>3.0328440000000683E-3</c:v>
                </c:pt>
                <c:pt idx="1260">
                  <c:v>3.3429479999999784E-3</c:v>
                </c:pt>
                <c:pt idx="1261">
                  <c:v>3.6000480000000154E-3</c:v>
                </c:pt>
                <c:pt idx="1262">
                  <c:v>3.2752190000001065E-3</c:v>
                </c:pt>
                <c:pt idx="1263">
                  <c:v>4.2235519999999274E-3</c:v>
                </c:pt>
                <c:pt idx="1264">
                  <c:v>4.7586049999999887E-3</c:v>
                </c:pt>
                <c:pt idx="1265">
                  <c:v>4.7956199999998721E-3</c:v>
                </c:pt>
                <c:pt idx="1266">
                  <c:v>5.0445760000000063E-3</c:v>
                </c:pt>
                <c:pt idx="1267">
                  <c:v>5.5523989999999232E-3</c:v>
                </c:pt>
                <c:pt idx="1268">
                  <c:v>5.9737150000000842E-3</c:v>
                </c:pt>
                <c:pt idx="1269">
                  <c:v>6.2190960000000359E-3</c:v>
                </c:pt>
                <c:pt idx="1270">
                  <c:v>5.5113239999998315E-3</c:v>
                </c:pt>
                <c:pt idx="1271">
                  <c:v>4.6906409999999139E-3</c:v>
                </c:pt>
                <c:pt idx="1272">
                  <c:v>3.3234219999999366E-3</c:v>
                </c:pt>
                <c:pt idx="1273">
                  <c:v>3.1845220000000156E-3</c:v>
                </c:pt>
                <c:pt idx="1274">
                  <c:v>5.0426220000001649E-3</c:v>
                </c:pt>
                <c:pt idx="1275">
                  <c:v>5.6355399999999918E-3</c:v>
                </c:pt>
                <c:pt idx="1276">
                  <c:v>5.8172809999998661E-3</c:v>
                </c:pt>
                <c:pt idx="1277">
                  <c:v>6.7724060000000467E-3</c:v>
                </c:pt>
                <c:pt idx="1278">
                  <c:v>7.1716750000000501E-3</c:v>
                </c:pt>
                <c:pt idx="1279">
                  <c:v>7.8807340000000749E-3</c:v>
                </c:pt>
                <c:pt idx="1280">
                  <c:v>7.6953479999999673E-3</c:v>
                </c:pt>
                <c:pt idx="1281">
                  <c:v>7.1205760000000286E-3</c:v>
                </c:pt>
                <c:pt idx="1282">
                  <c:v>7.4904800000001612E-3</c:v>
                </c:pt>
                <c:pt idx="1283">
                  <c:v>8.0929370000001194E-3</c:v>
                </c:pt>
                <c:pt idx="1284">
                  <c:v>8.0905470000000156E-3</c:v>
                </c:pt>
                <c:pt idx="1285">
                  <c:v>7.0596450000000458E-3</c:v>
                </c:pt>
                <c:pt idx="1286">
                  <c:v>7.4618990000001302E-3</c:v>
                </c:pt>
                <c:pt idx="1287">
                  <c:v>8.8219560000000006E-3</c:v>
                </c:pt>
                <c:pt idx="1288">
                  <c:v>8.3928089999999421E-3</c:v>
                </c:pt>
                <c:pt idx="1289">
                  <c:v>8.7379619999999256E-3</c:v>
                </c:pt>
                <c:pt idx="1290">
                  <c:v>9.0337019999999491E-3</c:v>
                </c:pt>
                <c:pt idx="1291">
                  <c:v>8.839988999999833E-3</c:v>
                </c:pt>
                <c:pt idx="1292">
                  <c:v>8.6101770000000209E-3</c:v>
                </c:pt>
                <c:pt idx="1293">
                  <c:v>8.4230330000000329E-3</c:v>
                </c:pt>
                <c:pt idx="1294">
                  <c:v>9.2883260000000967E-3</c:v>
                </c:pt>
                <c:pt idx="1295">
                  <c:v>7.9476099999999401E-3</c:v>
                </c:pt>
                <c:pt idx="1296">
                  <c:v>7.8967509999999953E-3</c:v>
                </c:pt>
                <c:pt idx="1297">
                  <c:v>8.5762959999999572E-3</c:v>
                </c:pt>
                <c:pt idx="1298">
                  <c:v>8.236491999999998E-3</c:v>
                </c:pt>
                <c:pt idx="1299">
                  <c:v>9.19418799999994E-3</c:v>
                </c:pt>
                <c:pt idx="1300">
                  <c:v>9.619007000000011E-3</c:v>
                </c:pt>
                <c:pt idx="1301">
                  <c:v>9.4241429999999578E-3</c:v>
                </c:pt>
                <c:pt idx="1302">
                  <c:v>9.8096789999999601E-3</c:v>
                </c:pt>
                <c:pt idx="1303">
                  <c:v>9.6021600000001407E-3</c:v>
                </c:pt>
                <c:pt idx="1304">
                  <c:v>1.0650037999999995E-2</c:v>
                </c:pt>
                <c:pt idx="1305">
                  <c:v>9.8538690000000307E-3</c:v>
                </c:pt>
                <c:pt idx="1306">
                  <c:v>1.0272853999999824E-2</c:v>
                </c:pt>
                <c:pt idx="1307">
                  <c:v>1.110284200000001E-2</c:v>
                </c:pt>
                <c:pt idx="1308">
                  <c:v>1.0617258999999876E-2</c:v>
                </c:pt>
                <c:pt idx="1309">
                  <c:v>1.054357499999992E-2</c:v>
                </c:pt>
                <c:pt idx="1310">
                  <c:v>1.0507188000000042E-2</c:v>
                </c:pt>
                <c:pt idx="1311">
                  <c:v>1.0362292000000025E-2</c:v>
                </c:pt>
                <c:pt idx="1312">
                  <c:v>1.0235241999999971E-2</c:v>
                </c:pt>
                <c:pt idx="1313">
                  <c:v>1.1855051000000004E-2</c:v>
                </c:pt>
                <c:pt idx="1314">
                  <c:v>1.0816720000000031E-2</c:v>
                </c:pt>
                <c:pt idx="1315">
                  <c:v>1.055345699999998E-2</c:v>
                </c:pt>
                <c:pt idx="1316">
                  <c:v>9.8069950000001429E-3</c:v>
                </c:pt>
                <c:pt idx="1317">
                  <c:v>1.1043524999999818E-2</c:v>
                </c:pt>
                <c:pt idx="1318">
                  <c:v>1.1211995000000115E-2</c:v>
                </c:pt>
                <c:pt idx="1319">
                  <c:v>1.089336400000002E-2</c:v>
                </c:pt>
                <c:pt idx="1320">
                  <c:v>1.2129195000000209E-2</c:v>
                </c:pt>
                <c:pt idx="1321">
                  <c:v>1.2363493999999945E-2</c:v>
                </c:pt>
                <c:pt idx="1322">
                  <c:v>1.0863045000000057E-2</c:v>
                </c:pt>
                <c:pt idx="1323">
                  <c:v>1.0318582000000106E-2</c:v>
                </c:pt>
                <c:pt idx="1324">
                  <c:v>1.0046051000000033E-2</c:v>
                </c:pt>
                <c:pt idx="1325">
                  <c:v>9.3114510000000331E-3</c:v>
                </c:pt>
                <c:pt idx="1326">
                  <c:v>9.4390080000000577E-3</c:v>
                </c:pt>
                <c:pt idx="1327">
                  <c:v>8.7004690000001116E-3</c:v>
                </c:pt>
                <c:pt idx="1328">
                  <c:v>9.1666270000000626E-3</c:v>
                </c:pt>
                <c:pt idx="1329">
                  <c:v>1.0026736000000027E-2</c:v>
                </c:pt>
                <c:pt idx="1330">
                  <c:v>1.0707385000000158E-2</c:v>
                </c:pt>
                <c:pt idx="1331">
                  <c:v>1.0788463999999977E-2</c:v>
                </c:pt>
                <c:pt idx="1332">
                  <c:v>1.1269624000000021E-2</c:v>
                </c:pt>
                <c:pt idx="1333">
                  <c:v>1.140020299999992E-2</c:v>
                </c:pt>
                <c:pt idx="1334">
                  <c:v>1.0305408999999826E-2</c:v>
                </c:pt>
                <c:pt idx="1335">
                  <c:v>1.0398015000000213E-2</c:v>
                </c:pt>
                <c:pt idx="1336">
                  <c:v>1.0113792000000104E-2</c:v>
                </c:pt>
                <c:pt idx="1337">
                  <c:v>1.1044442000000118E-2</c:v>
                </c:pt>
                <c:pt idx="1338">
                  <c:v>1.0781913999999915E-2</c:v>
                </c:pt>
                <c:pt idx="1339">
                  <c:v>1.1473015999999916E-2</c:v>
                </c:pt>
                <c:pt idx="1340">
                  <c:v>1.178630800000019E-2</c:v>
                </c:pt>
                <c:pt idx="1341">
                  <c:v>2.0217550999999959E-2</c:v>
                </c:pt>
                <c:pt idx="1342">
                  <c:v>2.0775030999999899E-2</c:v>
                </c:pt>
                <c:pt idx="1343">
                  <c:v>2.0857195000000047E-2</c:v>
                </c:pt>
                <c:pt idx="1344">
                  <c:v>2.1392552000000023E-2</c:v>
                </c:pt>
                <c:pt idx="1345">
                  <c:v>2.1784381999999824E-2</c:v>
                </c:pt>
                <c:pt idx="1346">
                  <c:v>2.1690133000000059E-2</c:v>
                </c:pt>
                <c:pt idx="1347">
                  <c:v>2.1735492000000023E-2</c:v>
                </c:pt>
                <c:pt idx="1348">
                  <c:v>2.1391591999999945E-2</c:v>
                </c:pt>
                <c:pt idx="1349">
                  <c:v>2.1357587999999851E-2</c:v>
                </c:pt>
                <c:pt idx="1350">
                  <c:v>2.1386670999999979E-2</c:v>
                </c:pt>
                <c:pt idx="1351">
                  <c:v>2.0817436999999928E-2</c:v>
                </c:pt>
                <c:pt idx="1352">
                  <c:v>2.0796421999999894E-2</c:v>
                </c:pt>
                <c:pt idx="1353">
                  <c:v>2.0753443999999944E-2</c:v>
                </c:pt>
                <c:pt idx="1354">
                  <c:v>2.0661570000000212E-2</c:v>
                </c:pt>
                <c:pt idx="1355">
                  <c:v>1.9252993999999943E-2</c:v>
                </c:pt>
                <c:pt idx="1356">
                  <c:v>1.8406880999999885E-2</c:v>
                </c:pt>
                <c:pt idx="1357">
                  <c:v>1.9443950000000085E-2</c:v>
                </c:pt>
                <c:pt idx="1358">
                  <c:v>1.8848212000000104E-2</c:v>
                </c:pt>
                <c:pt idx="1359">
                  <c:v>1.9787010000000008E-2</c:v>
                </c:pt>
                <c:pt idx="1360">
                  <c:v>2.0070367999999918E-2</c:v>
                </c:pt>
                <c:pt idx="1361">
                  <c:v>2.0576459000000113E-2</c:v>
                </c:pt>
                <c:pt idx="1362">
                  <c:v>2.0991946000000098E-2</c:v>
                </c:pt>
                <c:pt idx="1363">
                  <c:v>2.1117749000000005E-2</c:v>
                </c:pt>
                <c:pt idx="1364">
                  <c:v>2.1094729999999798E-2</c:v>
                </c:pt>
                <c:pt idx="1365">
                  <c:v>2.1910615000000008E-2</c:v>
                </c:pt>
                <c:pt idx="1366">
                  <c:v>2.1883046000000149E-2</c:v>
                </c:pt>
                <c:pt idx="1367">
                  <c:v>2.2018143000000011E-2</c:v>
                </c:pt>
                <c:pt idx="1368">
                  <c:v>2.2271882000000007E-2</c:v>
                </c:pt>
                <c:pt idx="1369">
                  <c:v>2.3079602999999907E-2</c:v>
                </c:pt>
                <c:pt idx="1370">
                  <c:v>2.2530150000000047E-2</c:v>
                </c:pt>
                <c:pt idx="1371">
                  <c:v>2.2558784999999942E-2</c:v>
                </c:pt>
                <c:pt idx="1372">
                  <c:v>2.157751300000018E-2</c:v>
                </c:pt>
                <c:pt idx="1373">
                  <c:v>2.3224056000000017E-2</c:v>
                </c:pt>
                <c:pt idx="1374">
                  <c:v>2.3907145000000126E-2</c:v>
                </c:pt>
                <c:pt idx="1375">
                  <c:v>2.3414399000000002E-2</c:v>
                </c:pt>
                <c:pt idx="1376">
                  <c:v>2.1696239999999988E-2</c:v>
                </c:pt>
                <c:pt idx="1377">
                  <c:v>2.2656349000000089E-2</c:v>
                </c:pt>
                <c:pt idx="1378">
                  <c:v>2.2543476000000055E-2</c:v>
                </c:pt>
                <c:pt idx="1379">
                  <c:v>2.3239111999999978E-2</c:v>
                </c:pt>
                <c:pt idx="1380">
                  <c:v>2.3487735999999815E-2</c:v>
                </c:pt>
                <c:pt idx="1381">
                  <c:v>2.3787256000000069E-2</c:v>
                </c:pt>
                <c:pt idx="1382">
                  <c:v>2.4167372000000114E-2</c:v>
                </c:pt>
                <c:pt idx="1383">
                  <c:v>2.4245384999999942E-2</c:v>
                </c:pt>
                <c:pt idx="1384">
                  <c:v>2.4011631000000078E-2</c:v>
                </c:pt>
                <c:pt idx="1385">
                  <c:v>2.38943119999999E-2</c:v>
                </c:pt>
                <c:pt idx="1386">
                  <c:v>2.3913731999999983E-2</c:v>
                </c:pt>
                <c:pt idx="1387">
                  <c:v>2.3914299999999913E-2</c:v>
                </c:pt>
                <c:pt idx="1388">
                  <c:v>2.2125847999999906E-2</c:v>
                </c:pt>
                <c:pt idx="1389">
                  <c:v>2.1647439000000077E-2</c:v>
                </c:pt>
                <c:pt idx="1390">
                  <c:v>2.0790068000000019E-2</c:v>
                </c:pt>
                <c:pt idx="1391">
                  <c:v>2.1655825000000049E-2</c:v>
                </c:pt>
                <c:pt idx="1392">
                  <c:v>2.1922743000000081E-2</c:v>
                </c:pt>
                <c:pt idx="1393">
                  <c:v>2.0220915000000103E-2</c:v>
                </c:pt>
                <c:pt idx="1394">
                  <c:v>1.9843709999999872E-2</c:v>
                </c:pt>
                <c:pt idx="1395">
                  <c:v>2.0466902000000117E-2</c:v>
                </c:pt>
                <c:pt idx="1396">
                  <c:v>2.030924200000004E-2</c:v>
                </c:pt>
                <c:pt idx="1397">
                  <c:v>1.9111544000000095E-2</c:v>
                </c:pt>
                <c:pt idx="1398">
                  <c:v>2.0093522000000121E-2</c:v>
                </c:pt>
                <c:pt idx="1399">
                  <c:v>2.0174116000000141E-2</c:v>
                </c:pt>
                <c:pt idx="1400">
                  <c:v>1.9242549999999938E-2</c:v>
                </c:pt>
                <c:pt idx="1401">
                  <c:v>1.8527677000000041E-2</c:v>
                </c:pt>
                <c:pt idx="1402">
                  <c:v>1.8717333999999936E-2</c:v>
                </c:pt>
                <c:pt idx="1403">
                  <c:v>1.9697301000000153E-2</c:v>
                </c:pt>
                <c:pt idx="1404">
                  <c:v>1.9778102999999873E-2</c:v>
                </c:pt>
                <c:pt idx="1405">
                  <c:v>1.9986853999999995E-2</c:v>
                </c:pt>
                <c:pt idx="1406">
                  <c:v>1.9948793999999909E-2</c:v>
                </c:pt>
                <c:pt idx="1407">
                  <c:v>1.9933227999999872E-2</c:v>
                </c:pt>
                <c:pt idx="1408">
                  <c:v>2.1001878000000033E-2</c:v>
                </c:pt>
                <c:pt idx="1409">
                  <c:v>2.1026333999999907E-2</c:v>
                </c:pt>
                <c:pt idx="1410">
                  <c:v>2.1661284999999909E-2</c:v>
                </c:pt>
                <c:pt idx="1411">
                  <c:v>2.0514781000000086E-2</c:v>
                </c:pt>
                <c:pt idx="1412">
                  <c:v>2.0629288000000089E-2</c:v>
                </c:pt>
                <c:pt idx="1413">
                  <c:v>2.0366850000000113E-2</c:v>
                </c:pt>
                <c:pt idx="1414">
                  <c:v>2.0500002999999878E-2</c:v>
                </c:pt>
                <c:pt idx="1415">
                  <c:v>2.0206539999999905E-2</c:v>
                </c:pt>
                <c:pt idx="1416">
                  <c:v>1.9502101000000039E-2</c:v>
                </c:pt>
                <c:pt idx="1417">
                  <c:v>1.9870049999999993E-2</c:v>
                </c:pt>
                <c:pt idx="1418">
                  <c:v>2.0633069999999861E-2</c:v>
                </c:pt>
                <c:pt idx="1419">
                  <c:v>2.1321997000000009E-2</c:v>
                </c:pt>
                <c:pt idx="1420">
                  <c:v>1.9469397999999957E-2</c:v>
                </c:pt>
                <c:pt idx="1421">
                  <c:v>1.8420131999999968E-2</c:v>
                </c:pt>
                <c:pt idx="1422">
                  <c:v>1.8327954999999976E-2</c:v>
                </c:pt>
                <c:pt idx="1423">
                  <c:v>1.8893924999999853E-2</c:v>
                </c:pt>
                <c:pt idx="1424">
                  <c:v>1.862992200000008E-2</c:v>
                </c:pt>
                <c:pt idx="1425">
                  <c:v>1.8753532999999833E-2</c:v>
                </c:pt>
                <c:pt idx="1426">
                  <c:v>1.9559355999999979E-2</c:v>
                </c:pt>
                <c:pt idx="1427">
                  <c:v>1.9492713999999977E-2</c:v>
                </c:pt>
                <c:pt idx="1428">
                  <c:v>2.0089325000000144E-2</c:v>
                </c:pt>
                <c:pt idx="1429">
                  <c:v>1.9769228999999996E-2</c:v>
                </c:pt>
                <c:pt idx="1430">
                  <c:v>2.0473881000000121E-2</c:v>
                </c:pt>
                <c:pt idx="1431">
                  <c:v>2.045874200000003E-2</c:v>
                </c:pt>
                <c:pt idx="1432">
                  <c:v>2.0812380000000075E-2</c:v>
                </c:pt>
                <c:pt idx="1433">
                  <c:v>2.1045163000000002E-2</c:v>
                </c:pt>
                <c:pt idx="1434">
                  <c:v>2.0529328000000079E-2</c:v>
                </c:pt>
                <c:pt idx="1435">
                  <c:v>2.1274946999999884E-2</c:v>
                </c:pt>
                <c:pt idx="1436">
                  <c:v>2.1660210000000006E-2</c:v>
                </c:pt>
                <c:pt idx="1437">
                  <c:v>2.2126061999999821E-2</c:v>
                </c:pt>
                <c:pt idx="1438">
                  <c:v>2.2775783000000046E-2</c:v>
                </c:pt>
                <c:pt idx="1439">
                  <c:v>2.2428006000000097E-2</c:v>
                </c:pt>
                <c:pt idx="1440">
                  <c:v>2.135362199999986E-2</c:v>
                </c:pt>
                <c:pt idx="1441">
                  <c:v>2.3249461999999995E-2</c:v>
                </c:pt>
                <c:pt idx="1442">
                  <c:v>2.3495818999999984E-2</c:v>
                </c:pt>
                <c:pt idx="1443">
                  <c:v>2.4221469000000072E-2</c:v>
                </c:pt>
                <c:pt idx="1444">
                  <c:v>2.4305376000000024E-2</c:v>
                </c:pt>
                <c:pt idx="1445">
                  <c:v>2.4295450999999958E-2</c:v>
                </c:pt>
                <c:pt idx="1446">
                  <c:v>2.4311866000000008E-2</c:v>
                </c:pt>
                <c:pt idx="1447">
                  <c:v>2.413541199999986E-2</c:v>
                </c:pt>
                <c:pt idx="1448">
                  <c:v>2.4921175999999833E-2</c:v>
                </c:pt>
                <c:pt idx="1449">
                  <c:v>2.3780573000000003E-2</c:v>
                </c:pt>
                <c:pt idx="1450">
                  <c:v>2.3942725999999994E-2</c:v>
                </c:pt>
                <c:pt idx="1451">
                  <c:v>2.3713611000000127E-2</c:v>
                </c:pt>
                <c:pt idx="1452">
                  <c:v>2.4682886999999938E-2</c:v>
                </c:pt>
                <c:pt idx="1453">
                  <c:v>2.5030106000000159E-2</c:v>
                </c:pt>
                <c:pt idx="1454">
                  <c:v>2.4666345000000093E-2</c:v>
                </c:pt>
                <c:pt idx="1455">
                  <c:v>2.4330208000000086E-2</c:v>
                </c:pt>
                <c:pt idx="1456">
                  <c:v>2.3891147000000047E-2</c:v>
                </c:pt>
                <c:pt idx="1457">
                  <c:v>2.4452121000000035E-2</c:v>
                </c:pt>
                <c:pt idx="1458">
                  <c:v>2.371889299999998E-2</c:v>
                </c:pt>
                <c:pt idx="1459">
                  <c:v>2.4136715999999978E-2</c:v>
                </c:pt>
                <c:pt idx="1460">
                  <c:v>2.3413739000000079E-2</c:v>
                </c:pt>
                <c:pt idx="1461">
                  <c:v>2.1460837000000083E-2</c:v>
                </c:pt>
                <c:pt idx="1462">
                  <c:v>2.2757700999999998E-2</c:v>
                </c:pt>
                <c:pt idx="1463">
                  <c:v>2.2326209999999947E-2</c:v>
                </c:pt>
                <c:pt idx="1464">
                  <c:v>2.336651699999993E-2</c:v>
                </c:pt>
                <c:pt idx="1465">
                  <c:v>2.5024649999999839E-2</c:v>
                </c:pt>
                <c:pt idx="1466">
                  <c:v>2.4299596000000066E-2</c:v>
                </c:pt>
                <c:pt idx="1467">
                  <c:v>2.4207366000000091E-2</c:v>
                </c:pt>
                <c:pt idx="1468">
                  <c:v>2.4063287000000173E-2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1-47C1-9EF9-EF75D9C60066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Données!$K$2:$K$1470</c:f>
              <c:numCache>
                <c:formatCode>General</c:formatCode>
                <c:ptCount val="1469"/>
                <c:pt idx="0">
                  <c:v>0</c:v>
                </c:pt>
                <c:pt idx="1">
                  <c:v>-1.3450000000148066E-6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-8.5950000000138963E-6</c:v>
                </c:pt>
                <c:pt idx="55">
                  <c:v>0</c:v>
                </c:pt>
                <c:pt idx="56">
                  <c:v>-1.3550000001032458E-6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-3.4372600000006059E-4</c:v>
                </c:pt>
                <c:pt idx="87">
                  <c:v>-3.5337999999910607E-5</c:v>
                </c:pt>
                <c:pt idx="88">
                  <c:v>-1.5790560000000368E-3</c:v>
                </c:pt>
                <c:pt idx="89">
                  <c:v>-1.0580970000000889E-3</c:v>
                </c:pt>
                <c:pt idx="90">
                  <c:v>-1.0936509999999089E-3</c:v>
                </c:pt>
                <c:pt idx="91">
                  <c:v>-9.9727399999983393E-4</c:v>
                </c:pt>
                <c:pt idx="92">
                  <c:v>-1.5891430000001491E-3</c:v>
                </c:pt>
                <c:pt idx="93">
                  <c:v>-1.3249140000000353E-3</c:v>
                </c:pt>
                <c:pt idx="94">
                  <c:v>-1.4070879999999305E-3</c:v>
                </c:pt>
                <c:pt idx="95">
                  <c:v>-2.2190960000000358E-3</c:v>
                </c:pt>
                <c:pt idx="96">
                  <c:v>-2.3482650000000833E-3</c:v>
                </c:pt>
                <c:pt idx="97">
                  <c:v>-2.2174280000001544E-3</c:v>
                </c:pt>
                <c:pt idx="98">
                  <c:v>-2.3784169999998992E-3</c:v>
                </c:pt>
                <c:pt idx="99">
                  <c:v>-2.1946519999999055E-3</c:v>
                </c:pt>
                <c:pt idx="100">
                  <c:v>-2.1618060000000694E-3</c:v>
                </c:pt>
                <c:pt idx="101">
                  <c:v>-2.3843830000000706E-3</c:v>
                </c:pt>
                <c:pt idx="102">
                  <c:v>-2.7435849999999391E-3</c:v>
                </c:pt>
                <c:pt idx="103">
                  <c:v>-2.4684409999999844E-3</c:v>
                </c:pt>
                <c:pt idx="104">
                  <c:v>-2.4786739999999555E-3</c:v>
                </c:pt>
                <c:pt idx="105">
                  <c:v>-2.3549669999999878E-3</c:v>
                </c:pt>
                <c:pt idx="106">
                  <c:v>-2.3099869999998646E-3</c:v>
                </c:pt>
                <c:pt idx="107">
                  <c:v>-1.8174109999999927E-3</c:v>
                </c:pt>
                <c:pt idx="108">
                  <c:v>-1.6317679999999655E-3</c:v>
                </c:pt>
                <c:pt idx="109">
                  <c:v>-1.8577270000000681E-3</c:v>
                </c:pt>
                <c:pt idx="110">
                  <c:v>-1.8826650000000882E-3</c:v>
                </c:pt>
                <c:pt idx="111">
                  <c:v>-1.9236739999998918E-3</c:v>
                </c:pt>
                <c:pt idx="112">
                  <c:v>-1.7793850000000476E-3</c:v>
                </c:pt>
                <c:pt idx="113">
                  <c:v>-1.2950510000000577E-3</c:v>
                </c:pt>
                <c:pt idx="114">
                  <c:v>-1.0437179999998989E-3</c:v>
                </c:pt>
                <c:pt idx="115">
                  <c:v>-8.5511100000007902E-4</c:v>
                </c:pt>
                <c:pt idx="116">
                  <c:v>-8.1003899999996067E-4</c:v>
                </c:pt>
                <c:pt idx="117">
                  <c:v>-1.1033210000000509E-3</c:v>
                </c:pt>
                <c:pt idx="118">
                  <c:v>-1.6334799999999632E-3</c:v>
                </c:pt>
                <c:pt idx="119">
                  <c:v>-1.4793320000001131E-3</c:v>
                </c:pt>
                <c:pt idx="120">
                  <c:v>-1.2166449999999713E-3</c:v>
                </c:pt>
                <c:pt idx="121">
                  <c:v>-1.7851940000000468E-3</c:v>
                </c:pt>
                <c:pt idx="122">
                  <c:v>-1.2258180000001176E-3</c:v>
                </c:pt>
                <c:pt idx="123">
                  <c:v>-1.157231000000138E-3</c:v>
                </c:pt>
                <c:pt idx="124">
                  <c:v>-1.3155359999998382E-3</c:v>
                </c:pt>
                <c:pt idx="125">
                  <c:v>-1.1975720000000365E-3</c:v>
                </c:pt>
                <c:pt idx="126">
                  <c:v>-1.2832289999998921E-3</c:v>
                </c:pt>
                <c:pt idx="127">
                  <c:v>-1.1509360000000015E-3</c:v>
                </c:pt>
                <c:pt idx="128">
                  <c:v>-9.8694199999999912E-4</c:v>
                </c:pt>
                <c:pt idx="129">
                  <c:v>-8.9389099999993957E-4</c:v>
                </c:pt>
                <c:pt idx="130">
                  <c:v>-8.8858500000014832E-4</c:v>
                </c:pt>
                <c:pt idx="131">
                  <c:v>-8.2436899999993325E-4</c:v>
                </c:pt>
                <c:pt idx="132">
                  <c:v>-6.7267700000002146E-4</c:v>
                </c:pt>
                <c:pt idx="133">
                  <c:v>-1.3043949999998858E-3</c:v>
                </c:pt>
                <c:pt idx="134">
                  <c:v>-1.2140449999999419E-3</c:v>
                </c:pt>
                <c:pt idx="135">
                  <c:v>-1.4081550000000788E-3</c:v>
                </c:pt>
                <c:pt idx="136">
                  <c:v>-1.2738029999998161E-3</c:v>
                </c:pt>
                <c:pt idx="137">
                  <c:v>-9.8936200000002833E-4</c:v>
                </c:pt>
                <c:pt idx="138">
                  <c:v>-8.9719900000000054E-4</c:v>
                </c:pt>
                <c:pt idx="139">
                  <c:v>-9.0777899999989131E-4</c:v>
                </c:pt>
                <c:pt idx="140">
                  <c:v>-5.7682999999997264E-4</c:v>
                </c:pt>
                <c:pt idx="141">
                  <c:v>-6.9644099999982242E-4</c:v>
                </c:pt>
                <c:pt idx="142">
                  <c:v>-8.211129999999685E-4</c:v>
                </c:pt>
                <c:pt idx="143">
                  <c:v>-1.1419539999999416E-3</c:v>
                </c:pt>
                <c:pt idx="144">
                  <c:v>-2.4749059999999191E-3</c:v>
                </c:pt>
                <c:pt idx="145">
                  <c:v>-2.9184460000001309E-3</c:v>
                </c:pt>
                <c:pt idx="146">
                  <c:v>-3.8407660000000306E-3</c:v>
                </c:pt>
                <c:pt idx="147">
                  <c:v>-3.7399849999999331E-3</c:v>
                </c:pt>
                <c:pt idx="148">
                  <c:v>-3.3140769999999973E-3</c:v>
                </c:pt>
                <c:pt idx="149">
                  <c:v>-3.5019879999999828E-3</c:v>
                </c:pt>
                <c:pt idx="150">
                  <c:v>-4.1022570000000085E-3</c:v>
                </c:pt>
                <c:pt idx="151">
                  <c:v>-3.6054940000001352E-3</c:v>
                </c:pt>
                <c:pt idx="152">
                  <c:v>-4.5613630000000283E-3</c:v>
                </c:pt>
                <c:pt idx="153">
                  <c:v>-4.4522289999999881E-3</c:v>
                </c:pt>
                <c:pt idx="154">
                  <c:v>-4.0825399999998811E-3</c:v>
                </c:pt>
                <c:pt idx="155">
                  <c:v>-3.5513330000001135E-3</c:v>
                </c:pt>
                <c:pt idx="156">
                  <c:v>-3.6865239999999632E-3</c:v>
                </c:pt>
                <c:pt idx="157">
                  <c:v>-3.3844829999998185E-3</c:v>
                </c:pt>
                <c:pt idx="158">
                  <c:v>-3.4774580000000695E-3</c:v>
                </c:pt>
                <c:pt idx="159">
                  <c:v>-4.6162090000000265E-3</c:v>
                </c:pt>
                <c:pt idx="160">
                  <c:v>-4.3515540000000786E-3</c:v>
                </c:pt>
                <c:pt idx="161">
                  <c:v>-4.4570400000000067E-3</c:v>
                </c:pt>
                <c:pt idx="162">
                  <c:v>-4.2178240000000644E-3</c:v>
                </c:pt>
                <c:pt idx="163">
                  <c:v>-3.7557950000000348E-3</c:v>
                </c:pt>
                <c:pt idx="164">
                  <c:v>-3.5294760000001589E-3</c:v>
                </c:pt>
                <c:pt idx="165">
                  <c:v>-3.9500919999998132E-3</c:v>
                </c:pt>
                <c:pt idx="166">
                  <c:v>-3.7878110000001469E-3</c:v>
                </c:pt>
                <c:pt idx="167">
                  <c:v>-2.8871659999999792E-3</c:v>
                </c:pt>
                <c:pt idx="168">
                  <c:v>-2.9192889999999352E-3</c:v>
                </c:pt>
                <c:pt idx="169">
                  <c:v>-2.7499480000001313E-3</c:v>
                </c:pt>
                <c:pt idx="170">
                  <c:v>-2.5988199999999323E-3</c:v>
                </c:pt>
                <c:pt idx="171">
                  <c:v>-2.0671700000000326E-3</c:v>
                </c:pt>
                <c:pt idx="172">
                  <c:v>-1.6432230000000346E-3</c:v>
                </c:pt>
                <c:pt idx="173">
                  <c:v>-1.2274820000000091E-3</c:v>
                </c:pt>
                <c:pt idx="174">
                  <c:v>-1.6403269999998428E-3</c:v>
                </c:pt>
                <c:pt idx="175">
                  <c:v>-1.8813219999999546E-3</c:v>
                </c:pt>
                <c:pt idx="176">
                  <c:v>-1.8546719999999368E-3</c:v>
                </c:pt>
                <c:pt idx="177">
                  <c:v>-2.2704650000000583E-3</c:v>
                </c:pt>
                <c:pt idx="178">
                  <c:v>-2.5168380000000069E-3</c:v>
                </c:pt>
                <c:pt idx="179">
                  <c:v>-2.5086919999998828E-3</c:v>
                </c:pt>
                <c:pt idx="180">
                  <c:v>-3.1817240000000311E-3</c:v>
                </c:pt>
                <c:pt idx="181">
                  <c:v>-2.6072189999999866E-3</c:v>
                </c:pt>
                <c:pt idx="182">
                  <c:v>-2.8410659999999551E-3</c:v>
                </c:pt>
                <c:pt idx="183">
                  <c:v>-3.4218280000000048E-3</c:v>
                </c:pt>
                <c:pt idx="184">
                  <c:v>-3.1888220000000729E-3</c:v>
                </c:pt>
                <c:pt idx="185">
                  <c:v>-3.7900640000000296E-3</c:v>
                </c:pt>
                <c:pt idx="186">
                  <c:v>-4.0080920000000334E-3</c:v>
                </c:pt>
                <c:pt idx="187">
                  <c:v>-3.6526550000000953E-3</c:v>
                </c:pt>
                <c:pt idx="188">
                  <c:v>-3.3390059999999265E-3</c:v>
                </c:pt>
                <c:pt idx="189">
                  <c:v>-3.5439979999998743E-3</c:v>
                </c:pt>
                <c:pt idx="190">
                  <c:v>-4.0387740000001034E-3</c:v>
                </c:pt>
                <c:pt idx="191">
                  <c:v>-3.5408090000000813E-3</c:v>
                </c:pt>
                <c:pt idx="192">
                  <c:v>-2.9575099999999566E-3</c:v>
                </c:pt>
                <c:pt idx="193">
                  <c:v>-2.3890040000001138E-3</c:v>
                </c:pt>
                <c:pt idx="194">
                  <c:v>-2.0881660000000011E-3</c:v>
                </c:pt>
                <c:pt idx="195">
                  <c:v>-2.1464850000002117E-3</c:v>
                </c:pt>
                <c:pt idx="196">
                  <c:v>-2.1796859999999468E-3</c:v>
                </c:pt>
                <c:pt idx="197">
                  <c:v>-2.644755000000032E-3</c:v>
                </c:pt>
                <c:pt idx="198">
                  <c:v>-2.3615510000001903E-3</c:v>
                </c:pt>
                <c:pt idx="199">
                  <c:v>-2.4540870000000722E-3</c:v>
                </c:pt>
                <c:pt idx="200">
                  <c:v>-2.5181850000001306E-3</c:v>
                </c:pt>
                <c:pt idx="201">
                  <c:v>-2.4313979999999445E-3</c:v>
                </c:pt>
                <c:pt idx="202">
                  <c:v>-1.9254840000000968E-3</c:v>
                </c:pt>
                <c:pt idx="203">
                  <c:v>-1.3112360000000082E-3</c:v>
                </c:pt>
                <c:pt idx="204">
                  <c:v>-1.4367010000000846E-3</c:v>
                </c:pt>
                <c:pt idx="205">
                  <c:v>-1.4757939999999507E-3</c:v>
                </c:pt>
                <c:pt idx="206">
                  <c:v>-2.0659650000000055E-3</c:v>
                </c:pt>
                <c:pt idx="207">
                  <c:v>-1.3514880000000176E-3</c:v>
                </c:pt>
                <c:pt idx="208">
                  <c:v>-6.2676799999985633E-4</c:v>
                </c:pt>
                <c:pt idx="209">
                  <c:v>-1.8923799999993207E-4</c:v>
                </c:pt>
                <c:pt idx="210">
                  <c:v>-4.3893800000000736E-4</c:v>
                </c:pt>
                <c:pt idx="211">
                  <c:v>0</c:v>
                </c:pt>
                <c:pt idx="212">
                  <c:v>-4.729599999996026E-5</c:v>
                </c:pt>
                <c:pt idx="213">
                  <c:v>-3.6527300000011563E-4</c:v>
                </c:pt>
                <c:pt idx="214">
                  <c:v>-3.8230999999996131E-4</c:v>
                </c:pt>
                <c:pt idx="215">
                  <c:v>-6.9832000000019439E-4</c:v>
                </c:pt>
                <c:pt idx="216">
                  <c:v>-9.3531800000005202E-4</c:v>
                </c:pt>
                <c:pt idx="217">
                  <c:v>-5.6934299999988978E-4</c:v>
                </c:pt>
                <c:pt idx="218">
                  <c:v>-7.2729000000003904E-4</c:v>
                </c:pt>
                <c:pt idx="219">
                  <c:v>-5.6131799999980104E-4</c:v>
                </c:pt>
                <c:pt idx="220">
                  <c:v>-9.1437399999995254E-4</c:v>
                </c:pt>
                <c:pt idx="221">
                  <c:v>-8.2728100000008448E-4</c:v>
                </c:pt>
                <c:pt idx="222">
                  <c:v>-7.7262900000005176E-4</c:v>
                </c:pt>
                <c:pt idx="223">
                  <c:v>-1.6044800000008762E-4</c:v>
                </c:pt>
                <c:pt idx="224">
                  <c:v>-3.8401499999986299E-4</c:v>
                </c:pt>
                <c:pt idx="225">
                  <c:v>-3.7965999999869383E-5</c:v>
                </c:pt>
                <c:pt idx="226">
                  <c:v>-7.8459999999950009E-5</c:v>
                </c:pt>
                <c:pt idx="227">
                  <c:v>-8.2233500000006645E-4</c:v>
                </c:pt>
                <c:pt idx="228">
                  <c:v>-8.1546300000013617E-4</c:v>
                </c:pt>
                <c:pt idx="229">
                  <c:v>-1.4820440000000872E-3</c:v>
                </c:pt>
                <c:pt idx="230">
                  <c:v>-1.2476959999999054E-3</c:v>
                </c:pt>
                <c:pt idx="231">
                  <c:v>-8.3116799999993416E-4</c:v>
                </c:pt>
                <c:pt idx="232">
                  <c:v>-7.5018000000000033E-5</c:v>
                </c:pt>
                <c:pt idx="233">
                  <c:v>-3.7268799999992555E-4</c:v>
                </c:pt>
                <c:pt idx="234">
                  <c:v>-2.5303599999983818E-4</c:v>
                </c:pt>
                <c:pt idx="235">
                  <c:v>-7.1668000000045136E-5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-1.4577710000000933E-3</c:v>
                </c:pt>
                <c:pt idx="251">
                  <c:v>-1.6084270000001196E-3</c:v>
                </c:pt>
                <c:pt idx="252">
                  <c:v>-1.1247619999999188E-3</c:v>
                </c:pt>
                <c:pt idx="253">
                  <c:v>-1.3231089999999313E-3</c:v>
                </c:pt>
                <c:pt idx="254">
                  <c:v>-1.154749000000038E-3</c:v>
                </c:pt>
                <c:pt idx="255">
                  <c:v>-4.257119999999759E-4</c:v>
                </c:pt>
                <c:pt idx="256">
                  <c:v>-7.2213299999998527E-4</c:v>
                </c:pt>
                <c:pt idx="257">
                  <c:v>-1.5333129999999073E-3</c:v>
                </c:pt>
                <c:pt idx="258">
                  <c:v>-5.9418000000050598E-5</c:v>
                </c:pt>
                <c:pt idx="259">
                  <c:v>0</c:v>
                </c:pt>
                <c:pt idx="260">
                  <c:v>0</c:v>
                </c:pt>
                <c:pt idx="261">
                  <c:v>-6.3179599999989473E-4</c:v>
                </c:pt>
                <c:pt idx="262">
                  <c:v>-6.1150599999996297E-4</c:v>
                </c:pt>
                <c:pt idx="263">
                  <c:v>-1.683379000000059E-3</c:v>
                </c:pt>
                <c:pt idx="264">
                  <c:v>-3.7612589999998819E-3</c:v>
                </c:pt>
                <c:pt idx="265">
                  <c:v>-6.7718559999998436E-3</c:v>
                </c:pt>
                <c:pt idx="266">
                  <c:v>-3.3246149999999943E-3</c:v>
                </c:pt>
                <c:pt idx="267">
                  <c:v>-5.2857870000000279E-3</c:v>
                </c:pt>
                <c:pt idx="268">
                  <c:v>-5.1126810000000659E-3</c:v>
                </c:pt>
                <c:pt idx="269">
                  <c:v>-6.772492000000057E-3</c:v>
                </c:pt>
                <c:pt idx="270">
                  <c:v>-6.4150139999999281E-3</c:v>
                </c:pt>
                <c:pt idx="271">
                  <c:v>-3.9558709999998878E-3</c:v>
                </c:pt>
                <c:pt idx="272">
                  <c:v>-1.8992359999999734E-3</c:v>
                </c:pt>
                <c:pt idx="273">
                  <c:v>-2.0466460000000096E-3</c:v>
                </c:pt>
                <c:pt idx="274">
                  <c:v>-3.6339299999999641E-3</c:v>
                </c:pt>
                <c:pt idx="275">
                  <c:v>-3.1035450000001675E-3</c:v>
                </c:pt>
                <c:pt idx="276">
                  <c:v>-1.9151869999998327E-3</c:v>
                </c:pt>
                <c:pt idx="277">
                  <c:v>-2.1132599999987178E-4</c:v>
                </c:pt>
                <c:pt idx="278">
                  <c:v>-5.0472999999988128E-4</c:v>
                </c:pt>
                <c:pt idx="279">
                  <c:v>-1.2567810000000464E-3</c:v>
                </c:pt>
                <c:pt idx="280">
                  <c:v>-1.434590000000071E-3</c:v>
                </c:pt>
                <c:pt idx="281">
                  <c:v>-1.3205230000000938E-3</c:v>
                </c:pt>
                <c:pt idx="282">
                  <c:v>-1.801403000000164E-3</c:v>
                </c:pt>
                <c:pt idx="283">
                  <c:v>-3.725729000000001E-3</c:v>
                </c:pt>
                <c:pt idx="284">
                  <c:v>-8.5546209999999966E-3</c:v>
                </c:pt>
                <c:pt idx="285">
                  <c:v>-1.0832865999999967E-2</c:v>
                </c:pt>
                <c:pt idx="286">
                  <c:v>-1.0345463999999993E-2</c:v>
                </c:pt>
                <c:pt idx="287">
                  <c:v>-1.4184276000000181E-2</c:v>
                </c:pt>
                <c:pt idx="288">
                  <c:v>-1.4138918999999988E-2</c:v>
                </c:pt>
                <c:pt idx="289">
                  <c:v>-1.1545325000000047E-2</c:v>
                </c:pt>
                <c:pt idx="290">
                  <c:v>-1.3964451999999938E-2</c:v>
                </c:pt>
                <c:pt idx="291">
                  <c:v>-1.203152E-2</c:v>
                </c:pt>
                <c:pt idx="292">
                  <c:v>-1.8193309999999883E-2</c:v>
                </c:pt>
                <c:pt idx="293">
                  <c:v>-2.1608291000000009E-2</c:v>
                </c:pt>
                <c:pt idx="294">
                  <c:v>-3.6975072000000185E-2</c:v>
                </c:pt>
                <c:pt idx="295">
                  <c:v>-3.1981017000000063E-2</c:v>
                </c:pt>
                <c:pt idx="296">
                  <c:v>-3.710190200000011E-2</c:v>
                </c:pt>
                <c:pt idx="297">
                  <c:v>-4.0622649099999991E-2</c:v>
                </c:pt>
                <c:pt idx="298">
                  <c:v>-3.5732555000000048E-2</c:v>
                </c:pt>
                <c:pt idx="299">
                  <c:v>-3.9048684900000012E-2</c:v>
                </c:pt>
                <c:pt idx="300">
                  <c:v>-4.670627520000005E-2</c:v>
                </c:pt>
                <c:pt idx="301">
                  <c:v>-4.2338699599999925E-2</c:v>
                </c:pt>
                <c:pt idx="302">
                  <c:v>-6.033961190000002E-2</c:v>
                </c:pt>
                <c:pt idx="303">
                  <c:v>-5.9570225399999913E-2</c:v>
                </c:pt>
                <c:pt idx="304">
                  <c:v>-6.2772245200000049E-2</c:v>
                </c:pt>
                <c:pt idx="305">
                  <c:v>-4.9819092199999998E-2</c:v>
                </c:pt>
                <c:pt idx="306">
                  <c:v>-4.226097619999996E-2</c:v>
                </c:pt>
                <c:pt idx="307">
                  <c:v>-3.4127900300000076E-2</c:v>
                </c:pt>
                <c:pt idx="308">
                  <c:v>-4.1866047299999994E-2</c:v>
                </c:pt>
                <c:pt idx="309">
                  <c:v>-3.8877957000000039E-2</c:v>
                </c:pt>
                <c:pt idx="310">
                  <c:v>-4.2123914000000012E-2</c:v>
                </c:pt>
                <c:pt idx="311">
                  <c:v>-4.6327986800000075E-2</c:v>
                </c:pt>
                <c:pt idx="312">
                  <c:v>-4.1051708000000076E-2</c:v>
                </c:pt>
                <c:pt idx="313">
                  <c:v>-4.6574871800000098E-2</c:v>
                </c:pt>
                <c:pt idx="314">
                  <c:v>-4.2854161999999973E-2</c:v>
                </c:pt>
                <c:pt idx="315">
                  <c:v>-4.3756862999999951E-2</c:v>
                </c:pt>
                <c:pt idx="316">
                  <c:v>-3.4858132000000069E-2</c:v>
                </c:pt>
                <c:pt idx="317">
                  <c:v>-3.0627729999999929E-2</c:v>
                </c:pt>
                <c:pt idx="318">
                  <c:v>-3.4093560000000023E-2</c:v>
                </c:pt>
                <c:pt idx="319">
                  <c:v>-3.0665297000000008E-2</c:v>
                </c:pt>
                <c:pt idx="320">
                  <c:v>-3.5364645999999993E-2</c:v>
                </c:pt>
                <c:pt idx="321">
                  <c:v>-3.568046099999992E-2</c:v>
                </c:pt>
                <c:pt idx="322">
                  <c:v>-3.3861311000000116E-2</c:v>
                </c:pt>
                <c:pt idx="323">
                  <c:v>-3.3014464000000091E-2</c:v>
                </c:pt>
                <c:pt idx="324">
                  <c:v>-4.0486433000000037E-2</c:v>
                </c:pt>
                <c:pt idx="325">
                  <c:v>-3.7907191000000014E-2</c:v>
                </c:pt>
                <c:pt idx="326">
                  <c:v>-3.6859146999999891E-2</c:v>
                </c:pt>
                <c:pt idx="327">
                  <c:v>-3.8210192999999892E-2</c:v>
                </c:pt>
                <c:pt idx="328">
                  <c:v>-3.7123342999999975E-2</c:v>
                </c:pt>
                <c:pt idx="329">
                  <c:v>-3.6876252000000019E-2</c:v>
                </c:pt>
                <c:pt idx="330">
                  <c:v>-3.5084153999999895E-2</c:v>
                </c:pt>
                <c:pt idx="331">
                  <c:v>-3.7560585999999833E-2</c:v>
                </c:pt>
                <c:pt idx="332">
                  <c:v>-4.0918967000000063E-2</c:v>
                </c:pt>
                <c:pt idx="333">
                  <c:v>-3.9031923999999892E-2</c:v>
                </c:pt>
                <c:pt idx="334">
                  <c:v>-3.8466020000000073E-2</c:v>
                </c:pt>
                <c:pt idx="335">
                  <c:v>-3.8483778000000031E-2</c:v>
                </c:pt>
                <c:pt idx="336">
                  <c:v>-3.8260961999999836E-2</c:v>
                </c:pt>
                <c:pt idx="337">
                  <c:v>-3.7396623999999976E-2</c:v>
                </c:pt>
                <c:pt idx="338">
                  <c:v>-3.687822099999994E-2</c:v>
                </c:pt>
                <c:pt idx="339">
                  <c:v>-3.7350339999999961E-2</c:v>
                </c:pt>
                <c:pt idx="340">
                  <c:v>-3.9712951999999857E-2</c:v>
                </c:pt>
                <c:pt idx="341">
                  <c:v>-3.8906694000000012E-2</c:v>
                </c:pt>
                <c:pt idx="342">
                  <c:v>-4.0032097000000023E-2</c:v>
                </c:pt>
                <c:pt idx="343">
                  <c:v>-3.7860992000000121E-2</c:v>
                </c:pt>
                <c:pt idx="344">
                  <c:v>-3.4606862999999974E-2</c:v>
                </c:pt>
                <c:pt idx="345">
                  <c:v>-3.5726922999999945E-2</c:v>
                </c:pt>
                <c:pt idx="346">
                  <c:v>-3.6777972000000089E-2</c:v>
                </c:pt>
                <c:pt idx="347">
                  <c:v>-3.5292492000000036E-2</c:v>
                </c:pt>
                <c:pt idx="348">
                  <c:v>-3.6058944000000114E-2</c:v>
                </c:pt>
                <c:pt idx="349">
                  <c:v>-3.4306125000000062E-2</c:v>
                </c:pt>
                <c:pt idx="350">
                  <c:v>-3.5052999000000001E-2</c:v>
                </c:pt>
                <c:pt idx="351">
                  <c:v>-3.3853323999999928E-2</c:v>
                </c:pt>
                <c:pt idx="352">
                  <c:v>-3.3887803000000077E-2</c:v>
                </c:pt>
                <c:pt idx="353">
                  <c:v>-3.2474207000000206E-2</c:v>
                </c:pt>
                <c:pt idx="354">
                  <c:v>-2.9832722000000103E-2</c:v>
                </c:pt>
                <c:pt idx="355">
                  <c:v>-2.9884046999999782E-2</c:v>
                </c:pt>
                <c:pt idx="356">
                  <c:v>-2.5492169999999988E-2</c:v>
                </c:pt>
                <c:pt idx="357">
                  <c:v>-2.6183205000000043E-2</c:v>
                </c:pt>
                <c:pt idx="358">
                  <c:v>-2.8826650999999856E-2</c:v>
                </c:pt>
                <c:pt idx="359">
                  <c:v>-3.0097307E-2</c:v>
                </c:pt>
                <c:pt idx="360">
                  <c:v>-3.5467284999999946E-2</c:v>
                </c:pt>
                <c:pt idx="361">
                  <c:v>-3.4449597999999922E-2</c:v>
                </c:pt>
                <c:pt idx="362">
                  <c:v>-3.386719999999991E-2</c:v>
                </c:pt>
                <c:pt idx="363">
                  <c:v>-3.2584432000000108E-2</c:v>
                </c:pt>
                <c:pt idx="364">
                  <c:v>-3.3450080000000069E-2</c:v>
                </c:pt>
                <c:pt idx="365">
                  <c:v>-3.3483343999999991E-2</c:v>
                </c:pt>
                <c:pt idx="366">
                  <c:v>-3.2956907999999882E-2</c:v>
                </c:pt>
                <c:pt idx="367">
                  <c:v>-3.3994629999999915E-2</c:v>
                </c:pt>
                <c:pt idx="368">
                  <c:v>-3.3189572000000001E-2</c:v>
                </c:pt>
                <c:pt idx="369">
                  <c:v>-3.353562899999997E-2</c:v>
                </c:pt>
                <c:pt idx="370">
                  <c:v>-3.3575742999999873E-2</c:v>
                </c:pt>
                <c:pt idx="371">
                  <c:v>-3.5964714999999842E-2</c:v>
                </c:pt>
                <c:pt idx="372">
                  <c:v>-3.5530477000000019E-2</c:v>
                </c:pt>
                <c:pt idx="373">
                  <c:v>-3.4337548999999856E-2</c:v>
                </c:pt>
                <c:pt idx="374">
                  <c:v>-3.2788299999999937E-2</c:v>
                </c:pt>
                <c:pt idx="375">
                  <c:v>-3.1940736000000018E-2</c:v>
                </c:pt>
                <c:pt idx="376">
                  <c:v>-3.077833600000008E-2</c:v>
                </c:pt>
                <c:pt idx="377">
                  <c:v>-3.2222013000000063E-2</c:v>
                </c:pt>
                <c:pt idx="378">
                  <c:v>-2.9847451000000091E-2</c:v>
                </c:pt>
                <c:pt idx="379">
                  <c:v>-3.0051658999999974E-2</c:v>
                </c:pt>
                <c:pt idx="380">
                  <c:v>-2.904272900000001E-2</c:v>
                </c:pt>
                <c:pt idx="381">
                  <c:v>-3.0496856999999863E-2</c:v>
                </c:pt>
                <c:pt idx="382">
                  <c:v>-2.9711052000000109E-2</c:v>
                </c:pt>
                <c:pt idx="383">
                  <c:v>-2.9746862999999849E-2</c:v>
                </c:pt>
                <c:pt idx="384">
                  <c:v>-3.07368570000001E-2</c:v>
                </c:pt>
                <c:pt idx="385">
                  <c:v>-2.879094800000007E-2</c:v>
                </c:pt>
                <c:pt idx="386">
                  <c:v>-2.8602451999999858E-2</c:v>
                </c:pt>
                <c:pt idx="387">
                  <c:v>-2.8835900999999921E-2</c:v>
                </c:pt>
                <c:pt idx="388">
                  <c:v>-2.8497206000000004E-2</c:v>
                </c:pt>
                <c:pt idx="389">
                  <c:v>-2.8498562999999876E-2</c:v>
                </c:pt>
                <c:pt idx="390">
                  <c:v>-2.9293651999999837E-2</c:v>
                </c:pt>
                <c:pt idx="391">
                  <c:v>-2.8269976999999925E-2</c:v>
                </c:pt>
                <c:pt idx="392">
                  <c:v>-3.025580200000013E-2</c:v>
                </c:pt>
                <c:pt idx="393">
                  <c:v>-2.8338629999999965E-2</c:v>
                </c:pt>
                <c:pt idx="394">
                  <c:v>-2.8541000999999823E-2</c:v>
                </c:pt>
                <c:pt idx="395">
                  <c:v>-2.7690653999999995E-2</c:v>
                </c:pt>
                <c:pt idx="396">
                  <c:v>-2.7953803999999992E-2</c:v>
                </c:pt>
                <c:pt idx="397">
                  <c:v>-2.6587788000000046E-2</c:v>
                </c:pt>
                <c:pt idx="398">
                  <c:v>-2.6724715999999944E-2</c:v>
                </c:pt>
                <c:pt idx="399">
                  <c:v>-2.6423166999999921E-2</c:v>
                </c:pt>
                <c:pt idx="400">
                  <c:v>-2.5480287999999972E-2</c:v>
                </c:pt>
                <c:pt idx="401">
                  <c:v>-2.5910173999999869E-2</c:v>
                </c:pt>
                <c:pt idx="402">
                  <c:v>-2.4976423000000067E-2</c:v>
                </c:pt>
                <c:pt idx="403">
                  <c:v>-2.4321377999999869E-2</c:v>
                </c:pt>
                <c:pt idx="404">
                  <c:v>-2.4662572000000181E-2</c:v>
                </c:pt>
                <c:pt idx="405">
                  <c:v>-2.5146957000000157E-2</c:v>
                </c:pt>
                <c:pt idx="406">
                  <c:v>-2.5588005999999951E-2</c:v>
                </c:pt>
                <c:pt idx="407">
                  <c:v>-2.5939466000000039E-2</c:v>
                </c:pt>
                <c:pt idx="408">
                  <c:v>-2.5727693999999929E-2</c:v>
                </c:pt>
                <c:pt idx="409">
                  <c:v>-2.5041512000000012E-2</c:v>
                </c:pt>
                <c:pt idx="410">
                  <c:v>-2.4390448999999991E-2</c:v>
                </c:pt>
                <c:pt idx="411">
                  <c:v>-2.305865300000005E-2</c:v>
                </c:pt>
                <c:pt idx="412">
                  <c:v>-2.2429988999999977E-2</c:v>
                </c:pt>
                <c:pt idx="413">
                  <c:v>-2.1661372000000029E-2</c:v>
                </c:pt>
                <c:pt idx="414">
                  <c:v>-2.0606587999999874E-2</c:v>
                </c:pt>
                <c:pt idx="415">
                  <c:v>-2.2360347999999929E-2</c:v>
                </c:pt>
                <c:pt idx="416">
                  <c:v>-2.1782862000000024E-2</c:v>
                </c:pt>
                <c:pt idx="417">
                  <c:v>-2.1805552999999919E-2</c:v>
                </c:pt>
                <c:pt idx="418">
                  <c:v>-2.4400953999999957E-2</c:v>
                </c:pt>
                <c:pt idx="419">
                  <c:v>-2.5453459999999949E-2</c:v>
                </c:pt>
                <c:pt idx="420">
                  <c:v>-2.7305534000000079E-2</c:v>
                </c:pt>
                <c:pt idx="421">
                  <c:v>-2.5965547999999897E-2</c:v>
                </c:pt>
                <c:pt idx="422">
                  <c:v>-2.7849781000000122E-2</c:v>
                </c:pt>
                <c:pt idx="423">
                  <c:v>-2.8751498999999969E-2</c:v>
                </c:pt>
                <c:pt idx="424">
                  <c:v>-2.6870411999999986E-2</c:v>
                </c:pt>
                <c:pt idx="425">
                  <c:v>-2.5993919000000004E-2</c:v>
                </c:pt>
                <c:pt idx="426">
                  <c:v>-2.6301782000000003E-2</c:v>
                </c:pt>
                <c:pt idx="427">
                  <c:v>-3.5651282000000034E-2</c:v>
                </c:pt>
                <c:pt idx="428">
                  <c:v>-3.6465013999999886E-2</c:v>
                </c:pt>
                <c:pt idx="429">
                  <c:v>-3.6800623000000088E-2</c:v>
                </c:pt>
                <c:pt idx="430">
                  <c:v>-3.6158528999999814E-2</c:v>
                </c:pt>
                <c:pt idx="431">
                  <c:v>-3.892189899999994E-2</c:v>
                </c:pt>
                <c:pt idx="432">
                  <c:v>-3.9103276000000048E-2</c:v>
                </c:pt>
                <c:pt idx="433">
                  <c:v>-3.6537724000000028E-2</c:v>
                </c:pt>
                <c:pt idx="434">
                  <c:v>-3.4436639000000012E-2</c:v>
                </c:pt>
                <c:pt idx="435">
                  <c:v>-3.5394337000000178E-2</c:v>
                </c:pt>
                <c:pt idx="436">
                  <c:v>-3.5180775999999921E-2</c:v>
                </c:pt>
                <c:pt idx="437">
                  <c:v>-3.4349797999999966E-2</c:v>
                </c:pt>
                <c:pt idx="438">
                  <c:v>-3.5482911000000061E-2</c:v>
                </c:pt>
                <c:pt idx="439">
                  <c:v>-3.3781923000000005E-2</c:v>
                </c:pt>
                <c:pt idx="440">
                  <c:v>-3.5033479000000173E-2</c:v>
                </c:pt>
                <c:pt idx="441">
                  <c:v>-3.2918287000000192E-2</c:v>
                </c:pt>
                <c:pt idx="442">
                  <c:v>-3.2039690000000065E-2</c:v>
                </c:pt>
                <c:pt idx="443">
                  <c:v>-3.1666676999999935E-2</c:v>
                </c:pt>
                <c:pt idx="444">
                  <c:v>-3.0914608999999926E-2</c:v>
                </c:pt>
                <c:pt idx="445">
                  <c:v>-3.1893664999999828E-2</c:v>
                </c:pt>
                <c:pt idx="446">
                  <c:v>-3.1596541000000117E-2</c:v>
                </c:pt>
                <c:pt idx="447">
                  <c:v>-3.2342994999999972E-2</c:v>
                </c:pt>
                <c:pt idx="448">
                  <c:v>-3.3113874000000126E-2</c:v>
                </c:pt>
                <c:pt idx="449">
                  <c:v>-3.2317212000000158E-2</c:v>
                </c:pt>
                <c:pt idx="450">
                  <c:v>-3.2418936999999912E-2</c:v>
                </c:pt>
                <c:pt idx="451">
                  <c:v>-3.1245497999999997E-2</c:v>
                </c:pt>
                <c:pt idx="452">
                  <c:v>-3.1048563000000057E-2</c:v>
                </c:pt>
                <c:pt idx="453">
                  <c:v>-3.1709675999999944E-2</c:v>
                </c:pt>
                <c:pt idx="454">
                  <c:v>-3.2316576999999826E-2</c:v>
                </c:pt>
                <c:pt idx="455">
                  <c:v>-3.5122172999999972E-2</c:v>
                </c:pt>
                <c:pt idx="456">
                  <c:v>-3.3230724999999892E-2</c:v>
                </c:pt>
                <c:pt idx="457">
                  <c:v>-3.5148541999999908E-2</c:v>
                </c:pt>
                <c:pt idx="458">
                  <c:v>-3.4682394000000158E-2</c:v>
                </c:pt>
                <c:pt idx="459">
                  <c:v>-3.2970743999999969E-2</c:v>
                </c:pt>
                <c:pt idx="460">
                  <c:v>-3.1645213999999894E-2</c:v>
                </c:pt>
                <c:pt idx="461">
                  <c:v>-3.0048749000000045E-2</c:v>
                </c:pt>
                <c:pt idx="462">
                  <c:v>-2.9736626999999998E-2</c:v>
                </c:pt>
                <c:pt idx="463">
                  <c:v>-2.7630474000000051E-2</c:v>
                </c:pt>
                <c:pt idx="464">
                  <c:v>-2.6226762000000008E-2</c:v>
                </c:pt>
                <c:pt idx="465">
                  <c:v>-2.58577929999999E-2</c:v>
                </c:pt>
                <c:pt idx="466">
                  <c:v>-2.7760131E-2</c:v>
                </c:pt>
                <c:pt idx="467">
                  <c:v>-2.6509810000000016E-2</c:v>
                </c:pt>
                <c:pt idx="468">
                  <c:v>-2.4348534999999855E-2</c:v>
                </c:pt>
                <c:pt idx="469">
                  <c:v>-2.5139451000000007E-2</c:v>
                </c:pt>
                <c:pt idx="470">
                  <c:v>-2.5683552000000189E-2</c:v>
                </c:pt>
                <c:pt idx="471">
                  <c:v>-2.5936390000000073E-2</c:v>
                </c:pt>
                <c:pt idx="472">
                  <c:v>-2.7136175999999977E-2</c:v>
                </c:pt>
                <c:pt idx="473">
                  <c:v>-2.5776321999999935E-2</c:v>
                </c:pt>
                <c:pt idx="474">
                  <c:v>-2.3736132999999882E-2</c:v>
                </c:pt>
                <c:pt idx="475">
                  <c:v>-2.3699519999999894E-2</c:v>
                </c:pt>
                <c:pt idx="476">
                  <c:v>-2.4110586999999895E-2</c:v>
                </c:pt>
                <c:pt idx="477">
                  <c:v>-2.3863945999999941E-2</c:v>
                </c:pt>
                <c:pt idx="478">
                  <c:v>-2.6279751999999917E-2</c:v>
                </c:pt>
                <c:pt idx="479">
                  <c:v>-2.438149199999998E-2</c:v>
                </c:pt>
                <c:pt idx="480">
                  <c:v>-2.3326456000000006E-2</c:v>
                </c:pt>
                <c:pt idx="481">
                  <c:v>-2.2793586000000005E-2</c:v>
                </c:pt>
                <c:pt idx="482">
                  <c:v>-2.08929720000001E-2</c:v>
                </c:pt>
                <c:pt idx="483">
                  <c:v>-2.1479165999999852E-2</c:v>
                </c:pt>
                <c:pt idx="484">
                  <c:v>-2.0987159999999904E-2</c:v>
                </c:pt>
                <c:pt idx="485">
                  <c:v>-2.1916267000000062E-2</c:v>
                </c:pt>
                <c:pt idx="486">
                  <c:v>-2.2378522999999859E-2</c:v>
                </c:pt>
                <c:pt idx="487">
                  <c:v>-2.3483040000000073E-2</c:v>
                </c:pt>
                <c:pt idx="488">
                  <c:v>-2.4454087999999957E-2</c:v>
                </c:pt>
                <c:pt idx="489">
                  <c:v>-2.4480763999999908E-2</c:v>
                </c:pt>
                <c:pt idx="490">
                  <c:v>-2.3589540000000169E-2</c:v>
                </c:pt>
                <c:pt idx="491">
                  <c:v>-2.3140470000000052E-2</c:v>
                </c:pt>
                <c:pt idx="492">
                  <c:v>-2.2907291999999871E-2</c:v>
                </c:pt>
                <c:pt idx="493">
                  <c:v>-2.3160611000000018E-2</c:v>
                </c:pt>
                <c:pt idx="494">
                  <c:v>-2.3740918000000194E-2</c:v>
                </c:pt>
                <c:pt idx="495">
                  <c:v>-2.3056170999999948E-2</c:v>
                </c:pt>
                <c:pt idx="496">
                  <c:v>-2.3465290000000097E-2</c:v>
                </c:pt>
                <c:pt idx="497">
                  <c:v>-2.4247855999999957E-2</c:v>
                </c:pt>
                <c:pt idx="498">
                  <c:v>-2.4157817000000022E-2</c:v>
                </c:pt>
                <c:pt idx="499">
                  <c:v>-2.5368672000000061E-2</c:v>
                </c:pt>
                <c:pt idx="500">
                  <c:v>-2.4300097000000052E-2</c:v>
                </c:pt>
                <c:pt idx="501">
                  <c:v>-2.2301089000000048E-2</c:v>
                </c:pt>
                <c:pt idx="502">
                  <c:v>-2.1601082000000132E-2</c:v>
                </c:pt>
                <c:pt idx="503">
                  <c:v>-1.8834751999999979E-2</c:v>
                </c:pt>
                <c:pt idx="504">
                  <c:v>-1.7444216000000096E-2</c:v>
                </c:pt>
                <c:pt idx="505">
                  <c:v>-1.7422145999999885E-2</c:v>
                </c:pt>
                <c:pt idx="506">
                  <c:v>-1.7313153999999942E-2</c:v>
                </c:pt>
                <c:pt idx="507">
                  <c:v>-1.6881206999999905E-2</c:v>
                </c:pt>
                <c:pt idx="508">
                  <c:v>-1.6420945999999957E-2</c:v>
                </c:pt>
                <c:pt idx="509">
                  <c:v>-1.7850316999999904E-2</c:v>
                </c:pt>
                <c:pt idx="510">
                  <c:v>-1.7881427999999915E-2</c:v>
                </c:pt>
                <c:pt idx="511">
                  <c:v>-1.6242714999999863E-2</c:v>
                </c:pt>
                <c:pt idx="512">
                  <c:v>-1.5665539000000082E-2</c:v>
                </c:pt>
                <c:pt idx="513">
                  <c:v>-1.5735006999999995E-2</c:v>
                </c:pt>
                <c:pt idx="514">
                  <c:v>-1.5492130999999972E-2</c:v>
                </c:pt>
                <c:pt idx="515">
                  <c:v>-1.5016569000000118E-2</c:v>
                </c:pt>
                <c:pt idx="516">
                  <c:v>-1.5626673999999865E-2</c:v>
                </c:pt>
                <c:pt idx="517">
                  <c:v>-1.8721813000000111E-2</c:v>
                </c:pt>
                <c:pt idx="518">
                  <c:v>-1.6934733000000052E-2</c:v>
                </c:pt>
                <c:pt idx="519">
                  <c:v>-2.1210595000000013E-2</c:v>
                </c:pt>
                <c:pt idx="520">
                  <c:v>-1.6833112000000029E-2</c:v>
                </c:pt>
                <c:pt idx="521">
                  <c:v>-1.5650472000000037E-2</c:v>
                </c:pt>
                <c:pt idx="522">
                  <c:v>-1.4420675999999957E-2</c:v>
                </c:pt>
                <c:pt idx="523">
                  <c:v>-1.1783260000000155E-2</c:v>
                </c:pt>
                <c:pt idx="524">
                  <c:v>-1.109816499999988E-2</c:v>
                </c:pt>
                <c:pt idx="525">
                  <c:v>-9.6901129999998822E-3</c:v>
                </c:pt>
                <c:pt idx="526">
                  <c:v>-9.9940000000001417E-3</c:v>
                </c:pt>
                <c:pt idx="527">
                  <c:v>-9.5107769999999616E-3</c:v>
                </c:pt>
                <c:pt idx="528">
                  <c:v>-9.1441610000001679E-3</c:v>
                </c:pt>
                <c:pt idx="529">
                  <c:v>-7.8237849999998159E-3</c:v>
                </c:pt>
                <c:pt idx="530">
                  <c:v>-6.0009339999999153E-3</c:v>
                </c:pt>
                <c:pt idx="531">
                  <c:v>-6.207055999999966E-3</c:v>
                </c:pt>
                <c:pt idx="532">
                  <c:v>-6.7522099999998775E-3</c:v>
                </c:pt>
                <c:pt idx="533">
                  <c:v>-5.7375250000000055E-3</c:v>
                </c:pt>
                <c:pt idx="534">
                  <c:v>-6.6915619999999764E-3</c:v>
                </c:pt>
                <c:pt idx="535">
                  <c:v>-6.5854850000000627E-3</c:v>
                </c:pt>
                <c:pt idx="536">
                  <c:v>-5.0469450000000509E-3</c:v>
                </c:pt>
                <c:pt idx="537">
                  <c:v>-8.864346999999953E-3</c:v>
                </c:pt>
                <c:pt idx="538">
                  <c:v>-1.0057036000000153E-2</c:v>
                </c:pt>
                <c:pt idx="539">
                  <c:v>-8.0455620000000182E-3</c:v>
                </c:pt>
                <c:pt idx="540">
                  <c:v>-9.7425209999998964E-3</c:v>
                </c:pt>
                <c:pt idx="541">
                  <c:v>-1.0230993000000126E-2</c:v>
                </c:pt>
                <c:pt idx="542">
                  <c:v>-1.1516802000000098E-2</c:v>
                </c:pt>
                <c:pt idx="543">
                  <c:v>-8.4473419999999359E-3</c:v>
                </c:pt>
                <c:pt idx="544">
                  <c:v>-1.0166901999999936E-2</c:v>
                </c:pt>
                <c:pt idx="545">
                  <c:v>-9.6627180000000406E-3</c:v>
                </c:pt>
                <c:pt idx="546">
                  <c:v>-1.0274488000000019E-2</c:v>
                </c:pt>
                <c:pt idx="547">
                  <c:v>-7.4833300000000233E-3</c:v>
                </c:pt>
                <c:pt idx="548">
                  <c:v>-6.5541339999999762E-3</c:v>
                </c:pt>
                <c:pt idx="549">
                  <c:v>-6.1625759999999448E-3</c:v>
                </c:pt>
                <c:pt idx="550">
                  <c:v>-6.0689250000000357E-3</c:v>
                </c:pt>
                <c:pt idx="551">
                  <c:v>-5.4145390000001044E-3</c:v>
                </c:pt>
                <c:pt idx="552">
                  <c:v>-5.4678899999998972E-3</c:v>
                </c:pt>
                <c:pt idx="553">
                  <c:v>-6.646821999999929E-3</c:v>
                </c:pt>
                <c:pt idx="554">
                  <c:v>-6.0236529999999674E-3</c:v>
                </c:pt>
                <c:pt idx="555">
                  <c:v>-7.7333449999998716E-3</c:v>
                </c:pt>
                <c:pt idx="556">
                  <c:v>-8.1251170000000462E-3</c:v>
                </c:pt>
                <c:pt idx="557">
                  <c:v>-7.5958500000001547E-3</c:v>
                </c:pt>
                <c:pt idx="558">
                  <c:v>-5.5231750000000373E-3</c:v>
                </c:pt>
                <c:pt idx="559">
                  <c:v>-5.3484789999999971E-3</c:v>
                </c:pt>
                <c:pt idx="560">
                  <c:v>-5.014772999999877E-3</c:v>
                </c:pt>
                <c:pt idx="561">
                  <c:v>-5.7699560000000925E-3</c:v>
                </c:pt>
                <c:pt idx="562">
                  <c:v>-4.7082400000001603E-3</c:v>
                </c:pt>
                <c:pt idx="563">
                  <c:v>-3.1970599999999651E-3</c:v>
                </c:pt>
                <c:pt idx="564">
                  <c:v>-2.826184000000012E-3</c:v>
                </c:pt>
                <c:pt idx="565">
                  <c:v>-3.4798430000000736E-3</c:v>
                </c:pt>
                <c:pt idx="566">
                  <c:v>-3.4137849999999617E-3</c:v>
                </c:pt>
                <c:pt idx="567">
                  <c:v>-3.4640300000000936E-3</c:v>
                </c:pt>
                <c:pt idx="568">
                  <c:v>-2.1263539999999922E-3</c:v>
                </c:pt>
                <c:pt idx="569">
                  <c:v>-2.3202880000001186E-3</c:v>
                </c:pt>
                <c:pt idx="570">
                  <c:v>-2.3163090000000467E-3</c:v>
                </c:pt>
                <c:pt idx="571">
                  <c:v>-2.5499889999998685E-3</c:v>
                </c:pt>
                <c:pt idx="572">
                  <c:v>-1.8177530000000389E-3</c:v>
                </c:pt>
                <c:pt idx="573">
                  <c:v>-2.1510339999999814E-3</c:v>
                </c:pt>
                <c:pt idx="574">
                  <c:v>-2.1430470000000242E-3</c:v>
                </c:pt>
                <c:pt idx="575">
                  <c:v>-1.581181000000015E-3</c:v>
                </c:pt>
                <c:pt idx="576">
                  <c:v>-2.2351080000000819E-3</c:v>
                </c:pt>
                <c:pt idx="577">
                  <c:v>-1.3886339999999108E-3</c:v>
                </c:pt>
                <c:pt idx="578">
                  <c:v>-3.5387900000000627E-4</c:v>
                </c:pt>
                <c:pt idx="579">
                  <c:v>0</c:v>
                </c:pt>
                <c:pt idx="580">
                  <c:v>-8.7856299999998554E-4</c:v>
                </c:pt>
                <c:pt idx="581">
                  <c:v>-1.4121880000000147E-3</c:v>
                </c:pt>
                <c:pt idx="582">
                  <c:v>-2.514742999999953E-3</c:v>
                </c:pt>
                <c:pt idx="583">
                  <c:v>-2.6230619999998909E-3</c:v>
                </c:pt>
                <c:pt idx="584">
                  <c:v>-3.2523949999999787E-3</c:v>
                </c:pt>
                <c:pt idx="585">
                  <c:v>-3.4034019999999144E-3</c:v>
                </c:pt>
                <c:pt idx="586">
                  <c:v>-3.9462459999999736E-3</c:v>
                </c:pt>
                <c:pt idx="587">
                  <c:v>-2.8574860000001082E-3</c:v>
                </c:pt>
                <c:pt idx="588">
                  <c:v>-5.0001700000000251E-3</c:v>
                </c:pt>
                <c:pt idx="589">
                  <c:v>-4.5560620000001106E-3</c:v>
                </c:pt>
                <c:pt idx="590">
                  <c:v>-5.9668420000000425E-3</c:v>
                </c:pt>
                <c:pt idx="591">
                  <c:v>-5.6878409999999349E-3</c:v>
                </c:pt>
                <c:pt idx="592">
                  <c:v>-3.7157660000000305E-3</c:v>
                </c:pt>
                <c:pt idx="593">
                  <c:v>-3.9139950000001136E-3</c:v>
                </c:pt>
                <c:pt idx="594">
                  <c:v>-5.2771459999999028E-3</c:v>
                </c:pt>
                <c:pt idx="595">
                  <c:v>-5.0087269999999082E-3</c:v>
                </c:pt>
                <c:pt idx="596">
                  <c:v>-4.8118490000001657E-3</c:v>
                </c:pt>
                <c:pt idx="597">
                  <c:v>-4.5791200000001022E-3</c:v>
                </c:pt>
                <c:pt idx="598">
                  <c:v>-5.1489819999999331E-3</c:v>
                </c:pt>
                <c:pt idx="599">
                  <c:v>-3.8541869999999109E-3</c:v>
                </c:pt>
                <c:pt idx="600">
                  <c:v>-4.0840600000001358E-3</c:v>
                </c:pt>
                <c:pt idx="601">
                  <c:v>-4.4680650000000245E-3</c:v>
                </c:pt>
                <c:pt idx="602">
                  <c:v>-5.2410019999999807E-3</c:v>
                </c:pt>
                <c:pt idx="603">
                  <c:v>-3.6193049999999403E-3</c:v>
                </c:pt>
                <c:pt idx="604">
                  <c:v>-4.2605080000000725E-3</c:v>
                </c:pt>
                <c:pt idx="605">
                  <c:v>-3.4849420000000464E-3</c:v>
                </c:pt>
                <c:pt idx="606">
                  <c:v>-3.8146899999999279E-3</c:v>
                </c:pt>
                <c:pt idx="607">
                  <c:v>-4.1342620000000352E-3</c:v>
                </c:pt>
                <c:pt idx="608">
                  <c:v>-3.9948260000001031E-3</c:v>
                </c:pt>
                <c:pt idx="609">
                  <c:v>-4.7021919999999679E-3</c:v>
                </c:pt>
                <c:pt idx="610">
                  <c:v>-4.5561669999999591E-3</c:v>
                </c:pt>
                <c:pt idx="611">
                  <c:v>-3.6549989999998616E-3</c:v>
                </c:pt>
                <c:pt idx="612">
                  <c:v>-2.8357509999998457E-3</c:v>
                </c:pt>
                <c:pt idx="613">
                  <c:v>-3.6045470000001388E-3</c:v>
                </c:pt>
                <c:pt idx="614">
                  <c:v>-3.4675199999999223E-3</c:v>
                </c:pt>
                <c:pt idx="615">
                  <c:v>-2.4992369999999936E-3</c:v>
                </c:pt>
                <c:pt idx="616">
                  <c:v>-4.2056580000000851E-3</c:v>
                </c:pt>
                <c:pt idx="617">
                  <c:v>-2.3137509999999113E-3</c:v>
                </c:pt>
                <c:pt idx="618">
                  <c:v>-2.595405000000028E-3</c:v>
                </c:pt>
                <c:pt idx="619">
                  <c:v>-3.1433590000001458E-3</c:v>
                </c:pt>
                <c:pt idx="620">
                  <c:v>-1.7695790000000215E-3</c:v>
                </c:pt>
                <c:pt idx="621">
                  <c:v>-8.1230600000003507E-4</c:v>
                </c:pt>
                <c:pt idx="622">
                  <c:v>-1.0658199999988937E-4</c:v>
                </c:pt>
                <c:pt idx="623">
                  <c:v>0</c:v>
                </c:pt>
                <c:pt idx="624">
                  <c:v>-6.9208000000003272E-4</c:v>
                </c:pt>
                <c:pt idx="625">
                  <c:v>-2.301310000000285E-4</c:v>
                </c:pt>
                <c:pt idx="626">
                  <c:v>0</c:v>
                </c:pt>
                <c:pt idx="627">
                  <c:v>0</c:v>
                </c:pt>
                <c:pt idx="628">
                  <c:v>-2.0066999999926338E-5</c:v>
                </c:pt>
                <c:pt idx="629">
                  <c:v>-1.6738159999999879E-3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-1.0428580000000239E-3</c:v>
                </c:pt>
                <c:pt idx="636">
                  <c:v>-2.8358259999999975E-3</c:v>
                </c:pt>
                <c:pt idx="637">
                  <c:v>-7.2020500000007819E-4</c:v>
                </c:pt>
                <c:pt idx="638">
                  <c:v>0</c:v>
                </c:pt>
                <c:pt idx="639">
                  <c:v>-1.0202299999998558E-3</c:v>
                </c:pt>
                <c:pt idx="640">
                  <c:v>-1.8006999999897745E-5</c:v>
                </c:pt>
                <c:pt idx="641">
                  <c:v>-3.8749800000005053E-4</c:v>
                </c:pt>
                <c:pt idx="642">
                  <c:v>-9.5275300000002968E-4</c:v>
                </c:pt>
                <c:pt idx="643">
                  <c:v>-1.0329160000001139E-3</c:v>
                </c:pt>
                <c:pt idx="644">
                  <c:v>-6.2725799999998342E-4</c:v>
                </c:pt>
                <c:pt idx="645">
                  <c:v>-2.3203569999998308E-3</c:v>
                </c:pt>
                <c:pt idx="646">
                  <c:v>-2.2491560000000846E-3</c:v>
                </c:pt>
                <c:pt idx="647">
                  <c:v>-2.0618879999999536E-3</c:v>
                </c:pt>
                <c:pt idx="648">
                  <c:v>-2.1253909999998087E-3</c:v>
                </c:pt>
                <c:pt idx="649">
                  <c:v>-3.3557999999993629E-4</c:v>
                </c:pt>
                <c:pt idx="650">
                  <c:v>0</c:v>
                </c:pt>
                <c:pt idx="651">
                  <c:v>-1.098700000000008E-4</c:v>
                </c:pt>
                <c:pt idx="652">
                  <c:v>0</c:v>
                </c:pt>
                <c:pt idx="653">
                  <c:v>0</c:v>
                </c:pt>
                <c:pt idx="654">
                  <c:v>-4.0257699999983742E-4</c:v>
                </c:pt>
                <c:pt idx="655">
                  <c:v>-4.9054099999989379E-4</c:v>
                </c:pt>
                <c:pt idx="656">
                  <c:v>-1.0223109999999451E-3</c:v>
                </c:pt>
                <c:pt idx="657">
                  <c:v>-2.0097129999999195E-3</c:v>
                </c:pt>
                <c:pt idx="658">
                  <c:v>-1.4737029999998868E-3</c:v>
                </c:pt>
                <c:pt idx="659">
                  <c:v>-1.7340899999999238E-4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-4.1652999999996609E-4</c:v>
                </c:pt>
                <c:pt idx="680">
                  <c:v>-2.2135800000000927E-4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-1.4520370000000184E-3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-5.0712999999859678E-5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-6.5402700000004191E-4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-1.5709239999998773E-3</c:v>
                </c:pt>
                <c:pt idx="932">
                  <c:v>-1.3995700000000396E-3</c:v>
                </c:pt>
                <c:pt idx="933">
                  <c:v>-5.1300260000000436E-3</c:v>
                </c:pt>
                <c:pt idx="934">
                  <c:v>-6.4783850000001168E-3</c:v>
                </c:pt>
                <c:pt idx="935">
                  <c:v>-3.7199740000000928E-3</c:v>
                </c:pt>
                <c:pt idx="936">
                  <c:v>-5.3624050000000804E-3</c:v>
                </c:pt>
                <c:pt idx="937">
                  <c:v>-5.9582840000000489E-3</c:v>
                </c:pt>
                <c:pt idx="938">
                  <c:v>-6.7502389999999652E-3</c:v>
                </c:pt>
                <c:pt idx="939">
                  <c:v>-3.669104000000061E-3</c:v>
                </c:pt>
                <c:pt idx="940">
                  <c:v>-7.3049999999989269E-4</c:v>
                </c:pt>
                <c:pt idx="941">
                  <c:v>0</c:v>
                </c:pt>
                <c:pt idx="942">
                  <c:v>0</c:v>
                </c:pt>
                <c:pt idx="943">
                  <c:v>-1.6748889999998937E-3</c:v>
                </c:pt>
                <c:pt idx="944">
                  <c:v>-3.7281989999999039E-3</c:v>
                </c:pt>
                <c:pt idx="945">
                  <c:v>-3.8427449999999226E-3</c:v>
                </c:pt>
                <c:pt idx="946">
                  <c:v>-1.7745039999999791E-3</c:v>
                </c:pt>
                <c:pt idx="947">
                  <c:v>-2.4942100000000665E-3</c:v>
                </c:pt>
                <c:pt idx="948">
                  <c:v>-1.9719599999998534E-3</c:v>
                </c:pt>
                <c:pt idx="949">
                  <c:v>-8.124860000000353E-4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-2.9920500000002904E-4</c:v>
                </c:pt>
                <c:pt idx="956">
                  <c:v>-5.7226199999990972E-4</c:v>
                </c:pt>
                <c:pt idx="957">
                  <c:v>0</c:v>
                </c:pt>
                <c:pt idx="958">
                  <c:v>-5.191420000001017E-4</c:v>
                </c:pt>
                <c:pt idx="959">
                  <c:v>-5.2627100000017892E-4</c:v>
                </c:pt>
                <c:pt idx="960">
                  <c:v>-5.4796400000009266E-4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-1.6908730000000105E-3</c:v>
                </c:pt>
                <c:pt idx="985">
                  <c:v>-1.1833450000001448E-3</c:v>
                </c:pt>
                <c:pt idx="986">
                  <c:v>-1.2081620000001295E-3</c:v>
                </c:pt>
                <c:pt idx="987">
                  <c:v>-2.8160699999989447E-4</c:v>
                </c:pt>
                <c:pt idx="988">
                  <c:v>0</c:v>
                </c:pt>
                <c:pt idx="989">
                  <c:v>0</c:v>
                </c:pt>
                <c:pt idx="990">
                  <c:v>-4.4748499999991507E-4</c:v>
                </c:pt>
                <c:pt idx="991">
                  <c:v>-2.2642969999999421E-3</c:v>
                </c:pt>
                <c:pt idx="992">
                  <c:v>-3.3732849999998961E-3</c:v>
                </c:pt>
                <c:pt idx="993">
                  <c:v>-3.6228500000001986E-3</c:v>
                </c:pt>
                <c:pt idx="994">
                  <c:v>-2.8184210000001711E-3</c:v>
                </c:pt>
                <c:pt idx="995">
                  <c:v>-1.2628500000000714E-3</c:v>
                </c:pt>
                <c:pt idx="996">
                  <c:v>-1.1533059999999295E-3</c:v>
                </c:pt>
                <c:pt idx="997">
                  <c:v>0</c:v>
                </c:pt>
                <c:pt idx="998">
                  <c:v>-5.2617899999995641E-4</c:v>
                </c:pt>
                <c:pt idx="999">
                  <c:v>0</c:v>
                </c:pt>
                <c:pt idx="1000">
                  <c:v>-3.0123600000001716E-4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-1.9435680000001413E-3</c:v>
                </c:pt>
                <c:pt idx="1049">
                  <c:v>-5.3935209999999645E-3</c:v>
                </c:pt>
                <c:pt idx="1050">
                  <c:v>-4.6773829999999638E-3</c:v>
                </c:pt>
                <c:pt idx="1051">
                  <c:v>-8.7436679999998435E-3</c:v>
                </c:pt>
                <c:pt idx="1052">
                  <c:v>-3.6752050000000052E-3</c:v>
                </c:pt>
                <c:pt idx="1053">
                  <c:v>-6.7754630000001724E-3</c:v>
                </c:pt>
                <c:pt idx="1054">
                  <c:v>-5.0218589999999497E-3</c:v>
                </c:pt>
                <c:pt idx="1055">
                  <c:v>-3.1884339999999154E-3</c:v>
                </c:pt>
                <c:pt idx="1056">
                  <c:v>-6.7032939999999144E-3</c:v>
                </c:pt>
                <c:pt idx="1057">
                  <c:v>-5.3942259999998892E-3</c:v>
                </c:pt>
                <c:pt idx="1058">
                  <c:v>-4.5355019999999517E-3</c:v>
                </c:pt>
                <c:pt idx="1059">
                  <c:v>-3.4848549999999248E-3</c:v>
                </c:pt>
                <c:pt idx="1060">
                  <c:v>-3.308992999999873E-3</c:v>
                </c:pt>
                <c:pt idx="1061">
                  <c:v>-2.018829000000096E-3</c:v>
                </c:pt>
                <c:pt idx="1062">
                  <c:v>-3.2124299999986759E-4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-1.5634509999999863E-3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-2.941969999999401E-4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-9.4362399999999979E-4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1-47C1-9EF9-EF75D9C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Données!$C$2:$C$1470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</c:v>
                </c:pt>
                <c:pt idx="2">
                  <c:v>1003.719783</c:v>
                </c:pt>
                <c:pt idx="3">
                  <c:v>1006.770165</c:v>
                </c:pt>
                <c:pt idx="4">
                  <c:v>1007.943853</c:v>
                </c:pt>
                <c:pt idx="5">
                  <c:v>1006.792542</c:v>
                </c:pt>
                <c:pt idx="6">
                  <c:v>1009.0997589999999</c:v>
                </c:pt>
                <c:pt idx="7">
                  <c:v>1010.012193</c:v>
                </c:pt>
                <c:pt idx="8">
                  <c:v>1013.452979</c:v>
                </c:pt>
                <c:pt idx="9">
                  <c:v>1016.132617</c:v>
                </c:pt>
                <c:pt idx="10">
                  <c:v>1016.574169</c:v>
                </c:pt>
                <c:pt idx="11">
                  <c:v>1015.728388</c:v>
                </c:pt>
                <c:pt idx="12">
                  <c:v>1015.985007</c:v>
                </c:pt>
                <c:pt idx="13">
                  <c:v>1019.2904109999999</c:v>
                </c:pt>
                <c:pt idx="14">
                  <c:v>1018.98562</c:v>
                </c:pt>
                <c:pt idx="15">
                  <c:v>1017.1359189999999</c:v>
                </c:pt>
                <c:pt idx="16">
                  <c:v>1020.021388</c:v>
                </c:pt>
                <c:pt idx="17">
                  <c:v>1021.5531130000001</c:v>
                </c:pt>
                <c:pt idx="18">
                  <c:v>1027.796173</c:v>
                </c:pt>
                <c:pt idx="19">
                  <c:v>1024.47055</c:v>
                </c:pt>
                <c:pt idx="20">
                  <c:v>1027.177561</c:v>
                </c:pt>
                <c:pt idx="21">
                  <c:v>1031.190726</c:v>
                </c:pt>
                <c:pt idx="22">
                  <c:v>1032.0342290000001</c:v>
                </c:pt>
                <c:pt idx="23">
                  <c:v>1032.954935</c:v>
                </c:pt>
                <c:pt idx="24">
                  <c:v>1029.6387420000001</c:v>
                </c:pt>
                <c:pt idx="25">
                  <c:v>1030.12381</c:v>
                </c:pt>
                <c:pt idx="26">
                  <c:v>1031.813494</c:v>
                </c:pt>
                <c:pt idx="27">
                  <c:v>1031.1747419999999</c:v>
                </c:pt>
                <c:pt idx="28">
                  <c:v>1035.74658</c:v>
                </c:pt>
                <c:pt idx="29">
                  <c:v>1039.2775140000001</c:v>
                </c:pt>
                <c:pt idx="30">
                  <c:v>1040.6481220000001</c:v>
                </c:pt>
                <c:pt idx="31">
                  <c:v>1040.288407</c:v>
                </c:pt>
                <c:pt idx="32">
                  <c:v>1040.6075229999999</c:v>
                </c:pt>
                <c:pt idx="33">
                  <c:v>1039.3044870000001</c:v>
                </c:pt>
                <c:pt idx="34">
                  <c:v>1041.2443969999999</c:v>
                </c:pt>
                <c:pt idx="35">
                  <c:v>1042.5559049999999</c:v>
                </c:pt>
                <c:pt idx="36">
                  <c:v>1040.6586709999999</c:v>
                </c:pt>
                <c:pt idx="37">
                  <c:v>1040.3549599999999</c:v>
                </c:pt>
                <c:pt idx="38">
                  <c:v>1045.3555819999999</c:v>
                </c:pt>
                <c:pt idx="39">
                  <c:v>1046.0937719999999</c:v>
                </c:pt>
                <c:pt idx="40">
                  <c:v>1048.3863839999999</c:v>
                </c:pt>
                <c:pt idx="41">
                  <c:v>1051.6544449999999</c:v>
                </c:pt>
                <c:pt idx="42">
                  <c:v>1050.4731449999999</c:v>
                </c:pt>
                <c:pt idx="43">
                  <c:v>1047.6084940000001</c:v>
                </c:pt>
                <c:pt idx="44">
                  <c:v>1053.033545</c:v>
                </c:pt>
                <c:pt idx="45">
                  <c:v>1053.7747919999999</c:v>
                </c:pt>
                <c:pt idx="46">
                  <c:v>1054.204356</c:v>
                </c:pt>
                <c:pt idx="47">
                  <c:v>1053.967097</c:v>
                </c:pt>
                <c:pt idx="48">
                  <c:v>1058.7276830000001</c:v>
                </c:pt>
                <c:pt idx="49">
                  <c:v>1062.1552819999999</c:v>
                </c:pt>
                <c:pt idx="50">
                  <c:v>1060.9834719999999</c:v>
                </c:pt>
                <c:pt idx="51">
                  <c:v>1061.4030459999999</c:v>
                </c:pt>
                <c:pt idx="52">
                  <c:v>1065.8241559999999</c:v>
                </c:pt>
                <c:pt idx="53">
                  <c:v>1062.84654</c:v>
                </c:pt>
                <c:pt idx="54">
                  <c:v>1061.8717999999999</c:v>
                </c:pt>
                <c:pt idx="55">
                  <c:v>1063.7386839999999</c:v>
                </c:pt>
                <c:pt idx="56">
                  <c:v>1064.0353729999999</c:v>
                </c:pt>
                <c:pt idx="57">
                  <c:v>1065.2292</c:v>
                </c:pt>
                <c:pt idx="58">
                  <c:v>1063.4843289999999</c:v>
                </c:pt>
                <c:pt idx="59">
                  <c:v>1065.5974329999999</c:v>
                </c:pt>
                <c:pt idx="60">
                  <c:v>1067.2674919999999</c:v>
                </c:pt>
                <c:pt idx="61">
                  <c:v>1068.0147280000001</c:v>
                </c:pt>
                <c:pt idx="62">
                  <c:v>1068.821659</c:v>
                </c:pt>
                <c:pt idx="63">
                  <c:v>1072.000491</c:v>
                </c:pt>
                <c:pt idx="64">
                  <c:v>1069.619598</c:v>
                </c:pt>
                <c:pt idx="65">
                  <c:v>1067.1291269999999</c:v>
                </c:pt>
                <c:pt idx="66">
                  <c:v>1070.965956</c:v>
                </c:pt>
                <c:pt idx="67">
                  <c:v>1070.1357989999999</c:v>
                </c:pt>
                <c:pt idx="68">
                  <c:v>1070.6392880000001</c:v>
                </c:pt>
                <c:pt idx="69">
                  <c:v>1073.0448449999999</c:v>
                </c:pt>
                <c:pt idx="70">
                  <c:v>1072.32158</c:v>
                </c:pt>
                <c:pt idx="71">
                  <c:v>1071.6230390000001</c:v>
                </c:pt>
                <c:pt idx="72">
                  <c:v>1075.085268</c:v>
                </c:pt>
                <c:pt idx="73">
                  <c:v>1072.689206</c:v>
                </c:pt>
                <c:pt idx="74">
                  <c:v>1079.023739</c:v>
                </c:pt>
                <c:pt idx="75">
                  <c:v>1079.607681</c:v>
                </c:pt>
                <c:pt idx="76">
                  <c:v>1078.7296369999999</c:v>
                </c:pt>
                <c:pt idx="77">
                  <c:v>1080.634638</c:v>
                </c:pt>
                <c:pt idx="78">
                  <c:v>1079.626661</c:v>
                </c:pt>
                <c:pt idx="79">
                  <c:v>1080.496893</c:v>
                </c:pt>
                <c:pt idx="80">
                  <c:v>1079.012385</c:v>
                </c:pt>
                <c:pt idx="81">
                  <c:v>1075.4110020000001</c:v>
                </c:pt>
                <c:pt idx="82">
                  <c:v>1079.786599</c:v>
                </c:pt>
                <c:pt idx="83">
                  <c:v>1078.1277580000001</c:v>
                </c:pt>
                <c:pt idx="84">
                  <c:v>1073.758865</c:v>
                </c:pt>
                <c:pt idx="85">
                  <c:v>1073.548389</c:v>
                </c:pt>
                <c:pt idx="86">
                  <c:v>1071.1948239999999</c:v>
                </c:pt>
                <c:pt idx="87">
                  <c:v>1068.841688</c:v>
                </c:pt>
                <c:pt idx="88">
                  <c:v>1064.248378</c:v>
                </c:pt>
                <c:pt idx="89">
                  <c:v>1066.8871979999999</c:v>
                </c:pt>
                <c:pt idx="90">
                  <c:v>1069.588035</c:v>
                </c:pt>
                <c:pt idx="91">
                  <c:v>1073.0399500000001</c:v>
                </c:pt>
                <c:pt idx="92">
                  <c:v>1070.0567289999999</c:v>
                </c:pt>
                <c:pt idx="93">
                  <c:v>1067.1681080000001</c:v>
                </c:pt>
                <c:pt idx="94">
                  <c:v>1066.671417</c:v>
                </c:pt>
                <c:pt idx="95">
                  <c:v>1065.9226779999999</c:v>
                </c:pt>
                <c:pt idx="96">
                  <c:v>1065.359749</c:v>
                </c:pt>
                <c:pt idx="97">
                  <c:v>1068.2951929999999</c:v>
                </c:pt>
                <c:pt idx="98">
                  <c:v>1067.29386</c:v>
                </c:pt>
                <c:pt idx="99">
                  <c:v>1064.8999260000001</c:v>
                </c:pt>
                <c:pt idx="100">
                  <c:v>1066.258836</c:v>
                </c:pt>
                <c:pt idx="101">
                  <c:v>1067.39203</c:v>
                </c:pt>
                <c:pt idx="102">
                  <c:v>1068.744312</c:v>
                </c:pt>
                <c:pt idx="103">
                  <c:v>1072.257744</c:v>
                </c:pt>
                <c:pt idx="104">
                  <c:v>1075.393145</c:v>
                </c:pt>
                <c:pt idx="105">
                  <c:v>1074.255715</c:v>
                </c:pt>
                <c:pt idx="106">
                  <c:v>1076.3965410000001</c:v>
                </c:pt>
                <c:pt idx="107">
                  <c:v>1075.9984460000001</c:v>
                </c:pt>
                <c:pt idx="108">
                  <c:v>1077.9741590000001</c:v>
                </c:pt>
                <c:pt idx="109">
                  <c:v>1078.190325</c:v>
                </c:pt>
                <c:pt idx="110">
                  <c:v>1080.382494</c:v>
                </c:pt>
                <c:pt idx="111">
                  <c:v>1083.0382970000001</c:v>
                </c:pt>
                <c:pt idx="112">
                  <c:v>1083.1741589999999</c:v>
                </c:pt>
                <c:pt idx="113">
                  <c:v>1089.8716079999999</c:v>
                </c:pt>
                <c:pt idx="114">
                  <c:v>1085.5540020000001</c:v>
                </c:pt>
                <c:pt idx="115">
                  <c:v>1087.6820809999999</c:v>
                </c:pt>
                <c:pt idx="116">
                  <c:v>1085.667252</c:v>
                </c:pt>
                <c:pt idx="117">
                  <c:v>1085.4618359999999</c:v>
                </c:pt>
                <c:pt idx="118">
                  <c:v>1081.3694909999999</c:v>
                </c:pt>
                <c:pt idx="119">
                  <c:v>1077.971407</c:v>
                </c:pt>
                <c:pt idx="120">
                  <c:v>1079.439451</c:v>
                </c:pt>
                <c:pt idx="121">
                  <c:v>1086.1840970000001</c:v>
                </c:pt>
                <c:pt idx="122">
                  <c:v>1090.2125109999999</c:v>
                </c:pt>
                <c:pt idx="123">
                  <c:v>1093.9704449999999</c:v>
                </c:pt>
                <c:pt idx="124">
                  <c:v>1093.4399840000001</c:v>
                </c:pt>
                <c:pt idx="125">
                  <c:v>1087.2867329999999</c:v>
                </c:pt>
                <c:pt idx="126">
                  <c:v>1085.0087960000001</c:v>
                </c:pt>
                <c:pt idx="127">
                  <c:v>1087.2138070000001</c:v>
                </c:pt>
                <c:pt idx="128">
                  <c:v>1087.54547</c:v>
                </c:pt>
                <c:pt idx="129">
                  <c:v>1085.724819</c:v>
                </c:pt>
                <c:pt idx="130">
                  <c:v>1085.9336069999999</c:v>
                </c:pt>
                <c:pt idx="131">
                  <c:v>1087.533981</c:v>
                </c:pt>
                <c:pt idx="132">
                  <c:v>1086.7614960000001</c:v>
                </c:pt>
                <c:pt idx="133">
                  <c:v>1086.7215510000001</c:v>
                </c:pt>
                <c:pt idx="134">
                  <c:v>1088.7315149999999</c:v>
                </c:pt>
                <c:pt idx="135">
                  <c:v>1087.665348</c:v>
                </c:pt>
                <c:pt idx="136">
                  <c:v>1090.9154080000001</c:v>
                </c:pt>
                <c:pt idx="137">
                  <c:v>1093.573099</c:v>
                </c:pt>
                <c:pt idx="138">
                  <c:v>1096.5658100000001</c:v>
                </c:pt>
                <c:pt idx="139">
                  <c:v>1091.573879</c:v>
                </c:pt>
                <c:pt idx="140">
                  <c:v>1093.7778760000001</c:v>
                </c:pt>
                <c:pt idx="141">
                  <c:v>1091.9639830000001</c:v>
                </c:pt>
                <c:pt idx="142">
                  <c:v>1088.8671280000001</c:v>
                </c:pt>
                <c:pt idx="143">
                  <c:v>1088.734942</c:v>
                </c:pt>
                <c:pt idx="144">
                  <c:v>1089.424262</c:v>
                </c:pt>
                <c:pt idx="145">
                  <c:v>1086.5366939999999</c:v>
                </c:pt>
                <c:pt idx="146">
                  <c:v>1085.4992480000001</c:v>
                </c:pt>
                <c:pt idx="147">
                  <c:v>1089.086605</c:v>
                </c:pt>
                <c:pt idx="148">
                  <c:v>1092.140504</c:v>
                </c:pt>
                <c:pt idx="149">
                  <c:v>1088.327626</c:v>
                </c:pt>
                <c:pt idx="150">
                  <c:v>1086.9652590000001</c:v>
                </c:pt>
                <c:pt idx="151">
                  <c:v>1091.2364219999999</c:v>
                </c:pt>
                <c:pt idx="152">
                  <c:v>1084.5267349999999</c:v>
                </c:pt>
                <c:pt idx="153">
                  <c:v>1088.5546449999999</c:v>
                </c:pt>
                <c:pt idx="154">
                  <c:v>1091.302854</c:v>
                </c:pt>
                <c:pt idx="155">
                  <c:v>1095.0845139999999</c:v>
                </c:pt>
                <c:pt idx="156">
                  <c:v>1092.579058</c:v>
                </c:pt>
                <c:pt idx="157">
                  <c:v>1092.8662670000001</c:v>
                </c:pt>
                <c:pt idx="158">
                  <c:v>1088.8693249999999</c:v>
                </c:pt>
                <c:pt idx="159">
                  <c:v>1083.223559</c:v>
                </c:pt>
                <c:pt idx="160">
                  <c:v>1082.0697299999999</c:v>
                </c:pt>
                <c:pt idx="161">
                  <c:v>1087.2759430000001</c:v>
                </c:pt>
                <c:pt idx="162">
                  <c:v>1089.80476</c:v>
                </c:pt>
                <c:pt idx="163">
                  <c:v>1093.3967279999999</c:v>
                </c:pt>
                <c:pt idx="164">
                  <c:v>1097.2424229999999</c:v>
                </c:pt>
                <c:pt idx="165">
                  <c:v>1096.7719750000001</c:v>
                </c:pt>
                <c:pt idx="166">
                  <c:v>1098.4550609999999</c:v>
                </c:pt>
                <c:pt idx="167">
                  <c:v>1098.489906</c:v>
                </c:pt>
                <c:pt idx="168">
                  <c:v>1096.9310290000001</c:v>
                </c:pt>
                <c:pt idx="169">
                  <c:v>1094.8101429999999</c:v>
                </c:pt>
                <c:pt idx="170">
                  <c:v>1090.84392</c:v>
                </c:pt>
                <c:pt idx="171">
                  <c:v>1094.988961</c:v>
                </c:pt>
                <c:pt idx="172">
                  <c:v>1096.449063</c:v>
                </c:pt>
                <c:pt idx="173">
                  <c:v>1096.7821650000001</c:v>
                </c:pt>
                <c:pt idx="174">
                  <c:v>1096.0104240000001</c:v>
                </c:pt>
                <c:pt idx="175">
                  <c:v>1099.882492</c:v>
                </c:pt>
                <c:pt idx="176">
                  <c:v>1101.307045</c:v>
                </c:pt>
                <c:pt idx="177">
                  <c:v>1102.2750619999999</c:v>
                </c:pt>
                <c:pt idx="178">
                  <c:v>1104.146432</c:v>
                </c:pt>
                <c:pt idx="179">
                  <c:v>1104.2274990000001</c:v>
                </c:pt>
                <c:pt idx="180">
                  <c:v>1102.018503</c:v>
                </c:pt>
                <c:pt idx="181">
                  <c:v>1098.912137</c:v>
                </c:pt>
                <c:pt idx="182">
                  <c:v>1099.7834319999999</c:v>
                </c:pt>
                <c:pt idx="183">
                  <c:v>1096.6728860000001</c:v>
                </c:pt>
                <c:pt idx="184">
                  <c:v>1099.6458419999999</c:v>
                </c:pt>
                <c:pt idx="185">
                  <c:v>1093.9199960000001</c:v>
                </c:pt>
                <c:pt idx="186">
                  <c:v>1091.7494509999999</c:v>
                </c:pt>
                <c:pt idx="187">
                  <c:v>1098.8042869999999</c:v>
                </c:pt>
                <c:pt idx="188">
                  <c:v>1102.7248050000001</c:v>
                </c:pt>
                <c:pt idx="189">
                  <c:v>1098.3927040000001</c:v>
                </c:pt>
                <c:pt idx="190">
                  <c:v>1093.598673</c:v>
                </c:pt>
                <c:pt idx="191">
                  <c:v>1095.864272</c:v>
                </c:pt>
                <c:pt idx="192">
                  <c:v>1094.3290810000001</c:v>
                </c:pt>
                <c:pt idx="193">
                  <c:v>1093.368307</c:v>
                </c:pt>
                <c:pt idx="194">
                  <c:v>1094.2768840000001</c:v>
                </c:pt>
                <c:pt idx="195">
                  <c:v>1094.4217369999999</c:v>
                </c:pt>
                <c:pt idx="196">
                  <c:v>1093.4492250000001</c:v>
                </c:pt>
                <c:pt idx="197">
                  <c:v>1092.6165699999999</c:v>
                </c:pt>
                <c:pt idx="198">
                  <c:v>1093.5006719999999</c:v>
                </c:pt>
                <c:pt idx="199">
                  <c:v>1094.934217</c:v>
                </c:pt>
                <c:pt idx="200">
                  <c:v>1094.7638899999999</c:v>
                </c:pt>
                <c:pt idx="201">
                  <c:v>1094.9831670000001</c:v>
                </c:pt>
                <c:pt idx="202">
                  <c:v>1093.4032709999999</c:v>
                </c:pt>
                <c:pt idx="203">
                  <c:v>1091.6229989999999</c:v>
                </c:pt>
                <c:pt idx="204">
                  <c:v>1093.6700599999999</c:v>
                </c:pt>
                <c:pt idx="205">
                  <c:v>1103.0589660000001</c:v>
                </c:pt>
                <c:pt idx="206">
                  <c:v>1105.079614</c:v>
                </c:pt>
                <c:pt idx="207">
                  <c:v>1107.504312</c:v>
                </c:pt>
                <c:pt idx="208">
                  <c:v>1107.0141490000001</c:v>
                </c:pt>
                <c:pt idx="209">
                  <c:v>1105.6368480000001</c:v>
                </c:pt>
                <c:pt idx="210">
                  <c:v>1108.93433</c:v>
                </c:pt>
                <c:pt idx="211">
                  <c:v>1108.660478</c:v>
                </c:pt>
                <c:pt idx="212">
                  <c:v>1112.151932</c:v>
                </c:pt>
                <c:pt idx="213">
                  <c:v>1110.5620469999999</c:v>
                </c:pt>
                <c:pt idx="214">
                  <c:v>1110.5220870000001</c:v>
                </c:pt>
                <c:pt idx="215">
                  <c:v>1112.8323009999999</c:v>
                </c:pt>
                <c:pt idx="216">
                  <c:v>1116.3396789999999</c:v>
                </c:pt>
                <c:pt idx="217">
                  <c:v>1118.73225</c:v>
                </c:pt>
                <c:pt idx="218">
                  <c:v>1118.8066739999999</c:v>
                </c:pt>
                <c:pt idx="219">
                  <c:v>1122.0893410000001</c:v>
                </c:pt>
                <c:pt idx="220">
                  <c:v>1122.7982810000001</c:v>
                </c:pt>
                <c:pt idx="221">
                  <c:v>1119.99297</c:v>
                </c:pt>
                <c:pt idx="222">
                  <c:v>1120.391065</c:v>
                </c:pt>
                <c:pt idx="223">
                  <c:v>1124.6092819999999</c:v>
                </c:pt>
                <c:pt idx="224">
                  <c:v>1123.319731</c:v>
                </c:pt>
                <c:pt idx="225">
                  <c:v>1123.8169660000001</c:v>
                </c:pt>
                <c:pt idx="226">
                  <c:v>1123.8931090000001</c:v>
                </c:pt>
                <c:pt idx="227">
                  <c:v>1124.382732</c:v>
                </c:pt>
                <c:pt idx="228">
                  <c:v>1118.7300519999999</c:v>
                </c:pt>
                <c:pt idx="229">
                  <c:v>1118.746036</c:v>
                </c:pt>
                <c:pt idx="230">
                  <c:v>1115.741587</c:v>
                </c:pt>
                <c:pt idx="231">
                  <c:v>1112.337544</c:v>
                </c:pt>
                <c:pt idx="232">
                  <c:v>1120.1657339999999</c:v>
                </c:pt>
                <c:pt idx="233">
                  <c:v>1116.3399790000001</c:v>
                </c:pt>
                <c:pt idx="234">
                  <c:v>1116.6266880000001</c:v>
                </c:pt>
                <c:pt idx="235">
                  <c:v>1118.699523</c:v>
                </c:pt>
                <c:pt idx="236">
                  <c:v>1119.8216239999999</c:v>
                </c:pt>
                <c:pt idx="237">
                  <c:v>1123.9612400000001</c:v>
                </c:pt>
                <c:pt idx="238">
                  <c:v>1125.3003799999999</c:v>
                </c:pt>
                <c:pt idx="239">
                  <c:v>1125.7454279999999</c:v>
                </c:pt>
                <c:pt idx="240">
                  <c:v>1123.204508</c:v>
                </c:pt>
                <c:pt idx="241">
                  <c:v>1126.0840840000001</c:v>
                </c:pt>
                <c:pt idx="242">
                  <c:v>1130.497382</c:v>
                </c:pt>
                <c:pt idx="243">
                  <c:v>1130.5810180000001</c:v>
                </c:pt>
                <c:pt idx="244">
                  <c:v>1131.02207</c:v>
                </c:pt>
                <c:pt idx="245">
                  <c:v>1132.2747979999999</c:v>
                </c:pt>
                <c:pt idx="246">
                  <c:v>1119.6336349999999</c:v>
                </c:pt>
                <c:pt idx="247">
                  <c:v>1117.1441629999999</c:v>
                </c:pt>
                <c:pt idx="248">
                  <c:v>1123.796407</c:v>
                </c:pt>
                <c:pt idx="249">
                  <c:v>1123.6728419999999</c:v>
                </c:pt>
                <c:pt idx="250">
                  <c:v>1124.6583989999999</c:v>
                </c:pt>
                <c:pt idx="251">
                  <c:v>1124.8988019999999</c:v>
                </c:pt>
                <c:pt idx="252">
                  <c:v>1125.309072</c:v>
                </c:pt>
                <c:pt idx="253">
                  <c:v>1129.3343</c:v>
                </c:pt>
                <c:pt idx="254">
                  <c:v>1129.6806509999999</c:v>
                </c:pt>
                <c:pt idx="255">
                  <c:v>1133.1585339999999</c:v>
                </c:pt>
                <c:pt idx="256">
                  <c:v>1133.983195</c:v>
                </c:pt>
                <c:pt idx="257">
                  <c:v>1135.496339</c:v>
                </c:pt>
                <c:pt idx="258">
                  <c:v>1138.294157</c:v>
                </c:pt>
                <c:pt idx="259">
                  <c:v>1141.2577550000001</c:v>
                </c:pt>
                <c:pt idx="260">
                  <c:v>1142.3659050000001</c:v>
                </c:pt>
                <c:pt idx="261">
                  <c:v>1141.022367</c:v>
                </c:pt>
                <c:pt idx="262">
                  <c:v>1145.1547310000001</c:v>
                </c:pt>
                <c:pt idx="263">
                  <c:v>1146.3694029999999</c:v>
                </c:pt>
                <c:pt idx="264">
                  <c:v>1144.4346740000001</c:v>
                </c:pt>
                <c:pt idx="265">
                  <c:v>1136.7478920000001</c:v>
                </c:pt>
                <c:pt idx="266">
                  <c:v>1139.1538399999999</c:v>
                </c:pt>
                <c:pt idx="267">
                  <c:v>1141.603754</c:v>
                </c:pt>
                <c:pt idx="268">
                  <c:v>1141.1200369999999</c:v>
                </c:pt>
                <c:pt idx="269">
                  <c:v>1135.821246</c:v>
                </c:pt>
                <c:pt idx="270">
                  <c:v>1140.898007</c:v>
                </c:pt>
                <c:pt idx="271">
                  <c:v>1147.3786480000001</c:v>
                </c:pt>
                <c:pt idx="272">
                  <c:v>1151.396391</c:v>
                </c:pt>
                <c:pt idx="273">
                  <c:v>1154.4041239999999</c:v>
                </c:pt>
                <c:pt idx="274">
                  <c:v>1152.3191440000001</c:v>
                </c:pt>
                <c:pt idx="275">
                  <c:v>1157.2245089999999</c:v>
                </c:pt>
                <c:pt idx="276">
                  <c:v>1157.0651780000001</c:v>
                </c:pt>
                <c:pt idx="277">
                  <c:v>1158.74233</c:v>
                </c:pt>
                <c:pt idx="278">
                  <c:v>1157.0211790000001</c:v>
                </c:pt>
                <c:pt idx="279">
                  <c:v>1157.955729</c:v>
                </c:pt>
                <c:pt idx="280">
                  <c:v>1158.3177189999999</c:v>
                </c:pt>
                <c:pt idx="281">
                  <c:v>1159.82997</c:v>
                </c:pt>
                <c:pt idx="282">
                  <c:v>1159.7610239999999</c:v>
                </c:pt>
                <c:pt idx="283">
                  <c:v>1155.928717</c:v>
                </c:pt>
                <c:pt idx="284">
                  <c:v>1139.565429</c:v>
                </c:pt>
                <c:pt idx="285">
                  <c:v>1126.168077</c:v>
                </c:pt>
                <c:pt idx="286">
                  <c:v>1123.2026969999999</c:v>
                </c:pt>
                <c:pt idx="287">
                  <c:v>1108.2490399999999</c:v>
                </c:pt>
                <c:pt idx="288">
                  <c:v>1104.3573630000001</c:v>
                </c:pt>
                <c:pt idx="289">
                  <c:v>1117.431767</c:v>
                </c:pt>
                <c:pt idx="290">
                  <c:v>1114.5542600000001</c:v>
                </c:pt>
                <c:pt idx="291">
                  <c:v>1132.776077</c:v>
                </c:pt>
                <c:pt idx="292">
                  <c:v>1122.151239</c:v>
                </c:pt>
                <c:pt idx="293">
                  <c:v>1116.1808510000001</c:v>
                </c:pt>
                <c:pt idx="294">
                  <c:v>1066.8227039999999</c:v>
                </c:pt>
                <c:pt idx="295">
                  <c:v>1090.795016</c:v>
                </c:pt>
                <c:pt idx="296">
                  <c:v>1054.545928</c:v>
                </c:pt>
                <c:pt idx="297">
                  <c:v>976.56250790000001</c:v>
                </c:pt>
                <c:pt idx="298">
                  <c:v>1031.476525</c:v>
                </c:pt>
                <c:pt idx="299">
                  <c:v>960.62608479999994</c:v>
                </c:pt>
                <c:pt idx="300">
                  <c:v>977.17903879999994</c:v>
                </c:pt>
                <c:pt idx="301">
                  <c:v>925.29400480000004</c:v>
                </c:pt>
                <c:pt idx="302">
                  <c:v>935.55857579999997</c:v>
                </c:pt>
                <c:pt idx="303">
                  <c:v>930.48779360000003</c:v>
                </c:pt>
                <c:pt idx="304">
                  <c:v>907.27663629999995</c:v>
                </c:pt>
                <c:pt idx="305">
                  <c:v>966.90614479999999</c:v>
                </c:pt>
                <c:pt idx="306">
                  <c:v>984.59634879999999</c:v>
                </c:pt>
                <c:pt idx="307">
                  <c:v>998.74173069999995</c:v>
                </c:pt>
                <c:pt idx="308">
                  <c:v>982.04698970000004</c:v>
                </c:pt>
                <c:pt idx="309">
                  <c:v>1004.957935</c:v>
                </c:pt>
                <c:pt idx="310">
                  <c:v>1008.454088</c:v>
                </c:pt>
                <c:pt idx="311">
                  <c:v>996.70631119999996</c:v>
                </c:pt>
                <c:pt idx="312">
                  <c:v>1006.779766</c:v>
                </c:pt>
                <c:pt idx="313">
                  <c:v>996.88353319999999</c:v>
                </c:pt>
                <c:pt idx="314">
                  <c:v>1022.7535810000001</c:v>
                </c:pt>
                <c:pt idx="315">
                  <c:v>1019.2308420000001</c:v>
                </c:pt>
                <c:pt idx="316">
                  <c:v>1034.358078</c:v>
                </c:pt>
                <c:pt idx="317">
                  <c:v>1051.896446</c:v>
                </c:pt>
                <c:pt idx="318">
                  <c:v>1045.6924509999999</c:v>
                </c:pt>
                <c:pt idx="319">
                  <c:v>1059.394665</c:v>
                </c:pt>
                <c:pt idx="320">
                  <c:v>1064.4223139999999</c:v>
                </c:pt>
                <c:pt idx="321">
                  <c:v>1061.664632</c:v>
                </c:pt>
                <c:pt idx="322">
                  <c:v>1073.311426</c:v>
                </c:pt>
                <c:pt idx="323">
                  <c:v>1071.064071</c:v>
                </c:pt>
                <c:pt idx="324">
                  <c:v>1056.1860079999999</c:v>
                </c:pt>
                <c:pt idx="325">
                  <c:v>1068.202229</c:v>
                </c:pt>
                <c:pt idx="326">
                  <c:v>1064.8203000000001</c:v>
                </c:pt>
                <c:pt idx="327">
                  <c:v>1070.1967830000001</c:v>
                </c:pt>
                <c:pt idx="328">
                  <c:v>1074.0216760000001</c:v>
                </c:pt>
                <c:pt idx="329">
                  <c:v>1077.3056349999999</c:v>
                </c:pt>
                <c:pt idx="330">
                  <c:v>1091.011555</c:v>
                </c:pt>
                <c:pt idx="331">
                  <c:v>1084.0998030000001</c:v>
                </c:pt>
                <c:pt idx="332">
                  <c:v>1077.588493</c:v>
                </c:pt>
                <c:pt idx="333">
                  <c:v>1081.1336160000001</c:v>
                </c:pt>
                <c:pt idx="334">
                  <c:v>1084.1936579999999</c:v>
                </c:pt>
                <c:pt idx="335">
                  <c:v>1082.5270089999999</c:v>
                </c:pt>
                <c:pt idx="336">
                  <c:v>1083.3985210000001</c:v>
                </c:pt>
                <c:pt idx="337">
                  <c:v>1089.633051</c:v>
                </c:pt>
                <c:pt idx="338">
                  <c:v>1091.402683</c:v>
                </c:pt>
                <c:pt idx="339">
                  <c:v>1085.577243</c:v>
                </c:pt>
                <c:pt idx="340">
                  <c:v>1076.7661410000001</c:v>
                </c:pt>
                <c:pt idx="341">
                  <c:v>1078.637933</c:v>
                </c:pt>
                <c:pt idx="342">
                  <c:v>1080.2392199999999</c:v>
                </c:pt>
                <c:pt idx="343">
                  <c:v>1085.7690399999999</c:v>
                </c:pt>
                <c:pt idx="344">
                  <c:v>1095.164188</c:v>
                </c:pt>
                <c:pt idx="345">
                  <c:v>1092.861934</c:v>
                </c:pt>
                <c:pt idx="346">
                  <c:v>1092.0907529999999</c:v>
                </c:pt>
                <c:pt idx="347">
                  <c:v>1102.0682850000001</c:v>
                </c:pt>
                <c:pt idx="348">
                  <c:v>1097.3410759999999</c:v>
                </c:pt>
                <c:pt idx="349">
                  <c:v>1102.335548</c:v>
                </c:pt>
                <c:pt idx="350">
                  <c:v>1101.1062919999999</c:v>
                </c:pt>
                <c:pt idx="351">
                  <c:v>1106.143736</c:v>
                </c:pt>
                <c:pt idx="352">
                  <c:v>1106.764353</c:v>
                </c:pt>
                <c:pt idx="353">
                  <c:v>1112.6643529999999</c:v>
                </c:pt>
                <c:pt idx="354">
                  <c:v>1119.8340989999999</c:v>
                </c:pt>
                <c:pt idx="355">
                  <c:v>1115.6851160000001</c:v>
                </c:pt>
                <c:pt idx="356">
                  <c:v>1126.843153</c:v>
                </c:pt>
                <c:pt idx="357">
                  <c:v>1132.2395329999999</c:v>
                </c:pt>
                <c:pt idx="358">
                  <c:v>1129.7219950000001</c:v>
                </c:pt>
                <c:pt idx="359">
                  <c:v>1129.3968649999999</c:v>
                </c:pt>
                <c:pt idx="360">
                  <c:v>1106.5498070000001</c:v>
                </c:pt>
                <c:pt idx="361">
                  <c:v>1114.078655</c:v>
                </c:pt>
                <c:pt idx="362">
                  <c:v>1118.380361</c:v>
                </c:pt>
                <c:pt idx="363">
                  <c:v>1125.6309329999999</c:v>
                </c:pt>
                <c:pt idx="364">
                  <c:v>1125.2668169999999</c:v>
                </c:pt>
                <c:pt idx="365">
                  <c:v>1127.8034700000001</c:v>
                </c:pt>
                <c:pt idx="366">
                  <c:v>1126.523717</c:v>
                </c:pt>
                <c:pt idx="367">
                  <c:v>1127.7018820000001</c:v>
                </c:pt>
                <c:pt idx="368">
                  <c:v>1129.769217</c:v>
                </c:pt>
                <c:pt idx="369">
                  <c:v>1116.9387180000001</c:v>
                </c:pt>
                <c:pt idx="370">
                  <c:v>1122.733905</c:v>
                </c:pt>
                <c:pt idx="371">
                  <c:v>1113.0983020000001</c:v>
                </c:pt>
                <c:pt idx="372">
                  <c:v>1119.880005</c:v>
                </c:pt>
                <c:pt idx="373">
                  <c:v>1126.6119470000001</c:v>
                </c:pt>
                <c:pt idx="374">
                  <c:v>1132.89138</c:v>
                </c:pt>
                <c:pt idx="375">
                  <c:v>1134.504359</c:v>
                </c:pt>
                <c:pt idx="376">
                  <c:v>1141.554142</c:v>
                </c:pt>
                <c:pt idx="377">
                  <c:v>1138.605575</c:v>
                </c:pt>
                <c:pt idx="378">
                  <c:v>1138.8832809999999</c:v>
                </c:pt>
                <c:pt idx="379">
                  <c:v>1139.0412960000001</c:v>
                </c:pt>
                <c:pt idx="380">
                  <c:v>1144.2676409999999</c:v>
                </c:pt>
                <c:pt idx="381">
                  <c:v>1140.9363860000001</c:v>
                </c:pt>
                <c:pt idx="382">
                  <c:v>1148.848673</c:v>
                </c:pt>
                <c:pt idx="383">
                  <c:v>1151.2193460000001</c:v>
                </c:pt>
                <c:pt idx="384">
                  <c:v>1151.386047</c:v>
                </c:pt>
                <c:pt idx="385">
                  <c:v>1155.9994349999999</c:v>
                </c:pt>
                <c:pt idx="386">
                  <c:v>1159.1801680000001</c:v>
                </c:pt>
                <c:pt idx="387">
                  <c:v>1158.187101</c:v>
                </c:pt>
                <c:pt idx="388">
                  <c:v>1158.382601</c:v>
                </c:pt>
                <c:pt idx="389">
                  <c:v>1153.1520330000001</c:v>
                </c:pt>
                <c:pt idx="390">
                  <c:v>1151.9947110000001</c:v>
                </c:pt>
                <c:pt idx="391">
                  <c:v>1154.148492</c:v>
                </c:pt>
                <c:pt idx="392">
                  <c:v>1153.0081869999999</c:v>
                </c:pt>
                <c:pt idx="393">
                  <c:v>1158.622484</c:v>
                </c:pt>
                <c:pt idx="394">
                  <c:v>1161.0118070000001</c:v>
                </c:pt>
                <c:pt idx="395">
                  <c:v>1159.1891169999999</c:v>
                </c:pt>
                <c:pt idx="396">
                  <c:v>1167.5545119999999</c:v>
                </c:pt>
                <c:pt idx="397">
                  <c:v>1169.161079</c:v>
                </c:pt>
                <c:pt idx="398">
                  <c:v>1173.3879890000001</c:v>
                </c:pt>
                <c:pt idx="399">
                  <c:v>1172.7894630000001</c:v>
                </c:pt>
                <c:pt idx="400">
                  <c:v>1173.520939</c:v>
                </c:pt>
                <c:pt idx="401">
                  <c:v>1166.5028090000001</c:v>
                </c:pt>
                <c:pt idx="402">
                  <c:v>1170.109203</c:v>
                </c:pt>
                <c:pt idx="403">
                  <c:v>1165.9493480000001</c:v>
                </c:pt>
                <c:pt idx="404">
                  <c:v>1166.2163129999999</c:v>
                </c:pt>
                <c:pt idx="405">
                  <c:v>1169.2431819999999</c:v>
                </c:pt>
                <c:pt idx="406">
                  <c:v>1169.288014</c:v>
                </c:pt>
                <c:pt idx="407">
                  <c:v>1166.8032499999999</c:v>
                </c:pt>
                <c:pt idx="408">
                  <c:v>1167.4388610000001</c:v>
                </c:pt>
                <c:pt idx="409">
                  <c:v>1168.175684</c:v>
                </c:pt>
                <c:pt idx="410">
                  <c:v>1173.6241379999999</c:v>
                </c:pt>
                <c:pt idx="411">
                  <c:v>1170.8954389999999</c:v>
                </c:pt>
                <c:pt idx="412">
                  <c:v>1174.348825</c:v>
                </c:pt>
                <c:pt idx="413">
                  <c:v>1170.5239469999999</c:v>
                </c:pt>
                <c:pt idx="414">
                  <c:v>1172.8640210000001</c:v>
                </c:pt>
                <c:pt idx="415">
                  <c:v>1169.0069470000001</c:v>
                </c:pt>
                <c:pt idx="416">
                  <c:v>1176.751964</c:v>
                </c:pt>
                <c:pt idx="417">
                  <c:v>1184.9422030000001</c:v>
                </c:pt>
                <c:pt idx="418">
                  <c:v>1172.220243</c:v>
                </c:pt>
                <c:pt idx="419">
                  <c:v>1163.789012</c:v>
                </c:pt>
                <c:pt idx="420">
                  <c:v>1157.4146089999999</c:v>
                </c:pt>
                <c:pt idx="421">
                  <c:v>1166.1163300000001</c:v>
                </c:pt>
                <c:pt idx="422">
                  <c:v>1159.4609029999999</c:v>
                </c:pt>
                <c:pt idx="423">
                  <c:v>1162.1174619999999</c:v>
                </c:pt>
                <c:pt idx="424">
                  <c:v>1168.050379</c:v>
                </c:pt>
                <c:pt idx="425">
                  <c:v>1171.0198350000001</c:v>
                </c:pt>
                <c:pt idx="426">
                  <c:v>1167.2894530000001</c:v>
                </c:pt>
                <c:pt idx="427">
                  <c:v>1155.612498</c:v>
                </c:pt>
                <c:pt idx="428">
                  <c:v>1152.3844240000001</c:v>
                </c:pt>
                <c:pt idx="429">
                  <c:v>1148.5983309999999</c:v>
                </c:pt>
                <c:pt idx="430">
                  <c:v>1152.1643610000001</c:v>
                </c:pt>
                <c:pt idx="431">
                  <c:v>1142.867002</c:v>
                </c:pt>
                <c:pt idx="432">
                  <c:v>1141.440544</c:v>
                </c:pt>
                <c:pt idx="433">
                  <c:v>1148.947694</c:v>
                </c:pt>
                <c:pt idx="434">
                  <c:v>1155.7211560000001</c:v>
                </c:pt>
                <c:pt idx="435">
                  <c:v>1154.6718699999999</c:v>
                </c:pt>
                <c:pt idx="436">
                  <c:v>1153.6438310000001</c:v>
                </c:pt>
                <c:pt idx="437">
                  <c:v>1155.7224980000001</c:v>
                </c:pt>
                <c:pt idx="438">
                  <c:v>1154.026738</c:v>
                </c:pt>
                <c:pt idx="439">
                  <c:v>1159.8291429999999</c:v>
                </c:pt>
                <c:pt idx="440">
                  <c:v>1156.5330289999999</c:v>
                </c:pt>
                <c:pt idx="441">
                  <c:v>1162.3570279999999</c:v>
                </c:pt>
                <c:pt idx="442">
                  <c:v>1165.0153009999999</c:v>
                </c:pt>
                <c:pt idx="443">
                  <c:v>1166.302837</c:v>
                </c:pt>
                <c:pt idx="444">
                  <c:v>1168.9307470000001</c:v>
                </c:pt>
                <c:pt idx="445">
                  <c:v>1166.5901080000001</c:v>
                </c:pt>
                <c:pt idx="446">
                  <c:v>1167.691075</c:v>
                </c:pt>
                <c:pt idx="447">
                  <c:v>1166.6956809999999</c:v>
                </c:pt>
                <c:pt idx="448">
                  <c:v>1159.591144</c:v>
                </c:pt>
                <c:pt idx="449">
                  <c:v>1159.0809389999999</c:v>
                </c:pt>
                <c:pt idx="450">
                  <c:v>1157.7593710000001</c:v>
                </c:pt>
                <c:pt idx="451">
                  <c:v>1158.5954999999999</c:v>
                </c:pt>
                <c:pt idx="452">
                  <c:v>1161.356916</c:v>
                </c:pt>
                <c:pt idx="453">
                  <c:v>1152.7848160000001</c:v>
                </c:pt>
                <c:pt idx="454">
                  <c:v>1150.9575970000001</c:v>
                </c:pt>
                <c:pt idx="455">
                  <c:v>1137.166903</c:v>
                </c:pt>
                <c:pt idx="456">
                  <c:v>1140.833965</c:v>
                </c:pt>
                <c:pt idx="457">
                  <c:v>1134.7299640000001</c:v>
                </c:pt>
                <c:pt idx="458">
                  <c:v>1138.7178919999999</c:v>
                </c:pt>
                <c:pt idx="459">
                  <c:v>1144.7701950000001</c:v>
                </c:pt>
                <c:pt idx="460">
                  <c:v>1157.110991</c:v>
                </c:pt>
                <c:pt idx="461">
                  <c:v>1166.504731</c:v>
                </c:pt>
                <c:pt idx="462">
                  <c:v>1165.8716569999999</c:v>
                </c:pt>
                <c:pt idx="463">
                  <c:v>1171.1686560000001</c:v>
                </c:pt>
                <c:pt idx="464">
                  <c:v>1173.123507</c:v>
                </c:pt>
                <c:pt idx="465">
                  <c:v>1178.961143</c:v>
                </c:pt>
                <c:pt idx="466">
                  <c:v>1176.4717479999999</c:v>
                </c:pt>
                <c:pt idx="467">
                  <c:v>1182.8471569999999</c:v>
                </c:pt>
                <c:pt idx="468">
                  <c:v>1189.076039</c:v>
                </c:pt>
                <c:pt idx="469">
                  <c:v>1189.980204</c:v>
                </c:pt>
                <c:pt idx="470">
                  <c:v>1185.8226199999999</c:v>
                </c:pt>
                <c:pt idx="471">
                  <c:v>1188.433145</c:v>
                </c:pt>
                <c:pt idx="472">
                  <c:v>1190.141556</c:v>
                </c:pt>
                <c:pt idx="473">
                  <c:v>1192.1654510000001</c:v>
                </c:pt>
                <c:pt idx="474">
                  <c:v>1195.2274190000001</c:v>
                </c:pt>
                <c:pt idx="475">
                  <c:v>1195.0356260000001</c:v>
                </c:pt>
                <c:pt idx="476">
                  <c:v>1196.5923660000001</c:v>
                </c:pt>
                <c:pt idx="477">
                  <c:v>1200.0303510000001</c:v>
                </c:pt>
                <c:pt idx="478">
                  <c:v>1195.554985</c:v>
                </c:pt>
                <c:pt idx="479">
                  <c:v>1199.140983</c:v>
                </c:pt>
                <c:pt idx="480">
                  <c:v>1199.4401190000001</c:v>
                </c:pt>
                <c:pt idx="481">
                  <c:v>1199.6833119999999</c:v>
                </c:pt>
                <c:pt idx="482">
                  <c:v>1200.5873039999999</c:v>
                </c:pt>
                <c:pt idx="483">
                  <c:v>1201.6765740000001</c:v>
                </c:pt>
                <c:pt idx="484">
                  <c:v>1204.884892</c:v>
                </c:pt>
                <c:pt idx="485">
                  <c:v>1201.7170289999999</c:v>
                </c:pt>
                <c:pt idx="486">
                  <c:v>1200.6647700000001</c:v>
                </c:pt>
                <c:pt idx="487">
                  <c:v>1199.989499</c:v>
                </c:pt>
                <c:pt idx="488">
                  <c:v>1195.5450900000001</c:v>
                </c:pt>
                <c:pt idx="489">
                  <c:v>1199.259411</c:v>
                </c:pt>
                <c:pt idx="490">
                  <c:v>1202.7440819999999</c:v>
                </c:pt>
                <c:pt idx="491">
                  <c:v>1205.4083049999999</c:v>
                </c:pt>
                <c:pt idx="492">
                  <c:v>1205.4756520000001</c:v>
                </c:pt>
                <c:pt idx="493">
                  <c:v>1204.3814070000001</c:v>
                </c:pt>
                <c:pt idx="494">
                  <c:v>1206.6747029999999</c:v>
                </c:pt>
                <c:pt idx="495">
                  <c:v>1206.420308</c:v>
                </c:pt>
                <c:pt idx="496">
                  <c:v>1207.103208</c:v>
                </c:pt>
                <c:pt idx="497">
                  <c:v>1210.256388</c:v>
                </c:pt>
                <c:pt idx="498">
                  <c:v>1205.936447</c:v>
                </c:pt>
                <c:pt idx="499">
                  <c:v>1206.1510619999999</c:v>
                </c:pt>
                <c:pt idx="500">
                  <c:v>1206.346072</c:v>
                </c:pt>
                <c:pt idx="501">
                  <c:v>1207.9811580000001</c:v>
                </c:pt>
                <c:pt idx="502">
                  <c:v>1212.5730759999999</c:v>
                </c:pt>
                <c:pt idx="503">
                  <c:v>1219.559454</c:v>
                </c:pt>
                <c:pt idx="504">
                  <c:v>1225.232481</c:v>
                </c:pt>
                <c:pt idx="505">
                  <c:v>1221.270434</c:v>
                </c:pt>
                <c:pt idx="506">
                  <c:v>1221.41841</c:v>
                </c:pt>
                <c:pt idx="507">
                  <c:v>1222.6658890000001</c:v>
                </c:pt>
                <c:pt idx="508">
                  <c:v>1220.405937</c:v>
                </c:pt>
                <c:pt idx="509">
                  <c:v>1220.271164</c:v>
                </c:pt>
                <c:pt idx="510">
                  <c:v>1223.5129460000001</c:v>
                </c:pt>
                <c:pt idx="511">
                  <c:v>1224.582887</c:v>
                </c:pt>
                <c:pt idx="512">
                  <c:v>1227.1497409999999</c:v>
                </c:pt>
                <c:pt idx="513">
                  <c:v>1224.27837</c:v>
                </c:pt>
                <c:pt idx="514">
                  <c:v>1225.2872139999999</c:v>
                </c:pt>
                <c:pt idx="515">
                  <c:v>1227.0969459999999</c:v>
                </c:pt>
                <c:pt idx="516">
                  <c:v>1222.5355910000001</c:v>
                </c:pt>
                <c:pt idx="517">
                  <c:v>1209.4588349999999</c:v>
                </c:pt>
                <c:pt idx="518">
                  <c:v>1217.83844</c:v>
                </c:pt>
                <c:pt idx="519">
                  <c:v>1204.323615</c:v>
                </c:pt>
                <c:pt idx="520">
                  <c:v>1218.5562990000001</c:v>
                </c:pt>
                <c:pt idx="521">
                  <c:v>1224.256302</c:v>
                </c:pt>
                <c:pt idx="522">
                  <c:v>1224.121351</c:v>
                </c:pt>
                <c:pt idx="523">
                  <c:v>1229.1327719999999</c:v>
                </c:pt>
                <c:pt idx="524">
                  <c:v>1229.58005</c:v>
                </c:pt>
                <c:pt idx="525">
                  <c:v>1233.952358</c:v>
                </c:pt>
                <c:pt idx="526">
                  <c:v>1234.9652329999999</c:v>
                </c:pt>
                <c:pt idx="527">
                  <c:v>1236.4133019999999</c:v>
                </c:pt>
                <c:pt idx="528">
                  <c:v>1237.9671109999999</c:v>
                </c:pt>
                <c:pt idx="529">
                  <c:v>1240.0355380000001</c:v>
                </c:pt>
                <c:pt idx="530">
                  <c:v>1236.7107980000001</c:v>
                </c:pt>
                <c:pt idx="531">
                  <c:v>1236.11996</c:v>
                </c:pt>
                <c:pt idx="532">
                  <c:v>1230.4267010000001</c:v>
                </c:pt>
                <c:pt idx="533">
                  <c:v>1227.198351</c:v>
                </c:pt>
                <c:pt idx="534">
                  <c:v>1218.3312900000001</c:v>
                </c:pt>
                <c:pt idx="535">
                  <c:v>1216.452736</c:v>
                </c:pt>
                <c:pt idx="536">
                  <c:v>1216.848999</c:v>
                </c:pt>
                <c:pt idx="537">
                  <c:v>1203.275095</c:v>
                </c:pt>
                <c:pt idx="538">
                  <c:v>1208.7327399999999</c:v>
                </c:pt>
                <c:pt idx="539">
                  <c:v>1220.64327</c:v>
                </c:pt>
                <c:pt idx="540">
                  <c:v>1216.933348</c:v>
                </c:pt>
                <c:pt idx="541">
                  <c:v>1210.699809</c:v>
                </c:pt>
                <c:pt idx="542">
                  <c:v>1199.5534869999999</c:v>
                </c:pt>
                <c:pt idx="543">
                  <c:v>1210.4458320000001</c:v>
                </c:pt>
                <c:pt idx="544">
                  <c:v>1204.913605</c:v>
                </c:pt>
                <c:pt idx="545">
                  <c:v>1212.8590799999999</c:v>
                </c:pt>
                <c:pt idx="546">
                  <c:v>1216.707124</c:v>
                </c:pt>
                <c:pt idx="547">
                  <c:v>1219.223475</c:v>
                </c:pt>
                <c:pt idx="548">
                  <c:v>1212.013363</c:v>
                </c:pt>
                <c:pt idx="549">
                  <c:v>1214.951513</c:v>
                </c:pt>
                <c:pt idx="550">
                  <c:v>1212.252565</c:v>
                </c:pt>
                <c:pt idx="551">
                  <c:v>1212.3830149999999</c:v>
                </c:pt>
                <c:pt idx="552">
                  <c:v>1207.6588280000001</c:v>
                </c:pt>
                <c:pt idx="553">
                  <c:v>1208.148578</c:v>
                </c:pt>
                <c:pt idx="554">
                  <c:v>1212.266441</c:v>
                </c:pt>
                <c:pt idx="555">
                  <c:v>1210.7758980000001</c:v>
                </c:pt>
                <c:pt idx="556">
                  <c:v>1209.3336859999999</c:v>
                </c:pt>
                <c:pt idx="557">
                  <c:v>1212.1800929999999</c:v>
                </c:pt>
                <c:pt idx="558">
                  <c:v>1217.360175</c:v>
                </c:pt>
                <c:pt idx="559">
                  <c:v>1214.861891</c:v>
                </c:pt>
                <c:pt idx="560">
                  <c:v>1216.2010310000001</c:v>
                </c:pt>
                <c:pt idx="561">
                  <c:v>1216.8425159999999</c:v>
                </c:pt>
                <c:pt idx="562">
                  <c:v>1225.666716</c:v>
                </c:pt>
                <c:pt idx="563">
                  <c:v>1228.308325</c:v>
                </c:pt>
                <c:pt idx="564">
                  <c:v>1232.9443209999999</c:v>
                </c:pt>
                <c:pt idx="565">
                  <c:v>1233.890858</c:v>
                </c:pt>
                <c:pt idx="566">
                  <c:v>1236.247957</c:v>
                </c:pt>
                <c:pt idx="567">
                  <c:v>1236.111709</c:v>
                </c:pt>
                <c:pt idx="568">
                  <c:v>1236.4365170000001</c:v>
                </c:pt>
                <c:pt idx="569">
                  <c:v>1236.5689729999999</c:v>
                </c:pt>
                <c:pt idx="570">
                  <c:v>1234.9209699999999</c:v>
                </c:pt>
                <c:pt idx="571">
                  <c:v>1244.4411170000001</c:v>
                </c:pt>
                <c:pt idx="572">
                  <c:v>1242.217073</c:v>
                </c:pt>
                <c:pt idx="573">
                  <c:v>1237.9702669999999</c:v>
                </c:pt>
                <c:pt idx="574">
                  <c:v>1235.761066</c:v>
                </c:pt>
                <c:pt idx="575">
                  <c:v>1236.4992319999999</c:v>
                </c:pt>
                <c:pt idx="576">
                  <c:v>1232.80746</c:v>
                </c:pt>
                <c:pt idx="577">
                  <c:v>1236.803048</c:v>
                </c:pt>
                <c:pt idx="578">
                  <c:v>1233.746562</c:v>
                </c:pt>
                <c:pt idx="579">
                  <c:v>1233.027507</c:v>
                </c:pt>
                <c:pt idx="580">
                  <c:v>1233.6793150000001</c:v>
                </c:pt>
                <c:pt idx="581">
                  <c:v>1232.2188200000001</c:v>
                </c:pt>
                <c:pt idx="582">
                  <c:v>1228.833457</c:v>
                </c:pt>
                <c:pt idx="583">
                  <c:v>1231.229914</c:v>
                </c:pt>
                <c:pt idx="584">
                  <c:v>1228.368864</c:v>
                </c:pt>
                <c:pt idx="585">
                  <c:v>1231.0988870000001</c:v>
                </c:pt>
                <c:pt idx="586">
                  <c:v>1230.727676</c:v>
                </c:pt>
                <c:pt idx="587">
                  <c:v>1235.706097</c:v>
                </c:pt>
                <c:pt idx="588">
                  <c:v>1227.576959</c:v>
                </c:pt>
                <c:pt idx="589">
                  <c:v>1221.4886779999999</c:v>
                </c:pt>
                <c:pt idx="590">
                  <c:v>1210.428684</c:v>
                </c:pt>
                <c:pt idx="591">
                  <c:v>1217.069182</c:v>
                </c:pt>
                <c:pt idx="592">
                  <c:v>1225.23991</c:v>
                </c:pt>
                <c:pt idx="593">
                  <c:v>1222.9731609999999</c:v>
                </c:pt>
                <c:pt idx="594">
                  <c:v>1222.977828</c:v>
                </c:pt>
                <c:pt idx="595">
                  <c:v>1221.6457290000001</c:v>
                </c:pt>
                <c:pt idx="596">
                  <c:v>1226.5074609999999</c:v>
                </c:pt>
                <c:pt idx="597">
                  <c:v>1222.856732</c:v>
                </c:pt>
                <c:pt idx="598">
                  <c:v>1230.3538100000001</c:v>
                </c:pt>
                <c:pt idx="599">
                  <c:v>1235.7183480000001</c:v>
                </c:pt>
                <c:pt idx="600">
                  <c:v>1234.0888359999999</c:v>
                </c:pt>
                <c:pt idx="601">
                  <c:v>1239.165205</c:v>
                </c:pt>
                <c:pt idx="602">
                  <c:v>1237.064005</c:v>
                </c:pt>
                <c:pt idx="603">
                  <c:v>1242.4968530000001</c:v>
                </c:pt>
                <c:pt idx="604">
                  <c:v>1241.950773</c:v>
                </c:pt>
                <c:pt idx="605">
                  <c:v>1241.3939109999999</c:v>
                </c:pt>
                <c:pt idx="606">
                  <c:v>1247.775357</c:v>
                </c:pt>
                <c:pt idx="607">
                  <c:v>1246.5026359999999</c:v>
                </c:pt>
                <c:pt idx="608">
                  <c:v>1248.4822819999999</c:v>
                </c:pt>
                <c:pt idx="609">
                  <c:v>1248.006584</c:v>
                </c:pt>
                <c:pt idx="610">
                  <c:v>1249.9389960000001</c:v>
                </c:pt>
                <c:pt idx="611">
                  <c:v>1253.7215140000001</c:v>
                </c:pt>
                <c:pt idx="612">
                  <c:v>1254.1426100000001</c:v>
                </c:pt>
                <c:pt idx="613">
                  <c:v>1256.255915</c:v>
                </c:pt>
                <c:pt idx="614">
                  <c:v>1253.8225990000001</c:v>
                </c:pt>
                <c:pt idx="615">
                  <c:v>1258.639617</c:v>
                </c:pt>
                <c:pt idx="616">
                  <c:v>1255.9131829999999</c:v>
                </c:pt>
                <c:pt idx="617">
                  <c:v>1258.6113290000001</c:v>
                </c:pt>
                <c:pt idx="618">
                  <c:v>1258.530919</c:v>
                </c:pt>
                <c:pt idx="619">
                  <c:v>1257.8419329999999</c:v>
                </c:pt>
                <c:pt idx="620">
                  <c:v>1258.875724</c:v>
                </c:pt>
                <c:pt idx="621">
                  <c:v>1258.599432</c:v>
                </c:pt>
                <c:pt idx="622">
                  <c:v>1260.5456180000001</c:v>
                </c:pt>
                <c:pt idx="623">
                  <c:v>1262.5635050000001</c:v>
                </c:pt>
                <c:pt idx="624">
                  <c:v>1266.013933</c:v>
                </c:pt>
                <c:pt idx="625">
                  <c:v>1267.3352279999999</c:v>
                </c:pt>
                <c:pt idx="626">
                  <c:v>1267.776163</c:v>
                </c:pt>
                <c:pt idx="627">
                  <c:v>1272.5009620000001</c:v>
                </c:pt>
                <c:pt idx="628">
                  <c:v>1275.7102190000001</c:v>
                </c:pt>
                <c:pt idx="629">
                  <c:v>1270.7647870000001</c:v>
                </c:pt>
                <c:pt idx="630">
                  <c:v>1272.7767200000001</c:v>
                </c:pt>
                <c:pt idx="631">
                  <c:v>1274.7212589999999</c:v>
                </c:pt>
                <c:pt idx="632">
                  <c:v>1274.7193199999999</c:v>
                </c:pt>
                <c:pt idx="633">
                  <c:v>1276.0006209999999</c:v>
                </c:pt>
                <c:pt idx="634">
                  <c:v>1279.571829</c:v>
                </c:pt>
                <c:pt idx="635">
                  <c:v>1275.173033</c:v>
                </c:pt>
                <c:pt idx="636">
                  <c:v>1273.516768</c:v>
                </c:pt>
                <c:pt idx="637">
                  <c:v>1276.739994</c:v>
                </c:pt>
                <c:pt idx="638">
                  <c:v>1276.0453869999999</c:v>
                </c:pt>
                <c:pt idx="639">
                  <c:v>1278.9265600000001</c:v>
                </c:pt>
                <c:pt idx="640">
                  <c:v>1281.918846</c:v>
                </c:pt>
                <c:pt idx="641">
                  <c:v>1277.8372079999999</c:v>
                </c:pt>
                <c:pt idx="642">
                  <c:v>1278.674434</c:v>
                </c:pt>
                <c:pt idx="643">
                  <c:v>1279.6488589999999</c:v>
                </c:pt>
                <c:pt idx="644">
                  <c:v>1278.723831</c:v>
                </c:pt>
                <c:pt idx="645">
                  <c:v>1277.7320340000001</c:v>
                </c:pt>
                <c:pt idx="646">
                  <c:v>1286.890508</c:v>
                </c:pt>
                <c:pt idx="647">
                  <c:v>1285.6136160000001</c:v>
                </c:pt>
                <c:pt idx="648">
                  <c:v>1284.2472170000001</c:v>
                </c:pt>
                <c:pt idx="649">
                  <c:v>1285.593717</c:v>
                </c:pt>
                <c:pt idx="650">
                  <c:v>1284.9766030000001</c:v>
                </c:pt>
                <c:pt idx="651">
                  <c:v>1283.2980930000001</c:v>
                </c:pt>
                <c:pt idx="652">
                  <c:v>1284.5967840000001</c:v>
                </c:pt>
                <c:pt idx="653">
                  <c:v>1284.9726619999999</c:v>
                </c:pt>
                <c:pt idx="654">
                  <c:v>1288.1048920000001</c:v>
                </c:pt>
                <c:pt idx="655">
                  <c:v>1290.591991</c:v>
                </c:pt>
                <c:pt idx="656">
                  <c:v>1286.8463280000001</c:v>
                </c:pt>
                <c:pt idx="657">
                  <c:v>1283.880633</c:v>
                </c:pt>
                <c:pt idx="658">
                  <c:v>1287.4149870000001</c:v>
                </c:pt>
                <c:pt idx="659">
                  <c:v>1291.6620969999999</c:v>
                </c:pt>
                <c:pt idx="660">
                  <c:v>1291.2093769999999</c:v>
                </c:pt>
                <c:pt idx="661">
                  <c:v>1290.9710680000001</c:v>
                </c:pt>
                <c:pt idx="662">
                  <c:v>1287.327</c:v>
                </c:pt>
                <c:pt idx="663">
                  <c:v>1288.1217959999999</c:v>
                </c:pt>
                <c:pt idx="664">
                  <c:v>1292.230102</c:v>
                </c:pt>
                <c:pt idx="665">
                  <c:v>1294.043772</c:v>
                </c:pt>
                <c:pt idx="666">
                  <c:v>1295.2815419999999</c:v>
                </c:pt>
                <c:pt idx="667">
                  <c:v>1300.789438</c:v>
                </c:pt>
                <c:pt idx="668">
                  <c:v>1301.1731440000001</c:v>
                </c:pt>
                <c:pt idx="669">
                  <c:v>1300.3240840000001</c:v>
                </c:pt>
                <c:pt idx="670">
                  <c:v>1302.7148440000001</c:v>
                </c:pt>
                <c:pt idx="671">
                  <c:v>1301.6545040000001</c:v>
                </c:pt>
                <c:pt idx="672">
                  <c:v>1300.2879559999999</c:v>
                </c:pt>
                <c:pt idx="673">
                  <c:v>1295.3594000000001</c:v>
                </c:pt>
                <c:pt idx="674">
                  <c:v>1296.529317</c:v>
                </c:pt>
                <c:pt idx="675">
                  <c:v>1295.9594500000001</c:v>
                </c:pt>
                <c:pt idx="676">
                  <c:v>1296.153585</c:v>
                </c:pt>
                <c:pt idx="677">
                  <c:v>1295.474909</c:v>
                </c:pt>
                <c:pt idx="678">
                  <c:v>1290.4238310000001</c:v>
                </c:pt>
                <c:pt idx="679">
                  <c:v>1282.8217810000001</c:v>
                </c:pt>
                <c:pt idx="680">
                  <c:v>1284.3607770000001</c:v>
                </c:pt>
                <c:pt idx="681">
                  <c:v>1289.234422</c:v>
                </c:pt>
                <c:pt idx="682">
                  <c:v>1287.662748</c:v>
                </c:pt>
                <c:pt idx="683">
                  <c:v>1282.5022140000001</c:v>
                </c:pt>
                <c:pt idx="684">
                  <c:v>1281.7808199999999</c:v>
                </c:pt>
                <c:pt idx="685">
                  <c:v>1269.9300599999999</c:v>
                </c:pt>
                <c:pt idx="686">
                  <c:v>1271.364804</c:v>
                </c:pt>
                <c:pt idx="687">
                  <c:v>1263.6760059999999</c:v>
                </c:pt>
                <c:pt idx="688">
                  <c:v>1269.8575040000001</c:v>
                </c:pt>
                <c:pt idx="689">
                  <c:v>1261.4469309999999</c:v>
                </c:pt>
                <c:pt idx="690">
                  <c:v>1265.0814350000001</c:v>
                </c:pt>
                <c:pt idx="691">
                  <c:v>1267.0701200000001</c:v>
                </c:pt>
                <c:pt idx="692">
                  <c:v>1270.3958689999999</c:v>
                </c:pt>
                <c:pt idx="693">
                  <c:v>1265.580565</c:v>
                </c:pt>
                <c:pt idx="694">
                  <c:v>1261.3445750000001</c:v>
                </c:pt>
                <c:pt idx="695">
                  <c:v>1266.164565</c:v>
                </c:pt>
                <c:pt idx="696">
                  <c:v>1274.974999</c:v>
                </c:pt>
                <c:pt idx="697">
                  <c:v>1278.429085</c:v>
                </c:pt>
                <c:pt idx="698">
                  <c:v>1279.9821019999999</c:v>
                </c:pt>
                <c:pt idx="699">
                  <c:v>1282.8064710000001</c:v>
                </c:pt>
                <c:pt idx="700">
                  <c:v>1283.344642</c:v>
                </c:pt>
                <c:pt idx="701">
                  <c:v>1282.795024</c:v>
                </c:pt>
                <c:pt idx="702">
                  <c:v>1284.199368</c:v>
                </c:pt>
                <c:pt idx="703">
                  <c:v>1285.5717360000001</c:v>
                </c:pt>
                <c:pt idx="704">
                  <c:v>1286.0395739999999</c:v>
                </c:pt>
                <c:pt idx="705">
                  <c:v>1281.751798</c:v>
                </c:pt>
                <c:pt idx="706">
                  <c:v>1286.269389</c:v>
                </c:pt>
                <c:pt idx="707">
                  <c:v>1283.5023900000001</c:v>
                </c:pt>
                <c:pt idx="708">
                  <c:v>1286.4526129999999</c:v>
                </c:pt>
                <c:pt idx="709">
                  <c:v>1287.319211</c:v>
                </c:pt>
                <c:pt idx="710">
                  <c:v>1290.315687</c:v>
                </c:pt>
                <c:pt idx="711">
                  <c:v>1298.1105930000001</c:v>
                </c:pt>
                <c:pt idx="712">
                  <c:v>1302.4078569999999</c:v>
                </c:pt>
                <c:pt idx="713">
                  <c:v>1302.884485</c:v>
                </c:pt>
                <c:pt idx="714">
                  <c:v>1303.5628039999999</c:v>
                </c:pt>
                <c:pt idx="715">
                  <c:v>1297.011694</c:v>
                </c:pt>
                <c:pt idx="716">
                  <c:v>1302.24467</c:v>
                </c:pt>
                <c:pt idx="717">
                  <c:v>1306.786699</c:v>
                </c:pt>
                <c:pt idx="718">
                  <c:v>1302.76324</c:v>
                </c:pt>
                <c:pt idx="719">
                  <c:v>1303.4388160000001</c:v>
                </c:pt>
                <c:pt idx="720">
                  <c:v>1305.7997049999999</c:v>
                </c:pt>
                <c:pt idx="721">
                  <c:v>1306.40633</c:v>
                </c:pt>
                <c:pt idx="722">
                  <c:v>1307.6752779999999</c:v>
                </c:pt>
                <c:pt idx="723">
                  <c:v>1301.767985</c:v>
                </c:pt>
                <c:pt idx="724">
                  <c:v>1297.4731899999999</c:v>
                </c:pt>
                <c:pt idx="725">
                  <c:v>1299.694491</c:v>
                </c:pt>
                <c:pt idx="726">
                  <c:v>1302.0700509999999</c:v>
                </c:pt>
                <c:pt idx="727">
                  <c:v>1292.6980900000001</c:v>
                </c:pt>
                <c:pt idx="728">
                  <c:v>1296.2886530000001</c:v>
                </c:pt>
                <c:pt idx="729">
                  <c:v>1289.639449</c:v>
                </c:pt>
                <c:pt idx="730">
                  <c:v>1288.2033140000001</c:v>
                </c:pt>
                <c:pt idx="731">
                  <c:v>1298.2820320000001</c:v>
                </c:pt>
                <c:pt idx="732">
                  <c:v>1295.988703</c:v>
                </c:pt>
                <c:pt idx="733">
                  <c:v>1297.9620829999999</c:v>
                </c:pt>
                <c:pt idx="734">
                  <c:v>1303.6973170000001</c:v>
                </c:pt>
                <c:pt idx="735">
                  <c:v>1304.9059520000001</c:v>
                </c:pt>
                <c:pt idx="736">
                  <c:v>1305.070326</c:v>
                </c:pt>
                <c:pt idx="737">
                  <c:v>1308.6672610000001</c:v>
                </c:pt>
                <c:pt idx="738">
                  <c:v>1308.4843599999999</c:v>
                </c:pt>
                <c:pt idx="739">
                  <c:v>1304.8887910000001</c:v>
                </c:pt>
                <c:pt idx="740">
                  <c:v>1312.5190789999999</c:v>
                </c:pt>
                <c:pt idx="741">
                  <c:v>1309.4294560000001</c:v>
                </c:pt>
                <c:pt idx="742">
                  <c:v>1310.476277</c:v>
                </c:pt>
                <c:pt idx="743">
                  <c:v>1302.233068</c:v>
                </c:pt>
                <c:pt idx="744">
                  <c:v>1310.703348</c:v>
                </c:pt>
                <c:pt idx="745">
                  <c:v>1314.8842999999999</c:v>
                </c:pt>
                <c:pt idx="746">
                  <c:v>1319.513786</c:v>
                </c:pt>
                <c:pt idx="747">
                  <c:v>1318.3479850000001</c:v>
                </c:pt>
                <c:pt idx="748">
                  <c:v>1323.9825760000001</c:v>
                </c:pt>
                <c:pt idx="749">
                  <c:v>1318.571502</c:v>
                </c:pt>
                <c:pt idx="750">
                  <c:v>1315.206962</c:v>
                </c:pt>
                <c:pt idx="751">
                  <c:v>1313.0990730000001</c:v>
                </c:pt>
                <c:pt idx="752">
                  <c:v>1304.462235</c:v>
                </c:pt>
                <c:pt idx="753">
                  <c:v>1304.0466919999999</c:v>
                </c:pt>
                <c:pt idx="754">
                  <c:v>1300.2601159999999</c:v>
                </c:pt>
                <c:pt idx="755">
                  <c:v>1299.8745240000001</c:v>
                </c:pt>
                <c:pt idx="756">
                  <c:v>1304.3112470000001</c:v>
                </c:pt>
                <c:pt idx="757">
                  <c:v>1305.4229250000001</c:v>
                </c:pt>
                <c:pt idx="758">
                  <c:v>1300.5175360000001</c:v>
                </c:pt>
                <c:pt idx="759">
                  <c:v>1300.2026639999999</c:v>
                </c:pt>
                <c:pt idx="760">
                  <c:v>1300.3874499999999</c:v>
                </c:pt>
                <c:pt idx="761">
                  <c:v>1285.937694</c:v>
                </c:pt>
                <c:pt idx="762">
                  <c:v>1283.158541</c:v>
                </c:pt>
                <c:pt idx="763">
                  <c:v>1280.0696760000001</c:v>
                </c:pt>
                <c:pt idx="764">
                  <c:v>1273.090567</c:v>
                </c:pt>
                <c:pt idx="765">
                  <c:v>1270.2777860000001</c:v>
                </c:pt>
                <c:pt idx="766">
                  <c:v>1265.550684</c:v>
                </c:pt>
                <c:pt idx="767">
                  <c:v>1264.6082120000001</c:v>
                </c:pt>
                <c:pt idx="768">
                  <c:v>1264.308534</c:v>
                </c:pt>
                <c:pt idx="769">
                  <c:v>1272.3484980000001</c:v>
                </c:pt>
                <c:pt idx="770">
                  <c:v>1281.9735949999999</c:v>
                </c:pt>
                <c:pt idx="771">
                  <c:v>1285.6773900000001</c:v>
                </c:pt>
                <c:pt idx="772">
                  <c:v>1290.7969740000001</c:v>
                </c:pt>
                <c:pt idx="773">
                  <c:v>1279.407363</c:v>
                </c:pt>
                <c:pt idx="774">
                  <c:v>1282.0203630000001</c:v>
                </c:pt>
                <c:pt idx="775">
                  <c:v>1278.171202</c:v>
                </c:pt>
                <c:pt idx="776">
                  <c:v>1282.1452400000001</c:v>
                </c:pt>
                <c:pt idx="777">
                  <c:v>1290.0279270000001</c:v>
                </c:pt>
                <c:pt idx="778">
                  <c:v>1280.53296</c:v>
                </c:pt>
                <c:pt idx="779">
                  <c:v>1276.6348370000001</c:v>
                </c:pt>
                <c:pt idx="780">
                  <c:v>1269.2428359999999</c:v>
                </c:pt>
                <c:pt idx="781">
                  <c:v>1275.6290039999999</c:v>
                </c:pt>
                <c:pt idx="782">
                  <c:v>1275.014455</c:v>
                </c:pt>
                <c:pt idx="783">
                  <c:v>1266.6454759999999</c:v>
                </c:pt>
                <c:pt idx="784">
                  <c:v>1265.2544250000001</c:v>
                </c:pt>
                <c:pt idx="785">
                  <c:v>1255.605292</c:v>
                </c:pt>
                <c:pt idx="786">
                  <c:v>1244.8127420000001</c:v>
                </c:pt>
                <c:pt idx="787">
                  <c:v>1248.4938890000001</c:v>
                </c:pt>
                <c:pt idx="788">
                  <c:v>1259.3440290000001</c:v>
                </c:pt>
                <c:pt idx="789">
                  <c:v>1262.23522</c:v>
                </c:pt>
                <c:pt idx="790">
                  <c:v>1261.697183</c:v>
                </c:pt>
                <c:pt idx="791">
                  <c:v>1262.4641779999999</c:v>
                </c:pt>
                <c:pt idx="792">
                  <c:v>1260.4169099999999</c:v>
                </c:pt>
                <c:pt idx="793">
                  <c:v>1260.5812430000001</c:v>
                </c:pt>
                <c:pt idx="794">
                  <c:v>1245.951335</c:v>
                </c:pt>
                <c:pt idx="795">
                  <c:v>1242.0876720000001</c:v>
                </c:pt>
                <c:pt idx="796">
                  <c:v>1251.7370639999999</c:v>
                </c:pt>
                <c:pt idx="797">
                  <c:v>1244.9704280000001</c:v>
                </c:pt>
                <c:pt idx="798">
                  <c:v>1235.8669460000001</c:v>
                </c:pt>
                <c:pt idx="799">
                  <c:v>1225.900973</c:v>
                </c:pt>
                <c:pt idx="800">
                  <c:v>1228.9828110000001</c:v>
                </c:pt>
                <c:pt idx="801">
                  <c:v>1245.8080890000001</c:v>
                </c:pt>
                <c:pt idx="802">
                  <c:v>1250.3755719999999</c:v>
                </c:pt>
                <c:pt idx="803">
                  <c:v>1256.7851760000001</c:v>
                </c:pt>
                <c:pt idx="804">
                  <c:v>1252.2452490000001</c:v>
                </c:pt>
                <c:pt idx="805">
                  <c:v>1253.5034889999999</c:v>
                </c:pt>
                <c:pt idx="806">
                  <c:v>1251.6797819999999</c:v>
                </c:pt>
                <c:pt idx="807">
                  <c:v>1252.859649</c:v>
                </c:pt>
                <c:pt idx="808">
                  <c:v>1245.9269449999999</c:v>
                </c:pt>
                <c:pt idx="809">
                  <c:v>1250.7883770000001</c:v>
                </c:pt>
                <c:pt idx="810">
                  <c:v>1259.00792</c:v>
                </c:pt>
                <c:pt idx="811">
                  <c:v>1258.092435</c:v>
                </c:pt>
                <c:pt idx="812">
                  <c:v>1254.5564730000001</c:v>
                </c:pt>
                <c:pt idx="813">
                  <c:v>1256.5303960000001</c:v>
                </c:pt>
                <c:pt idx="814">
                  <c:v>1261.8253179999999</c:v>
                </c:pt>
                <c:pt idx="815">
                  <c:v>1252.1886999999999</c:v>
                </c:pt>
                <c:pt idx="816">
                  <c:v>1245.2009760000001</c:v>
                </c:pt>
                <c:pt idx="817">
                  <c:v>1246.6857709999999</c:v>
                </c:pt>
                <c:pt idx="818">
                  <c:v>1242.4627909999999</c:v>
                </c:pt>
                <c:pt idx="819">
                  <c:v>1235.2215670000001</c:v>
                </c:pt>
                <c:pt idx="820">
                  <c:v>1234.651989</c:v>
                </c:pt>
                <c:pt idx="821">
                  <c:v>1238.326063</c:v>
                </c:pt>
                <c:pt idx="822">
                  <c:v>1231.361621</c:v>
                </c:pt>
                <c:pt idx="823">
                  <c:v>1229.486768</c:v>
                </c:pt>
                <c:pt idx="824">
                  <c:v>1231.8215399999999</c:v>
                </c:pt>
                <c:pt idx="825">
                  <c:v>1228.6658339999999</c:v>
                </c:pt>
                <c:pt idx="826">
                  <c:v>1218.7739939999999</c:v>
                </c:pt>
                <c:pt idx="827">
                  <c:v>1209.7805539999999</c:v>
                </c:pt>
                <c:pt idx="828">
                  <c:v>1207.7299499999999</c:v>
                </c:pt>
                <c:pt idx="829">
                  <c:v>1198.6258660000001</c:v>
                </c:pt>
                <c:pt idx="830">
                  <c:v>1198.801772</c:v>
                </c:pt>
                <c:pt idx="831">
                  <c:v>1211.602286</c:v>
                </c:pt>
                <c:pt idx="832">
                  <c:v>1196.5819160000001</c:v>
                </c:pt>
                <c:pt idx="833">
                  <c:v>1195.3550519999999</c:v>
                </c:pt>
                <c:pt idx="834">
                  <c:v>1199.075734</c:v>
                </c:pt>
                <c:pt idx="835">
                  <c:v>1210.5224499999999</c:v>
                </c:pt>
                <c:pt idx="836">
                  <c:v>1190.158056</c:v>
                </c:pt>
                <c:pt idx="837">
                  <c:v>1184.365041</c:v>
                </c:pt>
                <c:pt idx="838">
                  <c:v>1173.003549</c:v>
                </c:pt>
                <c:pt idx="839">
                  <c:v>1173.232015</c:v>
                </c:pt>
                <c:pt idx="840">
                  <c:v>1168.357947</c:v>
                </c:pt>
                <c:pt idx="841">
                  <c:v>1170.4663989999999</c:v>
                </c:pt>
                <c:pt idx="842">
                  <c:v>1177.7015280000001</c:v>
                </c:pt>
                <c:pt idx="843">
                  <c:v>1177.5467719999999</c:v>
                </c:pt>
                <c:pt idx="844">
                  <c:v>1182.760882</c:v>
                </c:pt>
                <c:pt idx="845">
                  <c:v>1170.2158199999999</c:v>
                </c:pt>
                <c:pt idx="846">
                  <c:v>1171.6933819999999</c:v>
                </c:pt>
                <c:pt idx="847">
                  <c:v>1175.4399880000001</c:v>
                </c:pt>
                <c:pt idx="848">
                  <c:v>1177.8395399999999</c:v>
                </c:pt>
                <c:pt idx="849">
                  <c:v>1183.207819</c:v>
                </c:pt>
                <c:pt idx="850">
                  <c:v>1189.7414859999999</c:v>
                </c:pt>
                <c:pt idx="851">
                  <c:v>1198.869743</c:v>
                </c:pt>
                <c:pt idx="852">
                  <c:v>1202.521465</c:v>
                </c:pt>
                <c:pt idx="853">
                  <c:v>1195.4470389999999</c:v>
                </c:pt>
                <c:pt idx="854">
                  <c:v>1189.8315110000001</c:v>
                </c:pt>
                <c:pt idx="855">
                  <c:v>1196.5288109999999</c:v>
                </c:pt>
                <c:pt idx="856">
                  <c:v>1185.821087</c:v>
                </c:pt>
                <c:pt idx="857">
                  <c:v>1182.9535040000001</c:v>
                </c:pt>
                <c:pt idx="858">
                  <c:v>1184.550297</c:v>
                </c:pt>
                <c:pt idx="859">
                  <c:v>1177.648338</c:v>
                </c:pt>
                <c:pt idx="860">
                  <c:v>1177.769395</c:v>
                </c:pt>
                <c:pt idx="861">
                  <c:v>1157.447615</c:v>
                </c:pt>
                <c:pt idx="862">
                  <c:v>1133.5820430000001</c:v>
                </c:pt>
                <c:pt idx="863">
                  <c:v>1130.149118</c:v>
                </c:pt>
                <c:pt idx="864">
                  <c:v>1139.8182019999999</c:v>
                </c:pt>
                <c:pt idx="865">
                  <c:v>1124.967232</c:v>
                </c:pt>
                <c:pt idx="866">
                  <c:v>1127.38356</c:v>
                </c:pt>
                <c:pt idx="867">
                  <c:v>1132.5640189999999</c:v>
                </c:pt>
                <c:pt idx="868">
                  <c:v>1131.9986140000001</c:v>
                </c:pt>
                <c:pt idx="869">
                  <c:v>1131.1954639999999</c:v>
                </c:pt>
                <c:pt idx="870">
                  <c:v>1134.957345</c:v>
                </c:pt>
                <c:pt idx="871">
                  <c:v>1141.8435050000001</c:v>
                </c:pt>
                <c:pt idx="872">
                  <c:v>1140.7471539999999</c:v>
                </c:pt>
                <c:pt idx="873">
                  <c:v>1135.054684</c:v>
                </c:pt>
                <c:pt idx="874">
                  <c:v>1136.4298120000001</c:v>
                </c:pt>
                <c:pt idx="875">
                  <c:v>1136.0563520000001</c:v>
                </c:pt>
                <c:pt idx="876">
                  <c:v>1143.3338610000001</c:v>
                </c:pt>
                <c:pt idx="877">
                  <c:v>1146.189255</c:v>
                </c:pt>
                <c:pt idx="878">
                  <c:v>1142.7702839999999</c:v>
                </c:pt>
                <c:pt idx="879">
                  <c:v>1149.1702379999999</c:v>
                </c:pt>
                <c:pt idx="880">
                  <c:v>1146.4260839999999</c:v>
                </c:pt>
                <c:pt idx="881">
                  <c:v>1141.965246</c:v>
                </c:pt>
                <c:pt idx="882">
                  <c:v>1140.1555639999999</c:v>
                </c:pt>
                <c:pt idx="883">
                  <c:v>1138.8363509999999</c:v>
                </c:pt>
                <c:pt idx="884">
                  <c:v>1135.4206730000001</c:v>
                </c:pt>
                <c:pt idx="885">
                  <c:v>1141.9836600000001</c:v>
                </c:pt>
                <c:pt idx="886">
                  <c:v>1141.8077029999999</c:v>
                </c:pt>
                <c:pt idx="887">
                  <c:v>1151.618845</c:v>
                </c:pt>
                <c:pt idx="888">
                  <c:v>1152.4959389999999</c:v>
                </c:pt>
                <c:pt idx="889">
                  <c:v>1162.5823250000001</c:v>
                </c:pt>
                <c:pt idx="890">
                  <c:v>1165.004418</c:v>
                </c:pt>
                <c:pt idx="891">
                  <c:v>1162.561843</c:v>
                </c:pt>
                <c:pt idx="892">
                  <c:v>1159.3413519999999</c:v>
                </c:pt>
                <c:pt idx="893">
                  <c:v>1168.9091679999999</c:v>
                </c:pt>
                <c:pt idx="894">
                  <c:v>1181.459703</c:v>
                </c:pt>
                <c:pt idx="895">
                  <c:v>1192.437293</c:v>
                </c:pt>
                <c:pt idx="896">
                  <c:v>1180.6435449999999</c:v>
                </c:pt>
                <c:pt idx="897">
                  <c:v>1186.2500460000001</c:v>
                </c:pt>
                <c:pt idx="898">
                  <c:v>1189.4955580000001</c:v>
                </c:pt>
                <c:pt idx="899">
                  <c:v>1187.6847580000001</c:v>
                </c:pt>
                <c:pt idx="900">
                  <c:v>1187.1866170000001</c:v>
                </c:pt>
                <c:pt idx="901">
                  <c:v>1184.28017</c:v>
                </c:pt>
                <c:pt idx="902">
                  <c:v>1194.1074189999999</c:v>
                </c:pt>
                <c:pt idx="903">
                  <c:v>1192.030622</c:v>
                </c:pt>
                <c:pt idx="904">
                  <c:v>1201.225355</c:v>
                </c:pt>
                <c:pt idx="905">
                  <c:v>1205.621028</c:v>
                </c:pt>
                <c:pt idx="906">
                  <c:v>1204.370848</c:v>
                </c:pt>
                <c:pt idx="907">
                  <c:v>1198.709026</c:v>
                </c:pt>
                <c:pt idx="908">
                  <c:v>1200.8919780000001</c:v>
                </c:pt>
                <c:pt idx="909">
                  <c:v>1192.234078</c:v>
                </c:pt>
                <c:pt idx="910">
                  <c:v>1183.2261550000001</c:v>
                </c:pt>
                <c:pt idx="911">
                  <c:v>1179.917747</c:v>
                </c:pt>
                <c:pt idx="912">
                  <c:v>1178.6961630000001</c:v>
                </c:pt>
                <c:pt idx="913">
                  <c:v>1184.604147</c:v>
                </c:pt>
                <c:pt idx="914">
                  <c:v>1173.8442010000001</c:v>
                </c:pt>
                <c:pt idx="915">
                  <c:v>1168.3172750000001</c:v>
                </c:pt>
                <c:pt idx="916">
                  <c:v>1163.962857</c:v>
                </c:pt>
                <c:pt idx="917">
                  <c:v>1161.2110869999999</c:v>
                </c:pt>
                <c:pt idx="918">
                  <c:v>1156.4511789999999</c:v>
                </c:pt>
                <c:pt idx="919">
                  <c:v>1157.997036</c:v>
                </c:pt>
                <c:pt idx="920">
                  <c:v>1149.8574550000001</c:v>
                </c:pt>
                <c:pt idx="921">
                  <c:v>1157.5572569999999</c:v>
                </c:pt>
                <c:pt idx="922">
                  <c:v>1159.1626470000001</c:v>
                </c:pt>
                <c:pt idx="923">
                  <c:v>1169.605922</c:v>
                </c:pt>
                <c:pt idx="924">
                  <c:v>1174.9264189999999</c:v>
                </c:pt>
                <c:pt idx="925">
                  <c:v>1159.1168929999999</c:v>
                </c:pt>
                <c:pt idx="926">
                  <c:v>1163.1816739999999</c:v>
                </c:pt>
                <c:pt idx="927">
                  <c:v>1159.8822210000001</c:v>
                </c:pt>
                <c:pt idx="928">
                  <c:v>1156.4278079999999</c:v>
                </c:pt>
                <c:pt idx="929">
                  <c:v>1159.9743920000001</c:v>
                </c:pt>
                <c:pt idx="930">
                  <c:v>1157.4060549999999</c:v>
                </c:pt>
                <c:pt idx="931">
                  <c:v>1153.4356150000001</c:v>
                </c:pt>
                <c:pt idx="932">
                  <c:v>1148.1511829999999</c:v>
                </c:pt>
                <c:pt idx="933">
                  <c:v>1135.583396</c:v>
                </c:pt>
                <c:pt idx="934">
                  <c:v>1129.082146</c:v>
                </c:pt>
                <c:pt idx="935">
                  <c:v>1121.516846</c:v>
                </c:pt>
                <c:pt idx="936">
                  <c:v>1138.232119</c:v>
                </c:pt>
                <c:pt idx="937">
                  <c:v>1127.8521040000001</c:v>
                </c:pt>
                <c:pt idx="938">
                  <c:v>1126.1044730000001</c:v>
                </c:pt>
                <c:pt idx="939">
                  <c:v>1135.6269</c:v>
                </c:pt>
                <c:pt idx="940">
                  <c:v>1151.623816</c:v>
                </c:pt>
                <c:pt idx="941">
                  <c:v>1145.884869</c:v>
                </c:pt>
                <c:pt idx="942">
                  <c:v>1141.429042</c:v>
                </c:pt>
                <c:pt idx="943">
                  <c:v>1125.9038740000001</c:v>
                </c:pt>
                <c:pt idx="944">
                  <c:v>1113.1504540000001</c:v>
                </c:pt>
                <c:pt idx="945">
                  <c:v>1112.793872</c:v>
                </c:pt>
                <c:pt idx="946">
                  <c:v>1123.75414</c:v>
                </c:pt>
                <c:pt idx="947">
                  <c:v>1114.488239</c:v>
                </c:pt>
                <c:pt idx="948">
                  <c:v>1123.4030560000001</c:v>
                </c:pt>
                <c:pt idx="949">
                  <c:v>1131.942196</c:v>
                </c:pt>
                <c:pt idx="950">
                  <c:v>1120.7011339999999</c:v>
                </c:pt>
                <c:pt idx="951">
                  <c:v>1114.6806839999999</c:v>
                </c:pt>
                <c:pt idx="952">
                  <c:v>1122.9847769999999</c:v>
                </c:pt>
                <c:pt idx="953">
                  <c:v>1125.854237</c:v>
                </c:pt>
                <c:pt idx="954">
                  <c:v>1132.774161</c:v>
                </c:pt>
                <c:pt idx="955">
                  <c:v>1140.636405</c:v>
                </c:pt>
                <c:pt idx="956">
                  <c:v>1143.6086270000001</c:v>
                </c:pt>
                <c:pt idx="957">
                  <c:v>1151.743046</c:v>
                </c:pt>
                <c:pt idx="958">
                  <c:v>1148.525944</c:v>
                </c:pt>
                <c:pt idx="959">
                  <c:v>1152.6948749999999</c:v>
                </c:pt>
                <c:pt idx="960">
                  <c:v>1142.4376549999999</c:v>
                </c:pt>
                <c:pt idx="961">
                  <c:v>1137.196269</c:v>
                </c:pt>
                <c:pt idx="962">
                  <c:v>1138.4268340000001</c:v>
                </c:pt>
                <c:pt idx="963">
                  <c:v>1138.2729099999999</c:v>
                </c:pt>
                <c:pt idx="964">
                  <c:v>1144.3019260000001</c:v>
                </c:pt>
                <c:pt idx="965">
                  <c:v>1138.1146900000001</c:v>
                </c:pt>
                <c:pt idx="966">
                  <c:v>1170.6875950000001</c:v>
                </c:pt>
                <c:pt idx="967">
                  <c:v>1174.932354</c:v>
                </c:pt>
                <c:pt idx="968">
                  <c:v>1170.592609</c:v>
                </c:pt>
                <c:pt idx="969">
                  <c:v>1176.6464980000001</c:v>
                </c:pt>
                <c:pt idx="970">
                  <c:v>1177.756558</c:v>
                </c:pt>
                <c:pt idx="971">
                  <c:v>1174.177801</c:v>
                </c:pt>
                <c:pt idx="972">
                  <c:v>1177.0740189999999</c:v>
                </c:pt>
                <c:pt idx="973">
                  <c:v>1175.6606469999999</c:v>
                </c:pt>
                <c:pt idx="974">
                  <c:v>1183.2424490000001</c:v>
                </c:pt>
                <c:pt idx="975">
                  <c:v>1188.882668</c:v>
                </c:pt>
                <c:pt idx="976">
                  <c:v>1193.344885</c:v>
                </c:pt>
                <c:pt idx="977">
                  <c:v>1195.323611</c:v>
                </c:pt>
                <c:pt idx="978">
                  <c:v>1190.2721340000001</c:v>
                </c:pt>
                <c:pt idx="979">
                  <c:v>1191.951194</c:v>
                </c:pt>
                <c:pt idx="980">
                  <c:v>1204.778071</c:v>
                </c:pt>
                <c:pt idx="981">
                  <c:v>1212.660897</c:v>
                </c:pt>
                <c:pt idx="982">
                  <c:v>1214.8618349999999</c:v>
                </c:pt>
                <c:pt idx="983">
                  <c:v>1207.5788950000001</c:v>
                </c:pt>
                <c:pt idx="984">
                  <c:v>1204.4439910000001</c:v>
                </c:pt>
                <c:pt idx="985">
                  <c:v>1206.0384919999999</c:v>
                </c:pt>
                <c:pt idx="986">
                  <c:v>1206.1871349999999</c:v>
                </c:pt>
                <c:pt idx="987">
                  <c:v>1203.3877010000001</c:v>
                </c:pt>
                <c:pt idx="988">
                  <c:v>1204.180417</c:v>
                </c:pt>
                <c:pt idx="989">
                  <c:v>1208.641046</c:v>
                </c:pt>
                <c:pt idx="990">
                  <c:v>1206.315347</c:v>
                </c:pt>
                <c:pt idx="991">
                  <c:v>1198.2828340000001</c:v>
                </c:pt>
                <c:pt idx="992">
                  <c:v>1191.664808</c:v>
                </c:pt>
                <c:pt idx="993">
                  <c:v>1183.0449309999999</c:v>
                </c:pt>
                <c:pt idx="994">
                  <c:v>1180.0511389999999</c:v>
                </c:pt>
                <c:pt idx="995">
                  <c:v>1187.691051</c:v>
                </c:pt>
                <c:pt idx="996">
                  <c:v>1179.5124450000001</c:v>
                </c:pt>
                <c:pt idx="997">
                  <c:v>1179.8757419999999</c:v>
                </c:pt>
                <c:pt idx="998">
                  <c:v>1166.7573649999999</c:v>
                </c:pt>
                <c:pt idx="999">
                  <c:v>1169.712166</c:v>
                </c:pt>
                <c:pt idx="1000">
                  <c:v>1165.1045300000001</c:v>
                </c:pt>
                <c:pt idx="1001">
                  <c:v>1172.8534199999999</c:v>
                </c:pt>
                <c:pt idx="1002">
                  <c:v>1176.6186829999999</c:v>
                </c:pt>
                <c:pt idx="1003">
                  <c:v>1178.969321</c:v>
                </c:pt>
                <c:pt idx="1004">
                  <c:v>1191.2570089999999</c:v>
                </c:pt>
                <c:pt idx="1005">
                  <c:v>1191.691462</c:v>
                </c:pt>
                <c:pt idx="1006">
                  <c:v>1193.4169509999999</c:v>
                </c:pt>
                <c:pt idx="1007">
                  <c:v>1202.8353509999999</c:v>
                </c:pt>
                <c:pt idx="1008">
                  <c:v>1210.694219</c:v>
                </c:pt>
                <c:pt idx="1009">
                  <c:v>1216.075233</c:v>
                </c:pt>
                <c:pt idx="1010">
                  <c:v>1216.5630309999999</c:v>
                </c:pt>
                <c:pt idx="1011">
                  <c:v>1217.165972</c:v>
                </c:pt>
                <c:pt idx="1012">
                  <c:v>1220.089289</c:v>
                </c:pt>
                <c:pt idx="1013">
                  <c:v>1216.6487830000001</c:v>
                </c:pt>
                <c:pt idx="1014">
                  <c:v>1218.7688129999999</c:v>
                </c:pt>
                <c:pt idx="1015">
                  <c:v>1221.5365999999999</c:v>
                </c:pt>
                <c:pt idx="1016">
                  <c:v>1222.363222</c:v>
                </c:pt>
                <c:pt idx="1017">
                  <c:v>1224.53412</c:v>
                </c:pt>
                <c:pt idx="1018">
                  <c:v>1226.261227</c:v>
                </c:pt>
                <c:pt idx="1019">
                  <c:v>1224.6458070000001</c:v>
                </c:pt>
                <c:pt idx="1020">
                  <c:v>1219.513798</c:v>
                </c:pt>
                <c:pt idx="1021">
                  <c:v>1224.893648</c:v>
                </c:pt>
                <c:pt idx="1022">
                  <c:v>1232.3171110000001</c:v>
                </c:pt>
                <c:pt idx="1023">
                  <c:v>1236.5652709999999</c:v>
                </c:pt>
                <c:pt idx="1024">
                  <c:v>1230.9059090000001</c:v>
                </c:pt>
                <c:pt idx="1025">
                  <c:v>1223.4212030000001</c:v>
                </c:pt>
                <c:pt idx="1026">
                  <c:v>1225.5497949999999</c:v>
                </c:pt>
                <c:pt idx="1027">
                  <c:v>1225.0282299999999</c:v>
                </c:pt>
                <c:pt idx="1028">
                  <c:v>1221.033629</c:v>
                </c:pt>
                <c:pt idx="1029">
                  <c:v>1212.9956569999999</c:v>
                </c:pt>
                <c:pt idx="1030">
                  <c:v>1219.7588149999999</c:v>
                </c:pt>
                <c:pt idx="1031">
                  <c:v>1217.032093</c:v>
                </c:pt>
                <c:pt idx="1032">
                  <c:v>1216.224584</c:v>
                </c:pt>
                <c:pt idx="1033">
                  <c:v>1211.5759579999999</c:v>
                </c:pt>
                <c:pt idx="1034">
                  <c:v>1210.8575949999999</c:v>
                </c:pt>
                <c:pt idx="1035">
                  <c:v>1197.820485</c:v>
                </c:pt>
                <c:pt idx="1036">
                  <c:v>1194.0984450000001</c:v>
                </c:pt>
                <c:pt idx="1037">
                  <c:v>1199.299614</c:v>
                </c:pt>
                <c:pt idx="1038">
                  <c:v>1193.2213180000001</c:v>
                </c:pt>
                <c:pt idx="1039">
                  <c:v>1196.2715499999999</c:v>
                </c:pt>
                <c:pt idx="1040">
                  <c:v>1201.823077</c:v>
                </c:pt>
                <c:pt idx="1041">
                  <c:v>1198.7431220000001</c:v>
                </c:pt>
                <c:pt idx="1042">
                  <c:v>1199.7027459999999</c:v>
                </c:pt>
                <c:pt idx="1043">
                  <c:v>1213.133914</c:v>
                </c:pt>
                <c:pt idx="1044">
                  <c:v>1212.460844</c:v>
                </c:pt>
                <c:pt idx="1045">
                  <c:v>1207.5948539999999</c:v>
                </c:pt>
                <c:pt idx="1046">
                  <c:v>1211.606055</c:v>
                </c:pt>
                <c:pt idx="1047">
                  <c:v>1207.0803069999999</c:v>
                </c:pt>
                <c:pt idx="1048">
                  <c:v>1204.8377089999999</c:v>
                </c:pt>
                <c:pt idx="1049">
                  <c:v>1205.2562390000001</c:v>
                </c:pt>
                <c:pt idx="1050">
                  <c:v>1204.679897</c:v>
                </c:pt>
                <c:pt idx="1051">
                  <c:v>1200.5109520000001</c:v>
                </c:pt>
                <c:pt idx="1052">
                  <c:v>1202.3500309999999</c:v>
                </c:pt>
                <c:pt idx="1053">
                  <c:v>1200.2942479999999</c:v>
                </c:pt>
                <c:pt idx="1054">
                  <c:v>1201.485347</c:v>
                </c:pt>
                <c:pt idx="1055">
                  <c:v>1208.2982440000001</c:v>
                </c:pt>
                <c:pt idx="1056">
                  <c:v>1208.0675000000001</c:v>
                </c:pt>
                <c:pt idx="1057">
                  <c:v>1207.092398</c:v>
                </c:pt>
                <c:pt idx="1058">
                  <c:v>1209.0879170000001</c:v>
                </c:pt>
                <c:pt idx="1059">
                  <c:v>1203.981638</c:v>
                </c:pt>
                <c:pt idx="1060">
                  <c:v>1201.6926550000001</c:v>
                </c:pt>
                <c:pt idx="1061">
                  <c:v>1208.3263119999999</c:v>
                </c:pt>
                <c:pt idx="1062">
                  <c:v>1212.603327</c:v>
                </c:pt>
                <c:pt idx="1063">
                  <c:v>1220.5289949999999</c:v>
                </c:pt>
                <c:pt idx="1064">
                  <c:v>1225.1067330000001</c:v>
                </c:pt>
                <c:pt idx="1065">
                  <c:v>1226.4770590000001</c:v>
                </c:pt>
                <c:pt idx="1066">
                  <c:v>1223.6073220000001</c:v>
                </c:pt>
                <c:pt idx="1067">
                  <c:v>1226.6502599999999</c:v>
                </c:pt>
                <c:pt idx="1068">
                  <c:v>1224.7036430000001</c:v>
                </c:pt>
                <c:pt idx="1069">
                  <c:v>1225.7141469999999</c:v>
                </c:pt>
                <c:pt idx="1070">
                  <c:v>1225.581711</c:v>
                </c:pt>
                <c:pt idx="1071">
                  <c:v>1227.7998729999999</c:v>
                </c:pt>
                <c:pt idx="1072">
                  <c:v>1225.4639609999999</c:v>
                </c:pt>
                <c:pt idx="1073">
                  <c:v>1226.419844</c:v>
                </c:pt>
                <c:pt idx="1074">
                  <c:v>1228.767812</c:v>
                </c:pt>
                <c:pt idx="1075">
                  <c:v>1227.5249530000001</c:v>
                </c:pt>
                <c:pt idx="1076">
                  <c:v>1230.0043820000001</c:v>
                </c:pt>
                <c:pt idx="1077">
                  <c:v>1234.7325410000001</c:v>
                </c:pt>
                <c:pt idx="1078">
                  <c:v>1233.41354</c:v>
                </c:pt>
                <c:pt idx="1079">
                  <c:v>1231.8827550000001</c:v>
                </c:pt>
                <c:pt idx="1080">
                  <c:v>1229.2904960000001</c:v>
                </c:pt>
                <c:pt idx="1081">
                  <c:v>1232.4571510000001</c:v>
                </c:pt>
                <c:pt idx="1082">
                  <c:v>1240.716302</c:v>
                </c:pt>
                <c:pt idx="1083">
                  <c:v>1234.3113450000001</c:v>
                </c:pt>
                <c:pt idx="1084">
                  <c:v>1234.358164</c:v>
                </c:pt>
                <c:pt idx="1085">
                  <c:v>1235.304001</c:v>
                </c:pt>
                <c:pt idx="1086">
                  <c:v>1229.0684550000001</c:v>
                </c:pt>
                <c:pt idx="1087">
                  <c:v>1230.899942</c:v>
                </c:pt>
                <c:pt idx="1088">
                  <c:v>1228.3364260000001</c:v>
                </c:pt>
                <c:pt idx="1089">
                  <c:v>1227.1412069999999</c:v>
                </c:pt>
                <c:pt idx="1090">
                  <c:v>1229.606532</c:v>
                </c:pt>
                <c:pt idx="1091">
                  <c:v>1235.1338040000001</c:v>
                </c:pt>
                <c:pt idx="1092">
                  <c:v>1233.769976</c:v>
                </c:pt>
                <c:pt idx="1093">
                  <c:v>1232.440961</c:v>
                </c:pt>
                <c:pt idx="1094">
                  <c:v>1223.013371</c:v>
                </c:pt>
                <c:pt idx="1095">
                  <c:v>1224.2650430000001</c:v>
                </c:pt>
                <c:pt idx="1096">
                  <c:v>1223.4740690000001</c:v>
                </c:pt>
                <c:pt idx="1097">
                  <c:v>1226.9056599999999</c:v>
                </c:pt>
                <c:pt idx="1098">
                  <c:v>1216.580379</c:v>
                </c:pt>
                <c:pt idx="1099">
                  <c:v>1209.0015229999999</c:v>
                </c:pt>
                <c:pt idx="1100">
                  <c:v>1207.76872</c:v>
                </c:pt>
                <c:pt idx="1101">
                  <c:v>1213.1333959999999</c:v>
                </c:pt>
                <c:pt idx="1102">
                  <c:v>1213.746112</c:v>
                </c:pt>
                <c:pt idx="1103">
                  <c:v>1213.1283040000001</c:v>
                </c:pt>
                <c:pt idx="1104">
                  <c:v>1214.882936</c:v>
                </c:pt>
                <c:pt idx="1105">
                  <c:v>1219.3402530000001</c:v>
                </c:pt>
                <c:pt idx="1106">
                  <c:v>1223.7078160000001</c:v>
                </c:pt>
                <c:pt idx="1107">
                  <c:v>1220.917533</c:v>
                </c:pt>
                <c:pt idx="1108">
                  <c:v>1222.4628110000001</c:v>
                </c:pt>
                <c:pt idx="1109">
                  <c:v>1212.1381409999999</c:v>
                </c:pt>
                <c:pt idx="1110">
                  <c:v>1216.090674</c:v>
                </c:pt>
                <c:pt idx="1111">
                  <c:v>1217.1405099999999</c:v>
                </c:pt>
                <c:pt idx="1112">
                  <c:v>1222.059559</c:v>
                </c:pt>
                <c:pt idx="1113">
                  <c:v>1218.0301710000001</c:v>
                </c:pt>
                <c:pt idx="1114">
                  <c:v>1223.326129</c:v>
                </c:pt>
                <c:pt idx="1115">
                  <c:v>1227.804564</c:v>
                </c:pt>
                <c:pt idx="1116">
                  <c:v>1226.319499</c:v>
                </c:pt>
                <c:pt idx="1117">
                  <c:v>1222.8988830000001</c:v>
                </c:pt>
                <c:pt idx="1118">
                  <c:v>1221.6964949999999</c:v>
                </c:pt>
                <c:pt idx="1119">
                  <c:v>1216.714246</c:v>
                </c:pt>
                <c:pt idx="1120">
                  <c:v>1210.573343</c:v>
                </c:pt>
                <c:pt idx="1121">
                  <c:v>1211.4262940000001</c:v>
                </c:pt>
                <c:pt idx="1122">
                  <c:v>1208.0595370000001</c:v>
                </c:pt>
                <c:pt idx="1123">
                  <c:v>1214.0096550000001</c:v>
                </c:pt>
                <c:pt idx="1124">
                  <c:v>1220.950296</c:v>
                </c:pt>
                <c:pt idx="1125">
                  <c:v>1216.7837010000001</c:v>
                </c:pt>
                <c:pt idx="1126">
                  <c:v>1231.549062</c:v>
                </c:pt>
                <c:pt idx="1127">
                  <c:v>1231.0110769999999</c:v>
                </c:pt>
                <c:pt idx="1128">
                  <c:v>1224.2354250000001</c:v>
                </c:pt>
                <c:pt idx="1129">
                  <c:v>1216.7996419999999</c:v>
                </c:pt>
                <c:pt idx="1130">
                  <c:v>1212.2671780000001</c:v>
                </c:pt>
                <c:pt idx="1131">
                  <c:v>1214.087595</c:v>
                </c:pt>
                <c:pt idx="1132">
                  <c:v>1216.15308</c:v>
                </c:pt>
                <c:pt idx="1133">
                  <c:v>1225.8975829999999</c:v>
                </c:pt>
                <c:pt idx="1134">
                  <c:v>1233.7282760000001</c:v>
                </c:pt>
                <c:pt idx="1135">
                  <c:v>1233.822011</c:v>
                </c:pt>
                <c:pt idx="1136">
                  <c:v>1232.3621619999999</c:v>
                </c:pt>
                <c:pt idx="1137">
                  <c:v>1235.6626819999999</c:v>
                </c:pt>
                <c:pt idx="1138">
                  <c:v>1238.67848</c:v>
                </c:pt>
                <c:pt idx="1139">
                  <c:v>1230.6511660000001</c:v>
                </c:pt>
                <c:pt idx="1140">
                  <c:v>1236.0090110000001</c:v>
                </c:pt>
                <c:pt idx="1141">
                  <c:v>1232.933305</c:v>
                </c:pt>
                <c:pt idx="1142">
                  <c:v>1231.5409110000001</c:v>
                </c:pt>
                <c:pt idx="1143">
                  <c:v>1235.4179349999999</c:v>
                </c:pt>
                <c:pt idx="1144">
                  <c:v>1227.0252410000001</c:v>
                </c:pt>
                <c:pt idx="1145">
                  <c:v>1236.302514</c:v>
                </c:pt>
                <c:pt idx="1146">
                  <c:v>1239.573609</c:v>
                </c:pt>
                <c:pt idx="1147">
                  <c:v>1234.1891499999999</c:v>
                </c:pt>
                <c:pt idx="1148">
                  <c:v>1225.8440250000001</c:v>
                </c:pt>
                <c:pt idx="1149">
                  <c:v>1219.265889</c:v>
                </c:pt>
                <c:pt idx="1150">
                  <c:v>1228.282455</c:v>
                </c:pt>
                <c:pt idx="1151">
                  <c:v>1229.346847</c:v>
                </c:pt>
                <c:pt idx="1152">
                  <c:v>1229.9813590000001</c:v>
                </c:pt>
                <c:pt idx="1153">
                  <c:v>1228.5223129999999</c:v>
                </c:pt>
                <c:pt idx="1154">
                  <c:v>1224.9019149999999</c:v>
                </c:pt>
                <c:pt idx="1155">
                  <c:v>1223.4453349999999</c:v>
                </c:pt>
                <c:pt idx="1156">
                  <c:v>1213.1825470000001</c:v>
                </c:pt>
                <c:pt idx="1157">
                  <c:v>1209.78523</c:v>
                </c:pt>
                <c:pt idx="1158">
                  <c:v>1207.6456310000001</c:v>
                </c:pt>
                <c:pt idx="1159">
                  <c:v>1209.4622179999999</c:v>
                </c:pt>
                <c:pt idx="1160">
                  <c:v>1209.033359</c:v>
                </c:pt>
                <c:pt idx="1161">
                  <c:v>1206.399692</c:v>
                </c:pt>
                <c:pt idx="1162">
                  <c:v>1218.706729</c:v>
                </c:pt>
                <c:pt idx="1163">
                  <c:v>1214.10878</c:v>
                </c:pt>
                <c:pt idx="1164">
                  <c:v>1213.126546</c:v>
                </c:pt>
                <c:pt idx="1165">
                  <c:v>1218.64589</c:v>
                </c:pt>
                <c:pt idx="1166">
                  <c:v>1229.352476</c:v>
                </c:pt>
                <c:pt idx="1167">
                  <c:v>1229.7716150000001</c:v>
                </c:pt>
                <c:pt idx="1168">
                  <c:v>1232.299297</c:v>
                </c:pt>
                <c:pt idx="1169">
                  <c:v>1238.7539839999999</c:v>
                </c:pt>
                <c:pt idx="1170">
                  <c:v>1230.1646800000001</c:v>
                </c:pt>
                <c:pt idx="1171">
                  <c:v>1226.3214700000001</c:v>
                </c:pt>
                <c:pt idx="1172">
                  <c:v>1226.7536749999999</c:v>
                </c:pt>
                <c:pt idx="1173">
                  <c:v>1225.3141619999999</c:v>
                </c:pt>
                <c:pt idx="1174">
                  <c:v>1226.1253509999999</c:v>
                </c:pt>
                <c:pt idx="1175">
                  <c:v>1224.6286399999999</c:v>
                </c:pt>
                <c:pt idx="1176">
                  <c:v>1225.0686459999999</c:v>
                </c:pt>
                <c:pt idx="1177">
                  <c:v>1230.7929610000001</c:v>
                </c:pt>
                <c:pt idx="1178">
                  <c:v>1226.178721</c:v>
                </c:pt>
                <c:pt idx="1179">
                  <c:v>1223.535762</c:v>
                </c:pt>
                <c:pt idx="1180">
                  <c:v>1214.100232</c:v>
                </c:pt>
                <c:pt idx="1181">
                  <c:v>1211.5519119999999</c:v>
                </c:pt>
                <c:pt idx="1182">
                  <c:v>1198.8848330000001</c:v>
                </c:pt>
                <c:pt idx="1183">
                  <c:v>1201.0628039999999</c:v>
                </c:pt>
                <c:pt idx="1184">
                  <c:v>1195.2266959999999</c:v>
                </c:pt>
                <c:pt idx="1185">
                  <c:v>1188.8252829999999</c:v>
                </c:pt>
                <c:pt idx="1186">
                  <c:v>1185.408633</c:v>
                </c:pt>
                <c:pt idx="1187">
                  <c:v>1189.7675180000001</c:v>
                </c:pt>
                <c:pt idx="1188">
                  <c:v>1194.9276589999999</c:v>
                </c:pt>
                <c:pt idx="1189">
                  <c:v>1191.2501139999999</c:v>
                </c:pt>
                <c:pt idx="1190">
                  <c:v>1176.6855399999999</c:v>
                </c:pt>
                <c:pt idx="1191">
                  <c:v>1183.601729</c:v>
                </c:pt>
                <c:pt idx="1192">
                  <c:v>1186.1872499999999</c:v>
                </c:pt>
                <c:pt idx="1193">
                  <c:v>1189.1093410000001</c:v>
                </c:pt>
                <c:pt idx="1194">
                  <c:v>1200.3047429999999</c:v>
                </c:pt>
                <c:pt idx="1195">
                  <c:v>1206.951135</c:v>
                </c:pt>
                <c:pt idx="1196">
                  <c:v>1199.8903029999999</c:v>
                </c:pt>
                <c:pt idx="1197">
                  <c:v>1199.711867</c:v>
                </c:pt>
                <c:pt idx="1198">
                  <c:v>1200.423051</c:v>
                </c:pt>
                <c:pt idx="1199">
                  <c:v>1201.0685080000001</c:v>
                </c:pt>
                <c:pt idx="1200">
                  <c:v>1193.949108</c:v>
                </c:pt>
                <c:pt idx="1201">
                  <c:v>1186.8816770000001</c:v>
                </c:pt>
                <c:pt idx="1202">
                  <c:v>1182.7881319999999</c:v>
                </c:pt>
                <c:pt idx="1203">
                  <c:v>1185.517619</c:v>
                </c:pt>
                <c:pt idx="1204">
                  <c:v>1190.1048510000001</c:v>
                </c:pt>
                <c:pt idx="1205">
                  <c:v>1180.6994549999999</c:v>
                </c:pt>
                <c:pt idx="1206">
                  <c:v>1183.2747420000001</c:v>
                </c:pt>
                <c:pt idx="1207">
                  <c:v>1182.7952789999999</c:v>
                </c:pt>
                <c:pt idx="1208">
                  <c:v>1184.1490309999999</c:v>
                </c:pt>
                <c:pt idx="1209">
                  <c:v>1186.7797270000001</c:v>
                </c:pt>
                <c:pt idx="1210">
                  <c:v>1198.52773</c:v>
                </c:pt>
                <c:pt idx="1211">
                  <c:v>1211.157796</c:v>
                </c:pt>
                <c:pt idx="1212">
                  <c:v>1221.5340799999999</c:v>
                </c:pt>
                <c:pt idx="1213">
                  <c:v>1217.8408830000001</c:v>
                </c:pt>
                <c:pt idx="1214">
                  <c:v>1220.813418</c:v>
                </c:pt>
                <c:pt idx="1215">
                  <c:v>1223.518554</c:v>
                </c:pt>
                <c:pt idx="1216">
                  <c:v>1216.2355620000001</c:v>
                </c:pt>
                <c:pt idx="1217">
                  <c:v>1221.348246</c:v>
                </c:pt>
                <c:pt idx="1218">
                  <c:v>1222.927657</c:v>
                </c:pt>
                <c:pt idx="1219">
                  <c:v>1237.264979</c:v>
                </c:pt>
                <c:pt idx="1220">
                  <c:v>1235.3967500000001</c:v>
                </c:pt>
                <c:pt idx="1221">
                  <c:v>1240.647162</c:v>
                </c:pt>
                <c:pt idx="1222">
                  <c:v>1243.0379809999999</c:v>
                </c:pt>
                <c:pt idx="1223">
                  <c:v>1248.074008</c:v>
                </c:pt>
                <c:pt idx="1224">
                  <c:v>1242.311854</c:v>
                </c:pt>
                <c:pt idx="1225">
                  <c:v>1243.2681150000001</c:v>
                </c:pt>
                <c:pt idx="1226">
                  <c:v>1242.563308</c:v>
                </c:pt>
                <c:pt idx="1227">
                  <c:v>1241.369919</c:v>
                </c:pt>
                <c:pt idx="1228">
                  <c:v>1242.614875</c:v>
                </c:pt>
                <c:pt idx="1229">
                  <c:v>1244.507981</c:v>
                </c:pt>
                <c:pt idx="1230">
                  <c:v>1249.1584660000001</c:v>
                </c:pt>
                <c:pt idx="1231">
                  <c:v>1252.461356</c:v>
                </c:pt>
                <c:pt idx="1232">
                  <c:v>1261.321794</c:v>
                </c:pt>
                <c:pt idx="1233">
                  <c:v>1259.0557269999999</c:v>
                </c:pt>
                <c:pt idx="1234">
                  <c:v>1264.2841040000001</c:v>
                </c:pt>
                <c:pt idx="1235">
                  <c:v>1265.033302</c:v>
                </c:pt>
                <c:pt idx="1236">
                  <c:v>1267.7223019999999</c:v>
                </c:pt>
                <c:pt idx="1237">
                  <c:v>1265.8418939999999</c:v>
                </c:pt>
                <c:pt idx="1238">
                  <c:v>1265.6656519999999</c:v>
                </c:pt>
                <c:pt idx="1239">
                  <c:v>1267.4128949999999</c:v>
                </c:pt>
                <c:pt idx="1240">
                  <c:v>1281.8114800000001</c:v>
                </c:pt>
                <c:pt idx="1241">
                  <c:v>1289.6688650000001</c:v>
                </c:pt>
                <c:pt idx="1242">
                  <c:v>1285.903501</c:v>
                </c:pt>
                <c:pt idx="1243">
                  <c:v>1286.2196550000001</c:v>
                </c:pt>
                <c:pt idx="1244">
                  <c:v>1290.7617479999999</c:v>
                </c:pt>
                <c:pt idx="1245">
                  <c:v>1287.27883</c:v>
                </c:pt>
                <c:pt idx="1246">
                  <c:v>1287.562283</c:v>
                </c:pt>
                <c:pt idx="1247">
                  <c:v>1284.394186</c:v>
                </c:pt>
                <c:pt idx="1248">
                  <c:v>1292.9264880000001</c:v>
                </c:pt>
                <c:pt idx="1249">
                  <c:v>1287.2689809999999</c:v>
                </c:pt>
                <c:pt idx="1250">
                  <c:v>1289.357857</c:v>
                </c:pt>
                <c:pt idx="1251">
                  <c:v>1282.376878</c:v>
                </c:pt>
                <c:pt idx="1252">
                  <c:v>1280.931427</c:v>
                </c:pt>
                <c:pt idx="1253">
                  <c:v>1280.37807</c:v>
                </c:pt>
                <c:pt idx="1254">
                  <c:v>1280.7290780000001</c:v>
                </c:pt>
                <c:pt idx="1255">
                  <c:v>1286.876919</c:v>
                </c:pt>
                <c:pt idx="1256">
                  <c:v>1285.5530080000001</c:v>
                </c:pt>
                <c:pt idx="1257">
                  <c:v>1284.811148</c:v>
                </c:pt>
                <c:pt idx="1258">
                  <c:v>1285.803793</c:v>
                </c:pt>
                <c:pt idx="1259">
                  <c:v>1288.046298</c:v>
                </c:pt>
                <c:pt idx="1260">
                  <c:v>1289.497809</c:v>
                </c:pt>
                <c:pt idx="1261">
                  <c:v>1280.818352</c:v>
                </c:pt>
                <c:pt idx="1262">
                  <c:v>1271.4857890000001</c:v>
                </c:pt>
                <c:pt idx="1263">
                  <c:v>1273.1497429999999</c:v>
                </c:pt>
                <c:pt idx="1264">
                  <c:v>1276.6097709999999</c:v>
                </c:pt>
                <c:pt idx="1265">
                  <c:v>1279.5170579999999</c:v>
                </c:pt>
                <c:pt idx="1266">
                  <c:v>1280.3238040000001</c:v>
                </c:pt>
                <c:pt idx="1267">
                  <c:v>1282.565738</c:v>
                </c:pt>
                <c:pt idx="1268">
                  <c:v>1282.6631</c:v>
                </c:pt>
                <c:pt idx="1269">
                  <c:v>1280.691102</c:v>
                </c:pt>
                <c:pt idx="1270">
                  <c:v>1287.7221139999999</c:v>
                </c:pt>
                <c:pt idx="1271">
                  <c:v>1288.7499539999999</c:v>
                </c:pt>
                <c:pt idx="1272">
                  <c:v>1288.1479529999999</c:v>
                </c:pt>
                <c:pt idx="1273">
                  <c:v>1296.919768</c:v>
                </c:pt>
                <c:pt idx="1274">
                  <c:v>1294.0204160000001</c:v>
                </c:pt>
                <c:pt idx="1275">
                  <c:v>1287.844445</c:v>
                </c:pt>
                <c:pt idx="1276">
                  <c:v>1293.2719079999999</c:v>
                </c:pt>
                <c:pt idx="1277">
                  <c:v>1293.298542</c:v>
                </c:pt>
                <c:pt idx="1278">
                  <c:v>1289.636559</c:v>
                </c:pt>
                <c:pt idx="1279">
                  <c:v>1293.126759</c:v>
                </c:pt>
                <c:pt idx="1280">
                  <c:v>1293.1424440000001</c:v>
                </c:pt>
                <c:pt idx="1281">
                  <c:v>1281.75308</c:v>
                </c:pt>
                <c:pt idx="1282">
                  <c:v>1292.6320860000001</c:v>
                </c:pt>
                <c:pt idx="1283">
                  <c:v>1297.0000910000001</c:v>
                </c:pt>
                <c:pt idx="1284">
                  <c:v>1297.2920329999999</c:v>
                </c:pt>
                <c:pt idx="1285">
                  <c:v>1300.6545410000001</c:v>
                </c:pt>
                <c:pt idx="1286">
                  <c:v>1297.8463180000001</c:v>
                </c:pt>
                <c:pt idx="1287">
                  <c:v>1306.9686509999999</c:v>
                </c:pt>
                <c:pt idx="1288">
                  <c:v>1308.5116519999999</c:v>
                </c:pt>
                <c:pt idx="1289">
                  <c:v>1305.0401629999999</c:v>
                </c:pt>
                <c:pt idx="1290">
                  <c:v>1304.124642</c:v>
                </c:pt>
                <c:pt idx="1291">
                  <c:v>1303.7237439999999</c:v>
                </c:pt>
                <c:pt idx="1292">
                  <c:v>1311.492379</c:v>
                </c:pt>
                <c:pt idx="1293">
                  <c:v>1319.4915169999999</c:v>
                </c:pt>
                <c:pt idx="1294">
                  <c:v>1316.997372</c:v>
                </c:pt>
                <c:pt idx="1295">
                  <c:v>1318.648758</c:v>
                </c:pt>
                <c:pt idx="1296">
                  <c:v>1320.88912</c:v>
                </c:pt>
                <c:pt idx="1297">
                  <c:v>1324.8895379999999</c:v>
                </c:pt>
                <c:pt idx="1298">
                  <c:v>1325.056574</c:v>
                </c:pt>
                <c:pt idx="1299">
                  <c:v>1323.0950989999999</c:v>
                </c:pt>
                <c:pt idx="1300">
                  <c:v>1326.4393150000001</c:v>
                </c:pt>
                <c:pt idx="1301">
                  <c:v>1324.864587</c:v>
                </c:pt>
                <c:pt idx="1302">
                  <c:v>1319.719799</c:v>
                </c:pt>
                <c:pt idx="1303">
                  <c:v>1317.6730600000001</c:v>
                </c:pt>
                <c:pt idx="1304">
                  <c:v>1316.339307</c:v>
                </c:pt>
                <c:pt idx="1305">
                  <c:v>1321.504594</c:v>
                </c:pt>
                <c:pt idx="1306">
                  <c:v>1326.8194209999999</c:v>
                </c:pt>
                <c:pt idx="1307">
                  <c:v>1328.778654</c:v>
                </c:pt>
                <c:pt idx="1308">
                  <c:v>1330.0276839999999</c:v>
                </c:pt>
                <c:pt idx="1309">
                  <c:v>1326.1906959999999</c:v>
                </c:pt>
                <c:pt idx="1310">
                  <c:v>1325.3089440000001</c:v>
                </c:pt>
                <c:pt idx="1311">
                  <c:v>1331.554347</c:v>
                </c:pt>
                <c:pt idx="1312">
                  <c:v>1334.214952</c:v>
                </c:pt>
                <c:pt idx="1313">
                  <c:v>1326.923223</c:v>
                </c:pt>
                <c:pt idx="1314">
                  <c:v>1323.634374</c:v>
                </c:pt>
                <c:pt idx="1315">
                  <c:v>1324.3186499999999</c:v>
                </c:pt>
                <c:pt idx="1316">
                  <c:v>1321.8870010000001</c:v>
                </c:pt>
                <c:pt idx="1317">
                  <c:v>1326.2715659999999</c:v>
                </c:pt>
                <c:pt idx="1318">
                  <c:v>1326.136246</c:v>
                </c:pt>
                <c:pt idx="1319">
                  <c:v>1330.366753</c:v>
                </c:pt>
                <c:pt idx="1320">
                  <c:v>1321.3406910000001</c:v>
                </c:pt>
                <c:pt idx="1321">
                  <c:v>1321.986234</c:v>
                </c:pt>
                <c:pt idx="1322">
                  <c:v>1319.4042790000001</c:v>
                </c:pt>
                <c:pt idx="1323">
                  <c:v>1310.1432500000001</c:v>
                </c:pt>
                <c:pt idx="1324">
                  <c:v>1306.90435</c:v>
                </c:pt>
                <c:pt idx="1325">
                  <c:v>1306.1856330000001</c:v>
                </c:pt>
                <c:pt idx="1326">
                  <c:v>1304.021708</c:v>
                </c:pt>
                <c:pt idx="1327">
                  <c:v>1303.3107190000001</c:v>
                </c:pt>
                <c:pt idx="1328">
                  <c:v>1306.03998</c:v>
                </c:pt>
                <c:pt idx="1329">
                  <c:v>1309.8563799999999</c:v>
                </c:pt>
                <c:pt idx="1330">
                  <c:v>1307.2817030000001</c:v>
                </c:pt>
                <c:pt idx="1331">
                  <c:v>1302.150862</c:v>
                </c:pt>
                <c:pt idx="1332">
                  <c:v>1308.781117</c:v>
                </c:pt>
                <c:pt idx="1333">
                  <c:v>1314.3784009999999</c:v>
                </c:pt>
                <c:pt idx="1334">
                  <c:v>1307.9985469999999</c:v>
                </c:pt>
                <c:pt idx="1335">
                  <c:v>1309.0548020000001</c:v>
                </c:pt>
                <c:pt idx="1336">
                  <c:v>1315.282498</c:v>
                </c:pt>
                <c:pt idx="1337">
                  <c:v>1324.251242</c:v>
                </c:pt>
                <c:pt idx="1338">
                  <c:v>1332.693867</c:v>
                </c:pt>
                <c:pt idx="1339">
                  <c:v>1336.817194</c:v>
                </c:pt>
                <c:pt idx="1340">
                  <c:v>1333.8067450000001</c:v>
                </c:pt>
                <c:pt idx="1341">
                  <c:v>1344.325425</c:v>
                </c:pt>
                <c:pt idx="1342">
                  <c:v>1342.066877</c:v>
                </c:pt>
                <c:pt idx="1343">
                  <c:v>1343.112709</c:v>
                </c:pt>
                <c:pt idx="1344">
                  <c:v>1344.9886120000001</c:v>
                </c:pt>
                <c:pt idx="1345">
                  <c:v>1352.9200149999999</c:v>
                </c:pt>
                <c:pt idx="1346">
                  <c:v>1353.87565</c:v>
                </c:pt>
                <c:pt idx="1347">
                  <c:v>1353.921642</c:v>
                </c:pt>
                <c:pt idx="1348">
                  <c:v>1355.960319</c:v>
                </c:pt>
                <c:pt idx="1349">
                  <c:v>1350.5174239999999</c:v>
                </c:pt>
                <c:pt idx="1350">
                  <c:v>1345.8625919999999</c:v>
                </c:pt>
                <c:pt idx="1351">
                  <c:v>1348.33203</c:v>
                </c:pt>
                <c:pt idx="1352">
                  <c:v>1348.8159519999999</c:v>
                </c:pt>
                <c:pt idx="1353">
                  <c:v>1341.9587369999999</c:v>
                </c:pt>
                <c:pt idx="1354">
                  <c:v>1333.7730570000001</c:v>
                </c:pt>
                <c:pt idx="1355">
                  <c:v>1336.347538</c:v>
                </c:pt>
                <c:pt idx="1356">
                  <c:v>1346.2572299999999</c:v>
                </c:pt>
                <c:pt idx="1357">
                  <c:v>1352.078215</c:v>
                </c:pt>
                <c:pt idx="1358">
                  <c:v>1355.243289</c:v>
                </c:pt>
                <c:pt idx="1359">
                  <c:v>1365.3777930000001</c:v>
                </c:pt>
                <c:pt idx="1360">
                  <c:v>1365.2937629999999</c:v>
                </c:pt>
                <c:pt idx="1361">
                  <c:v>1360.6507630000001</c:v>
                </c:pt>
                <c:pt idx="1362">
                  <c:v>1360.806374</c:v>
                </c:pt>
                <c:pt idx="1363">
                  <c:v>1359.797094</c:v>
                </c:pt>
                <c:pt idx="1364">
                  <c:v>1366.0498849999999</c:v>
                </c:pt>
                <c:pt idx="1365">
                  <c:v>1368.6409679999999</c:v>
                </c:pt>
                <c:pt idx="1366">
                  <c:v>1368.7825290000001</c:v>
                </c:pt>
                <c:pt idx="1367">
                  <c:v>1369.207386</c:v>
                </c:pt>
                <c:pt idx="1368">
                  <c:v>1373.2435</c:v>
                </c:pt>
                <c:pt idx="1369">
                  <c:v>1372.5083729999999</c:v>
                </c:pt>
                <c:pt idx="1370">
                  <c:v>1369.344535</c:v>
                </c:pt>
                <c:pt idx="1371">
                  <c:v>1368.059622</c:v>
                </c:pt>
                <c:pt idx="1372">
                  <c:v>1369.2072700000001</c:v>
                </c:pt>
                <c:pt idx="1373">
                  <c:v>1364.8461580000001</c:v>
                </c:pt>
                <c:pt idx="1374">
                  <c:v>1360.145968</c:v>
                </c:pt>
                <c:pt idx="1375">
                  <c:v>1361.047335</c:v>
                </c:pt>
                <c:pt idx="1376">
                  <c:v>1363.1741010000001</c:v>
                </c:pt>
                <c:pt idx="1377">
                  <c:v>1360.377518</c:v>
                </c:pt>
                <c:pt idx="1378">
                  <c:v>1366.2749659999999</c:v>
                </c:pt>
                <c:pt idx="1379">
                  <c:v>1367.3109019999999</c:v>
                </c:pt>
                <c:pt idx="1380">
                  <c:v>1372.7961869999999</c:v>
                </c:pt>
                <c:pt idx="1381">
                  <c:v>1374.7644740000001</c:v>
                </c:pt>
                <c:pt idx="1382">
                  <c:v>1373.256511</c:v>
                </c:pt>
                <c:pt idx="1383">
                  <c:v>1380.0422149999999</c:v>
                </c:pt>
                <c:pt idx="1384">
                  <c:v>1383.104241</c:v>
                </c:pt>
                <c:pt idx="1385">
                  <c:v>1387.7397579999999</c:v>
                </c:pt>
                <c:pt idx="1386">
                  <c:v>1388.8469130000001</c:v>
                </c:pt>
                <c:pt idx="1387">
                  <c:v>1395.822561</c:v>
                </c:pt>
                <c:pt idx="1388">
                  <c:v>1389.568581</c:v>
                </c:pt>
                <c:pt idx="1389">
                  <c:v>1384.641034</c:v>
                </c:pt>
                <c:pt idx="1390">
                  <c:v>1380.6230989999999</c:v>
                </c:pt>
                <c:pt idx="1391">
                  <c:v>1385.3131430000001</c:v>
                </c:pt>
                <c:pt idx="1392">
                  <c:v>1385.65815</c:v>
                </c:pt>
                <c:pt idx="1393">
                  <c:v>1377.101576</c:v>
                </c:pt>
                <c:pt idx="1394">
                  <c:v>1375.285592</c:v>
                </c:pt>
                <c:pt idx="1395">
                  <c:v>1382.5813780000001</c:v>
                </c:pt>
                <c:pt idx="1396">
                  <c:v>1384.4559690000001</c:v>
                </c:pt>
                <c:pt idx="1397">
                  <c:v>1385.8601040000001</c:v>
                </c:pt>
                <c:pt idx="1398">
                  <c:v>1399.725091</c:v>
                </c:pt>
                <c:pt idx="1399">
                  <c:v>1395.9223030000001</c:v>
                </c:pt>
                <c:pt idx="1400">
                  <c:v>1390.140281</c:v>
                </c:pt>
                <c:pt idx="1401">
                  <c:v>1370.842531</c:v>
                </c:pt>
                <c:pt idx="1402">
                  <c:v>1367.853552</c:v>
                </c:pt>
                <c:pt idx="1403">
                  <c:v>1376.9999230000001</c:v>
                </c:pt>
                <c:pt idx="1404">
                  <c:v>1384.43283</c:v>
                </c:pt>
                <c:pt idx="1405">
                  <c:v>1386.6824409999999</c:v>
                </c:pt>
                <c:pt idx="1406">
                  <c:v>1395.917731</c:v>
                </c:pt>
                <c:pt idx="1407">
                  <c:v>1399.3606239999999</c:v>
                </c:pt>
                <c:pt idx="1408">
                  <c:v>1406.3190770000001</c:v>
                </c:pt>
                <c:pt idx="1409">
                  <c:v>1407.1463229999999</c:v>
                </c:pt>
                <c:pt idx="1410">
                  <c:v>1411.455596</c:v>
                </c:pt>
                <c:pt idx="1411">
                  <c:v>1411.247024</c:v>
                </c:pt>
                <c:pt idx="1412">
                  <c:v>1412.547851</c:v>
                </c:pt>
                <c:pt idx="1413">
                  <c:v>1406.3205740000001</c:v>
                </c:pt>
                <c:pt idx="1414">
                  <c:v>1413.8019979999999</c:v>
                </c:pt>
                <c:pt idx="1415">
                  <c:v>1410.2613899999999</c:v>
                </c:pt>
                <c:pt idx="1416">
                  <c:v>1405.314987</c:v>
                </c:pt>
                <c:pt idx="1417">
                  <c:v>1401.218241</c:v>
                </c:pt>
                <c:pt idx="1418">
                  <c:v>1401.38357</c:v>
                </c:pt>
                <c:pt idx="1419">
                  <c:v>1407.8261829999999</c:v>
                </c:pt>
                <c:pt idx="1420">
                  <c:v>1404.008311</c:v>
                </c:pt>
                <c:pt idx="1421">
                  <c:v>1404.964984</c:v>
                </c:pt>
                <c:pt idx="1422">
                  <c:v>1405.2954070000001</c:v>
                </c:pt>
                <c:pt idx="1423">
                  <c:v>1400.3767069999999</c:v>
                </c:pt>
                <c:pt idx="1424">
                  <c:v>1408.533492</c:v>
                </c:pt>
                <c:pt idx="1425">
                  <c:v>1410.8358029999999</c:v>
                </c:pt>
                <c:pt idx="1426">
                  <c:v>1414.0923740000001</c:v>
                </c:pt>
                <c:pt idx="1427">
                  <c:v>1419.865215</c:v>
                </c:pt>
                <c:pt idx="1428">
                  <c:v>1423.8863650000001</c:v>
                </c:pt>
                <c:pt idx="1429">
                  <c:v>1428.924501</c:v>
                </c:pt>
                <c:pt idx="1430">
                  <c:v>1427.1550540000001</c:v>
                </c:pt>
                <c:pt idx="1431">
                  <c:v>1423.723659</c:v>
                </c:pt>
                <c:pt idx="1432">
                  <c:v>1432.109473</c:v>
                </c:pt>
                <c:pt idx="1433">
                  <c:v>1431.374679</c:v>
                </c:pt>
                <c:pt idx="1434">
                  <c:v>1431.1084510000001</c:v>
                </c:pt>
                <c:pt idx="1435">
                  <c:v>1430.4249</c:v>
                </c:pt>
                <c:pt idx="1436">
                  <c:v>1427.2796499999999</c:v>
                </c:pt>
                <c:pt idx="1437">
                  <c:v>1432.9321849999999</c:v>
                </c:pt>
                <c:pt idx="1438">
                  <c:v>1440.0795869999999</c:v>
                </c:pt>
                <c:pt idx="1439">
                  <c:v>1439.2324920000001</c:v>
                </c:pt>
                <c:pt idx="1440">
                  <c:v>1437.2590359999999</c:v>
                </c:pt>
                <c:pt idx="1441">
                  <c:v>1434.781457</c:v>
                </c:pt>
                <c:pt idx="1442">
                  <c:v>1430.219642</c:v>
                </c:pt>
                <c:pt idx="1443">
                  <c:v>1430.3270460000001</c:v>
                </c:pt>
                <c:pt idx="1444">
                  <c:v>1427.0074139999999</c:v>
                </c:pt>
                <c:pt idx="1445">
                  <c:v>1429.545421</c:v>
                </c:pt>
                <c:pt idx="1446">
                  <c:v>1433.3506930000001</c:v>
                </c:pt>
                <c:pt idx="1447">
                  <c:v>1435.7872259999999</c:v>
                </c:pt>
                <c:pt idx="1448">
                  <c:v>1441.7275709999999</c:v>
                </c:pt>
                <c:pt idx="1449">
                  <c:v>1441.742671</c:v>
                </c:pt>
                <c:pt idx="1450">
                  <c:v>1446.0986049999999</c:v>
                </c:pt>
                <c:pt idx="1451">
                  <c:v>1445.5865470000001</c:v>
                </c:pt>
                <c:pt idx="1452">
                  <c:v>1450.5193549999999</c:v>
                </c:pt>
                <c:pt idx="1453">
                  <c:v>1442.9710620000001</c:v>
                </c:pt>
                <c:pt idx="1454">
                  <c:v>1442.5088720000001</c:v>
                </c:pt>
                <c:pt idx="1455">
                  <c:v>1436.4314420000001</c:v>
                </c:pt>
                <c:pt idx="1456">
                  <c:v>1438.451509</c:v>
                </c:pt>
                <c:pt idx="1457">
                  <c:v>1438.51234</c:v>
                </c:pt>
                <c:pt idx="1458">
                  <c:v>1438.253485</c:v>
                </c:pt>
                <c:pt idx="1459">
                  <c:v>1438.9029310000001</c:v>
                </c:pt>
                <c:pt idx="1460">
                  <c:v>1436.4549010000001</c:v>
                </c:pt>
                <c:pt idx="1461">
                  <c:v>1432.8112880000001</c:v>
                </c:pt>
                <c:pt idx="1462">
                  <c:v>1433.5251929999999</c:v>
                </c:pt>
                <c:pt idx="1463">
                  <c:v>1433.9333360000001</c:v>
                </c:pt>
                <c:pt idx="1464">
                  <c:v>1439.617927</c:v>
                </c:pt>
                <c:pt idx="1465">
                  <c:v>1446.3429149999999</c:v>
                </c:pt>
                <c:pt idx="1466">
                  <c:v>1455.159893</c:v>
                </c:pt>
                <c:pt idx="1467">
                  <c:v>1457.8307580000001</c:v>
                </c:pt>
                <c:pt idx="1468">
                  <c:v>1457.2065930000001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51-47C1-9EF9-EF75D9C60066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1001.009681</c:v>
                </c:pt>
                <c:pt idx="2">
                  <c:v>1003.688726</c:v>
                </c:pt>
                <c:pt idx="3">
                  <c:v>1006.7092280000001</c:v>
                </c:pt>
                <c:pt idx="4">
                  <c:v>1007.899604</c:v>
                </c:pt>
                <c:pt idx="5">
                  <c:v>1006.762866</c:v>
                </c:pt>
                <c:pt idx="6">
                  <c:v>1009.035513</c:v>
                </c:pt>
                <c:pt idx="7">
                  <c:v>1009.901867</c:v>
                </c:pt>
                <c:pt idx="8">
                  <c:v>1013.290003</c:v>
                </c:pt>
                <c:pt idx="9">
                  <c:v>1015.86574</c:v>
                </c:pt>
                <c:pt idx="10">
                  <c:v>1016.347482</c:v>
                </c:pt>
                <c:pt idx="11">
                  <c:v>1015.623907</c:v>
                </c:pt>
                <c:pt idx="12">
                  <c:v>1015.850922</c:v>
                </c:pt>
                <c:pt idx="13">
                  <c:v>1019.131394</c:v>
                </c:pt>
                <c:pt idx="14">
                  <c:v>1018.776103</c:v>
                </c:pt>
                <c:pt idx="15">
                  <c:v>1016.959983</c:v>
                </c:pt>
                <c:pt idx="16">
                  <c:v>1019.8095530000001</c:v>
                </c:pt>
                <c:pt idx="17">
                  <c:v>1021.299519</c:v>
                </c:pt>
                <c:pt idx="18">
                  <c:v>1027.579475</c:v>
                </c:pt>
                <c:pt idx="19">
                  <c:v>1024.2908769999999</c:v>
                </c:pt>
                <c:pt idx="20">
                  <c:v>1026.9241099999999</c:v>
                </c:pt>
                <c:pt idx="21">
                  <c:v>1030.8492000000001</c:v>
                </c:pt>
                <c:pt idx="22">
                  <c:v>1031.718396</c:v>
                </c:pt>
                <c:pt idx="23">
                  <c:v>1032.721012</c:v>
                </c:pt>
                <c:pt idx="24">
                  <c:v>1029.4387380000001</c:v>
                </c:pt>
                <c:pt idx="25">
                  <c:v>1029.945759</c:v>
                </c:pt>
                <c:pt idx="26">
                  <c:v>1031.547405</c:v>
                </c:pt>
                <c:pt idx="27">
                  <c:v>1030.8957150000001</c:v>
                </c:pt>
                <c:pt idx="28">
                  <c:v>1035.5018849999999</c:v>
                </c:pt>
                <c:pt idx="29">
                  <c:v>1038.943115</c:v>
                </c:pt>
                <c:pt idx="30">
                  <c:v>1040.2694039999999</c:v>
                </c:pt>
                <c:pt idx="31">
                  <c:v>1039.896436</c:v>
                </c:pt>
                <c:pt idx="32">
                  <c:v>1040.1636840000001</c:v>
                </c:pt>
                <c:pt idx="33">
                  <c:v>1038.8668700000001</c:v>
                </c:pt>
                <c:pt idx="34">
                  <c:v>1040.7283199999999</c:v>
                </c:pt>
                <c:pt idx="35">
                  <c:v>1042.114499</c:v>
                </c:pt>
                <c:pt idx="36">
                  <c:v>1040.208466</c:v>
                </c:pt>
                <c:pt idx="37">
                  <c:v>1039.9623180000001</c:v>
                </c:pt>
                <c:pt idx="38">
                  <c:v>1044.7663680000001</c:v>
                </c:pt>
                <c:pt idx="39">
                  <c:v>1045.602901</c:v>
                </c:pt>
                <c:pt idx="40">
                  <c:v>1047.825965</c:v>
                </c:pt>
                <c:pt idx="41">
                  <c:v>1051.1974760000001</c:v>
                </c:pt>
                <c:pt idx="42">
                  <c:v>1050.1952040000001</c:v>
                </c:pt>
                <c:pt idx="43">
                  <c:v>1047.423515</c:v>
                </c:pt>
                <c:pt idx="44">
                  <c:v>1052.7065190000001</c:v>
                </c:pt>
                <c:pt idx="45">
                  <c:v>1053.4716539999999</c:v>
                </c:pt>
                <c:pt idx="46">
                  <c:v>1053.8767459999999</c:v>
                </c:pt>
                <c:pt idx="47">
                  <c:v>1053.6540150000001</c:v>
                </c:pt>
                <c:pt idx="48">
                  <c:v>1058.347583</c:v>
                </c:pt>
                <c:pt idx="49">
                  <c:v>1061.689239</c:v>
                </c:pt>
                <c:pt idx="50">
                  <c:v>1060.5586129999999</c:v>
                </c:pt>
                <c:pt idx="51">
                  <c:v>1061.119567</c:v>
                </c:pt>
                <c:pt idx="52">
                  <c:v>1065.379833</c:v>
                </c:pt>
                <c:pt idx="53">
                  <c:v>1062.8340700000001</c:v>
                </c:pt>
                <c:pt idx="54">
                  <c:v>1061.8803949999999</c:v>
                </c:pt>
                <c:pt idx="55">
                  <c:v>1063.6727370000001</c:v>
                </c:pt>
                <c:pt idx="56">
                  <c:v>1064.036728</c:v>
                </c:pt>
                <c:pt idx="57">
                  <c:v>1065.162906</c:v>
                </c:pt>
                <c:pt idx="58">
                  <c:v>1063.319587</c:v>
                </c:pt>
                <c:pt idx="59">
                  <c:v>1064.7918320000001</c:v>
                </c:pt>
                <c:pt idx="60">
                  <c:v>1066.553576</c:v>
                </c:pt>
                <c:pt idx="61">
                  <c:v>1067.045568</c:v>
                </c:pt>
                <c:pt idx="62">
                  <c:v>1067.7965919999999</c:v>
                </c:pt>
                <c:pt idx="63">
                  <c:v>1070.459243</c:v>
                </c:pt>
                <c:pt idx="64">
                  <c:v>1068.2939409999999</c:v>
                </c:pt>
                <c:pt idx="65">
                  <c:v>1065.749116</c:v>
                </c:pt>
                <c:pt idx="66">
                  <c:v>1069.4708049999999</c:v>
                </c:pt>
                <c:pt idx="67">
                  <c:v>1068.700511</c:v>
                </c:pt>
                <c:pt idx="68">
                  <c:v>1068.8809389999999</c:v>
                </c:pt>
                <c:pt idx="69">
                  <c:v>1071.419163</c:v>
                </c:pt>
                <c:pt idx="70">
                  <c:v>1070.3855550000001</c:v>
                </c:pt>
                <c:pt idx="71">
                  <c:v>1069.720202</c:v>
                </c:pt>
                <c:pt idx="72">
                  <c:v>1073.0985900000001</c:v>
                </c:pt>
                <c:pt idx="73">
                  <c:v>1070.9281820000001</c:v>
                </c:pt>
                <c:pt idx="74">
                  <c:v>1076.6729049999999</c:v>
                </c:pt>
                <c:pt idx="75">
                  <c:v>1077.695303</c:v>
                </c:pt>
                <c:pt idx="76">
                  <c:v>1076.7728540000001</c:v>
                </c:pt>
                <c:pt idx="77">
                  <c:v>1078.714197</c:v>
                </c:pt>
                <c:pt idx="78">
                  <c:v>1077.550199</c:v>
                </c:pt>
                <c:pt idx="79">
                  <c:v>1078.814386</c:v>
                </c:pt>
                <c:pt idx="80">
                  <c:v>1077.5996479999999</c:v>
                </c:pt>
                <c:pt idx="81">
                  <c:v>1073.628753</c:v>
                </c:pt>
                <c:pt idx="82">
                  <c:v>1077.6651199999999</c:v>
                </c:pt>
                <c:pt idx="83">
                  <c:v>1076.7079940000001</c:v>
                </c:pt>
                <c:pt idx="84">
                  <c:v>1073.4680539999999</c:v>
                </c:pt>
                <c:pt idx="85">
                  <c:v>1073.163372</c:v>
                </c:pt>
                <c:pt idx="86">
                  <c:v>1071.53855</c:v>
                </c:pt>
                <c:pt idx="87">
                  <c:v>1068.8770259999999</c:v>
                </c:pt>
                <c:pt idx="88">
                  <c:v>1065.827434</c:v>
                </c:pt>
                <c:pt idx="89">
                  <c:v>1067.945295</c:v>
                </c:pt>
                <c:pt idx="90">
                  <c:v>1070.6816859999999</c:v>
                </c:pt>
                <c:pt idx="91">
                  <c:v>1074.0372239999999</c:v>
                </c:pt>
                <c:pt idx="92">
                  <c:v>1071.6458720000001</c:v>
                </c:pt>
                <c:pt idx="93">
                  <c:v>1068.4930220000001</c:v>
                </c:pt>
                <c:pt idx="94">
                  <c:v>1068.078505</c:v>
                </c:pt>
                <c:pt idx="95">
                  <c:v>1068.1417739999999</c:v>
                </c:pt>
                <c:pt idx="96">
                  <c:v>1067.708014</c:v>
                </c:pt>
                <c:pt idx="97">
                  <c:v>1070.5126210000001</c:v>
                </c:pt>
                <c:pt idx="98">
                  <c:v>1069.6722769999999</c:v>
                </c:pt>
                <c:pt idx="99">
                  <c:v>1067.094578</c:v>
                </c:pt>
                <c:pt idx="100">
                  <c:v>1068.420642</c:v>
                </c:pt>
                <c:pt idx="101">
                  <c:v>1069.776413</c:v>
                </c:pt>
                <c:pt idx="102">
                  <c:v>1071.487897</c:v>
                </c:pt>
                <c:pt idx="103">
                  <c:v>1074.726185</c:v>
                </c:pt>
                <c:pt idx="104">
                  <c:v>1077.871819</c:v>
                </c:pt>
                <c:pt idx="105">
                  <c:v>1076.610682</c:v>
                </c:pt>
                <c:pt idx="106">
                  <c:v>1078.7065279999999</c:v>
                </c:pt>
                <c:pt idx="107">
                  <c:v>1077.8158570000001</c:v>
                </c:pt>
                <c:pt idx="108">
                  <c:v>1079.6059270000001</c:v>
                </c:pt>
                <c:pt idx="109">
                  <c:v>1080.0480520000001</c:v>
                </c:pt>
                <c:pt idx="110">
                  <c:v>1082.265159</c:v>
                </c:pt>
                <c:pt idx="111">
                  <c:v>1084.9619709999999</c:v>
                </c:pt>
                <c:pt idx="112">
                  <c:v>1084.953544</c:v>
                </c:pt>
                <c:pt idx="113">
                  <c:v>1091.166659</c:v>
                </c:pt>
                <c:pt idx="114">
                  <c:v>1086.59772</c:v>
                </c:pt>
                <c:pt idx="115">
                  <c:v>1088.537192</c:v>
                </c:pt>
                <c:pt idx="116">
                  <c:v>1086.4772909999999</c:v>
                </c:pt>
                <c:pt idx="117">
                  <c:v>1086.565157</c:v>
                </c:pt>
                <c:pt idx="118">
                  <c:v>1083.0029709999999</c:v>
                </c:pt>
                <c:pt idx="119">
                  <c:v>1079.4507390000001</c:v>
                </c:pt>
                <c:pt idx="120">
                  <c:v>1080.6560959999999</c:v>
                </c:pt>
                <c:pt idx="121">
                  <c:v>1087.9692910000001</c:v>
                </c:pt>
                <c:pt idx="122">
                  <c:v>1091.4383290000001</c:v>
                </c:pt>
                <c:pt idx="123">
                  <c:v>1095.1276760000001</c:v>
                </c:pt>
                <c:pt idx="124">
                  <c:v>1094.7555199999999</c:v>
                </c:pt>
                <c:pt idx="125">
                  <c:v>1088.4843049999999</c:v>
                </c:pt>
                <c:pt idx="126">
                  <c:v>1086.292025</c:v>
                </c:pt>
                <c:pt idx="127">
                  <c:v>1088.3647430000001</c:v>
                </c:pt>
                <c:pt idx="128">
                  <c:v>1088.532412</c:v>
                </c:pt>
                <c:pt idx="129">
                  <c:v>1086.61871</c:v>
                </c:pt>
                <c:pt idx="130">
                  <c:v>1086.8221920000001</c:v>
                </c:pt>
                <c:pt idx="131">
                  <c:v>1088.35835</c:v>
                </c:pt>
                <c:pt idx="132">
                  <c:v>1087.4341730000001</c:v>
                </c:pt>
                <c:pt idx="133">
                  <c:v>1088.025946</c:v>
                </c:pt>
                <c:pt idx="134">
                  <c:v>1089.9455599999999</c:v>
                </c:pt>
                <c:pt idx="135">
                  <c:v>1089.0735030000001</c:v>
                </c:pt>
                <c:pt idx="136">
                  <c:v>1092.1892109999999</c:v>
                </c:pt>
                <c:pt idx="137">
                  <c:v>1094.562461</c:v>
                </c:pt>
                <c:pt idx="138">
                  <c:v>1097.4630090000001</c:v>
                </c:pt>
                <c:pt idx="139">
                  <c:v>1092.4816579999999</c:v>
                </c:pt>
                <c:pt idx="140">
                  <c:v>1094.3547060000001</c:v>
                </c:pt>
                <c:pt idx="141">
                  <c:v>1092.6604239999999</c:v>
                </c:pt>
                <c:pt idx="142">
                  <c:v>1089.6882410000001</c:v>
                </c:pt>
                <c:pt idx="143">
                  <c:v>1089.876896</c:v>
                </c:pt>
                <c:pt idx="144">
                  <c:v>1091.8991679999999</c:v>
                </c:pt>
                <c:pt idx="145">
                  <c:v>1089.45514</c:v>
                </c:pt>
                <c:pt idx="146">
                  <c:v>1089.3400140000001</c:v>
                </c:pt>
                <c:pt idx="147">
                  <c:v>1092.8265899999999</c:v>
                </c:pt>
                <c:pt idx="148">
                  <c:v>1095.454581</c:v>
                </c:pt>
                <c:pt idx="149">
                  <c:v>1091.829614</c:v>
                </c:pt>
                <c:pt idx="150">
                  <c:v>1091.0675160000001</c:v>
                </c:pt>
                <c:pt idx="151">
                  <c:v>1094.8419160000001</c:v>
                </c:pt>
                <c:pt idx="152">
                  <c:v>1089.0880979999999</c:v>
                </c:pt>
                <c:pt idx="153">
                  <c:v>1093.0068739999999</c:v>
                </c:pt>
                <c:pt idx="154">
                  <c:v>1095.3853939999999</c:v>
                </c:pt>
                <c:pt idx="155">
                  <c:v>1098.635847</c:v>
                </c:pt>
                <c:pt idx="156">
                  <c:v>1096.265582</c:v>
                </c:pt>
                <c:pt idx="157">
                  <c:v>1096.2507499999999</c:v>
                </c:pt>
                <c:pt idx="158">
                  <c:v>1092.346783</c:v>
                </c:pt>
                <c:pt idx="159">
                  <c:v>1087.839768</c:v>
                </c:pt>
                <c:pt idx="160">
                  <c:v>1086.421284</c:v>
                </c:pt>
                <c:pt idx="161">
                  <c:v>1091.7329830000001</c:v>
                </c:pt>
                <c:pt idx="162">
                  <c:v>1094.0225840000001</c:v>
                </c:pt>
                <c:pt idx="163">
                  <c:v>1097.152523</c:v>
                </c:pt>
                <c:pt idx="164">
                  <c:v>1100.7718990000001</c:v>
                </c:pt>
                <c:pt idx="165">
                  <c:v>1100.7220669999999</c:v>
                </c:pt>
                <c:pt idx="166">
                  <c:v>1102.242872</c:v>
                </c:pt>
                <c:pt idx="167">
                  <c:v>1101.377072</c:v>
                </c:pt>
                <c:pt idx="168">
                  <c:v>1099.850318</c:v>
                </c:pt>
                <c:pt idx="169">
                  <c:v>1097.5600910000001</c:v>
                </c:pt>
                <c:pt idx="170">
                  <c:v>1093.44274</c:v>
                </c:pt>
                <c:pt idx="171">
                  <c:v>1097.0561310000001</c:v>
                </c:pt>
                <c:pt idx="172">
                  <c:v>1098.0922860000001</c:v>
                </c:pt>
                <c:pt idx="173">
                  <c:v>1098.0096470000001</c:v>
                </c:pt>
                <c:pt idx="174">
                  <c:v>1097.6507509999999</c:v>
                </c:pt>
                <c:pt idx="175">
                  <c:v>1101.7638139999999</c:v>
                </c:pt>
                <c:pt idx="176">
                  <c:v>1103.161717</c:v>
                </c:pt>
                <c:pt idx="177">
                  <c:v>1104.545527</c:v>
                </c:pt>
                <c:pt idx="178">
                  <c:v>1106.66327</c:v>
                </c:pt>
                <c:pt idx="179">
                  <c:v>1106.736191</c:v>
                </c:pt>
                <c:pt idx="180">
                  <c:v>1105.200227</c:v>
                </c:pt>
                <c:pt idx="181">
                  <c:v>1101.519356</c:v>
                </c:pt>
                <c:pt idx="182">
                  <c:v>1102.6244979999999</c:v>
                </c:pt>
                <c:pt idx="183">
                  <c:v>1100.0947140000001</c:v>
                </c:pt>
                <c:pt idx="184">
                  <c:v>1102.834664</c:v>
                </c:pt>
                <c:pt idx="185">
                  <c:v>1097.7100600000001</c:v>
                </c:pt>
                <c:pt idx="186">
                  <c:v>1095.7575429999999</c:v>
                </c:pt>
                <c:pt idx="187">
                  <c:v>1102.456942</c:v>
                </c:pt>
                <c:pt idx="188">
                  <c:v>1106.063811</c:v>
                </c:pt>
                <c:pt idx="189">
                  <c:v>1101.936702</c:v>
                </c:pt>
                <c:pt idx="190">
                  <c:v>1097.6374470000001</c:v>
                </c:pt>
                <c:pt idx="191">
                  <c:v>1099.4050810000001</c:v>
                </c:pt>
                <c:pt idx="192">
                  <c:v>1097.286591</c:v>
                </c:pt>
                <c:pt idx="193">
                  <c:v>1095.7573110000001</c:v>
                </c:pt>
                <c:pt idx="194">
                  <c:v>1096.3650500000001</c:v>
                </c:pt>
                <c:pt idx="195">
                  <c:v>1096.5682220000001</c:v>
                </c:pt>
                <c:pt idx="196">
                  <c:v>1095.628911</c:v>
                </c:pt>
                <c:pt idx="197">
                  <c:v>1095.2613249999999</c:v>
                </c:pt>
                <c:pt idx="198">
                  <c:v>1095.8622230000001</c:v>
                </c:pt>
                <c:pt idx="199">
                  <c:v>1097.3883040000001</c:v>
                </c:pt>
                <c:pt idx="200">
                  <c:v>1097.2820750000001</c:v>
                </c:pt>
                <c:pt idx="201">
                  <c:v>1097.414565</c:v>
                </c:pt>
                <c:pt idx="202">
                  <c:v>1095.328755</c:v>
                </c:pt>
                <c:pt idx="203">
                  <c:v>1092.9342349999999</c:v>
                </c:pt>
                <c:pt idx="204">
                  <c:v>1095.106761</c:v>
                </c:pt>
                <c:pt idx="205">
                  <c:v>1104.53476</c:v>
                </c:pt>
                <c:pt idx="206">
                  <c:v>1107.145579</c:v>
                </c:pt>
                <c:pt idx="207">
                  <c:v>1108.8558</c:v>
                </c:pt>
                <c:pt idx="208">
                  <c:v>1107.6409169999999</c:v>
                </c:pt>
                <c:pt idx="209">
                  <c:v>1105.826086</c:v>
                </c:pt>
                <c:pt idx="210">
                  <c:v>1109.3732680000001</c:v>
                </c:pt>
                <c:pt idx="211">
                  <c:v>1108.5665039999999</c:v>
                </c:pt>
                <c:pt idx="212">
                  <c:v>1112.1992279999999</c:v>
                </c:pt>
                <c:pt idx="213">
                  <c:v>1110.92732</c:v>
                </c:pt>
                <c:pt idx="214">
                  <c:v>1110.904397</c:v>
                </c:pt>
                <c:pt idx="215">
                  <c:v>1113.5306210000001</c:v>
                </c:pt>
                <c:pt idx="216">
                  <c:v>1117.274997</c:v>
                </c:pt>
                <c:pt idx="217">
                  <c:v>1119.3015929999999</c:v>
                </c:pt>
                <c:pt idx="218">
                  <c:v>1119.533964</c:v>
                </c:pt>
                <c:pt idx="219">
                  <c:v>1122.6506589999999</c:v>
                </c:pt>
                <c:pt idx="220">
                  <c:v>1123.712655</c:v>
                </c:pt>
                <c:pt idx="221">
                  <c:v>1120.8202510000001</c:v>
                </c:pt>
                <c:pt idx="222">
                  <c:v>1121.1636940000001</c:v>
                </c:pt>
                <c:pt idx="223">
                  <c:v>1124.76973</c:v>
                </c:pt>
                <c:pt idx="224">
                  <c:v>1123.7037459999999</c:v>
                </c:pt>
                <c:pt idx="225">
                  <c:v>1123.854932</c:v>
                </c:pt>
                <c:pt idx="226">
                  <c:v>1123.971569</c:v>
                </c:pt>
                <c:pt idx="227">
                  <c:v>1125.2050670000001</c:v>
                </c:pt>
                <c:pt idx="228">
                  <c:v>1119.545515</c:v>
                </c:pt>
                <c:pt idx="229">
                  <c:v>1120.2280800000001</c:v>
                </c:pt>
                <c:pt idx="230">
                  <c:v>1116.9892829999999</c:v>
                </c:pt>
                <c:pt idx="231">
                  <c:v>1113.1687119999999</c:v>
                </c:pt>
                <c:pt idx="232">
                  <c:v>1120.2407519999999</c:v>
                </c:pt>
                <c:pt idx="233">
                  <c:v>1116.712667</c:v>
                </c:pt>
                <c:pt idx="234">
                  <c:v>1116.8797239999999</c:v>
                </c:pt>
                <c:pt idx="235">
                  <c:v>1118.771191</c:v>
                </c:pt>
                <c:pt idx="236">
                  <c:v>1118.5700569999999</c:v>
                </c:pt>
                <c:pt idx="237">
                  <c:v>1123.4453100000001</c:v>
                </c:pt>
                <c:pt idx="238">
                  <c:v>1124.353885</c:v>
                </c:pt>
                <c:pt idx="239">
                  <c:v>1124.3625709999999</c:v>
                </c:pt>
                <c:pt idx="240">
                  <c:v>1121.550438</c:v>
                </c:pt>
                <c:pt idx="241">
                  <c:v>1124.4606140000001</c:v>
                </c:pt>
                <c:pt idx="242">
                  <c:v>1128.6686090000001</c:v>
                </c:pt>
                <c:pt idx="243">
                  <c:v>1128.6379979999999</c:v>
                </c:pt>
                <c:pt idx="244">
                  <c:v>1129.163047</c:v>
                </c:pt>
                <c:pt idx="245">
                  <c:v>1130.331835</c:v>
                </c:pt>
                <c:pt idx="246">
                  <c:v>1118.948433</c:v>
                </c:pt>
                <c:pt idx="247">
                  <c:v>1116.4597160000001</c:v>
                </c:pt>
                <c:pt idx="248">
                  <c:v>1122.5553460000001</c:v>
                </c:pt>
                <c:pt idx="249">
                  <c:v>1123.1572140000001</c:v>
                </c:pt>
                <c:pt idx="250">
                  <c:v>1126.11617</c:v>
                </c:pt>
                <c:pt idx="251">
                  <c:v>1126.5072290000001</c:v>
                </c:pt>
                <c:pt idx="252">
                  <c:v>1126.4338339999999</c:v>
                </c:pt>
                <c:pt idx="253">
                  <c:v>1130.6574089999999</c:v>
                </c:pt>
                <c:pt idx="254">
                  <c:v>1130.8353999999999</c:v>
                </c:pt>
                <c:pt idx="255">
                  <c:v>1133.5842459999999</c:v>
                </c:pt>
                <c:pt idx="256">
                  <c:v>1134.705328</c:v>
                </c:pt>
                <c:pt idx="257">
                  <c:v>1137.0296519999999</c:v>
                </c:pt>
                <c:pt idx="258">
                  <c:v>1138.3535750000001</c:v>
                </c:pt>
                <c:pt idx="259">
                  <c:v>1140.4680169999999</c:v>
                </c:pt>
                <c:pt idx="260">
                  <c:v>1141.1638</c:v>
                </c:pt>
                <c:pt idx="261">
                  <c:v>1141.6541629999999</c:v>
                </c:pt>
                <c:pt idx="262">
                  <c:v>1145.766237</c:v>
                </c:pt>
                <c:pt idx="263">
                  <c:v>1148.052782</c:v>
                </c:pt>
                <c:pt idx="264">
                  <c:v>1148.195933</c:v>
                </c:pt>
                <c:pt idx="265">
                  <c:v>1143.5197479999999</c:v>
                </c:pt>
                <c:pt idx="266">
                  <c:v>1142.4784549999999</c:v>
                </c:pt>
                <c:pt idx="267">
                  <c:v>1146.889541</c:v>
                </c:pt>
                <c:pt idx="268">
                  <c:v>1146.232718</c:v>
                </c:pt>
                <c:pt idx="269">
                  <c:v>1142.593738</c:v>
                </c:pt>
                <c:pt idx="270">
                  <c:v>1147.3130209999999</c:v>
                </c:pt>
                <c:pt idx="271">
                  <c:v>1151.334519</c:v>
                </c:pt>
                <c:pt idx="272">
                  <c:v>1153.295627</c:v>
                </c:pt>
                <c:pt idx="273">
                  <c:v>1156.4507699999999</c:v>
                </c:pt>
                <c:pt idx="274">
                  <c:v>1155.953074</c:v>
                </c:pt>
                <c:pt idx="275">
                  <c:v>1160.3280540000001</c:v>
                </c:pt>
                <c:pt idx="276">
                  <c:v>1158.9803649999999</c:v>
                </c:pt>
                <c:pt idx="277">
                  <c:v>1158.9536559999999</c:v>
                </c:pt>
                <c:pt idx="278">
                  <c:v>1157.525909</c:v>
                </c:pt>
                <c:pt idx="279">
                  <c:v>1159.2125100000001</c:v>
                </c:pt>
                <c:pt idx="280">
                  <c:v>1159.752309</c:v>
                </c:pt>
                <c:pt idx="281">
                  <c:v>1161.1504930000001</c:v>
                </c:pt>
                <c:pt idx="282">
                  <c:v>1161.5624270000001</c:v>
                </c:pt>
                <c:pt idx="283">
                  <c:v>1159.654446</c:v>
                </c:pt>
                <c:pt idx="284">
                  <c:v>1148.12005</c:v>
                </c:pt>
                <c:pt idx="285">
                  <c:v>1137.000943</c:v>
                </c:pt>
                <c:pt idx="286">
                  <c:v>1133.5481609999999</c:v>
                </c:pt>
                <c:pt idx="287">
                  <c:v>1122.4333160000001</c:v>
                </c:pt>
                <c:pt idx="288">
                  <c:v>1118.4962820000001</c:v>
                </c:pt>
                <c:pt idx="289">
                  <c:v>1128.9770920000001</c:v>
                </c:pt>
                <c:pt idx="290">
                  <c:v>1128.5187120000001</c:v>
                </c:pt>
                <c:pt idx="291">
                  <c:v>1144.807597</c:v>
                </c:pt>
                <c:pt idx="292">
                  <c:v>1140.3445489999999</c:v>
                </c:pt>
                <c:pt idx="293">
                  <c:v>1137.7891420000001</c:v>
                </c:pt>
                <c:pt idx="294">
                  <c:v>1103.7977760000001</c:v>
                </c:pt>
                <c:pt idx="295">
                  <c:v>1122.7760330000001</c:v>
                </c:pt>
                <c:pt idx="296">
                  <c:v>1091.6478300000001</c:v>
                </c:pt>
                <c:pt idx="297">
                  <c:v>1017.185157</c:v>
                </c:pt>
                <c:pt idx="298">
                  <c:v>1067.2090800000001</c:v>
                </c:pt>
                <c:pt idx="299">
                  <c:v>999.67476969999996</c:v>
                </c:pt>
                <c:pt idx="300">
                  <c:v>1023.885314</c:v>
                </c:pt>
                <c:pt idx="301">
                  <c:v>967.63270439999997</c:v>
                </c:pt>
                <c:pt idx="302">
                  <c:v>995.89818769999999</c:v>
                </c:pt>
                <c:pt idx="303">
                  <c:v>990.05801899999994</c:v>
                </c:pt>
                <c:pt idx="304">
                  <c:v>970.04888149999999</c:v>
                </c:pt>
                <c:pt idx="305">
                  <c:v>1016.725237</c:v>
                </c:pt>
                <c:pt idx="306">
                  <c:v>1026.8573249999999</c:v>
                </c:pt>
                <c:pt idx="307">
                  <c:v>1032.869631</c:v>
                </c:pt>
                <c:pt idx="308">
                  <c:v>1023.913037</c:v>
                </c:pt>
                <c:pt idx="309">
                  <c:v>1043.8358920000001</c:v>
                </c:pt>
                <c:pt idx="310">
                  <c:v>1050.578002</c:v>
                </c:pt>
                <c:pt idx="311">
                  <c:v>1043.034298</c:v>
                </c:pt>
                <c:pt idx="312">
                  <c:v>1047.8314740000001</c:v>
                </c:pt>
                <c:pt idx="313">
                  <c:v>1043.4584050000001</c:v>
                </c:pt>
                <c:pt idx="314">
                  <c:v>1065.607743</c:v>
                </c:pt>
                <c:pt idx="315">
                  <c:v>1062.987705</c:v>
                </c:pt>
                <c:pt idx="316">
                  <c:v>1069.21621</c:v>
                </c:pt>
                <c:pt idx="317">
                  <c:v>1082.5241759999999</c:v>
                </c:pt>
                <c:pt idx="318">
                  <c:v>1079.7860109999999</c:v>
                </c:pt>
                <c:pt idx="319">
                  <c:v>1090.059962</c:v>
                </c:pt>
                <c:pt idx="320">
                  <c:v>1099.7869599999999</c:v>
                </c:pt>
                <c:pt idx="321">
                  <c:v>1097.3450929999999</c:v>
                </c:pt>
                <c:pt idx="322">
                  <c:v>1107.1727370000001</c:v>
                </c:pt>
                <c:pt idx="323">
                  <c:v>1104.0785350000001</c:v>
                </c:pt>
                <c:pt idx="324">
                  <c:v>1096.6724409999999</c:v>
                </c:pt>
                <c:pt idx="325">
                  <c:v>1106.10942</c:v>
                </c:pt>
                <c:pt idx="326">
                  <c:v>1101.679447</c:v>
                </c:pt>
                <c:pt idx="327">
                  <c:v>1108.406976</c:v>
                </c:pt>
                <c:pt idx="328">
                  <c:v>1111.145019</c:v>
                </c:pt>
                <c:pt idx="329">
                  <c:v>1114.181887</c:v>
                </c:pt>
                <c:pt idx="330">
                  <c:v>1126.0957089999999</c:v>
                </c:pt>
                <c:pt idx="331">
                  <c:v>1121.6603889999999</c:v>
                </c:pt>
                <c:pt idx="332">
                  <c:v>1118.50746</c:v>
                </c:pt>
                <c:pt idx="333">
                  <c:v>1120.16554</c:v>
                </c:pt>
                <c:pt idx="334">
                  <c:v>1122.659678</c:v>
                </c:pt>
                <c:pt idx="335">
                  <c:v>1121.0107869999999</c:v>
                </c:pt>
                <c:pt idx="336">
                  <c:v>1121.6594829999999</c:v>
                </c:pt>
                <c:pt idx="337">
                  <c:v>1127.029675</c:v>
                </c:pt>
                <c:pt idx="338">
                  <c:v>1128.280904</c:v>
                </c:pt>
                <c:pt idx="339">
                  <c:v>1122.9275829999999</c:v>
                </c:pt>
                <c:pt idx="340">
                  <c:v>1116.4790929999999</c:v>
                </c:pt>
                <c:pt idx="341">
                  <c:v>1117.544627</c:v>
                </c:pt>
                <c:pt idx="342">
                  <c:v>1120.271317</c:v>
                </c:pt>
                <c:pt idx="343">
                  <c:v>1123.630032</c:v>
                </c:pt>
                <c:pt idx="344">
                  <c:v>1129.7710509999999</c:v>
                </c:pt>
                <c:pt idx="345">
                  <c:v>1128.588857</c:v>
                </c:pt>
                <c:pt idx="346">
                  <c:v>1128.868725</c:v>
                </c:pt>
                <c:pt idx="347">
                  <c:v>1137.3607770000001</c:v>
                </c:pt>
                <c:pt idx="348">
                  <c:v>1133.40002</c:v>
                </c:pt>
                <c:pt idx="349">
                  <c:v>1136.6416730000001</c:v>
                </c:pt>
                <c:pt idx="350">
                  <c:v>1136.1592909999999</c:v>
                </c:pt>
                <c:pt idx="351">
                  <c:v>1139.9970599999999</c:v>
                </c:pt>
                <c:pt idx="352">
                  <c:v>1140.6521560000001</c:v>
                </c:pt>
                <c:pt idx="353">
                  <c:v>1145.1385600000001</c:v>
                </c:pt>
                <c:pt idx="354">
                  <c:v>1149.666821</c:v>
                </c:pt>
                <c:pt idx="355">
                  <c:v>1145.5691629999999</c:v>
                </c:pt>
                <c:pt idx="356">
                  <c:v>1152.335323</c:v>
                </c:pt>
                <c:pt idx="357">
                  <c:v>1158.422738</c:v>
                </c:pt>
                <c:pt idx="358">
                  <c:v>1158.548646</c:v>
                </c:pt>
                <c:pt idx="359">
                  <c:v>1159.4941719999999</c:v>
                </c:pt>
                <c:pt idx="360">
                  <c:v>1142.017092</c:v>
                </c:pt>
                <c:pt idx="361">
                  <c:v>1148.5282529999999</c:v>
                </c:pt>
                <c:pt idx="362">
                  <c:v>1152.2475609999999</c:v>
                </c:pt>
                <c:pt idx="363">
                  <c:v>1158.215365</c:v>
                </c:pt>
                <c:pt idx="364">
                  <c:v>1158.716897</c:v>
                </c:pt>
                <c:pt idx="365">
                  <c:v>1161.286814</c:v>
                </c:pt>
                <c:pt idx="366">
                  <c:v>1159.4806249999999</c:v>
                </c:pt>
                <c:pt idx="367">
                  <c:v>1161.696512</c:v>
                </c:pt>
                <c:pt idx="368">
                  <c:v>1162.958789</c:v>
                </c:pt>
                <c:pt idx="369">
                  <c:v>1150.4743470000001</c:v>
                </c:pt>
                <c:pt idx="370">
                  <c:v>1156.3096479999999</c:v>
                </c:pt>
                <c:pt idx="371">
                  <c:v>1149.0630169999999</c:v>
                </c:pt>
                <c:pt idx="372">
                  <c:v>1155.410482</c:v>
                </c:pt>
                <c:pt idx="373">
                  <c:v>1160.949496</c:v>
                </c:pt>
                <c:pt idx="374">
                  <c:v>1165.67968</c:v>
                </c:pt>
                <c:pt idx="375">
                  <c:v>1166.445095</c:v>
                </c:pt>
                <c:pt idx="376">
                  <c:v>1172.332478</c:v>
                </c:pt>
                <c:pt idx="377">
                  <c:v>1170.8275880000001</c:v>
                </c:pt>
                <c:pt idx="378">
                  <c:v>1168.730732</c:v>
                </c:pt>
                <c:pt idx="379">
                  <c:v>1169.0929550000001</c:v>
                </c:pt>
                <c:pt idx="380">
                  <c:v>1173.3103699999999</c:v>
                </c:pt>
                <c:pt idx="381">
                  <c:v>1171.4332429999999</c:v>
                </c:pt>
                <c:pt idx="382">
                  <c:v>1178.5597250000001</c:v>
                </c:pt>
                <c:pt idx="383">
                  <c:v>1180.9662089999999</c:v>
                </c:pt>
                <c:pt idx="384">
                  <c:v>1182.1229040000001</c:v>
                </c:pt>
                <c:pt idx="385">
                  <c:v>1184.790383</c:v>
                </c:pt>
                <c:pt idx="386">
                  <c:v>1187.78262</c:v>
                </c:pt>
                <c:pt idx="387">
                  <c:v>1187.0230019999999</c:v>
                </c:pt>
                <c:pt idx="388">
                  <c:v>1186.879807</c:v>
                </c:pt>
                <c:pt idx="389">
                  <c:v>1181.650596</c:v>
                </c:pt>
                <c:pt idx="390">
                  <c:v>1181.2883629999999</c:v>
                </c:pt>
                <c:pt idx="391">
                  <c:v>1182.418469</c:v>
                </c:pt>
                <c:pt idx="392">
                  <c:v>1183.263989</c:v>
                </c:pt>
                <c:pt idx="393">
                  <c:v>1186.961114</c:v>
                </c:pt>
                <c:pt idx="394">
                  <c:v>1189.5528079999999</c:v>
                </c:pt>
                <c:pt idx="395">
                  <c:v>1186.8797709999999</c:v>
                </c:pt>
                <c:pt idx="396">
                  <c:v>1195.5083159999999</c:v>
                </c:pt>
                <c:pt idx="397">
                  <c:v>1195.748867</c:v>
                </c:pt>
                <c:pt idx="398">
                  <c:v>1200.112705</c:v>
                </c:pt>
                <c:pt idx="399">
                  <c:v>1199.21263</c:v>
                </c:pt>
                <c:pt idx="400">
                  <c:v>1199.001227</c:v>
                </c:pt>
                <c:pt idx="401">
                  <c:v>1192.4129829999999</c:v>
                </c:pt>
                <c:pt idx="402">
                  <c:v>1195.085626</c:v>
                </c:pt>
                <c:pt idx="403">
                  <c:v>1190.270726</c:v>
                </c:pt>
                <c:pt idx="404">
                  <c:v>1190.8788850000001</c:v>
                </c:pt>
                <c:pt idx="405">
                  <c:v>1194.3901390000001</c:v>
                </c:pt>
                <c:pt idx="406">
                  <c:v>1194.8760199999999</c:v>
                </c:pt>
                <c:pt idx="407">
                  <c:v>1192.742716</c:v>
                </c:pt>
                <c:pt idx="408">
                  <c:v>1193.166555</c:v>
                </c:pt>
                <c:pt idx="409">
                  <c:v>1193.2171960000001</c:v>
                </c:pt>
                <c:pt idx="410">
                  <c:v>1198.0145869999999</c:v>
                </c:pt>
                <c:pt idx="411">
                  <c:v>1193.9540919999999</c:v>
                </c:pt>
                <c:pt idx="412">
                  <c:v>1196.778814</c:v>
                </c:pt>
                <c:pt idx="413">
                  <c:v>1192.1853189999999</c:v>
                </c:pt>
                <c:pt idx="414">
                  <c:v>1193.470609</c:v>
                </c:pt>
                <c:pt idx="415">
                  <c:v>1191.367295</c:v>
                </c:pt>
                <c:pt idx="416">
                  <c:v>1198.5348260000001</c:v>
                </c:pt>
                <c:pt idx="417">
                  <c:v>1206.747756</c:v>
                </c:pt>
                <c:pt idx="418">
                  <c:v>1196.6211969999999</c:v>
                </c:pt>
                <c:pt idx="419">
                  <c:v>1189.2424719999999</c:v>
                </c:pt>
                <c:pt idx="420">
                  <c:v>1184.720143</c:v>
                </c:pt>
                <c:pt idx="421">
                  <c:v>1192.081878</c:v>
                </c:pt>
                <c:pt idx="422">
                  <c:v>1187.310684</c:v>
                </c:pt>
                <c:pt idx="423">
                  <c:v>1190.8689609999999</c:v>
                </c:pt>
                <c:pt idx="424">
                  <c:v>1194.920791</c:v>
                </c:pt>
                <c:pt idx="425">
                  <c:v>1197.0137540000001</c:v>
                </c:pt>
                <c:pt idx="426">
                  <c:v>1193.5912350000001</c:v>
                </c:pt>
                <c:pt idx="427">
                  <c:v>1191.26378</c:v>
                </c:pt>
                <c:pt idx="428">
                  <c:v>1188.849438</c:v>
                </c:pt>
                <c:pt idx="429">
                  <c:v>1185.398954</c:v>
                </c:pt>
                <c:pt idx="430">
                  <c:v>1188.3228899999999</c:v>
                </c:pt>
                <c:pt idx="431">
                  <c:v>1181.7889009999999</c:v>
                </c:pt>
                <c:pt idx="432">
                  <c:v>1180.5438200000001</c:v>
                </c:pt>
                <c:pt idx="433">
                  <c:v>1185.485418</c:v>
                </c:pt>
                <c:pt idx="434">
                  <c:v>1190.1577950000001</c:v>
                </c:pt>
                <c:pt idx="435">
                  <c:v>1190.0662070000001</c:v>
                </c:pt>
                <c:pt idx="436">
                  <c:v>1188.824607</c:v>
                </c:pt>
                <c:pt idx="437">
                  <c:v>1190.0722960000001</c:v>
                </c:pt>
                <c:pt idx="438">
                  <c:v>1189.5096490000001</c:v>
                </c:pt>
                <c:pt idx="439">
                  <c:v>1193.6110659999999</c:v>
                </c:pt>
                <c:pt idx="440">
                  <c:v>1191.5665080000001</c:v>
                </c:pt>
                <c:pt idx="441">
                  <c:v>1195.2753150000001</c:v>
                </c:pt>
                <c:pt idx="442">
                  <c:v>1197.054991</c:v>
                </c:pt>
                <c:pt idx="443">
                  <c:v>1197.9695139999999</c:v>
                </c:pt>
                <c:pt idx="444">
                  <c:v>1199.845356</c:v>
                </c:pt>
                <c:pt idx="445">
                  <c:v>1198.4837729999999</c:v>
                </c:pt>
                <c:pt idx="446">
                  <c:v>1199.2876160000001</c:v>
                </c:pt>
                <c:pt idx="447">
                  <c:v>1199.0386759999999</c:v>
                </c:pt>
                <c:pt idx="448">
                  <c:v>1192.7050180000001</c:v>
                </c:pt>
                <c:pt idx="449">
                  <c:v>1191.3981510000001</c:v>
                </c:pt>
                <c:pt idx="450">
                  <c:v>1190.178308</c:v>
                </c:pt>
                <c:pt idx="451">
                  <c:v>1189.8409979999999</c:v>
                </c:pt>
                <c:pt idx="452">
                  <c:v>1192.405479</c:v>
                </c:pt>
                <c:pt idx="453">
                  <c:v>1184.494492</c:v>
                </c:pt>
                <c:pt idx="454">
                  <c:v>1183.2741739999999</c:v>
                </c:pt>
                <c:pt idx="455">
                  <c:v>1172.289076</c:v>
                </c:pt>
                <c:pt idx="456">
                  <c:v>1174.0646899999999</c:v>
                </c:pt>
                <c:pt idx="457">
                  <c:v>1169.878506</c:v>
                </c:pt>
                <c:pt idx="458">
                  <c:v>1173.4002860000001</c:v>
                </c:pt>
                <c:pt idx="459">
                  <c:v>1177.740939</c:v>
                </c:pt>
                <c:pt idx="460">
                  <c:v>1188.7562049999999</c:v>
                </c:pt>
                <c:pt idx="461">
                  <c:v>1196.55348</c:v>
                </c:pt>
                <c:pt idx="462">
                  <c:v>1195.6082839999999</c:v>
                </c:pt>
                <c:pt idx="463">
                  <c:v>1198.7991300000001</c:v>
                </c:pt>
                <c:pt idx="464">
                  <c:v>1199.350269</c:v>
                </c:pt>
                <c:pt idx="465">
                  <c:v>1204.8189359999999</c:v>
                </c:pt>
                <c:pt idx="466">
                  <c:v>1204.2318789999999</c:v>
                </c:pt>
                <c:pt idx="467">
                  <c:v>1209.3569669999999</c:v>
                </c:pt>
                <c:pt idx="468">
                  <c:v>1213.4245739999999</c:v>
                </c:pt>
                <c:pt idx="469">
                  <c:v>1215.119655</c:v>
                </c:pt>
                <c:pt idx="470">
                  <c:v>1211.5061720000001</c:v>
                </c:pt>
                <c:pt idx="471">
                  <c:v>1214.369535</c:v>
                </c:pt>
                <c:pt idx="472">
                  <c:v>1217.277732</c:v>
                </c:pt>
                <c:pt idx="473">
                  <c:v>1217.941773</c:v>
                </c:pt>
                <c:pt idx="474">
                  <c:v>1218.9635519999999</c:v>
                </c:pt>
                <c:pt idx="475">
                  <c:v>1218.735146</c:v>
                </c:pt>
                <c:pt idx="476">
                  <c:v>1220.702953</c:v>
                </c:pt>
                <c:pt idx="477">
                  <c:v>1223.8942970000001</c:v>
                </c:pt>
                <c:pt idx="478">
                  <c:v>1221.8347369999999</c:v>
                </c:pt>
                <c:pt idx="479">
                  <c:v>1223.522475</c:v>
                </c:pt>
                <c:pt idx="480">
                  <c:v>1222.7665750000001</c:v>
                </c:pt>
                <c:pt idx="481">
                  <c:v>1222.4768979999999</c:v>
                </c:pt>
                <c:pt idx="482">
                  <c:v>1221.480276</c:v>
                </c:pt>
                <c:pt idx="483">
                  <c:v>1223.1557399999999</c:v>
                </c:pt>
                <c:pt idx="484">
                  <c:v>1225.8720519999999</c:v>
                </c:pt>
                <c:pt idx="485">
                  <c:v>1223.633296</c:v>
                </c:pt>
                <c:pt idx="486">
                  <c:v>1223.0432929999999</c:v>
                </c:pt>
                <c:pt idx="487">
                  <c:v>1223.4725390000001</c:v>
                </c:pt>
                <c:pt idx="488">
                  <c:v>1219.999178</c:v>
                </c:pt>
                <c:pt idx="489">
                  <c:v>1223.7401749999999</c:v>
                </c:pt>
                <c:pt idx="490">
                  <c:v>1226.3336220000001</c:v>
                </c:pt>
                <c:pt idx="491">
                  <c:v>1228.548775</c:v>
                </c:pt>
                <c:pt idx="492">
                  <c:v>1228.382944</c:v>
                </c:pt>
                <c:pt idx="493">
                  <c:v>1227.5420180000001</c:v>
                </c:pt>
                <c:pt idx="494">
                  <c:v>1230.4156210000001</c:v>
                </c:pt>
                <c:pt idx="495">
                  <c:v>1229.4764789999999</c:v>
                </c:pt>
                <c:pt idx="496">
                  <c:v>1230.5684980000001</c:v>
                </c:pt>
                <c:pt idx="497">
                  <c:v>1234.504244</c:v>
                </c:pt>
                <c:pt idx="498">
                  <c:v>1230.0942640000001</c:v>
                </c:pt>
                <c:pt idx="499">
                  <c:v>1231.519734</c:v>
                </c:pt>
                <c:pt idx="500">
                  <c:v>1230.6461690000001</c:v>
                </c:pt>
                <c:pt idx="501">
                  <c:v>1230.2822470000001</c:v>
                </c:pt>
                <c:pt idx="502">
                  <c:v>1234.174158</c:v>
                </c:pt>
                <c:pt idx="503">
                  <c:v>1238.3942059999999</c:v>
                </c:pt>
                <c:pt idx="504">
                  <c:v>1242.6766970000001</c:v>
                </c:pt>
                <c:pt idx="505">
                  <c:v>1238.6925799999999</c:v>
                </c:pt>
                <c:pt idx="506">
                  <c:v>1238.7315639999999</c:v>
                </c:pt>
                <c:pt idx="507">
                  <c:v>1239.547096</c:v>
                </c:pt>
                <c:pt idx="508">
                  <c:v>1236.826883</c:v>
                </c:pt>
                <c:pt idx="509">
                  <c:v>1238.1214809999999</c:v>
                </c:pt>
                <c:pt idx="510">
                  <c:v>1241.394374</c:v>
                </c:pt>
                <c:pt idx="511">
                  <c:v>1240.8256019999999</c:v>
                </c:pt>
                <c:pt idx="512">
                  <c:v>1242.81528</c:v>
                </c:pt>
                <c:pt idx="513">
                  <c:v>1240.013377</c:v>
                </c:pt>
                <c:pt idx="514">
                  <c:v>1240.7793449999999</c:v>
                </c:pt>
                <c:pt idx="515">
                  <c:v>1242.113515</c:v>
                </c:pt>
                <c:pt idx="516">
                  <c:v>1238.1622649999999</c:v>
                </c:pt>
                <c:pt idx="517">
                  <c:v>1228.180648</c:v>
                </c:pt>
                <c:pt idx="518">
                  <c:v>1234.773173</c:v>
                </c:pt>
                <c:pt idx="519">
                  <c:v>1225.53421</c:v>
                </c:pt>
                <c:pt idx="520">
                  <c:v>1235.3894110000001</c:v>
                </c:pt>
                <c:pt idx="521">
                  <c:v>1239.906774</c:v>
                </c:pt>
                <c:pt idx="522">
                  <c:v>1238.542027</c:v>
                </c:pt>
                <c:pt idx="523">
                  <c:v>1240.9160320000001</c:v>
                </c:pt>
                <c:pt idx="524">
                  <c:v>1240.6782149999999</c:v>
                </c:pt>
                <c:pt idx="525">
                  <c:v>1243.6424709999999</c:v>
                </c:pt>
                <c:pt idx="526">
                  <c:v>1244.959233</c:v>
                </c:pt>
                <c:pt idx="527">
                  <c:v>1245.9240789999999</c:v>
                </c:pt>
                <c:pt idx="528">
                  <c:v>1247.1112720000001</c:v>
                </c:pt>
                <c:pt idx="529">
                  <c:v>1247.8593229999999</c:v>
                </c:pt>
                <c:pt idx="530">
                  <c:v>1242.711732</c:v>
                </c:pt>
                <c:pt idx="531">
                  <c:v>1242.327016</c:v>
                </c:pt>
                <c:pt idx="532">
                  <c:v>1237.178911</c:v>
                </c:pt>
                <c:pt idx="533">
                  <c:v>1232.935876</c:v>
                </c:pt>
                <c:pt idx="534">
                  <c:v>1225.0228520000001</c:v>
                </c:pt>
                <c:pt idx="535">
                  <c:v>1223.038221</c:v>
                </c:pt>
                <c:pt idx="536">
                  <c:v>1221.8959440000001</c:v>
                </c:pt>
                <c:pt idx="537">
                  <c:v>1212.1394419999999</c:v>
                </c:pt>
                <c:pt idx="538">
                  <c:v>1218.7897760000001</c:v>
                </c:pt>
                <c:pt idx="539">
                  <c:v>1228.688832</c:v>
                </c:pt>
                <c:pt idx="540">
                  <c:v>1226.6758689999999</c:v>
                </c:pt>
                <c:pt idx="541">
                  <c:v>1220.9308020000001</c:v>
                </c:pt>
                <c:pt idx="542">
                  <c:v>1211.070289</c:v>
                </c:pt>
                <c:pt idx="543">
                  <c:v>1218.893174</c:v>
                </c:pt>
                <c:pt idx="544">
                  <c:v>1215.0805069999999</c:v>
                </c:pt>
                <c:pt idx="545">
                  <c:v>1222.521798</c:v>
                </c:pt>
                <c:pt idx="546">
                  <c:v>1226.981612</c:v>
                </c:pt>
                <c:pt idx="547">
                  <c:v>1226.706805</c:v>
                </c:pt>
                <c:pt idx="548">
                  <c:v>1218.567497</c:v>
                </c:pt>
                <c:pt idx="549">
                  <c:v>1221.1140889999999</c:v>
                </c:pt>
                <c:pt idx="550">
                  <c:v>1218.32149</c:v>
                </c:pt>
                <c:pt idx="551">
                  <c:v>1217.797554</c:v>
                </c:pt>
                <c:pt idx="552">
                  <c:v>1213.126718</c:v>
                </c:pt>
                <c:pt idx="553">
                  <c:v>1214.7954</c:v>
                </c:pt>
                <c:pt idx="554">
                  <c:v>1218.290094</c:v>
                </c:pt>
                <c:pt idx="555">
                  <c:v>1218.509243</c:v>
                </c:pt>
                <c:pt idx="556">
                  <c:v>1217.458803</c:v>
                </c:pt>
                <c:pt idx="557">
                  <c:v>1219.7759430000001</c:v>
                </c:pt>
                <c:pt idx="558">
                  <c:v>1222.8833500000001</c:v>
                </c:pt>
                <c:pt idx="559">
                  <c:v>1220.21037</c:v>
                </c:pt>
                <c:pt idx="560">
                  <c:v>1221.2158039999999</c:v>
                </c:pt>
                <c:pt idx="561">
                  <c:v>1222.612472</c:v>
                </c:pt>
                <c:pt idx="562">
                  <c:v>1230.3749560000001</c:v>
                </c:pt>
                <c:pt idx="563">
                  <c:v>1231.5053849999999</c:v>
                </c:pt>
                <c:pt idx="564">
                  <c:v>1235.770505</c:v>
                </c:pt>
                <c:pt idx="565">
                  <c:v>1237.3707010000001</c:v>
                </c:pt>
                <c:pt idx="566">
                  <c:v>1239.661742</c:v>
                </c:pt>
                <c:pt idx="567">
                  <c:v>1239.5757390000001</c:v>
                </c:pt>
                <c:pt idx="568">
                  <c:v>1238.5628710000001</c:v>
                </c:pt>
                <c:pt idx="569">
                  <c:v>1238.889261</c:v>
                </c:pt>
                <c:pt idx="570">
                  <c:v>1237.2372789999999</c:v>
                </c:pt>
                <c:pt idx="571">
                  <c:v>1246.9911059999999</c:v>
                </c:pt>
                <c:pt idx="572">
                  <c:v>1244.0348260000001</c:v>
                </c:pt>
                <c:pt idx="573">
                  <c:v>1240.1213009999999</c:v>
                </c:pt>
                <c:pt idx="574">
                  <c:v>1237.9041130000001</c:v>
                </c:pt>
                <c:pt idx="575">
                  <c:v>1238.0804129999999</c:v>
                </c:pt>
                <c:pt idx="576">
                  <c:v>1235.0425680000001</c:v>
                </c:pt>
                <c:pt idx="577">
                  <c:v>1238.1916819999999</c:v>
                </c:pt>
                <c:pt idx="578">
                  <c:v>1234.100441</c:v>
                </c:pt>
                <c:pt idx="579">
                  <c:v>1232.8947250000001</c:v>
                </c:pt>
                <c:pt idx="580">
                  <c:v>1234.5578780000001</c:v>
                </c:pt>
                <c:pt idx="581">
                  <c:v>1233.6310080000001</c:v>
                </c:pt>
                <c:pt idx="582">
                  <c:v>1231.3481999999999</c:v>
                </c:pt>
                <c:pt idx="583">
                  <c:v>1233.8529759999999</c:v>
                </c:pt>
                <c:pt idx="584">
                  <c:v>1231.621259</c:v>
                </c:pt>
                <c:pt idx="585">
                  <c:v>1234.502289</c:v>
                </c:pt>
                <c:pt idx="586">
                  <c:v>1234.6739219999999</c:v>
                </c:pt>
                <c:pt idx="587">
                  <c:v>1238.5635830000001</c:v>
                </c:pt>
                <c:pt idx="588">
                  <c:v>1232.577129</c:v>
                </c:pt>
                <c:pt idx="589">
                  <c:v>1226.04474</c:v>
                </c:pt>
                <c:pt idx="590">
                  <c:v>1216.395526</c:v>
                </c:pt>
                <c:pt idx="591">
                  <c:v>1222.7570229999999</c:v>
                </c:pt>
                <c:pt idx="592">
                  <c:v>1228.955676</c:v>
                </c:pt>
                <c:pt idx="593">
                  <c:v>1226.887156</c:v>
                </c:pt>
                <c:pt idx="594">
                  <c:v>1228.2549739999999</c:v>
                </c:pt>
                <c:pt idx="595">
                  <c:v>1226.654456</c:v>
                </c:pt>
                <c:pt idx="596">
                  <c:v>1231.3193100000001</c:v>
                </c:pt>
                <c:pt idx="597">
                  <c:v>1227.4358520000001</c:v>
                </c:pt>
                <c:pt idx="598">
                  <c:v>1235.502792</c:v>
                </c:pt>
                <c:pt idx="599">
                  <c:v>1239.572535</c:v>
                </c:pt>
                <c:pt idx="600">
                  <c:v>1238.172896</c:v>
                </c:pt>
                <c:pt idx="601">
                  <c:v>1243.63327</c:v>
                </c:pt>
                <c:pt idx="602">
                  <c:v>1242.3050069999999</c:v>
                </c:pt>
                <c:pt idx="603">
                  <c:v>1246.116158</c:v>
                </c:pt>
                <c:pt idx="604">
                  <c:v>1246.2112810000001</c:v>
                </c:pt>
                <c:pt idx="605">
                  <c:v>1244.8788529999999</c:v>
                </c:pt>
                <c:pt idx="606">
                  <c:v>1251.5900469999999</c:v>
                </c:pt>
                <c:pt idx="607">
                  <c:v>1250.636898</c:v>
                </c:pt>
                <c:pt idx="608">
                  <c:v>1252.477108</c:v>
                </c:pt>
                <c:pt idx="609">
                  <c:v>1252.7087759999999</c:v>
                </c:pt>
                <c:pt idx="610">
                  <c:v>1254.495163</c:v>
                </c:pt>
                <c:pt idx="611">
                  <c:v>1257.3765129999999</c:v>
                </c:pt>
                <c:pt idx="612">
                  <c:v>1256.9783609999999</c:v>
                </c:pt>
                <c:pt idx="613">
                  <c:v>1259.8604620000001</c:v>
                </c:pt>
                <c:pt idx="614">
                  <c:v>1257.290119</c:v>
                </c:pt>
                <c:pt idx="615">
                  <c:v>1261.138854</c:v>
                </c:pt>
                <c:pt idx="616">
                  <c:v>1260.118841</c:v>
                </c:pt>
                <c:pt idx="617">
                  <c:v>1260.92508</c:v>
                </c:pt>
                <c:pt idx="618">
                  <c:v>1261.1263240000001</c:v>
                </c:pt>
                <c:pt idx="619">
                  <c:v>1260.9852920000001</c:v>
                </c:pt>
                <c:pt idx="620">
                  <c:v>1260.645303</c:v>
                </c:pt>
                <c:pt idx="621">
                  <c:v>1259.411738</c:v>
                </c:pt>
                <c:pt idx="622">
                  <c:v>1260.6522</c:v>
                </c:pt>
                <c:pt idx="623">
                  <c:v>1262.124284</c:v>
                </c:pt>
                <c:pt idx="624">
                  <c:v>1266.706013</c:v>
                </c:pt>
                <c:pt idx="625">
                  <c:v>1267.5653589999999</c:v>
                </c:pt>
                <c:pt idx="626">
                  <c:v>1267.5395550000001</c:v>
                </c:pt>
                <c:pt idx="627">
                  <c:v>1271.8078419999999</c:v>
                </c:pt>
                <c:pt idx="628">
                  <c:v>1275.730286</c:v>
                </c:pt>
                <c:pt idx="629">
                  <c:v>1272.4386030000001</c:v>
                </c:pt>
                <c:pt idx="630">
                  <c:v>1272.530084</c:v>
                </c:pt>
                <c:pt idx="631">
                  <c:v>1274.6105930000001</c:v>
                </c:pt>
                <c:pt idx="632">
                  <c:v>1272.1437060000001</c:v>
                </c:pt>
                <c:pt idx="633">
                  <c:v>1275.886487</c:v>
                </c:pt>
                <c:pt idx="634">
                  <c:v>1279.070195</c:v>
                </c:pt>
                <c:pt idx="635">
                  <c:v>1276.2158910000001</c:v>
                </c:pt>
                <c:pt idx="636">
                  <c:v>1276.352594</c:v>
                </c:pt>
                <c:pt idx="637">
                  <c:v>1277.4601990000001</c:v>
                </c:pt>
                <c:pt idx="638">
                  <c:v>1275.982477</c:v>
                </c:pt>
                <c:pt idx="639">
                  <c:v>1279.94679</c:v>
                </c:pt>
                <c:pt idx="640">
                  <c:v>1281.9368529999999</c:v>
                </c:pt>
                <c:pt idx="641">
                  <c:v>1278.224706</c:v>
                </c:pt>
                <c:pt idx="642">
                  <c:v>1279.627187</c:v>
                </c:pt>
                <c:pt idx="643">
                  <c:v>1280.681775</c:v>
                </c:pt>
                <c:pt idx="644">
                  <c:v>1279.351089</c:v>
                </c:pt>
                <c:pt idx="645">
                  <c:v>1280.0523909999999</c:v>
                </c:pt>
                <c:pt idx="646">
                  <c:v>1289.139664</c:v>
                </c:pt>
                <c:pt idx="647">
                  <c:v>1287.675504</c:v>
                </c:pt>
                <c:pt idx="648">
                  <c:v>1286.3726079999999</c:v>
                </c:pt>
                <c:pt idx="649">
                  <c:v>1285.9292969999999</c:v>
                </c:pt>
                <c:pt idx="650">
                  <c:v>1284.6211189999999</c:v>
                </c:pt>
                <c:pt idx="651">
                  <c:v>1283.4079630000001</c:v>
                </c:pt>
                <c:pt idx="652">
                  <c:v>1284.2937260000001</c:v>
                </c:pt>
                <c:pt idx="653">
                  <c:v>1283.9986759999999</c:v>
                </c:pt>
                <c:pt idx="654">
                  <c:v>1288.5074689999999</c:v>
                </c:pt>
                <c:pt idx="655">
                  <c:v>1291.0825319999999</c:v>
                </c:pt>
                <c:pt idx="656">
                  <c:v>1287.868639</c:v>
                </c:pt>
                <c:pt idx="657">
                  <c:v>1285.8903459999999</c:v>
                </c:pt>
                <c:pt idx="658">
                  <c:v>1288.88869</c:v>
                </c:pt>
                <c:pt idx="659">
                  <c:v>1291.8355059999999</c:v>
                </c:pt>
                <c:pt idx="660">
                  <c:v>1290.72091</c:v>
                </c:pt>
                <c:pt idx="661">
                  <c:v>1289.114165</c:v>
                </c:pt>
                <c:pt idx="662">
                  <c:v>1284.8701410000001</c:v>
                </c:pt>
                <c:pt idx="663">
                  <c:v>1286.100138</c:v>
                </c:pt>
                <c:pt idx="664">
                  <c:v>1289.739362</c:v>
                </c:pt>
                <c:pt idx="665">
                  <c:v>1291.5240960000001</c:v>
                </c:pt>
                <c:pt idx="666">
                  <c:v>1292.332036</c:v>
                </c:pt>
                <c:pt idx="667">
                  <c:v>1298.2012830000001</c:v>
                </c:pt>
                <c:pt idx="668">
                  <c:v>1299.747678</c:v>
                </c:pt>
                <c:pt idx="669">
                  <c:v>1298.6394069999999</c:v>
                </c:pt>
                <c:pt idx="670">
                  <c:v>1299.567108</c:v>
                </c:pt>
                <c:pt idx="671">
                  <c:v>1298.8589870000001</c:v>
                </c:pt>
                <c:pt idx="672">
                  <c:v>1298.2824820000001</c:v>
                </c:pt>
                <c:pt idx="673">
                  <c:v>1293.2904599999999</c:v>
                </c:pt>
                <c:pt idx="674">
                  <c:v>1293.994899</c:v>
                </c:pt>
                <c:pt idx="675">
                  <c:v>1294.91356</c:v>
                </c:pt>
                <c:pt idx="676">
                  <c:v>1294.0259329999999</c:v>
                </c:pt>
                <c:pt idx="677">
                  <c:v>1293.800078</c:v>
                </c:pt>
                <c:pt idx="678">
                  <c:v>1288.266805</c:v>
                </c:pt>
                <c:pt idx="679">
                  <c:v>1283.2383110000001</c:v>
                </c:pt>
                <c:pt idx="680">
                  <c:v>1284.5821350000001</c:v>
                </c:pt>
                <c:pt idx="681">
                  <c:v>1288.9864520000001</c:v>
                </c:pt>
                <c:pt idx="682">
                  <c:v>1285.5940949999999</c:v>
                </c:pt>
                <c:pt idx="683">
                  <c:v>1279.6053509999999</c:v>
                </c:pt>
                <c:pt idx="684">
                  <c:v>1278.3057510000001</c:v>
                </c:pt>
                <c:pt idx="685">
                  <c:v>1268.040508</c:v>
                </c:pt>
                <c:pt idx="686">
                  <c:v>1268.607313</c:v>
                </c:pt>
                <c:pt idx="687">
                  <c:v>1262.7798869999999</c:v>
                </c:pt>
                <c:pt idx="688">
                  <c:v>1268.8232499999999</c:v>
                </c:pt>
                <c:pt idx="689">
                  <c:v>1262.898968</c:v>
                </c:pt>
                <c:pt idx="690">
                  <c:v>1264.463019</c:v>
                </c:pt>
                <c:pt idx="691">
                  <c:v>1266.5411999999999</c:v>
                </c:pt>
                <c:pt idx="692">
                  <c:v>1267.496447</c:v>
                </c:pt>
                <c:pt idx="693">
                  <c:v>1262.628778</c:v>
                </c:pt>
                <c:pt idx="694">
                  <c:v>1259.0298290000001</c:v>
                </c:pt>
                <c:pt idx="695">
                  <c:v>1263.1952020000001</c:v>
                </c:pt>
                <c:pt idx="696">
                  <c:v>1272.477715</c:v>
                </c:pt>
                <c:pt idx="697">
                  <c:v>1275.1298919999999</c:v>
                </c:pt>
                <c:pt idx="698">
                  <c:v>1275.5169579999999</c:v>
                </c:pt>
                <c:pt idx="699">
                  <c:v>1276.416692</c:v>
                </c:pt>
                <c:pt idx="700">
                  <c:v>1276.5496579999999</c:v>
                </c:pt>
                <c:pt idx="701">
                  <c:v>1274.806431</c:v>
                </c:pt>
                <c:pt idx="702">
                  <c:v>1276.1814629999999</c:v>
                </c:pt>
                <c:pt idx="703">
                  <c:v>1276.9348540000001</c:v>
                </c:pt>
                <c:pt idx="704">
                  <c:v>1277.318123</c:v>
                </c:pt>
                <c:pt idx="705">
                  <c:v>1275.226533</c:v>
                </c:pt>
                <c:pt idx="706">
                  <c:v>1278.6170400000001</c:v>
                </c:pt>
                <c:pt idx="707">
                  <c:v>1274.594994</c:v>
                </c:pt>
                <c:pt idx="708">
                  <c:v>1276.859678</c:v>
                </c:pt>
                <c:pt idx="709">
                  <c:v>1276.6599920000001</c:v>
                </c:pt>
                <c:pt idx="710">
                  <c:v>1279.1081979999999</c:v>
                </c:pt>
                <c:pt idx="711">
                  <c:v>1286.719429</c:v>
                </c:pt>
                <c:pt idx="712">
                  <c:v>1291.177629</c:v>
                </c:pt>
                <c:pt idx="713">
                  <c:v>1290.7202380000001</c:v>
                </c:pt>
                <c:pt idx="714">
                  <c:v>1291.608207</c:v>
                </c:pt>
                <c:pt idx="715">
                  <c:v>1284.0310179999999</c:v>
                </c:pt>
                <c:pt idx="716">
                  <c:v>1289.561557</c:v>
                </c:pt>
                <c:pt idx="717">
                  <c:v>1291.5796350000001</c:v>
                </c:pt>
                <c:pt idx="718">
                  <c:v>1288.3531929999999</c:v>
                </c:pt>
                <c:pt idx="719">
                  <c:v>1287.049563</c:v>
                </c:pt>
                <c:pt idx="720">
                  <c:v>1290.569675</c:v>
                </c:pt>
                <c:pt idx="721">
                  <c:v>1291.52244</c:v>
                </c:pt>
                <c:pt idx="722">
                  <c:v>1292.6731810000001</c:v>
                </c:pt>
                <c:pt idx="723">
                  <c:v>1285.909891</c:v>
                </c:pt>
                <c:pt idx="724">
                  <c:v>1279.934831</c:v>
                </c:pt>
                <c:pt idx="725">
                  <c:v>1283.2003569999999</c:v>
                </c:pt>
                <c:pt idx="726">
                  <c:v>1284.9027759999999</c:v>
                </c:pt>
                <c:pt idx="727">
                  <c:v>1280.992608</c:v>
                </c:pt>
                <c:pt idx="728">
                  <c:v>1284.0911960000001</c:v>
                </c:pt>
                <c:pt idx="729">
                  <c:v>1281.890396</c:v>
                </c:pt>
                <c:pt idx="730">
                  <c:v>1283.0862139999999</c:v>
                </c:pt>
                <c:pt idx="731">
                  <c:v>1290.3583920000001</c:v>
                </c:pt>
                <c:pt idx="732">
                  <c:v>1289.505901</c:v>
                </c:pt>
                <c:pt idx="733">
                  <c:v>1289.175876</c:v>
                </c:pt>
                <c:pt idx="734">
                  <c:v>1292.6244830000001</c:v>
                </c:pt>
                <c:pt idx="735">
                  <c:v>1293.929977</c:v>
                </c:pt>
                <c:pt idx="736">
                  <c:v>1295.000321</c:v>
                </c:pt>
                <c:pt idx="737">
                  <c:v>1298.44616</c:v>
                </c:pt>
                <c:pt idx="738">
                  <c:v>1299.7741249999999</c:v>
                </c:pt>
                <c:pt idx="739">
                  <c:v>1295.8519839999999</c:v>
                </c:pt>
                <c:pt idx="740">
                  <c:v>1302.6614910000001</c:v>
                </c:pt>
                <c:pt idx="741">
                  <c:v>1303.3643460000001</c:v>
                </c:pt>
                <c:pt idx="742">
                  <c:v>1304.2020199999999</c:v>
                </c:pt>
                <c:pt idx="743">
                  <c:v>1296.496365</c:v>
                </c:pt>
                <c:pt idx="744">
                  <c:v>1301.692493</c:v>
                </c:pt>
                <c:pt idx="745">
                  <c:v>1305.260278</c:v>
                </c:pt>
                <c:pt idx="746">
                  <c:v>1309.118549</c:v>
                </c:pt>
                <c:pt idx="747">
                  <c:v>1307.458652</c:v>
                </c:pt>
                <c:pt idx="748">
                  <c:v>1311.130418</c:v>
                </c:pt>
                <c:pt idx="749">
                  <c:v>1307.1184310000001</c:v>
                </c:pt>
                <c:pt idx="750">
                  <c:v>1306.1255289999999</c:v>
                </c:pt>
                <c:pt idx="751">
                  <c:v>1300.637526</c:v>
                </c:pt>
                <c:pt idx="752">
                  <c:v>1294.188177</c:v>
                </c:pt>
                <c:pt idx="753">
                  <c:v>1291.713381</c:v>
                </c:pt>
                <c:pt idx="754">
                  <c:v>1286.660801</c:v>
                </c:pt>
                <c:pt idx="755">
                  <c:v>1287.3491670000001</c:v>
                </c:pt>
                <c:pt idx="756">
                  <c:v>1290.3256699999999</c:v>
                </c:pt>
                <c:pt idx="757">
                  <c:v>1290.6124319999999</c:v>
                </c:pt>
                <c:pt idx="758">
                  <c:v>1287.70795</c:v>
                </c:pt>
                <c:pt idx="759">
                  <c:v>1284.7906809999999</c:v>
                </c:pt>
                <c:pt idx="760">
                  <c:v>1284.132875</c:v>
                </c:pt>
                <c:pt idx="761">
                  <c:v>1270.763825</c:v>
                </c:pt>
                <c:pt idx="762">
                  <c:v>1269.4091510000001</c:v>
                </c:pt>
                <c:pt idx="763">
                  <c:v>1267.2480519999999</c:v>
                </c:pt>
                <c:pt idx="764">
                  <c:v>1263.2156629999999</c:v>
                </c:pt>
                <c:pt idx="765">
                  <c:v>1258.9072699999999</c:v>
                </c:pt>
                <c:pt idx="766">
                  <c:v>1254.980444</c:v>
                </c:pt>
                <c:pt idx="767">
                  <c:v>1254.5496969999999</c:v>
                </c:pt>
                <c:pt idx="768">
                  <c:v>1255.9831139999999</c:v>
                </c:pt>
                <c:pt idx="769">
                  <c:v>1261.819229</c:v>
                </c:pt>
                <c:pt idx="770">
                  <c:v>1270.086409</c:v>
                </c:pt>
                <c:pt idx="771">
                  <c:v>1271.714078</c:v>
                </c:pt>
                <c:pt idx="772">
                  <c:v>1278.556863</c:v>
                </c:pt>
                <c:pt idx="773">
                  <c:v>1268.140854</c:v>
                </c:pt>
                <c:pt idx="774">
                  <c:v>1269.5249100000001</c:v>
                </c:pt>
                <c:pt idx="775">
                  <c:v>1266.2067509999999</c:v>
                </c:pt>
                <c:pt idx="776">
                  <c:v>1269.011105</c:v>
                </c:pt>
                <c:pt idx="777">
                  <c:v>1274.616417</c:v>
                </c:pt>
                <c:pt idx="778">
                  <c:v>1265.0265690000001</c:v>
                </c:pt>
                <c:pt idx="779">
                  <c:v>1264.4200740000001</c:v>
                </c:pt>
                <c:pt idx="780">
                  <c:v>1257.7248870000001</c:v>
                </c:pt>
                <c:pt idx="781">
                  <c:v>1261.2272909999999</c:v>
                </c:pt>
                <c:pt idx="782">
                  <c:v>1261.3488809999999</c:v>
                </c:pt>
                <c:pt idx="783">
                  <c:v>1254.9951960000001</c:v>
                </c:pt>
                <c:pt idx="784">
                  <c:v>1254.884031</c:v>
                </c:pt>
                <c:pt idx="785">
                  <c:v>1246.2561679999999</c:v>
                </c:pt>
                <c:pt idx="786">
                  <c:v>1236.2206980000001</c:v>
                </c:pt>
                <c:pt idx="787">
                  <c:v>1239.2875750000001</c:v>
                </c:pt>
                <c:pt idx="788">
                  <c:v>1249.530131</c:v>
                </c:pt>
                <c:pt idx="789">
                  <c:v>1253.2080679999999</c:v>
                </c:pt>
                <c:pt idx="790">
                  <c:v>1256.089753</c:v>
                </c:pt>
                <c:pt idx="791">
                  <c:v>1255.2301789999999</c:v>
                </c:pt>
                <c:pt idx="792">
                  <c:v>1253.7647710000001</c:v>
                </c:pt>
                <c:pt idx="793">
                  <c:v>1255.2973930000001</c:v>
                </c:pt>
                <c:pt idx="794">
                  <c:v>1240.591371</c:v>
                </c:pt>
                <c:pt idx="795">
                  <c:v>1236.853554</c:v>
                </c:pt>
                <c:pt idx="796">
                  <c:v>1243.73333</c:v>
                </c:pt>
                <c:pt idx="797">
                  <c:v>1237.8543219999999</c:v>
                </c:pt>
                <c:pt idx="798">
                  <c:v>1227.8208119999999</c:v>
                </c:pt>
                <c:pt idx="799">
                  <c:v>1218.599056</c:v>
                </c:pt>
                <c:pt idx="800">
                  <c:v>1219.755629</c:v>
                </c:pt>
                <c:pt idx="801">
                  <c:v>1233.9224959999999</c:v>
                </c:pt>
                <c:pt idx="802">
                  <c:v>1236.8670890000001</c:v>
                </c:pt>
                <c:pt idx="803">
                  <c:v>1242.1614489999999</c:v>
                </c:pt>
                <c:pt idx="804">
                  <c:v>1236.5385719999999</c:v>
                </c:pt>
                <c:pt idx="805">
                  <c:v>1234.396802</c:v>
                </c:pt>
                <c:pt idx="806">
                  <c:v>1236.712213</c:v>
                </c:pt>
                <c:pt idx="807">
                  <c:v>1236.1587199999999</c:v>
                </c:pt>
                <c:pt idx="808">
                  <c:v>1227.1995979999999</c:v>
                </c:pt>
                <c:pt idx="809">
                  <c:v>1232.563502</c:v>
                </c:pt>
                <c:pt idx="810">
                  <c:v>1238.5717649999999</c:v>
                </c:pt>
                <c:pt idx="811">
                  <c:v>1238.857534</c:v>
                </c:pt>
                <c:pt idx="812">
                  <c:v>1239.1185539999999</c:v>
                </c:pt>
                <c:pt idx="813">
                  <c:v>1239.518407</c:v>
                </c:pt>
                <c:pt idx="814">
                  <c:v>1244.1060339999999</c:v>
                </c:pt>
                <c:pt idx="815">
                  <c:v>1234.611946</c:v>
                </c:pt>
                <c:pt idx="816">
                  <c:v>1229.575689</c:v>
                </c:pt>
                <c:pt idx="817">
                  <c:v>1230.5364010000001</c:v>
                </c:pt>
                <c:pt idx="818">
                  <c:v>1226.0838859999999</c:v>
                </c:pt>
                <c:pt idx="819">
                  <c:v>1217.7934299999999</c:v>
                </c:pt>
                <c:pt idx="820">
                  <c:v>1219.0526930000001</c:v>
                </c:pt>
                <c:pt idx="821">
                  <c:v>1223.0702470000001</c:v>
                </c:pt>
                <c:pt idx="822">
                  <c:v>1214.7263869999999</c:v>
                </c:pt>
                <c:pt idx="823">
                  <c:v>1212.9529259999999</c:v>
                </c:pt>
                <c:pt idx="824">
                  <c:v>1214.023594</c:v>
                </c:pt>
                <c:pt idx="825">
                  <c:v>1210.949443</c:v>
                </c:pt>
                <c:pt idx="826">
                  <c:v>1202.7011219999999</c:v>
                </c:pt>
                <c:pt idx="827">
                  <c:v>1195.9009249999999</c:v>
                </c:pt>
                <c:pt idx="828">
                  <c:v>1194.5858740000001</c:v>
                </c:pt>
                <c:pt idx="829">
                  <c:v>1188.6292659999999</c:v>
                </c:pt>
                <c:pt idx="830">
                  <c:v>1188.0015860000001</c:v>
                </c:pt>
                <c:pt idx="831">
                  <c:v>1199.1888160000001</c:v>
                </c:pt>
                <c:pt idx="832">
                  <c:v>1186.2914860000001</c:v>
                </c:pt>
                <c:pt idx="833">
                  <c:v>1184.5643729999999</c:v>
                </c:pt>
                <c:pt idx="834">
                  <c:v>1186.292735</c:v>
                </c:pt>
                <c:pt idx="835">
                  <c:v>1197.399907</c:v>
                </c:pt>
                <c:pt idx="836">
                  <c:v>1178.5495069999999</c:v>
                </c:pt>
                <c:pt idx="837">
                  <c:v>1172.436156</c:v>
                </c:pt>
                <c:pt idx="838">
                  <c:v>1165.9443490000001</c:v>
                </c:pt>
                <c:pt idx="839">
                  <c:v>1165.257411</c:v>
                </c:pt>
                <c:pt idx="840">
                  <c:v>1161.8984760000001</c:v>
                </c:pt>
                <c:pt idx="841">
                  <c:v>1165.5565799999999</c:v>
                </c:pt>
                <c:pt idx="842">
                  <c:v>1171.410061</c:v>
                </c:pt>
                <c:pt idx="843">
                  <c:v>1171.5970500000001</c:v>
                </c:pt>
                <c:pt idx="844">
                  <c:v>1173.3988859999999</c:v>
                </c:pt>
                <c:pt idx="845">
                  <c:v>1165.1624839999999</c:v>
                </c:pt>
                <c:pt idx="846">
                  <c:v>1166.7640180000001</c:v>
                </c:pt>
                <c:pt idx="847">
                  <c:v>1171.259708</c:v>
                </c:pt>
                <c:pt idx="848">
                  <c:v>1173.315906</c:v>
                </c:pt>
                <c:pt idx="849">
                  <c:v>1177.7109559999999</c:v>
                </c:pt>
                <c:pt idx="850">
                  <c:v>1182.092701</c:v>
                </c:pt>
                <c:pt idx="851">
                  <c:v>1189.3932930000001</c:v>
                </c:pt>
                <c:pt idx="852">
                  <c:v>1191.866464</c:v>
                </c:pt>
                <c:pt idx="853">
                  <c:v>1185.3573240000001</c:v>
                </c:pt>
                <c:pt idx="854">
                  <c:v>1179.5538790000001</c:v>
                </c:pt>
                <c:pt idx="855">
                  <c:v>1184.38291</c:v>
                </c:pt>
                <c:pt idx="856">
                  <c:v>1174.5822430000001</c:v>
                </c:pt>
                <c:pt idx="857">
                  <c:v>1170.183816</c:v>
                </c:pt>
                <c:pt idx="858">
                  <c:v>1170.102883</c:v>
                </c:pt>
                <c:pt idx="859">
                  <c:v>1163.568677</c:v>
                </c:pt>
                <c:pt idx="860">
                  <c:v>1165.8918080000001</c:v>
                </c:pt>
                <c:pt idx="861">
                  <c:v>1146.9064100000001</c:v>
                </c:pt>
                <c:pt idx="862">
                  <c:v>1126.8001730000001</c:v>
                </c:pt>
                <c:pt idx="863">
                  <c:v>1120.7200330000001</c:v>
                </c:pt>
                <c:pt idx="864">
                  <c:v>1130.624597</c:v>
                </c:pt>
                <c:pt idx="865">
                  <c:v>1120.978818</c:v>
                </c:pt>
                <c:pt idx="866">
                  <c:v>1123.7873669999999</c:v>
                </c:pt>
                <c:pt idx="867">
                  <c:v>1126.3461339999999</c:v>
                </c:pt>
                <c:pt idx="868">
                  <c:v>1125.07293</c:v>
                </c:pt>
                <c:pt idx="869">
                  <c:v>1126.2893730000001</c:v>
                </c:pt>
                <c:pt idx="870">
                  <c:v>1132.1575089999999</c:v>
                </c:pt>
                <c:pt idx="871">
                  <c:v>1135.7024630000001</c:v>
                </c:pt>
                <c:pt idx="872">
                  <c:v>1133.581226</c:v>
                </c:pt>
                <c:pt idx="873">
                  <c:v>1130.2910879999999</c:v>
                </c:pt>
                <c:pt idx="874">
                  <c:v>1132.904867</c:v>
                </c:pt>
                <c:pt idx="875">
                  <c:v>1135.3502269999999</c:v>
                </c:pt>
                <c:pt idx="876">
                  <c:v>1141.8112389999999</c:v>
                </c:pt>
                <c:pt idx="877">
                  <c:v>1145.880467</c:v>
                </c:pt>
                <c:pt idx="878">
                  <c:v>1141.125409</c:v>
                </c:pt>
                <c:pt idx="879">
                  <c:v>1144.610739</c:v>
                </c:pt>
                <c:pt idx="880">
                  <c:v>1142.393268</c:v>
                </c:pt>
                <c:pt idx="881">
                  <c:v>1139.135896</c:v>
                </c:pt>
                <c:pt idx="882">
                  <c:v>1139.069424</c:v>
                </c:pt>
                <c:pt idx="883">
                  <c:v>1137.9844680000001</c:v>
                </c:pt>
                <c:pt idx="884">
                  <c:v>1135.4713859999999</c:v>
                </c:pt>
                <c:pt idx="885">
                  <c:v>1141.0943560000001</c:v>
                </c:pt>
                <c:pt idx="886">
                  <c:v>1140.9862720000001</c:v>
                </c:pt>
                <c:pt idx="887">
                  <c:v>1149.241669</c:v>
                </c:pt>
                <c:pt idx="888">
                  <c:v>1149.8823540000001</c:v>
                </c:pt>
                <c:pt idx="889">
                  <c:v>1160.7683199999999</c:v>
                </c:pt>
                <c:pt idx="890">
                  <c:v>1164.382736</c:v>
                </c:pt>
                <c:pt idx="891">
                  <c:v>1161.6127610000001</c:v>
                </c:pt>
                <c:pt idx="892">
                  <c:v>1159.995379</c:v>
                </c:pt>
                <c:pt idx="893">
                  <c:v>1167.6720419999999</c:v>
                </c:pt>
                <c:pt idx="894">
                  <c:v>1180.672624</c:v>
                </c:pt>
                <c:pt idx="895">
                  <c:v>1187.0088459999999</c:v>
                </c:pt>
                <c:pt idx="896">
                  <c:v>1179.194632</c:v>
                </c:pt>
                <c:pt idx="897">
                  <c:v>1182.5030750000001</c:v>
                </c:pt>
                <c:pt idx="898">
                  <c:v>1185.497382</c:v>
                </c:pt>
                <c:pt idx="899">
                  <c:v>1183.6810989999999</c:v>
                </c:pt>
                <c:pt idx="900">
                  <c:v>1184.0195530000001</c:v>
                </c:pt>
                <c:pt idx="901">
                  <c:v>1181.269074</c:v>
                </c:pt>
                <c:pt idx="902">
                  <c:v>1189.661445</c:v>
                </c:pt>
                <c:pt idx="903">
                  <c:v>1186.383671</c:v>
                </c:pt>
                <c:pt idx="904">
                  <c:v>1194.6464060000001</c:v>
                </c:pt>
                <c:pt idx="905">
                  <c:v>1197.668919</c:v>
                </c:pt>
                <c:pt idx="906">
                  <c:v>1197.279796</c:v>
                </c:pt>
                <c:pt idx="907">
                  <c:v>1191.0190560000001</c:v>
                </c:pt>
                <c:pt idx="908">
                  <c:v>1192.0277510000001</c:v>
                </c:pt>
                <c:pt idx="909">
                  <c:v>1183.984608</c:v>
                </c:pt>
                <c:pt idx="910">
                  <c:v>1176.5219890000001</c:v>
                </c:pt>
                <c:pt idx="911">
                  <c:v>1172.6184459999999</c:v>
                </c:pt>
                <c:pt idx="912">
                  <c:v>1170.126305</c:v>
                </c:pt>
                <c:pt idx="913">
                  <c:v>1175.7710070000001</c:v>
                </c:pt>
                <c:pt idx="914">
                  <c:v>1168.3607010000001</c:v>
                </c:pt>
                <c:pt idx="915">
                  <c:v>1162.949809</c:v>
                </c:pt>
                <c:pt idx="916">
                  <c:v>1160.7117109999999</c:v>
                </c:pt>
                <c:pt idx="917">
                  <c:v>1158.697435</c:v>
                </c:pt>
                <c:pt idx="918">
                  <c:v>1153.4396320000001</c:v>
                </c:pt>
                <c:pt idx="919">
                  <c:v>1156.5511650000001</c:v>
                </c:pt>
                <c:pt idx="920">
                  <c:v>1148.1347780000001</c:v>
                </c:pt>
                <c:pt idx="921">
                  <c:v>1154.4681499999999</c:v>
                </c:pt>
                <c:pt idx="922">
                  <c:v>1153.800446</c:v>
                </c:pt>
                <c:pt idx="923">
                  <c:v>1163.3371380000001</c:v>
                </c:pt>
                <c:pt idx="924">
                  <c:v>1168.1702760000001</c:v>
                </c:pt>
                <c:pt idx="925">
                  <c:v>1155.1592370000001</c:v>
                </c:pt>
                <c:pt idx="926">
                  <c:v>1158.749667</c:v>
                </c:pt>
                <c:pt idx="927">
                  <c:v>1157.1485929999999</c:v>
                </c:pt>
                <c:pt idx="928">
                  <c:v>1155.573797</c:v>
                </c:pt>
                <c:pt idx="929">
                  <c:v>1156.8064220000001</c:v>
                </c:pt>
                <c:pt idx="930">
                  <c:v>1156.531078</c:v>
                </c:pt>
                <c:pt idx="931">
                  <c:v>1155.006539</c:v>
                </c:pt>
                <c:pt idx="932">
                  <c:v>1149.550753</c:v>
                </c:pt>
                <c:pt idx="933">
                  <c:v>1140.713422</c:v>
                </c:pt>
                <c:pt idx="934">
                  <c:v>1135.5605310000001</c:v>
                </c:pt>
                <c:pt idx="935">
                  <c:v>1125.2368200000001</c:v>
                </c:pt>
                <c:pt idx="936">
                  <c:v>1143.5945240000001</c:v>
                </c:pt>
                <c:pt idx="937">
                  <c:v>1133.8103880000001</c:v>
                </c:pt>
                <c:pt idx="938">
                  <c:v>1132.8547120000001</c:v>
                </c:pt>
                <c:pt idx="939">
                  <c:v>1139.296004</c:v>
                </c:pt>
                <c:pt idx="940">
                  <c:v>1152.3543159999999</c:v>
                </c:pt>
                <c:pt idx="941">
                  <c:v>1144.7430750000001</c:v>
                </c:pt>
                <c:pt idx="942">
                  <c:v>1141.1468620000001</c:v>
                </c:pt>
                <c:pt idx="943">
                  <c:v>1127.578763</c:v>
                </c:pt>
                <c:pt idx="944">
                  <c:v>1116.878653</c:v>
                </c:pt>
                <c:pt idx="945">
                  <c:v>1116.6366169999999</c:v>
                </c:pt>
                <c:pt idx="946">
                  <c:v>1125.528644</c:v>
                </c:pt>
                <c:pt idx="947">
                  <c:v>1116.9824490000001</c:v>
                </c:pt>
                <c:pt idx="948">
                  <c:v>1125.375016</c:v>
                </c:pt>
                <c:pt idx="949">
                  <c:v>1132.754682</c:v>
                </c:pt>
                <c:pt idx="950">
                  <c:v>1119.911329</c:v>
                </c:pt>
                <c:pt idx="951">
                  <c:v>1112.8983499999999</c:v>
                </c:pt>
                <c:pt idx="952">
                  <c:v>1119.8462119999999</c:v>
                </c:pt>
                <c:pt idx="953">
                  <c:v>1124.450713</c:v>
                </c:pt>
                <c:pt idx="954">
                  <c:v>1130.025723</c:v>
                </c:pt>
                <c:pt idx="955">
                  <c:v>1140.93561</c:v>
                </c:pt>
                <c:pt idx="956">
                  <c:v>1144.180889</c:v>
                </c:pt>
                <c:pt idx="957">
                  <c:v>1150.6538780000001</c:v>
                </c:pt>
                <c:pt idx="958">
                  <c:v>1149.0450860000001</c:v>
                </c:pt>
                <c:pt idx="959">
                  <c:v>1153.2211460000001</c:v>
                </c:pt>
                <c:pt idx="960">
                  <c:v>1142.985619</c:v>
                </c:pt>
                <c:pt idx="961">
                  <c:v>1137.134065</c:v>
                </c:pt>
                <c:pt idx="962">
                  <c:v>1136.1927089999999</c:v>
                </c:pt>
                <c:pt idx="963">
                  <c:v>1133.6654040000001</c:v>
                </c:pt>
                <c:pt idx="964">
                  <c:v>1141.63859</c:v>
                </c:pt>
                <c:pt idx="965">
                  <c:v>1137.5711670000001</c:v>
                </c:pt>
                <c:pt idx="966">
                  <c:v>1168.8450499999999</c:v>
                </c:pt>
                <c:pt idx="967">
                  <c:v>1171.834736</c:v>
                </c:pt>
                <c:pt idx="968">
                  <c:v>1168.805464</c:v>
                </c:pt>
                <c:pt idx="969">
                  <c:v>1173.408774</c:v>
                </c:pt>
                <c:pt idx="970">
                  <c:v>1175.269327</c:v>
                </c:pt>
                <c:pt idx="971">
                  <c:v>1172.364763</c:v>
                </c:pt>
                <c:pt idx="972">
                  <c:v>1174.568847</c:v>
                </c:pt>
                <c:pt idx="973">
                  <c:v>1173.750053</c:v>
                </c:pt>
                <c:pt idx="974">
                  <c:v>1180.8644039999999</c:v>
                </c:pt>
                <c:pt idx="975">
                  <c:v>1186.3896930000001</c:v>
                </c:pt>
                <c:pt idx="976">
                  <c:v>1191.9081819999999</c:v>
                </c:pt>
                <c:pt idx="977">
                  <c:v>1194.6382470000001</c:v>
                </c:pt>
                <c:pt idx="978">
                  <c:v>1189.3256249999999</c:v>
                </c:pt>
                <c:pt idx="979">
                  <c:v>1190.018325</c:v>
                </c:pt>
                <c:pt idx="980">
                  <c:v>1200.4928950000001</c:v>
                </c:pt>
                <c:pt idx="981">
                  <c:v>1210.737584</c:v>
                </c:pt>
                <c:pt idx="982">
                  <c:v>1213.3230249999999</c:v>
                </c:pt>
                <c:pt idx="983">
                  <c:v>1205.814519</c:v>
                </c:pt>
                <c:pt idx="984">
                  <c:v>1206.1348640000001</c:v>
                </c:pt>
                <c:pt idx="985">
                  <c:v>1207.2218370000001</c:v>
                </c:pt>
                <c:pt idx="986">
                  <c:v>1207.395297</c:v>
                </c:pt>
                <c:pt idx="987">
                  <c:v>1203.669308</c:v>
                </c:pt>
                <c:pt idx="988">
                  <c:v>1203.0597620000001</c:v>
                </c:pt>
                <c:pt idx="989">
                  <c:v>1207.019937</c:v>
                </c:pt>
                <c:pt idx="990">
                  <c:v>1206.7628319999999</c:v>
                </c:pt>
                <c:pt idx="991">
                  <c:v>1200.547131</c:v>
                </c:pt>
                <c:pt idx="992">
                  <c:v>1195.0380929999999</c:v>
                </c:pt>
                <c:pt idx="993">
                  <c:v>1186.6677810000001</c:v>
                </c:pt>
                <c:pt idx="994">
                  <c:v>1182.8695600000001</c:v>
                </c:pt>
                <c:pt idx="995">
                  <c:v>1188.9539010000001</c:v>
                </c:pt>
                <c:pt idx="996">
                  <c:v>1180.665751</c:v>
                </c:pt>
                <c:pt idx="997">
                  <c:v>1179.421233</c:v>
                </c:pt>
                <c:pt idx="998">
                  <c:v>1167.2835439999999</c:v>
                </c:pt>
                <c:pt idx="999">
                  <c:v>1169.5124049999999</c:v>
                </c:pt>
                <c:pt idx="1000">
                  <c:v>1165.4057660000001</c:v>
                </c:pt>
                <c:pt idx="1001">
                  <c:v>1171.925471</c:v>
                </c:pt>
                <c:pt idx="1002">
                  <c:v>1175.651175</c:v>
                </c:pt>
                <c:pt idx="1003">
                  <c:v>1178.572846</c:v>
                </c:pt>
                <c:pt idx="1004">
                  <c:v>1188.590715</c:v>
                </c:pt>
                <c:pt idx="1005">
                  <c:v>1188.3855149999999</c:v>
                </c:pt>
                <c:pt idx="1006">
                  <c:v>1190.254576</c:v>
                </c:pt>
                <c:pt idx="1007">
                  <c:v>1199.0300299999999</c:v>
                </c:pt>
                <c:pt idx="1008">
                  <c:v>1208.7438099999999</c:v>
                </c:pt>
                <c:pt idx="1009">
                  <c:v>1212.731205</c:v>
                </c:pt>
                <c:pt idx="1010">
                  <c:v>1213.601795</c:v>
                </c:pt>
                <c:pt idx="1011">
                  <c:v>1214.851684</c:v>
                </c:pt>
                <c:pt idx="1012">
                  <c:v>1218.7511850000001</c:v>
                </c:pt>
                <c:pt idx="1013">
                  <c:v>1215.4550059999999</c:v>
                </c:pt>
                <c:pt idx="1014">
                  <c:v>1214.9163699999999</c:v>
                </c:pt>
                <c:pt idx="1015">
                  <c:v>1216.1304009999999</c:v>
                </c:pt>
                <c:pt idx="1016">
                  <c:v>1217.351508</c:v>
                </c:pt>
                <c:pt idx="1017">
                  <c:v>1220.36906</c:v>
                </c:pt>
                <c:pt idx="1018">
                  <c:v>1221.2096730000001</c:v>
                </c:pt>
                <c:pt idx="1019">
                  <c:v>1219.436643</c:v>
                </c:pt>
                <c:pt idx="1020">
                  <c:v>1214.9294500000001</c:v>
                </c:pt>
                <c:pt idx="1021">
                  <c:v>1219.5197519999999</c:v>
                </c:pt>
                <c:pt idx="1022">
                  <c:v>1226.4563800000001</c:v>
                </c:pt>
                <c:pt idx="1023">
                  <c:v>1230.3657350000001</c:v>
                </c:pt>
                <c:pt idx="1024">
                  <c:v>1223.8300079999999</c:v>
                </c:pt>
                <c:pt idx="1025">
                  <c:v>1215.3126030000001</c:v>
                </c:pt>
                <c:pt idx="1026">
                  <c:v>1217.1570139999999</c:v>
                </c:pt>
                <c:pt idx="1027">
                  <c:v>1217.742246</c:v>
                </c:pt>
                <c:pt idx="1028">
                  <c:v>1214.8855570000001</c:v>
                </c:pt>
                <c:pt idx="1029">
                  <c:v>1205.809019</c:v>
                </c:pt>
                <c:pt idx="1030">
                  <c:v>1213.5426460000001</c:v>
                </c:pt>
                <c:pt idx="1031">
                  <c:v>1209.328624</c:v>
                </c:pt>
                <c:pt idx="1032">
                  <c:v>1206.776394</c:v>
                </c:pt>
                <c:pt idx="1033">
                  <c:v>1203.947148</c:v>
                </c:pt>
                <c:pt idx="1034">
                  <c:v>1203.886555</c:v>
                </c:pt>
                <c:pt idx="1035">
                  <c:v>1190.771628</c:v>
                </c:pt>
                <c:pt idx="1036">
                  <c:v>1188.6882390000001</c:v>
                </c:pt>
                <c:pt idx="1037">
                  <c:v>1193.7508769999999</c:v>
                </c:pt>
                <c:pt idx="1038">
                  <c:v>1187.7794610000001</c:v>
                </c:pt>
                <c:pt idx="1039">
                  <c:v>1191.134902</c:v>
                </c:pt>
                <c:pt idx="1040">
                  <c:v>1197.749579</c:v>
                </c:pt>
                <c:pt idx="1041">
                  <c:v>1193.9368910000001</c:v>
                </c:pt>
                <c:pt idx="1042">
                  <c:v>1193.271583</c:v>
                </c:pt>
                <c:pt idx="1043">
                  <c:v>1206.865499</c:v>
                </c:pt>
                <c:pt idx="1044">
                  <c:v>1205.556724</c:v>
                </c:pt>
                <c:pt idx="1045">
                  <c:v>1202.7422099999999</c:v>
                </c:pt>
                <c:pt idx="1046">
                  <c:v>1207.2155290000001</c:v>
                </c:pt>
                <c:pt idx="1047">
                  <c:v>1205.5015960000001</c:v>
                </c:pt>
                <c:pt idx="1048">
                  <c:v>1206.781277</c:v>
                </c:pt>
                <c:pt idx="1049">
                  <c:v>1210.64976</c:v>
                </c:pt>
                <c:pt idx="1050">
                  <c:v>1209.3572799999999</c:v>
                </c:pt>
                <c:pt idx="1051">
                  <c:v>1209.2546199999999</c:v>
                </c:pt>
                <c:pt idx="1052">
                  <c:v>1206.0252359999999</c:v>
                </c:pt>
                <c:pt idx="1053">
                  <c:v>1207.0697110000001</c:v>
                </c:pt>
                <c:pt idx="1054">
                  <c:v>1206.507206</c:v>
                </c:pt>
                <c:pt idx="1055">
                  <c:v>1211.486678</c:v>
                </c:pt>
                <c:pt idx="1056">
                  <c:v>1214.770794</c:v>
                </c:pt>
                <c:pt idx="1057">
                  <c:v>1212.4866239999999</c:v>
                </c:pt>
                <c:pt idx="1058">
                  <c:v>1213.623419</c:v>
                </c:pt>
                <c:pt idx="1059">
                  <c:v>1207.4664929999999</c:v>
                </c:pt>
                <c:pt idx="1060">
                  <c:v>1205.0016479999999</c:v>
                </c:pt>
                <c:pt idx="1061">
                  <c:v>1210.345141</c:v>
                </c:pt>
                <c:pt idx="1062">
                  <c:v>1212.9245699999999</c:v>
                </c:pt>
                <c:pt idx="1063">
                  <c:v>1220.1038140000001</c:v>
                </c:pt>
                <c:pt idx="1064">
                  <c:v>1223.5551419999999</c:v>
                </c:pt>
                <c:pt idx="1065">
                  <c:v>1226.1562489999999</c:v>
                </c:pt>
                <c:pt idx="1066">
                  <c:v>1225.1707730000001</c:v>
                </c:pt>
                <c:pt idx="1067">
                  <c:v>1226.5385690000001</c:v>
                </c:pt>
                <c:pt idx="1068">
                  <c:v>1223.643791</c:v>
                </c:pt>
                <c:pt idx="1069">
                  <c:v>1223.877794</c:v>
                </c:pt>
                <c:pt idx="1070">
                  <c:v>1224.568164</c:v>
                </c:pt>
                <c:pt idx="1071">
                  <c:v>1223.6138430000001</c:v>
                </c:pt>
                <c:pt idx="1072">
                  <c:v>1220.5710879999999</c:v>
                </c:pt>
                <c:pt idx="1073">
                  <c:v>1220.592167</c:v>
                </c:pt>
                <c:pt idx="1074">
                  <c:v>1223.058622</c:v>
                </c:pt>
                <c:pt idx="1075">
                  <c:v>1222.7103609999999</c:v>
                </c:pt>
                <c:pt idx="1076">
                  <c:v>1225.9976590000001</c:v>
                </c:pt>
                <c:pt idx="1077">
                  <c:v>1231.595716</c:v>
                </c:pt>
                <c:pt idx="1078">
                  <c:v>1230.385407</c:v>
                </c:pt>
                <c:pt idx="1079">
                  <c:v>1232.176952</c:v>
                </c:pt>
                <c:pt idx="1080">
                  <c:v>1227.814083</c:v>
                </c:pt>
                <c:pt idx="1081">
                  <c:v>1227.9426800000001</c:v>
                </c:pt>
                <c:pt idx="1082">
                  <c:v>1238.3178800000001</c:v>
                </c:pt>
                <c:pt idx="1083">
                  <c:v>1230.2294360000001</c:v>
                </c:pt>
                <c:pt idx="1084">
                  <c:v>1233.321334</c:v>
                </c:pt>
                <c:pt idx="1085">
                  <c:v>1234.7888270000001</c:v>
                </c:pt>
                <c:pt idx="1086">
                  <c:v>1230.0120790000001</c:v>
                </c:pt>
                <c:pt idx="1087">
                  <c:v>1229.512125</c:v>
                </c:pt>
                <c:pt idx="1088">
                  <c:v>1226.9587630000001</c:v>
                </c:pt>
                <c:pt idx="1089">
                  <c:v>1226.3149410000001</c:v>
                </c:pt>
                <c:pt idx="1090">
                  <c:v>1228.024664</c:v>
                </c:pt>
                <c:pt idx="1091">
                  <c:v>1233.689942</c:v>
                </c:pt>
                <c:pt idx="1092">
                  <c:v>1233.003719</c:v>
                </c:pt>
                <c:pt idx="1093">
                  <c:v>1230.7249389999999</c:v>
                </c:pt>
                <c:pt idx="1094">
                  <c:v>1221.905475</c:v>
                </c:pt>
                <c:pt idx="1095">
                  <c:v>1223.5398419999999</c:v>
                </c:pt>
                <c:pt idx="1096">
                  <c:v>1221.3774539999999</c:v>
                </c:pt>
                <c:pt idx="1097">
                  <c:v>1225.138721</c:v>
                </c:pt>
                <c:pt idx="1098">
                  <c:v>1214.934442</c:v>
                </c:pt>
                <c:pt idx="1099">
                  <c:v>1207.1840609999999</c:v>
                </c:pt>
                <c:pt idx="1100">
                  <c:v>1205.496807</c:v>
                </c:pt>
                <c:pt idx="1101">
                  <c:v>1210.162084</c:v>
                </c:pt>
                <c:pt idx="1102">
                  <c:v>1210.325887</c:v>
                </c:pt>
                <c:pt idx="1103">
                  <c:v>1211.391787</c:v>
                </c:pt>
                <c:pt idx="1104">
                  <c:v>1213.548117</c:v>
                </c:pt>
                <c:pt idx="1105">
                  <c:v>1218.1648399999999</c:v>
                </c:pt>
                <c:pt idx="1106">
                  <c:v>1221.368829</c:v>
                </c:pt>
                <c:pt idx="1107">
                  <c:v>1218.272442</c:v>
                </c:pt>
                <c:pt idx="1108">
                  <c:v>1219.348538</c:v>
                </c:pt>
                <c:pt idx="1109">
                  <c:v>1208.6377689999999</c:v>
                </c:pt>
                <c:pt idx="1110">
                  <c:v>1212.5660889999999</c:v>
                </c:pt>
                <c:pt idx="1111">
                  <c:v>1214.400026</c:v>
                </c:pt>
                <c:pt idx="1112">
                  <c:v>1218.825783</c:v>
                </c:pt>
                <c:pt idx="1113">
                  <c:v>1213.2808680000001</c:v>
                </c:pt>
                <c:pt idx="1114">
                  <c:v>1219.044167</c:v>
                </c:pt>
                <c:pt idx="1115">
                  <c:v>1223.1924879999999</c:v>
                </c:pt>
                <c:pt idx="1116">
                  <c:v>1222.403744</c:v>
                </c:pt>
                <c:pt idx="1117">
                  <c:v>1218.6547310000001</c:v>
                </c:pt>
                <c:pt idx="1118">
                  <c:v>1218.032772</c:v>
                </c:pt>
                <c:pt idx="1119">
                  <c:v>1213.4938340000001</c:v>
                </c:pt>
                <c:pt idx="1120">
                  <c:v>1207.151237</c:v>
                </c:pt>
                <c:pt idx="1121">
                  <c:v>1208.8600750000001</c:v>
                </c:pt>
                <c:pt idx="1122">
                  <c:v>1204.6567130000001</c:v>
                </c:pt>
                <c:pt idx="1123">
                  <c:v>1210.001178</c:v>
                </c:pt>
                <c:pt idx="1124">
                  <c:v>1217.7746959999999</c:v>
                </c:pt>
                <c:pt idx="1125">
                  <c:v>1212.7873830000001</c:v>
                </c:pt>
                <c:pt idx="1126">
                  <c:v>1228.844994</c:v>
                </c:pt>
                <c:pt idx="1127">
                  <c:v>1227.7386389999999</c:v>
                </c:pt>
                <c:pt idx="1128">
                  <c:v>1219.857861</c:v>
                </c:pt>
                <c:pt idx="1129">
                  <c:v>1213.4556399999999</c:v>
                </c:pt>
                <c:pt idx="1130">
                  <c:v>1209.222878</c:v>
                </c:pt>
                <c:pt idx="1131">
                  <c:v>1211.3206399999999</c:v>
                </c:pt>
                <c:pt idx="1132">
                  <c:v>1212.440885</c:v>
                </c:pt>
                <c:pt idx="1133">
                  <c:v>1221.51955</c:v>
                </c:pt>
                <c:pt idx="1134">
                  <c:v>1228.8953489999999</c:v>
                </c:pt>
                <c:pt idx="1135">
                  <c:v>1228.619436</c:v>
                </c:pt>
                <c:pt idx="1136">
                  <c:v>1227.4969209999999</c:v>
                </c:pt>
                <c:pt idx="1137">
                  <c:v>1230.132425</c:v>
                </c:pt>
                <c:pt idx="1138">
                  <c:v>1233.414763</c:v>
                </c:pt>
                <c:pt idx="1139">
                  <c:v>1225.0164560000001</c:v>
                </c:pt>
                <c:pt idx="1140">
                  <c:v>1231.296619</c:v>
                </c:pt>
                <c:pt idx="1141">
                  <c:v>1226.986312</c:v>
                </c:pt>
                <c:pt idx="1142">
                  <c:v>1225.9648279999999</c:v>
                </c:pt>
                <c:pt idx="1143">
                  <c:v>1229.1396259999999</c:v>
                </c:pt>
                <c:pt idx="1144">
                  <c:v>1220.5553729999999</c:v>
                </c:pt>
                <c:pt idx="1145">
                  <c:v>1229.7910890000001</c:v>
                </c:pt>
                <c:pt idx="1146">
                  <c:v>1232.7412710000001</c:v>
                </c:pt>
                <c:pt idx="1147">
                  <c:v>1227.986821</c:v>
                </c:pt>
                <c:pt idx="1148">
                  <c:v>1219.8630009999999</c:v>
                </c:pt>
                <c:pt idx="1149">
                  <c:v>1212.513072</c:v>
                </c:pt>
                <c:pt idx="1150">
                  <c:v>1221.980593</c:v>
                </c:pt>
                <c:pt idx="1151">
                  <c:v>1223.7603200000001</c:v>
                </c:pt>
                <c:pt idx="1152">
                  <c:v>1224.6616819999999</c:v>
                </c:pt>
                <c:pt idx="1153">
                  <c:v>1223.266703</c:v>
                </c:pt>
                <c:pt idx="1154">
                  <c:v>1219.7485939999999</c:v>
                </c:pt>
                <c:pt idx="1155">
                  <c:v>1218.446721</c:v>
                </c:pt>
                <c:pt idx="1156">
                  <c:v>1207.4202290000001</c:v>
                </c:pt>
                <c:pt idx="1157">
                  <c:v>1204.7428359999999</c:v>
                </c:pt>
                <c:pt idx="1158">
                  <c:v>1203.2134779999999</c:v>
                </c:pt>
                <c:pt idx="1159">
                  <c:v>1205.4041990000001</c:v>
                </c:pt>
                <c:pt idx="1160">
                  <c:v>1204.8439269999999</c:v>
                </c:pt>
                <c:pt idx="1161">
                  <c:v>1201.494003</c:v>
                </c:pt>
                <c:pt idx="1162">
                  <c:v>1213.823682</c:v>
                </c:pt>
                <c:pt idx="1163">
                  <c:v>1208.979607</c:v>
                </c:pt>
                <c:pt idx="1164">
                  <c:v>1208.298076</c:v>
                </c:pt>
                <c:pt idx="1165">
                  <c:v>1213.1508779999999</c:v>
                </c:pt>
                <c:pt idx="1166">
                  <c:v>1223.607188</c:v>
                </c:pt>
                <c:pt idx="1167">
                  <c:v>1223.8464409999999</c:v>
                </c:pt>
                <c:pt idx="1168">
                  <c:v>1227.330224</c:v>
                </c:pt>
                <c:pt idx="1169">
                  <c:v>1233.475402</c:v>
                </c:pt>
                <c:pt idx="1170">
                  <c:v>1224.1896730000001</c:v>
                </c:pt>
                <c:pt idx="1171">
                  <c:v>1221.5816090000001</c:v>
                </c:pt>
                <c:pt idx="1172">
                  <c:v>1222.4233220000001</c:v>
                </c:pt>
                <c:pt idx="1173">
                  <c:v>1220.6304319999999</c:v>
                </c:pt>
                <c:pt idx="1174">
                  <c:v>1221.5301119999999</c:v>
                </c:pt>
                <c:pt idx="1175">
                  <c:v>1220.217349</c:v>
                </c:pt>
                <c:pt idx="1176">
                  <c:v>1219.3373449999999</c:v>
                </c:pt>
                <c:pt idx="1177">
                  <c:v>1225.4737889999999</c:v>
                </c:pt>
                <c:pt idx="1178">
                  <c:v>1220.5301239999999</c:v>
                </c:pt>
                <c:pt idx="1179">
                  <c:v>1218.4524389999999</c:v>
                </c:pt>
                <c:pt idx="1180">
                  <c:v>1209.098598</c:v>
                </c:pt>
                <c:pt idx="1181">
                  <c:v>1206.6237699999999</c:v>
                </c:pt>
                <c:pt idx="1182">
                  <c:v>1194.9339910000001</c:v>
                </c:pt>
                <c:pt idx="1183">
                  <c:v>1197.15733</c:v>
                </c:pt>
                <c:pt idx="1184">
                  <c:v>1190.741665</c:v>
                </c:pt>
                <c:pt idx="1185">
                  <c:v>1184.939869</c:v>
                </c:pt>
                <c:pt idx="1186">
                  <c:v>1181.3449270000001</c:v>
                </c:pt>
                <c:pt idx="1187">
                  <c:v>1185.6451159999999</c:v>
                </c:pt>
                <c:pt idx="1188">
                  <c:v>1191.8090609999999</c:v>
                </c:pt>
                <c:pt idx="1189">
                  <c:v>1187.9799350000001</c:v>
                </c:pt>
                <c:pt idx="1190">
                  <c:v>1172.678795</c:v>
                </c:pt>
                <c:pt idx="1191">
                  <c:v>1179.804449</c:v>
                </c:pt>
                <c:pt idx="1192">
                  <c:v>1182.599567</c:v>
                </c:pt>
                <c:pt idx="1193">
                  <c:v>1186.1978879999999</c:v>
                </c:pt>
                <c:pt idx="1194">
                  <c:v>1197.553373</c:v>
                </c:pt>
                <c:pt idx="1195">
                  <c:v>1203.743545</c:v>
                </c:pt>
                <c:pt idx="1196">
                  <c:v>1195.904544</c:v>
                </c:pt>
                <c:pt idx="1197">
                  <c:v>1197.0300930000001</c:v>
                </c:pt>
                <c:pt idx="1198">
                  <c:v>1196.9166580000001</c:v>
                </c:pt>
                <c:pt idx="1199">
                  <c:v>1198.02421</c:v>
                </c:pt>
                <c:pt idx="1200">
                  <c:v>1191.1397320000001</c:v>
                </c:pt>
                <c:pt idx="1201">
                  <c:v>1185.0161430000001</c:v>
                </c:pt>
                <c:pt idx="1202">
                  <c:v>1180.6518960000001</c:v>
                </c:pt>
                <c:pt idx="1203">
                  <c:v>1184.7258220000001</c:v>
                </c:pt>
                <c:pt idx="1204">
                  <c:v>1188.3010360000001</c:v>
                </c:pt>
                <c:pt idx="1205">
                  <c:v>1179.4049520000001</c:v>
                </c:pt>
                <c:pt idx="1206">
                  <c:v>1182.4074000000001</c:v>
                </c:pt>
                <c:pt idx="1207">
                  <c:v>1181.7887760000001</c:v>
                </c:pt>
                <c:pt idx="1208">
                  <c:v>1182.5569909999999</c:v>
                </c:pt>
                <c:pt idx="1209">
                  <c:v>1185.1683949999999</c:v>
                </c:pt>
                <c:pt idx="1210">
                  <c:v>1197.972994</c:v>
                </c:pt>
                <c:pt idx="1211">
                  <c:v>1209.6632139999999</c:v>
                </c:pt>
                <c:pt idx="1212">
                  <c:v>1219.783443</c:v>
                </c:pt>
                <c:pt idx="1213">
                  <c:v>1215.696093</c:v>
                </c:pt>
                <c:pt idx="1214">
                  <c:v>1218.2646339999999</c:v>
                </c:pt>
                <c:pt idx="1215">
                  <c:v>1221.3927490000001</c:v>
                </c:pt>
                <c:pt idx="1216">
                  <c:v>1213.7911650000001</c:v>
                </c:pt>
                <c:pt idx="1217">
                  <c:v>1218.541876</c:v>
                </c:pt>
                <c:pt idx="1218">
                  <c:v>1220.4687570000001</c:v>
                </c:pt>
                <c:pt idx="1219">
                  <c:v>1233.9930059999999</c:v>
                </c:pt>
                <c:pt idx="1220">
                  <c:v>1231.6036999999999</c:v>
                </c:pt>
                <c:pt idx="1221">
                  <c:v>1236.5628979999999</c:v>
                </c:pt>
                <c:pt idx="1222">
                  <c:v>1239.434814</c:v>
                </c:pt>
                <c:pt idx="1223">
                  <c:v>1243.479073</c:v>
                </c:pt>
                <c:pt idx="1224">
                  <c:v>1238.193679</c:v>
                </c:pt>
                <c:pt idx="1225">
                  <c:v>1238.6393350000001</c:v>
                </c:pt>
                <c:pt idx="1226">
                  <c:v>1237.708067</c:v>
                </c:pt>
                <c:pt idx="1227">
                  <c:v>1237.89482</c:v>
                </c:pt>
                <c:pt idx="1228">
                  <c:v>1239.145137</c:v>
                </c:pt>
                <c:pt idx="1229">
                  <c:v>1241.8648639999999</c:v>
                </c:pt>
                <c:pt idx="1230">
                  <c:v>1246.705575</c:v>
                </c:pt>
                <c:pt idx="1231">
                  <c:v>1249.8389749999999</c:v>
                </c:pt>
                <c:pt idx="1232">
                  <c:v>1258.1900410000001</c:v>
                </c:pt>
                <c:pt idx="1233">
                  <c:v>1256.79214</c:v>
                </c:pt>
                <c:pt idx="1234">
                  <c:v>1262.3705399999999</c:v>
                </c:pt>
                <c:pt idx="1235">
                  <c:v>1263.738568</c:v>
                </c:pt>
                <c:pt idx="1236">
                  <c:v>1265.842854</c:v>
                </c:pt>
                <c:pt idx="1237">
                  <c:v>1264.0463030000001</c:v>
                </c:pt>
                <c:pt idx="1238">
                  <c:v>1263.8328670000001</c:v>
                </c:pt>
                <c:pt idx="1239">
                  <c:v>1264.9049869999999</c:v>
                </c:pt>
                <c:pt idx="1240">
                  <c:v>1279.0925299999999</c:v>
                </c:pt>
                <c:pt idx="1241">
                  <c:v>1286.8150009999999</c:v>
                </c:pt>
                <c:pt idx="1242">
                  <c:v>1283.2344740000001</c:v>
                </c:pt>
                <c:pt idx="1243">
                  <c:v>1283.1374129999999</c:v>
                </c:pt>
                <c:pt idx="1244">
                  <c:v>1288.2395079999999</c:v>
                </c:pt>
                <c:pt idx="1245">
                  <c:v>1285.310616</c:v>
                </c:pt>
                <c:pt idx="1246">
                  <c:v>1286.035052</c:v>
                </c:pt>
                <c:pt idx="1247">
                  <c:v>1281.5785209999999</c:v>
                </c:pt>
                <c:pt idx="1248">
                  <c:v>1290.2753520000001</c:v>
                </c:pt>
                <c:pt idx="1249">
                  <c:v>1284.081823</c:v>
                </c:pt>
                <c:pt idx="1250">
                  <c:v>1286.424411</c:v>
                </c:pt>
                <c:pt idx="1251">
                  <c:v>1279.6405339999999</c:v>
                </c:pt>
                <c:pt idx="1252">
                  <c:v>1278.372799</c:v>
                </c:pt>
                <c:pt idx="1253">
                  <c:v>1278.2634849999999</c:v>
                </c:pt>
                <c:pt idx="1254">
                  <c:v>1278.5530570000001</c:v>
                </c:pt>
                <c:pt idx="1255">
                  <c:v>1284.247241</c:v>
                </c:pt>
                <c:pt idx="1256">
                  <c:v>1283.0675020000001</c:v>
                </c:pt>
                <c:pt idx="1257">
                  <c:v>1282.042234</c:v>
                </c:pt>
                <c:pt idx="1258">
                  <c:v>1282.9169939999999</c:v>
                </c:pt>
                <c:pt idx="1259">
                  <c:v>1285.0134539999999</c:v>
                </c:pt>
                <c:pt idx="1260">
                  <c:v>1286.154861</c:v>
                </c:pt>
                <c:pt idx="1261">
                  <c:v>1277.218304</c:v>
                </c:pt>
                <c:pt idx="1262">
                  <c:v>1268.21057</c:v>
                </c:pt>
                <c:pt idx="1263">
                  <c:v>1268.926191</c:v>
                </c:pt>
                <c:pt idx="1264">
                  <c:v>1271.8511659999999</c:v>
                </c:pt>
                <c:pt idx="1265">
                  <c:v>1274.721438</c:v>
                </c:pt>
                <c:pt idx="1266">
                  <c:v>1275.2792280000001</c:v>
                </c:pt>
                <c:pt idx="1267">
                  <c:v>1277.0133390000001</c:v>
                </c:pt>
                <c:pt idx="1268">
                  <c:v>1276.6893849999999</c:v>
                </c:pt>
                <c:pt idx="1269">
                  <c:v>1274.472006</c:v>
                </c:pt>
                <c:pt idx="1270">
                  <c:v>1282.2107900000001</c:v>
                </c:pt>
                <c:pt idx="1271">
                  <c:v>1284.059313</c:v>
                </c:pt>
                <c:pt idx="1272">
                  <c:v>1284.824531</c:v>
                </c:pt>
                <c:pt idx="1273">
                  <c:v>1293.735246</c:v>
                </c:pt>
                <c:pt idx="1274">
                  <c:v>1288.9777939999999</c:v>
                </c:pt>
                <c:pt idx="1275">
                  <c:v>1282.208905</c:v>
                </c:pt>
                <c:pt idx="1276">
                  <c:v>1287.4546270000001</c:v>
                </c:pt>
                <c:pt idx="1277">
                  <c:v>1286.526136</c:v>
                </c:pt>
                <c:pt idx="1278">
                  <c:v>1282.464884</c:v>
                </c:pt>
                <c:pt idx="1279">
                  <c:v>1285.2460249999999</c:v>
                </c:pt>
                <c:pt idx="1280">
                  <c:v>1285.4470960000001</c:v>
                </c:pt>
                <c:pt idx="1281">
                  <c:v>1274.6325039999999</c:v>
                </c:pt>
                <c:pt idx="1282">
                  <c:v>1285.1416059999999</c:v>
                </c:pt>
                <c:pt idx="1283">
                  <c:v>1288.907154</c:v>
                </c:pt>
                <c:pt idx="1284">
                  <c:v>1289.2014859999999</c:v>
                </c:pt>
                <c:pt idx="1285">
                  <c:v>1293.5948960000001</c:v>
                </c:pt>
                <c:pt idx="1286">
                  <c:v>1290.384419</c:v>
                </c:pt>
                <c:pt idx="1287">
                  <c:v>1298.1466949999999</c:v>
                </c:pt>
                <c:pt idx="1288">
                  <c:v>1300.118843</c:v>
                </c:pt>
                <c:pt idx="1289">
                  <c:v>1296.302201</c:v>
                </c:pt>
                <c:pt idx="1290">
                  <c:v>1295.09094</c:v>
                </c:pt>
                <c:pt idx="1291">
                  <c:v>1294.8837550000001</c:v>
                </c:pt>
                <c:pt idx="1292">
                  <c:v>1302.882202</c:v>
                </c:pt>
                <c:pt idx="1293">
                  <c:v>1311.0684839999999</c:v>
                </c:pt>
                <c:pt idx="1294">
                  <c:v>1307.7090459999999</c:v>
                </c:pt>
                <c:pt idx="1295">
                  <c:v>1310.7011480000001</c:v>
                </c:pt>
                <c:pt idx="1296">
                  <c:v>1312.9923690000001</c:v>
                </c:pt>
                <c:pt idx="1297">
                  <c:v>1316.3132419999999</c:v>
                </c:pt>
                <c:pt idx="1298">
                  <c:v>1316.820082</c:v>
                </c:pt>
                <c:pt idx="1299">
                  <c:v>1313.900911</c:v>
                </c:pt>
                <c:pt idx="1300">
                  <c:v>1316.8203080000001</c:v>
                </c:pt>
                <c:pt idx="1301">
                  <c:v>1315.4404440000001</c:v>
                </c:pt>
                <c:pt idx="1302">
                  <c:v>1309.91012</c:v>
                </c:pt>
                <c:pt idx="1303">
                  <c:v>1308.0708999999999</c:v>
                </c:pt>
                <c:pt idx="1304">
                  <c:v>1305.689269</c:v>
                </c:pt>
                <c:pt idx="1305">
                  <c:v>1311.650725</c:v>
                </c:pt>
                <c:pt idx="1306">
                  <c:v>1316.5465670000001</c:v>
                </c:pt>
                <c:pt idx="1307">
                  <c:v>1317.675812</c:v>
                </c:pt>
                <c:pt idx="1308">
                  <c:v>1319.410425</c:v>
                </c:pt>
                <c:pt idx="1309">
                  <c:v>1315.647121</c:v>
                </c:pt>
                <c:pt idx="1310">
                  <c:v>1314.8017560000001</c:v>
                </c:pt>
                <c:pt idx="1311">
                  <c:v>1321.192055</c:v>
                </c:pt>
                <c:pt idx="1312">
                  <c:v>1323.9797100000001</c:v>
                </c:pt>
                <c:pt idx="1313">
                  <c:v>1315.068172</c:v>
                </c:pt>
                <c:pt idx="1314">
                  <c:v>1312.8176539999999</c:v>
                </c:pt>
                <c:pt idx="1315">
                  <c:v>1313.765193</c:v>
                </c:pt>
                <c:pt idx="1316">
                  <c:v>1312.0800059999999</c:v>
                </c:pt>
                <c:pt idx="1317">
                  <c:v>1315.2280410000001</c:v>
                </c:pt>
                <c:pt idx="1318">
                  <c:v>1314.9242509999999</c:v>
                </c:pt>
                <c:pt idx="1319">
                  <c:v>1319.473389</c:v>
                </c:pt>
                <c:pt idx="1320">
                  <c:v>1309.2114959999999</c:v>
                </c:pt>
                <c:pt idx="1321">
                  <c:v>1309.62274</c:v>
                </c:pt>
                <c:pt idx="1322">
                  <c:v>1308.541234</c:v>
                </c:pt>
                <c:pt idx="1323">
                  <c:v>1299.824668</c:v>
                </c:pt>
                <c:pt idx="1324">
                  <c:v>1296.858299</c:v>
                </c:pt>
                <c:pt idx="1325">
                  <c:v>1296.874182</c:v>
                </c:pt>
                <c:pt idx="1326">
                  <c:v>1294.5826999999999</c:v>
                </c:pt>
                <c:pt idx="1327">
                  <c:v>1294.61025</c:v>
                </c:pt>
                <c:pt idx="1328">
                  <c:v>1296.873353</c:v>
                </c:pt>
                <c:pt idx="1329">
                  <c:v>1299.8296439999999</c:v>
                </c:pt>
                <c:pt idx="1330">
                  <c:v>1296.5743179999999</c:v>
                </c:pt>
                <c:pt idx="1331">
                  <c:v>1291.362398</c:v>
                </c:pt>
                <c:pt idx="1332">
                  <c:v>1297.511493</c:v>
                </c:pt>
                <c:pt idx="1333">
                  <c:v>1302.978198</c:v>
                </c:pt>
                <c:pt idx="1334">
                  <c:v>1297.6931380000001</c:v>
                </c:pt>
                <c:pt idx="1335">
                  <c:v>1298.6567869999999</c:v>
                </c:pt>
                <c:pt idx="1336">
                  <c:v>1305.1687059999999</c:v>
                </c:pt>
                <c:pt idx="1337">
                  <c:v>1313.2067999999999</c:v>
                </c:pt>
                <c:pt idx="1338">
                  <c:v>1321.911953</c:v>
                </c:pt>
                <c:pt idx="1339">
                  <c:v>1325.3441780000001</c:v>
                </c:pt>
                <c:pt idx="1340">
                  <c:v>1322.0204369999999</c:v>
                </c:pt>
                <c:pt idx="1341">
                  <c:v>1324.107874</c:v>
                </c:pt>
                <c:pt idx="1342">
                  <c:v>1321.2918460000001</c:v>
                </c:pt>
                <c:pt idx="1343">
                  <c:v>1322.2555139999999</c:v>
                </c:pt>
                <c:pt idx="1344">
                  <c:v>1323.5960600000001</c:v>
                </c:pt>
                <c:pt idx="1345">
                  <c:v>1331.1356330000001</c:v>
                </c:pt>
                <c:pt idx="1346">
                  <c:v>1332.1855169999999</c:v>
                </c:pt>
                <c:pt idx="1347">
                  <c:v>1332.18615</c:v>
                </c:pt>
                <c:pt idx="1348">
                  <c:v>1334.5687270000001</c:v>
                </c:pt>
                <c:pt idx="1349">
                  <c:v>1329.159836</c:v>
                </c:pt>
                <c:pt idx="1350">
                  <c:v>1324.475921</c:v>
                </c:pt>
                <c:pt idx="1351">
                  <c:v>1327.5145930000001</c:v>
                </c:pt>
                <c:pt idx="1352">
                  <c:v>1328.01953</c:v>
                </c:pt>
                <c:pt idx="1353">
                  <c:v>1321.205293</c:v>
                </c:pt>
                <c:pt idx="1354">
                  <c:v>1313.1114869999999</c:v>
                </c:pt>
                <c:pt idx="1355">
                  <c:v>1317.094544</c:v>
                </c:pt>
                <c:pt idx="1356">
                  <c:v>1327.8503490000001</c:v>
                </c:pt>
                <c:pt idx="1357">
                  <c:v>1332.6342649999999</c:v>
                </c:pt>
                <c:pt idx="1358">
                  <c:v>1336.3950769999999</c:v>
                </c:pt>
                <c:pt idx="1359">
                  <c:v>1345.5907830000001</c:v>
                </c:pt>
                <c:pt idx="1360">
                  <c:v>1345.223395</c:v>
                </c:pt>
                <c:pt idx="1361">
                  <c:v>1340.074304</c:v>
                </c:pt>
                <c:pt idx="1362">
                  <c:v>1339.8144279999999</c:v>
                </c:pt>
                <c:pt idx="1363">
                  <c:v>1338.679345</c:v>
                </c:pt>
                <c:pt idx="1364">
                  <c:v>1344.9551550000001</c:v>
                </c:pt>
                <c:pt idx="1365">
                  <c:v>1346.7303529999999</c:v>
                </c:pt>
                <c:pt idx="1366">
                  <c:v>1346.8994829999999</c:v>
                </c:pt>
                <c:pt idx="1367">
                  <c:v>1347.189243</c:v>
                </c:pt>
                <c:pt idx="1368">
                  <c:v>1350.971618</c:v>
                </c:pt>
                <c:pt idx="1369">
                  <c:v>1349.42877</c:v>
                </c:pt>
                <c:pt idx="1370">
                  <c:v>1346.8143849999999</c:v>
                </c:pt>
                <c:pt idx="1371">
                  <c:v>1345.500837</c:v>
                </c:pt>
                <c:pt idx="1372">
                  <c:v>1347.6297569999999</c:v>
                </c:pt>
                <c:pt idx="1373">
                  <c:v>1341.622102</c:v>
                </c:pt>
                <c:pt idx="1374">
                  <c:v>1336.2388229999999</c:v>
                </c:pt>
                <c:pt idx="1375">
                  <c:v>1337.632936</c:v>
                </c:pt>
                <c:pt idx="1376">
                  <c:v>1341.4778610000001</c:v>
                </c:pt>
                <c:pt idx="1377">
                  <c:v>1337.7211689999999</c:v>
                </c:pt>
                <c:pt idx="1378">
                  <c:v>1343.7314899999999</c:v>
                </c:pt>
                <c:pt idx="1379">
                  <c:v>1344.07179</c:v>
                </c:pt>
                <c:pt idx="1380">
                  <c:v>1349.3084510000001</c:v>
                </c:pt>
                <c:pt idx="1381">
                  <c:v>1350.977218</c:v>
                </c:pt>
                <c:pt idx="1382">
                  <c:v>1349.0891389999999</c:v>
                </c:pt>
                <c:pt idx="1383">
                  <c:v>1355.79683</c:v>
                </c:pt>
                <c:pt idx="1384">
                  <c:v>1359.0926099999999</c:v>
                </c:pt>
                <c:pt idx="1385">
                  <c:v>1363.845446</c:v>
                </c:pt>
                <c:pt idx="1386">
                  <c:v>1364.9331810000001</c:v>
                </c:pt>
                <c:pt idx="1387">
                  <c:v>1371.908261</c:v>
                </c:pt>
                <c:pt idx="1388">
                  <c:v>1367.4427330000001</c:v>
                </c:pt>
                <c:pt idx="1389">
                  <c:v>1362.9935949999999</c:v>
                </c:pt>
                <c:pt idx="1390">
                  <c:v>1359.8330309999999</c:v>
                </c:pt>
                <c:pt idx="1391">
                  <c:v>1363.657318</c:v>
                </c:pt>
                <c:pt idx="1392">
                  <c:v>1363.7354069999999</c:v>
                </c:pt>
                <c:pt idx="1393">
                  <c:v>1356.8806609999999</c:v>
                </c:pt>
                <c:pt idx="1394">
                  <c:v>1355.4418820000001</c:v>
                </c:pt>
                <c:pt idx="1395">
                  <c:v>1362.114476</c:v>
                </c:pt>
                <c:pt idx="1396">
                  <c:v>1364.1467270000001</c:v>
                </c:pt>
                <c:pt idx="1397">
                  <c:v>1366.74856</c:v>
                </c:pt>
                <c:pt idx="1398">
                  <c:v>1379.6315689999999</c:v>
                </c:pt>
                <c:pt idx="1399">
                  <c:v>1375.7481869999999</c:v>
                </c:pt>
                <c:pt idx="1400">
                  <c:v>1370.897731</c:v>
                </c:pt>
                <c:pt idx="1401">
                  <c:v>1352.314854</c:v>
                </c:pt>
                <c:pt idx="1402">
                  <c:v>1349.1362180000001</c:v>
                </c:pt>
                <c:pt idx="1403">
                  <c:v>1357.3026219999999</c:v>
                </c:pt>
                <c:pt idx="1404">
                  <c:v>1364.6547270000001</c:v>
                </c:pt>
                <c:pt idx="1405">
                  <c:v>1366.6955869999999</c:v>
                </c:pt>
                <c:pt idx="1406">
                  <c:v>1375.9689370000001</c:v>
                </c:pt>
                <c:pt idx="1407">
                  <c:v>1379.427396</c:v>
                </c:pt>
                <c:pt idx="1408">
                  <c:v>1385.3171990000001</c:v>
                </c:pt>
                <c:pt idx="1409">
                  <c:v>1386.119989</c:v>
                </c:pt>
                <c:pt idx="1410">
                  <c:v>1389.7943110000001</c:v>
                </c:pt>
                <c:pt idx="1411">
                  <c:v>1390.7322429999999</c:v>
                </c:pt>
                <c:pt idx="1412">
                  <c:v>1391.9185629999999</c:v>
                </c:pt>
                <c:pt idx="1413">
                  <c:v>1385.953724</c:v>
                </c:pt>
                <c:pt idx="1414">
                  <c:v>1393.301995</c:v>
                </c:pt>
                <c:pt idx="1415">
                  <c:v>1390.05485</c:v>
                </c:pt>
                <c:pt idx="1416">
                  <c:v>1385.8128859999999</c:v>
                </c:pt>
                <c:pt idx="1417">
                  <c:v>1381.348191</c:v>
                </c:pt>
                <c:pt idx="1418">
                  <c:v>1380.7505000000001</c:v>
                </c:pt>
                <c:pt idx="1419">
                  <c:v>1386.5041859999999</c:v>
                </c:pt>
                <c:pt idx="1420">
                  <c:v>1384.5389130000001</c:v>
                </c:pt>
                <c:pt idx="1421">
                  <c:v>1386.544852</c:v>
                </c:pt>
                <c:pt idx="1422">
                  <c:v>1386.9674520000001</c:v>
                </c:pt>
                <c:pt idx="1423">
                  <c:v>1381.482782</c:v>
                </c:pt>
                <c:pt idx="1424">
                  <c:v>1389.9035699999999</c:v>
                </c:pt>
                <c:pt idx="1425">
                  <c:v>1392.0822700000001</c:v>
                </c:pt>
                <c:pt idx="1426">
                  <c:v>1394.5330180000001</c:v>
                </c:pt>
                <c:pt idx="1427">
                  <c:v>1400.3725010000001</c:v>
                </c:pt>
                <c:pt idx="1428">
                  <c:v>1403.7970399999999</c:v>
                </c:pt>
                <c:pt idx="1429">
                  <c:v>1409.155272</c:v>
                </c:pt>
                <c:pt idx="1430">
                  <c:v>1406.6811729999999</c:v>
                </c:pt>
                <c:pt idx="1431">
                  <c:v>1403.264917</c:v>
                </c:pt>
                <c:pt idx="1432">
                  <c:v>1411.2970929999999</c:v>
                </c:pt>
                <c:pt idx="1433">
                  <c:v>1410.329516</c:v>
                </c:pt>
                <c:pt idx="1434">
                  <c:v>1410.579123</c:v>
                </c:pt>
                <c:pt idx="1435">
                  <c:v>1409.1499530000001</c:v>
                </c:pt>
                <c:pt idx="1436">
                  <c:v>1405.6194399999999</c:v>
                </c:pt>
                <c:pt idx="1437">
                  <c:v>1410.8061230000001</c:v>
                </c:pt>
                <c:pt idx="1438">
                  <c:v>1417.3038039999999</c:v>
                </c:pt>
                <c:pt idx="1439">
                  <c:v>1416.804486</c:v>
                </c:pt>
                <c:pt idx="1440">
                  <c:v>1415.9054140000001</c:v>
                </c:pt>
                <c:pt idx="1441">
                  <c:v>1411.5319950000001</c:v>
                </c:pt>
                <c:pt idx="1442">
                  <c:v>1406.723823</c:v>
                </c:pt>
                <c:pt idx="1443">
                  <c:v>1406.105577</c:v>
                </c:pt>
                <c:pt idx="1444">
                  <c:v>1402.7020379999999</c:v>
                </c:pt>
                <c:pt idx="1445">
                  <c:v>1405.2499700000001</c:v>
                </c:pt>
                <c:pt idx="1446">
                  <c:v>1409.0388270000001</c:v>
                </c:pt>
                <c:pt idx="1447">
                  <c:v>1411.6518140000001</c:v>
                </c:pt>
                <c:pt idx="1448">
                  <c:v>1416.8063950000001</c:v>
                </c:pt>
                <c:pt idx="1449">
                  <c:v>1417.962098</c:v>
                </c:pt>
                <c:pt idx="1450">
                  <c:v>1422.1558789999999</c:v>
                </c:pt>
                <c:pt idx="1451">
                  <c:v>1421.872936</c:v>
                </c:pt>
                <c:pt idx="1452">
                  <c:v>1425.836468</c:v>
                </c:pt>
                <c:pt idx="1453">
                  <c:v>1417.9409559999999</c:v>
                </c:pt>
                <c:pt idx="1454">
                  <c:v>1417.842527</c:v>
                </c:pt>
                <c:pt idx="1455">
                  <c:v>1412.101234</c:v>
                </c:pt>
                <c:pt idx="1456">
                  <c:v>1414.5603619999999</c:v>
                </c:pt>
                <c:pt idx="1457">
                  <c:v>1414.060219</c:v>
                </c:pt>
                <c:pt idx="1458">
                  <c:v>1414.534592</c:v>
                </c:pt>
                <c:pt idx="1459">
                  <c:v>1414.7662150000001</c:v>
                </c:pt>
                <c:pt idx="1460">
                  <c:v>1413.041162</c:v>
                </c:pt>
                <c:pt idx="1461">
                  <c:v>1411.350451</c:v>
                </c:pt>
                <c:pt idx="1462">
                  <c:v>1410.7674919999999</c:v>
                </c:pt>
                <c:pt idx="1463">
                  <c:v>1411.6071260000001</c:v>
                </c:pt>
                <c:pt idx="1464">
                  <c:v>1416.2514100000001</c:v>
                </c:pt>
                <c:pt idx="1465">
                  <c:v>1421.3182650000001</c:v>
                </c:pt>
                <c:pt idx="1466">
                  <c:v>1430.8602969999999</c:v>
                </c:pt>
                <c:pt idx="1467">
                  <c:v>1433.623392</c:v>
                </c:pt>
                <c:pt idx="1468">
                  <c:v>1433.1433059999999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51-47C1-9EF9-EF75D9C600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666319044154542"/>
          <c:y val="5.6523480909098443E-2"/>
          <c:w val="0.78135375813680685"/>
          <c:h val="4.6143933258727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72588539358674509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tx2">
                <a:lumMod val="40000"/>
                <a:lumOff val="60000"/>
              </a:schemeClr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Données!$H$2:$H$1470</c:f>
              <c:numCache>
                <c:formatCode>General</c:formatCode>
                <c:ptCount val="1469"/>
                <c:pt idx="0">
                  <c:v>0</c:v>
                </c:pt>
                <c:pt idx="1">
                  <c:v>0</c:v>
                </c:pt>
                <c:pt idx="2">
                  <c:v>3.105700000003253E-5</c:v>
                </c:pt>
                <c:pt idx="3">
                  <c:v>6.0936999999967158E-5</c:v>
                </c:pt>
                <c:pt idx="4">
                  <c:v>4.4249000000036174E-5</c:v>
                </c:pt>
                <c:pt idx="5">
                  <c:v>2.967599999999493E-5</c:v>
                </c:pt>
                <c:pt idx="6">
                  <c:v>6.4245999999911876E-5</c:v>
                </c:pt>
                <c:pt idx="7">
                  <c:v>1.1032599999998638E-4</c:v>
                </c:pt>
                <c:pt idx="8">
                  <c:v>1.6297600000007151E-4</c:v>
                </c:pt>
                <c:pt idx="9">
                  <c:v>2.6687700000002223E-4</c:v>
                </c:pt>
                <c:pt idx="10">
                  <c:v>2.2668699999996988E-4</c:v>
                </c:pt>
                <c:pt idx="11">
                  <c:v>1.0448099999996429E-4</c:v>
                </c:pt>
                <c:pt idx="12">
                  <c:v>1.3408500000002731E-4</c:v>
                </c:pt>
                <c:pt idx="13">
                  <c:v>1.5901699999994889E-4</c:v>
                </c:pt>
                <c:pt idx="14">
                  <c:v>2.0951700000000528E-4</c:v>
                </c:pt>
                <c:pt idx="15">
                  <c:v>1.7593599999997877E-4</c:v>
                </c:pt>
                <c:pt idx="16">
                  <c:v>2.1183499999995092E-4</c:v>
                </c:pt>
                <c:pt idx="17">
                  <c:v>2.5359400000002098E-4</c:v>
                </c:pt>
                <c:pt idx="18">
                  <c:v>2.1669799999995122E-4</c:v>
                </c:pt>
                <c:pt idx="19">
                  <c:v>1.7967300000009344E-4</c:v>
                </c:pt>
                <c:pt idx="20">
                  <c:v>2.5345100000004095E-4</c:v>
                </c:pt>
                <c:pt idx="21">
                  <c:v>3.415259999999307E-4</c:v>
                </c:pt>
                <c:pt idx="22">
                  <c:v>3.1583300000011152E-4</c:v>
                </c:pt>
                <c:pt idx="23">
                  <c:v>2.3392300000000431E-4</c:v>
                </c:pt>
                <c:pt idx="24">
                  <c:v>2.0000400000003536E-4</c:v>
                </c:pt>
                <c:pt idx="25">
                  <c:v>1.7805100000009588E-4</c:v>
                </c:pt>
                <c:pt idx="26">
                  <c:v>2.6608899999996537E-4</c:v>
                </c:pt>
                <c:pt idx="27">
                  <c:v>2.7902699999981449E-4</c:v>
                </c:pt>
                <c:pt idx="28">
                  <c:v>2.446950000000925E-4</c:v>
                </c:pt>
                <c:pt idx="29">
                  <c:v>3.3439900000007582E-4</c:v>
                </c:pt>
                <c:pt idx="30">
                  <c:v>3.7871800000016263E-4</c:v>
                </c:pt>
                <c:pt idx="31">
                  <c:v>3.9197100000001227E-4</c:v>
                </c:pt>
                <c:pt idx="32">
                  <c:v>4.4383899999979803E-4</c:v>
                </c:pt>
                <c:pt idx="33">
                  <c:v>4.3761700000004565E-4</c:v>
                </c:pt>
                <c:pt idx="34">
                  <c:v>5.1607699999999565E-4</c:v>
                </c:pt>
                <c:pt idx="35">
                  <c:v>4.4140599999991536E-4</c:v>
                </c:pt>
                <c:pt idx="36">
                  <c:v>4.5020499999986894E-4</c:v>
                </c:pt>
                <c:pt idx="37">
                  <c:v>3.9264199999979607E-4</c:v>
                </c:pt>
                <c:pt idx="38">
                  <c:v>5.8921399999985625E-4</c:v>
                </c:pt>
                <c:pt idx="39">
                  <c:v>4.9087099999997011E-4</c:v>
                </c:pt>
                <c:pt idx="40">
                  <c:v>5.604189999999107E-4</c:v>
                </c:pt>
                <c:pt idx="41">
                  <c:v>4.5696899999984452E-4</c:v>
                </c:pt>
                <c:pt idx="42">
                  <c:v>2.7794099999982791E-4</c:v>
                </c:pt>
                <c:pt idx="43">
                  <c:v>1.8497900000011213E-4</c:v>
                </c:pt>
                <c:pt idx="44">
                  <c:v>3.2702599999993252E-4</c:v>
                </c:pt>
                <c:pt idx="45">
                  <c:v>3.0313799999998991E-4</c:v>
                </c:pt>
                <c:pt idx="46">
                  <c:v>3.276100000000497E-4</c:v>
                </c:pt>
                <c:pt idx="47">
                  <c:v>3.1308199999989484E-4</c:v>
                </c:pt>
                <c:pt idx="48">
                  <c:v>3.8010000000008405E-4</c:v>
                </c:pt>
                <c:pt idx="49">
                  <c:v>4.6604299999989963E-4</c:v>
                </c:pt>
                <c:pt idx="50">
                  <c:v>4.2485899999996946E-4</c:v>
                </c:pt>
                <c:pt idx="51">
                  <c:v>2.8347899999994297E-4</c:v>
                </c:pt>
                <c:pt idx="52">
                  <c:v>4.4432299999994031E-4</c:v>
                </c:pt>
                <c:pt idx="53">
                  <c:v>1.2469999999893844E-5</c:v>
                </c:pt>
                <c:pt idx="54">
                  <c:v>0</c:v>
                </c:pt>
                <c:pt idx="55">
                  <c:v>6.5946999999823679E-5</c:v>
                </c:pt>
                <c:pt idx="56">
                  <c:v>0</c:v>
                </c:pt>
                <c:pt idx="57">
                  <c:v>6.6293999999970766E-5</c:v>
                </c:pt>
                <c:pt idx="58">
                  <c:v>1.6474199999993289E-4</c:v>
                </c:pt>
                <c:pt idx="59">
                  <c:v>8.0560099999979679E-4</c:v>
                </c:pt>
                <c:pt idx="60">
                  <c:v>7.1391599999992648E-4</c:v>
                </c:pt>
                <c:pt idx="61">
                  <c:v>9.6916000000010175E-4</c:v>
                </c:pt>
                <c:pt idx="62">
                  <c:v>1.0250670000000355E-3</c:v>
                </c:pt>
                <c:pt idx="63">
                  <c:v>1.5412479999999959E-3</c:v>
                </c:pt>
                <c:pt idx="64">
                  <c:v>1.325657000000092E-3</c:v>
                </c:pt>
                <c:pt idx="65">
                  <c:v>1.3800109999999677E-3</c:v>
                </c:pt>
                <c:pt idx="66">
                  <c:v>1.495151000000078E-3</c:v>
                </c:pt>
                <c:pt idx="67">
                  <c:v>1.4352879999999005E-3</c:v>
                </c:pt>
                <c:pt idx="68">
                  <c:v>1.7583490000001802E-3</c:v>
                </c:pt>
                <c:pt idx="69">
                  <c:v>1.6256819999998697E-3</c:v>
                </c:pt>
                <c:pt idx="70">
                  <c:v>1.9360249999999723E-3</c:v>
                </c:pt>
                <c:pt idx="71">
                  <c:v>1.9028370000000905E-3</c:v>
                </c:pt>
                <c:pt idx="72">
                  <c:v>1.9866779999999835E-3</c:v>
                </c:pt>
                <c:pt idx="73">
                  <c:v>1.7610239999999067E-3</c:v>
                </c:pt>
                <c:pt idx="74">
                  <c:v>2.3508340000000772E-3</c:v>
                </c:pt>
                <c:pt idx="75">
                  <c:v>1.9123779999999898E-3</c:v>
                </c:pt>
                <c:pt idx="76">
                  <c:v>1.9567829999998592E-3</c:v>
                </c:pt>
                <c:pt idx="77">
                  <c:v>1.9204409999999826E-3</c:v>
                </c:pt>
                <c:pt idx="78">
                  <c:v>2.0764619999999925E-3</c:v>
                </c:pt>
                <c:pt idx="79">
                  <c:v>1.682506999999987E-3</c:v>
                </c:pt>
                <c:pt idx="80">
                  <c:v>1.4127370000001065E-3</c:v>
                </c:pt>
                <c:pt idx="81">
                  <c:v>1.7822490000000927E-3</c:v>
                </c:pt>
                <c:pt idx="82">
                  <c:v>2.1214790000001356E-3</c:v>
                </c:pt>
                <c:pt idx="83">
                  <c:v>1.4197639999999866E-3</c:v>
                </c:pt>
                <c:pt idx="84">
                  <c:v>2.9081100000007609E-4</c:v>
                </c:pt>
                <c:pt idx="85">
                  <c:v>3.8501700000006167E-4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9.3974000000116571E-5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1.2515670000000226E-3</c:v>
                </c:pt>
                <c:pt idx="237">
                  <c:v>5.1593000000002575E-4</c:v>
                </c:pt>
                <c:pt idx="238">
                  <c:v>9.4649499999991348E-4</c:v>
                </c:pt>
                <c:pt idx="239">
                  <c:v>1.3828570000000583E-3</c:v>
                </c:pt>
                <c:pt idx="240">
                  <c:v>1.6540700000000469E-3</c:v>
                </c:pt>
                <c:pt idx="241">
                  <c:v>1.6234699999999975E-3</c:v>
                </c:pt>
                <c:pt idx="242">
                  <c:v>1.8287729999999557E-3</c:v>
                </c:pt>
                <c:pt idx="243">
                  <c:v>1.9430200000001604E-3</c:v>
                </c:pt>
                <c:pt idx="244">
                  <c:v>1.8590229999999792E-3</c:v>
                </c:pt>
                <c:pt idx="245">
                  <c:v>1.9429629999999634E-3</c:v>
                </c:pt>
                <c:pt idx="246">
                  <c:v>6.8520199999989016E-4</c:v>
                </c:pt>
                <c:pt idx="247">
                  <c:v>6.8444699999986374E-4</c:v>
                </c:pt>
                <c:pt idx="248">
                  <c:v>1.241060999999945E-3</c:v>
                </c:pt>
                <c:pt idx="249">
                  <c:v>5.1562799999987875E-4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7.8973800000017033E-4</c:v>
                </c:pt>
                <c:pt idx="260">
                  <c:v>1.2021050000000741E-3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1.3278199999990648E-4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4.3922100000008869E-4</c:v>
                </c:pt>
                <c:pt idx="624">
                  <c:v>0</c:v>
                </c:pt>
                <c:pt idx="625">
                  <c:v>0</c:v>
                </c:pt>
                <c:pt idx="626">
                  <c:v>2.3660799999993288E-4</c:v>
                </c:pt>
                <c:pt idx="627">
                  <c:v>6.9312000000013539E-4</c:v>
                </c:pt>
                <c:pt idx="628">
                  <c:v>0</c:v>
                </c:pt>
                <c:pt idx="629">
                  <c:v>0</c:v>
                </c:pt>
                <c:pt idx="630">
                  <c:v>2.4663600000008045E-4</c:v>
                </c:pt>
                <c:pt idx="631">
                  <c:v>1.1066599999981009E-4</c:v>
                </c:pt>
                <c:pt idx="632">
                  <c:v>2.5756139999998594E-3</c:v>
                </c:pt>
                <c:pt idx="633">
                  <c:v>1.141339999999218E-4</c:v>
                </c:pt>
                <c:pt idx="634">
                  <c:v>5.016339999999673E-4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6.2909999999874347E-5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3.5548400000016045E-4</c:v>
                </c:pt>
                <c:pt idx="651">
                  <c:v>0</c:v>
                </c:pt>
                <c:pt idx="652">
                  <c:v>3.0305799999996453E-4</c:v>
                </c:pt>
                <c:pt idx="653">
                  <c:v>9.7398599999996805E-4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4.8846699999990049E-4</c:v>
                </c:pt>
                <c:pt idx="661">
                  <c:v>1.8569030000001022E-3</c:v>
                </c:pt>
                <c:pt idx="662">
                  <c:v>2.4568589999998951E-3</c:v>
                </c:pt>
                <c:pt idx="663">
                  <c:v>2.0216579999998885E-3</c:v>
                </c:pt>
                <c:pt idx="664">
                  <c:v>2.4907399999999596E-3</c:v>
                </c:pt>
                <c:pt idx="665">
                  <c:v>2.5196759999998905E-3</c:v>
                </c:pt>
                <c:pt idx="666">
                  <c:v>2.9495059999999286E-3</c:v>
                </c:pt>
                <c:pt idx="667">
                  <c:v>2.588154999999915E-3</c:v>
                </c:pt>
                <c:pt idx="668">
                  <c:v>1.4254660000001423E-3</c:v>
                </c:pt>
                <c:pt idx="669">
                  <c:v>1.6846770000001924E-3</c:v>
                </c:pt>
                <c:pt idx="670">
                  <c:v>3.1477360000001227E-3</c:v>
                </c:pt>
                <c:pt idx="671">
                  <c:v>2.7955170000000182E-3</c:v>
                </c:pt>
                <c:pt idx="672">
                  <c:v>2.0054739999998219E-3</c:v>
                </c:pt>
                <c:pt idx="673">
                  <c:v>2.0689400000001115E-3</c:v>
                </c:pt>
                <c:pt idx="674">
                  <c:v>2.5344179999999598E-3</c:v>
                </c:pt>
                <c:pt idx="675">
                  <c:v>1.0458900000000994E-3</c:v>
                </c:pt>
                <c:pt idx="676">
                  <c:v>2.1276520000001256E-3</c:v>
                </c:pt>
                <c:pt idx="677">
                  <c:v>1.6748310000000402E-3</c:v>
                </c:pt>
                <c:pt idx="678">
                  <c:v>2.157026000000087E-3</c:v>
                </c:pt>
                <c:pt idx="679">
                  <c:v>0</c:v>
                </c:pt>
                <c:pt idx="680">
                  <c:v>0</c:v>
                </c:pt>
                <c:pt idx="681">
                  <c:v>2.4796999999989567E-4</c:v>
                </c:pt>
                <c:pt idx="682">
                  <c:v>2.0686530000000401E-3</c:v>
                </c:pt>
                <c:pt idx="683">
                  <c:v>2.8968630000001669E-3</c:v>
                </c:pt>
                <c:pt idx="684">
                  <c:v>3.4750689999998485E-3</c:v>
                </c:pt>
                <c:pt idx="685">
                  <c:v>1.8895519999998669E-3</c:v>
                </c:pt>
                <c:pt idx="686">
                  <c:v>2.7574910000000728E-3</c:v>
                </c:pt>
                <c:pt idx="687">
                  <c:v>8.9611899999999882E-4</c:v>
                </c:pt>
                <c:pt idx="688">
                  <c:v>1.0342540000001462E-3</c:v>
                </c:pt>
                <c:pt idx="689">
                  <c:v>0</c:v>
                </c:pt>
                <c:pt idx="690">
                  <c:v>6.1841600000002472E-4</c:v>
                </c:pt>
                <c:pt idx="691">
                  <c:v>5.289200000001983E-4</c:v>
                </c:pt>
                <c:pt idx="692">
                  <c:v>2.8994219999999588E-3</c:v>
                </c:pt>
                <c:pt idx="693">
                  <c:v>2.9517869999999675E-3</c:v>
                </c:pt>
                <c:pt idx="694">
                  <c:v>2.3147460000000138E-3</c:v>
                </c:pt>
                <c:pt idx="695">
                  <c:v>2.9693629999999302E-3</c:v>
                </c:pt>
                <c:pt idx="696">
                  <c:v>2.4972840000000362E-3</c:v>
                </c:pt>
                <c:pt idx="697">
                  <c:v>3.2991930000000592E-3</c:v>
                </c:pt>
                <c:pt idx="698">
                  <c:v>4.4651440000000094E-3</c:v>
                </c:pt>
                <c:pt idx="699">
                  <c:v>6.3897790000000893E-3</c:v>
                </c:pt>
                <c:pt idx="700">
                  <c:v>6.7949840000001132E-3</c:v>
                </c:pt>
                <c:pt idx="701">
                  <c:v>7.9885930000000369E-3</c:v>
                </c:pt>
                <c:pt idx="702">
                  <c:v>8.0179050000001549E-3</c:v>
                </c:pt>
                <c:pt idx="703">
                  <c:v>8.6368820000000141E-3</c:v>
                </c:pt>
                <c:pt idx="704">
                  <c:v>8.7214509999998888E-3</c:v>
                </c:pt>
                <c:pt idx="705">
                  <c:v>6.5252649999999902E-3</c:v>
                </c:pt>
                <c:pt idx="706">
                  <c:v>7.6523489999999585E-3</c:v>
                </c:pt>
                <c:pt idx="707">
                  <c:v>8.9073960000000622E-3</c:v>
                </c:pt>
                <c:pt idx="708">
                  <c:v>9.592934999999898E-3</c:v>
                </c:pt>
                <c:pt idx="709">
                  <c:v>1.0659218999999893E-2</c:v>
                </c:pt>
                <c:pt idx="710">
                  <c:v>1.1207489000000122E-2</c:v>
                </c:pt>
                <c:pt idx="711">
                  <c:v>1.1391164000000117E-2</c:v>
                </c:pt>
                <c:pt idx="712">
                  <c:v>1.1230227999999898E-2</c:v>
                </c:pt>
                <c:pt idx="713">
                  <c:v>1.2164246999999932E-2</c:v>
                </c:pt>
                <c:pt idx="714">
                  <c:v>1.1954596999999921E-2</c:v>
                </c:pt>
                <c:pt idx="715">
                  <c:v>1.298067600000013E-2</c:v>
                </c:pt>
                <c:pt idx="716">
                  <c:v>1.2683113000000048E-2</c:v>
                </c:pt>
                <c:pt idx="717">
                  <c:v>1.5207063999999946E-2</c:v>
                </c:pt>
                <c:pt idx="718">
                  <c:v>1.4410047000000077E-2</c:v>
                </c:pt>
                <c:pt idx="719">
                  <c:v>1.6389253000000055E-2</c:v>
                </c:pt>
                <c:pt idx="720">
                  <c:v>1.5230029999999943E-2</c:v>
                </c:pt>
                <c:pt idx="721">
                  <c:v>1.4883890000000064E-2</c:v>
                </c:pt>
                <c:pt idx="722">
                  <c:v>1.5002096999999822E-2</c:v>
                </c:pt>
                <c:pt idx="723">
                  <c:v>1.5858093999999937E-2</c:v>
                </c:pt>
                <c:pt idx="724">
                  <c:v>1.7538358999999899E-2</c:v>
                </c:pt>
                <c:pt idx="725">
                  <c:v>1.6494134000000032E-2</c:v>
                </c:pt>
                <c:pt idx="726">
                  <c:v>1.7167275000000017E-2</c:v>
                </c:pt>
                <c:pt idx="727">
                  <c:v>1.1705482000000074E-2</c:v>
                </c:pt>
                <c:pt idx="728">
                  <c:v>1.2197456999999986E-2</c:v>
                </c:pt>
                <c:pt idx="729">
                  <c:v>7.7490530000000031E-3</c:v>
                </c:pt>
                <c:pt idx="730">
                  <c:v>5.1171000000001642E-3</c:v>
                </c:pt>
                <c:pt idx="731">
                  <c:v>7.9236399999999783E-3</c:v>
                </c:pt>
                <c:pt idx="732">
                  <c:v>6.4828019999999924E-3</c:v>
                </c:pt>
                <c:pt idx="733">
                  <c:v>8.7862069999998758E-3</c:v>
                </c:pt>
                <c:pt idx="734">
                  <c:v>1.1072834000000057E-2</c:v>
                </c:pt>
                <c:pt idx="735">
                  <c:v>1.0975975000000061E-2</c:v>
                </c:pt>
                <c:pt idx="736">
                  <c:v>1.0070005000000038E-2</c:v>
                </c:pt>
                <c:pt idx="737">
                  <c:v>1.022110100000009E-2</c:v>
                </c:pt>
                <c:pt idx="738">
                  <c:v>8.7102350000000123E-3</c:v>
                </c:pt>
                <c:pt idx="739">
                  <c:v>9.0368070000001813E-3</c:v>
                </c:pt>
                <c:pt idx="740">
                  <c:v>9.8575879999998513E-3</c:v>
                </c:pt>
                <c:pt idx="741">
                  <c:v>6.0651100000000046E-3</c:v>
                </c:pt>
                <c:pt idx="742">
                  <c:v>6.2742570000000339E-3</c:v>
                </c:pt>
                <c:pt idx="743">
                  <c:v>5.7367030000000339E-3</c:v>
                </c:pt>
                <c:pt idx="744">
                  <c:v>9.010854999999993E-3</c:v>
                </c:pt>
                <c:pt idx="745">
                  <c:v>9.6240219999999682E-3</c:v>
                </c:pt>
                <c:pt idx="746">
                  <c:v>1.0395236999999951E-2</c:v>
                </c:pt>
                <c:pt idx="747">
                  <c:v>1.0889333000000079E-2</c:v>
                </c:pt>
                <c:pt idx="748">
                  <c:v>1.2852158000000145E-2</c:v>
                </c:pt>
                <c:pt idx="749">
                  <c:v>1.1453070999999908E-2</c:v>
                </c:pt>
                <c:pt idx="750">
                  <c:v>9.0814330000000606E-3</c:v>
                </c:pt>
                <c:pt idx="751">
                  <c:v>1.2461547000000109E-2</c:v>
                </c:pt>
                <c:pt idx="752">
                  <c:v>1.0274057999999968E-2</c:v>
                </c:pt>
                <c:pt idx="753">
                  <c:v>1.2333310999999868E-2</c:v>
                </c:pt>
                <c:pt idx="754">
                  <c:v>1.3599314999999933E-2</c:v>
                </c:pt>
                <c:pt idx="755">
                  <c:v>1.2525356999999985E-2</c:v>
                </c:pt>
                <c:pt idx="756">
                  <c:v>1.3985577000000148E-2</c:v>
                </c:pt>
                <c:pt idx="757">
                  <c:v>1.4810493000000178E-2</c:v>
                </c:pt>
                <c:pt idx="758">
                  <c:v>1.2809586000000081E-2</c:v>
                </c:pt>
                <c:pt idx="759">
                  <c:v>1.5411982999999964E-2</c:v>
                </c:pt>
                <c:pt idx="760">
                  <c:v>1.6254574999999931E-2</c:v>
                </c:pt>
                <c:pt idx="761">
                  <c:v>1.5173868999999968E-2</c:v>
                </c:pt>
                <c:pt idx="762">
                  <c:v>1.3749389999999948E-2</c:v>
                </c:pt>
                <c:pt idx="763">
                  <c:v>1.2821624000000156E-2</c:v>
                </c:pt>
                <c:pt idx="764">
                  <c:v>9.8749040000000142E-3</c:v>
                </c:pt>
                <c:pt idx="765">
                  <c:v>1.1370516000000179E-2</c:v>
                </c:pt>
                <c:pt idx="766">
                  <c:v>1.0570240000000012E-2</c:v>
                </c:pt>
                <c:pt idx="767">
                  <c:v>1.0058515000000171E-2</c:v>
                </c:pt>
                <c:pt idx="768">
                  <c:v>8.3254200000001215E-3</c:v>
                </c:pt>
                <c:pt idx="769">
                  <c:v>1.0529269000000114E-2</c:v>
                </c:pt>
                <c:pt idx="770">
                  <c:v>1.1887185999999928E-2</c:v>
                </c:pt>
                <c:pt idx="771">
                  <c:v>1.3963312000000087E-2</c:v>
                </c:pt>
                <c:pt idx="772">
                  <c:v>1.2240111000000069E-2</c:v>
                </c:pt>
                <c:pt idx="773">
                  <c:v>1.1266509000000043E-2</c:v>
                </c:pt>
                <c:pt idx="774">
                  <c:v>1.2495452999999998E-2</c:v>
                </c:pt>
                <c:pt idx="775">
                  <c:v>1.1964451000000053E-2</c:v>
                </c:pt>
                <c:pt idx="776">
                  <c:v>1.3134135000000016E-2</c:v>
                </c:pt>
                <c:pt idx="777">
                  <c:v>1.5411510000000135E-2</c:v>
                </c:pt>
                <c:pt idx="778">
                  <c:v>1.5506390999999894E-2</c:v>
                </c:pt>
                <c:pt idx="779">
                  <c:v>1.2214762999999948E-2</c:v>
                </c:pt>
                <c:pt idx="780">
                  <c:v>1.1517948999999817E-2</c:v>
                </c:pt>
                <c:pt idx="781">
                  <c:v>1.4401712999999972E-2</c:v>
                </c:pt>
                <c:pt idx="782">
                  <c:v>1.3665574000000106E-2</c:v>
                </c:pt>
                <c:pt idx="783">
                  <c:v>1.1650279999999839E-2</c:v>
                </c:pt>
                <c:pt idx="784">
                  <c:v>1.0370394000000033E-2</c:v>
                </c:pt>
                <c:pt idx="785">
                  <c:v>9.3491240000000749E-3</c:v>
                </c:pt>
                <c:pt idx="786">
                  <c:v>8.5920439999999879E-3</c:v>
                </c:pt>
                <c:pt idx="787">
                  <c:v>9.206314000000021E-3</c:v>
                </c:pt>
                <c:pt idx="788">
                  <c:v>9.813898000000109E-3</c:v>
                </c:pt>
                <c:pt idx="789">
                  <c:v>9.0271520000001146E-3</c:v>
                </c:pt>
                <c:pt idx="790">
                  <c:v>5.6074300000000217E-3</c:v>
                </c:pt>
                <c:pt idx="791">
                  <c:v>7.2339990000000395E-3</c:v>
                </c:pt>
                <c:pt idx="792">
                  <c:v>6.6521389999998062E-3</c:v>
                </c:pt>
                <c:pt idx="793">
                  <c:v>5.2838500000000291E-3</c:v>
                </c:pt>
                <c:pt idx="794">
                  <c:v>5.3599639999999905E-3</c:v>
                </c:pt>
                <c:pt idx="795">
                  <c:v>5.2341180000000801E-3</c:v>
                </c:pt>
                <c:pt idx="796">
                  <c:v>8.0037339999998944E-3</c:v>
                </c:pt>
                <c:pt idx="797">
                  <c:v>7.1161060000001723E-3</c:v>
                </c:pt>
                <c:pt idx="798">
                  <c:v>8.0461340000001647E-3</c:v>
                </c:pt>
                <c:pt idx="799">
                  <c:v>7.3019170000000033E-3</c:v>
                </c:pt>
                <c:pt idx="800">
                  <c:v>9.2271820000000837E-3</c:v>
                </c:pt>
                <c:pt idx="801">
                  <c:v>1.1885593000000199E-2</c:v>
                </c:pt>
                <c:pt idx="802">
                  <c:v>1.3508482999999842E-2</c:v>
                </c:pt>
                <c:pt idx="803">
                  <c:v>1.4623727000000145E-2</c:v>
                </c:pt>
                <c:pt idx="804">
                  <c:v>1.5706677000000127E-2</c:v>
                </c:pt>
                <c:pt idx="805">
                  <c:v>1.9106686999999966E-2</c:v>
                </c:pt>
                <c:pt idx="806">
                  <c:v>1.4967568999999912E-2</c:v>
                </c:pt>
                <c:pt idx="807">
                  <c:v>1.6700929000000087E-2</c:v>
                </c:pt>
                <c:pt idx="808">
                  <c:v>1.8727347000000009E-2</c:v>
                </c:pt>
                <c:pt idx="809">
                  <c:v>1.8224875000000113E-2</c:v>
                </c:pt>
                <c:pt idx="810">
                  <c:v>2.0436155000000098E-2</c:v>
                </c:pt>
                <c:pt idx="811">
                  <c:v>1.9234901000000037E-2</c:v>
                </c:pt>
                <c:pt idx="812">
                  <c:v>1.5437919000000192E-2</c:v>
                </c:pt>
                <c:pt idx="813">
                  <c:v>1.7011989000000085E-2</c:v>
                </c:pt>
                <c:pt idx="814">
                  <c:v>1.7719284000000016E-2</c:v>
                </c:pt>
                <c:pt idx="815">
                  <c:v>1.7576753999999938E-2</c:v>
                </c:pt>
                <c:pt idx="816">
                  <c:v>1.5625287000000071E-2</c:v>
                </c:pt>
                <c:pt idx="817">
                  <c:v>1.6149369999999861E-2</c:v>
                </c:pt>
                <c:pt idx="818">
                  <c:v>1.637890500000003E-2</c:v>
                </c:pt>
                <c:pt idx="819">
                  <c:v>1.7428137000000107E-2</c:v>
                </c:pt>
                <c:pt idx="820">
                  <c:v>1.5599295999999867E-2</c:v>
                </c:pt>
                <c:pt idx="821">
                  <c:v>1.5255815999999868E-2</c:v>
                </c:pt>
                <c:pt idx="822">
                  <c:v>1.6635234000000082E-2</c:v>
                </c:pt>
                <c:pt idx="823">
                  <c:v>1.6533842000000049E-2</c:v>
                </c:pt>
                <c:pt idx="824">
                  <c:v>1.7797945999999912E-2</c:v>
                </c:pt>
                <c:pt idx="825">
                  <c:v>1.7716390999999932E-2</c:v>
                </c:pt>
                <c:pt idx="826">
                  <c:v>1.607287199999996E-2</c:v>
                </c:pt>
                <c:pt idx="827">
                  <c:v>1.3879629000000022E-2</c:v>
                </c:pt>
                <c:pt idx="828">
                  <c:v>1.3144075999999814E-2</c:v>
                </c:pt>
                <c:pt idx="829">
                  <c:v>9.9966000000001713E-3</c:v>
                </c:pt>
                <c:pt idx="830">
                  <c:v>1.0800185999999939E-2</c:v>
                </c:pt>
                <c:pt idx="831">
                  <c:v>1.2413469999999961E-2</c:v>
                </c:pt>
                <c:pt idx="832">
                  <c:v>1.0290430000000015E-2</c:v>
                </c:pt>
                <c:pt idx="833">
                  <c:v>1.0790678999999954E-2</c:v>
                </c:pt>
                <c:pt idx="834">
                  <c:v>1.2782999000000019E-2</c:v>
                </c:pt>
                <c:pt idx="835">
                  <c:v>1.312254299999995E-2</c:v>
                </c:pt>
                <c:pt idx="836">
                  <c:v>1.1608549000000039E-2</c:v>
                </c:pt>
                <c:pt idx="837">
                  <c:v>1.1928885000000037E-2</c:v>
                </c:pt>
                <c:pt idx="838">
                  <c:v>7.0591999999999192E-3</c:v>
                </c:pt>
                <c:pt idx="839">
                  <c:v>7.9746039999999997E-3</c:v>
                </c:pt>
                <c:pt idx="840">
                  <c:v>6.4594709999998938E-3</c:v>
                </c:pt>
                <c:pt idx="841">
                  <c:v>4.9098189999999707E-3</c:v>
                </c:pt>
                <c:pt idx="842">
                  <c:v>6.2914670000000115E-3</c:v>
                </c:pt>
                <c:pt idx="843">
                  <c:v>5.949721999999838E-3</c:v>
                </c:pt>
                <c:pt idx="844">
                  <c:v>9.3619960000000894E-3</c:v>
                </c:pt>
                <c:pt idx="845">
                  <c:v>5.0533359999999448E-3</c:v>
                </c:pt>
                <c:pt idx="846">
                  <c:v>4.9293639999998503E-3</c:v>
                </c:pt>
                <c:pt idx="847">
                  <c:v>4.1802800000000388E-3</c:v>
                </c:pt>
                <c:pt idx="848">
                  <c:v>4.5236339999999015E-3</c:v>
                </c:pt>
                <c:pt idx="849">
                  <c:v>5.4968630000000757E-3</c:v>
                </c:pt>
                <c:pt idx="850">
                  <c:v>7.6487849999998612E-3</c:v>
                </c:pt>
                <c:pt idx="851">
                  <c:v>9.4764499999998864E-3</c:v>
                </c:pt>
                <c:pt idx="852">
                  <c:v>1.0655001000000084E-2</c:v>
                </c:pt>
                <c:pt idx="853">
                  <c:v>1.0089714999999841E-2</c:v>
                </c:pt>
                <c:pt idx="854">
                  <c:v>1.027763200000004E-2</c:v>
                </c:pt>
                <c:pt idx="855">
                  <c:v>1.2145900999999867E-2</c:v>
                </c:pt>
                <c:pt idx="856">
                  <c:v>1.1238843999999972E-2</c:v>
                </c:pt>
                <c:pt idx="857">
                  <c:v>1.2769688000000088E-2</c:v>
                </c:pt>
                <c:pt idx="858">
                  <c:v>1.4447413999999981E-2</c:v>
                </c:pt>
                <c:pt idx="859">
                  <c:v>1.4079660999999988E-2</c:v>
                </c:pt>
                <c:pt idx="860">
                  <c:v>1.1877586999999948E-2</c:v>
                </c:pt>
                <c:pt idx="861">
                  <c:v>1.0541204999999991E-2</c:v>
                </c:pt>
                <c:pt idx="862">
                  <c:v>6.7818700000000266E-3</c:v>
                </c:pt>
                <c:pt idx="863">
                  <c:v>9.4290849999999864E-3</c:v>
                </c:pt>
                <c:pt idx="864">
                  <c:v>9.1936049999999346E-3</c:v>
                </c:pt>
                <c:pt idx="865">
                  <c:v>3.9884139999999202E-3</c:v>
                </c:pt>
                <c:pt idx="866">
                  <c:v>3.5961930000000847E-3</c:v>
                </c:pt>
                <c:pt idx="867">
                  <c:v>6.2178850000000237E-3</c:v>
                </c:pt>
                <c:pt idx="868">
                  <c:v>6.9256840000000465E-3</c:v>
                </c:pt>
                <c:pt idx="869">
                  <c:v>4.906090999999833E-3</c:v>
                </c:pt>
                <c:pt idx="870">
                  <c:v>2.7998360000001414E-3</c:v>
                </c:pt>
                <c:pt idx="871">
                  <c:v>6.1410419999999707E-3</c:v>
                </c:pt>
                <c:pt idx="872">
                  <c:v>7.1659279999998944E-3</c:v>
                </c:pt>
                <c:pt idx="873">
                  <c:v>4.7635960000000071E-3</c:v>
                </c:pt>
                <c:pt idx="874">
                  <c:v>3.524945000000116E-3</c:v>
                </c:pt>
                <c:pt idx="875">
                  <c:v>7.0612500000015639E-4</c:v>
                </c:pt>
                <c:pt idx="876">
                  <c:v>1.5226220000001832E-3</c:v>
                </c:pt>
                <c:pt idx="877">
                  <c:v>3.087880000000496E-4</c:v>
                </c:pt>
                <c:pt idx="878">
                  <c:v>1.6448749999999563E-3</c:v>
                </c:pt>
                <c:pt idx="879">
                  <c:v>4.5594989999999599E-3</c:v>
                </c:pt>
                <c:pt idx="880">
                  <c:v>4.0328159999999114E-3</c:v>
                </c:pt>
                <c:pt idx="881">
                  <c:v>2.8293499999999766E-3</c:v>
                </c:pt>
                <c:pt idx="882">
                  <c:v>1.0861399999998866E-3</c:v>
                </c:pt>
                <c:pt idx="883">
                  <c:v>8.5188299999981612E-4</c:v>
                </c:pt>
                <c:pt idx="884">
                  <c:v>0</c:v>
                </c:pt>
                <c:pt idx="885">
                  <c:v>8.8930400000003832E-4</c:v>
                </c:pt>
                <c:pt idx="886">
                  <c:v>8.2143099999984774E-4</c:v>
                </c:pt>
                <c:pt idx="887">
                  <c:v>2.3771759999999631E-3</c:v>
                </c:pt>
                <c:pt idx="888">
                  <c:v>2.6135849999998299E-3</c:v>
                </c:pt>
                <c:pt idx="889">
                  <c:v>1.8140050000001794E-3</c:v>
                </c:pt>
                <c:pt idx="890">
                  <c:v>6.2168199999996436E-4</c:v>
                </c:pt>
                <c:pt idx="891">
                  <c:v>9.4908199999986205E-4</c:v>
                </c:pt>
                <c:pt idx="892">
                  <c:v>0</c:v>
                </c:pt>
                <c:pt idx="893">
                  <c:v>1.2371259999999892E-3</c:v>
                </c:pt>
                <c:pt idx="894">
                  <c:v>7.8707899999994882E-4</c:v>
                </c:pt>
                <c:pt idx="895">
                  <c:v>5.4284470000000055E-3</c:v>
                </c:pt>
                <c:pt idx="896">
                  <c:v>1.4489129999999478E-3</c:v>
                </c:pt>
                <c:pt idx="897">
                  <c:v>3.7469710000000303E-3</c:v>
                </c:pt>
                <c:pt idx="898">
                  <c:v>3.9981760000000581E-3</c:v>
                </c:pt>
                <c:pt idx="899">
                  <c:v>4.0036590000001983E-3</c:v>
                </c:pt>
                <c:pt idx="900">
                  <c:v>3.167063999999982E-3</c:v>
                </c:pt>
                <c:pt idx="901">
                  <c:v>3.0110959999999523E-3</c:v>
                </c:pt>
                <c:pt idx="902">
                  <c:v>4.4459739999999784E-3</c:v>
                </c:pt>
                <c:pt idx="903">
                  <c:v>5.6469509999999444E-3</c:v>
                </c:pt>
                <c:pt idx="904">
                  <c:v>6.5789489999999659E-3</c:v>
                </c:pt>
                <c:pt idx="905">
                  <c:v>7.9521090000000648E-3</c:v>
                </c:pt>
                <c:pt idx="906">
                  <c:v>7.0910519999999909E-3</c:v>
                </c:pt>
                <c:pt idx="907">
                  <c:v>7.6899699999999028E-3</c:v>
                </c:pt>
                <c:pt idx="908">
                  <c:v>8.8642270000000283E-3</c:v>
                </c:pt>
                <c:pt idx="909">
                  <c:v>8.249469999999974E-3</c:v>
                </c:pt>
                <c:pt idx="910">
                  <c:v>6.7041659999999862E-3</c:v>
                </c:pt>
                <c:pt idx="911">
                  <c:v>7.2993010000000141E-3</c:v>
                </c:pt>
                <c:pt idx="912">
                  <c:v>8.5698580000000673E-3</c:v>
                </c:pt>
                <c:pt idx="913">
                  <c:v>8.8331399999999581E-3</c:v>
                </c:pt>
                <c:pt idx="914">
                  <c:v>5.4835000000000491E-3</c:v>
                </c:pt>
                <c:pt idx="915">
                  <c:v>5.3674660000001496E-3</c:v>
                </c:pt>
                <c:pt idx="916">
                  <c:v>3.2511460000000623E-3</c:v>
                </c:pt>
                <c:pt idx="917">
                  <c:v>2.5136519999998655E-3</c:v>
                </c:pt>
                <c:pt idx="918">
                  <c:v>3.0115469999998368E-3</c:v>
                </c:pt>
                <c:pt idx="919">
                  <c:v>1.4458709999998973E-3</c:v>
                </c:pt>
                <c:pt idx="920">
                  <c:v>1.7226769999999761E-3</c:v>
                </c:pt>
                <c:pt idx="921">
                  <c:v>3.0891070000000128E-3</c:v>
                </c:pt>
                <c:pt idx="922">
                  <c:v>5.362201000000141E-3</c:v>
                </c:pt>
                <c:pt idx="923">
                  <c:v>6.2687839999998685E-3</c:v>
                </c:pt>
                <c:pt idx="924">
                  <c:v>6.7561429999998378E-3</c:v>
                </c:pt>
                <c:pt idx="925">
                  <c:v>3.9576559999998156E-3</c:v>
                </c:pt>
                <c:pt idx="926">
                  <c:v>4.4320069999998846E-3</c:v>
                </c:pt>
                <c:pt idx="927">
                  <c:v>2.7336280000001805E-3</c:v>
                </c:pt>
                <c:pt idx="928">
                  <c:v>8.5401099999990037E-4</c:v>
                </c:pt>
                <c:pt idx="929">
                  <c:v>3.1679699999999683E-3</c:v>
                </c:pt>
                <c:pt idx="930">
                  <c:v>8.7497699999994436E-4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1.1417939999998907E-3</c:v>
                </c:pt>
                <c:pt idx="942">
                  <c:v>2.8217999999992572E-4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7.8980499999988755E-4</c:v>
                </c:pt>
                <c:pt idx="951">
                  <c:v>1.7823339999999915E-3</c:v>
                </c:pt>
                <c:pt idx="952">
                  <c:v>3.1385649999999712E-3</c:v>
                </c:pt>
                <c:pt idx="953">
                  <c:v>1.4035240000000613E-3</c:v>
                </c:pt>
                <c:pt idx="954">
                  <c:v>2.7484380000000782E-3</c:v>
                </c:pt>
                <c:pt idx="955">
                  <c:v>0</c:v>
                </c:pt>
                <c:pt idx="956">
                  <c:v>0</c:v>
                </c:pt>
                <c:pt idx="957">
                  <c:v>1.0891679999999724E-3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6.2204000000065204E-5</c:v>
                </c:pt>
                <c:pt idx="962">
                  <c:v>2.2341250000001765E-3</c:v>
                </c:pt>
                <c:pt idx="963">
                  <c:v>4.6075059999998299E-3</c:v>
                </c:pt>
                <c:pt idx="964">
                  <c:v>2.6633360000000721E-3</c:v>
                </c:pt>
                <c:pt idx="965">
                  <c:v>5.4352300000005016E-4</c:v>
                </c:pt>
                <c:pt idx="966">
                  <c:v>1.8425450000002003E-3</c:v>
                </c:pt>
                <c:pt idx="967">
                  <c:v>3.0976180000000112E-3</c:v>
                </c:pt>
                <c:pt idx="968">
                  <c:v>1.7871450000000095E-3</c:v>
                </c:pt>
                <c:pt idx="969">
                  <c:v>3.2377240000000711E-3</c:v>
                </c:pt>
                <c:pt idx="970">
                  <c:v>2.4872310000000654E-3</c:v>
                </c:pt>
                <c:pt idx="971">
                  <c:v>1.813038000000006E-3</c:v>
                </c:pt>
                <c:pt idx="972">
                  <c:v>2.5051719999999024E-3</c:v>
                </c:pt>
                <c:pt idx="973">
                  <c:v>1.9105939999999465E-3</c:v>
                </c:pt>
                <c:pt idx="974">
                  <c:v>2.3780450000001566E-3</c:v>
                </c:pt>
                <c:pt idx="975">
                  <c:v>2.4929749999998874E-3</c:v>
                </c:pt>
                <c:pt idx="976">
                  <c:v>1.4367030000000795E-3</c:v>
                </c:pt>
                <c:pt idx="977">
                  <c:v>6.8536399999993586E-4</c:v>
                </c:pt>
                <c:pt idx="978">
                  <c:v>9.4650900000010549E-4</c:v>
                </c:pt>
                <c:pt idx="979">
                  <c:v>1.9328689999999825E-3</c:v>
                </c:pt>
                <c:pt idx="980">
                  <c:v>4.2851759999998646E-3</c:v>
                </c:pt>
                <c:pt idx="981">
                  <c:v>1.9233130000000074E-3</c:v>
                </c:pt>
                <c:pt idx="982">
                  <c:v>1.5388100000000122E-3</c:v>
                </c:pt>
                <c:pt idx="983">
                  <c:v>1.7643760000000839E-3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1.1206549999999425E-3</c:v>
                </c:pt>
                <c:pt idx="989">
                  <c:v>1.6211089999999331E-3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4.5450899999991632E-4</c:v>
                </c:pt>
                <c:pt idx="998">
                  <c:v>0</c:v>
                </c:pt>
                <c:pt idx="999">
                  <c:v>1.9976100000008046E-4</c:v>
                </c:pt>
                <c:pt idx="1000">
                  <c:v>0</c:v>
                </c:pt>
                <c:pt idx="1001">
                  <c:v>9.279489999998987E-4</c:v>
                </c:pt>
                <c:pt idx="1002">
                  <c:v>9.6750799999995247E-4</c:v>
                </c:pt>
                <c:pt idx="1003">
                  <c:v>3.9647500000000946E-4</c:v>
                </c:pt>
                <c:pt idx="1004">
                  <c:v>2.6662939999998799E-3</c:v>
                </c:pt>
                <c:pt idx="1005">
                  <c:v>3.3059470000000603E-3</c:v>
                </c:pt>
                <c:pt idx="1006">
                  <c:v>3.1623749999998836E-3</c:v>
                </c:pt>
                <c:pt idx="1007">
                  <c:v>3.805321000000049E-3</c:v>
                </c:pt>
                <c:pt idx="1008">
                  <c:v>1.9504090000000359E-3</c:v>
                </c:pt>
                <c:pt idx="1009">
                  <c:v>3.3440279999999802E-3</c:v>
                </c:pt>
                <c:pt idx="1010">
                  <c:v>2.9612359999998715E-3</c:v>
                </c:pt>
                <c:pt idx="1011">
                  <c:v>2.3142880000000332E-3</c:v>
                </c:pt>
                <c:pt idx="1012">
                  <c:v>1.3381039999999303E-3</c:v>
                </c:pt>
                <c:pt idx="1013">
                  <c:v>1.193777000000182E-3</c:v>
                </c:pt>
                <c:pt idx="1014">
                  <c:v>3.852442999999994E-3</c:v>
                </c:pt>
                <c:pt idx="1015">
                  <c:v>5.4061990000000152E-3</c:v>
                </c:pt>
                <c:pt idx="1016">
                  <c:v>5.011713999999984E-3</c:v>
                </c:pt>
                <c:pt idx="1017">
                  <c:v>4.1650600000000398E-3</c:v>
                </c:pt>
                <c:pt idx="1018">
                  <c:v>5.0515539999998966E-3</c:v>
                </c:pt>
                <c:pt idx="1019">
                  <c:v>5.2091640000001011E-3</c:v>
                </c:pt>
                <c:pt idx="1020">
                  <c:v>4.5843479999998632E-3</c:v>
                </c:pt>
                <c:pt idx="1021">
                  <c:v>5.3738960000000585E-3</c:v>
                </c:pt>
                <c:pt idx="1022">
                  <c:v>5.8607309999999871E-3</c:v>
                </c:pt>
                <c:pt idx="1023">
                  <c:v>6.1995359999998528E-3</c:v>
                </c:pt>
                <c:pt idx="1024">
                  <c:v>7.0759010000001578E-3</c:v>
                </c:pt>
                <c:pt idx="1025">
                  <c:v>8.1086000000000248E-3</c:v>
                </c:pt>
                <c:pt idx="1026">
                  <c:v>8.3927810000000141E-3</c:v>
                </c:pt>
                <c:pt idx="1027">
                  <c:v>7.2859839999998713E-3</c:v>
                </c:pt>
                <c:pt idx="1028">
                  <c:v>6.1480719999999567E-3</c:v>
                </c:pt>
                <c:pt idx="1029">
                  <c:v>7.1866379999999024E-3</c:v>
                </c:pt>
                <c:pt idx="1030">
                  <c:v>6.2161689999998089E-3</c:v>
                </c:pt>
                <c:pt idx="1031">
                  <c:v>7.7034690000000409E-3</c:v>
                </c:pt>
                <c:pt idx="1032">
                  <c:v>9.4481900000000681E-3</c:v>
                </c:pt>
                <c:pt idx="1033">
                  <c:v>7.6288099999999304E-3</c:v>
                </c:pt>
                <c:pt idx="1034">
                  <c:v>6.9710399999999024E-3</c:v>
                </c:pt>
                <c:pt idx="1035">
                  <c:v>7.0488569999999978E-3</c:v>
                </c:pt>
                <c:pt idx="1036">
                  <c:v>5.4102060000000163E-3</c:v>
                </c:pt>
                <c:pt idx="1037">
                  <c:v>5.5487370000000735E-3</c:v>
                </c:pt>
                <c:pt idx="1038">
                  <c:v>5.4418570000000274E-3</c:v>
                </c:pt>
                <c:pt idx="1039">
                  <c:v>5.1366479999999225E-3</c:v>
                </c:pt>
                <c:pt idx="1040">
                  <c:v>4.0734979999999723E-3</c:v>
                </c:pt>
                <c:pt idx="1041">
                  <c:v>4.8062310000000254E-3</c:v>
                </c:pt>
                <c:pt idx="1042">
                  <c:v>6.4311629999999698E-3</c:v>
                </c:pt>
                <c:pt idx="1043">
                  <c:v>6.2684150000000046E-3</c:v>
                </c:pt>
                <c:pt idx="1044">
                  <c:v>6.9041199999999208E-3</c:v>
                </c:pt>
                <c:pt idx="1045">
                  <c:v>4.8526440000000552E-3</c:v>
                </c:pt>
                <c:pt idx="1046">
                  <c:v>4.3905259999999086E-3</c:v>
                </c:pt>
                <c:pt idx="1047">
                  <c:v>1.5787109999998846E-3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4.2518099999983862E-4</c:v>
                </c:pt>
                <c:pt idx="1064">
                  <c:v>1.5515910000001442E-3</c:v>
                </c:pt>
                <c:pt idx="1065">
                  <c:v>3.20810000000165E-4</c:v>
                </c:pt>
                <c:pt idx="1066">
                  <c:v>0</c:v>
                </c:pt>
                <c:pt idx="1067">
                  <c:v>1.11690999999837E-4</c:v>
                </c:pt>
                <c:pt idx="1068">
                  <c:v>1.0598520000000917E-3</c:v>
                </c:pt>
                <c:pt idx="1069">
                  <c:v>1.8363529999999174E-3</c:v>
                </c:pt>
                <c:pt idx="1070">
                  <c:v>1.0135470000000168E-3</c:v>
                </c:pt>
                <c:pt idx="1071">
                  <c:v>4.1860299999998459E-3</c:v>
                </c:pt>
                <c:pt idx="1072">
                  <c:v>4.8928730000000085E-3</c:v>
                </c:pt>
                <c:pt idx="1073">
                  <c:v>5.8276769999999947E-3</c:v>
                </c:pt>
                <c:pt idx="1074">
                  <c:v>5.709190000000035E-3</c:v>
                </c:pt>
                <c:pt idx="1075">
                  <c:v>4.8145920000001756E-3</c:v>
                </c:pt>
                <c:pt idx="1076">
                  <c:v>4.0067229999999655E-3</c:v>
                </c:pt>
                <c:pt idx="1077">
                  <c:v>3.1368250000000444E-3</c:v>
                </c:pt>
                <c:pt idx="1078">
                  <c:v>3.0281330000000253E-3</c:v>
                </c:pt>
                <c:pt idx="1079">
                  <c:v>0</c:v>
                </c:pt>
                <c:pt idx="1080">
                  <c:v>1.4764130000000932E-3</c:v>
                </c:pt>
                <c:pt idx="1081">
                  <c:v>4.5144709999999574E-3</c:v>
                </c:pt>
                <c:pt idx="1082">
                  <c:v>2.3984219999999821E-3</c:v>
                </c:pt>
                <c:pt idx="1083">
                  <c:v>4.0819089999999964E-3</c:v>
                </c:pt>
                <c:pt idx="1084">
                  <c:v>1.036830000000009E-3</c:v>
                </c:pt>
                <c:pt idx="1085">
                  <c:v>5.1517399999988808E-4</c:v>
                </c:pt>
                <c:pt idx="1086">
                  <c:v>0</c:v>
                </c:pt>
                <c:pt idx="1087">
                  <c:v>1.3878170000000409E-3</c:v>
                </c:pt>
                <c:pt idx="1088">
                  <c:v>1.3776629999999841E-3</c:v>
                </c:pt>
                <c:pt idx="1089">
                  <c:v>8.2626599999980504E-4</c:v>
                </c:pt>
                <c:pt idx="1090">
                  <c:v>1.5818679999999859E-3</c:v>
                </c:pt>
                <c:pt idx="1091">
                  <c:v>1.4438620000000811E-3</c:v>
                </c:pt>
                <c:pt idx="1092">
                  <c:v>7.6625699999999599E-4</c:v>
                </c:pt>
                <c:pt idx="1093">
                  <c:v>1.7160220000000663E-3</c:v>
                </c:pt>
                <c:pt idx="1094">
                  <c:v>1.1078959999999824E-3</c:v>
                </c:pt>
                <c:pt idx="1095">
                  <c:v>7.252010000001974E-4</c:v>
                </c:pt>
                <c:pt idx="1096">
                  <c:v>2.0966150000001561E-3</c:v>
                </c:pt>
                <c:pt idx="1097">
                  <c:v>1.7669389999998657E-3</c:v>
                </c:pt>
                <c:pt idx="1098">
                  <c:v>1.6459370000000036E-3</c:v>
                </c:pt>
                <c:pt idx="1099">
                  <c:v>1.8174619999999776E-3</c:v>
                </c:pt>
                <c:pt idx="1100">
                  <c:v>2.2719130000000403E-3</c:v>
                </c:pt>
                <c:pt idx="1101">
                  <c:v>2.9713119999998979E-3</c:v>
                </c:pt>
                <c:pt idx="1102">
                  <c:v>3.4202250000000731E-3</c:v>
                </c:pt>
                <c:pt idx="1103">
                  <c:v>1.7365170000000489E-3</c:v>
                </c:pt>
                <c:pt idx="1104">
                  <c:v>1.3348189999999249E-3</c:v>
                </c:pt>
                <c:pt idx="1105">
                  <c:v>1.1754130000001623E-3</c:v>
                </c:pt>
                <c:pt idx="1106">
                  <c:v>2.3389870000000883E-3</c:v>
                </c:pt>
                <c:pt idx="1107">
                  <c:v>2.6450910000000933E-3</c:v>
                </c:pt>
                <c:pt idx="1108">
                  <c:v>3.1142730000001391E-3</c:v>
                </c:pt>
                <c:pt idx="1109">
                  <c:v>3.5003719999999704E-3</c:v>
                </c:pt>
                <c:pt idx="1110">
                  <c:v>3.5245850000001156E-3</c:v>
                </c:pt>
                <c:pt idx="1111">
                  <c:v>2.7404839999999242E-3</c:v>
                </c:pt>
                <c:pt idx="1112">
                  <c:v>3.2337760000000345E-3</c:v>
                </c:pt>
                <c:pt idx="1113">
                  <c:v>4.7493030000000545E-3</c:v>
                </c:pt>
                <c:pt idx="1114">
                  <c:v>4.2819620000000211E-3</c:v>
                </c:pt>
                <c:pt idx="1115">
                  <c:v>4.6120760000001159E-3</c:v>
                </c:pt>
                <c:pt idx="1116">
                  <c:v>3.9157549999999904E-3</c:v>
                </c:pt>
                <c:pt idx="1117">
                  <c:v>4.2441519999999854E-3</c:v>
                </c:pt>
                <c:pt idx="1118">
                  <c:v>3.663722999999891E-3</c:v>
                </c:pt>
                <c:pt idx="1119">
                  <c:v>3.2204119999998965E-3</c:v>
                </c:pt>
                <c:pt idx="1120">
                  <c:v>3.4221059999999851E-3</c:v>
                </c:pt>
                <c:pt idx="1121">
                  <c:v>2.5662190000000466E-3</c:v>
                </c:pt>
                <c:pt idx="1122">
                  <c:v>3.4028240000000096E-3</c:v>
                </c:pt>
                <c:pt idx="1123">
                  <c:v>4.0084770000000849E-3</c:v>
                </c:pt>
                <c:pt idx="1124">
                  <c:v>3.1756000000000314E-3</c:v>
                </c:pt>
                <c:pt idx="1125">
                  <c:v>3.9963179999999736E-3</c:v>
                </c:pt>
                <c:pt idx="1126">
                  <c:v>2.7040680000000065E-3</c:v>
                </c:pt>
                <c:pt idx="1127">
                  <c:v>3.2724379999999656E-3</c:v>
                </c:pt>
                <c:pt idx="1128">
                  <c:v>4.3775640000001202E-3</c:v>
                </c:pt>
                <c:pt idx="1129">
                  <c:v>3.344002000000046E-3</c:v>
                </c:pt>
                <c:pt idx="1130">
                  <c:v>3.044300000000021E-3</c:v>
                </c:pt>
                <c:pt idx="1131">
                  <c:v>2.7669550000000527E-3</c:v>
                </c:pt>
                <c:pt idx="1132">
                  <c:v>3.7121950000000652E-3</c:v>
                </c:pt>
                <c:pt idx="1133">
                  <c:v>4.3780329999999592E-3</c:v>
                </c:pt>
                <c:pt idx="1134">
                  <c:v>4.8329270000001543E-3</c:v>
                </c:pt>
                <c:pt idx="1135">
                  <c:v>5.2025750000000244E-3</c:v>
                </c:pt>
                <c:pt idx="1136">
                  <c:v>4.865240999999969E-3</c:v>
                </c:pt>
                <c:pt idx="1137">
                  <c:v>5.5302569999998927E-3</c:v>
                </c:pt>
                <c:pt idx="1138">
                  <c:v>5.2637170000000427E-3</c:v>
                </c:pt>
                <c:pt idx="1139">
                  <c:v>5.634710000000041E-3</c:v>
                </c:pt>
                <c:pt idx="1140">
                  <c:v>4.7123920000001363E-3</c:v>
                </c:pt>
                <c:pt idx="1141">
                  <c:v>5.9469930000000202E-3</c:v>
                </c:pt>
                <c:pt idx="1142">
                  <c:v>5.5760830000001534E-3</c:v>
                </c:pt>
                <c:pt idx="1143">
                  <c:v>6.2783090000000357E-3</c:v>
                </c:pt>
                <c:pt idx="1144">
                  <c:v>6.4698680000001329E-3</c:v>
                </c:pt>
                <c:pt idx="1145">
                  <c:v>6.5114249999999171E-3</c:v>
                </c:pt>
                <c:pt idx="1146">
                  <c:v>6.8323379999999361E-3</c:v>
                </c:pt>
                <c:pt idx="1147">
                  <c:v>6.2023289999999631E-3</c:v>
                </c:pt>
                <c:pt idx="1148">
                  <c:v>5.981024000000161E-3</c:v>
                </c:pt>
                <c:pt idx="1149">
                  <c:v>6.7528170000000498E-3</c:v>
                </c:pt>
                <c:pt idx="1150">
                  <c:v>6.3018620000000278E-3</c:v>
                </c:pt>
                <c:pt idx="1151">
                  <c:v>5.5865269999999323E-3</c:v>
                </c:pt>
                <c:pt idx="1152">
                  <c:v>5.3196770000001831E-3</c:v>
                </c:pt>
                <c:pt idx="1153">
                  <c:v>5.2556099999999332E-3</c:v>
                </c:pt>
                <c:pt idx="1154">
                  <c:v>5.153321000000005E-3</c:v>
                </c:pt>
                <c:pt idx="1155">
                  <c:v>4.9986139999998614E-3</c:v>
                </c:pt>
                <c:pt idx="1156">
                  <c:v>5.7623180000000501E-3</c:v>
                </c:pt>
                <c:pt idx="1157">
                  <c:v>5.0423940000000585E-3</c:v>
                </c:pt>
                <c:pt idx="1158">
                  <c:v>4.4321530000001989E-3</c:v>
                </c:pt>
                <c:pt idx="1159">
                  <c:v>4.0580189999998312E-3</c:v>
                </c:pt>
                <c:pt idx="1160">
                  <c:v>4.1894320000001248E-3</c:v>
                </c:pt>
                <c:pt idx="1161">
                  <c:v>4.9056889999999388E-3</c:v>
                </c:pt>
                <c:pt idx="1162">
                  <c:v>4.8830470000000336E-3</c:v>
                </c:pt>
                <c:pt idx="1163">
                  <c:v>5.1291730000000372E-3</c:v>
                </c:pt>
                <c:pt idx="1164">
                  <c:v>4.828469999999925E-3</c:v>
                </c:pt>
                <c:pt idx="1165">
                  <c:v>5.4950120000000881E-3</c:v>
                </c:pt>
                <c:pt idx="1166">
                  <c:v>5.7452880000000732E-3</c:v>
                </c:pt>
                <c:pt idx="1167">
                  <c:v>5.925174000000197E-3</c:v>
                </c:pt>
                <c:pt idx="1168">
                  <c:v>4.9690729999999801E-3</c:v>
                </c:pt>
                <c:pt idx="1169">
                  <c:v>5.2785819999999145E-3</c:v>
                </c:pt>
                <c:pt idx="1170">
                  <c:v>5.9750070000000053E-3</c:v>
                </c:pt>
                <c:pt idx="1171">
                  <c:v>4.7398610000000188E-3</c:v>
                </c:pt>
                <c:pt idx="1172">
                  <c:v>4.3303529999998321E-3</c:v>
                </c:pt>
                <c:pt idx="1173">
                  <c:v>4.6837299999999684E-3</c:v>
                </c:pt>
                <c:pt idx="1174">
                  <c:v>4.5952389999999923E-3</c:v>
                </c:pt>
                <c:pt idx="1175">
                  <c:v>4.4112909999998919E-3</c:v>
                </c:pt>
                <c:pt idx="1176">
                  <c:v>5.7313010000000306E-3</c:v>
                </c:pt>
                <c:pt idx="1177">
                  <c:v>5.3191720000002078E-3</c:v>
                </c:pt>
                <c:pt idx="1178">
                  <c:v>5.6485970000001093E-3</c:v>
                </c:pt>
                <c:pt idx="1179">
                  <c:v>5.083323000000064E-3</c:v>
                </c:pt>
                <c:pt idx="1180">
                  <c:v>5.0016339999999675E-3</c:v>
                </c:pt>
                <c:pt idx="1181">
                  <c:v>4.92814199999998E-3</c:v>
                </c:pt>
                <c:pt idx="1182">
                  <c:v>3.9508419999999657E-3</c:v>
                </c:pt>
                <c:pt idx="1183">
                  <c:v>3.9054739999999128E-3</c:v>
                </c:pt>
                <c:pt idx="1184">
                  <c:v>4.4850309999999354E-3</c:v>
                </c:pt>
                <c:pt idx="1185">
                  <c:v>3.8854139999998549E-3</c:v>
                </c:pt>
                <c:pt idx="1186">
                  <c:v>4.0637059999999109E-3</c:v>
                </c:pt>
                <c:pt idx="1187">
                  <c:v>4.1224020000001933E-3</c:v>
                </c:pt>
                <c:pt idx="1188">
                  <c:v>3.1185980000000202E-3</c:v>
                </c:pt>
                <c:pt idx="1189">
                  <c:v>3.270178999999871E-3</c:v>
                </c:pt>
                <c:pt idx="1190">
                  <c:v>4.0067449999999097E-3</c:v>
                </c:pt>
                <c:pt idx="1191">
                  <c:v>3.7972800000000005E-3</c:v>
                </c:pt>
                <c:pt idx="1192">
                  <c:v>3.58768299999997E-3</c:v>
                </c:pt>
                <c:pt idx="1193">
                  <c:v>2.9114530000001648E-3</c:v>
                </c:pt>
                <c:pt idx="1194">
                  <c:v>2.7513699999999518E-3</c:v>
                </c:pt>
                <c:pt idx="1195">
                  <c:v>3.207589999999982E-3</c:v>
                </c:pt>
                <c:pt idx="1196">
                  <c:v>3.985758999999916E-3</c:v>
                </c:pt>
                <c:pt idx="1197">
                  <c:v>2.6817739999999046E-3</c:v>
                </c:pt>
                <c:pt idx="1198">
                  <c:v>3.506392999999889E-3</c:v>
                </c:pt>
                <c:pt idx="1199">
                  <c:v>3.044298000000026E-3</c:v>
                </c:pt>
                <c:pt idx="1200">
                  <c:v>2.8093759999999295E-3</c:v>
                </c:pt>
                <c:pt idx="1201">
                  <c:v>1.865534000000025E-3</c:v>
                </c:pt>
                <c:pt idx="1202">
                  <c:v>2.1362359999998262E-3</c:v>
                </c:pt>
                <c:pt idx="1203">
                  <c:v>7.9179699999986047E-4</c:v>
                </c:pt>
                <c:pt idx="1204">
                  <c:v>1.803814999999986E-3</c:v>
                </c:pt>
                <c:pt idx="1205">
                  <c:v>1.2945029999998495E-3</c:v>
                </c:pt>
                <c:pt idx="1206">
                  <c:v>8.6734200000000781E-4</c:v>
                </c:pt>
                <c:pt idx="1207">
                  <c:v>1.0065029999998386E-3</c:v>
                </c:pt>
                <c:pt idx="1208">
                  <c:v>1.5920399999999973E-3</c:v>
                </c:pt>
                <c:pt idx="1209">
                  <c:v>1.611332000000175E-3</c:v>
                </c:pt>
                <c:pt idx="1210">
                  <c:v>5.5473600000004804E-4</c:v>
                </c:pt>
                <c:pt idx="1211">
                  <c:v>1.4945820000000368E-3</c:v>
                </c:pt>
                <c:pt idx="1212">
                  <c:v>1.7506369999998697E-3</c:v>
                </c:pt>
                <c:pt idx="1213">
                  <c:v>2.1447900000000574E-3</c:v>
                </c:pt>
                <c:pt idx="1214">
                  <c:v>2.5487840000000686E-3</c:v>
                </c:pt>
                <c:pt idx="1215">
                  <c:v>2.1258049999999004E-3</c:v>
                </c:pt>
                <c:pt idx="1216">
                  <c:v>2.444396999999981E-3</c:v>
                </c:pt>
                <c:pt idx="1217">
                  <c:v>2.8063700000000155E-3</c:v>
                </c:pt>
                <c:pt idx="1218">
                  <c:v>2.4588999999998577E-3</c:v>
                </c:pt>
                <c:pt idx="1219">
                  <c:v>3.2719730000001163E-3</c:v>
                </c:pt>
                <c:pt idx="1220">
                  <c:v>3.7930500000002212E-3</c:v>
                </c:pt>
                <c:pt idx="1221">
                  <c:v>4.0842640000000752E-3</c:v>
                </c:pt>
                <c:pt idx="1222">
                  <c:v>3.6031669999999848E-3</c:v>
                </c:pt>
                <c:pt idx="1223">
                  <c:v>4.5949350000000777E-3</c:v>
                </c:pt>
                <c:pt idx="1224">
                  <c:v>4.118175000000065E-3</c:v>
                </c:pt>
                <c:pt idx="1225">
                  <c:v>4.6287800000000059E-3</c:v>
                </c:pt>
                <c:pt idx="1226">
                  <c:v>4.855240999999978E-3</c:v>
                </c:pt>
                <c:pt idx="1227">
                  <c:v>3.4750990000000002E-3</c:v>
                </c:pt>
                <c:pt idx="1228">
                  <c:v>3.4697380000000065E-3</c:v>
                </c:pt>
                <c:pt idx="1229">
                  <c:v>2.643117000000075E-3</c:v>
                </c:pt>
                <c:pt idx="1230">
                  <c:v>2.4528910000001362E-3</c:v>
                </c:pt>
                <c:pt idx="1231">
                  <c:v>2.6223810000001323E-3</c:v>
                </c:pt>
                <c:pt idx="1232">
                  <c:v>3.1317529999998896E-3</c:v>
                </c:pt>
                <c:pt idx="1233">
                  <c:v>2.2635869999999159E-3</c:v>
                </c:pt>
                <c:pt idx="1234">
                  <c:v>1.9135640000001787E-3</c:v>
                </c:pt>
                <c:pt idx="1235">
                  <c:v>1.2947340000000623E-3</c:v>
                </c:pt>
                <c:pt idx="1236">
                  <c:v>1.8794479999999112E-3</c:v>
                </c:pt>
                <c:pt idx="1237">
                  <c:v>1.7955909999998311E-3</c:v>
                </c:pt>
                <c:pt idx="1238">
                  <c:v>1.8327849999998306E-3</c:v>
                </c:pt>
                <c:pt idx="1239">
                  <c:v>2.507908000000043E-3</c:v>
                </c:pt>
                <c:pt idx="1240">
                  <c:v>2.7189500000001773E-3</c:v>
                </c:pt>
                <c:pt idx="1241">
                  <c:v>2.8538640000001577E-3</c:v>
                </c:pt>
                <c:pt idx="1242">
                  <c:v>2.6690269999999146E-3</c:v>
                </c:pt>
                <c:pt idx="1243">
                  <c:v>3.0822420000001785E-3</c:v>
                </c:pt>
                <c:pt idx="1244">
                  <c:v>2.5222400000000107E-3</c:v>
                </c:pt>
                <c:pt idx="1245">
                  <c:v>1.968213999999989E-3</c:v>
                </c:pt>
                <c:pt idx="1246">
                  <c:v>1.5272310000000288E-3</c:v>
                </c:pt>
                <c:pt idx="1247">
                  <c:v>2.8156650000000808E-3</c:v>
                </c:pt>
                <c:pt idx="1248">
                  <c:v>2.6511359999999511E-3</c:v>
                </c:pt>
                <c:pt idx="1249">
                  <c:v>3.1871579999999539E-3</c:v>
                </c:pt>
                <c:pt idx="1250">
                  <c:v>2.9334460000000036E-3</c:v>
                </c:pt>
                <c:pt idx="1251">
                  <c:v>2.7363440000001448E-3</c:v>
                </c:pt>
                <c:pt idx="1252">
                  <c:v>2.558627999999999E-3</c:v>
                </c:pt>
                <c:pt idx="1253">
                  <c:v>2.1145850000000338E-3</c:v>
                </c:pt>
                <c:pt idx="1254">
                  <c:v>2.1760209999999915E-3</c:v>
                </c:pt>
                <c:pt idx="1255">
                  <c:v>2.6296780000000125E-3</c:v>
                </c:pt>
                <c:pt idx="1256">
                  <c:v>2.4855059999999867E-3</c:v>
                </c:pt>
                <c:pt idx="1257">
                  <c:v>2.7689139999999952E-3</c:v>
                </c:pt>
                <c:pt idx="1258">
                  <c:v>2.8867990000001099E-3</c:v>
                </c:pt>
                <c:pt idx="1259">
                  <c:v>3.0328440000000683E-3</c:v>
                </c:pt>
                <c:pt idx="1260">
                  <c:v>3.3429479999999784E-3</c:v>
                </c:pt>
                <c:pt idx="1261">
                  <c:v>3.6000480000000154E-3</c:v>
                </c:pt>
                <c:pt idx="1262">
                  <c:v>3.2752190000001065E-3</c:v>
                </c:pt>
                <c:pt idx="1263">
                  <c:v>4.2235519999999274E-3</c:v>
                </c:pt>
                <c:pt idx="1264">
                  <c:v>4.7586049999999887E-3</c:v>
                </c:pt>
                <c:pt idx="1265">
                  <c:v>4.7956199999998721E-3</c:v>
                </c:pt>
                <c:pt idx="1266">
                  <c:v>5.0445760000000063E-3</c:v>
                </c:pt>
                <c:pt idx="1267">
                  <c:v>5.5523989999999232E-3</c:v>
                </c:pt>
                <c:pt idx="1268">
                  <c:v>5.9737150000000842E-3</c:v>
                </c:pt>
                <c:pt idx="1269">
                  <c:v>6.2190960000000359E-3</c:v>
                </c:pt>
                <c:pt idx="1270">
                  <c:v>5.5113239999998315E-3</c:v>
                </c:pt>
                <c:pt idx="1271">
                  <c:v>4.6906409999999139E-3</c:v>
                </c:pt>
                <c:pt idx="1272">
                  <c:v>3.3234219999999366E-3</c:v>
                </c:pt>
                <c:pt idx="1273">
                  <c:v>3.1845220000000156E-3</c:v>
                </c:pt>
                <c:pt idx="1274">
                  <c:v>5.0426220000001649E-3</c:v>
                </c:pt>
                <c:pt idx="1275">
                  <c:v>5.6355399999999918E-3</c:v>
                </c:pt>
                <c:pt idx="1276">
                  <c:v>5.8172809999998661E-3</c:v>
                </c:pt>
                <c:pt idx="1277">
                  <c:v>6.7724060000000467E-3</c:v>
                </c:pt>
                <c:pt idx="1278">
                  <c:v>7.1716750000000501E-3</c:v>
                </c:pt>
                <c:pt idx="1279">
                  <c:v>7.8807340000000749E-3</c:v>
                </c:pt>
                <c:pt idx="1280">
                  <c:v>7.6953479999999673E-3</c:v>
                </c:pt>
                <c:pt idx="1281">
                  <c:v>7.1205760000000286E-3</c:v>
                </c:pt>
                <c:pt idx="1282">
                  <c:v>7.4904800000001612E-3</c:v>
                </c:pt>
                <c:pt idx="1283">
                  <c:v>8.0929370000001194E-3</c:v>
                </c:pt>
                <c:pt idx="1284">
                  <c:v>8.0905470000000156E-3</c:v>
                </c:pt>
                <c:pt idx="1285">
                  <c:v>7.0596450000000458E-3</c:v>
                </c:pt>
                <c:pt idx="1286">
                  <c:v>7.4618990000001302E-3</c:v>
                </c:pt>
                <c:pt idx="1287">
                  <c:v>8.8219560000000006E-3</c:v>
                </c:pt>
                <c:pt idx="1288">
                  <c:v>8.3928089999999421E-3</c:v>
                </c:pt>
                <c:pt idx="1289">
                  <c:v>8.7379619999999256E-3</c:v>
                </c:pt>
                <c:pt idx="1290">
                  <c:v>9.0337019999999491E-3</c:v>
                </c:pt>
                <c:pt idx="1291">
                  <c:v>8.839988999999833E-3</c:v>
                </c:pt>
                <c:pt idx="1292">
                  <c:v>8.6101770000000209E-3</c:v>
                </c:pt>
                <c:pt idx="1293">
                  <c:v>8.4230330000000329E-3</c:v>
                </c:pt>
                <c:pt idx="1294">
                  <c:v>9.2883260000000967E-3</c:v>
                </c:pt>
                <c:pt idx="1295">
                  <c:v>7.9476099999999401E-3</c:v>
                </c:pt>
                <c:pt idx="1296">
                  <c:v>7.8967509999999953E-3</c:v>
                </c:pt>
                <c:pt idx="1297">
                  <c:v>8.5762959999999572E-3</c:v>
                </c:pt>
                <c:pt idx="1298">
                  <c:v>8.236491999999998E-3</c:v>
                </c:pt>
                <c:pt idx="1299">
                  <c:v>9.19418799999994E-3</c:v>
                </c:pt>
                <c:pt idx="1300">
                  <c:v>9.619007000000011E-3</c:v>
                </c:pt>
                <c:pt idx="1301">
                  <c:v>9.4241429999999578E-3</c:v>
                </c:pt>
                <c:pt idx="1302">
                  <c:v>9.8096789999999601E-3</c:v>
                </c:pt>
                <c:pt idx="1303">
                  <c:v>9.6021600000001407E-3</c:v>
                </c:pt>
                <c:pt idx="1304">
                  <c:v>1.0650037999999995E-2</c:v>
                </c:pt>
                <c:pt idx="1305">
                  <c:v>9.8538690000000307E-3</c:v>
                </c:pt>
                <c:pt idx="1306">
                  <c:v>1.0272853999999824E-2</c:v>
                </c:pt>
                <c:pt idx="1307">
                  <c:v>1.110284200000001E-2</c:v>
                </c:pt>
                <c:pt idx="1308">
                  <c:v>1.0617258999999876E-2</c:v>
                </c:pt>
                <c:pt idx="1309">
                  <c:v>1.054357499999992E-2</c:v>
                </c:pt>
                <c:pt idx="1310">
                  <c:v>1.0507188000000042E-2</c:v>
                </c:pt>
                <c:pt idx="1311">
                  <c:v>1.0362292000000025E-2</c:v>
                </c:pt>
                <c:pt idx="1312">
                  <c:v>1.0235241999999971E-2</c:v>
                </c:pt>
                <c:pt idx="1313">
                  <c:v>1.1855051000000004E-2</c:v>
                </c:pt>
                <c:pt idx="1314">
                  <c:v>1.0816720000000031E-2</c:v>
                </c:pt>
                <c:pt idx="1315">
                  <c:v>1.055345699999998E-2</c:v>
                </c:pt>
                <c:pt idx="1316">
                  <c:v>9.8069950000001429E-3</c:v>
                </c:pt>
                <c:pt idx="1317">
                  <c:v>1.1043524999999818E-2</c:v>
                </c:pt>
                <c:pt idx="1318">
                  <c:v>1.1211995000000115E-2</c:v>
                </c:pt>
                <c:pt idx="1319">
                  <c:v>1.089336400000002E-2</c:v>
                </c:pt>
                <c:pt idx="1320">
                  <c:v>1.2129195000000209E-2</c:v>
                </c:pt>
                <c:pt idx="1321">
                  <c:v>1.2363493999999945E-2</c:v>
                </c:pt>
                <c:pt idx="1322">
                  <c:v>1.0863045000000057E-2</c:v>
                </c:pt>
                <c:pt idx="1323">
                  <c:v>1.0318582000000106E-2</c:v>
                </c:pt>
                <c:pt idx="1324">
                  <c:v>1.0046051000000033E-2</c:v>
                </c:pt>
                <c:pt idx="1325">
                  <c:v>9.3114510000000331E-3</c:v>
                </c:pt>
                <c:pt idx="1326">
                  <c:v>9.4390080000000577E-3</c:v>
                </c:pt>
                <c:pt idx="1327">
                  <c:v>8.7004690000001116E-3</c:v>
                </c:pt>
                <c:pt idx="1328">
                  <c:v>9.1666270000000626E-3</c:v>
                </c:pt>
                <c:pt idx="1329">
                  <c:v>1.0026736000000027E-2</c:v>
                </c:pt>
                <c:pt idx="1330">
                  <c:v>1.0707385000000158E-2</c:v>
                </c:pt>
                <c:pt idx="1331">
                  <c:v>1.0788463999999977E-2</c:v>
                </c:pt>
                <c:pt idx="1332">
                  <c:v>1.1269624000000021E-2</c:v>
                </c:pt>
                <c:pt idx="1333">
                  <c:v>1.140020299999992E-2</c:v>
                </c:pt>
                <c:pt idx="1334">
                  <c:v>1.0305408999999826E-2</c:v>
                </c:pt>
                <c:pt idx="1335">
                  <c:v>1.0398015000000213E-2</c:v>
                </c:pt>
                <c:pt idx="1336">
                  <c:v>1.0113792000000104E-2</c:v>
                </c:pt>
                <c:pt idx="1337">
                  <c:v>1.1044442000000118E-2</c:v>
                </c:pt>
                <c:pt idx="1338">
                  <c:v>1.0781913999999915E-2</c:v>
                </c:pt>
                <c:pt idx="1339">
                  <c:v>1.1473015999999916E-2</c:v>
                </c:pt>
                <c:pt idx="1340">
                  <c:v>1.178630800000019E-2</c:v>
                </c:pt>
                <c:pt idx="1341">
                  <c:v>2.0217550999999959E-2</c:v>
                </c:pt>
                <c:pt idx="1342">
                  <c:v>2.0775030999999899E-2</c:v>
                </c:pt>
                <c:pt idx="1343">
                  <c:v>2.0857195000000047E-2</c:v>
                </c:pt>
                <c:pt idx="1344">
                  <c:v>2.1392552000000023E-2</c:v>
                </c:pt>
                <c:pt idx="1345">
                  <c:v>2.1784381999999824E-2</c:v>
                </c:pt>
                <c:pt idx="1346">
                  <c:v>2.1690133000000059E-2</c:v>
                </c:pt>
                <c:pt idx="1347">
                  <c:v>2.1735492000000023E-2</c:v>
                </c:pt>
                <c:pt idx="1348">
                  <c:v>2.1391591999999945E-2</c:v>
                </c:pt>
                <c:pt idx="1349">
                  <c:v>2.1357587999999851E-2</c:v>
                </c:pt>
                <c:pt idx="1350">
                  <c:v>2.1386670999999979E-2</c:v>
                </c:pt>
                <c:pt idx="1351">
                  <c:v>2.0817436999999928E-2</c:v>
                </c:pt>
                <c:pt idx="1352">
                  <c:v>2.0796421999999894E-2</c:v>
                </c:pt>
                <c:pt idx="1353">
                  <c:v>2.0753443999999944E-2</c:v>
                </c:pt>
                <c:pt idx="1354">
                  <c:v>2.0661570000000212E-2</c:v>
                </c:pt>
                <c:pt idx="1355">
                  <c:v>1.9252993999999943E-2</c:v>
                </c:pt>
                <c:pt idx="1356">
                  <c:v>1.8406880999999885E-2</c:v>
                </c:pt>
                <c:pt idx="1357">
                  <c:v>1.9443950000000085E-2</c:v>
                </c:pt>
                <c:pt idx="1358">
                  <c:v>1.8848212000000104E-2</c:v>
                </c:pt>
                <c:pt idx="1359">
                  <c:v>1.9787010000000008E-2</c:v>
                </c:pt>
                <c:pt idx="1360">
                  <c:v>2.0070367999999918E-2</c:v>
                </c:pt>
                <c:pt idx="1361">
                  <c:v>2.0576459000000113E-2</c:v>
                </c:pt>
                <c:pt idx="1362">
                  <c:v>2.0991946000000098E-2</c:v>
                </c:pt>
                <c:pt idx="1363">
                  <c:v>2.1117749000000005E-2</c:v>
                </c:pt>
                <c:pt idx="1364">
                  <c:v>2.1094729999999798E-2</c:v>
                </c:pt>
                <c:pt idx="1365">
                  <c:v>2.1910615000000008E-2</c:v>
                </c:pt>
                <c:pt idx="1366">
                  <c:v>2.1883046000000149E-2</c:v>
                </c:pt>
                <c:pt idx="1367">
                  <c:v>2.2018143000000011E-2</c:v>
                </c:pt>
                <c:pt idx="1368">
                  <c:v>2.2271882000000007E-2</c:v>
                </c:pt>
                <c:pt idx="1369">
                  <c:v>2.3079602999999907E-2</c:v>
                </c:pt>
                <c:pt idx="1370">
                  <c:v>2.2530150000000047E-2</c:v>
                </c:pt>
                <c:pt idx="1371">
                  <c:v>2.2558784999999942E-2</c:v>
                </c:pt>
                <c:pt idx="1372">
                  <c:v>2.157751300000018E-2</c:v>
                </c:pt>
                <c:pt idx="1373">
                  <c:v>2.3224056000000017E-2</c:v>
                </c:pt>
                <c:pt idx="1374">
                  <c:v>2.3907145000000126E-2</c:v>
                </c:pt>
                <c:pt idx="1375">
                  <c:v>2.3414399000000002E-2</c:v>
                </c:pt>
                <c:pt idx="1376">
                  <c:v>2.1696239999999988E-2</c:v>
                </c:pt>
                <c:pt idx="1377">
                  <c:v>2.2656349000000089E-2</c:v>
                </c:pt>
                <c:pt idx="1378">
                  <c:v>2.2543476000000055E-2</c:v>
                </c:pt>
                <c:pt idx="1379">
                  <c:v>2.3239111999999978E-2</c:v>
                </c:pt>
                <c:pt idx="1380">
                  <c:v>2.3487735999999815E-2</c:v>
                </c:pt>
                <c:pt idx="1381">
                  <c:v>2.3787256000000069E-2</c:v>
                </c:pt>
                <c:pt idx="1382">
                  <c:v>2.4167372000000114E-2</c:v>
                </c:pt>
                <c:pt idx="1383">
                  <c:v>2.4245384999999942E-2</c:v>
                </c:pt>
                <c:pt idx="1384">
                  <c:v>2.4011631000000078E-2</c:v>
                </c:pt>
                <c:pt idx="1385">
                  <c:v>2.38943119999999E-2</c:v>
                </c:pt>
                <c:pt idx="1386">
                  <c:v>2.3913731999999983E-2</c:v>
                </c:pt>
                <c:pt idx="1387">
                  <c:v>2.3914299999999913E-2</c:v>
                </c:pt>
                <c:pt idx="1388">
                  <c:v>2.2125847999999906E-2</c:v>
                </c:pt>
                <c:pt idx="1389">
                  <c:v>2.1647439000000077E-2</c:v>
                </c:pt>
                <c:pt idx="1390">
                  <c:v>2.0790068000000019E-2</c:v>
                </c:pt>
                <c:pt idx="1391">
                  <c:v>2.1655825000000049E-2</c:v>
                </c:pt>
                <c:pt idx="1392">
                  <c:v>2.1922743000000081E-2</c:v>
                </c:pt>
                <c:pt idx="1393">
                  <c:v>2.0220915000000103E-2</c:v>
                </c:pt>
                <c:pt idx="1394">
                  <c:v>1.9843709999999872E-2</c:v>
                </c:pt>
                <c:pt idx="1395">
                  <c:v>2.0466902000000117E-2</c:v>
                </c:pt>
                <c:pt idx="1396">
                  <c:v>2.030924200000004E-2</c:v>
                </c:pt>
                <c:pt idx="1397">
                  <c:v>1.9111544000000095E-2</c:v>
                </c:pt>
                <c:pt idx="1398">
                  <c:v>2.0093522000000121E-2</c:v>
                </c:pt>
                <c:pt idx="1399">
                  <c:v>2.0174116000000141E-2</c:v>
                </c:pt>
                <c:pt idx="1400">
                  <c:v>1.9242549999999938E-2</c:v>
                </c:pt>
                <c:pt idx="1401">
                  <c:v>1.8527677000000041E-2</c:v>
                </c:pt>
                <c:pt idx="1402">
                  <c:v>1.8717333999999936E-2</c:v>
                </c:pt>
                <c:pt idx="1403">
                  <c:v>1.9697301000000153E-2</c:v>
                </c:pt>
                <c:pt idx="1404">
                  <c:v>1.9778102999999873E-2</c:v>
                </c:pt>
                <c:pt idx="1405">
                  <c:v>1.9986853999999995E-2</c:v>
                </c:pt>
                <c:pt idx="1406">
                  <c:v>1.9948793999999909E-2</c:v>
                </c:pt>
                <c:pt idx="1407">
                  <c:v>1.9933227999999872E-2</c:v>
                </c:pt>
                <c:pt idx="1408">
                  <c:v>2.1001878000000033E-2</c:v>
                </c:pt>
                <c:pt idx="1409">
                  <c:v>2.1026333999999907E-2</c:v>
                </c:pt>
                <c:pt idx="1410">
                  <c:v>2.1661284999999909E-2</c:v>
                </c:pt>
                <c:pt idx="1411">
                  <c:v>2.0514781000000086E-2</c:v>
                </c:pt>
                <c:pt idx="1412">
                  <c:v>2.0629288000000089E-2</c:v>
                </c:pt>
                <c:pt idx="1413">
                  <c:v>2.0366850000000113E-2</c:v>
                </c:pt>
                <c:pt idx="1414">
                  <c:v>2.0500002999999878E-2</c:v>
                </c:pt>
                <c:pt idx="1415">
                  <c:v>2.0206539999999905E-2</c:v>
                </c:pt>
                <c:pt idx="1416">
                  <c:v>1.9502101000000039E-2</c:v>
                </c:pt>
                <c:pt idx="1417">
                  <c:v>1.9870049999999993E-2</c:v>
                </c:pt>
                <c:pt idx="1418">
                  <c:v>2.0633069999999861E-2</c:v>
                </c:pt>
                <c:pt idx="1419">
                  <c:v>2.1321997000000009E-2</c:v>
                </c:pt>
                <c:pt idx="1420">
                  <c:v>1.9469397999999957E-2</c:v>
                </c:pt>
                <c:pt idx="1421">
                  <c:v>1.8420131999999968E-2</c:v>
                </c:pt>
                <c:pt idx="1422">
                  <c:v>1.8327954999999976E-2</c:v>
                </c:pt>
                <c:pt idx="1423">
                  <c:v>1.8893924999999853E-2</c:v>
                </c:pt>
                <c:pt idx="1424">
                  <c:v>1.862992200000008E-2</c:v>
                </c:pt>
                <c:pt idx="1425">
                  <c:v>1.8753532999999833E-2</c:v>
                </c:pt>
                <c:pt idx="1426">
                  <c:v>1.9559355999999979E-2</c:v>
                </c:pt>
                <c:pt idx="1427">
                  <c:v>1.9492713999999977E-2</c:v>
                </c:pt>
                <c:pt idx="1428">
                  <c:v>2.0089325000000144E-2</c:v>
                </c:pt>
                <c:pt idx="1429">
                  <c:v>1.9769228999999996E-2</c:v>
                </c:pt>
                <c:pt idx="1430">
                  <c:v>2.0473881000000121E-2</c:v>
                </c:pt>
                <c:pt idx="1431">
                  <c:v>2.045874200000003E-2</c:v>
                </c:pt>
                <c:pt idx="1432">
                  <c:v>2.0812380000000075E-2</c:v>
                </c:pt>
                <c:pt idx="1433">
                  <c:v>2.1045163000000002E-2</c:v>
                </c:pt>
                <c:pt idx="1434">
                  <c:v>2.0529328000000079E-2</c:v>
                </c:pt>
                <c:pt idx="1435">
                  <c:v>2.1274946999999884E-2</c:v>
                </c:pt>
                <c:pt idx="1436">
                  <c:v>2.1660210000000006E-2</c:v>
                </c:pt>
                <c:pt idx="1437">
                  <c:v>2.2126061999999821E-2</c:v>
                </c:pt>
                <c:pt idx="1438">
                  <c:v>2.2775783000000046E-2</c:v>
                </c:pt>
                <c:pt idx="1439">
                  <c:v>2.2428006000000097E-2</c:v>
                </c:pt>
                <c:pt idx="1440">
                  <c:v>2.135362199999986E-2</c:v>
                </c:pt>
                <c:pt idx="1441">
                  <c:v>2.3249461999999995E-2</c:v>
                </c:pt>
                <c:pt idx="1442">
                  <c:v>2.3495818999999984E-2</c:v>
                </c:pt>
                <c:pt idx="1443">
                  <c:v>2.4221469000000072E-2</c:v>
                </c:pt>
                <c:pt idx="1444">
                  <c:v>2.4305376000000024E-2</c:v>
                </c:pt>
                <c:pt idx="1445">
                  <c:v>2.4295450999999958E-2</c:v>
                </c:pt>
                <c:pt idx="1446">
                  <c:v>2.4311866000000008E-2</c:v>
                </c:pt>
                <c:pt idx="1447">
                  <c:v>2.413541199999986E-2</c:v>
                </c:pt>
                <c:pt idx="1448">
                  <c:v>2.4921175999999833E-2</c:v>
                </c:pt>
                <c:pt idx="1449">
                  <c:v>2.3780573000000003E-2</c:v>
                </c:pt>
                <c:pt idx="1450">
                  <c:v>2.3942725999999994E-2</c:v>
                </c:pt>
                <c:pt idx="1451">
                  <c:v>2.3713611000000127E-2</c:v>
                </c:pt>
                <c:pt idx="1452">
                  <c:v>2.4682886999999938E-2</c:v>
                </c:pt>
                <c:pt idx="1453">
                  <c:v>2.5030106000000159E-2</c:v>
                </c:pt>
                <c:pt idx="1454">
                  <c:v>2.4666345000000093E-2</c:v>
                </c:pt>
                <c:pt idx="1455">
                  <c:v>2.4330208000000086E-2</c:v>
                </c:pt>
                <c:pt idx="1456">
                  <c:v>2.3891147000000047E-2</c:v>
                </c:pt>
                <c:pt idx="1457">
                  <c:v>2.4452121000000035E-2</c:v>
                </c:pt>
                <c:pt idx="1458">
                  <c:v>2.371889299999998E-2</c:v>
                </c:pt>
                <c:pt idx="1459">
                  <c:v>2.4136715999999978E-2</c:v>
                </c:pt>
                <c:pt idx="1460">
                  <c:v>2.3413739000000079E-2</c:v>
                </c:pt>
                <c:pt idx="1461">
                  <c:v>2.1460837000000083E-2</c:v>
                </c:pt>
                <c:pt idx="1462">
                  <c:v>2.2757700999999998E-2</c:v>
                </c:pt>
                <c:pt idx="1463">
                  <c:v>2.2326209999999947E-2</c:v>
                </c:pt>
                <c:pt idx="1464">
                  <c:v>2.336651699999993E-2</c:v>
                </c:pt>
                <c:pt idx="1465">
                  <c:v>2.5024649999999839E-2</c:v>
                </c:pt>
                <c:pt idx="1466">
                  <c:v>2.4299596000000066E-2</c:v>
                </c:pt>
                <c:pt idx="1467">
                  <c:v>2.4207366000000091E-2</c:v>
                </c:pt>
                <c:pt idx="1468">
                  <c:v>2.4063287000000173E-2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5-47CF-BDE0-6E3D43B35BB0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Données!$K$2:$K$1470</c:f>
              <c:numCache>
                <c:formatCode>General</c:formatCode>
                <c:ptCount val="1469"/>
                <c:pt idx="0">
                  <c:v>0</c:v>
                </c:pt>
                <c:pt idx="1">
                  <c:v>-1.3450000000148066E-6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-8.5950000000138963E-6</c:v>
                </c:pt>
                <c:pt idx="55">
                  <c:v>0</c:v>
                </c:pt>
                <c:pt idx="56">
                  <c:v>-1.3550000001032458E-6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-3.4372600000006059E-4</c:v>
                </c:pt>
                <c:pt idx="87">
                  <c:v>-3.5337999999910607E-5</c:v>
                </c:pt>
                <c:pt idx="88">
                  <c:v>-1.5790560000000368E-3</c:v>
                </c:pt>
                <c:pt idx="89">
                  <c:v>-1.0580970000000889E-3</c:v>
                </c:pt>
                <c:pt idx="90">
                  <c:v>-1.0936509999999089E-3</c:v>
                </c:pt>
                <c:pt idx="91">
                  <c:v>-9.9727399999983393E-4</c:v>
                </c:pt>
                <c:pt idx="92">
                  <c:v>-1.5891430000001491E-3</c:v>
                </c:pt>
                <c:pt idx="93">
                  <c:v>-1.3249140000000353E-3</c:v>
                </c:pt>
                <c:pt idx="94">
                  <c:v>-1.4070879999999305E-3</c:v>
                </c:pt>
                <c:pt idx="95">
                  <c:v>-2.2190960000000358E-3</c:v>
                </c:pt>
                <c:pt idx="96">
                  <c:v>-2.3482650000000833E-3</c:v>
                </c:pt>
                <c:pt idx="97">
                  <c:v>-2.2174280000001544E-3</c:v>
                </c:pt>
                <c:pt idx="98">
                  <c:v>-2.3784169999998992E-3</c:v>
                </c:pt>
                <c:pt idx="99">
                  <c:v>-2.1946519999999055E-3</c:v>
                </c:pt>
                <c:pt idx="100">
                  <c:v>-2.1618060000000694E-3</c:v>
                </c:pt>
                <c:pt idx="101">
                  <c:v>-2.3843830000000706E-3</c:v>
                </c:pt>
                <c:pt idx="102">
                  <c:v>-2.7435849999999391E-3</c:v>
                </c:pt>
                <c:pt idx="103">
                  <c:v>-2.4684409999999844E-3</c:v>
                </c:pt>
                <c:pt idx="104">
                  <c:v>-2.4786739999999555E-3</c:v>
                </c:pt>
                <c:pt idx="105">
                  <c:v>-2.3549669999999878E-3</c:v>
                </c:pt>
                <c:pt idx="106">
                  <c:v>-2.3099869999998646E-3</c:v>
                </c:pt>
                <c:pt idx="107">
                  <c:v>-1.8174109999999927E-3</c:v>
                </c:pt>
                <c:pt idx="108">
                  <c:v>-1.6317679999999655E-3</c:v>
                </c:pt>
                <c:pt idx="109">
                  <c:v>-1.8577270000000681E-3</c:v>
                </c:pt>
                <c:pt idx="110">
                  <c:v>-1.8826650000000882E-3</c:v>
                </c:pt>
                <c:pt idx="111">
                  <c:v>-1.9236739999998918E-3</c:v>
                </c:pt>
                <c:pt idx="112">
                  <c:v>-1.7793850000000476E-3</c:v>
                </c:pt>
                <c:pt idx="113">
                  <c:v>-1.2950510000000577E-3</c:v>
                </c:pt>
                <c:pt idx="114">
                  <c:v>-1.0437179999998989E-3</c:v>
                </c:pt>
                <c:pt idx="115">
                  <c:v>-8.5511100000007902E-4</c:v>
                </c:pt>
                <c:pt idx="116">
                  <c:v>-8.1003899999996067E-4</c:v>
                </c:pt>
                <c:pt idx="117">
                  <c:v>-1.1033210000000509E-3</c:v>
                </c:pt>
                <c:pt idx="118">
                  <c:v>-1.6334799999999632E-3</c:v>
                </c:pt>
                <c:pt idx="119">
                  <c:v>-1.4793320000001131E-3</c:v>
                </c:pt>
                <c:pt idx="120">
                  <c:v>-1.2166449999999713E-3</c:v>
                </c:pt>
                <c:pt idx="121">
                  <c:v>-1.7851940000000468E-3</c:v>
                </c:pt>
                <c:pt idx="122">
                  <c:v>-1.2258180000001176E-3</c:v>
                </c:pt>
                <c:pt idx="123">
                  <c:v>-1.157231000000138E-3</c:v>
                </c:pt>
                <c:pt idx="124">
                  <c:v>-1.3155359999998382E-3</c:v>
                </c:pt>
                <c:pt idx="125">
                  <c:v>-1.1975720000000365E-3</c:v>
                </c:pt>
                <c:pt idx="126">
                  <c:v>-1.2832289999998921E-3</c:v>
                </c:pt>
                <c:pt idx="127">
                  <c:v>-1.1509360000000015E-3</c:v>
                </c:pt>
                <c:pt idx="128">
                  <c:v>-9.8694199999999912E-4</c:v>
                </c:pt>
                <c:pt idx="129">
                  <c:v>-8.9389099999993957E-4</c:v>
                </c:pt>
                <c:pt idx="130">
                  <c:v>-8.8858500000014832E-4</c:v>
                </c:pt>
                <c:pt idx="131">
                  <c:v>-8.2436899999993325E-4</c:v>
                </c:pt>
                <c:pt idx="132">
                  <c:v>-6.7267700000002146E-4</c:v>
                </c:pt>
                <c:pt idx="133">
                  <c:v>-1.3043949999998858E-3</c:v>
                </c:pt>
                <c:pt idx="134">
                  <c:v>-1.2140449999999419E-3</c:v>
                </c:pt>
                <c:pt idx="135">
                  <c:v>-1.4081550000000788E-3</c:v>
                </c:pt>
                <c:pt idx="136">
                  <c:v>-1.2738029999998161E-3</c:v>
                </c:pt>
                <c:pt idx="137">
                  <c:v>-9.8936200000002833E-4</c:v>
                </c:pt>
                <c:pt idx="138">
                  <c:v>-8.9719900000000054E-4</c:v>
                </c:pt>
                <c:pt idx="139">
                  <c:v>-9.0777899999989131E-4</c:v>
                </c:pt>
                <c:pt idx="140">
                  <c:v>-5.7682999999997264E-4</c:v>
                </c:pt>
                <c:pt idx="141">
                  <c:v>-6.9644099999982242E-4</c:v>
                </c:pt>
                <c:pt idx="142">
                  <c:v>-8.211129999999685E-4</c:v>
                </c:pt>
                <c:pt idx="143">
                  <c:v>-1.1419539999999416E-3</c:v>
                </c:pt>
                <c:pt idx="144">
                  <c:v>-2.4749059999999191E-3</c:v>
                </c:pt>
                <c:pt idx="145">
                  <c:v>-2.9184460000001309E-3</c:v>
                </c:pt>
                <c:pt idx="146">
                  <c:v>-3.8407660000000306E-3</c:v>
                </c:pt>
                <c:pt idx="147">
                  <c:v>-3.7399849999999331E-3</c:v>
                </c:pt>
                <c:pt idx="148">
                  <c:v>-3.3140769999999973E-3</c:v>
                </c:pt>
                <c:pt idx="149">
                  <c:v>-3.5019879999999828E-3</c:v>
                </c:pt>
                <c:pt idx="150">
                  <c:v>-4.1022570000000085E-3</c:v>
                </c:pt>
                <c:pt idx="151">
                  <c:v>-3.6054940000001352E-3</c:v>
                </c:pt>
                <c:pt idx="152">
                  <c:v>-4.5613630000000283E-3</c:v>
                </c:pt>
                <c:pt idx="153">
                  <c:v>-4.4522289999999881E-3</c:v>
                </c:pt>
                <c:pt idx="154">
                  <c:v>-4.0825399999998811E-3</c:v>
                </c:pt>
                <c:pt idx="155">
                  <c:v>-3.5513330000001135E-3</c:v>
                </c:pt>
                <c:pt idx="156">
                  <c:v>-3.6865239999999632E-3</c:v>
                </c:pt>
                <c:pt idx="157">
                  <c:v>-3.3844829999998185E-3</c:v>
                </c:pt>
                <c:pt idx="158">
                  <c:v>-3.4774580000000695E-3</c:v>
                </c:pt>
                <c:pt idx="159">
                  <c:v>-4.6162090000000265E-3</c:v>
                </c:pt>
                <c:pt idx="160">
                  <c:v>-4.3515540000000786E-3</c:v>
                </c:pt>
                <c:pt idx="161">
                  <c:v>-4.4570400000000067E-3</c:v>
                </c:pt>
                <c:pt idx="162">
                  <c:v>-4.2178240000000644E-3</c:v>
                </c:pt>
                <c:pt idx="163">
                  <c:v>-3.7557950000000348E-3</c:v>
                </c:pt>
                <c:pt idx="164">
                  <c:v>-3.5294760000001589E-3</c:v>
                </c:pt>
                <c:pt idx="165">
                  <c:v>-3.9500919999998132E-3</c:v>
                </c:pt>
                <c:pt idx="166">
                  <c:v>-3.7878110000001469E-3</c:v>
                </c:pt>
                <c:pt idx="167">
                  <c:v>-2.8871659999999792E-3</c:v>
                </c:pt>
                <c:pt idx="168">
                  <c:v>-2.9192889999999352E-3</c:v>
                </c:pt>
                <c:pt idx="169">
                  <c:v>-2.7499480000001313E-3</c:v>
                </c:pt>
                <c:pt idx="170">
                  <c:v>-2.5988199999999323E-3</c:v>
                </c:pt>
                <c:pt idx="171">
                  <c:v>-2.0671700000000326E-3</c:v>
                </c:pt>
                <c:pt idx="172">
                  <c:v>-1.6432230000000346E-3</c:v>
                </c:pt>
                <c:pt idx="173">
                  <c:v>-1.2274820000000091E-3</c:v>
                </c:pt>
                <c:pt idx="174">
                  <c:v>-1.6403269999998428E-3</c:v>
                </c:pt>
                <c:pt idx="175">
                  <c:v>-1.8813219999999546E-3</c:v>
                </c:pt>
                <c:pt idx="176">
                  <c:v>-1.8546719999999368E-3</c:v>
                </c:pt>
                <c:pt idx="177">
                  <c:v>-2.2704650000000583E-3</c:v>
                </c:pt>
                <c:pt idx="178">
                  <c:v>-2.5168380000000069E-3</c:v>
                </c:pt>
                <c:pt idx="179">
                  <c:v>-2.5086919999998828E-3</c:v>
                </c:pt>
                <c:pt idx="180">
                  <c:v>-3.1817240000000311E-3</c:v>
                </c:pt>
                <c:pt idx="181">
                  <c:v>-2.6072189999999866E-3</c:v>
                </c:pt>
                <c:pt idx="182">
                  <c:v>-2.8410659999999551E-3</c:v>
                </c:pt>
                <c:pt idx="183">
                  <c:v>-3.4218280000000048E-3</c:v>
                </c:pt>
                <c:pt idx="184">
                  <c:v>-3.1888220000000729E-3</c:v>
                </c:pt>
                <c:pt idx="185">
                  <c:v>-3.7900640000000296E-3</c:v>
                </c:pt>
                <c:pt idx="186">
                  <c:v>-4.0080920000000334E-3</c:v>
                </c:pt>
                <c:pt idx="187">
                  <c:v>-3.6526550000000953E-3</c:v>
                </c:pt>
                <c:pt idx="188">
                  <c:v>-3.3390059999999265E-3</c:v>
                </c:pt>
                <c:pt idx="189">
                  <c:v>-3.5439979999998743E-3</c:v>
                </c:pt>
                <c:pt idx="190">
                  <c:v>-4.0387740000001034E-3</c:v>
                </c:pt>
                <c:pt idx="191">
                  <c:v>-3.5408090000000813E-3</c:v>
                </c:pt>
                <c:pt idx="192">
                  <c:v>-2.9575099999999566E-3</c:v>
                </c:pt>
                <c:pt idx="193">
                  <c:v>-2.3890040000001138E-3</c:v>
                </c:pt>
                <c:pt idx="194">
                  <c:v>-2.0881660000000011E-3</c:v>
                </c:pt>
                <c:pt idx="195">
                  <c:v>-2.1464850000002117E-3</c:v>
                </c:pt>
                <c:pt idx="196">
                  <c:v>-2.1796859999999468E-3</c:v>
                </c:pt>
                <c:pt idx="197">
                  <c:v>-2.644755000000032E-3</c:v>
                </c:pt>
                <c:pt idx="198">
                  <c:v>-2.3615510000001903E-3</c:v>
                </c:pt>
                <c:pt idx="199">
                  <c:v>-2.4540870000000722E-3</c:v>
                </c:pt>
                <c:pt idx="200">
                  <c:v>-2.5181850000001306E-3</c:v>
                </c:pt>
                <c:pt idx="201">
                  <c:v>-2.4313979999999445E-3</c:v>
                </c:pt>
                <c:pt idx="202">
                  <c:v>-1.9254840000000968E-3</c:v>
                </c:pt>
                <c:pt idx="203">
                  <c:v>-1.3112360000000082E-3</c:v>
                </c:pt>
                <c:pt idx="204">
                  <c:v>-1.4367010000000846E-3</c:v>
                </c:pt>
                <c:pt idx="205">
                  <c:v>-1.4757939999999507E-3</c:v>
                </c:pt>
                <c:pt idx="206">
                  <c:v>-2.0659650000000055E-3</c:v>
                </c:pt>
                <c:pt idx="207">
                  <c:v>-1.3514880000000176E-3</c:v>
                </c:pt>
                <c:pt idx="208">
                  <c:v>-6.2676799999985633E-4</c:v>
                </c:pt>
                <c:pt idx="209">
                  <c:v>-1.8923799999993207E-4</c:v>
                </c:pt>
                <c:pt idx="210">
                  <c:v>-4.3893800000000736E-4</c:v>
                </c:pt>
                <c:pt idx="211">
                  <c:v>0</c:v>
                </c:pt>
                <c:pt idx="212">
                  <c:v>-4.729599999996026E-5</c:v>
                </c:pt>
                <c:pt idx="213">
                  <c:v>-3.6527300000011563E-4</c:v>
                </c:pt>
                <c:pt idx="214">
                  <c:v>-3.8230999999996131E-4</c:v>
                </c:pt>
                <c:pt idx="215">
                  <c:v>-6.9832000000019439E-4</c:v>
                </c:pt>
                <c:pt idx="216">
                  <c:v>-9.3531800000005202E-4</c:v>
                </c:pt>
                <c:pt idx="217">
                  <c:v>-5.6934299999988978E-4</c:v>
                </c:pt>
                <c:pt idx="218">
                  <c:v>-7.2729000000003904E-4</c:v>
                </c:pt>
                <c:pt idx="219">
                  <c:v>-5.6131799999980104E-4</c:v>
                </c:pt>
                <c:pt idx="220">
                  <c:v>-9.1437399999995254E-4</c:v>
                </c:pt>
                <c:pt idx="221">
                  <c:v>-8.2728100000008448E-4</c:v>
                </c:pt>
                <c:pt idx="222">
                  <c:v>-7.7262900000005176E-4</c:v>
                </c:pt>
                <c:pt idx="223">
                  <c:v>-1.6044800000008762E-4</c:v>
                </c:pt>
                <c:pt idx="224">
                  <c:v>-3.8401499999986299E-4</c:v>
                </c:pt>
                <c:pt idx="225">
                  <c:v>-3.7965999999869383E-5</c:v>
                </c:pt>
                <c:pt idx="226">
                  <c:v>-7.8459999999950009E-5</c:v>
                </c:pt>
                <c:pt idx="227">
                  <c:v>-8.2233500000006645E-4</c:v>
                </c:pt>
                <c:pt idx="228">
                  <c:v>-8.1546300000013617E-4</c:v>
                </c:pt>
                <c:pt idx="229">
                  <c:v>-1.4820440000000872E-3</c:v>
                </c:pt>
                <c:pt idx="230">
                  <c:v>-1.2476959999999054E-3</c:v>
                </c:pt>
                <c:pt idx="231">
                  <c:v>-8.3116799999993416E-4</c:v>
                </c:pt>
                <c:pt idx="232">
                  <c:v>-7.5018000000000033E-5</c:v>
                </c:pt>
                <c:pt idx="233">
                  <c:v>-3.7268799999992555E-4</c:v>
                </c:pt>
                <c:pt idx="234">
                  <c:v>-2.5303599999983818E-4</c:v>
                </c:pt>
                <c:pt idx="235">
                  <c:v>-7.1668000000045136E-5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-1.4577710000000933E-3</c:v>
                </c:pt>
                <c:pt idx="251">
                  <c:v>-1.6084270000001196E-3</c:v>
                </c:pt>
                <c:pt idx="252">
                  <c:v>-1.1247619999999188E-3</c:v>
                </c:pt>
                <c:pt idx="253">
                  <c:v>-1.3231089999999313E-3</c:v>
                </c:pt>
                <c:pt idx="254">
                  <c:v>-1.154749000000038E-3</c:v>
                </c:pt>
                <c:pt idx="255">
                  <c:v>-4.257119999999759E-4</c:v>
                </c:pt>
                <c:pt idx="256">
                  <c:v>-7.2213299999998527E-4</c:v>
                </c:pt>
                <c:pt idx="257">
                  <c:v>-1.5333129999999073E-3</c:v>
                </c:pt>
                <c:pt idx="258">
                  <c:v>-5.9418000000050598E-5</c:v>
                </c:pt>
                <c:pt idx="259">
                  <c:v>0</c:v>
                </c:pt>
                <c:pt idx="260">
                  <c:v>0</c:v>
                </c:pt>
                <c:pt idx="261">
                  <c:v>-6.3179599999989473E-4</c:v>
                </c:pt>
                <c:pt idx="262">
                  <c:v>-6.1150599999996297E-4</c:v>
                </c:pt>
                <c:pt idx="263">
                  <c:v>-1.683379000000059E-3</c:v>
                </c:pt>
                <c:pt idx="264">
                  <c:v>-3.7612589999998819E-3</c:v>
                </c:pt>
                <c:pt idx="265">
                  <c:v>-6.7718559999998436E-3</c:v>
                </c:pt>
                <c:pt idx="266">
                  <c:v>-3.3246149999999943E-3</c:v>
                </c:pt>
                <c:pt idx="267">
                  <c:v>-5.2857870000000279E-3</c:v>
                </c:pt>
                <c:pt idx="268">
                  <c:v>-5.1126810000000659E-3</c:v>
                </c:pt>
                <c:pt idx="269">
                  <c:v>-6.772492000000057E-3</c:v>
                </c:pt>
                <c:pt idx="270">
                  <c:v>-6.4150139999999281E-3</c:v>
                </c:pt>
                <c:pt idx="271">
                  <c:v>-3.9558709999998878E-3</c:v>
                </c:pt>
                <c:pt idx="272">
                  <c:v>-1.8992359999999734E-3</c:v>
                </c:pt>
                <c:pt idx="273">
                  <c:v>-2.0466460000000096E-3</c:v>
                </c:pt>
                <c:pt idx="274">
                  <c:v>-3.6339299999999641E-3</c:v>
                </c:pt>
                <c:pt idx="275">
                  <c:v>-3.1035450000001675E-3</c:v>
                </c:pt>
                <c:pt idx="276">
                  <c:v>-1.9151869999998327E-3</c:v>
                </c:pt>
                <c:pt idx="277">
                  <c:v>-2.1132599999987178E-4</c:v>
                </c:pt>
                <c:pt idx="278">
                  <c:v>-5.0472999999988128E-4</c:v>
                </c:pt>
                <c:pt idx="279">
                  <c:v>-1.2567810000000464E-3</c:v>
                </c:pt>
                <c:pt idx="280">
                  <c:v>-1.434590000000071E-3</c:v>
                </c:pt>
                <c:pt idx="281">
                  <c:v>-1.3205230000000938E-3</c:v>
                </c:pt>
                <c:pt idx="282">
                  <c:v>-1.801403000000164E-3</c:v>
                </c:pt>
                <c:pt idx="283">
                  <c:v>-3.725729000000001E-3</c:v>
                </c:pt>
                <c:pt idx="284">
                  <c:v>-8.5546209999999966E-3</c:v>
                </c:pt>
                <c:pt idx="285">
                  <c:v>-1.0832865999999967E-2</c:v>
                </c:pt>
                <c:pt idx="286">
                  <c:v>-1.0345463999999993E-2</c:v>
                </c:pt>
                <c:pt idx="287">
                  <c:v>-1.4184276000000181E-2</c:v>
                </c:pt>
                <c:pt idx="288">
                  <c:v>-1.4138918999999988E-2</c:v>
                </c:pt>
                <c:pt idx="289">
                  <c:v>-1.1545325000000047E-2</c:v>
                </c:pt>
                <c:pt idx="290">
                  <c:v>-1.3964451999999938E-2</c:v>
                </c:pt>
                <c:pt idx="291">
                  <c:v>-1.203152E-2</c:v>
                </c:pt>
                <c:pt idx="292">
                  <c:v>-1.8193309999999883E-2</c:v>
                </c:pt>
                <c:pt idx="293">
                  <c:v>-2.1608291000000009E-2</c:v>
                </c:pt>
                <c:pt idx="294">
                  <c:v>-3.6975072000000185E-2</c:v>
                </c:pt>
                <c:pt idx="295">
                  <c:v>-3.1981017000000063E-2</c:v>
                </c:pt>
                <c:pt idx="296">
                  <c:v>-3.710190200000011E-2</c:v>
                </c:pt>
                <c:pt idx="297">
                  <c:v>-4.0622649099999991E-2</c:v>
                </c:pt>
                <c:pt idx="298">
                  <c:v>-3.5732555000000048E-2</c:v>
                </c:pt>
                <c:pt idx="299">
                  <c:v>-3.9048684900000012E-2</c:v>
                </c:pt>
                <c:pt idx="300">
                  <c:v>-4.670627520000005E-2</c:v>
                </c:pt>
                <c:pt idx="301">
                  <c:v>-4.2338699599999925E-2</c:v>
                </c:pt>
                <c:pt idx="302">
                  <c:v>-6.033961190000002E-2</c:v>
                </c:pt>
                <c:pt idx="303">
                  <c:v>-5.9570225399999913E-2</c:v>
                </c:pt>
                <c:pt idx="304">
                  <c:v>-6.2772245200000049E-2</c:v>
                </c:pt>
                <c:pt idx="305">
                  <c:v>-4.9819092199999998E-2</c:v>
                </c:pt>
                <c:pt idx="306">
                  <c:v>-4.226097619999996E-2</c:v>
                </c:pt>
                <c:pt idx="307">
                  <c:v>-3.4127900300000076E-2</c:v>
                </c:pt>
                <c:pt idx="308">
                  <c:v>-4.1866047299999994E-2</c:v>
                </c:pt>
                <c:pt idx="309">
                  <c:v>-3.8877957000000039E-2</c:v>
                </c:pt>
                <c:pt idx="310">
                  <c:v>-4.2123914000000012E-2</c:v>
                </c:pt>
                <c:pt idx="311">
                  <c:v>-4.6327986800000075E-2</c:v>
                </c:pt>
                <c:pt idx="312">
                  <c:v>-4.1051708000000076E-2</c:v>
                </c:pt>
                <c:pt idx="313">
                  <c:v>-4.6574871800000098E-2</c:v>
                </c:pt>
                <c:pt idx="314">
                  <c:v>-4.2854161999999973E-2</c:v>
                </c:pt>
                <c:pt idx="315">
                  <c:v>-4.3756862999999951E-2</c:v>
                </c:pt>
                <c:pt idx="316">
                  <c:v>-3.4858132000000069E-2</c:v>
                </c:pt>
                <c:pt idx="317">
                  <c:v>-3.0627729999999929E-2</c:v>
                </c:pt>
                <c:pt idx="318">
                  <c:v>-3.4093560000000023E-2</c:v>
                </c:pt>
                <c:pt idx="319">
                  <c:v>-3.0665297000000008E-2</c:v>
                </c:pt>
                <c:pt idx="320">
                  <c:v>-3.5364645999999993E-2</c:v>
                </c:pt>
                <c:pt idx="321">
                  <c:v>-3.568046099999992E-2</c:v>
                </c:pt>
                <c:pt idx="322">
                  <c:v>-3.3861311000000116E-2</c:v>
                </c:pt>
                <c:pt idx="323">
                  <c:v>-3.3014464000000091E-2</c:v>
                </c:pt>
                <c:pt idx="324">
                  <c:v>-4.0486433000000037E-2</c:v>
                </c:pt>
                <c:pt idx="325">
                  <c:v>-3.7907191000000014E-2</c:v>
                </c:pt>
                <c:pt idx="326">
                  <c:v>-3.6859146999999891E-2</c:v>
                </c:pt>
                <c:pt idx="327">
                  <c:v>-3.8210192999999892E-2</c:v>
                </c:pt>
                <c:pt idx="328">
                  <c:v>-3.7123342999999975E-2</c:v>
                </c:pt>
                <c:pt idx="329">
                  <c:v>-3.6876252000000019E-2</c:v>
                </c:pt>
                <c:pt idx="330">
                  <c:v>-3.5084153999999895E-2</c:v>
                </c:pt>
                <c:pt idx="331">
                  <c:v>-3.7560585999999833E-2</c:v>
                </c:pt>
                <c:pt idx="332">
                  <c:v>-4.0918967000000063E-2</c:v>
                </c:pt>
                <c:pt idx="333">
                  <c:v>-3.9031923999999892E-2</c:v>
                </c:pt>
                <c:pt idx="334">
                  <c:v>-3.8466020000000073E-2</c:v>
                </c:pt>
                <c:pt idx="335">
                  <c:v>-3.8483778000000031E-2</c:v>
                </c:pt>
                <c:pt idx="336">
                  <c:v>-3.8260961999999836E-2</c:v>
                </c:pt>
                <c:pt idx="337">
                  <c:v>-3.7396623999999976E-2</c:v>
                </c:pt>
                <c:pt idx="338">
                  <c:v>-3.687822099999994E-2</c:v>
                </c:pt>
                <c:pt idx="339">
                  <c:v>-3.7350339999999961E-2</c:v>
                </c:pt>
                <c:pt idx="340">
                  <c:v>-3.9712951999999857E-2</c:v>
                </c:pt>
                <c:pt idx="341">
                  <c:v>-3.8906694000000012E-2</c:v>
                </c:pt>
                <c:pt idx="342">
                  <c:v>-4.0032097000000023E-2</c:v>
                </c:pt>
                <c:pt idx="343">
                  <c:v>-3.7860992000000121E-2</c:v>
                </c:pt>
                <c:pt idx="344">
                  <c:v>-3.4606862999999974E-2</c:v>
                </c:pt>
                <c:pt idx="345">
                  <c:v>-3.5726922999999945E-2</c:v>
                </c:pt>
                <c:pt idx="346">
                  <c:v>-3.6777972000000089E-2</c:v>
                </c:pt>
                <c:pt idx="347">
                  <c:v>-3.5292492000000036E-2</c:v>
                </c:pt>
                <c:pt idx="348">
                  <c:v>-3.6058944000000114E-2</c:v>
                </c:pt>
                <c:pt idx="349">
                  <c:v>-3.4306125000000062E-2</c:v>
                </c:pt>
                <c:pt idx="350">
                  <c:v>-3.5052999000000001E-2</c:v>
                </c:pt>
                <c:pt idx="351">
                  <c:v>-3.3853323999999928E-2</c:v>
                </c:pt>
                <c:pt idx="352">
                  <c:v>-3.3887803000000077E-2</c:v>
                </c:pt>
                <c:pt idx="353">
                  <c:v>-3.2474207000000206E-2</c:v>
                </c:pt>
                <c:pt idx="354">
                  <c:v>-2.9832722000000103E-2</c:v>
                </c:pt>
                <c:pt idx="355">
                  <c:v>-2.9884046999999782E-2</c:v>
                </c:pt>
                <c:pt idx="356">
                  <c:v>-2.5492169999999988E-2</c:v>
                </c:pt>
                <c:pt idx="357">
                  <c:v>-2.6183205000000043E-2</c:v>
                </c:pt>
                <c:pt idx="358">
                  <c:v>-2.8826650999999856E-2</c:v>
                </c:pt>
                <c:pt idx="359">
                  <c:v>-3.0097307E-2</c:v>
                </c:pt>
                <c:pt idx="360">
                  <c:v>-3.5467284999999946E-2</c:v>
                </c:pt>
                <c:pt idx="361">
                  <c:v>-3.4449597999999922E-2</c:v>
                </c:pt>
                <c:pt idx="362">
                  <c:v>-3.386719999999991E-2</c:v>
                </c:pt>
                <c:pt idx="363">
                  <c:v>-3.2584432000000108E-2</c:v>
                </c:pt>
                <c:pt idx="364">
                  <c:v>-3.3450080000000069E-2</c:v>
                </c:pt>
                <c:pt idx="365">
                  <c:v>-3.3483343999999991E-2</c:v>
                </c:pt>
                <c:pt idx="366">
                  <c:v>-3.2956907999999882E-2</c:v>
                </c:pt>
                <c:pt idx="367">
                  <c:v>-3.3994629999999915E-2</c:v>
                </c:pt>
                <c:pt idx="368">
                  <c:v>-3.3189572000000001E-2</c:v>
                </c:pt>
                <c:pt idx="369">
                  <c:v>-3.353562899999997E-2</c:v>
                </c:pt>
                <c:pt idx="370">
                  <c:v>-3.3575742999999873E-2</c:v>
                </c:pt>
                <c:pt idx="371">
                  <c:v>-3.5964714999999842E-2</c:v>
                </c:pt>
                <c:pt idx="372">
                  <c:v>-3.5530477000000019E-2</c:v>
                </c:pt>
                <c:pt idx="373">
                  <c:v>-3.4337548999999856E-2</c:v>
                </c:pt>
                <c:pt idx="374">
                  <c:v>-3.2788299999999937E-2</c:v>
                </c:pt>
                <c:pt idx="375">
                  <c:v>-3.1940736000000018E-2</c:v>
                </c:pt>
                <c:pt idx="376">
                  <c:v>-3.077833600000008E-2</c:v>
                </c:pt>
                <c:pt idx="377">
                  <c:v>-3.2222013000000063E-2</c:v>
                </c:pt>
                <c:pt idx="378">
                  <c:v>-2.9847451000000091E-2</c:v>
                </c:pt>
                <c:pt idx="379">
                  <c:v>-3.0051658999999974E-2</c:v>
                </c:pt>
                <c:pt idx="380">
                  <c:v>-2.904272900000001E-2</c:v>
                </c:pt>
                <c:pt idx="381">
                  <c:v>-3.0496856999999863E-2</c:v>
                </c:pt>
                <c:pt idx="382">
                  <c:v>-2.9711052000000109E-2</c:v>
                </c:pt>
                <c:pt idx="383">
                  <c:v>-2.9746862999999849E-2</c:v>
                </c:pt>
                <c:pt idx="384">
                  <c:v>-3.07368570000001E-2</c:v>
                </c:pt>
                <c:pt idx="385">
                  <c:v>-2.879094800000007E-2</c:v>
                </c:pt>
                <c:pt idx="386">
                  <c:v>-2.8602451999999858E-2</c:v>
                </c:pt>
                <c:pt idx="387">
                  <c:v>-2.8835900999999921E-2</c:v>
                </c:pt>
                <c:pt idx="388">
                  <c:v>-2.8497206000000004E-2</c:v>
                </c:pt>
                <c:pt idx="389">
                  <c:v>-2.8498562999999876E-2</c:v>
                </c:pt>
                <c:pt idx="390">
                  <c:v>-2.9293651999999837E-2</c:v>
                </c:pt>
                <c:pt idx="391">
                  <c:v>-2.8269976999999925E-2</c:v>
                </c:pt>
                <c:pt idx="392">
                  <c:v>-3.025580200000013E-2</c:v>
                </c:pt>
                <c:pt idx="393">
                  <c:v>-2.8338629999999965E-2</c:v>
                </c:pt>
                <c:pt idx="394">
                  <c:v>-2.8541000999999823E-2</c:v>
                </c:pt>
                <c:pt idx="395">
                  <c:v>-2.7690653999999995E-2</c:v>
                </c:pt>
                <c:pt idx="396">
                  <c:v>-2.7953803999999992E-2</c:v>
                </c:pt>
                <c:pt idx="397">
                  <c:v>-2.6587788000000046E-2</c:v>
                </c:pt>
                <c:pt idx="398">
                  <c:v>-2.6724715999999944E-2</c:v>
                </c:pt>
                <c:pt idx="399">
                  <c:v>-2.6423166999999921E-2</c:v>
                </c:pt>
                <c:pt idx="400">
                  <c:v>-2.5480287999999972E-2</c:v>
                </c:pt>
                <c:pt idx="401">
                  <c:v>-2.5910173999999869E-2</c:v>
                </c:pt>
                <c:pt idx="402">
                  <c:v>-2.4976423000000067E-2</c:v>
                </c:pt>
                <c:pt idx="403">
                  <c:v>-2.4321377999999869E-2</c:v>
                </c:pt>
                <c:pt idx="404">
                  <c:v>-2.4662572000000181E-2</c:v>
                </c:pt>
                <c:pt idx="405">
                  <c:v>-2.5146957000000157E-2</c:v>
                </c:pt>
                <c:pt idx="406">
                  <c:v>-2.5588005999999951E-2</c:v>
                </c:pt>
                <c:pt idx="407">
                  <c:v>-2.5939466000000039E-2</c:v>
                </c:pt>
                <c:pt idx="408">
                  <c:v>-2.5727693999999929E-2</c:v>
                </c:pt>
                <c:pt idx="409">
                  <c:v>-2.5041512000000012E-2</c:v>
                </c:pt>
                <c:pt idx="410">
                  <c:v>-2.4390448999999991E-2</c:v>
                </c:pt>
                <c:pt idx="411">
                  <c:v>-2.305865300000005E-2</c:v>
                </c:pt>
                <c:pt idx="412">
                  <c:v>-2.2429988999999977E-2</c:v>
                </c:pt>
                <c:pt idx="413">
                  <c:v>-2.1661372000000029E-2</c:v>
                </c:pt>
                <c:pt idx="414">
                  <c:v>-2.0606587999999874E-2</c:v>
                </c:pt>
                <c:pt idx="415">
                  <c:v>-2.2360347999999929E-2</c:v>
                </c:pt>
                <c:pt idx="416">
                  <c:v>-2.1782862000000024E-2</c:v>
                </c:pt>
                <c:pt idx="417">
                  <c:v>-2.1805552999999919E-2</c:v>
                </c:pt>
                <c:pt idx="418">
                  <c:v>-2.4400953999999957E-2</c:v>
                </c:pt>
                <c:pt idx="419">
                  <c:v>-2.5453459999999949E-2</c:v>
                </c:pt>
                <c:pt idx="420">
                  <c:v>-2.7305534000000079E-2</c:v>
                </c:pt>
                <c:pt idx="421">
                  <c:v>-2.5965547999999897E-2</c:v>
                </c:pt>
                <c:pt idx="422">
                  <c:v>-2.7849781000000122E-2</c:v>
                </c:pt>
                <c:pt idx="423">
                  <c:v>-2.8751498999999969E-2</c:v>
                </c:pt>
                <c:pt idx="424">
                  <c:v>-2.6870411999999986E-2</c:v>
                </c:pt>
                <c:pt idx="425">
                  <c:v>-2.5993919000000004E-2</c:v>
                </c:pt>
                <c:pt idx="426">
                  <c:v>-2.6301782000000003E-2</c:v>
                </c:pt>
                <c:pt idx="427">
                  <c:v>-3.5651282000000034E-2</c:v>
                </c:pt>
                <c:pt idx="428">
                  <c:v>-3.6465013999999886E-2</c:v>
                </c:pt>
                <c:pt idx="429">
                  <c:v>-3.6800623000000088E-2</c:v>
                </c:pt>
                <c:pt idx="430">
                  <c:v>-3.6158528999999814E-2</c:v>
                </c:pt>
                <c:pt idx="431">
                  <c:v>-3.892189899999994E-2</c:v>
                </c:pt>
                <c:pt idx="432">
                  <c:v>-3.9103276000000048E-2</c:v>
                </c:pt>
                <c:pt idx="433">
                  <c:v>-3.6537724000000028E-2</c:v>
                </c:pt>
                <c:pt idx="434">
                  <c:v>-3.4436639000000012E-2</c:v>
                </c:pt>
                <c:pt idx="435">
                  <c:v>-3.5394337000000178E-2</c:v>
                </c:pt>
                <c:pt idx="436">
                  <c:v>-3.5180775999999921E-2</c:v>
                </c:pt>
                <c:pt idx="437">
                  <c:v>-3.4349797999999966E-2</c:v>
                </c:pt>
                <c:pt idx="438">
                  <c:v>-3.5482911000000061E-2</c:v>
                </c:pt>
                <c:pt idx="439">
                  <c:v>-3.3781923000000005E-2</c:v>
                </c:pt>
                <c:pt idx="440">
                  <c:v>-3.5033479000000173E-2</c:v>
                </c:pt>
                <c:pt idx="441">
                  <c:v>-3.2918287000000192E-2</c:v>
                </c:pt>
                <c:pt idx="442">
                  <c:v>-3.2039690000000065E-2</c:v>
                </c:pt>
                <c:pt idx="443">
                  <c:v>-3.1666676999999935E-2</c:v>
                </c:pt>
                <c:pt idx="444">
                  <c:v>-3.0914608999999926E-2</c:v>
                </c:pt>
                <c:pt idx="445">
                  <c:v>-3.1893664999999828E-2</c:v>
                </c:pt>
                <c:pt idx="446">
                  <c:v>-3.1596541000000117E-2</c:v>
                </c:pt>
                <c:pt idx="447">
                  <c:v>-3.2342994999999972E-2</c:v>
                </c:pt>
                <c:pt idx="448">
                  <c:v>-3.3113874000000126E-2</c:v>
                </c:pt>
                <c:pt idx="449">
                  <c:v>-3.2317212000000158E-2</c:v>
                </c:pt>
                <c:pt idx="450">
                  <c:v>-3.2418936999999912E-2</c:v>
                </c:pt>
                <c:pt idx="451">
                  <c:v>-3.1245497999999997E-2</c:v>
                </c:pt>
                <c:pt idx="452">
                  <c:v>-3.1048563000000057E-2</c:v>
                </c:pt>
                <c:pt idx="453">
                  <c:v>-3.1709675999999944E-2</c:v>
                </c:pt>
                <c:pt idx="454">
                  <c:v>-3.2316576999999826E-2</c:v>
                </c:pt>
                <c:pt idx="455">
                  <c:v>-3.5122172999999972E-2</c:v>
                </c:pt>
                <c:pt idx="456">
                  <c:v>-3.3230724999999892E-2</c:v>
                </c:pt>
                <c:pt idx="457">
                  <c:v>-3.5148541999999908E-2</c:v>
                </c:pt>
                <c:pt idx="458">
                  <c:v>-3.4682394000000158E-2</c:v>
                </c:pt>
                <c:pt idx="459">
                  <c:v>-3.2970743999999969E-2</c:v>
                </c:pt>
                <c:pt idx="460">
                  <c:v>-3.1645213999999894E-2</c:v>
                </c:pt>
                <c:pt idx="461">
                  <c:v>-3.0048749000000045E-2</c:v>
                </c:pt>
                <c:pt idx="462">
                  <c:v>-2.9736626999999998E-2</c:v>
                </c:pt>
                <c:pt idx="463">
                  <c:v>-2.7630474000000051E-2</c:v>
                </c:pt>
                <c:pt idx="464">
                  <c:v>-2.6226762000000008E-2</c:v>
                </c:pt>
                <c:pt idx="465">
                  <c:v>-2.58577929999999E-2</c:v>
                </c:pt>
                <c:pt idx="466">
                  <c:v>-2.7760131E-2</c:v>
                </c:pt>
                <c:pt idx="467">
                  <c:v>-2.6509810000000016E-2</c:v>
                </c:pt>
                <c:pt idx="468">
                  <c:v>-2.4348534999999855E-2</c:v>
                </c:pt>
                <c:pt idx="469">
                  <c:v>-2.5139451000000007E-2</c:v>
                </c:pt>
                <c:pt idx="470">
                  <c:v>-2.5683552000000189E-2</c:v>
                </c:pt>
                <c:pt idx="471">
                  <c:v>-2.5936390000000073E-2</c:v>
                </c:pt>
                <c:pt idx="472">
                  <c:v>-2.7136175999999977E-2</c:v>
                </c:pt>
                <c:pt idx="473">
                  <c:v>-2.5776321999999935E-2</c:v>
                </c:pt>
                <c:pt idx="474">
                  <c:v>-2.3736132999999882E-2</c:v>
                </c:pt>
                <c:pt idx="475">
                  <c:v>-2.3699519999999894E-2</c:v>
                </c:pt>
                <c:pt idx="476">
                  <c:v>-2.4110586999999895E-2</c:v>
                </c:pt>
                <c:pt idx="477">
                  <c:v>-2.3863945999999941E-2</c:v>
                </c:pt>
                <c:pt idx="478">
                  <c:v>-2.6279751999999917E-2</c:v>
                </c:pt>
                <c:pt idx="479">
                  <c:v>-2.438149199999998E-2</c:v>
                </c:pt>
                <c:pt idx="480">
                  <c:v>-2.3326456000000006E-2</c:v>
                </c:pt>
                <c:pt idx="481">
                  <c:v>-2.2793586000000005E-2</c:v>
                </c:pt>
                <c:pt idx="482">
                  <c:v>-2.08929720000001E-2</c:v>
                </c:pt>
                <c:pt idx="483">
                  <c:v>-2.1479165999999852E-2</c:v>
                </c:pt>
                <c:pt idx="484">
                  <c:v>-2.0987159999999904E-2</c:v>
                </c:pt>
                <c:pt idx="485">
                  <c:v>-2.1916267000000062E-2</c:v>
                </c:pt>
                <c:pt idx="486">
                  <c:v>-2.2378522999999859E-2</c:v>
                </c:pt>
                <c:pt idx="487">
                  <c:v>-2.3483040000000073E-2</c:v>
                </c:pt>
                <c:pt idx="488">
                  <c:v>-2.4454087999999957E-2</c:v>
                </c:pt>
                <c:pt idx="489">
                  <c:v>-2.4480763999999908E-2</c:v>
                </c:pt>
                <c:pt idx="490">
                  <c:v>-2.3589540000000169E-2</c:v>
                </c:pt>
                <c:pt idx="491">
                  <c:v>-2.3140470000000052E-2</c:v>
                </c:pt>
                <c:pt idx="492">
                  <c:v>-2.2907291999999871E-2</c:v>
                </c:pt>
                <c:pt idx="493">
                  <c:v>-2.3160611000000018E-2</c:v>
                </c:pt>
                <c:pt idx="494">
                  <c:v>-2.3740918000000194E-2</c:v>
                </c:pt>
                <c:pt idx="495">
                  <c:v>-2.3056170999999948E-2</c:v>
                </c:pt>
                <c:pt idx="496">
                  <c:v>-2.3465290000000097E-2</c:v>
                </c:pt>
                <c:pt idx="497">
                  <c:v>-2.4247855999999957E-2</c:v>
                </c:pt>
                <c:pt idx="498">
                  <c:v>-2.4157817000000022E-2</c:v>
                </c:pt>
                <c:pt idx="499">
                  <c:v>-2.5368672000000061E-2</c:v>
                </c:pt>
                <c:pt idx="500">
                  <c:v>-2.4300097000000052E-2</c:v>
                </c:pt>
                <c:pt idx="501">
                  <c:v>-2.2301089000000048E-2</c:v>
                </c:pt>
                <c:pt idx="502">
                  <c:v>-2.1601082000000132E-2</c:v>
                </c:pt>
                <c:pt idx="503">
                  <c:v>-1.8834751999999979E-2</c:v>
                </c:pt>
                <c:pt idx="504">
                  <c:v>-1.7444216000000096E-2</c:v>
                </c:pt>
                <c:pt idx="505">
                  <c:v>-1.7422145999999885E-2</c:v>
                </c:pt>
                <c:pt idx="506">
                  <c:v>-1.7313153999999942E-2</c:v>
                </c:pt>
                <c:pt idx="507">
                  <c:v>-1.6881206999999905E-2</c:v>
                </c:pt>
                <c:pt idx="508">
                  <c:v>-1.6420945999999957E-2</c:v>
                </c:pt>
                <c:pt idx="509">
                  <c:v>-1.7850316999999904E-2</c:v>
                </c:pt>
                <c:pt idx="510">
                  <c:v>-1.7881427999999915E-2</c:v>
                </c:pt>
                <c:pt idx="511">
                  <c:v>-1.6242714999999863E-2</c:v>
                </c:pt>
                <c:pt idx="512">
                  <c:v>-1.5665539000000082E-2</c:v>
                </c:pt>
                <c:pt idx="513">
                  <c:v>-1.5735006999999995E-2</c:v>
                </c:pt>
                <c:pt idx="514">
                  <c:v>-1.5492130999999972E-2</c:v>
                </c:pt>
                <c:pt idx="515">
                  <c:v>-1.5016569000000118E-2</c:v>
                </c:pt>
                <c:pt idx="516">
                  <c:v>-1.5626673999999865E-2</c:v>
                </c:pt>
                <c:pt idx="517">
                  <c:v>-1.8721813000000111E-2</c:v>
                </c:pt>
                <c:pt idx="518">
                  <c:v>-1.6934733000000052E-2</c:v>
                </c:pt>
                <c:pt idx="519">
                  <c:v>-2.1210595000000013E-2</c:v>
                </c:pt>
                <c:pt idx="520">
                  <c:v>-1.6833112000000029E-2</c:v>
                </c:pt>
                <c:pt idx="521">
                  <c:v>-1.5650472000000037E-2</c:v>
                </c:pt>
                <c:pt idx="522">
                  <c:v>-1.4420675999999957E-2</c:v>
                </c:pt>
                <c:pt idx="523">
                  <c:v>-1.1783260000000155E-2</c:v>
                </c:pt>
                <c:pt idx="524">
                  <c:v>-1.109816499999988E-2</c:v>
                </c:pt>
                <c:pt idx="525">
                  <c:v>-9.6901129999998822E-3</c:v>
                </c:pt>
                <c:pt idx="526">
                  <c:v>-9.9940000000001417E-3</c:v>
                </c:pt>
                <c:pt idx="527">
                  <c:v>-9.5107769999999616E-3</c:v>
                </c:pt>
                <c:pt idx="528">
                  <c:v>-9.1441610000001679E-3</c:v>
                </c:pt>
                <c:pt idx="529">
                  <c:v>-7.8237849999998159E-3</c:v>
                </c:pt>
                <c:pt idx="530">
                  <c:v>-6.0009339999999153E-3</c:v>
                </c:pt>
                <c:pt idx="531">
                  <c:v>-6.207055999999966E-3</c:v>
                </c:pt>
                <c:pt idx="532">
                  <c:v>-6.7522099999998775E-3</c:v>
                </c:pt>
                <c:pt idx="533">
                  <c:v>-5.7375250000000055E-3</c:v>
                </c:pt>
                <c:pt idx="534">
                  <c:v>-6.6915619999999764E-3</c:v>
                </c:pt>
                <c:pt idx="535">
                  <c:v>-6.5854850000000627E-3</c:v>
                </c:pt>
                <c:pt idx="536">
                  <c:v>-5.0469450000000509E-3</c:v>
                </c:pt>
                <c:pt idx="537">
                  <c:v>-8.864346999999953E-3</c:v>
                </c:pt>
                <c:pt idx="538">
                  <c:v>-1.0057036000000153E-2</c:v>
                </c:pt>
                <c:pt idx="539">
                  <c:v>-8.0455620000000182E-3</c:v>
                </c:pt>
                <c:pt idx="540">
                  <c:v>-9.7425209999998964E-3</c:v>
                </c:pt>
                <c:pt idx="541">
                  <c:v>-1.0230993000000126E-2</c:v>
                </c:pt>
                <c:pt idx="542">
                  <c:v>-1.1516802000000098E-2</c:v>
                </c:pt>
                <c:pt idx="543">
                  <c:v>-8.4473419999999359E-3</c:v>
                </c:pt>
                <c:pt idx="544">
                  <c:v>-1.0166901999999936E-2</c:v>
                </c:pt>
                <c:pt idx="545">
                  <c:v>-9.6627180000000406E-3</c:v>
                </c:pt>
                <c:pt idx="546">
                  <c:v>-1.0274488000000019E-2</c:v>
                </c:pt>
                <c:pt idx="547">
                  <c:v>-7.4833300000000233E-3</c:v>
                </c:pt>
                <c:pt idx="548">
                  <c:v>-6.5541339999999762E-3</c:v>
                </c:pt>
                <c:pt idx="549">
                  <c:v>-6.1625759999999448E-3</c:v>
                </c:pt>
                <c:pt idx="550">
                  <c:v>-6.0689250000000357E-3</c:v>
                </c:pt>
                <c:pt idx="551">
                  <c:v>-5.4145390000001044E-3</c:v>
                </c:pt>
                <c:pt idx="552">
                  <c:v>-5.4678899999998972E-3</c:v>
                </c:pt>
                <c:pt idx="553">
                  <c:v>-6.646821999999929E-3</c:v>
                </c:pt>
                <c:pt idx="554">
                  <c:v>-6.0236529999999674E-3</c:v>
                </c:pt>
                <c:pt idx="555">
                  <c:v>-7.7333449999998716E-3</c:v>
                </c:pt>
                <c:pt idx="556">
                  <c:v>-8.1251170000000462E-3</c:v>
                </c:pt>
                <c:pt idx="557">
                  <c:v>-7.5958500000001547E-3</c:v>
                </c:pt>
                <c:pt idx="558">
                  <c:v>-5.5231750000000373E-3</c:v>
                </c:pt>
                <c:pt idx="559">
                  <c:v>-5.3484789999999971E-3</c:v>
                </c:pt>
                <c:pt idx="560">
                  <c:v>-5.014772999999877E-3</c:v>
                </c:pt>
                <c:pt idx="561">
                  <c:v>-5.7699560000000925E-3</c:v>
                </c:pt>
                <c:pt idx="562">
                  <c:v>-4.7082400000001603E-3</c:v>
                </c:pt>
                <c:pt idx="563">
                  <c:v>-3.1970599999999651E-3</c:v>
                </c:pt>
                <c:pt idx="564">
                  <c:v>-2.826184000000012E-3</c:v>
                </c:pt>
                <c:pt idx="565">
                  <c:v>-3.4798430000000736E-3</c:v>
                </c:pt>
                <c:pt idx="566">
                  <c:v>-3.4137849999999617E-3</c:v>
                </c:pt>
                <c:pt idx="567">
                  <c:v>-3.4640300000000936E-3</c:v>
                </c:pt>
                <c:pt idx="568">
                  <c:v>-2.1263539999999922E-3</c:v>
                </c:pt>
                <c:pt idx="569">
                  <c:v>-2.3202880000001186E-3</c:v>
                </c:pt>
                <c:pt idx="570">
                  <c:v>-2.3163090000000467E-3</c:v>
                </c:pt>
                <c:pt idx="571">
                  <c:v>-2.5499889999998685E-3</c:v>
                </c:pt>
                <c:pt idx="572">
                  <c:v>-1.8177530000000389E-3</c:v>
                </c:pt>
                <c:pt idx="573">
                  <c:v>-2.1510339999999814E-3</c:v>
                </c:pt>
                <c:pt idx="574">
                  <c:v>-2.1430470000000242E-3</c:v>
                </c:pt>
                <c:pt idx="575">
                  <c:v>-1.581181000000015E-3</c:v>
                </c:pt>
                <c:pt idx="576">
                  <c:v>-2.2351080000000819E-3</c:v>
                </c:pt>
                <c:pt idx="577">
                  <c:v>-1.3886339999999108E-3</c:v>
                </c:pt>
                <c:pt idx="578">
                  <c:v>-3.5387900000000627E-4</c:v>
                </c:pt>
                <c:pt idx="579">
                  <c:v>0</c:v>
                </c:pt>
                <c:pt idx="580">
                  <c:v>-8.7856299999998554E-4</c:v>
                </c:pt>
                <c:pt idx="581">
                  <c:v>-1.4121880000000147E-3</c:v>
                </c:pt>
                <c:pt idx="582">
                  <c:v>-2.514742999999953E-3</c:v>
                </c:pt>
                <c:pt idx="583">
                  <c:v>-2.6230619999998909E-3</c:v>
                </c:pt>
                <c:pt idx="584">
                  <c:v>-3.2523949999999787E-3</c:v>
                </c:pt>
                <c:pt idx="585">
                  <c:v>-3.4034019999999144E-3</c:v>
                </c:pt>
                <c:pt idx="586">
                  <c:v>-3.9462459999999736E-3</c:v>
                </c:pt>
                <c:pt idx="587">
                  <c:v>-2.8574860000001082E-3</c:v>
                </c:pt>
                <c:pt idx="588">
                  <c:v>-5.0001700000000251E-3</c:v>
                </c:pt>
                <c:pt idx="589">
                  <c:v>-4.5560620000001106E-3</c:v>
                </c:pt>
                <c:pt idx="590">
                  <c:v>-5.9668420000000425E-3</c:v>
                </c:pt>
                <c:pt idx="591">
                  <c:v>-5.6878409999999349E-3</c:v>
                </c:pt>
                <c:pt idx="592">
                  <c:v>-3.7157660000000305E-3</c:v>
                </c:pt>
                <c:pt idx="593">
                  <c:v>-3.9139950000001136E-3</c:v>
                </c:pt>
                <c:pt idx="594">
                  <c:v>-5.2771459999999028E-3</c:v>
                </c:pt>
                <c:pt idx="595">
                  <c:v>-5.0087269999999082E-3</c:v>
                </c:pt>
                <c:pt idx="596">
                  <c:v>-4.8118490000001657E-3</c:v>
                </c:pt>
                <c:pt idx="597">
                  <c:v>-4.5791200000001022E-3</c:v>
                </c:pt>
                <c:pt idx="598">
                  <c:v>-5.1489819999999331E-3</c:v>
                </c:pt>
                <c:pt idx="599">
                  <c:v>-3.8541869999999109E-3</c:v>
                </c:pt>
                <c:pt idx="600">
                  <c:v>-4.0840600000001358E-3</c:v>
                </c:pt>
                <c:pt idx="601">
                  <c:v>-4.4680650000000245E-3</c:v>
                </c:pt>
                <c:pt idx="602">
                  <c:v>-5.2410019999999807E-3</c:v>
                </c:pt>
                <c:pt idx="603">
                  <c:v>-3.6193049999999403E-3</c:v>
                </c:pt>
                <c:pt idx="604">
                  <c:v>-4.2605080000000725E-3</c:v>
                </c:pt>
                <c:pt idx="605">
                  <c:v>-3.4849420000000464E-3</c:v>
                </c:pt>
                <c:pt idx="606">
                  <c:v>-3.8146899999999279E-3</c:v>
                </c:pt>
                <c:pt idx="607">
                  <c:v>-4.1342620000000352E-3</c:v>
                </c:pt>
                <c:pt idx="608">
                  <c:v>-3.9948260000001031E-3</c:v>
                </c:pt>
                <c:pt idx="609">
                  <c:v>-4.7021919999999679E-3</c:v>
                </c:pt>
                <c:pt idx="610">
                  <c:v>-4.5561669999999591E-3</c:v>
                </c:pt>
                <c:pt idx="611">
                  <c:v>-3.6549989999998616E-3</c:v>
                </c:pt>
                <c:pt idx="612">
                  <c:v>-2.8357509999998457E-3</c:v>
                </c:pt>
                <c:pt idx="613">
                  <c:v>-3.6045470000001388E-3</c:v>
                </c:pt>
                <c:pt idx="614">
                  <c:v>-3.4675199999999223E-3</c:v>
                </c:pt>
                <c:pt idx="615">
                  <c:v>-2.4992369999999936E-3</c:v>
                </c:pt>
                <c:pt idx="616">
                  <c:v>-4.2056580000000851E-3</c:v>
                </c:pt>
                <c:pt idx="617">
                  <c:v>-2.3137509999999113E-3</c:v>
                </c:pt>
                <c:pt idx="618">
                  <c:v>-2.595405000000028E-3</c:v>
                </c:pt>
                <c:pt idx="619">
                  <c:v>-3.1433590000001458E-3</c:v>
                </c:pt>
                <c:pt idx="620">
                  <c:v>-1.7695790000000215E-3</c:v>
                </c:pt>
                <c:pt idx="621">
                  <c:v>-8.1230600000003507E-4</c:v>
                </c:pt>
                <c:pt idx="622">
                  <c:v>-1.0658199999988937E-4</c:v>
                </c:pt>
                <c:pt idx="623">
                  <c:v>0</c:v>
                </c:pt>
                <c:pt idx="624">
                  <c:v>-6.9208000000003272E-4</c:v>
                </c:pt>
                <c:pt idx="625">
                  <c:v>-2.301310000000285E-4</c:v>
                </c:pt>
                <c:pt idx="626">
                  <c:v>0</c:v>
                </c:pt>
                <c:pt idx="627">
                  <c:v>0</c:v>
                </c:pt>
                <c:pt idx="628">
                  <c:v>-2.0066999999926338E-5</c:v>
                </c:pt>
                <c:pt idx="629">
                  <c:v>-1.6738159999999879E-3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-1.0428580000000239E-3</c:v>
                </c:pt>
                <c:pt idx="636">
                  <c:v>-2.8358259999999975E-3</c:v>
                </c:pt>
                <c:pt idx="637">
                  <c:v>-7.2020500000007819E-4</c:v>
                </c:pt>
                <c:pt idx="638">
                  <c:v>0</c:v>
                </c:pt>
                <c:pt idx="639">
                  <c:v>-1.0202299999998558E-3</c:v>
                </c:pt>
                <c:pt idx="640">
                  <c:v>-1.8006999999897745E-5</c:v>
                </c:pt>
                <c:pt idx="641">
                  <c:v>-3.8749800000005053E-4</c:v>
                </c:pt>
                <c:pt idx="642">
                  <c:v>-9.5275300000002968E-4</c:v>
                </c:pt>
                <c:pt idx="643">
                  <c:v>-1.0329160000001139E-3</c:v>
                </c:pt>
                <c:pt idx="644">
                  <c:v>-6.2725799999998342E-4</c:v>
                </c:pt>
                <c:pt idx="645">
                  <c:v>-2.3203569999998308E-3</c:v>
                </c:pt>
                <c:pt idx="646">
                  <c:v>-2.2491560000000846E-3</c:v>
                </c:pt>
                <c:pt idx="647">
                  <c:v>-2.0618879999999536E-3</c:v>
                </c:pt>
                <c:pt idx="648">
                  <c:v>-2.1253909999998087E-3</c:v>
                </c:pt>
                <c:pt idx="649">
                  <c:v>-3.3557999999993629E-4</c:v>
                </c:pt>
                <c:pt idx="650">
                  <c:v>0</c:v>
                </c:pt>
                <c:pt idx="651">
                  <c:v>-1.098700000000008E-4</c:v>
                </c:pt>
                <c:pt idx="652">
                  <c:v>0</c:v>
                </c:pt>
                <c:pt idx="653">
                  <c:v>0</c:v>
                </c:pt>
                <c:pt idx="654">
                  <c:v>-4.0257699999983742E-4</c:v>
                </c:pt>
                <c:pt idx="655">
                  <c:v>-4.9054099999989379E-4</c:v>
                </c:pt>
                <c:pt idx="656">
                  <c:v>-1.0223109999999451E-3</c:v>
                </c:pt>
                <c:pt idx="657">
                  <c:v>-2.0097129999999195E-3</c:v>
                </c:pt>
                <c:pt idx="658">
                  <c:v>-1.4737029999998868E-3</c:v>
                </c:pt>
                <c:pt idx="659">
                  <c:v>-1.7340899999999238E-4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-4.1652999999996609E-4</c:v>
                </c:pt>
                <c:pt idx="680">
                  <c:v>-2.2135800000000927E-4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-1.4520370000000184E-3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-5.0712999999859678E-5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-6.5402700000004191E-4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-1.5709239999998773E-3</c:v>
                </c:pt>
                <c:pt idx="932">
                  <c:v>-1.3995700000000396E-3</c:v>
                </c:pt>
                <c:pt idx="933">
                  <c:v>-5.1300260000000436E-3</c:v>
                </c:pt>
                <c:pt idx="934">
                  <c:v>-6.4783850000001168E-3</c:v>
                </c:pt>
                <c:pt idx="935">
                  <c:v>-3.7199740000000928E-3</c:v>
                </c:pt>
                <c:pt idx="936">
                  <c:v>-5.3624050000000804E-3</c:v>
                </c:pt>
                <c:pt idx="937">
                  <c:v>-5.9582840000000489E-3</c:v>
                </c:pt>
                <c:pt idx="938">
                  <c:v>-6.7502389999999652E-3</c:v>
                </c:pt>
                <c:pt idx="939">
                  <c:v>-3.669104000000061E-3</c:v>
                </c:pt>
                <c:pt idx="940">
                  <c:v>-7.3049999999989269E-4</c:v>
                </c:pt>
                <c:pt idx="941">
                  <c:v>0</c:v>
                </c:pt>
                <c:pt idx="942">
                  <c:v>0</c:v>
                </c:pt>
                <c:pt idx="943">
                  <c:v>-1.6748889999998937E-3</c:v>
                </c:pt>
                <c:pt idx="944">
                  <c:v>-3.7281989999999039E-3</c:v>
                </c:pt>
                <c:pt idx="945">
                  <c:v>-3.8427449999999226E-3</c:v>
                </c:pt>
                <c:pt idx="946">
                  <c:v>-1.7745039999999791E-3</c:v>
                </c:pt>
                <c:pt idx="947">
                  <c:v>-2.4942100000000665E-3</c:v>
                </c:pt>
                <c:pt idx="948">
                  <c:v>-1.9719599999998534E-3</c:v>
                </c:pt>
                <c:pt idx="949">
                  <c:v>-8.124860000000353E-4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-2.9920500000002904E-4</c:v>
                </c:pt>
                <c:pt idx="956">
                  <c:v>-5.7226199999990972E-4</c:v>
                </c:pt>
                <c:pt idx="957">
                  <c:v>0</c:v>
                </c:pt>
                <c:pt idx="958">
                  <c:v>-5.191420000001017E-4</c:v>
                </c:pt>
                <c:pt idx="959">
                  <c:v>-5.2627100000017892E-4</c:v>
                </c:pt>
                <c:pt idx="960">
                  <c:v>-5.4796400000009266E-4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-1.6908730000000105E-3</c:v>
                </c:pt>
                <c:pt idx="985">
                  <c:v>-1.1833450000001448E-3</c:v>
                </c:pt>
                <c:pt idx="986">
                  <c:v>-1.2081620000001295E-3</c:v>
                </c:pt>
                <c:pt idx="987">
                  <c:v>-2.8160699999989447E-4</c:v>
                </c:pt>
                <c:pt idx="988">
                  <c:v>0</c:v>
                </c:pt>
                <c:pt idx="989">
                  <c:v>0</c:v>
                </c:pt>
                <c:pt idx="990">
                  <c:v>-4.4748499999991507E-4</c:v>
                </c:pt>
                <c:pt idx="991">
                  <c:v>-2.2642969999999421E-3</c:v>
                </c:pt>
                <c:pt idx="992">
                  <c:v>-3.3732849999998961E-3</c:v>
                </c:pt>
                <c:pt idx="993">
                  <c:v>-3.6228500000001986E-3</c:v>
                </c:pt>
                <c:pt idx="994">
                  <c:v>-2.8184210000001711E-3</c:v>
                </c:pt>
                <c:pt idx="995">
                  <c:v>-1.2628500000000714E-3</c:v>
                </c:pt>
                <c:pt idx="996">
                  <c:v>-1.1533059999999295E-3</c:v>
                </c:pt>
                <c:pt idx="997">
                  <c:v>0</c:v>
                </c:pt>
                <c:pt idx="998">
                  <c:v>-5.2617899999995641E-4</c:v>
                </c:pt>
                <c:pt idx="999">
                  <c:v>0</c:v>
                </c:pt>
                <c:pt idx="1000">
                  <c:v>-3.0123600000001716E-4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-1.9435680000001413E-3</c:v>
                </c:pt>
                <c:pt idx="1049">
                  <c:v>-5.3935209999999645E-3</c:v>
                </c:pt>
                <c:pt idx="1050">
                  <c:v>-4.6773829999999638E-3</c:v>
                </c:pt>
                <c:pt idx="1051">
                  <c:v>-8.7436679999998435E-3</c:v>
                </c:pt>
                <c:pt idx="1052">
                  <c:v>-3.6752050000000052E-3</c:v>
                </c:pt>
                <c:pt idx="1053">
                  <c:v>-6.7754630000001724E-3</c:v>
                </c:pt>
                <c:pt idx="1054">
                  <c:v>-5.0218589999999497E-3</c:v>
                </c:pt>
                <c:pt idx="1055">
                  <c:v>-3.1884339999999154E-3</c:v>
                </c:pt>
                <c:pt idx="1056">
                  <c:v>-6.7032939999999144E-3</c:v>
                </c:pt>
                <c:pt idx="1057">
                  <c:v>-5.3942259999998892E-3</c:v>
                </c:pt>
                <c:pt idx="1058">
                  <c:v>-4.5355019999999517E-3</c:v>
                </c:pt>
                <c:pt idx="1059">
                  <c:v>-3.4848549999999248E-3</c:v>
                </c:pt>
                <c:pt idx="1060">
                  <c:v>-3.308992999999873E-3</c:v>
                </c:pt>
                <c:pt idx="1061">
                  <c:v>-2.018829000000096E-3</c:v>
                </c:pt>
                <c:pt idx="1062">
                  <c:v>-3.2124299999986759E-4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-1.5634509999999863E-3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-2.941969999999401E-4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-9.4362399999999979E-4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5-47CF-BDE0-6E3D43B35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Données!$C$2:$C$1470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1001.008336</c:v>
                </c:pt>
                <c:pt idx="2">
                  <c:v>1003.719783</c:v>
                </c:pt>
                <c:pt idx="3">
                  <c:v>1006.770165</c:v>
                </c:pt>
                <c:pt idx="4">
                  <c:v>1007.943853</c:v>
                </c:pt>
                <c:pt idx="5">
                  <c:v>1006.792542</c:v>
                </c:pt>
                <c:pt idx="6">
                  <c:v>1009.0997589999999</c:v>
                </c:pt>
                <c:pt idx="7">
                  <c:v>1010.012193</c:v>
                </c:pt>
                <c:pt idx="8">
                  <c:v>1013.452979</c:v>
                </c:pt>
                <c:pt idx="9">
                  <c:v>1016.132617</c:v>
                </c:pt>
                <c:pt idx="10">
                  <c:v>1016.574169</c:v>
                </c:pt>
                <c:pt idx="11">
                  <c:v>1015.728388</c:v>
                </c:pt>
                <c:pt idx="12">
                  <c:v>1015.985007</c:v>
                </c:pt>
                <c:pt idx="13">
                  <c:v>1019.2904109999999</c:v>
                </c:pt>
                <c:pt idx="14">
                  <c:v>1018.98562</c:v>
                </c:pt>
                <c:pt idx="15">
                  <c:v>1017.1359189999999</c:v>
                </c:pt>
                <c:pt idx="16">
                  <c:v>1020.021388</c:v>
                </c:pt>
                <c:pt idx="17">
                  <c:v>1021.5531130000001</c:v>
                </c:pt>
                <c:pt idx="18">
                  <c:v>1027.796173</c:v>
                </c:pt>
                <c:pt idx="19">
                  <c:v>1024.47055</c:v>
                </c:pt>
                <c:pt idx="20">
                  <c:v>1027.177561</c:v>
                </c:pt>
                <c:pt idx="21">
                  <c:v>1031.190726</c:v>
                </c:pt>
                <c:pt idx="22">
                  <c:v>1032.0342290000001</c:v>
                </c:pt>
                <c:pt idx="23">
                  <c:v>1032.954935</c:v>
                </c:pt>
                <c:pt idx="24">
                  <c:v>1029.6387420000001</c:v>
                </c:pt>
                <c:pt idx="25">
                  <c:v>1030.12381</c:v>
                </c:pt>
                <c:pt idx="26">
                  <c:v>1031.813494</c:v>
                </c:pt>
                <c:pt idx="27">
                  <c:v>1031.1747419999999</c:v>
                </c:pt>
                <c:pt idx="28">
                  <c:v>1035.74658</c:v>
                </c:pt>
                <c:pt idx="29">
                  <c:v>1039.2775140000001</c:v>
                </c:pt>
                <c:pt idx="30">
                  <c:v>1040.6481220000001</c:v>
                </c:pt>
                <c:pt idx="31">
                  <c:v>1040.288407</c:v>
                </c:pt>
                <c:pt idx="32">
                  <c:v>1040.6075229999999</c:v>
                </c:pt>
                <c:pt idx="33">
                  <c:v>1039.3044870000001</c:v>
                </c:pt>
                <c:pt idx="34">
                  <c:v>1041.2443969999999</c:v>
                </c:pt>
                <c:pt idx="35">
                  <c:v>1042.5559049999999</c:v>
                </c:pt>
                <c:pt idx="36">
                  <c:v>1040.6586709999999</c:v>
                </c:pt>
                <c:pt idx="37">
                  <c:v>1040.3549599999999</c:v>
                </c:pt>
                <c:pt idx="38">
                  <c:v>1045.3555819999999</c:v>
                </c:pt>
                <c:pt idx="39">
                  <c:v>1046.0937719999999</c:v>
                </c:pt>
                <c:pt idx="40">
                  <c:v>1048.3863839999999</c:v>
                </c:pt>
                <c:pt idx="41">
                  <c:v>1051.6544449999999</c:v>
                </c:pt>
                <c:pt idx="42">
                  <c:v>1050.4731449999999</c:v>
                </c:pt>
                <c:pt idx="43">
                  <c:v>1047.6084940000001</c:v>
                </c:pt>
                <c:pt idx="44">
                  <c:v>1053.033545</c:v>
                </c:pt>
                <c:pt idx="45">
                  <c:v>1053.7747919999999</c:v>
                </c:pt>
                <c:pt idx="46">
                  <c:v>1054.204356</c:v>
                </c:pt>
                <c:pt idx="47">
                  <c:v>1053.967097</c:v>
                </c:pt>
                <c:pt idx="48">
                  <c:v>1058.7276830000001</c:v>
                </c:pt>
                <c:pt idx="49">
                  <c:v>1062.1552819999999</c:v>
                </c:pt>
                <c:pt idx="50">
                  <c:v>1060.9834719999999</c:v>
                </c:pt>
                <c:pt idx="51">
                  <c:v>1061.4030459999999</c:v>
                </c:pt>
                <c:pt idx="52">
                  <c:v>1065.8241559999999</c:v>
                </c:pt>
                <c:pt idx="53">
                  <c:v>1062.84654</c:v>
                </c:pt>
                <c:pt idx="54">
                  <c:v>1061.8717999999999</c:v>
                </c:pt>
                <c:pt idx="55">
                  <c:v>1063.7386839999999</c:v>
                </c:pt>
                <c:pt idx="56">
                  <c:v>1064.0353729999999</c:v>
                </c:pt>
                <c:pt idx="57">
                  <c:v>1065.2292</c:v>
                </c:pt>
                <c:pt idx="58">
                  <c:v>1063.4843289999999</c:v>
                </c:pt>
                <c:pt idx="59">
                  <c:v>1065.5974329999999</c:v>
                </c:pt>
                <c:pt idx="60">
                  <c:v>1067.2674919999999</c:v>
                </c:pt>
                <c:pt idx="61">
                  <c:v>1068.0147280000001</c:v>
                </c:pt>
                <c:pt idx="62">
                  <c:v>1068.821659</c:v>
                </c:pt>
                <c:pt idx="63">
                  <c:v>1072.000491</c:v>
                </c:pt>
                <c:pt idx="64">
                  <c:v>1069.619598</c:v>
                </c:pt>
                <c:pt idx="65">
                  <c:v>1067.1291269999999</c:v>
                </c:pt>
                <c:pt idx="66">
                  <c:v>1070.965956</c:v>
                </c:pt>
                <c:pt idx="67">
                  <c:v>1070.1357989999999</c:v>
                </c:pt>
                <c:pt idx="68">
                  <c:v>1070.6392880000001</c:v>
                </c:pt>
                <c:pt idx="69">
                  <c:v>1073.0448449999999</c:v>
                </c:pt>
                <c:pt idx="70">
                  <c:v>1072.32158</c:v>
                </c:pt>
                <c:pt idx="71">
                  <c:v>1071.6230390000001</c:v>
                </c:pt>
                <c:pt idx="72">
                  <c:v>1075.085268</c:v>
                </c:pt>
                <c:pt idx="73">
                  <c:v>1072.689206</c:v>
                </c:pt>
                <c:pt idx="74">
                  <c:v>1079.023739</c:v>
                </c:pt>
                <c:pt idx="75">
                  <c:v>1079.607681</c:v>
                </c:pt>
                <c:pt idx="76">
                  <c:v>1078.7296369999999</c:v>
                </c:pt>
                <c:pt idx="77">
                  <c:v>1080.634638</c:v>
                </c:pt>
                <c:pt idx="78">
                  <c:v>1079.626661</c:v>
                </c:pt>
                <c:pt idx="79">
                  <c:v>1080.496893</c:v>
                </c:pt>
                <c:pt idx="80">
                  <c:v>1079.012385</c:v>
                </c:pt>
                <c:pt idx="81">
                  <c:v>1075.4110020000001</c:v>
                </c:pt>
                <c:pt idx="82">
                  <c:v>1079.786599</c:v>
                </c:pt>
                <c:pt idx="83">
                  <c:v>1078.1277580000001</c:v>
                </c:pt>
                <c:pt idx="84">
                  <c:v>1073.758865</c:v>
                </c:pt>
                <c:pt idx="85">
                  <c:v>1073.548389</c:v>
                </c:pt>
                <c:pt idx="86">
                  <c:v>1071.1948239999999</c:v>
                </c:pt>
                <c:pt idx="87">
                  <c:v>1068.841688</c:v>
                </c:pt>
                <c:pt idx="88">
                  <c:v>1064.248378</c:v>
                </c:pt>
                <c:pt idx="89">
                  <c:v>1066.8871979999999</c:v>
                </c:pt>
                <c:pt idx="90">
                  <c:v>1069.588035</c:v>
                </c:pt>
                <c:pt idx="91">
                  <c:v>1073.0399500000001</c:v>
                </c:pt>
                <c:pt idx="92">
                  <c:v>1070.0567289999999</c:v>
                </c:pt>
                <c:pt idx="93">
                  <c:v>1067.1681080000001</c:v>
                </c:pt>
                <c:pt idx="94">
                  <c:v>1066.671417</c:v>
                </c:pt>
                <c:pt idx="95">
                  <c:v>1065.9226779999999</c:v>
                </c:pt>
                <c:pt idx="96">
                  <c:v>1065.359749</c:v>
                </c:pt>
                <c:pt idx="97">
                  <c:v>1068.2951929999999</c:v>
                </c:pt>
                <c:pt idx="98">
                  <c:v>1067.29386</c:v>
                </c:pt>
                <c:pt idx="99">
                  <c:v>1064.8999260000001</c:v>
                </c:pt>
                <c:pt idx="100">
                  <c:v>1066.258836</c:v>
                </c:pt>
                <c:pt idx="101">
                  <c:v>1067.39203</c:v>
                </c:pt>
                <c:pt idx="102">
                  <c:v>1068.744312</c:v>
                </c:pt>
                <c:pt idx="103">
                  <c:v>1072.257744</c:v>
                </c:pt>
                <c:pt idx="104">
                  <c:v>1075.393145</c:v>
                </c:pt>
                <c:pt idx="105">
                  <c:v>1074.255715</c:v>
                </c:pt>
                <c:pt idx="106">
                  <c:v>1076.3965410000001</c:v>
                </c:pt>
                <c:pt idx="107">
                  <c:v>1075.9984460000001</c:v>
                </c:pt>
                <c:pt idx="108">
                  <c:v>1077.9741590000001</c:v>
                </c:pt>
                <c:pt idx="109">
                  <c:v>1078.190325</c:v>
                </c:pt>
                <c:pt idx="110">
                  <c:v>1080.382494</c:v>
                </c:pt>
                <c:pt idx="111">
                  <c:v>1083.0382970000001</c:v>
                </c:pt>
                <c:pt idx="112">
                  <c:v>1083.1741589999999</c:v>
                </c:pt>
                <c:pt idx="113">
                  <c:v>1089.8716079999999</c:v>
                </c:pt>
                <c:pt idx="114">
                  <c:v>1085.5540020000001</c:v>
                </c:pt>
                <c:pt idx="115">
                  <c:v>1087.6820809999999</c:v>
                </c:pt>
                <c:pt idx="116">
                  <c:v>1085.667252</c:v>
                </c:pt>
                <c:pt idx="117">
                  <c:v>1085.4618359999999</c:v>
                </c:pt>
                <c:pt idx="118">
                  <c:v>1081.3694909999999</c:v>
                </c:pt>
                <c:pt idx="119">
                  <c:v>1077.971407</c:v>
                </c:pt>
                <c:pt idx="120">
                  <c:v>1079.439451</c:v>
                </c:pt>
                <c:pt idx="121">
                  <c:v>1086.1840970000001</c:v>
                </c:pt>
                <c:pt idx="122">
                  <c:v>1090.2125109999999</c:v>
                </c:pt>
                <c:pt idx="123">
                  <c:v>1093.9704449999999</c:v>
                </c:pt>
                <c:pt idx="124">
                  <c:v>1093.4399840000001</c:v>
                </c:pt>
                <c:pt idx="125">
                  <c:v>1087.2867329999999</c:v>
                </c:pt>
                <c:pt idx="126">
                  <c:v>1085.0087960000001</c:v>
                </c:pt>
                <c:pt idx="127">
                  <c:v>1087.2138070000001</c:v>
                </c:pt>
                <c:pt idx="128">
                  <c:v>1087.54547</c:v>
                </c:pt>
                <c:pt idx="129">
                  <c:v>1085.724819</c:v>
                </c:pt>
                <c:pt idx="130">
                  <c:v>1085.9336069999999</c:v>
                </c:pt>
                <c:pt idx="131">
                  <c:v>1087.533981</c:v>
                </c:pt>
                <c:pt idx="132">
                  <c:v>1086.7614960000001</c:v>
                </c:pt>
                <c:pt idx="133">
                  <c:v>1086.7215510000001</c:v>
                </c:pt>
                <c:pt idx="134">
                  <c:v>1088.7315149999999</c:v>
                </c:pt>
                <c:pt idx="135">
                  <c:v>1087.665348</c:v>
                </c:pt>
                <c:pt idx="136">
                  <c:v>1090.9154080000001</c:v>
                </c:pt>
                <c:pt idx="137">
                  <c:v>1093.573099</c:v>
                </c:pt>
                <c:pt idx="138">
                  <c:v>1096.5658100000001</c:v>
                </c:pt>
                <c:pt idx="139">
                  <c:v>1091.573879</c:v>
                </c:pt>
                <c:pt idx="140">
                  <c:v>1093.7778760000001</c:v>
                </c:pt>
                <c:pt idx="141">
                  <c:v>1091.9639830000001</c:v>
                </c:pt>
                <c:pt idx="142">
                  <c:v>1088.8671280000001</c:v>
                </c:pt>
                <c:pt idx="143">
                  <c:v>1088.734942</c:v>
                </c:pt>
                <c:pt idx="144">
                  <c:v>1089.424262</c:v>
                </c:pt>
                <c:pt idx="145">
                  <c:v>1086.5366939999999</c:v>
                </c:pt>
                <c:pt idx="146">
                  <c:v>1085.4992480000001</c:v>
                </c:pt>
                <c:pt idx="147">
                  <c:v>1089.086605</c:v>
                </c:pt>
                <c:pt idx="148">
                  <c:v>1092.140504</c:v>
                </c:pt>
                <c:pt idx="149">
                  <c:v>1088.327626</c:v>
                </c:pt>
                <c:pt idx="150">
                  <c:v>1086.9652590000001</c:v>
                </c:pt>
                <c:pt idx="151">
                  <c:v>1091.2364219999999</c:v>
                </c:pt>
                <c:pt idx="152">
                  <c:v>1084.5267349999999</c:v>
                </c:pt>
                <c:pt idx="153">
                  <c:v>1088.5546449999999</c:v>
                </c:pt>
                <c:pt idx="154">
                  <c:v>1091.302854</c:v>
                </c:pt>
                <c:pt idx="155">
                  <c:v>1095.0845139999999</c:v>
                </c:pt>
                <c:pt idx="156">
                  <c:v>1092.579058</c:v>
                </c:pt>
                <c:pt idx="157">
                  <c:v>1092.8662670000001</c:v>
                </c:pt>
                <c:pt idx="158">
                  <c:v>1088.8693249999999</c:v>
                </c:pt>
                <c:pt idx="159">
                  <c:v>1083.223559</c:v>
                </c:pt>
                <c:pt idx="160">
                  <c:v>1082.0697299999999</c:v>
                </c:pt>
                <c:pt idx="161">
                  <c:v>1087.2759430000001</c:v>
                </c:pt>
                <c:pt idx="162">
                  <c:v>1089.80476</c:v>
                </c:pt>
                <c:pt idx="163">
                  <c:v>1093.3967279999999</c:v>
                </c:pt>
                <c:pt idx="164">
                  <c:v>1097.2424229999999</c:v>
                </c:pt>
                <c:pt idx="165">
                  <c:v>1096.7719750000001</c:v>
                </c:pt>
                <c:pt idx="166">
                  <c:v>1098.4550609999999</c:v>
                </c:pt>
                <c:pt idx="167">
                  <c:v>1098.489906</c:v>
                </c:pt>
                <c:pt idx="168">
                  <c:v>1096.9310290000001</c:v>
                </c:pt>
                <c:pt idx="169">
                  <c:v>1094.8101429999999</c:v>
                </c:pt>
                <c:pt idx="170">
                  <c:v>1090.84392</c:v>
                </c:pt>
                <c:pt idx="171">
                  <c:v>1094.988961</c:v>
                </c:pt>
                <c:pt idx="172">
                  <c:v>1096.449063</c:v>
                </c:pt>
                <c:pt idx="173">
                  <c:v>1096.7821650000001</c:v>
                </c:pt>
                <c:pt idx="174">
                  <c:v>1096.0104240000001</c:v>
                </c:pt>
                <c:pt idx="175">
                  <c:v>1099.882492</c:v>
                </c:pt>
                <c:pt idx="176">
                  <c:v>1101.307045</c:v>
                </c:pt>
                <c:pt idx="177">
                  <c:v>1102.2750619999999</c:v>
                </c:pt>
                <c:pt idx="178">
                  <c:v>1104.146432</c:v>
                </c:pt>
                <c:pt idx="179">
                  <c:v>1104.2274990000001</c:v>
                </c:pt>
                <c:pt idx="180">
                  <c:v>1102.018503</c:v>
                </c:pt>
                <c:pt idx="181">
                  <c:v>1098.912137</c:v>
                </c:pt>
                <c:pt idx="182">
                  <c:v>1099.7834319999999</c:v>
                </c:pt>
                <c:pt idx="183">
                  <c:v>1096.6728860000001</c:v>
                </c:pt>
                <c:pt idx="184">
                  <c:v>1099.6458419999999</c:v>
                </c:pt>
                <c:pt idx="185">
                  <c:v>1093.9199960000001</c:v>
                </c:pt>
                <c:pt idx="186">
                  <c:v>1091.7494509999999</c:v>
                </c:pt>
                <c:pt idx="187">
                  <c:v>1098.8042869999999</c:v>
                </c:pt>
                <c:pt idx="188">
                  <c:v>1102.7248050000001</c:v>
                </c:pt>
                <c:pt idx="189">
                  <c:v>1098.3927040000001</c:v>
                </c:pt>
                <c:pt idx="190">
                  <c:v>1093.598673</c:v>
                </c:pt>
                <c:pt idx="191">
                  <c:v>1095.864272</c:v>
                </c:pt>
                <c:pt idx="192">
                  <c:v>1094.3290810000001</c:v>
                </c:pt>
                <c:pt idx="193">
                  <c:v>1093.368307</c:v>
                </c:pt>
                <c:pt idx="194">
                  <c:v>1094.2768840000001</c:v>
                </c:pt>
                <c:pt idx="195">
                  <c:v>1094.4217369999999</c:v>
                </c:pt>
                <c:pt idx="196">
                  <c:v>1093.4492250000001</c:v>
                </c:pt>
                <c:pt idx="197">
                  <c:v>1092.6165699999999</c:v>
                </c:pt>
                <c:pt idx="198">
                  <c:v>1093.5006719999999</c:v>
                </c:pt>
                <c:pt idx="199">
                  <c:v>1094.934217</c:v>
                </c:pt>
                <c:pt idx="200">
                  <c:v>1094.7638899999999</c:v>
                </c:pt>
                <c:pt idx="201">
                  <c:v>1094.9831670000001</c:v>
                </c:pt>
                <c:pt idx="202">
                  <c:v>1093.4032709999999</c:v>
                </c:pt>
                <c:pt idx="203">
                  <c:v>1091.6229989999999</c:v>
                </c:pt>
                <c:pt idx="204">
                  <c:v>1093.6700599999999</c:v>
                </c:pt>
                <c:pt idx="205">
                  <c:v>1103.0589660000001</c:v>
                </c:pt>
                <c:pt idx="206">
                  <c:v>1105.079614</c:v>
                </c:pt>
                <c:pt idx="207">
                  <c:v>1107.504312</c:v>
                </c:pt>
                <c:pt idx="208">
                  <c:v>1107.0141490000001</c:v>
                </c:pt>
                <c:pt idx="209">
                  <c:v>1105.6368480000001</c:v>
                </c:pt>
                <c:pt idx="210">
                  <c:v>1108.93433</c:v>
                </c:pt>
                <c:pt idx="211">
                  <c:v>1108.660478</c:v>
                </c:pt>
                <c:pt idx="212">
                  <c:v>1112.151932</c:v>
                </c:pt>
                <c:pt idx="213">
                  <c:v>1110.5620469999999</c:v>
                </c:pt>
                <c:pt idx="214">
                  <c:v>1110.5220870000001</c:v>
                </c:pt>
                <c:pt idx="215">
                  <c:v>1112.8323009999999</c:v>
                </c:pt>
                <c:pt idx="216">
                  <c:v>1116.3396789999999</c:v>
                </c:pt>
                <c:pt idx="217">
                  <c:v>1118.73225</c:v>
                </c:pt>
                <c:pt idx="218">
                  <c:v>1118.8066739999999</c:v>
                </c:pt>
                <c:pt idx="219">
                  <c:v>1122.0893410000001</c:v>
                </c:pt>
                <c:pt idx="220">
                  <c:v>1122.7982810000001</c:v>
                </c:pt>
                <c:pt idx="221">
                  <c:v>1119.99297</c:v>
                </c:pt>
                <c:pt idx="222">
                  <c:v>1120.391065</c:v>
                </c:pt>
                <c:pt idx="223">
                  <c:v>1124.6092819999999</c:v>
                </c:pt>
                <c:pt idx="224">
                  <c:v>1123.319731</c:v>
                </c:pt>
                <c:pt idx="225">
                  <c:v>1123.8169660000001</c:v>
                </c:pt>
                <c:pt idx="226">
                  <c:v>1123.8931090000001</c:v>
                </c:pt>
                <c:pt idx="227">
                  <c:v>1124.382732</c:v>
                </c:pt>
                <c:pt idx="228">
                  <c:v>1118.7300519999999</c:v>
                </c:pt>
                <c:pt idx="229">
                  <c:v>1118.746036</c:v>
                </c:pt>
                <c:pt idx="230">
                  <c:v>1115.741587</c:v>
                </c:pt>
                <c:pt idx="231">
                  <c:v>1112.337544</c:v>
                </c:pt>
                <c:pt idx="232">
                  <c:v>1120.1657339999999</c:v>
                </c:pt>
                <c:pt idx="233">
                  <c:v>1116.3399790000001</c:v>
                </c:pt>
                <c:pt idx="234">
                  <c:v>1116.6266880000001</c:v>
                </c:pt>
                <c:pt idx="235">
                  <c:v>1118.699523</c:v>
                </c:pt>
                <c:pt idx="236">
                  <c:v>1119.8216239999999</c:v>
                </c:pt>
                <c:pt idx="237">
                  <c:v>1123.9612400000001</c:v>
                </c:pt>
                <c:pt idx="238">
                  <c:v>1125.3003799999999</c:v>
                </c:pt>
                <c:pt idx="239">
                  <c:v>1125.7454279999999</c:v>
                </c:pt>
                <c:pt idx="240">
                  <c:v>1123.204508</c:v>
                </c:pt>
                <c:pt idx="241">
                  <c:v>1126.0840840000001</c:v>
                </c:pt>
                <c:pt idx="242">
                  <c:v>1130.497382</c:v>
                </c:pt>
                <c:pt idx="243">
                  <c:v>1130.5810180000001</c:v>
                </c:pt>
                <c:pt idx="244">
                  <c:v>1131.02207</c:v>
                </c:pt>
                <c:pt idx="245">
                  <c:v>1132.2747979999999</c:v>
                </c:pt>
                <c:pt idx="246">
                  <c:v>1119.6336349999999</c:v>
                </c:pt>
                <c:pt idx="247">
                  <c:v>1117.1441629999999</c:v>
                </c:pt>
                <c:pt idx="248">
                  <c:v>1123.796407</c:v>
                </c:pt>
                <c:pt idx="249">
                  <c:v>1123.6728419999999</c:v>
                </c:pt>
                <c:pt idx="250">
                  <c:v>1124.6583989999999</c:v>
                </c:pt>
                <c:pt idx="251">
                  <c:v>1124.8988019999999</c:v>
                </c:pt>
                <c:pt idx="252">
                  <c:v>1125.309072</c:v>
                </c:pt>
                <c:pt idx="253">
                  <c:v>1129.3343</c:v>
                </c:pt>
                <c:pt idx="254">
                  <c:v>1129.6806509999999</c:v>
                </c:pt>
                <c:pt idx="255">
                  <c:v>1133.1585339999999</c:v>
                </c:pt>
                <c:pt idx="256">
                  <c:v>1133.983195</c:v>
                </c:pt>
                <c:pt idx="257">
                  <c:v>1135.496339</c:v>
                </c:pt>
                <c:pt idx="258">
                  <c:v>1138.294157</c:v>
                </c:pt>
                <c:pt idx="259">
                  <c:v>1141.2577550000001</c:v>
                </c:pt>
                <c:pt idx="260">
                  <c:v>1142.3659050000001</c:v>
                </c:pt>
                <c:pt idx="261">
                  <c:v>1141.022367</c:v>
                </c:pt>
                <c:pt idx="262">
                  <c:v>1145.1547310000001</c:v>
                </c:pt>
                <c:pt idx="263">
                  <c:v>1146.3694029999999</c:v>
                </c:pt>
                <c:pt idx="264">
                  <c:v>1144.4346740000001</c:v>
                </c:pt>
                <c:pt idx="265">
                  <c:v>1136.7478920000001</c:v>
                </c:pt>
                <c:pt idx="266">
                  <c:v>1139.1538399999999</c:v>
                </c:pt>
                <c:pt idx="267">
                  <c:v>1141.603754</c:v>
                </c:pt>
                <c:pt idx="268">
                  <c:v>1141.1200369999999</c:v>
                </c:pt>
                <c:pt idx="269">
                  <c:v>1135.821246</c:v>
                </c:pt>
                <c:pt idx="270">
                  <c:v>1140.898007</c:v>
                </c:pt>
                <c:pt idx="271">
                  <c:v>1147.3786480000001</c:v>
                </c:pt>
                <c:pt idx="272">
                  <c:v>1151.396391</c:v>
                </c:pt>
                <c:pt idx="273">
                  <c:v>1154.4041239999999</c:v>
                </c:pt>
                <c:pt idx="274">
                  <c:v>1152.3191440000001</c:v>
                </c:pt>
                <c:pt idx="275">
                  <c:v>1157.2245089999999</c:v>
                </c:pt>
                <c:pt idx="276">
                  <c:v>1157.0651780000001</c:v>
                </c:pt>
                <c:pt idx="277">
                  <c:v>1158.74233</c:v>
                </c:pt>
                <c:pt idx="278">
                  <c:v>1157.0211790000001</c:v>
                </c:pt>
                <c:pt idx="279">
                  <c:v>1157.955729</c:v>
                </c:pt>
                <c:pt idx="280">
                  <c:v>1158.3177189999999</c:v>
                </c:pt>
                <c:pt idx="281">
                  <c:v>1159.82997</c:v>
                </c:pt>
                <c:pt idx="282">
                  <c:v>1159.7610239999999</c:v>
                </c:pt>
                <c:pt idx="283">
                  <c:v>1155.928717</c:v>
                </c:pt>
                <c:pt idx="284">
                  <c:v>1139.565429</c:v>
                </c:pt>
                <c:pt idx="285">
                  <c:v>1126.168077</c:v>
                </c:pt>
                <c:pt idx="286">
                  <c:v>1123.2026969999999</c:v>
                </c:pt>
                <c:pt idx="287">
                  <c:v>1108.2490399999999</c:v>
                </c:pt>
                <c:pt idx="288">
                  <c:v>1104.3573630000001</c:v>
                </c:pt>
                <c:pt idx="289">
                  <c:v>1117.431767</c:v>
                </c:pt>
                <c:pt idx="290">
                  <c:v>1114.5542600000001</c:v>
                </c:pt>
                <c:pt idx="291">
                  <c:v>1132.776077</c:v>
                </c:pt>
                <c:pt idx="292">
                  <c:v>1122.151239</c:v>
                </c:pt>
                <c:pt idx="293">
                  <c:v>1116.1808510000001</c:v>
                </c:pt>
                <c:pt idx="294">
                  <c:v>1066.8227039999999</c:v>
                </c:pt>
                <c:pt idx="295">
                  <c:v>1090.795016</c:v>
                </c:pt>
                <c:pt idx="296">
                  <c:v>1054.545928</c:v>
                </c:pt>
                <c:pt idx="297">
                  <c:v>976.56250790000001</c:v>
                </c:pt>
                <c:pt idx="298">
                  <c:v>1031.476525</c:v>
                </c:pt>
                <c:pt idx="299">
                  <c:v>960.62608479999994</c:v>
                </c:pt>
                <c:pt idx="300">
                  <c:v>977.17903879999994</c:v>
                </c:pt>
                <c:pt idx="301">
                  <c:v>925.29400480000004</c:v>
                </c:pt>
                <c:pt idx="302">
                  <c:v>935.55857579999997</c:v>
                </c:pt>
                <c:pt idx="303">
                  <c:v>930.48779360000003</c:v>
                </c:pt>
                <c:pt idx="304">
                  <c:v>907.27663629999995</c:v>
                </c:pt>
                <c:pt idx="305">
                  <c:v>966.90614479999999</c:v>
                </c:pt>
                <c:pt idx="306">
                  <c:v>984.59634879999999</c:v>
                </c:pt>
                <c:pt idx="307">
                  <c:v>998.74173069999995</c:v>
                </c:pt>
                <c:pt idx="308">
                  <c:v>982.04698970000004</c:v>
                </c:pt>
                <c:pt idx="309">
                  <c:v>1004.957935</c:v>
                </c:pt>
                <c:pt idx="310">
                  <c:v>1008.454088</c:v>
                </c:pt>
                <c:pt idx="311">
                  <c:v>996.70631119999996</c:v>
                </c:pt>
                <c:pt idx="312">
                  <c:v>1006.779766</c:v>
                </c:pt>
                <c:pt idx="313">
                  <c:v>996.88353319999999</c:v>
                </c:pt>
                <c:pt idx="314">
                  <c:v>1022.7535810000001</c:v>
                </c:pt>
                <c:pt idx="315">
                  <c:v>1019.2308420000001</c:v>
                </c:pt>
                <c:pt idx="316">
                  <c:v>1034.358078</c:v>
                </c:pt>
                <c:pt idx="317">
                  <c:v>1051.896446</c:v>
                </c:pt>
                <c:pt idx="318">
                  <c:v>1045.6924509999999</c:v>
                </c:pt>
                <c:pt idx="319">
                  <c:v>1059.394665</c:v>
                </c:pt>
                <c:pt idx="320">
                  <c:v>1064.4223139999999</c:v>
                </c:pt>
                <c:pt idx="321">
                  <c:v>1061.664632</c:v>
                </c:pt>
                <c:pt idx="322">
                  <c:v>1073.311426</c:v>
                </c:pt>
                <c:pt idx="323">
                  <c:v>1071.064071</c:v>
                </c:pt>
                <c:pt idx="324">
                  <c:v>1056.1860079999999</c:v>
                </c:pt>
                <c:pt idx="325">
                  <c:v>1068.202229</c:v>
                </c:pt>
                <c:pt idx="326">
                  <c:v>1064.8203000000001</c:v>
                </c:pt>
                <c:pt idx="327">
                  <c:v>1070.1967830000001</c:v>
                </c:pt>
                <c:pt idx="328">
                  <c:v>1074.0216760000001</c:v>
                </c:pt>
                <c:pt idx="329">
                  <c:v>1077.3056349999999</c:v>
                </c:pt>
                <c:pt idx="330">
                  <c:v>1091.011555</c:v>
                </c:pt>
                <c:pt idx="331">
                  <c:v>1084.0998030000001</c:v>
                </c:pt>
                <c:pt idx="332">
                  <c:v>1077.588493</c:v>
                </c:pt>
                <c:pt idx="333">
                  <c:v>1081.1336160000001</c:v>
                </c:pt>
                <c:pt idx="334">
                  <c:v>1084.1936579999999</c:v>
                </c:pt>
                <c:pt idx="335">
                  <c:v>1082.5270089999999</c:v>
                </c:pt>
                <c:pt idx="336">
                  <c:v>1083.3985210000001</c:v>
                </c:pt>
                <c:pt idx="337">
                  <c:v>1089.633051</c:v>
                </c:pt>
                <c:pt idx="338">
                  <c:v>1091.402683</c:v>
                </c:pt>
                <c:pt idx="339">
                  <c:v>1085.577243</c:v>
                </c:pt>
                <c:pt idx="340">
                  <c:v>1076.7661410000001</c:v>
                </c:pt>
                <c:pt idx="341">
                  <c:v>1078.637933</c:v>
                </c:pt>
                <c:pt idx="342">
                  <c:v>1080.2392199999999</c:v>
                </c:pt>
                <c:pt idx="343">
                  <c:v>1085.7690399999999</c:v>
                </c:pt>
                <c:pt idx="344">
                  <c:v>1095.164188</c:v>
                </c:pt>
                <c:pt idx="345">
                  <c:v>1092.861934</c:v>
                </c:pt>
                <c:pt idx="346">
                  <c:v>1092.0907529999999</c:v>
                </c:pt>
                <c:pt idx="347">
                  <c:v>1102.0682850000001</c:v>
                </c:pt>
                <c:pt idx="348">
                  <c:v>1097.3410759999999</c:v>
                </c:pt>
                <c:pt idx="349">
                  <c:v>1102.335548</c:v>
                </c:pt>
                <c:pt idx="350">
                  <c:v>1101.1062919999999</c:v>
                </c:pt>
                <c:pt idx="351">
                  <c:v>1106.143736</c:v>
                </c:pt>
                <c:pt idx="352">
                  <c:v>1106.764353</c:v>
                </c:pt>
                <c:pt idx="353">
                  <c:v>1112.6643529999999</c:v>
                </c:pt>
                <c:pt idx="354">
                  <c:v>1119.8340989999999</c:v>
                </c:pt>
                <c:pt idx="355">
                  <c:v>1115.6851160000001</c:v>
                </c:pt>
                <c:pt idx="356">
                  <c:v>1126.843153</c:v>
                </c:pt>
                <c:pt idx="357">
                  <c:v>1132.2395329999999</c:v>
                </c:pt>
                <c:pt idx="358">
                  <c:v>1129.7219950000001</c:v>
                </c:pt>
                <c:pt idx="359">
                  <c:v>1129.3968649999999</c:v>
                </c:pt>
                <c:pt idx="360">
                  <c:v>1106.5498070000001</c:v>
                </c:pt>
                <c:pt idx="361">
                  <c:v>1114.078655</c:v>
                </c:pt>
                <c:pt idx="362">
                  <c:v>1118.380361</c:v>
                </c:pt>
                <c:pt idx="363">
                  <c:v>1125.6309329999999</c:v>
                </c:pt>
                <c:pt idx="364">
                  <c:v>1125.2668169999999</c:v>
                </c:pt>
                <c:pt idx="365">
                  <c:v>1127.8034700000001</c:v>
                </c:pt>
                <c:pt idx="366">
                  <c:v>1126.523717</c:v>
                </c:pt>
                <c:pt idx="367">
                  <c:v>1127.7018820000001</c:v>
                </c:pt>
                <c:pt idx="368">
                  <c:v>1129.769217</c:v>
                </c:pt>
                <c:pt idx="369">
                  <c:v>1116.9387180000001</c:v>
                </c:pt>
                <c:pt idx="370">
                  <c:v>1122.733905</c:v>
                </c:pt>
                <c:pt idx="371">
                  <c:v>1113.0983020000001</c:v>
                </c:pt>
                <c:pt idx="372">
                  <c:v>1119.880005</c:v>
                </c:pt>
                <c:pt idx="373">
                  <c:v>1126.6119470000001</c:v>
                </c:pt>
                <c:pt idx="374">
                  <c:v>1132.89138</c:v>
                </c:pt>
                <c:pt idx="375">
                  <c:v>1134.504359</c:v>
                </c:pt>
                <c:pt idx="376">
                  <c:v>1141.554142</c:v>
                </c:pt>
                <c:pt idx="377">
                  <c:v>1138.605575</c:v>
                </c:pt>
                <c:pt idx="378">
                  <c:v>1138.8832809999999</c:v>
                </c:pt>
                <c:pt idx="379">
                  <c:v>1139.0412960000001</c:v>
                </c:pt>
                <c:pt idx="380">
                  <c:v>1144.2676409999999</c:v>
                </c:pt>
                <c:pt idx="381">
                  <c:v>1140.9363860000001</c:v>
                </c:pt>
                <c:pt idx="382">
                  <c:v>1148.848673</c:v>
                </c:pt>
                <c:pt idx="383">
                  <c:v>1151.2193460000001</c:v>
                </c:pt>
                <c:pt idx="384">
                  <c:v>1151.386047</c:v>
                </c:pt>
                <c:pt idx="385">
                  <c:v>1155.9994349999999</c:v>
                </c:pt>
                <c:pt idx="386">
                  <c:v>1159.1801680000001</c:v>
                </c:pt>
                <c:pt idx="387">
                  <c:v>1158.187101</c:v>
                </c:pt>
                <c:pt idx="388">
                  <c:v>1158.382601</c:v>
                </c:pt>
                <c:pt idx="389">
                  <c:v>1153.1520330000001</c:v>
                </c:pt>
                <c:pt idx="390">
                  <c:v>1151.9947110000001</c:v>
                </c:pt>
                <c:pt idx="391">
                  <c:v>1154.148492</c:v>
                </c:pt>
                <c:pt idx="392">
                  <c:v>1153.0081869999999</c:v>
                </c:pt>
                <c:pt idx="393">
                  <c:v>1158.622484</c:v>
                </c:pt>
                <c:pt idx="394">
                  <c:v>1161.0118070000001</c:v>
                </c:pt>
                <c:pt idx="395">
                  <c:v>1159.1891169999999</c:v>
                </c:pt>
                <c:pt idx="396">
                  <c:v>1167.5545119999999</c:v>
                </c:pt>
                <c:pt idx="397">
                  <c:v>1169.161079</c:v>
                </c:pt>
                <c:pt idx="398">
                  <c:v>1173.3879890000001</c:v>
                </c:pt>
                <c:pt idx="399">
                  <c:v>1172.7894630000001</c:v>
                </c:pt>
                <c:pt idx="400">
                  <c:v>1173.520939</c:v>
                </c:pt>
                <c:pt idx="401">
                  <c:v>1166.5028090000001</c:v>
                </c:pt>
                <c:pt idx="402">
                  <c:v>1170.109203</c:v>
                </c:pt>
                <c:pt idx="403">
                  <c:v>1165.9493480000001</c:v>
                </c:pt>
                <c:pt idx="404">
                  <c:v>1166.2163129999999</c:v>
                </c:pt>
                <c:pt idx="405">
                  <c:v>1169.2431819999999</c:v>
                </c:pt>
                <c:pt idx="406">
                  <c:v>1169.288014</c:v>
                </c:pt>
                <c:pt idx="407">
                  <c:v>1166.8032499999999</c:v>
                </c:pt>
                <c:pt idx="408">
                  <c:v>1167.4388610000001</c:v>
                </c:pt>
                <c:pt idx="409">
                  <c:v>1168.175684</c:v>
                </c:pt>
                <c:pt idx="410">
                  <c:v>1173.6241379999999</c:v>
                </c:pt>
                <c:pt idx="411">
                  <c:v>1170.8954389999999</c:v>
                </c:pt>
                <c:pt idx="412">
                  <c:v>1174.348825</c:v>
                </c:pt>
                <c:pt idx="413">
                  <c:v>1170.5239469999999</c:v>
                </c:pt>
                <c:pt idx="414">
                  <c:v>1172.8640210000001</c:v>
                </c:pt>
                <c:pt idx="415">
                  <c:v>1169.0069470000001</c:v>
                </c:pt>
                <c:pt idx="416">
                  <c:v>1176.751964</c:v>
                </c:pt>
                <c:pt idx="417">
                  <c:v>1184.9422030000001</c:v>
                </c:pt>
                <c:pt idx="418">
                  <c:v>1172.220243</c:v>
                </c:pt>
                <c:pt idx="419">
                  <c:v>1163.789012</c:v>
                </c:pt>
                <c:pt idx="420">
                  <c:v>1157.4146089999999</c:v>
                </c:pt>
                <c:pt idx="421">
                  <c:v>1166.1163300000001</c:v>
                </c:pt>
                <c:pt idx="422">
                  <c:v>1159.4609029999999</c:v>
                </c:pt>
                <c:pt idx="423">
                  <c:v>1162.1174619999999</c:v>
                </c:pt>
                <c:pt idx="424">
                  <c:v>1168.050379</c:v>
                </c:pt>
                <c:pt idx="425">
                  <c:v>1171.0198350000001</c:v>
                </c:pt>
                <c:pt idx="426">
                  <c:v>1167.2894530000001</c:v>
                </c:pt>
                <c:pt idx="427">
                  <c:v>1155.612498</c:v>
                </c:pt>
                <c:pt idx="428">
                  <c:v>1152.3844240000001</c:v>
                </c:pt>
                <c:pt idx="429">
                  <c:v>1148.5983309999999</c:v>
                </c:pt>
                <c:pt idx="430">
                  <c:v>1152.1643610000001</c:v>
                </c:pt>
                <c:pt idx="431">
                  <c:v>1142.867002</c:v>
                </c:pt>
                <c:pt idx="432">
                  <c:v>1141.440544</c:v>
                </c:pt>
                <c:pt idx="433">
                  <c:v>1148.947694</c:v>
                </c:pt>
                <c:pt idx="434">
                  <c:v>1155.7211560000001</c:v>
                </c:pt>
                <c:pt idx="435">
                  <c:v>1154.6718699999999</c:v>
                </c:pt>
                <c:pt idx="436">
                  <c:v>1153.6438310000001</c:v>
                </c:pt>
                <c:pt idx="437">
                  <c:v>1155.7224980000001</c:v>
                </c:pt>
                <c:pt idx="438">
                  <c:v>1154.026738</c:v>
                </c:pt>
                <c:pt idx="439">
                  <c:v>1159.8291429999999</c:v>
                </c:pt>
                <c:pt idx="440">
                  <c:v>1156.5330289999999</c:v>
                </c:pt>
                <c:pt idx="441">
                  <c:v>1162.3570279999999</c:v>
                </c:pt>
                <c:pt idx="442">
                  <c:v>1165.0153009999999</c:v>
                </c:pt>
                <c:pt idx="443">
                  <c:v>1166.302837</c:v>
                </c:pt>
                <c:pt idx="444">
                  <c:v>1168.9307470000001</c:v>
                </c:pt>
                <c:pt idx="445">
                  <c:v>1166.5901080000001</c:v>
                </c:pt>
                <c:pt idx="446">
                  <c:v>1167.691075</c:v>
                </c:pt>
                <c:pt idx="447">
                  <c:v>1166.6956809999999</c:v>
                </c:pt>
                <c:pt idx="448">
                  <c:v>1159.591144</c:v>
                </c:pt>
                <c:pt idx="449">
                  <c:v>1159.0809389999999</c:v>
                </c:pt>
                <c:pt idx="450">
                  <c:v>1157.7593710000001</c:v>
                </c:pt>
                <c:pt idx="451">
                  <c:v>1158.5954999999999</c:v>
                </c:pt>
                <c:pt idx="452">
                  <c:v>1161.356916</c:v>
                </c:pt>
                <c:pt idx="453">
                  <c:v>1152.7848160000001</c:v>
                </c:pt>
                <c:pt idx="454">
                  <c:v>1150.9575970000001</c:v>
                </c:pt>
                <c:pt idx="455">
                  <c:v>1137.166903</c:v>
                </c:pt>
                <c:pt idx="456">
                  <c:v>1140.833965</c:v>
                </c:pt>
                <c:pt idx="457">
                  <c:v>1134.7299640000001</c:v>
                </c:pt>
                <c:pt idx="458">
                  <c:v>1138.7178919999999</c:v>
                </c:pt>
                <c:pt idx="459">
                  <c:v>1144.7701950000001</c:v>
                </c:pt>
                <c:pt idx="460">
                  <c:v>1157.110991</c:v>
                </c:pt>
                <c:pt idx="461">
                  <c:v>1166.504731</c:v>
                </c:pt>
                <c:pt idx="462">
                  <c:v>1165.8716569999999</c:v>
                </c:pt>
                <c:pt idx="463">
                  <c:v>1171.1686560000001</c:v>
                </c:pt>
                <c:pt idx="464">
                  <c:v>1173.123507</c:v>
                </c:pt>
                <c:pt idx="465">
                  <c:v>1178.961143</c:v>
                </c:pt>
                <c:pt idx="466">
                  <c:v>1176.4717479999999</c:v>
                </c:pt>
                <c:pt idx="467">
                  <c:v>1182.8471569999999</c:v>
                </c:pt>
                <c:pt idx="468">
                  <c:v>1189.076039</c:v>
                </c:pt>
                <c:pt idx="469">
                  <c:v>1189.980204</c:v>
                </c:pt>
                <c:pt idx="470">
                  <c:v>1185.8226199999999</c:v>
                </c:pt>
                <c:pt idx="471">
                  <c:v>1188.433145</c:v>
                </c:pt>
                <c:pt idx="472">
                  <c:v>1190.141556</c:v>
                </c:pt>
                <c:pt idx="473">
                  <c:v>1192.1654510000001</c:v>
                </c:pt>
                <c:pt idx="474">
                  <c:v>1195.2274190000001</c:v>
                </c:pt>
                <c:pt idx="475">
                  <c:v>1195.0356260000001</c:v>
                </c:pt>
                <c:pt idx="476">
                  <c:v>1196.5923660000001</c:v>
                </c:pt>
                <c:pt idx="477">
                  <c:v>1200.0303510000001</c:v>
                </c:pt>
                <c:pt idx="478">
                  <c:v>1195.554985</c:v>
                </c:pt>
                <c:pt idx="479">
                  <c:v>1199.140983</c:v>
                </c:pt>
                <c:pt idx="480">
                  <c:v>1199.4401190000001</c:v>
                </c:pt>
                <c:pt idx="481">
                  <c:v>1199.6833119999999</c:v>
                </c:pt>
                <c:pt idx="482">
                  <c:v>1200.5873039999999</c:v>
                </c:pt>
                <c:pt idx="483">
                  <c:v>1201.6765740000001</c:v>
                </c:pt>
                <c:pt idx="484">
                  <c:v>1204.884892</c:v>
                </c:pt>
                <c:pt idx="485">
                  <c:v>1201.7170289999999</c:v>
                </c:pt>
                <c:pt idx="486">
                  <c:v>1200.6647700000001</c:v>
                </c:pt>
                <c:pt idx="487">
                  <c:v>1199.989499</c:v>
                </c:pt>
                <c:pt idx="488">
                  <c:v>1195.5450900000001</c:v>
                </c:pt>
                <c:pt idx="489">
                  <c:v>1199.259411</c:v>
                </c:pt>
                <c:pt idx="490">
                  <c:v>1202.7440819999999</c:v>
                </c:pt>
                <c:pt idx="491">
                  <c:v>1205.4083049999999</c:v>
                </c:pt>
                <c:pt idx="492">
                  <c:v>1205.4756520000001</c:v>
                </c:pt>
                <c:pt idx="493">
                  <c:v>1204.3814070000001</c:v>
                </c:pt>
                <c:pt idx="494">
                  <c:v>1206.6747029999999</c:v>
                </c:pt>
                <c:pt idx="495">
                  <c:v>1206.420308</c:v>
                </c:pt>
                <c:pt idx="496">
                  <c:v>1207.103208</c:v>
                </c:pt>
                <c:pt idx="497">
                  <c:v>1210.256388</c:v>
                </c:pt>
                <c:pt idx="498">
                  <c:v>1205.936447</c:v>
                </c:pt>
                <c:pt idx="499">
                  <c:v>1206.1510619999999</c:v>
                </c:pt>
                <c:pt idx="500">
                  <c:v>1206.346072</c:v>
                </c:pt>
                <c:pt idx="501">
                  <c:v>1207.9811580000001</c:v>
                </c:pt>
                <c:pt idx="502">
                  <c:v>1212.5730759999999</c:v>
                </c:pt>
                <c:pt idx="503">
                  <c:v>1219.559454</c:v>
                </c:pt>
                <c:pt idx="504">
                  <c:v>1225.232481</c:v>
                </c:pt>
                <c:pt idx="505">
                  <c:v>1221.270434</c:v>
                </c:pt>
                <c:pt idx="506">
                  <c:v>1221.41841</c:v>
                </c:pt>
                <c:pt idx="507">
                  <c:v>1222.6658890000001</c:v>
                </c:pt>
                <c:pt idx="508">
                  <c:v>1220.405937</c:v>
                </c:pt>
                <c:pt idx="509">
                  <c:v>1220.271164</c:v>
                </c:pt>
                <c:pt idx="510">
                  <c:v>1223.5129460000001</c:v>
                </c:pt>
                <c:pt idx="511">
                  <c:v>1224.582887</c:v>
                </c:pt>
                <c:pt idx="512">
                  <c:v>1227.1497409999999</c:v>
                </c:pt>
                <c:pt idx="513">
                  <c:v>1224.27837</c:v>
                </c:pt>
                <c:pt idx="514">
                  <c:v>1225.2872139999999</c:v>
                </c:pt>
                <c:pt idx="515">
                  <c:v>1227.0969459999999</c:v>
                </c:pt>
                <c:pt idx="516">
                  <c:v>1222.5355910000001</c:v>
                </c:pt>
                <c:pt idx="517">
                  <c:v>1209.4588349999999</c:v>
                </c:pt>
                <c:pt idx="518">
                  <c:v>1217.83844</c:v>
                </c:pt>
                <c:pt idx="519">
                  <c:v>1204.323615</c:v>
                </c:pt>
                <c:pt idx="520">
                  <c:v>1218.5562990000001</c:v>
                </c:pt>
                <c:pt idx="521">
                  <c:v>1224.256302</c:v>
                </c:pt>
                <c:pt idx="522">
                  <c:v>1224.121351</c:v>
                </c:pt>
                <c:pt idx="523">
                  <c:v>1229.1327719999999</c:v>
                </c:pt>
                <c:pt idx="524">
                  <c:v>1229.58005</c:v>
                </c:pt>
                <c:pt idx="525">
                  <c:v>1233.952358</c:v>
                </c:pt>
                <c:pt idx="526">
                  <c:v>1234.9652329999999</c:v>
                </c:pt>
                <c:pt idx="527">
                  <c:v>1236.4133019999999</c:v>
                </c:pt>
                <c:pt idx="528">
                  <c:v>1237.9671109999999</c:v>
                </c:pt>
                <c:pt idx="529">
                  <c:v>1240.0355380000001</c:v>
                </c:pt>
                <c:pt idx="530">
                  <c:v>1236.7107980000001</c:v>
                </c:pt>
                <c:pt idx="531">
                  <c:v>1236.11996</c:v>
                </c:pt>
                <c:pt idx="532">
                  <c:v>1230.4267010000001</c:v>
                </c:pt>
                <c:pt idx="533">
                  <c:v>1227.198351</c:v>
                </c:pt>
                <c:pt idx="534">
                  <c:v>1218.3312900000001</c:v>
                </c:pt>
                <c:pt idx="535">
                  <c:v>1216.452736</c:v>
                </c:pt>
                <c:pt idx="536">
                  <c:v>1216.848999</c:v>
                </c:pt>
                <c:pt idx="537">
                  <c:v>1203.275095</c:v>
                </c:pt>
                <c:pt idx="538">
                  <c:v>1208.7327399999999</c:v>
                </c:pt>
                <c:pt idx="539">
                  <c:v>1220.64327</c:v>
                </c:pt>
                <c:pt idx="540">
                  <c:v>1216.933348</c:v>
                </c:pt>
                <c:pt idx="541">
                  <c:v>1210.699809</c:v>
                </c:pt>
                <c:pt idx="542">
                  <c:v>1199.5534869999999</c:v>
                </c:pt>
                <c:pt idx="543">
                  <c:v>1210.4458320000001</c:v>
                </c:pt>
                <c:pt idx="544">
                  <c:v>1204.913605</c:v>
                </c:pt>
                <c:pt idx="545">
                  <c:v>1212.8590799999999</c:v>
                </c:pt>
                <c:pt idx="546">
                  <c:v>1216.707124</c:v>
                </c:pt>
                <c:pt idx="547">
                  <c:v>1219.223475</c:v>
                </c:pt>
                <c:pt idx="548">
                  <c:v>1212.013363</c:v>
                </c:pt>
                <c:pt idx="549">
                  <c:v>1214.951513</c:v>
                </c:pt>
                <c:pt idx="550">
                  <c:v>1212.252565</c:v>
                </c:pt>
                <c:pt idx="551">
                  <c:v>1212.3830149999999</c:v>
                </c:pt>
                <c:pt idx="552">
                  <c:v>1207.6588280000001</c:v>
                </c:pt>
                <c:pt idx="553">
                  <c:v>1208.148578</c:v>
                </c:pt>
                <c:pt idx="554">
                  <c:v>1212.266441</c:v>
                </c:pt>
                <c:pt idx="555">
                  <c:v>1210.7758980000001</c:v>
                </c:pt>
                <c:pt idx="556">
                  <c:v>1209.3336859999999</c:v>
                </c:pt>
                <c:pt idx="557">
                  <c:v>1212.1800929999999</c:v>
                </c:pt>
                <c:pt idx="558">
                  <c:v>1217.360175</c:v>
                </c:pt>
                <c:pt idx="559">
                  <c:v>1214.861891</c:v>
                </c:pt>
                <c:pt idx="560">
                  <c:v>1216.2010310000001</c:v>
                </c:pt>
                <c:pt idx="561">
                  <c:v>1216.8425159999999</c:v>
                </c:pt>
                <c:pt idx="562">
                  <c:v>1225.666716</c:v>
                </c:pt>
                <c:pt idx="563">
                  <c:v>1228.308325</c:v>
                </c:pt>
                <c:pt idx="564">
                  <c:v>1232.9443209999999</c:v>
                </c:pt>
                <c:pt idx="565">
                  <c:v>1233.890858</c:v>
                </c:pt>
                <c:pt idx="566">
                  <c:v>1236.247957</c:v>
                </c:pt>
                <c:pt idx="567">
                  <c:v>1236.111709</c:v>
                </c:pt>
                <c:pt idx="568">
                  <c:v>1236.4365170000001</c:v>
                </c:pt>
                <c:pt idx="569">
                  <c:v>1236.5689729999999</c:v>
                </c:pt>
                <c:pt idx="570">
                  <c:v>1234.9209699999999</c:v>
                </c:pt>
                <c:pt idx="571">
                  <c:v>1244.4411170000001</c:v>
                </c:pt>
                <c:pt idx="572">
                  <c:v>1242.217073</c:v>
                </c:pt>
                <c:pt idx="573">
                  <c:v>1237.9702669999999</c:v>
                </c:pt>
                <c:pt idx="574">
                  <c:v>1235.761066</c:v>
                </c:pt>
                <c:pt idx="575">
                  <c:v>1236.4992319999999</c:v>
                </c:pt>
                <c:pt idx="576">
                  <c:v>1232.80746</c:v>
                </c:pt>
                <c:pt idx="577">
                  <c:v>1236.803048</c:v>
                </c:pt>
                <c:pt idx="578">
                  <c:v>1233.746562</c:v>
                </c:pt>
                <c:pt idx="579">
                  <c:v>1233.027507</c:v>
                </c:pt>
                <c:pt idx="580">
                  <c:v>1233.6793150000001</c:v>
                </c:pt>
                <c:pt idx="581">
                  <c:v>1232.2188200000001</c:v>
                </c:pt>
                <c:pt idx="582">
                  <c:v>1228.833457</c:v>
                </c:pt>
                <c:pt idx="583">
                  <c:v>1231.229914</c:v>
                </c:pt>
                <c:pt idx="584">
                  <c:v>1228.368864</c:v>
                </c:pt>
                <c:pt idx="585">
                  <c:v>1231.0988870000001</c:v>
                </c:pt>
                <c:pt idx="586">
                  <c:v>1230.727676</c:v>
                </c:pt>
                <c:pt idx="587">
                  <c:v>1235.706097</c:v>
                </c:pt>
                <c:pt idx="588">
                  <c:v>1227.576959</c:v>
                </c:pt>
                <c:pt idx="589">
                  <c:v>1221.4886779999999</c:v>
                </c:pt>
                <c:pt idx="590">
                  <c:v>1210.428684</c:v>
                </c:pt>
                <c:pt idx="591">
                  <c:v>1217.069182</c:v>
                </c:pt>
                <c:pt idx="592">
                  <c:v>1225.23991</c:v>
                </c:pt>
                <c:pt idx="593">
                  <c:v>1222.9731609999999</c:v>
                </c:pt>
                <c:pt idx="594">
                  <c:v>1222.977828</c:v>
                </c:pt>
                <c:pt idx="595">
                  <c:v>1221.6457290000001</c:v>
                </c:pt>
                <c:pt idx="596">
                  <c:v>1226.5074609999999</c:v>
                </c:pt>
                <c:pt idx="597">
                  <c:v>1222.856732</c:v>
                </c:pt>
                <c:pt idx="598">
                  <c:v>1230.3538100000001</c:v>
                </c:pt>
                <c:pt idx="599">
                  <c:v>1235.7183480000001</c:v>
                </c:pt>
                <c:pt idx="600">
                  <c:v>1234.0888359999999</c:v>
                </c:pt>
                <c:pt idx="601">
                  <c:v>1239.165205</c:v>
                </c:pt>
                <c:pt idx="602">
                  <c:v>1237.064005</c:v>
                </c:pt>
                <c:pt idx="603">
                  <c:v>1242.4968530000001</c:v>
                </c:pt>
                <c:pt idx="604">
                  <c:v>1241.950773</c:v>
                </c:pt>
                <c:pt idx="605">
                  <c:v>1241.3939109999999</c:v>
                </c:pt>
                <c:pt idx="606">
                  <c:v>1247.775357</c:v>
                </c:pt>
                <c:pt idx="607">
                  <c:v>1246.5026359999999</c:v>
                </c:pt>
                <c:pt idx="608">
                  <c:v>1248.4822819999999</c:v>
                </c:pt>
                <c:pt idx="609">
                  <c:v>1248.006584</c:v>
                </c:pt>
                <c:pt idx="610">
                  <c:v>1249.9389960000001</c:v>
                </c:pt>
                <c:pt idx="611">
                  <c:v>1253.7215140000001</c:v>
                </c:pt>
                <c:pt idx="612">
                  <c:v>1254.1426100000001</c:v>
                </c:pt>
                <c:pt idx="613">
                  <c:v>1256.255915</c:v>
                </c:pt>
                <c:pt idx="614">
                  <c:v>1253.8225990000001</c:v>
                </c:pt>
                <c:pt idx="615">
                  <c:v>1258.639617</c:v>
                </c:pt>
                <c:pt idx="616">
                  <c:v>1255.9131829999999</c:v>
                </c:pt>
                <c:pt idx="617">
                  <c:v>1258.6113290000001</c:v>
                </c:pt>
                <c:pt idx="618">
                  <c:v>1258.530919</c:v>
                </c:pt>
                <c:pt idx="619">
                  <c:v>1257.8419329999999</c:v>
                </c:pt>
                <c:pt idx="620">
                  <c:v>1258.875724</c:v>
                </c:pt>
                <c:pt idx="621">
                  <c:v>1258.599432</c:v>
                </c:pt>
                <c:pt idx="622">
                  <c:v>1260.5456180000001</c:v>
                </c:pt>
                <c:pt idx="623">
                  <c:v>1262.5635050000001</c:v>
                </c:pt>
                <c:pt idx="624">
                  <c:v>1266.013933</c:v>
                </c:pt>
                <c:pt idx="625">
                  <c:v>1267.3352279999999</c:v>
                </c:pt>
                <c:pt idx="626">
                  <c:v>1267.776163</c:v>
                </c:pt>
                <c:pt idx="627">
                  <c:v>1272.5009620000001</c:v>
                </c:pt>
                <c:pt idx="628">
                  <c:v>1275.7102190000001</c:v>
                </c:pt>
                <c:pt idx="629">
                  <c:v>1270.7647870000001</c:v>
                </c:pt>
                <c:pt idx="630">
                  <c:v>1272.7767200000001</c:v>
                </c:pt>
                <c:pt idx="631">
                  <c:v>1274.7212589999999</c:v>
                </c:pt>
                <c:pt idx="632">
                  <c:v>1274.7193199999999</c:v>
                </c:pt>
                <c:pt idx="633">
                  <c:v>1276.0006209999999</c:v>
                </c:pt>
                <c:pt idx="634">
                  <c:v>1279.571829</c:v>
                </c:pt>
                <c:pt idx="635">
                  <c:v>1275.173033</c:v>
                </c:pt>
                <c:pt idx="636">
                  <c:v>1273.516768</c:v>
                </c:pt>
                <c:pt idx="637">
                  <c:v>1276.739994</c:v>
                </c:pt>
                <c:pt idx="638">
                  <c:v>1276.0453869999999</c:v>
                </c:pt>
                <c:pt idx="639">
                  <c:v>1278.9265600000001</c:v>
                </c:pt>
                <c:pt idx="640">
                  <c:v>1281.918846</c:v>
                </c:pt>
                <c:pt idx="641">
                  <c:v>1277.8372079999999</c:v>
                </c:pt>
                <c:pt idx="642">
                  <c:v>1278.674434</c:v>
                </c:pt>
                <c:pt idx="643">
                  <c:v>1279.6488589999999</c:v>
                </c:pt>
                <c:pt idx="644">
                  <c:v>1278.723831</c:v>
                </c:pt>
                <c:pt idx="645">
                  <c:v>1277.7320340000001</c:v>
                </c:pt>
                <c:pt idx="646">
                  <c:v>1286.890508</c:v>
                </c:pt>
                <c:pt idx="647">
                  <c:v>1285.6136160000001</c:v>
                </c:pt>
                <c:pt idx="648">
                  <c:v>1284.2472170000001</c:v>
                </c:pt>
                <c:pt idx="649">
                  <c:v>1285.593717</c:v>
                </c:pt>
                <c:pt idx="650">
                  <c:v>1284.9766030000001</c:v>
                </c:pt>
                <c:pt idx="651">
                  <c:v>1283.2980930000001</c:v>
                </c:pt>
                <c:pt idx="652">
                  <c:v>1284.5967840000001</c:v>
                </c:pt>
                <c:pt idx="653">
                  <c:v>1284.9726619999999</c:v>
                </c:pt>
                <c:pt idx="654">
                  <c:v>1288.1048920000001</c:v>
                </c:pt>
                <c:pt idx="655">
                  <c:v>1290.591991</c:v>
                </c:pt>
                <c:pt idx="656">
                  <c:v>1286.8463280000001</c:v>
                </c:pt>
                <c:pt idx="657">
                  <c:v>1283.880633</c:v>
                </c:pt>
                <c:pt idx="658">
                  <c:v>1287.4149870000001</c:v>
                </c:pt>
                <c:pt idx="659">
                  <c:v>1291.6620969999999</c:v>
                </c:pt>
                <c:pt idx="660">
                  <c:v>1291.2093769999999</c:v>
                </c:pt>
                <c:pt idx="661">
                  <c:v>1290.9710680000001</c:v>
                </c:pt>
                <c:pt idx="662">
                  <c:v>1287.327</c:v>
                </c:pt>
                <c:pt idx="663">
                  <c:v>1288.1217959999999</c:v>
                </c:pt>
                <c:pt idx="664">
                  <c:v>1292.230102</c:v>
                </c:pt>
                <c:pt idx="665">
                  <c:v>1294.043772</c:v>
                </c:pt>
                <c:pt idx="666">
                  <c:v>1295.2815419999999</c:v>
                </c:pt>
                <c:pt idx="667">
                  <c:v>1300.789438</c:v>
                </c:pt>
                <c:pt idx="668">
                  <c:v>1301.1731440000001</c:v>
                </c:pt>
                <c:pt idx="669">
                  <c:v>1300.3240840000001</c:v>
                </c:pt>
                <c:pt idx="670">
                  <c:v>1302.7148440000001</c:v>
                </c:pt>
                <c:pt idx="671">
                  <c:v>1301.6545040000001</c:v>
                </c:pt>
                <c:pt idx="672">
                  <c:v>1300.2879559999999</c:v>
                </c:pt>
                <c:pt idx="673">
                  <c:v>1295.3594000000001</c:v>
                </c:pt>
                <c:pt idx="674">
                  <c:v>1296.529317</c:v>
                </c:pt>
                <c:pt idx="675">
                  <c:v>1295.9594500000001</c:v>
                </c:pt>
                <c:pt idx="676">
                  <c:v>1296.153585</c:v>
                </c:pt>
                <c:pt idx="677">
                  <c:v>1295.474909</c:v>
                </c:pt>
                <c:pt idx="678">
                  <c:v>1290.4238310000001</c:v>
                </c:pt>
                <c:pt idx="679">
                  <c:v>1282.8217810000001</c:v>
                </c:pt>
                <c:pt idx="680">
                  <c:v>1284.3607770000001</c:v>
                </c:pt>
                <c:pt idx="681">
                  <c:v>1289.234422</c:v>
                </c:pt>
                <c:pt idx="682">
                  <c:v>1287.662748</c:v>
                </c:pt>
                <c:pt idx="683">
                  <c:v>1282.5022140000001</c:v>
                </c:pt>
                <c:pt idx="684">
                  <c:v>1281.7808199999999</c:v>
                </c:pt>
                <c:pt idx="685">
                  <c:v>1269.9300599999999</c:v>
                </c:pt>
                <c:pt idx="686">
                  <c:v>1271.364804</c:v>
                </c:pt>
                <c:pt idx="687">
                  <c:v>1263.6760059999999</c:v>
                </c:pt>
                <c:pt idx="688">
                  <c:v>1269.8575040000001</c:v>
                </c:pt>
                <c:pt idx="689">
                  <c:v>1261.4469309999999</c:v>
                </c:pt>
                <c:pt idx="690">
                  <c:v>1265.0814350000001</c:v>
                </c:pt>
                <c:pt idx="691">
                  <c:v>1267.0701200000001</c:v>
                </c:pt>
                <c:pt idx="692">
                  <c:v>1270.3958689999999</c:v>
                </c:pt>
                <c:pt idx="693">
                  <c:v>1265.580565</c:v>
                </c:pt>
                <c:pt idx="694">
                  <c:v>1261.3445750000001</c:v>
                </c:pt>
                <c:pt idx="695">
                  <c:v>1266.164565</c:v>
                </c:pt>
                <c:pt idx="696">
                  <c:v>1274.974999</c:v>
                </c:pt>
                <c:pt idx="697">
                  <c:v>1278.429085</c:v>
                </c:pt>
                <c:pt idx="698">
                  <c:v>1279.9821019999999</c:v>
                </c:pt>
                <c:pt idx="699">
                  <c:v>1282.8064710000001</c:v>
                </c:pt>
                <c:pt idx="700">
                  <c:v>1283.344642</c:v>
                </c:pt>
                <c:pt idx="701">
                  <c:v>1282.795024</c:v>
                </c:pt>
                <c:pt idx="702">
                  <c:v>1284.199368</c:v>
                </c:pt>
                <c:pt idx="703">
                  <c:v>1285.5717360000001</c:v>
                </c:pt>
                <c:pt idx="704">
                  <c:v>1286.0395739999999</c:v>
                </c:pt>
                <c:pt idx="705">
                  <c:v>1281.751798</c:v>
                </c:pt>
                <c:pt idx="706">
                  <c:v>1286.269389</c:v>
                </c:pt>
                <c:pt idx="707">
                  <c:v>1283.5023900000001</c:v>
                </c:pt>
                <c:pt idx="708">
                  <c:v>1286.4526129999999</c:v>
                </c:pt>
                <c:pt idx="709">
                  <c:v>1287.319211</c:v>
                </c:pt>
                <c:pt idx="710">
                  <c:v>1290.315687</c:v>
                </c:pt>
                <c:pt idx="711">
                  <c:v>1298.1105930000001</c:v>
                </c:pt>
                <c:pt idx="712">
                  <c:v>1302.4078569999999</c:v>
                </c:pt>
                <c:pt idx="713">
                  <c:v>1302.884485</c:v>
                </c:pt>
                <c:pt idx="714">
                  <c:v>1303.5628039999999</c:v>
                </c:pt>
                <c:pt idx="715">
                  <c:v>1297.011694</c:v>
                </c:pt>
                <c:pt idx="716">
                  <c:v>1302.24467</c:v>
                </c:pt>
                <c:pt idx="717">
                  <c:v>1306.786699</c:v>
                </c:pt>
                <c:pt idx="718">
                  <c:v>1302.76324</c:v>
                </c:pt>
                <c:pt idx="719">
                  <c:v>1303.4388160000001</c:v>
                </c:pt>
                <c:pt idx="720">
                  <c:v>1305.7997049999999</c:v>
                </c:pt>
                <c:pt idx="721">
                  <c:v>1306.40633</c:v>
                </c:pt>
                <c:pt idx="722">
                  <c:v>1307.6752779999999</c:v>
                </c:pt>
                <c:pt idx="723">
                  <c:v>1301.767985</c:v>
                </c:pt>
                <c:pt idx="724">
                  <c:v>1297.4731899999999</c:v>
                </c:pt>
                <c:pt idx="725">
                  <c:v>1299.694491</c:v>
                </c:pt>
                <c:pt idx="726">
                  <c:v>1302.0700509999999</c:v>
                </c:pt>
                <c:pt idx="727">
                  <c:v>1292.6980900000001</c:v>
                </c:pt>
                <c:pt idx="728">
                  <c:v>1296.2886530000001</c:v>
                </c:pt>
                <c:pt idx="729">
                  <c:v>1289.639449</c:v>
                </c:pt>
                <c:pt idx="730">
                  <c:v>1288.2033140000001</c:v>
                </c:pt>
                <c:pt idx="731">
                  <c:v>1298.2820320000001</c:v>
                </c:pt>
                <c:pt idx="732">
                  <c:v>1295.988703</c:v>
                </c:pt>
                <c:pt idx="733">
                  <c:v>1297.9620829999999</c:v>
                </c:pt>
                <c:pt idx="734">
                  <c:v>1303.6973170000001</c:v>
                </c:pt>
                <c:pt idx="735">
                  <c:v>1304.9059520000001</c:v>
                </c:pt>
                <c:pt idx="736">
                  <c:v>1305.070326</c:v>
                </c:pt>
                <c:pt idx="737">
                  <c:v>1308.6672610000001</c:v>
                </c:pt>
                <c:pt idx="738">
                  <c:v>1308.4843599999999</c:v>
                </c:pt>
                <c:pt idx="739">
                  <c:v>1304.8887910000001</c:v>
                </c:pt>
                <c:pt idx="740">
                  <c:v>1312.5190789999999</c:v>
                </c:pt>
                <c:pt idx="741">
                  <c:v>1309.4294560000001</c:v>
                </c:pt>
                <c:pt idx="742">
                  <c:v>1310.476277</c:v>
                </c:pt>
                <c:pt idx="743">
                  <c:v>1302.233068</c:v>
                </c:pt>
                <c:pt idx="744">
                  <c:v>1310.703348</c:v>
                </c:pt>
                <c:pt idx="745">
                  <c:v>1314.8842999999999</c:v>
                </c:pt>
                <c:pt idx="746">
                  <c:v>1319.513786</c:v>
                </c:pt>
                <c:pt idx="747">
                  <c:v>1318.3479850000001</c:v>
                </c:pt>
                <c:pt idx="748">
                  <c:v>1323.9825760000001</c:v>
                </c:pt>
                <c:pt idx="749">
                  <c:v>1318.571502</c:v>
                </c:pt>
                <c:pt idx="750">
                  <c:v>1315.206962</c:v>
                </c:pt>
                <c:pt idx="751">
                  <c:v>1313.0990730000001</c:v>
                </c:pt>
                <c:pt idx="752">
                  <c:v>1304.462235</c:v>
                </c:pt>
                <c:pt idx="753">
                  <c:v>1304.0466919999999</c:v>
                </c:pt>
                <c:pt idx="754">
                  <c:v>1300.2601159999999</c:v>
                </c:pt>
                <c:pt idx="755">
                  <c:v>1299.8745240000001</c:v>
                </c:pt>
                <c:pt idx="756">
                  <c:v>1304.3112470000001</c:v>
                </c:pt>
                <c:pt idx="757">
                  <c:v>1305.4229250000001</c:v>
                </c:pt>
                <c:pt idx="758">
                  <c:v>1300.5175360000001</c:v>
                </c:pt>
                <c:pt idx="759">
                  <c:v>1300.2026639999999</c:v>
                </c:pt>
                <c:pt idx="760">
                  <c:v>1300.3874499999999</c:v>
                </c:pt>
                <c:pt idx="761">
                  <c:v>1285.937694</c:v>
                </c:pt>
                <c:pt idx="762">
                  <c:v>1283.158541</c:v>
                </c:pt>
                <c:pt idx="763">
                  <c:v>1280.0696760000001</c:v>
                </c:pt>
                <c:pt idx="764">
                  <c:v>1273.090567</c:v>
                </c:pt>
                <c:pt idx="765">
                  <c:v>1270.2777860000001</c:v>
                </c:pt>
                <c:pt idx="766">
                  <c:v>1265.550684</c:v>
                </c:pt>
                <c:pt idx="767">
                  <c:v>1264.6082120000001</c:v>
                </c:pt>
                <c:pt idx="768">
                  <c:v>1264.308534</c:v>
                </c:pt>
                <c:pt idx="769">
                  <c:v>1272.3484980000001</c:v>
                </c:pt>
                <c:pt idx="770">
                  <c:v>1281.9735949999999</c:v>
                </c:pt>
                <c:pt idx="771">
                  <c:v>1285.6773900000001</c:v>
                </c:pt>
                <c:pt idx="772">
                  <c:v>1290.7969740000001</c:v>
                </c:pt>
                <c:pt idx="773">
                  <c:v>1279.407363</c:v>
                </c:pt>
                <c:pt idx="774">
                  <c:v>1282.0203630000001</c:v>
                </c:pt>
                <c:pt idx="775">
                  <c:v>1278.171202</c:v>
                </c:pt>
                <c:pt idx="776">
                  <c:v>1282.1452400000001</c:v>
                </c:pt>
                <c:pt idx="777">
                  <c:v>1290.0279270000001</c:v>
                </c:pt>
                <c:pt idx="778">
                  <c:v>1280.53296</c:v>
                </c:pt>
                <c:pt idx="779">
                  <c:v>1276.6348370000001</c:v>
                </c:pt>
                <c:pt idx="780">
                  <c:v>1269.2428359999999</c:v>
                </c:pt>
                <c:pt idx="781">
                  <c:v>1275.6290039999999</c:v>
                </c:pt>
                <c:pt idx="782">
                  <c:v>1275.014455</c:v>
                </c:pt>
                <c:pt idx="783">
                  <c:v>1266.6454759999999</c:v>
                </c:pt>
                <c:pt idx="784">
                  <c:v>1265.2544250000001</c:v>
                </c:pt>
                <c:pt idx="785">
                  <c:v>1255.605292</c:v>
                </c:pt>
                <c:pt idx="786">
                  <c:v>1244.8127420000001</c:v>
                </c:pt>
                <c:pt idx="787">
                  <c:v>1248.4938890000001</c:v>
                </c:pt>
                <c:pt idx="788">
                  <c:v>1259.3440290000001</c:v>
                </c:pt>
                <c:pt idx="789">
                  <c:v>1262.23522</c:v>
                </c:pt>
                <c:pt idx="790">
                  <c:v>1261.697183</c:v>
                </c:pt>
                <c:pt idx="791">
                  <c:v>1262.4641779999999</c:v>
                </c:pt>
                <c:pt idx="792">
                  <c:v>1260.4169099999999</c:v>
                </c:pt>
                <c:pt idx="793">
                  <c:v>1260.5812430000001</c:v>
                </c:pt>
                <c:pt idx="794">
                  <c:v>1245.951335</c:v>
                </c:pt>
                <c:pt idx="795">
                  <c:v>1242.0876720000001</c:v>
                </c:pt>
                <c:pt idx="796">
                  <c:v>1251.7370639999999</c:v>
                </c:pt>
                <c:pt idx="797">
                  <c:v>1244.9704280000001</c:v>
                </c:pt>
                <c:pt idx="798">
                  <c:v>1235.8669460000001</c:v>
                </c:pt>
                <c:pt idx="799">
                  <c:v>1225.900973</c:v>
                </c:pt>
                <c:pt idx="800">
                  <c:v>1228.9828110000001</c:v>
                </c:pt>
                <c:pt idx="801">
                  <c:v>1245.8080890000001</c:v>
                </c:pt>
                <c:pt idx="802">
                  <c:v>1250.3755719999999</c:v>
                </c:pt>
                <c:pt idx="803">
                  <c:v>1256.7851760000001</c:v>
                </c:pt>
                <c:pt idx="804">
                  <c:v>1252.2452490000001</c:v>
                </c:pt>
                <c:pt idx="805">
                  <c:v>1253.5034889999999</c:v>
                </c:pt>
                <c:pt idx="806">
                  <c:v>1251.6797819999999</c:v>
                </c:pt>
                <c:pt idx="807">
                  <c:v>1252.859649</c:v>
                </c:pt>
                <c:pt idx="808">
                  <c:v>1245.9269449999999</c:v>
                </c:pt>
                <c:pt idx="809">
                  <c:v>1250.7883770000001</c:v>
                </c:pt>
                <c:pt idx="810">
                  <c:v>1259.00792</c:v>
                </c:pt>
                <c:pt idx="811">
                  <c:v>1258.092435</c:v>
                </c:pt>
                <c:pt idx="812">
                  <c:v>1254.5564730000001</c:v>
                </c:pt>
                <c:pt idx="813">
                  <c:v>1256.5303960000001</c:v>
                </c:pt>
                <c:pt idx="814">
                  <c:v>1261.8253179999999</c:v>
                </c:pt>
                <c:pt idx="815">
                  <c:v>1252.1886999999999</c:v>
                </c:pt>
                <c:pt idx="816">
                  <c:v>1245.2009760000001</c:v>
                </c:pt>
                <c:pt idx="817">
                  <c:v>1246.6857709999999</c:v>
                </c:pt>
                <c:pt idx="818">
                  <c:v>1242.4627909999999</c:v>
                </c:pt>
                <c:pt idx="819">
                  <c:v>1235.2215670000001</c:v>
                </c:pt>
                <c:pt idx="820">
                  <c:v>1234.651989</c:v>
                </c:pt>
                <c:pt idx="821">
                  <c:v>1238.326063</c:v>
                </c:pt>
                <c:pt idx="822">
                  <c:v>1231.361621</c:v>
                </c:pt>
                <c:pt idx="823">
                  <c:v>1229.486768</c:v>
                </c:pt>
                <c:pt idx="824">
                  <c:v>1231.8215399999999</c:v>
                </c:pt>
                <c:pt idx="825">
                  <c:v>1228.6658339999999</c:v>
                </c:pt>
                <c:pt idx="826">
                  <c:v>1218.7739939999999</c:v>
                </c:pt>
                <c:pt idx="827">
                  <c:v>1209.7805539999999</c:v>
                </c:pt>
                <c:pt idx="828">
                  <c:v>1207.7299499999999</c:v>
                </c:pt>
                <c:pt idx="829">
                  <c:v>1198.6258660000001</c:v>
                </c:pt>
                <c:pt idx="830">
                  <c:v>1198.801772</c:v>
                </c:pt>
                <c:pt idx="831">
                  <c:v>1211.602286</c:v>
                </c:pt>
                <c:pt idx="832">
                  <c:v>1196.5819160000001</c:v>
                </c:pt>
                <c:pt idx="833">
                  <c:v>1195.3550519999999</c:v>
                </c:pt>
                <c:pt idx="834">
                  <c:v>1199.075734</c:v>
                </c:pt>
                <c:pt idx="835">
                  <c:v>1210.5224499999999</c:v>
                </c:pt>
                <c:pt idx="836">
                  <c:v>1190.158056</c:v>
                </c:pt>
                <c:pt idx="837">
                  <c:v>1184.365041</c:v>
                </c:pt>
                <c:pt idx="838">
                  <c:v>1173.003549</c:v>
                </c:pt>
                <c:pt idx="839">
                  <c:v>1173.232015</c:v>
                </c:pt>
                <c:pt idx="840">
                  <c:v>1168.357947</c:v>
                </c:pt>
                <c:pt idx="841">
                  <c:v>1170.4663989999999</c:v>
                </c:pt>
                <c:pt idx="842">
                  <c:v>1177.7015280000001</c:v>
                </c:pt>
                <c:pt idx="843">
                  <c:v>1177.5467719999999</c:v>
                </c:pt>
                <c:pt idx="844">
                  <c:v>1182.760882</c:v>
                </c:pt>
                <c:pt idx="845">
                  <c:v>1170.2158199999999</c:v>
                </c:pt>
                <c:pt idx="846">
                  <c:v>1171.6933819999999</c:v>
                </c:pt>
                <c:pt idx="847">
                  <c:v>1175.4399880000001</c:v>
                </c:pt>
                <c:pt idx="848">
                  <c:v>1177.8395399999999</c:v>
                </c:pt>
                <c:pt idx="849">
                  <c:v>1183.207819</c:v>
                </c:pt>
                <c:pt idx="850">
                  <c:v>1189.7414859999999</c:v>
                </c:pt>
                <c:pt idx="851">
                  <c:v>1198.869743</c:v>
                </c:pt>
                <c:pt idx="852">
                  <c:v>1202.521465</c:v>
                </c:pt>
                <c:pt idx="853">
                  <c:v>1195.4470389999999</c:v>
                </c:pt>
                <c:pt idx="854">
                  <c:v>1189.8315110000001</c:v>
                </c:pt>
                <c:pt idx="855">
                  <c:v>1196.5288109999999</c:v>
                </c:pt>
                <c:pt idx="856">
                  <c:v>1185.821087</c:v>
                </c:pt>
                <c:pt idx="857">
                  <c:v>1182.9535040000001</c:v>
                </c:pt>
                <c:pt idx="858">
                  <c:v>1184.550297</c:v>
                </c:pt>
                <c:pt idx="859">
                  <c:v>1177.648338</c:v>
                </c:pt>
                <c:pt idx="860">
                  <c:v>1177.769395</c:v>
                </c:pt>
                <c:pt idx="861">
                  <c:v>1157.447615</c:v>
                </c:pt>
                <c:pt idx="862">
                  <c:v>1133.5820430000001</c:v>
                </c:pt>
                <c:pt idx="863">
                  <c:v>1130.149118</c:v>
                </c:pt>
                <c:pt idx="864">
                  <c:v>1139.8182019999999</c:v>
                </c:pt>
                <c:pt idx="865">
                  <c:v>1124.967232</c:v>
                </c:pt>
                <c:pt idx="866">
                  <c:v>1127.38356</c:v>
                </c:pt>
                <c:pt idx="867">
                  <c:v>1132.5640189999999</c:v>
                </c:pt>
                <c:pt idx="868">
                  <c:v>1131.9986140000001</c:v>
                </c:pt>
                <c:pt idx="869">
                  <c:v>1131.1954639999999</c:v>
                </c:pt>
                <c:pt idx="870">
                  <c:v>1134.957345</c:v>
                </c:pt>
                <c:pt idx="871">
                  <c:v>1141.8435050000001</c:v>
                </c:pt>
                <c:pt idx="872">
                  <c:v>1140.7471539999999</c:v>
                </c:pt>
                <c:pt idx="873">
                  <c:v>1135.054684</c:v>
                </c:pt>
                <c:pt idx="874">
                  <c:v>1136.4298120000001</c:v>
                </c:pt>
                <c:pt idx="875">
                  <c:v>1136.0563520000001</c:v>
                </c:pt>
                <c:pt idx="876">
                  <c:v>1143.3338610000001</c:v>
                </c:pt>
                <c:pt idx="877">
                  <c:v>1146.189255</c:v>
                </c:pt>
                <c:pt idx="878">
                  <c:v>1142.7702839999999</c:v>
                </c:pt>
                <c:pt idx="879">
                  <c:v>1149.1702379999999</c:v>
                </c:pt>
                <c:pt idx="880">
                  <c:v>1146.4260839999999</c:v>
                </c:pt>
                <c:pt idx="881">
                  <c:v>1141.965246</c:v>
                </c:pt>
                <c:pt idx="882">
                  <c:v>1140.1555639999999</c:v>
                </c:pt>
                <c:pt idx="883">
                  <c:v>1138.8363509999999</c:v>
                </c:pt>
                <c:pt idx="884">
                  <c:v>1135.4206730000001</c:v>
                </c:pt>
                <c:pt idx="885">
                  <c:v>1141.9836600000001</c:v>
                </c:pt>
                <c:pt idx="886">
                  <c:v>1141.8077029999999</c:v>
                </c:pt>
                <c:pt idx="887">
                  <c:v>1151.618845</c:v>
                </c:pt>
                <c:pt idx="888">
                  <c:v>1152.4959389999999</c:v>
                </c:pt>
                <c:pt idx="889">
                  <c:v>1162.5823250000001</c:v>
                </c:pt>
                <c:pt idx="890">
                  <c:v>1165.004418</c:v>
                </c:pt>
                <c:pt idx="891">
                  <c:v>1162.561843</c:v>
                </c:pt>
                <c:pt idx="892">
                  <c:v>1159.3413519999999</c:v>
                </c:pt>
                <c:pt idx="893">
                  <c:v>1168.9091679999999</c:v>
                </c:pt>
                <c:pt idx="894">
                  <c:v>1181.459703</c:v>
                </c:pt>
                <c:pt idx="895">
                  <c:v>1192.437293</c:v>
                </c:pt>
                <c:pt idx="896">
                  <c:v>1180.6435449999999</c:v>
                </c:pt>
                <c:pt idx="897">
                  <c:v>1186.2500460000001</c:v>
                </c:pt>
                <c:pt idx="898">
                  <c:v>1189.4955580000001</c:v>
                </c:pt>
                <c:pt idx="899">
                  <c:v>1187.6847580000001</c:v>
                </c:pt>
                <c:pt idx="900">
                  <c:v>1187.1866170000001</c:v>
                </c:pt>
                <c:pt idx="901">
                  <c:v>1184.28017</c:v>
                </c:pt>
                <c:pt idx="902">
                  <c:v>1194.1074189999999</c:v>
                </c:pt>
                <c:pt idx="903">
                  <c:v>1192.030622</c:v>
                </c:pt>
                <c:pt idx="904">
                  <c:v>1201.225355</c:v>
                </c:pt>
                <c:pt idx="905">
                  <c:v>1205.621028</c:v>
                </c:pt>
                <c:pt idx="906">
                  <c:v>1204.370848</c:v>
                </c:pt>
                <c:pt idx="907">
                  <c:v>1198.709026</c:v>
                </c:pt>
                <c:pt idx="908">
                  <c:v>1200.8919780000001</c:v>
                </c:pt>
                <c:pt idx="909">
                  <c:v>1192.234078</c:v>
                </c:pt>
                <c:pt idx="910">
                  <c:v>1183.2261550000001</c:v>
                </c:pt>
                <c:pt idx="911">
                  <c:v>1179.917747</c:v>
                </c:pt>
                <c:pt idx="912">
                  <c:v>1178.6961630000001</c:v>
                </c:pt>
                <c:pt idx="913">
                  <c:v>1184.604147</c:v>
                </c:pt>
                <c:pt idx="914">
                  <c:v>1173.8442010000001</c:v>
                </c:pt>
                <c:pt idx="915">
                  <c:v>1168.3172750000001</c:v>
                </c:pt>
                <c:pt idx="916">
                  <c:v>1163.962857</c:v>
                </c:pt>
                <c:pt idx="917">
                  <c:v>1161.2110869999999</c:v>
                </c:pt>
                <c:pt idx="918">
                  <c:v>1156.4511789999999</c:v>
                </c:pt>
                <c:pt idx="919">
                  <c:v>1157.997036</c:v>
                </c:pt>
                <c:pt idx="920">
                  <c:v>1149.8574550000001</c:v>
                </c:pt>
                <c:pt idx="921">
                  <c:v>1157.5572569999999</c:v>
                </c:pt>
                <c:pt idx="922">
                  <c:v>1159.1626470000001</c:v>
                </c:pt>
                <c:pt idx="923">
                  <c:v>1169.605922</c:v>
                </c:pt>
                <c:pt idx="924">
                  <c:v>1174.9264189999999</c:v>
                </c:pt>
                <c:pt idx="925">
                  <c:v>1159.1168929999999</c:v>
                </c:pt>
                <c:pt idx="926">
                  <c:v>1163.1816739999999</c:v>
                </c:pt>
                <c:pt idx="927">
                  <c:v>1159.8822210000001</c:v>
                </c:pt>
                <c:pt idx="928">
                  <c:v>1156.4278079999999</c:v>
                </c:pt>
                <c:pt idx="929">
                  <c:v>1159.9743920000001</c:v>
                </c:pt>
                <c:pt idx="930">
                  <c:v>1157.4060549999999</c:v>
                </c:pt>
                <c:pt idx="931">
                  <c:v>1153.4356150000001</c:v>
                </c:pt>
                <c:pt idx="932">
                  <c:v>1148.1511829999999</c:v>
                </c:pt>
                <c:pt idx="933">
                  <c:v>1135.583396</c:v>
                </c:pt>
                <c:pt idx="934">
                  <c:v>1129.082146</c:v>
                </c:pt>
                <c:pt idx="935">
                  <c:v>1121.516846</c:v>
                </c:pt>
                <c:pt idx="936">
                  <c:v>1138.232119</c:v>
                </c:pt>
                <c:pt idx="937">
                  <c:v>1127.8521040000001</c:v>
                </c:pt>
                <c:pt idx="938">
                  <c:v>1126.1044730000001</c:v>
                </c:pt>
                <c:pt idx="939">
                  <c:v>1135.6269</c:v>
                </c:pt>
                <c:pt idx="940">
                  <c:v>1151.623816</c:v>
                </c:pt>
                <c:pt idx="941">
                  <c:v>1145.884869</c:v>
                </c:pt>
                <c:pt idx="942">
                  <c:v>1141.429042</c:v>
                </c:pt>
                <c:pt idx="943">
                  <c:v>1125.9038740000001</c:v>
                </c:pt>
                <c:pt idx="944">
                  <c:v>1113.1504540000001</c:v>
                </c:pt>
                <c:pt idx="945">
                  <c:v>1112.793872</c:v>
                </c:pt>
                <c:pt idx="946">
                  <c:v>1123.75414</c:v>
                </c:pt>
                <c:pt idx="947">
                  <c:v>1114.488239</c:v>
                </c:pt>
                <c:pt idx="948">
                  <c:v>1123.4030560000001</c:v>
                </c:pt>
                <c:pt idx="949">
                  <c:v>1131.942196</c:v>
                </c:pt>
                <c:pt idx="950">
                  <c:v>1120.7011339999999</c:v>
                </c:pt>
                <c:pt idx="951">
                  <c:v>1114.6806839999999</c:v>
                </c:pt>
                <c:pt idx="952">
                  <c:v>1122.9847769999999</c:v>
                </c:pt>
                <c:pt idx="953">
                  <c:v>1125.854237</c:v>
                </c:pt>
                <c:pt idx="954">
                  <c:v>1132.774161</c:v>
                </c:pt>
                <c:pt idx="955">
                  <c:v>1140.636405</c:v>
                </c:pt>
                <c:pt idx="956">
                  <c:v>1143.6086270000001</c:v>
                </c:pt>
                <c:pt idx="957">
                  <c:v>1151.743046</c:v>
                </c:pt>
                <c:pt idx="958">
                  <c:v>1148.525944</c:v>
                </c:pt>
                <c:pt idx="959">
                  <c:v>1152.6948749999999</c:v>
                </c:pt>
                <c:pt idx="960">
                  <c:v>1142.4376549999999</c:v>
                </c:pt>
                <c:pt idx="961">
                  <c:v>1137.196269</c:v>
                </c:pt>
                <c:pt idx="962">
                  <c:v>1138.4268340000001</c:v>
                </c:pt>
                <c:pt idx="963">
                  <c:v>1138.2729099999999</c:v>
                </c:pt>
                <c:pt idx="964">
                  <c:v>1144.3019260000001</c:v>
                </c:pt>
                <c:pt idx="965">
                  <c:v>1138.1146900000001</c:v>
                </c:pt>
                <c:pt idx="966">
                  <c:v>1170.6875950000001</c:v>
                </c:pt>
                <c:pt idx="967">
                  <c:v>1174.932354</c:v>
                </c:pt>
                <c:pt idx="968">
                  <c:v>1170.592609</c:v>
                </c:pt>
                <c:pt idx="969">
                  <c:v>1176.6464980000001</c:v>
                </c:pt>
                <c:pt idx="970">
                  <c:v>1177.756558</c:v>
                </c:pt>
                <c:pt idx="971">
                  <c:v>1174.177801</c:v>
                </c:pt>
                <c:pt idx="972">
                  <c:v>1177.0740189999999</c:v>
                </c:pt>
                <c:pt idx="973">
                  <c:v>1175.6606469999999</c:v>
                </c:pt>
                <c:pt idx="974">
                  <c:v>1183.2424490000001</c:v>
                </c:pt>
                <c:pt idx="975">
                  <c:v>1188.882668</c:v>
                </c:pt>
                <c:pt idx="976">
                  <c:v>1193.344885</c:v>
                </c:pt>
                <c:pt idx="977">
                  <c:v>1195.323611</c:v>
                </c:pt>
                <c:pt idx="978">
                  <c:v>1190.2721340000001</c:v>
                </c:pt>
                <c:pt idx="979">
                  <c:v>1191.951194</c:v>
                </c:pt>
                <c:pt idx="980">
                  <c:v>1204.778071</c:v>
                </c:pt>
                <c:pt idx="981">
                  <c:v>1212.660897</c:v>
                </c:pt>
                <c:pt idx="982">
                  <c:v>1214.8618349999999</c:v>
                </c:pt>
                <c:pt idx="983">
                  <c:v>1207.5788950000001</c:v>
                </c:pt>
                <c:pt idx="984">
                  <c:v>1204.4439910000001</c:v>
                </c:pt>
                <c:pt idx="985">
                  <c:v>1206.0384919999999</c:v>
                </c:pt>
                <c:pt idx="986">
                  <c:v>1206.1871349999999</c:v>
                </c:pt>
                <c:pt idx="987">
                  <c:v>1203.3877010000001</c:v>
                </c:pt>
                <c:pt idx="988">
                  <c:v>1204.180417</c:v>
                </c:pt>
                <c:pt idx="989">
                  <c:v>1208.641046</c:v>
                </c:pt>
                <c:pt idx="990">
                  <c:v>1206.315347</c:v>
                </c:pt>
                <c:pt idx="991">
                  <c:v>1198.2828340000001</c:v>
                </c:pt>
                <c:pt idx="992">
                  <c:v>1191.664808</c:v>
                </c:pt>
                <c:pt idx="993">
                  <c:v>1183.0449309999999</c:v>
                </c:pt>
                <c:pt idx="994">
                  <c:v>1180.0511389999999</c:v>
                </c:pt>
                <c:pt idx="995">
                  <c:v>1187.691051</c:v>
                </c:pt>
                <c:pt idx="996">
                  <c:v>1179.5124450000001</c:v>
                </c:pt>
                <c:pt idx="997">
                  <c:v>1179.8757419999999</c:v>
                </c:pt>
                <c:pt idx="998">
                  <c:v>1166.7573649999999</c:v>
                </c:pt>
                <c:pt idx="999">
                  <c:v>1169.712166</c:v>
                </c:pt>
                <c:pt idx="1000">
                  <c:v>1165.1045300000001</c:v>
                </c:pt>
                <c:pt idx="1001">
                  <c:v>1172.8534199999999</c:v>
                </c:pt>
                <c:pt idx="1002">
                  <c:v>1176.6186829999999</c:v>
                </c:pt>
                <c:pt idx="1003">
                  <c:v>1178.969321</c:v>
                </c:pt>
                <c:pt idx="1004">
                  <c:v>1191.2570089999999</c:v>
                </c:pt>
                <c:pt idx="1005">
                  <c:v>1191.691462</c:v>
                </c:pt>
                <c:pt idx="1006">
                  <c:v>1193.4169509999999</c:v>
                </c:pt>
                <c:pt idx="1007">
                  <c:v>1202.8353509999999</c:v>
                </c:pt>
                <c:pt idx="1008">
                  <c:v>1210.694219</c:v>
                </c:pt>
                <c:pt idx="1009">
                  <c:v>1216.075233</c:v>
                </c:pt>
                <c:pt idx="1010">
                  <c:v>1216.5630309999999</c:v>
                </c:pt>
                <c:pt idx="1011">
                  <c:v>1217.165972</c:v>
                </c:pt>
                <c:pt idx="1012">
                  <c:v>1220.089289</c:v>
                </c:pt>
                <c:pt idx="1013">
                  <c:v>1216.6487830000001</c:v>
                </c:pt>
                <c:pt idx="1014">
                  <c:v>1218.7688129999999</c:v>
                </c:pt>
                <c:pt idx="1015">
                  <c:v>1221.5365999999999</c:v>
                </c:pt>
                <c:pt idx="1016">
                  <c:v>1222.363222</c:v>
                </c:pt>
                <c:pt idx="1017">
                  <c:v>1224.53412</c:v>
                </c:pt>
                <c:pt idx="1018">
                  <c:v>1226.261227</c:v>
                </c:pt>
                <c:pt idx="1019">
                  <c:v>1224.6458070000001</c:v>
                </c:pt>
                <c:pt idx="1020">
                  <c:v>1219.513798</c:v>
                </c:pt>
                <c:pt idx="1021">
                  <c:v>1224.893648</c:v>
                </c:pt>
                <c:pt idx="1022">
                  <c:v>1232.3171110000001</c:v>
                </c:pt>
                <c:pt idx="1023">
                  <c:v>1236.5652709999999</c:v>
                </c:pt>
                <c:pt idx="1024">
                  <c:v>1230.9059090000001</c:v>
                </c:pt>
                <c:pt idx="1025">
                  <c:v>1223.4212030000001</c:v>
                </c:pt>
                <c:pt idx="1026">
                  <c:v>1225.5497949999999</c:v>
                </c:pt>
                <c:pt idx="1027">
                  <c:v>1225.0282299999999</c:v>
                </c:pt>
                <c:pt idx="1028">
                  <c:v>1221.033629</c:v>
                </c:pt>
                <c:pt idx="1029">
                  <c:v>1212.9956569999999</c:v>
                </c:pt>
                <c:pt idx="1030">
                  <c:v>1219.7588149999999</c:v>
                </c:pt>
                <c:pt idx="1031">
                  <c:v>1217.032093</c:v>
                </c:pt>
                <c:pt idx="1032">
                  <c:v>1216.224584</c:v>
                </c:pt>
                <c:pt idx="1033">
                  <c:v>1211.5759579999999</c:v>
                </c:pt>
                <c:pt idx="1034">
                  <c:v>1210.8575949999999</c:v>
                </c:pt>
                <c:pt idx="1035">
                  <c:v>1197.820485</c:v>
                </c:pt>
                <c:pt idx="1036">
                  <c:v>1194.0984450000001</c:v>
                </c:pt>
                <c:pt idx="1037">
                  <c:v>1199.299614</c:v>
                </c:pt>
                <c:pt idx="1038">
                  <c:v>1193.2213180000001</c:v>
                </c:pt>
                <c:pt idx="1039">
                  <c:v>1196.2715499999999</c:v>
                </c:pt>
                <c:pt idx="1040">
                  <c:v>1201.823077</c:v>
                </c:pt>
                <c:pt idx="1041">
                  <c:v>1198.7431220000001</c:v>
                </c:pt>
                <c:pt idx="1042">
                  <c:v>1199.7027459999999</c:v>
                </c:pt>
                <c:pt idx="1043">
                  <c:v>1213.133914</c:v>
                </c:pt>
                <c:pt idx="1044">
                  <c:v>1212.460844</c:v>
                </c:pt>
                <c:pt idx="1045">
                  <c:v>1207.5948539999999</c:v>
                </c:pt>
                <c:pt idx="1046">
                  <c:v>1211.606055</c:v>
                </c:pt>
                <c:pt idx="1047">
                  <c:v>1207.0803069999999</c:v>
                </c:pt>
                <c:pt idx="1048">
                  <c:v>1204.8377089999999</c:v>
                </c:pt>
                <c:pt idx="1049">
                  <c:v>1205.2562390000001</c:v>
                </c:pt>
                <c:pt idx="1050">
                  <c:v>1204.679897</c:v>
                </c:pt>
                <c:pt idx="1051">
                  <c:v>1200.5109520000001</c:v>
                </c:pt>
                <c:pt idx="1052">
                  <c:v>1202.3500309999999</c:v>
                </c:pt>
                <c:pt idx="1053">
                  <c:v>1200.2942479999999</c:v>
                </c:pt>
                <c:pt idx="1054">
                  <c:v>1201.485347</c:v>
                </c:pt>
                <c:pt idx="1055">
                  <c:v>1208.2982440000001</c:v>
                </c:pt>
                <c:pt idx="1056">
                  <c:v>1208.0675000000001</c:v>
                </c:pt>
                <c:pt idx="1057">
                  <c:v>1207.092398</c:v>
                </c:pt>
                <c:pt idx="1058">
                  <c:v>1209.0879170000001</c:v>
                </c:pt>
                <c:pt idx="1059">
                  <c:v>1203.981638</c:v>
                </c:pt>
                <c:pt idx="1060">
                  <c:v>1201.6926550000001</c:v>
                </c:pt>
                <c:pt idx="1061">
                  <c:v>1208.3263119999999</c:v>
                </c:pt>
                <c:pt idx="1062">
                  <c:v>1212.603327</c:v>
                </c:pt>
                <c:pt idx="1063">
                  <c:v>1220.5289949999999</c:v>
                </c:pt>
                <c:pt idx="1064">
                  <c:v>1225.1067330000001</c:v>
                </c:pt>
                <c:pt idx="1065">
                  <c:v>1226.4770590000001</c:v>
                </c:pt>
                <c:pt idx="1066">
                  <c:v>1223.6073220000001</c:v>
                </c:pt>
                <c:pt idx="1067">
                  <c:v>1226.6502599999999</c:v>
                </c:pt>
                <c:pt idx="1068">
                  <c:v>1224.7036430000001</c:v>
                </c:pt>
                <c:pt idx="1069">
                  <c:v>1225.7141469999999</c:v>
                </c:pt>
                <c:pt idx="1070">
                  <c:v>1225.581711</c:v>
                </c:pt>
                <c:pt idx="1071">
                  <c:v>1227.7998729999999</c:v>
                </c:pt>
                <c:pt idx="1072">
                  <c:v>1225.4639609999999</c:v>
                </c:pt>
                <c:pt idx="1073">
                  <c:v>1226.419844</c:v>
                </c:pt>
                <c:pt idx="1074">
                  <c:v>1228.767812</c:v>
                </c:pt>
                <c:pt idx="1075">
                  <c:v>1227.5249530000001</c:v>
                </c:pt>
                <c:pt idx="1076">
                  <c:v>1230.0043820000001</c:v>
                </c:pt>
                <c:pt idx="1077">
                  <c:v>1234.7325410000001</c:v>
                </c:pt>
                <c:pt idx="1078">
                  <c:v>1233.41354</c:v>
                </c:pt>
                <c:pt idx="1079">
                  <c:v>1231.8827550000001</c:v>
                </c:pt>
                <c:pt idx="1080">
                  <c:v>1229.2904960000001</c:v>
                </c:pt>
                <c:pt idx="1081">
                  <c:v>1232.4571510000001</c:v>
                </c:pt>
                <c:pt idx="1082">
                  <c:v>1240.716302</c:v>
                </c:pt>
                <c:pt idx="1083">
                  <c:v>1234.3113450000001</c:v>
                </c:pt>
                <c:pt idx="1084">
                  <c:v>1234.358164</c:v>
                </c:pt>
                <c:pt idx="1085">
                  <c:v>1235.304001</c:v>
                </c:pt>
                <c:pt idx="1086">
                  <c:v>1229.0684550000001</c:v>
                </c:pt>
                <c:pt idx="1087">
                  <c:v>1230.899942</c:v>
                </c:pt>
                <c:pt idx="1088">
                  <c:v>1228.3364260000001</c:v>
                </c:pt>
                <c:pt idx="1089">
                  <c:v>1227.1412069999999</c:v>
                </c:pt>
                <c:pt idx="1090">
                  <c:v>1229.606532</c:v>
                </c:pt>
                <c:pt idx="1091">
                  <c:v>1235.1338040000001</c:v>
                </c:pt>
                <c:pt idx="1092">
                  <c:v>1233.769976</c:v>
                </c:pt>
                <c:pt idx="1093">
                  <c:v>1232.440961</c:v>
                </c:pt>
                <c:pt idx="1094">
                  <c:v>1223.013371</c:v>
                </c:pt>
                <c:pt idx="1095">
                  <c:v>1224.2650430000001</c:v>
                </c:pt>
                <c:pt idx="1096">
                  <c:v>1223.4740690000001</c:v>
                </c:pt>
                <c:pt idx="1097">
                  <c:v>1226.9056599999999</c:v>
                </c:pt>
                <c:pt idx="1098">
                  <c:v>1216.580379</c:v>
                </c:pt>
                <c:pt idx="1099">
                  <c:v>1209.0015229999999</c:v>
                </c:pt>
                <c:pt idx="1100">
                  <c:v>1207.76872</c:v>
                </c:pt>
                <c:pt idx="1101">
                  <c:v>1213.1333959999999</c:v>
                </c:pt>
                <c:pt idx="1102">
                  <c:v>1213.746112</c:v>
                </c:pt>
                <c:pt idx="1103">
                  <c:v>1213.1283040000001</c:v>
                </c:pt>
                <c:pt idx="1104">
                  <c:v>1214.882936</c:v>
                </c:pt>
                <c:pt idx="1105">
                  <c:v>1219.3402530000001</c:v>
                </c:pt>
                <c:pt idx="1106">
                  <c:v>1223.7078160000001</c:v>
                </c:pt>
                <c:pt idx="1107">
                  <c:v>1220.917533</c:v>
                </c:pt>
                <c:pt idx="1108">
                  <c:v>1222.4628110000001</c:v>
                </c:pt>
                <c:pt idx="1109">
                  <c:v>1212.1381409999999</c:v>
                </c:pt>
                <c:pt idx="1110">
                  <c:v>1216.090674</c:v>
                </c:pt>
                <c:pt idx="1111">
                  <c:v>1217.1405099999999</c:v>
                </c:pt>
                <c:pt idx="1112">
                  <c:v>1222.059559</c:v>
                </c:pt>
                <c:pt idx="1113">
                  <c:v>1218.0301710000001</c:v>
                </c:pt>
                <c:pt idx="1114">
                  <c:v>1223.326129</c:v>
                </c:pt>
                <c:pt idx="1115">
                  <c:v>1227.804564</c:v>
                </c:pt>
                <c:pt idx="1116">
                  <c:v>1226.319499</c:v>
                </c:pt>
                <c:pt idx="1117">
                  <c:v>1222.8988830000001</c:v>
                </c:pt>
                <c:pt idx="1118">
                  <c:v>1221.6964949999999</c:v>
                </c:pt>
                <c:pt idx="1119">
                  <c:v>1216.714246</c:v>
                </c:pt>
                <c:pt idx="1120">
                  <c:v>1210.573343</c:v>
                </c:pt>
                <c:pt idx="1121">
                  <c:v>1211.4262940000001</c:v>
                </c:pt>
                <c:pt idx="1122">
                  <c:v>1208.0595370000001</c:v>
                </c:pt>
                <c:pt idx="1123">
                  <c:v>1214.0096550000001</c:v>
                </c:pt>
                <c:pt idx="1124">
                  <c:v>1220.950296</c:v>
                </c:pt>
                <c:pt idx="1125">
                  <c:v>1216.7837010000001</c:v>
                </c:pt>
                <c:pt idx="1126">
                  <c:v>1231.549062</c:v>
                </c:pt>
                <c:pt idx="1127">
                  <c:v>1231.0110769999999</c:v>
                </c:pt>
                <c:pt idx="1128">
                  <c:v>1224.2354250000001</c:v>
                </c:pt>
                <c:pt idx="1129">
                  <c:v>1216.7996419999999</c:v>
                </c:pt>
                <c:pt idx="1130">
                  <c:v>1212.2671780000001</c:v>
                </c:pt>
                <c:pt idx="1131">
                  <c:v>1214.087595</c:v>
                </c:pt>
                <c:pt idx="1132">
                  <c:v>1216.15308</c:v>
                </c:pt>
                <c:pt idx="1133">
                  <c:v>1225.8975829999999</c:v>
                </c:pt>
                <c:pt idx="1134">
                  <c:v>1233.7282760000001</c:v>
                </c:pt>
                <c:pt idx="1135">
                  <c:v>1233.822011</c:v>
                </c:pt>
                <c:pt idx="1136">
                  <c:v>1232.3621619999999</c:v>
                </c:pt>
                <c:pt idx="1137">
                  <c:v>1235.6626819999999</c:v>
                </c:pt>
                <c:pt idx="1138">
                  <c:v>1238.67848</c:v>
                </c:pt>
                <c:pt idx="1139">
                  <c:v>1230.6511660000001</c:v>
                </c:pt>
                <c:pt idx="1140">
                  <c:v>1236.0090110000001</c:v>
                </c:pt>
                <c:pt idx="1141">
                  <c:v>1232.933305</c:v>
                </c:pt>
                <c:pt idx="1142">
                  <c:v>1231.5409110000001</c:v>
                </c:pt>
                <c:pt idx="1143">
                  <c:v>1235.4179349999999</c:v>
                </c:pt>
                <c:pt idx="1144">
                  <c:v>1227.0252410000001</c:v>
                </c:pt>
                <c:pt idx="1145">
                  <c:v>1236.302514</c:v>
                </c:pt>
                <c:pt idx="1146">
                  <c:v>1239.573609</c:v>
                </c:pt>
                <c:pt idx="1147">
                  <c:v>1234.1891499999999</c:v>
                </c:pt>
                <c:pt idx="1148">
                  <c:v>1225.8440250000001</c:v>
                </c:pt>
                <c:pt idx="1149">
                  <c:v>1219.265889</c:v>
                </c:pt>
                <c:pt idx="1150">
                  <c:v>1228.282455</c:v>
                </c:pt>
                <c:pt idx="1151">
                  <c:v>1229.346847</c:v>
                </c:pt>
                <c:pt idx="1152">
                  <c:v>1229.9813590000001</c:v>
                </c:pt>
                <c:pt idx="1153">
                  <c:v>1228.5223129999999</c:v>
                </c:pt>
                <c:pt idx="1154">
                  <c:v>1224.9019149999999</c:v>
                </c:pt>
                <c:pt idx="1155">
                  <c:v>1223.4453349999999</c:v>
                </c:pt>
                <c:pt idx="1156">
                  <c:v>1213.1825470000001</c:v>
                </c:pt>
                <c:pt idx="1157">
                  <c:v>1209.78523</c:v>
                </c:pt>
                <c:pt idx="1158">
                  <c:v>1207.6456310000001</c:v>
                </c:pt>
                <c:pt idx="1159">
                  <c:v>1209.4622179999999</c:v>
                </c:pt>
                <c:pt idx="1160">
                  <c:v>1209.033359</c:v>
                </c:pt>
                <c:pt idx="1161">
                  <c:v>1206.399692</c:v>
                </c:pt>
                <c:pt idx="1162">
                  <c:v>1218.706729</c:v>
                </c:pt>
                <c:pt idx="1163">
                  <c:v>1214.10878</c:v>
                </c:pt>
                <c:pt idx="1164">
                  <c:v>1213.126546</c:v>
                </c:pt>
                <c:pt idx="1165">
                  <c:v>1218.64589</c:v>
                </c:pt>
                <c:pt idx="1166">
                  <c:v>1229.352476</c:v>
                </c:pt>
                <c:pt idx="1167">
                  <c:v>1229.7716150000001</c:v>
                </c:pt>
                <c:pt idx="1168">
                  <c:v>1232.299297</c:v>
                </c:pt>
                <c:pt idx="1169">
                  <c:v>1238.7539839999999</c:v>
                </c:pt>
                <c:pt idx="1170">
                  <c:v>1230.1646800000001</c:v>
                </c:pt>
                <c:pt idx="1171">
                  <c:v>1226.3214700000001</c:v>
                </c:pt>
                <c:pt idx="1172">
                  <c:v>1226.7536749999999</c:v>
                </c:pt>
                <c:pt idx="1173">
                  <c:v>1225.3141619999999</c:v>
                </c:pt>
                <c:pt idx="1174">
                  <c:v>1226.1253509999999</c:v>
                </c:pt>
                <c:pt idx="1175">
                  <c:v>1224.6286399999999</c:v>
                </c:pt>
                <c:pt idx="1176">
                  <c:v>1225.0686459999999</c:v>
                </c:pt>
                <c:pt idx="1177">
                  <c:v>1230.7929610000001</c:v>
                </c:pt>
                <c:pt idx="1178">
                  <c:v>1226.178721</c:v>
                </c:pt>
                <c:pt idx="1179">
                  <c:v>1223.535762</c:v>
                </c:pt>
                <c:pt idx="1180">
                  <c:v>1214.100232</c:v>
                </c:pt>
                <c:pt idx="1181">
                  <c:v>1211.5519119999999</c:v>
                </c:pt>
                <c:pt idx="1182">
                  <c:v>1198.8848330000001</c:v>
                </c:pt>
                <c:pt idx="1183">
                  <c:v>1201.0628039999999</c:v>
                </c:pt>
                <c:pt idx="1184">
                  <c:v>1195.2266959999999</c:v>
                </c:pt>
                <c:pt idx="1185">
                  <c:v>1188.8252829999999</c:v>
                </c:pt>
                <c:pt idx="1186">
                  <c:v>1185.408633</c:v>
                </c:pt>
                <c:pt idx="1187">
                  <c:v>1189.7675180000001</c:v>
                </c:pt>
                <c:pt idx="1188">
                  <c:v>1194.9276589999999</c:v>
                </c:pt>
                <c:pt idx="1189">
                  <c:v>1191.2501139999999</c:v>
                </c:pt>
                <c:pt idx="1190">
                  <c:v>1176.6855399999999</c:v>
                </c:pt>
                <c:pt idx="1191">
                  <c:v>1183.601729</c:v>
                </c:pt>
                <c:pt idx="1192">
                  <c:v>1186.1872499999999</c:v>
                </c:pt>
                <c:pt idx="1193">
                  <c:v>1189.1093410000001</c:v>
                </c:pt>
                <c:pt idx="1194">
                  <c:v>1200.3047429999999</c:v>
                </c:pt>
                <c:pt idx="1195">
                  <c:v>1206.951135</c:v>
                </c:pt>
                <c:pt idx="1196">
                  <c:v>1199.8903029999999</c:v>
                </c:pt>
                <c:pt idx="1197">
                  <c:v>1199.711867</c:v>
                </c:pt>
                <c:pt idx="1198">
                  <c:v>1200.423051</c:v>
                </c:pt>
                <c:pt idx="1199">
                  <c:v>1201.0685080000001</c:v>
                </c:pt>
                <c:pt idx="1200">
                  <c:v>1193.949108</c:v>
                </c:pt>
                <c:pt idx="1201">
                  <c:v>1186.8816770000001</c:v>
                </c:pt>
                <c:pt idx="1202">
                  <c:v>1182.7881319999999</c:v>
                </c:pt>
                <c:pt idx="1203">
                  <c:v>1185.517619</c:v>
                </c:pt>
                <c:pt idx="1204">
                  <c:v>1190.1048510000001</c:v>
                </c:pt>
                <c:pt idx="1205">
                  <c:v>1180.6994549999999</c:v>
                </c:pt>
                <c:pt idx="1206">
                  <c:v>1183.2747420000001</c:v>
                </c:pt>
                <c:pt idx="1207">
                  <c:v>1182.7952789999999</c:v>
                </c:pt>
                <c:pt idx="1208">
                  <c:v>1184.1490309999999</c:v>
                </c:pt>
                <c:pt idx="1209">
                  <c:v>1186.7797270000001</c:v>
                </c:pt>
                <c:pt idx="1210">
                  <c:v>1198.52773</c:v>
                </c:pt>
                <c:pt idx="1211">
                  <c:v>1211.157796</c:v>
                </c:pt>
                <c:pt idx="1212">
                  <c:v>1221.5340799999999</c:v>
                </c:pt>
                <c:pt idx="1213">
                  <c:v>1217.8408830000001</c:v>
                </c:pt>
                <c:pt idx="1214">
                  <c:v>1220.813418</c:v>
                </c:pt>
                <c:pt idx="1215">
                  <c:v>1223.518554</c:v>
                </c:pt>
                <c:pt idx="1216">
                  <c:v>1216.2355620000001</c:v>
                </c:pt>
                <c:pt idx="1217">
                  <c:v>1221.348246</c:v>
                </c:pt>
                <c:pt idx="1218">
                  <c:v>1222.927657</c:v>
                </c:pt>
                <c:pt idx="1219">
                  <c:v>1237.264979</c:v>
                </c:pt>
                <c:pt idx="1220">
                  <c:v>1235.3967500000001</c:v>
                </c:pt>
                <c:pt idx="1221">
                  <c:v>1240.647162</c:v>
                </c:pt>
                <c:pt idx="1222">
                  <c:v>1243.0379809999999</c:v>
                </c:pt>
                <c:pt idx="1223">
                  <c:v>1248.074008</c:v>
                </c:pt>
                <c:pt idx="1224">
                  <c:v>1242.311854</c:v>
                </c:pt>
                <c:pt idx="1225">
                  <c:v>1243.2681150000001</c:v>
                </c:pt>
                <c:pt idx="1226">
                  <c:v>1242.563308</c:v>
                </c:pt>
                <c:pt idx="1227">
                  <c:v>1241.369919</c:v>
                </c:pt>
                <c:pt idx="1228">
                  <c:v>1242.614875</c:v>
                </c:pt>
                <c:pt idx="1229">
                  <c:v>1244.507981</c:v>
                </c:pt>
                <c:pt idx="1230">
                  <c:v>1249.1584660000001</c:v>
                </c:pt>
                <c:pt idx="1231">
                  <c:v>1252.461356</c:v>
                </c:pt>
                <c:pt idx="1232">
                  <c:v>1261.321794</c:v>
                </c:pt>
                <c:pt idx="1233">
                  <c:v>1259.0557269999999</c:v>
                </c:pt>
                <c:pt idx="1234">
                  <c:v>1264.2841040000001</c:v>
                </c:pt>
                <c:pt idx="1235">
                  <c:v>1265.033302</c:v>
                </c:pt>
                <c:pt idx="1236">
                  <c:v>1267.7223019999999</c:v>
                </c:pt>
                <c:pt idx="1237">
                  <c:v>1265.8418939999999</c:v>
                </c:pt>
                <c:pt idx="1238">
                  <c:v>1265.6656519999999</c:v>
                </c:pt>
                <c:pt idx="1239">
                  <c:v>1267.4128949999999</c:v>
                </c:pt>
                <c:pt idx="1240">
                  <c:v>1281.8114800000001</c:v>
                </c:pt>
                <c:pt idx="1241">
                  <c:v>1289.6688650000001</c:v>
                </c:pt>
                <c:pt idx="1242">
                  <c:v>1285.903501</c:v>
                </c:pt>
                <c:pt idx="1243">
                  <c:v>1286.2196550000001</c:v>
                </c:pt>
                <c:pt idx="1244">
                  <c:v>1290.7617479999999</c:v>
                </c:pt>
                <c:pt idx="1245">
                  <c:v>1287.27883</c:v>
                </c:pt>
                <c:pt idx="1246">
                  <c:v>1287.562283</c:v>
                </c:pt>
                <c:pt idx="1247">
                  <c:v>1284.394186</c:v>
                </c:pt>
                <c:pt idx="1248">
                  <c:v>1292.9264880000001</c:v>
                </c:pt>
                <c:pt idx="1249">
                  <c:v>1287.2689809999999</c:v>
                </c:pt>
                <c:pt idx="1250">
                  <c:v>1289.357857</c:v>
                </c:pt>
                <c:pt idx="1251">
                  <c:v>1282.376878</c:v>
                </c:pt>
                <c:pt idx="1252">
                  <c:v>1280.931427</c:v>
                </c:pt>
                <c:pt idx="1253">
                  <c:v>1280.37807</c:v>
                </c:pt>
                <c:pt idx="1254">
                  <c:v>1280.7290780000001</c:v>
                </c:pt>
                <c:pt idx="1255">
                  <c:v>1286.876919</c:v>
                </c:pt>
                <c:pt idx="1256">
                  <c:v>1285.5530080000001</c:v>
                </c:pt>
                <c:pt idx="1257">
                  <c:v>1284.811148</c:v>
                </c:pt>
                <c:pt idx="1258">
                  <c:v>1285.803793</c:v>
                </c:pt>
                <c:pt idx="1259">
                  <c:v>1288.046298</c:v>
                </c:pt>
                <c:pt idx="1260">
                  <c:v>1289.497809</c:v>
                </c:pt>
                <c:pt idx="1261">
                  <c:v>1280.818352</c:v>
                </c:pt>
                <c:pt idx="1262">
                  <c:v>1271.4857890000001</c:v>
                </c:pt>
                <c:pt idx="1263">
                  <c:v>1273.1497429999999</c:v>
                </c:pt>
                <c:pt idx="1264">
                  <c:v>1276.6097709999999</c:v>
                </c:pt>
                <c:pt idx="1265">
                  <c:v>1279.5170579999999</c:v>
                </c:pt>
                <c:pt idx="1266">
                  <c:v>1280.3238040000001</c:v>
                </c:pt>
                <c:pt idx="1267">
                  <c:v>1282.565738</c:v>
                </c:pt>
                <c:pt idx="1268">
                  <c:v>1282.6631</c:v>
                </c:pt>
                <c:pt idx="1269">
                  <c:v>1280.691102</c:v>
                </c:pt>
                <c:pt idx="1270">
                  <c:v>1287.7221139999999</c:v>
                </c:pt>
                <c:pt idx="1271">
                  <c:v>1288.7499539999999</c:v>
                </c:pt>
                <c:pt idx="1272">
                  <c:v>1288.1479529999999</c:v>
                </c:pt>
                <c:pt idx="1273">
                  <c:v>1296.919768</c:v>
                </c:pt>
                <c:pt idx="1274">
                  <c:v>1294.0204160000001</c:v>
                </c:pt>
                <c:pt idx="1275">
                  <c:v>1287.844445</c:v>
                </c:pt>
                <c:pt idx="1276">
                  <c:v>1293.2719079999999</c:v>
                </c:pt>
                <c:pt idx="1277">
                  <c:v>1293.298542</c:v>
                </c:pt>
                <c:pt idx="1278">
                  <c:v>1289.636559</c:v>
                </c:pt>
                <c:pt idx="1279">
                  <c:v>1293.126759</c:v>
                </c:pt>
                <c:pt idx="1280">
                  <c:v>1293.1424440000001</c:v>
                </c:pt>
                <c:pt idx="1281">
                  <c:v>1281.75308</c:v>
                </c:pt>
                <c:pt idx="1282">
                  <c:v>1292.6320860000001</c:v>
                </c:pt>
                <c:pt idx="1283">
                  <c:v>1297.0000910000001</c:v>
                </c:pt>
                <c:pt idx="1284">
                  <c:v>1297.2920329999999</c:v>
                </c:pt>
                <c:pt idx="1285">
                  <c:v>1300.6545410000001</c:v>
                </c:pt>
                <c:pt idx="1286">
                  <c:v>1297.8463180000001</c:v>
                </c:pt>
                <c:pt idx="1287">
                  <c:v>1306.9686509999999</c:v>
                </c:pt>
                <c:pt idx="1288">
                  <c:v>1308.5116519999999</c:v>
                </c:pt>
                <c:pt idx="1289">
                  <c:v>1305.0401629999999</c:v>
                </c:pt>
                <c:pt idx="1290">
                  <c:v>1304.124642</c:v>
                </c:pt>
                <c:pt idx="1291">
                  <c:v>1303.7237439999999</c:v>
                </c:pt>
                <c:pt idx="1292">
                  <c:v>1311.492379</c:v>
                </c:pt>
                <c:pt idx="1293">
                  <c:v>1319.4915169999999</c:v>
                </c:pt>
                <c:pt idx="1294">
                  <c:v>1316.997372</c:v>
                </c:pt>
                <c:pt idx="1295">
                  <c:v>1318.648758</c:v>
                </c:pt>
                <c:pt idx="1296">
                  <c:v>1320.88912</c:v>
                </c:pt>
                <c:pt idx="1297">
                  <c:v>1324.8895379999999</c:v>
                </c:pt>
                <c:pt idx="1298">
                  <c:v>1325.056574</c:v>
                </c:pt>
                <c:pt idx="1299">
                  <c:v>1323.0950989999999</c:v>
                </c:pt>
                <c:pt idx="1300">
                  <c:v>1326.4393150000001</c:v>
                </c:pt>
                <c:pt idx="1301">
                  <c:v>1324.864587</c:v>
                </c:pt>
                <c:pt idx="1302">
                  <c:v>1319.719799</c:v>
                </c:pt>
                <c:pt idx="1303">
                  <c:v>1317.6730600000001</c:v>
                </c:pt>
                <c:pt idx="1304">
                  <c:v>1316.339307</c:v>
                </c:pt>
                <c:pt idx="1305">
                  <c:v>1321.504594</c:v>
                </c:pt>
                <c:pt idx="1306">
                  <c:v>1326.8194209999999</c:v>
                </c:pt>
                <c:pt idx="1307">
                  <c:v>1328.778654</c:v>
                </c:pt>
                <c:pt idx="1308">
                  <c:v>1330.0276839999999</c:v>
                </c:pt>
                <c:pt idx="1309">
                  <c:v>1326.1906959999999</c:v>
                </c:pt>
                <c:pt idx="1310">
                  <c:v>1325.3089440000001</c:v>
                </c:pt>
                <c:pt idx="1311">
                  <c:v>1331.554347</c:v>
                </c:pt>
                <c:pt idx="1312">
                  <c:v>1334.214952</c:v>
                </c:pt>
                <c:pt idx="1313">
                  <c:v>1326.923223</c:v>
                </c:pt>
                <c:pt idx="1314">
                  <c:v>1323.634374</c:v>
                </c:pt>
                <c:pt idx="1315">
                  <c:v>1324.3186499999999</c:v>
                </c:pt>
                <c:pt idx="1316">
                  <c:v>1321.8870010000001</c:v>
                </c:pt>
                <c:pt idx="1317">
                  <c:v>1326.2715659999999</c:v>
                </c:pt>
                <c:pt idx="1318">
                  <c:v>1326.136246</c:v>
                </c:pt>
                <c:pt idx="1319">
                  <c:v>1330.366753</c:v>
                </c:pt>
                <c:pt idx="1320">
                  <c:v>1321.3406910000001</c:v>
                </c:pt>
                <c:pt idx="1321">
                  <c:v>1321.986234</c:v>
                </c:pt>
                <c:pt idx="1322">
                  <c:v>1319.4042790000001</c:v>
                </c:pt>
                <c:pt idx="1323">
                  <c:v>1310.1432500000001</c:v>
                </c:pt>
                <c:pt idx="1324">
                  <c:v>1306.90435</c:v>
                </c:pt>
                <c:pt idx="1325">
                  <c:v>1306.1856330000001</c:v>
                </c:pt>
                <c:pt idx="1326">
                  <c:v>1304.021708</c:v>
                </c:pt>
                <c:pt idx="1327">
                  <c:v>1303.3107190000001</c:v>
                </c:pt>
                <c:pt idx="1328">
                  <c:v>1306.03998</c:v>
                </c:pt>
                <c:pt idx="1329">
                  <c:v>1309.8563799999999</c:v>
                </c:pt>
                <c:pt idx="1330">
                  <c:v>1307.2817030000001</c:v>
                </c:pt>
                <c:pt idx="1331">
                  <c:v>1302.150862</c:v>
                </c:pt>
                <c:pt idx="1332">
                  <c:v>1308.781117</c:v>
                </c:pt>
                <c:pt idx="1333">
                  <c:v>1314.3784009999999</c:v>
                </c:pt>
                <c:pt idx="1334">
                  <c:v>1307.9985469999999</c:v>
                </c:pt>
                <c:pt idx="1335">
                  <c:v>1309.0548020000001</c:v>
                </c:pt>
                <c:pt idx="1336">
                  <c:v>1315.282498</c:v>
                </c:pt>
                <c:pt idx="1337">
                  <c:v>1324.251242</c:v>
                </c:pt>
                <c:pt idx="1338">
                  <c:v>1332.693867</c:v>
                </c:pt>
                <c:pt idx="1339">
                  <c:v>1336.817194</c:v>
                </c:pt>
                <c:pt idx="1340">
                  <c:v>1333.8067450000001</c:v>
                </c:pt>
                <c:pt idx="1341">
                  <c:v>1344.325425</c:v>
                </c:pt>
                <c:pt idx="1342">
                  <c:v>1342.066877</c:v>
                </c:pt>
                <c:pt idx="1343">
                  <c:v>1343.112709</c:v>
                </c:pt>
                <c:pt idx="1344">
                  <c:v>1344.9886120000001</c:v>
                </c:pt>
                <c:pt idx="1345">
                  <c:v>1352.9200149999999</c:v>
                </c:pt>
                <c:pt idx="1346">
                  <c:v>1353.87565</c:v>
                </c:pt>
                <c:pt idx="1347">
                  <c:v>1353.921642</c:v>
                </c:pt>
                <c:pt idx="1348">
                  <c:v>1355.960319</c:v>
                </c:pt>
                <c:pt idx="1349">
                  <c:v>1350.5174239999999</c:v>
                </c:pt>
                <c:pt idx="1350">
                  <c:v>1345.8625919999999</c:v>
                </c:pt>
                <c:pt idx="1351">
                  <c:v>1348.33203</c:v>
                </c:pt>
                <c:pt idx="1352">
                  <c:v>1348.8159519999999</c:v>
                </c:pt>
                <c:pt idx="1353">
                  <c:v>1341.9587369999999</c:v>
                </c:pt>
                <c:pt idx="1354">
                  <c:v>1333.7730570000001</c:v>
                </c:pt>
                <c:pt idx="1355">
                  <c:v>1336.347538</c:v>
                </c:pt>
                <c:pt idx="1356">
                  <c:v>1346.2572299999999</c:v>
                </c:pt>
                <c:pt idx="1357">
                  <c:v>1352.078215</c:v>
                </c:pt>
                <c:pt idx="1358">
                  <c:v>1355.243289</c:v>
                </c:pt>
                <c:pt idx="1359">
                  <c:v>1365.3777930000001</c:v>
                </c:pt>
                <c:pt idx="1360">
                  <c:v>1365.2937629999999</c:v>
                </c:pt>
                <c:pt idx="1361">
                  <c:v>1360.6507630000001</c:v>
                </c:pt>
                <c:pt idx="1362">
                  <c:v>1360.806374</c:v>
                </c:pt>
                <c:pt idx="1363">
                  <c:v>1359.797094</c:v>
                </c:pt>
                <c:pt idx="1364">
                  <c:v>1366.0498849999999</c:v>
                </c:pt>
                <c:pt idx="1365">
                  <c:v>1368.6409679999999</c:v>
                </c:pt>
                <c:pt idx="1366">
                  <c:v>1368.7825290000001</c:v>
                </c:pt>
                <c:pt idx="1367">
                  <c:v>1369.207386</c:v>
                </c:pt>
                <c:pt idx="1368">
                  <c:v>1373.2435</c:v>
                </c:pt>
                <c:pt idx="1369">
                  <c:v>1372.5083729999999</c:v>
                </c:pt>
                <c:pt idx="1370">
                  <c:v>1369.344535</c:v>
                </c:pt>
                <c:pt idx="1371">
                  <c:v>1368.059622</c:v>
                </c:pt>
                <c:pt idx="1372">
                  <c:v>1369.2072700000001</c:v>
                </c:pt>
                <c:pt idx="1373">
                  <c:v>1364.8461580000001</c:v>
                </c:pt>
                <c:pt idx="1374">
                  <c:v>1360.145968</c:v>
                </c:pt>
                <c:pt idx="1375">
                  <c:v>1361.047335</c:v>
                </c:pt>
                <c:pt idx="1376">
                  <c:v>1363.1741010000001</c:v>
                </c:pt>
                <c:pt idx="1377">
                  <c:v>1360.377518</c:v>
                </c:pt>
                <c:pt idx="1378">
                  <c:v>1366.2749659999999</c:v>
                </c:pt>
                <c:pt idx="1379">
                  <c:v>1367.3109019999999</c:v>
                </c:pt>
                <c:pt idx="1380">
                  <c:v>1372.7961869999999</c:v>
                </c:pt>
                <c:pt idx="1381">
                  <c:v>1374.7644740000001</c:v>
                </c:pt>
                <c:pt idx="1382">
                  <c:v>1373.256511</c:v>
                </c:pt>
                <c:pt idx="1383">
                  <c:v>1380.0422149999999</c:v>
                </c:pt>
                <c:pt idx="1384">
                  <c:v>1383.104241</c:v>
                </c:pt>
                <c:pt idx="1385">
                  <c:v>1387.7397579999999</c:v>
                </c:pt>
                <c:pt idx="1386">
                  <c:v>1388.8469130000001</c:v>
                </c:pt>
                <c:pt idx="1387">
                  <c:v>1395.822561</c:v>
                </c:pt>
                <c:pt idx="1388">
                  <c:v>1389.568581</c:v>
                </c:pt>
                <c:pt idx="1389">
                  <c:v>1384.641034</c:v>
                </c:pt>
                <c:pt idx="1390">
                  <c:v>1380.6230989999999</c:v>
                </c:pt>
                <c:pt idx="1391">
                  <c:v>1385.3131430000001</c:v>
                </c:pt>
                <c:pt idx="1392">
                  <c:v>1385.65815</c:v>
                </c:pt>
                <c:pt idx="1393">
                  <c:v>1377.101576</c:v>
                </c:pt>
                <c:pt idx="1394">
                  <c:v>1375.285592</c:v>
                </c:pt>
                <c:pt idx="1395">
                  <c:v>1382.5813780000001</c:v>
                </c:pt>
                <c:pt idx="1396">
                  <c:v>1384.4559690000001</c:v>
                </c:pt>
                <c:pt idx="1397">
                  <c:v>1385.8601040000001</c:v>
                </c:pt>
                <c:pt idx="1398">
                  <c:v>1399.725091</c:v>
                </c:pt>
                <c:pt idx="1399">
                  <c:v>1395.9223030000001</c:v>
                </c:pt>
                <c:pt idx="1400">
                  <c:v>1390.140281</c:v>
                </c:pt>
                <c:pt idx="1401">
                  <c:v>1370.842531</c:v>
                </c:pt>
                <c:pt idx="1402">
                  <c:v>1367.853552</c:v>
                </c:pt>
                <c:pt idx="1403">
                  <c:v>1376.9999230000001</c:v>
                </c:pt>
                <c:pt idx="1404">
                  <c:v>1384.43283</c:v>
                </c:pt>
                <c:pt idx="1405">
                  <c:v>1386.6824409999999</c:v>
                </c:pt>
                <c:pt idx="1406">
                  <c:v>1395.917731</c:v>
                </c:pt>
                <c:pt idx="1407">
                  <c:v>1399.3606239999999</c:v>
                </c:pt>
                <c:pt idx="1408">
                  <c:v>1406.3190770000001</c:v>
                </c:pt>
                <c:pt idx="1409">
                  <c:v>1407.1463229999999</c:v>
                </c:pt>
                <c:pt idx="1410">
                  <c:v>1411.455596</c:v>
                </c:pt>
                <c:pt idx="1411">
                  <c:v>1411.247024</c:v>
                </c:pt>
                <c:pt idx="1412">
                  <c:v>1412.547851</c:v>
                </c:pt>
                <c:pt idx="1413">
                  <c:v>1406.3205740000001</c:v>
                </c:pt>
                <c:pt idx="1414">
                  <c:v>1413.8019979999999</c:v>
                </c:pt>
                <c:pt idx="1415">
                  <c:v>1410.2613899999999</c:v>
                </c:pt>
                <c:pt idx="1416">
                  <c:v>1405.314987</c:v>
                </c:pt>
                <c:pt idx="1417">
                  <c:v>1401.218241</c:v>
                </c:pt>
                <c:pt idx="1418">
                  <c:v>1401.38357</c:v>
                </c:pt>
                <c:pt idx="1419">
                  <c:v>1407.8261829999999</c:v>
                </c:pt>
                <c:pt idx="1420">
                  <c:v>1404.008311</c:v>
                </c:pt>
                <c:pt idx="1421">
                  <c:v>1404.964984</c:v>
                </c:pt>
                <c:pt idx="1422">
                  <c:v>1405.2954070000001</c:v>
                </c:pt>
                <c:pt idx="1423">
                  <c:v>1400.3767069999999</c:v>
                </c:pt>
                <c:pt idx="1424">
                  <c:v>1408.533492</c:v>
                </c:pt>
                <c:pt idx="1425">
                  <c:v>1410.8358029999999</c:v>
                </c:pt>
                <c:pt idx="1426">
                  <c:v>1414.0923740000001</c:v>
                </c:pt>
                <c:pt idx="1427">
                  <c:v>1419.865215</c:v>
                </c:pt>
                <c:pt idx="1428">
                  <c:v>1423.8863650000001</c:v>
                </c:pt>
                <c:pt idx="1429">
                  <c:v>1428.924501</c:v>
                </c:pt>
                <c:pt idx="1430">
                  <c:v>1427.1550540000001</c:v>
                </c:pt>
                <c:pt idx="1431">
                  <c:v>1423.723659</c:v>
                </c:pt>
                <c:pt idx="1432">
                  <c:v>1432.109473</c:v>
                </c:pt>
                <c:pt idx="1433">
                  <c:v>1431.374679</c:v>
                </c:pt>
                <c:pt idx="1434">
                  <c:v>1431.1084510000001</c:v>
                </c:pt>
                <c:pt idx="1435">
                  <c:v>1430.4249</c:v>
                </c:pt>
                <c:pt idx="1436">
                  <c:v>1427.2796499999999</c:v>
                </c:pt>
                <c:pt idx="1437">
                  <c:v>1432.9321849999999</c:v>
                </c:pt>
                <c:pt idx="1438">
                  <c:v>1440.0795869999999</c:v>
                </c:pt>
                <c:pt idx="1439">
                  <c:v>1439.2324920000001</c:v>
                </c:pt>
                <c:pt idx="1440">
                  <c:v>1437.2590359999999</c:v>
                </c:pt>
                <c:pt idx="1441">
                  <c:v>1434.781457</c:v>
                </c:pt>
                <c:pt idx="1442">
                  <c:v>1430.219642</c:v>
                </c:pt>
                <c:pt idx="1443">
                  <c:v>1430.3270460000001</c:v>
                </c:pt>
                <c:pt idx="1444">
                  <c:v>1427.0074139999999</c:v>
                </c:pt>
                <c:pt idx="1445">
                  <c:v>1429.545421</c:v>
                </c:pt>
                <c:pt idx="1446">
                  <c:v>1433.3506930000001</c:v>
                </c:pt>
                <c:pt idx="1447">
                  <c:v>1435.7872259999999</c:v>
                </c:pt>
                <c:pt idx="1448">
                  <c:v>1441.7275709999999</c:v>
                </c:pt>
                <c:pt idx="1449">
                  <c:v>1441.742671</c:v>
                </c:pt>
                <c:pt idx="1450">
                  <c:v>1446.0986049999999</c:v>
                </c:pt>
                <c:pt idx="1451">
                  <c:v>1445.5865470000001</c:v>
                </c:pt>
                <c:pt idx="1452">
                  <c:v>1450.5193549999999</c:v>
                </c:pt>
                <c:pt idx="1453">
                  <c:v>1442.9710620000001</c:v>
                </c:pt>
                <c:pt idx="1454">
                  <c:v>1442.5088720000001</c:v>
                </c:pt>
                <c:pt idx="1455">
                  <c:v>1436.4314420000001</c:v>
                </c:pt>
                <c:pt idx="1456">
                  <c:v>1438.451509</c:v>
                </c:pt>
                <c:pt idx="1457">
                  <c:v>1438.51234</c:v>
                </c:pt>
                <c:pt idx="1458">
                  <c:v>1438.253485</c:v>
                </c:pt>
                <c:pt idx="1459">
                  <c:v>1438.9029310000001</c:v>
                </c:pt>
                <c:pt idx="1460">
                  <c:v>1436.4549010000001</c:v>
                </c:pt>
                <c:pt idx="1461">
                  <c:v>1432.8112880000001</c:v>
                </c:pt>
                <c:pt idx="1462">
                  <c:v>1433.5251929999999</c:v>
                </c:pt>
                <c:pt idx="1463">
                  <c:v>1433.9333360000001</c:v>
                </c:pt>
                <c:pt idx="1464">
                  <c:v>1439.617927</c:v>
                </c:pt>
                <c:pt idx="1465">
                  <c:v>1446.3429149999999</c:v>
                </c:pt>
                <c:pt idx="1466">
                  <c:v>1455.159893</c:v>
                </c:pt>
                <c:pt idx="1467">
                  <c:v>1457.8307580000001</c:v>
                </c:pt>
                <c:pt idx="1468">
                  <c:v>1457.2065930000001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05-47CF-BDE0-6E3D43B35BB0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Données!$A$2:$A$1470</c:f>
              <c:numCache>
                <c:formatCode>m/d/yy</c:formatCode>
                <c:ptCount val="1469"/>
                <c:pt idx="0">
                  <c:v>43472</c:v>
                </c:pt>
                <c:pt idx="1">
                  <c:v>43473</c:v>
                </c:pt>
                <c:pt idx="2">
                  <c:v>43474</c:v>
                </c:pt>
                <c:pt idx="3">
                  <c:v>43475</c:v>
                </c:pt>
                <c:pt idx="4">
                  <c:v>43476</c:v>
                </c:pt>
                <c:pt idx="5">
                  <c:v>43479</c:v>
                </c:pt>
                <c:pt idx="6">
                  <c:v>43480</c:v>
                </c:pt>
                <c:pt idx="7">
                  <c:v>43481</c:v>
                </c:pt>
                <c:pt idx="8">
                  <c:v>43482</c:v>
                </c:pt>
                <c:pt idx="9">
                  <c:v>43483</c:v>
                </c:pt>
                <c:pt idx="10">
                  <c:v>43486</c:v>
                </c:pt>
                <c:pt idx="11">
                  <c:v>43487</c:v>
                </c:pt>
                <c:pt idx="12">
                  <c:v>43488</c:v>
                </c:pt>
                <c:pt idx="13">
                  <c:v>43489</c:v>
                </c:pt>
                <c:pt idx="14">
                  <c:v>43490</c:v>
                </c:pt>
                <c:pt idx="15">
                  <c:v>43493</c:v>
                </c:pt>
                <c:pt idx="16">
                  <c:v>43494</c:v>
                </c:pt>
                <c:pt idx="17">
                  <c:v>43495</c:v>
                </c:pt>
                <c:pt idx="18">
                  <c:v>43496</c:v>
                </c:pt>
                <c:pt idx="19">
                  <c:v>43497</c:v>
                </c:pt>
                <c:pt idx="20">
                  <c:v>43500</c:v>
                </c:pt>
                <c:pt idx="21">
                  <c:v>43501</c:v>
                </c:pt>
                <c:pt idx="22">
                  <c:v>43502</c:v>
                </c:pt>
                <c:pt idx="23">
                  <c:v>43503</c:v>
                </c:pt>
                <c:pt idx="24">
                  <c:v>43504</c:v>
                </c:pt>
                <c:pt idx="25">
                  <c:v>43507</c:v>
                </c:pt>
                <c:pt idx="26">
                  <c:v>43508</c:v>
                </c:pt>
                <c:pt idx="27">
                  <c:v>43509</c:v>
                </c:pt>
                <c:pt idx="28">
                  <c:v>43510</c:v>
                </c:pt>
                <c:pt idx="29">
                  <c:v>43511</c:v>
                </c:pt>
                <c:pt idx="30">
                  <c:v>43515</c:v>
                </c:pt>
                <c:pt idx="31">
                  <c:v>43516</c:v>
                </c:pt>
                <c:pt idx="32">
                  <c:v>43517</c:v>
                </c:pt>
                <c:pt idx="33">
                  <c:v>43518</c:v>
                </c:pt>
                <c:pt idx="34">
                  <c:v>43521</c:v>
                </c:pt>
                <c:pt idx="35">
                  <c:v>43522</c:v>
                </c:pt>
                <c:pt idx="36">
                  <c:v>43523</c:v>
                </c:pt>
                <c:pt idx="37">
                  <c:v>43524</c:v>
                </c:pt>
                <c:pt idx="38">
                  <c:v>43525</c:v>
                </c:pt>
                <c:pt idx="39">
                  <c:v>43528</c:v>
                </c:pt>
                <c:pt idx="40">
                  <c:v>43529</c:v>
                </c:pt>
                <c:pt idx="41">
                  <c:v>43530</c:v>
                </c:pt>
                <c:pt idx="42">
                  <c:v>43531</c:v>
                </c:pt>
                <c:pt idx="43">
                  <c:v>43532</c:v>
                </c:pt>
                <c:pt idx="44">
                  <c:v>43535</c:v>
                </c:pt>
                <c:pt idx="45">
                  <c:v>43536</c:v>
                </c:pt>
                <c:pt idx="46">
                  <c:v>43537</c:v>
                </c:pt>
                <c:pt idx="47">
                  <c:v>43538</c:v>
                </c:pt>
                <c:pt idx="48">
                  <c:v>43539</c:v>
                </c:pt>
                <c:pt idx="49">
                  <c:v>43542</c:v>
                </c:pt>
                <c:pt idx="50">
                  <c:v>43543</c:v>
                </c:pt>
                <c:pt idx="51">
                  <c:v>43544</c:v>
                </c:pt>
                <c:pt idx="52">
                  <c:v>43545</c:v>
                </c:pt>
                <c:pt idx="53">
                  <c:v>43546</c:v>
                </c:pt>
                <c:pt idx="54">
                  <c:v>43549</c:v>
                </c:pt>
                <c:pt idx="55">
                  <c:v>43550</c:v>
                </c:pt>
                <c:pt idx="56">
                  <c:v>43551</c:v>
                </c:pt>
                <c:pt idx="57">
                  <c:v>43552</c:v>
                </c:pt>
                <c:pt idx="58">
                  <c:v>43553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43563</c:v>
                </c:pt>
                <c:pt idx="65">
                  <c:v>43564</c:v>
                </c:pt>
                <c:pt idx="66">
                  <c:v>43565</c:v>
                </c:pt>
                <c:pt idx="67">
                  <c:v>43566</c:v>
                </c:pt>
                <c:pt idx="68">
                  <c:v>43567</c:v>
                </c:pt>
                <c:pt idx="69">
                  <c:v>43570</c:v>
                </c:pt>
                <c:pt idx="70">
                  <c:v>43571</c:v>
                </c:pt>
                <c:pt idx="71">
                  <c:v>43572</c:v>
                </c:pt>
                <c:pt idx="72">
                  <c:v>43573</c:v>
                </c:pt>
                <c:pt idx="73">
                  <c:v>43577</c:v>
                </c:pt>
                <c:pt idx="74">
                  <c:v>43578</c:v>
                </c:pt>
                <c:pt idx="75">
                  <c:v>43579</c:v>
                </c:pt>
                <c:pt idx="76">
                  <c:v>43580</c:v>
                </c:pt>
                <c:pt idx="77">
                  <c:v>43581</c:v>
                </c:pt>
                <c:pt idx="78">
                  <c:v>43584</c:v>
                </c:pt>
                <c:pt idx="79">
                  <c:v>43585</c:v>
                </c:pt>
                <c:pt idx="80">
                  <c:v>43586</c:v>
                </c:pt>
                <c:pt idx="81">
                  <c:v>43587</c:v>
                </c:pt>
                <c:pt idx="82">
                  <c:v>43588</c:v>
                </c:pt>
                <c:pt idx="83">
                  <c:v>43591</c:v>
                </c:pt>
                <c:pt idx="84">
                  <c:v>43592</c:v>
                </c:pt>
                <c:pt idx="85">
                  <c:v>43593</c:v>
                </c:pt>
                <c:pt idx="86">
                  <c:v>43594</c:v>
                </c:pt>
                <c:pt idx="87">
                  <c:v>43595</c:v>
                </c:pt>
                <c:pt idx="88">
                  <c:v>43598</c:v>
                </c:pt>
                <c:pt idx="89">
                  <c:v>43599</c:v>
                </c:pt>
                <c:pt idx="90">
                  <c:v>43600</c:v>
                </c:pt>
                <c:pt idx="91">
                  <c:v>43601</c:v>
                </c:pt>
                <c:pt idx="92">
                  <c:v>43602</c:v>
                </c:pt>
                <c:pt idx="93">
                  <c:v>43606</c:v>
                </c:pt>
                <c:pt idx="94">
                  <c:v>43607</c:v>
                </c:pt>
                <c:pt idx="95">
                  <c:v>43608</c:v>
                </c:pt>
                <c:pt idx="96">
                  <c:v>43609</c:v>
                </c:pt>
                <c:pt idx="97">
                  <c:v>43612</c:v>
                </c:pt>
                <c:pt idx="98">
                  <c:v>43613</c:v>
                </c:pt>
                <c:pt idx="99">
                  <c:v>43614</c:v>
                </c:pt>
                <c:pt idx="100">
                  <c:v>43615</c:v>
                </c:pt>
                <c:pt idx="101">
                  <c:v>43616</c:v>
                </c:pt>
                <c:pt idx="102">
                  <c:v>43619</c:v>
                </c:pt>
                <c:pt idx="103">
                  <c:v>43620</c:v>
                </c:pt>
                <c:pt idx="104">
                  <c:v>43621</c:v>
                </c:pt>
                <c:pt idx="105">
                  <c:v>43622</c:v>
                </c:pt>
                <c:pt idx="106">
                  <c:v>43623</c:v>
                </c:pt>
                <c:pt idx="107">
                  <c:v>43626</c:v>
                </c:pt>
                <c:pt idx="108">
                  <c:v>43627</c:v>
                </c:pt>
                <c:pt idx="109">
                  <c:v>43628</c:v>
                </c:pt>
                <c:pt idx="110">
                  <c:v>43629</c:v>
                </c:pt>
                <c:pt idx="111">
                  <c:v>43630</c:v>
                </c:pt>
                <c:pt idx="112">
                  <c:v>43633</c:v>
                </c:pt>
                <c:pt idx="113">
                  <c:v>43634</c:v>
                </c:pt>
                <c:pt idx="114">
                  <c:v>43635</c:v>
                </c:pt>
                <c:pt idx="115">
                  <c:v>43636</c:v>
                </c:pt>
                <c:pt idx="116">
                  <c:v>43637</c:v>
                </c:pt>
                <c:pt idx="117">
                  <c:v>43640</c:v>
                </c:pt>
                <c:pt idx="118">
                  <c:v>43641</c:v>
                </c:pt>
                <c:pt idx="119">
                  <c:v>43642</c:v>
                </c:pt>
                <c:pt idx="120">
                  <c:v>43643</c:v>
                </c:pt>
                <c:pt idx="121">
                  <c:v>43644</c:v>
                </c:pt>
                <c:pt idx="122">
                  <c:v>43648</c:v>
                </c:pt>
                <c:pt idx="123">
                  <c:v>43649</c:v>
                </c:pt>
                <c:pt idx="124">
                  <c:v>43650</c:v>
                </c:pt>
                <c:pt idx="125">
                  <c:v>43651</c:v>
                </c:pt>
                <c:pt idx="126">
                  <c:v>43654</c:v>
                </c:pt>
                <c:pt idx="127">
                  <c:v>43655</c:v>
                </c:pt>
                <c:pt idx="128">
                  <c:v>43656</c:v>
                </c:pt>
                <c:pt idx="129">
                  <c:v>43657</c:v>
                </c:pt>
                <c:pt idx="130">
                  <c:v>43658</c:v>
                </c:pt>
                <c:pt idx="131">
                  <c:v>43661</c:v>
                </c:pt>
                <c:pt idx="132">
                  <c:v>43662</c:v>
                </c:pt>
                <c:pt idx="133">
                  <c:v>43663</c:v>
                </c:pt>
                <c:pt idx="134">
                  <c:v>43664</c:v>
                </c:pt>
                <c:pt idx="135">
                  <c:v>43665</c:v>
                </c:pt>
                <c:pt idx="136">
                  <c:v>43668</c:v>
                </c:pt>
                <c:pt idx="137">
                  <c:v>43669</c:v>
                </c:pt>
                <c:pt idx="138">
                  <c:v>43670</c:v>
                </c:pt>
                <c:pt idx="139">
                  <c:v>43671</c:v>
                </c:pt>
                <c:pt idx="140">
                  <c:v>43672</c:v>
                </c:pt>
                <c:pt idx="141">
                  <c:v>43675</c:v>
                </c:pt>
                <c:pt idx="142">
                  <c:v>43676</c:v>
                </c:pt>
                <c:pt idx="143">
                  <c:v>43677</c:v>
                </c:pt>
                <c:pt idx="144">
                  <c:v>43678</c:v>
                </c:pt>
                <c:pt idx="145">
                  <c:v>43679</c:v>
                </c:pt>
                <c:pt idx="146">
                  <c:v>43683</c:v>
                </c:pt>
                <c:pt idx="147">
                  <c:v>43684</c:v>
                </c:pt>
                <c:pt idx="148">
                  <c:v>43685</c:v>
                </c:pt>
                <c:pt idx="149">
                  <c:v>43686</c:v>
                </c:pt>
                <c:pt idx="150">
                  <c:v>43689</c:v>
                </c:pt>
                <c:pt idx="151">
                  <c:v>43690</c:v>
                </c:pt>
                <c:pt idx="152">
                  <c:v>43691</c:v>
                </c:pt>
                <c:pt idx="153">
                  <c:v>43692</c:v>
                </c:pt>
                <c:pt idx="154">
                  <c:v>43693</c:v>
                </c:pt>
                <c:pt idx="155">
                  <c:v>43696</c:v>
                </c:pt>
                <c:pt idx="156">
                  <c:v>43697</c:v>
                </c:pt>
                <c:pt idx="157">
                  <c:v>43698</c:v>
                </c:pt>
                <c:pt idx="158">
                  <c:v>43699</c:v>
                </c:pt>
                <c:pt idx="159">
                  <c:v>43700</c:v>
                </c:pt>
                <c:pt idx="160">
                  <c:v>43703</c:v>
                </c:pt>
                <c:pt idx="161">
                  <c:v>43704</c:v>
                </c:pt>
                <c:pt idx="162">
                  <c:v>43705</c:v>
                </c:pt>
                <c:pt idx="163">
                  <c:v>43706</c:v>
                </c:pt>
                <c:pt idx="164">
                  <c:v>43707</c:v>
                </c:pt>
                <c:pt idx="165">
                  <c:v>43711</c:v>
                </c:pt>
                <c:pt idx="166">
                  <c:v>43712</c:v>
                </c:pt>
                <c:pt idx="167">
                  <c:v>43713</c:v>
                </c:pt>
                <c:pt idx="168">
                  <c:v>43714</c:v>
                </c:pt>
                <c:pt idx="169">
                  <c:v>43717</c:v>
                </c:pt>
                <c:pt idx="170">
                  <c:v>43718</c:v>
                </c:pt>
                <c:pt idx="171">
                  <c:v>43719</c:v>
                </c:pt>
                <c:pt idx="172">
                  <c:v>43720</c:v>
                </c:pt>
                <c:pt idx="173">
                  <c:v>43721</c:v>
                </c:pt>
                <c:pt idx="174">
                  <c:v>43724</c:v>
                </c:pt>
                <c:pt idx="175">
                  <c:v>43725</c:v>
                </c:pt>
                <c:pt idx="176">
                  <c:v>43726</c:v>
                </c:pt>
                <c:pt idx="177">
                  <c:v>43727</c:v>
                </c:pt>
                <c:pt idx="178">
                  <c:v>43728</c:v>
                </c:pt>
                <c:pt idx="179">
                  <c:v>43731</c:v>
                </c:pt>
                <c:pt idx="180">
                  <c:v>43732</c:v>
                </c:pt>
                <c:pt idx="181">
                  <c:v>43733</c:v>
                </c:pt>
                <c:pt idx="182">
                  <c:v>43734</c:v>
                </c:pt>
                <c:pt idx="183">
                  <c:v>43735</c:v>
                </c:pt>
                <c:pt idx="184">
                  <c:v>43738</c:v>
                </c:pt>
                <c:pt idx="185">
                  <c:v>43739</c:v>
                </c:pt>
                <c:pt idx="186">
                  <c:v>43740</c:v>
                </c:pt>
                <c:pt idx="187">
                  <c:v>43741</c:v>
                </c:pt>
                <c:pt idx="188">
                  <c:v>43742</c:v>
                </c:pt>
                <c:pt idx="189">
                  <c:v>43745</c:v>
                </c:pt>
                <c:pt idx="190">
                  <c:v>43746</c:v>
                </c:pt>
                <c:pt idx="191">
                  <c:v>43747</c:v>
                </c:pt>
                <c:pt idx="192">
                  <c:v>43748</c:v>
                </c:pt>
                <c:pt idx="193">
                  <c:v>43749</c:v>
                </c:pt>
                <c:pt idx="194">
                  <c:v>43753</c:v>
                </c:pt>
                <c:pt idx="195">
                  <c:v>43754</c:v>
                </c:pt>
                <c:pt idx="196">
                  <c:v>43755</c:v>
                </c:pt>
                <c:pt idx="197">
                  <c:v>43756</c:v>
                </c:pt>
                <c:pt idx="198">
                  <c:v>43759</c:v>
                </c:pt>
                <c:pt idx="199">
                  <c:v>43760</c:v>
                </c:pt>
                <c:pt idx="200">
                  <c:v>43761</c:v>
                </c:pt>
                <c:pt idx="201">
                  <c:v>43762</c:v>
                </c:pt>
                <c:pt idx="202">
                  <c:v>43763</c:v>
                </c:pt>
                <c:pt idx="203">
                  <c:v>43766</c:v>
                </c:pt>
                <c:pt idx="204">
                  <c:v>43767</c:v>
                </c:pt>
                <c:pt idx="205">
                  <c:v>43768</c:v>
                </c:pt>
                <c:pt idx="206">
                  <c:v>43769</c:v>
                </c:pt>
                <c:pt idx="207">
                  <c:v>43770</c:v>
                </c:pt>
                <c:pt idx="208">
                  <c:v>43773</c:v>
                </c:pt>
                <c:pt idx="209">
                  <c:v>43774</c:v>
                </c:pt>
                <c:pt idx="210">
                  <c:v>43775</c:v>
                </c:pt>
                <c:pt idx="211">
                  <c:v>43776</c:v>
                </c:pt>
                <c:pt idx="212">
                  <c:v>43777</c:v>
                </c:pt>
                <c:pt idx="213">
                  <c:v>43780</c:v>
                </c:pt>
                <c:pt idx="214">
                  <c:v>43781</c:v>
                </c:pt>
                <c:pt idx="215">
                  <c:v>43782</c:v>
                </c:pt>
                <c:pt idx="216">
                  <c:v>43783</c:v>
                </c:pt>
                <c:pt idx="217">
                  <c:v>43784</c:v>
                </c:pt>
                <c:pt idx="218">
                  <c:v>43787</c:v>
                </c:pt>
                <c:pt idx="219">
                  <c:v>43788</c:v>
                </c:pt>
                <c:pt idx="220">
                  <c:v>43789</c:v>
                </c:pt>
                <c:pt idx="221">
                  <c:v>43790</c:v>
                </c:pt>
                <c:pt idx="222">
                  <c:v>43791</c:v>
                </c:pt>
                <c:pt idx="223">
                  <c:v>43794</c:v>
                </c:pt>
                <c:pt idx="224">
                  <c:v>43795</c:v>
                </c:pt>
                <c:pt idx="225">
                  <c:v>43796</c:v>
                </c:pt>
                <c:pt idx="226">
                  <c:v>43797</c:v>
                </c:pt>
                <c:pt idx="227">
                  <c:v>43798</c:v>
                </c:pt>
                <c:pt idx="228">
                  <c:v>43801</c:v>
                </c:pt>
                <c:pt idx="229">
                  <c:v>43802</c:v>
                </c:pt>
                <c:pt idx="230">
                  <c:v>43803</c:v>
                </c:pt>
                <c:pt idx="231">
                  <c:v>43804</c:v>
                </c:pt>
                <c:pt idx="232">
                  <c:v>43805</c:v>
                </c:pt>
                <c:pt idx="233">
                  <c:v>43808</c:v>
                </c:pt>
                <c:pt idx="234">
                  <c:v>43809</c:v>
                </c:pt>
                <c:pt idx="235">
                  <c:v>43810</c:v>
                </c:pt>
                <c:pt idx="236">
                  <c:v>43811</c:v>
                </c:pt>
                <c:pt idx="237">
                  <c:v>43812</c:v>
                </c:pt>
                <c:pt idx="238">
                  <c:v>43815</c:v>
                </c:pt>
                <c:pt idx="239">
                  <c:v>43816</c:v>
                </c:pt>
                <c:pt idx="240">
                  <c:v>43817</c:v>
                </c:pt>
                <c:pt idx="241">
                  <c:v>43818</c:v>
                </c:pt>
                <c:pt idx="242">
                  <c:v>43819</c:v>
                </c:pt>
                <c:pt idx="243">
                  <c:v>43822</c:v>
                </c:pt>
                <c:pt idx="244">
                  <c:v>43823</c:v>
                </c:pt>
                <c:pt idx="245">
                  <c:v>43826</c:v>
                </c:pt>
                <c:pt idx="246">
                  <c:v>43829</c:v>
                </c:pt>
                <c:pt idx="247">
                  <c:v>43830</c:v>
                </c:pt>
                <c:pt idx="248">
                  <c:v>43832</c:v>
                </c:pt>
                <c:pt idx="249">
                  <c:v>43833</c:v>
                </c:pt>
                <c:pt idx="250">
                  <c:v>43836</c:v>
                </c:pt>
                <c:pt idx="251">
                  <c:v>43837</c:v>
                </c:pt>
                <c:pt idx="252">
                  <c:v>43838</c:v>
                </c:pt>
                <c:pt idx="253">
                  <c:v>43839</c:v>
                </c:pt>
                <c:pt idx="254">
                  <c:v>43840</c:v>
                </c:pt>
                <c:pt idx="255">
                  <c:v>43843</c:v>
                </c:pt>
                <c:pt idx="256">
                  <c:v>43844</c:v>
                </c:pt>
                <c:pt idx="257">
                  <c:v>43845</c:v>
                </c:pt>
                <c:pt idx="258">
                  <c:v>43846</c:v>
                </c:pt>
                <c:pt idx="259">
                  <c:v>43847</c:v>
                </c:pt>
                <c:pt idx="260">
                  <c:v>43850</c:v>
                </c:pt>
                <c:pt idx="261">
                  <c:v>43851</c:v>
                </c:pt>
                <c:pt idx="262">
                  <c:v>43852</c:v>
                </c:pt>
                <c:pt idx="263">
                  <c:v>43853</c:v>
                </c:pt>
                <c:pt idx="264">
                  <c:v>43854</c:v>
                </c:pt>
                <c:pt idx="265">
                  <c:v>43857</c:v>
                </c:pt>
                <c:pt idx="266">
                  <c:v>43858</c:v>
                </c:pt>
                <c:pt idx="267">
                  <c:v>43859</c:v>
                </c:pt>
                <c:pt idx="268">
                  <c:v>43860</c:v>
                </c:pt>
                <c:pt idx="269">
                  <c:v>43861</c:v>
                </c:pt>
                <c:pt idx="270">
                  <c:v>43864</c:v>
                </c:pt>
                <c:pt idx="271">
                  <c:v>43865</c:v>
                </c:pt>
                <c:pt idx="272">
                  <c:v>43866</c:v>
                </c:pt>
                <c:pt idx="273">
                  <c:v>43867</c:v>
                </c:pt>
                <c:pt idx="274">
                  <c:v>43868</c:v>
                </c:pt>
                <c:pt idx="275">
                  <c:v>43871</c:v>
                </c:pt>
                <c:pt idx="276">
                  <c:v>43872</c:v>
                </c:pt>
                <c:pt idx="277">
                  <c:v>43873</c:v>
                </c:pt>
                <c:pt idx="278">
                  <c:v>43874</c:v>
                </c:pt>
                <c:pt idx="279">
                  <c:v>43875</c:v>
                </c:pt>
                <c:pt idx="280">
                  <c:v>43879</c:v>
                </c:pt>
                <c:pt idx="281">
                  <c:v>43880</c:v>
                </c:pt>
                <c:pt idx="282">
                  <c:v>43881</c:v>
                </c:pt>
                <c:pt idx="283">
                  <c:v>43882</c:v>
                </c:pt>
                <c:pt idx="284">
                  <c:v>43885</c:v>
                </c:pt>
                <c:pt idx="285">
                  <c:v>43886</c:v>
                </c:pt>
                <c:pt idx="286">
                  <c:v>43887</c:v>
                </c:pt>
                <c:pt idx="287">
                  <c:v>43888</c:v>
                </c:pt>
                <c:pt idx="288">
                  <c:v>43889</c:v>
                </c:pt>
                <c:pt idx="289">
                  <c:v>43892</c:v>
                </c:pt>
                <c:pt idx="290">
                  <c:v>43893</c:v>
                </c:pt>
                <c:pt idx="291">
                  <c:v>43894</c:v>
                </c:pt>
                <c:pt idx="292">
                  <c:v>43895</c:v>
                </c:pt>
                <c:pt idx="293">
                  <c:v>43896</c:v>
                </c:pt>
                <c:pt idx="294">
                  <c:v>43899</c:v>
                </c:pt>
                <c:pt idx="295">
                  <c:v>43900</c:v>
                </c:pt>
                <c:pt idx="296">
                  <c:v>43901</c:v>
                </c:pt>
                <c:pt idx="297">
                  <c:v>43902</c:v>
                </c:pt>
                <c:pt idx="298">
                  <c:v>43903</c:v>
                </c:pt>
                <c:pt idx="299">
                  <c:v>43906</c:v>
                </c:pt>
                <c:pt idx="300">
                  <c:v>43907</c:v>
                </c:pt>
                <c:pt idx="301">
                  <c:v>43908</c:v>
                </c:pt>
                <c:pt idx="302">
                  <c:v>43909</c:v>
                </c:pt>
                <c:pt idx="303">
                  <c:v>43910</c:v>
                </c:pt>
                <c:pt idx="304">
                  <c:v>43913</c:v>
                </c:pt>
                <c:pt idx="305">
                  <c:v>43914</c:v>
                </c:pt>
                <c:pt idx="306">
                  <c:v>43915</c:v>
                </c:pt>
                <c:pt idx="307">
                  <c:v>43916</c:v>
                </c:pt>
                <c:pt idx="308">
                  <c:v>43917</c:v>
                </c:pt>
                <c:pt idx="309">
                  <c:v>43920</c:v>
                </c:pt>
                <c:pt idx="310">
                  <c:v>43921</c:v>
                </c:pt>
                <c:pt idx="311">
                  <c:v>43922</c:v>
                </c:pt>
                <c:pt idx="312">
                  <c:v>43923</c:v>
                </c:pt>
                <c:pt idx="313">
                  <c:v>43924</c:v>
                </c:pt>
                <c:pt idx="314">
                  <c:v>43927</c:v>
                </c:pt>
                <c:pt idx="315">
                  <c:v>43928</c:v>
                </c:pt>
                <c:pt idx="316">
                  <c:v>43929</c:v>
                </c:pt>
                <c:pt idx="317">
                  <c:v>43930</c:v>
                </c:pt>
                <c:pt idx="318">
                  <c:v>43934</c:v>
                </c:pt>
                <c:pt idx="319">
                  <c:v>43935</c:v>
                </c:pt>
                <c:pt idx="320">
                  <c:v>43936</c:v>
                </c:pt>
                <c:pt idx="321">
                  <c:v>43937</c:v>
                </c:pt>
                <c:pt idx="322">
                  <c:v>43938</c:v>
                </c:pt>
                <c:pt idx="323">
                  <c:v>43941</c:v>
                </c:pt>
                <c:pt idx="324">
                  <c:v>43942</c:v>
                </c:pt>
                <c:pt idx="325">
                  <c:v>43943</c:v>
                </c:pt>
                <c:pt idx="326">
                  <c:v>43944</c:v>
                </c:pt>
                <c:pt idx="327">
                  <c:v>43945</c:v>
                </c:pt>
                <c:pt idx="328">
                  <c:v>43948</c:v>
                </c:pt>
                <c:pt idx="329">
                  <c:v>43949</c:v>
                </c:pt>
                <c:pt idx="330">
                  <c:v>43950</c:v>
                </c:pt>
                <c:pt idx="331">
                  <c:v>43951</c:v>
                </c:pt>
                <c:pt idx="332">
                  <c:v>43952</c:v>
                </c:pt>
                <c:pt idx="333">
                  <c:v>43955</c:v>
                </c:pt>
                <c:pt idx="334">
                  <c:v>43956</c:v>
                </c:pt>
                <c:pt idx="335">
                  <c:v>43957</c:v>
                </c:pt>
                <c:pt idx="336">
                  <c:v>43958</c:v>
                </c:pt>
                <c:pt idx="337">
                  <c:v>43959</c:v>
                </c:pt>
                <c:pt idx="338">
                  <c:v>43962</c:v>
                </c:pt>
                <c:pt idx="339">
                  <c:v>43963</c:v>
                </c:pt>
                <c:pt idx="340">
                  <c:v>43964</c:v>
                </c:pt>
                <c:pt idx="341">
                  <c:v>43965</c:v>
                </c:pt>
                <c:pt idx="342">
                  <c:v>43966</c:v>
                </c:pt>
                <c:pt idx="343">
                  <c:v>43970</c:v>
                </c:pt>
                <c:pt idx="344">
                  <c:v>43971</c:v>
                </c:pt>
                <c:pt idx="345">
                  <c:v>43972</c:v>
                </c:pt>
                <c:pt idx="346">
                  <c:v>43973</c:v>
                </c:pt>
                <c:pt idx="347">
                  <c:v>43976</c:v>
                </c:pt>
                <c:pt idx="348">
                  <c:v>43977</c:v>
                </c:pt>
                <c:pt idx="349">
                  <c:v>43978</c:v>
                </c:pt>
                <c:pt idx="350">
                  <c:v>43979</c:v>
                </c:pt>
                <c:pt idx="351">
                  <c:v>43980</c:v>
                </c:pt>
                <c:pt idx="352">
                  <c:v>43983</c:v>
                </c:pt>
                <c:pt idx="353">
                  <c:v>43984</c:v>
                </c:pt>
                <c:pt idx="354">
                  <c:v>43985</c:v>
                </c:pt>
                <c:pt idx="355">
                  <c:v>43986</c:v>
                </c:pt>
                <c:pt idx="356">
                  <c:v>43987</c:v>
                </c:pt>
                <c:pt idx="357">
                  <c:v>43990</c:v>
                </c:pt>
                <c:pt idx="358">
                  <c:v>43991</c:v>
                </c:pt>
                <c:pt idx="359">
                  <c:v>43992</c:v>
                </c:pt>
                <c:pt idx="360">
                  <c:v>43993</c:v>
                </c:pt>
                <c:pt idx="361">
                  <c:v>43994</c:v>
                </c:pt>
                <c:pt idx="362">
                  <c:v>43997</c:v>
                </c:pt>
                <c:pt idx="363">
                  <c:v>43998</c:v>
                </c:pt>
                <c:pt idx="364">
                  <c:v>43999</c:v>
                </c:pt>
                <c:pt idx="365">
                  <c:v>44000</c:v>
                </c:pt>
                <c:pt idx="366">
                  <c:v>44001</c:v>
                </c:pt>
                <c:pt idx="367">
                  <c:v>44004</c:v>
                </c:pt>
                <c:pt idx="368">
                  <c:v>44005</c:v>
                </c:pt>
                <c:pt idx="369">
                  <c:v>44006</c:v>
                </c:pt>
                <c:pt idx="370">
                  <c:v>44007</c:v>
                </c:pt>
                <c:pt idx="371">
                  <c:v>44008</c:v>
                </c:pt>
                <c:pt idx="372">
                  <c:v>44011</c:v>
                </c:pt>
                <c:pt idx="373">
                  <c:v>44012</c:v>
                </c:pt>
                <c:pt idx="374">
                  <c:v>44014</c:v>
                </c:pt>
                <c:pt idx="375">
                  <c:v>44015</c:v>
                </c:pt>
                <c:pt idx="376">
                  <c:v>44018</c:v>
                </c:pt>
                <c:pt idx="377">
                  <c:v>44019</c:v>
                </c:pt>
                <c:pt idx="378">
                  <c:v>44020</c:v>
                </c:pt>
                <c:pt idx="379">
                  <c:v>44021</c:v>
                </c:pt>
                <c:pt idx="380">
                  <c:v>44022</c:v>
                </c:pt>
                <c:pt idx="381">
                  <c:v>44025</c:v>
                </c:pt>
                <c:pt idx="382">
                  <c:v>44026</c:v>
                </c:pt>
                <c:pt idx="383">
                  <c:v>44027</c:v>
                </c:pt>
                <c:pt idx="384">
                  <c:v>44028</c:v>
                </c:pt>
                <c:pt idx="385">
                  <c:v>44029</c:v>
                </c:pt>
                <c:pt idx="386">
                  <c:v>44032</c:v>
                </c:pt>
                <c:pt idx="387">
                  <c:v>44033</c:v>
                </c:pt>
                <c:pt idx="388">
                  <c:v>44034</c:v>
                </c:pt>
                <c:pt idx="389">
                  <c:v>44035</c:v>
                </c:pt>
                <c:pt idx="390">
                  <c:v>44036</c:v>
                </c:pt>
                <c:pt idx="391">
                  <c:v>44039</c:v>
                </c:pt>
                <c:pt idx="392">
                  <c:v>44040</c:v>
                </c:pt>
                <c:pt idx="393">
                  <c:v>44041</c:v>
                </c:pt>
                <c:pt idx="394">
                  <c:v>44042</c:v>
                </c:pt>
                <c:pt idx="395">
                  <c:v>44043</c:v>
                </c:pt>
                <c:pt idx="396">
                  <c:v>44047</c:v>
                </c:pt>
                <c:pt idx="397">
                  <c:v>44048</c:v>
                </c:pt>
                <c:pt idx="398">
                  <c:v>44049</c:v>
                </c:pt>
                <c:pt idx="399">
                  <c:v>44050</c:v>
                </c:pt>
                <c:pt idx="400">
                  <c:v>44053</c:v>
                </c:pt>
                <c:pt idx="401">
                  <c:v>44054</c:v>
                </c:pt>
                <c:pt idx="402">
                  <c:v>44055</c:v>
                </c:pt>
                <c:pt idx="403">
                  <c:v>44056</c:v>
                </c:pt>
                <c:pt idx="404">
                  <c:v>44057</c:v>
                </c:pt>
                <c:pt idx="405">
                  <c:v>44060</c:v>
                </c:pt>
                <c:pt idx="406">
                  <c:v>44061</c:v>
                </c:pt>
                <c:pt idx="407">
                  <c:v>44062</c:v>
                </c:pt>
                <c:pt idx="408">
                  <c:v>44063</c:v>
                </c:pt>
                <c:pt idx="409">
                  <c:v>44064</c:v>
                </c:pt>
                <c:pt idx="410">
                  <c:v>44067</c:v>
                </c:pt>
                <c:pt idx="411">
                  <c:v>44068</c:v>
                </c:pt>
                <c:pt idx="412">
                  <c:v>44069</c:v>
                </c:pt>
                <c:pt idx="413">
                  <c:v>44070</c:v>
                </c:pt>
                <c:pt idx="414">
                  <c:v>44071</c:v>
                </c:pt>
                <c:pt idx="415">
                  <c:v>44074</c:v>
                </c:pt>
                <c:pt idx="416">
                  <c:v>44075</c:v>
                </c:pt>
                <c:pt idx="417">
                  <c:v>44076</c:v>
                </c:pt>
                <c:pt idx="418">
                  <c:v>44077</c:v>
                </c:pt>
                <c:pt idx="419">
                  <c:v>44078</c:v>
                </c:pt>
                <c:pt idx="420">
                  <c:v>44082</c:v>
                </c:pt>
                <c:pt idx="421">
                  <c:v>44083</c:v>
                </c:pt>
                <c:pt idx="422">
                  <c:v>44084</c:v>
                </c:pt>
                <c:pt idx="423">
                  <c:v>44085</c:v>
                </c:pt>
                <c:pt idx="424">
                  <c:v>44088</c:v>
                </c:pt>
                <c:pt idx="425">
                  <c:v>44089</c:v>
                </c:pt>
                <c:pt idx="426">
                  <c:v>44090</c:v>
                </c:pt>
                <c:pt idx="427">
                  <c:v>44091</c:v>
                </c:pt>
                <c:pt idx="428">
                  <c:v>44092</c:v>
                </c:pt>
                <c:pt idx="429">
                  <c:v>44095</c:v>
                </c:pt>
                <c:pt idx="430">
                  <c:v>44096</c:v>
                </c:pt>
                <c:pt idx="431">
                  <c:v>44097</c:v>
                </c:pt>
                <c:pt idx="432">
                  <c:v>44098</c:v>
                </c:pt>
                <c:pt idx="433">
                  <c:v>44099</c:v>
                </c:pt>
                <c:pt idx="434">
                  <c:v>44102</c:v>
                </c:pt>
                <c:pt idx="435">
                  <c:v>44103</c:v>
                </c:pt>
                <c:pt idx="436">
                  <c:v>44104</c:v>
                </c:pt>
                <c:pt idx="437">
                  <c:v>44105</c:v>
                </c:pt>
                <c:pt idx="438">
                  <c:v>44106</c:v>
                </c:pt>
                <c:pt idx="439">
                  <c:v>44109</c:v>
                </c:pt>
                <c:pt idx="440">
                  <c:v>44110</c:v>
                </c:pt>
                <c:pt idx="441">
                  <c:v>44111</c:v>
                </c:pt>
                <c:pt idx="442">
                  <c:v>44112</c:v>
                </c:pt>
                <c:pt idx="443">
                  <c:v>44113</c:v>
                </c:pt>
                <c:pt idx="444">
                  <c:v>44117</c:v>
                </c:pt>
                <c:pt idx="445">
                  <c:v>44118</c:v>
                </c:pt>
                <c:pt idx="446">
                  <c:v>44119</c:v>
                </c:pt>
                <c:pt idx="447">
                  <c:v>44120</c:v>
                </c:pt>
                <c:pt idx="448">
                  <c:v>44123</c:v>
                </c:pt>
                <c:pt idx="449">
                  <c:v>44124</c:v>
                </c:pt>
                <c:pt idx="450">
                  <c:v>44125</c:v>
                </c:pt>
                <c:pt idx="451">
                  <c:v>44126</c:v>
                </c:pt>
                <c:pt idx="452">
                  <c:v>44127</c:v>
                </c:pt>
                <c:pt idx="453">
                  <c:v>44130</c:v>
                </c:pt>
                <c:pt idx="454">
                  <c:v>44131</c:v>
                </c:pt>
                <c:pt idx="455">
                  <c:v>44132</c:v>
                </c:pt>
                <c:pt idx="456">
                  <c:v>44133</c:v>
                </c:pt>
                <c:pt idx="457">
                  <c:v>44134</c:v>
                </c:pt>
                <c:pt idx="458">
                  <c:v>44137</c:v>
                </c:pt>
                <c:pt idx="459">
                  <c:v>44138</c:v>
                </c:pt>
                <c:pt idx="460">
                  <c:v>44139</c:v>
                </c:pt>
                <c:pt idx="461">
                  <c:v>44140</c:v>
                </c:pt>
                <c:pt idx="462">
                  <c:v>44141</c:v>
                </c:pt>
                <c:pt idx="463">
                  <c:v>44144</c:v>
                </c:pt>
                <c:pt idx="464">
                  <c:v>44145</c:v>
                </c:pt>
                <c:pt idx="465">
                  <c:v>44146</c:v>
                </c:pt>
                <c:pt idx="466">
                  <c:v>44147</c:v>
                </c:pt>
                <c:pt idx="467">
                  <c:v>44148</c:v>
                </c:pt>
                <c:pt idx="468">
                  <c:v>44151</c:v>
                </c:pt>
                <c:pt idx="469">
                  <c:v>44152</c:v>
                </c:pt>
                <c:pt idx="470">
                  <c:v>44153</c:v>
                </c:pt>
                <c:pt idx="471">
                  <c:v>44154</c:v>
                </c:pt>
                <c:pt idx="472">
                  <c:v>44155</c:v>
                </c:pt>
                <c:pt idx="473">
                  <c:v>44158</c:v>
                </c:pt>
                <c:pt idx="474">
                  <c:v>44159</c:v>
                </c:pt>
                <c:pt idx="475">
                  <c:v>44160</c:v>
                </c:pt>
                <c:pt idx="476">
                  <c:v>44161</c:v>
                </c:pt>
                <c:pt idx="477">
                  <c:v>44162</c:v>
                </c:pt>
                <c:pt idx="478">
                  <c:v>44165</c:v>
                </c:pt>
                <c:pt idx="479">
                  <c:v>44166</c:v>
                </c:pt>
                <c:pt idx="480">
                  <c:v>44167</c:v>
                </c:pt>
                <c:pt idx="481">
                  <c:v>44168</c:v>
                </c:pt>
                <c:pt idx="482">
                  <c:v>44169</c:v>
                </c:pt>
                <c:pt idx="483">
                  <c:v>44172</c:v>
                </c:pt>
                <c:pt idx="484">
                  <c:v>44173</c:v>
                </c:pt>
                <c:pt idx="485">
                  <c:v>44174</c:v>
                </c:pt>
                <c:pt idx="486">
                  <c:v>44175</c:v>
                </c:pt>
                <c:pt idx="487">
                  <c:v>44176</c:v>
                </c:pt>
                <c:pt idx="488">
                  <c:v>44179</c:v>
                </c:pt>
                <c:pt idx="489">
                  <c:v>44180</c:v>
                </c:pt>
                <c:pt idx="490">
                  <c:v>44181</c:v>
                </c:pt>
                <c:pt idx="491">
                  <c:v>44182</c:v>
                </c:pt>
                <c:pt idx="492">
                  <c:v>44183</c:v>
                </c:pt>
                <c:pt idx="493">
                  <c:v>44186</c:v>
                </c:pt>
                <c:pt idx="494">
                  <c:v>44187</c:v>
                </c:pt>
                <c:pt idx="495">
                  <c:v>44188</c:v>
                </c:pt>
                <c:pt idx="496">
                  <c:v>44189</c:v>
                </c:pt>
                <c:pt idx="497">
                  <c:v>44194</c:v>
                </c:pt>
                <c:pt idx="498">
                  <c:v>44195</c:v>
                </c:pt>
                <c:pt idx="499">
                  <c:v>44196</c:v>
                </c:pt>
                <c:pt idx="500">
                  <c:v>44200</c:v>
                </c:pt>
                <c:pt idx="501">
                  <c:v>44201</c:v>
                </c:pt>
                <c:pt idx="502">
                  <c:v>44202</c:v>
                </c:pt>
                <c:pt idx="503">
                  <c:v>44203</c:v>
                </c:pt>
                <c:pt idx="504">
                  <c:v>44204</c:v>
                </c:pt>
                <c:pt idx="505">
                  <c:v>44207</c:v>
                </c:pt>
                <c:pt idx="506">
                  <c:v>44208</c:v>
                </c:pt>
                <c:pt idx="507">
                  <c:v>44209</c:v>
                </c:pt>
                <c:pt idx="508">
                  <c:v>44210</c:v>
                </c:pt>
                <c:pt idx="509">
                  <c:v>44211</c:v>
                </c:pt>
                <c:pt idx="510">
                  <c:v>44214</c:v>
                </c:pt>
                <c:pt idx="511">
                  <c:v>44215</c:v>
                </c:pt>
                <c:pt idx="512">
                  <c:v>44216</c:v>
                </c:pt>
                <c:pt idx="513">
                  <c:v>44217</c:v>
                </c:pt>
                <c:pt idx="514">
                  <c:v>44218</c:v>
                </c:pt>
                <c:pt idx="515">
                  <c:v>44221</c:v>
                </c:pt>
                <c:pt idx="516">
                  <c:v>44222</c:v>
                </c:pt>
                <c:pt idx="517">
                  <c:v>44223</c:v>
                </c:pt>
                <c:pt idx="518">
                  <c:v>44224</c:v>
                </c:pt>
                <c:pt idx="519">
                  <c:v>44225</c:v>
                </c:pt>
                <c:pt idx="520">
                  <c:v>44228</c:v>
                </c:pt>
                <c:pt idx="521">
                  <c:v>44229</c:v>
                </c:pt>
                <c:pt idx="522">
                  <c:v>44230</c:v>
                </c:pt>
                <c:pt idx="523">
                  <c:v>44231</c:v>
                </c:pt>
                <c:pt idx="524">
                  <c:v>44232</c:v>
                </c:pt>
                <c:pt idx="525">
                  <c:v>44235</c:v>
                </c:pt>
                <c:pt idx="526">
                  <c:v>44236</c:v>
                </c:pt>
                <c:pt idx="527">
                  <c:v>44237</c:v>
                </c:pt>
                <c:pt idx="528">
                  <c:v>44238</c:v>
                </c:pt>
                <c:pt idx="529">
                  <c:v>44239</c:v>
                </c:pt>
                <c:pt idx="530">
                  <c:v>44243</c:v>
                </c:pt>
                <c:pt idx="531">
                  <c:v>44244</c:v>
                </c:pt>
                <c:pt idx="532">
                  <c:v>44245</c:v>
                </c:pt>
                <c:pt idx="533">
                  <c:v>44246</c:v>
                </c:pt>
                <c:pt idx="534">
                  <c:v>44249</c:v>
                </c:pt>
                <c:pt idx="535">
                  <c:v>44250</c:v>
                </c:pt>
                <c:pt idx="536">
                  <c:v>44251</c:v>
                </c:pt>
                <c:pt idx="537">
                  <c:v>44252</c:v>
                </c:pt>
                <c:pt idx="538">
                  <c:v>44253</c:v>
                </c:pt>
                <c:pt idx="539">
                  <c:v>44256</c:v>
                </c:pt>
                <c:pt idx="540">
                  <c:v>44257</c:v>
                </c:pt>
                <c:pt idx="541">
                  <c:v>44258</c:v>
                </c:pt>
                <c:pt idx="542">
                  <c:v>44259</c:v>
                </c:pt>
                <c:pt idx="543">
                  <c:v>44260</c:v>
                </c:pt>
                <c:pt idx="544">
                  <c:v>44263</c:v>
                </c:pt>
                <c:pt idx="545">
                  <c:v>44264</c:v>
                </c:pt>
                <c:pt idx="546">
                  <c:v>44265</c:v>
                </c:pt>
                <c:pt idx="547">
                  <c:v>44266</c:v>
                </c:pt>
                <c:pt idx="548">
                  <c:v>44267</c:v>
                </c:pt>
                <c:pt idx="549">
                  <c:v>44270</c:v>
                </c:pt>
                <c:pt idx="550">
                  <c:v>44271</c:v>
                </c:pt>
                <c:pt idx="551">
                  <c:v>44272</c:v>
                </c:pt>
                <c:pt idx="552">
                  <c:v>44273</c:v>
                </c:pt>
                <c:pt idx="553">
                  <c:v>44274</c:v>
                </c:pt>
                <c:pt idx="554">
                  <c:v>44277</c:v>
                </c:pt>
                <c:pt idx="555">
                  <c:v>44278</c:v>
                </c:pt>
                <c:pt idx="556">
                  <c:v>44279</c:v>
                </c:pt>
                <c:pt idx="557">
                  <c:v>44280</c:v>
                </c:pt>
                <c:pt idx="558">
                  <c:v>44281</c:v>
                </c:pt>
                <c:pt idx="559">
                  <c:v>44284</c:v>
                </c:pt>
                <c:pt idx="560">
                  <c:v>44285</c:v>
                </c:pt>
                <c:pt idx="561">
                  <c:v>44286</c:v>
                </c:pt>
                <c:pt idx="562">
                  <c:v>44287</c:v>
                </c:pt>
                <c:pt idx="563">
                  <c:v>44291</c:v>
                </c:pt>
                <c:pt idx="564">
                  <c:v>44292</c:v>
                </c:pt>
                <c:pt idx="565">
                  <c:v>44293</c:v>
                </c:pt>
                <c:pt idx="566">
                  <c:v>44294</c:v>
                </c:pt>
                <c:pt idx="567">
                  <c:v>44295</c:v>
                </c:pt>
                <c:pt idx="568">
                  <c:v>44298</c:v>
                </c:pt>
                <c:pt idx="569">
                  <c:v>44299</c:v>
                </c:pt>
                <c:pt idx="570">
                  <c:v>44300</c:v>
                </c:pt>
                <c:pt idx="571">
                  <c:v>44301</c:v>
                </c:pt>
                <c:pt idx="572">
                  <c:v>44302</c:v>
                </c:pt>
                <c:pt idx="573">
                  <c:v>44305</c:v>
                </c:pt>
                <c:pt idx="574">
                  <c:v>44306</c:v>
                </c:pt>
                <c:pt idx="575">
                  <c:v>44307</c:v>
                </c:pt>
                <c:pt idx="576">
                  <c:v>44308</c:v>
                </c:pt>
                <c:pt idx="577">
                  <c:v>44309</c:v>
                </c:pt>
                <c:pt idx="578">
                  <c:v>44312</c:v>
                </c:pt>
                <c:pt idx="579">
                  <c:v>44313</c:v>
                </c:pt>
                <c:pt idx="580">
                  <c:v>44314</c:v>
                </c:pt>
                <c:pt idx="581">
                  <c:v>44315</c:v>
                </c:pt>
                <c:pt idx="582">
                  <c:v>44316</c:v>
                </c:pt>
                <c:pt idx="583">
                  <c:v>44319</c:v>
                </c:pt>
                <c:pt idx="584">
                  <c:v>44320</c:v>
                </c:pt>
                <c:pt idx="585">
                  <c:v>44321</c:v>
                </c:pt>
                <c:pt idx="586">
                  <c:v>44322</c:v>
                </c:pt>
                <c:pt idx="587">
                  <c:v>44323</c:v>
                </c:pt>
                <c:pt idx="588">
                  <c:v>44326</c:v>
                </c:pt>
                <c:pt idx="589">
                  <c:v>44327</c:v>
                </c:pt>
                <c:pt idx="590">
                  <c:v>44328</c:v>
                </c:pt>
                <c:pt idx="591">
                  <c:v>44329</c:v>
                </c:pt>
                <c:pt idx="592">
                  <c:v>44330</c:v>
                </c:pt>
                <c:pt idx="593">
                  <c:v>44333</c:v>
                </c:pt>
                <c:pt idx="594">
                  <c:v>44334</c:v>
                </c:pt>
                <c:pt idx="595">
                  <c:v>44335</c:v>
                </c:pt>
                <c:pt idx="596">
                  <c:v>44336</c:v>
                </c:pt>
                <c:pt idx="597">
                  <c:v>44337</c:v>
                </c:pt>
                <c:pt idx="598">
                  <c:v>44341</c:v>
                </c:pt>
                <c:pt idx="599">
                  <c:v>44342</c:v>
                </c:pt>
                <c:pt idx="600">
                  <c:v>44343</c:v>
                </c:pt>
                <c:pt idx="601">
                  <c:v>44344</c:v>
                </c:pt>
                <c:pt idx="602">
                  <c:v>44347</c:v>
                </c:pt>
                <c:pt idx="603">
                  <c:v>44348</c:v>
                </c:pt>
                <c:pt idx="604">
                  <c:v>44349</c:v>
                </c:pt>
                <c:pt idx="605">
                  <c:v>44350</c:v>
                </c:pt>
                <c:pt idx="606">
                  <c:v>44351</c:v>
                </c:pt>
                <c:pt idx="607">
                  <c:v>44354</c:v>
                </c:pt>
                <c:pt idx="608">
                  <c:v>44355</c:v>
                </c:pt>
                <c:pt idx="609">
                  <c:v>44356</c:v>
                </c:pt>
                <c:pt idx="610">
                  <c:v>44357</c:v>
                </c:pt>
                <c:pt idx="611">
                  <c:v>44358</c:v>
                </c:pt>
                <c:pt idx="612">
                  <c:v>44361</c:v>
                </c:pt>
                <c:pt idx="613">
                  <c:v>44362</c:v>
                </c:pt>
                <c:pt idx="614">
                  <c:v>44363</c:v>
                </c:pt>
                <c:pt idx="615">
                  <c:v>44364</c:v>
                </c:pt>
                <c:pt idx="616">
                  <c:v>44365</c:v>
                </c:pt>
                <c:pt idx="617">
                  <c:v>44368</c:v>
                </c:pt>
                <c:pt idx="618">
                  <c:v>44369</c:v>
                </c:pt>
                <c:pt idx="619">
                  <c:v>44370</c:v>
                </c:pt>
                <c:pt idx="620">
                  <c:v>44371</c:v>
                </c:pt>
                <c:pt idx="621">
                  <c:v>44372</c:v>
                </c:pt>
                <c:pt idx="622">
                  <c:v>44375</c:v>
                </c:pt>
                <c:pt idx="623">
                  <c:v>44376</c:v>
                </c:pt>
                <c:pt idx="624">
                  <c:v>44377</c:v>
                </c:pt>
                <c:pt idx="625">
                  <c:v>44379</c:v>
                </c:pt>
                <c:pt idx="626">
                  <c:v>44382</c:v>
                </c:pt>
                <c:pt idx="627">
                  <c:v>44383</c:v>
                </c:pt>
                <c:pt idx="628">
                  <c:v>44384</c:v>
                </c:pt>
                <c:pt idx="629">
                  <c:v>44385</c:v>
                </c:pt>
                <c:pt idx="630">
                  <c:v>44386</c:v>
                </c:pt>
                <c:pt idx="631">
                  <c:v>44389</c:v>
                </c:pt>
                <c:pt idx="632">
                  <c:v>44390</c:v>
                </c:pt>
                <c:pt idx="633">
                  <c:v>44391</c:v>
                </c:pt>
                <c:pt idx="634">
                  <c:v>44392</c:v>
                </c:pt>
                <c:pt idx="635">
                  <c:v>44393</c:v>
                </c:pt>
                <c:pt idx="636">
                  <c:v>44396</c:v>
                </c:pt>
                <c:pt idx="637">
                  <c:v>44397</c:v>
                </c:pt>
                <c:pt idx="638">
                  <c:v>44398</c:v>
                </c:pt>
                <c:pt idx="639">
                  <c:v>44399</c:v>
                </c:pt>
                <c:pt idx="640">
                  <c:v>44400</c:v>
                </c:pt>
                <c:pt idx="641">
                  <c:v>44403</c:v>
                </c:pt>
                <c:pt idx="642">
                  <c:v>44404</c:v>
                </c:pt>
                <c:pt idx="643">
                  <c:v>44405</c:v>
                </c:pt>
                <c:pt idx="644">
                  <c:v>44406</c:v>
                </c:pt>
                <c:pt idx="645">
                  <c:v>44407</c:v>
                </c:pt>
                <c:pt idx="646">
                  <c:v>44411</c:v>
                </c:pt>
                <c:pt idx="647">
                  <c:v>44412</c:v>
                </c:pt>
                <c:pt idx="648">
                  <c:v>44413</c:v>
                </c:pt>
                <c:pt idx="649">
                  <c:v>44414</c:v>
                </c:pt>
                <c:pt idx="650">
                  <c:v>44417</c:v>
                </c:pt>
                <c:pt idx="651">
                  <c:v>44418</c:v>
                </c:pt>
                <c:pt idx="652">
                  <c:v>44419</c:v>
                </c:pt>
                <c:pt idx="653">
                  <c:v>44420</c:v>
                </c:pt>
                <c:pt idx="654">
                  <c:v>44421</c:v>
                </c:pt>
                <c:pt idx="655">
                  <c:v>44424</c:v>
                </c:pt>
                <c:pt idx="656">
                  <c:v>44425</c:v>
                </c:pt>
                <c:pt idx="657">
                  <c:v>44426</c:v>
                </c:pt>
                <c:pt idx="658">
                  <c:v>44427</c:v>
                </c:pt>
                <c:pt idx="659">
                  <c:v>44428</c:v>
                </c:pt>
                <c:pt idx="660">
                  <c:v>44431</c:v>
                </c:pt>
                <c:pt idx="661">
                  <c:v>44432</c:v>
                </c:pt>
                <c:pt idx="662">
                  <c:v>44433</c:v>
                </c:pt>
                <c:pt idx="663">
                  <c:v>44434</c:v>
                </c:pt>
                <c:pt idx="664">
                  <c:v>44435</c:v>
                </c:pt>
                <c:pt idx="665">
                  <c:v>44438</c:v>
                </c:pt>
                <c:pt idx="666">
                  <c:v>44439</c:v>
                </c:pt>
                <c:pt idx="667">
                  <c:v>44440</c:v>
                </c:pt>
                <c:pt idx="668">
                  <c:v>44441</c:v>
                </c:pt>
                <c:pt idx="669">
                  <c:v>44442</c:v>
                </c:pt>
                <c:pt idx="670">
                  <c:v>44446</c:v>
                </c:pt>
                <c:pt idx="671">
                  <c:v>44447</c:v>
                </c:pt>
                <c:pt idx="672">
                  <c:v>44448</c:v>
                </c:pt>
                <c:pt idx="673">
                  <c:v>44449</c:v>
                </c:pt>
                <c:pt idx="674">
                  <c:v>44452</c:v>
                </c:pt>
                <c:pt idx="675">
                  <c:v>44453</c:v>
                </c:pt>
                <c:pt idx="676">
                  <c:v>44454</c:v>
                </c:pt>
                <c:pt idx="677">
                  <c:v>44455</c:v>
                </c:pt>
                <c:pt idx="678">
                  <c:v>44456</c:v>
                </c:pt>
                <c:pt idx="679">
                  <c:v>44459</c:v>
                </c:pt>
                <c:pt idx="680">
                  <c:v>44460</c:v>
                </c:pt>
                <c:pt idx="681">
                  <c:v>44461</c:v>
                </c:pt>
                <c:pt idx="682">
                  <c:v>44462</c:v>
                </c:pt>
                <c:pt idx="683">
                  <c:v>44463</c:v>
                </c:pt>
                <c:pt idx="684">
                  <c:v>44466</c:v>
                </c:pt>
                <c:pt idx="685">
                  <c:v>44467</c:v>
                </c:pt>
                <c:pt idx="686">
                  <c:v>44468</c:v>
                </c:pt>
                <c:pt idx="687">
                  <c:v>44469</c:v>
                </c:pt>
                <c:pt idx="688">
                  <c:v>44470</c:v>
                </c:pt>
                <c:pt idx="689">
                  <c:v>44473</c:v>
                </c:pt>
                <c:pt idx="690">
                  <c:v>44474</c:v>
                </c:pt>
                <c:pt idx="691">
                  <c:v>44475</c:v>
                </c:pt>
                <c:pt idx="692">
                  <c:v>44476</c:v>
                </c:pt>
                <c:pt idx="693">
                  <c:v>44477</c:v>
                </c:pt>
                <c:pt idx="694">
                  <c:v>44481</c:v>
                </c:pt>
                <c:pt idx="695">
                  <c:v>44482</c:v>
                </c:pt>
                <c:pt idx="696">
                  <c:v>44483</c:v>
                </c:pt>
                <c:pt idx="697">
                  <c:v>44484</c:v>
                </c:pt>
                <c:pt idx="698">
                  <c:v>44487</c:v>
                </c:pt>
                <c:pt idx="699">
                  <c:v>44488</c:v>
                </c:pt>
                <c:pt idx="700">
                  <c:v>44489</c:v>
                </c:pt>
                <c:pt idx="701">
                  <c:v>44490</c:v>
                </c:pt>
                <c:pt idx="702">
                  <c:v>44491</c:v>
                </c:pt>
                <c:pt idx="703">
                  <c:v>44494</c:v>
                </c:pt>
                <c:pt idx="704">
                  <c:v>44495</c:v>
                </c:pt>
                <c:pt idx="705">
                  <c:v>44496</c:v>
                </c:pt>
                <c:pt idx="706">
                  <c:v>44497</c:v>
                </c:pt>
                <c:pt idx="707">
                  <c:v>44498</c:v>
                </c:pt>
                <c:pt idx="708">
                  <c:v>44501</c:v>
                </c:pt>
                <c:pt idx="709">
                  <c:v>44502</c:v>
                </c:pt>
                <c:pt idx="710">
                  <c:v>44503</c:v>
                </c:pt>
                <c:pt idx="711">
                  <c:v>44504</c:v>
                </c:pt>
                <c:pt idx="712">
                  <c:v>44505</c:v>
                </c:pt>
                <c:pt idx="713">
                  <c:v>44508</c:v>
                </c:pt>
                <c:pt idx="714">
                  <c:v>44509</c:v>
                </c:pt>
                <c:pt idx="715">
                  <c:v>44510</c:v>
                </c:pt>
                <c:pt idx="716">
                  <c:v>44511</c:v>
                </c:pt>
                <c:pt idx="717">
                  <c:v>44512</c:v>
                </c:pt>
                <c:pt idx="718">
                  <c:v>44515</c:v>
                </c:pt>
                <c:pt idx="719">
                  <c:v>44516</c:v>
                </c:pt>
                <c:pt idx="720">
                  <c:v>44517</c:v>
                </c:pt>
                <c:pt idx="721">
                  <c:v>44518</c:v>
                </c:pt>
                <c:pt idx="722">
                  <c:v>44519</c:v>
                </c:pt>
                <c:pt idx="723">
                  <c:v>44522</c:v>
                </c:pt>
                <c:pt idx="724">
                  <c:v>44523</c:v>
                </c:pt>
                <c:pt idx="725">
                  <c:v>44524</c:v>
                </c:pt>
                <c:pt idx="726">
                  <c:v>44525</c:v>
                </c:pt>
                <c:pt idx="727">
                  <c:v>44526</c:v>
                </c:pt>
                <c:pt idx="728">
                  <c:v>44529</c:v>
                </c:pt>
                <c:pt idx="729">
                  <c:v>44530</c:v>
                </c:pt>
                <c:pt idx="730">
                  <c:v>44531</c:v>
                </c:pt>
                <c:pt idx="731">
                  <c:v>44532</c:v>
                </c:pt>
                <c:pt idx="732">
                  <c:v>44533</c:v>
                </c:pt>
                <c:pt idx="733">
                  <c:v>44536</c:v>
                </c:pt>
                <c:pt idx="734">
                  <c:v>44537</c:v>
                </c:pt>
                <c:pt idx="735">
                  <c:v>44538</c:v>
                </c:pt>
                <c:pt idx="736">
                  <c:v>44539</c:v>
                </c:pt>
                <c:pt idx="737">
                  <c:v>44540</c:v>
                </c:pt>
                <c:pt idx="738">
                  <c:v>44543</c:v>
                </c:pt>
                <c:pt idx="739">
                  <c:v>44544</c:v>
                </c:pt>
                <c:pt idx="740">
                  <c:v>44545</c:v>
                </c:pt>
                <c:pt idx="741">
                  <c:v>44546</c:v>
                </c:pt>
                <c:pt idx="742">
                  <c:v>44547</c:v>
                </c:pt>
                <c:pt idx="743">
                  <c:v>44550</c:v>
                </c:pt>
                <c:pt idx="744">
                  <c:v>44551</c:v>
                </c:pt>
                <c:pt idx="745">
                  <c:v>44552</c:v>
                </c:pt>
                <c:pt idx="746">
                  <c:v>44553</c:v>
                </c:pt>
                <c:pt idx="747">
                  <c:v>44554</c:v>
                </c:pt>
                <c:pt idx="748">
                  <c:v>44559</c:v>
                </c:pt>
                <c:pt idx="749">
                  <c:v>44560</c:v>
                </c:pt>
                <c:pt idx="750">
                  <c:v>44561</c:v>
                </c:pt>
                <c:pt idx="751">
                  <c:v>44565</c:v>
                </c:pt>
                <c:pt idx="752">
                  <c:v>44566</c:v>
                </c:pt>
                <c:pt idx="753">
                  <c:v>44567</c:v>
                </c:pt>
                <c:pt idx="754">
                  <c:v>44568</c:v>
                </c:pt>
                <c:pt idx="755">
                  <c:v>44571</c:v>
                </c:pt>
                <c:pt idx="756">
                  <c:v>44572</c:v>
                </c:pt>
                <c:pt idx="757">
                  <c:v>44573</c:v>
                </c:pt>
                <c:pt idx="758">
                  <c:v>44574</c:v>
                </c:pt>
                <c:pt idx="759">
                  <c:v>44575</c:v>
                </c:pt>
                <c:pt idx="760">
                  <c:v>44578</c:v>
                </c:pt>
                <c:pt idx="761">
                  <c:v>44579</c:v>
                </c:pt>
                <c:pt idx="762">
                  <c:v>44580</c:v>
                </c:pt>
                <c:pt idx="763">
                  <c:v>44581</c:v>
                </c:pt>
                <c:pt idx="764">
                  <c:v>44582</c:v>
                </c:pt>
                <c:pt idx="765">
                  <c:v>44585</c:v>
                </c:pt>
                <c:pt idx="766">
                  <c:v>44586</c:v>
                </c:pt>
                <c:pt idx="767">
                  <c:v>44587</c:v>
                </c:pt>
                <c:pt idx="768">
                  <c:v>44588</c:v>
                </c:pt>
                <c:pt idx="769">
                  <c:v>44589</c:v>
                </c:pt>
                <c:pt idx="770">
                  <c:v>44592</c:v>
                </c:pt>
                <c:pt idx="771">
                  <c:v>44593</c:v>
                </c:pt>
                <c:pt idx="772">
                  <c:v>44594</c:v>
                </c:pt>
                <c:pt idx="773">
                  <c:v>44595</c:v>
                </c:pt>
                <c:pt idx="774">
                  <c:v>44596</c:v>
                </c:pt>
                <c:pt idx="775">
                  <c:v>44599</c:v>
                </c:pt>
                <c:pt idx="776">
                  <c:v>44600</c:v>
                </c:pt>
                <c:pt idx="777">
                  <c:v>44601</c:v>
                </c:pt>
                <c:pt idx="778">
                  <c:v>44602</c:v>
                </c:pt>
                <c:pt idx="779">
                  <c:v>44603</c:v>
                </c:pt>
                <c:pt idx="780">
                  <c:v>44606</c:v>
                </c:pt>
                <c:pt idx="781">
                  <c:v>44607</c:v>
                </c:pt>
                <c:pt idx="782">
                  <c:v>44608</c:v>
                </c:pt>
                <c:pt idx="783">
                  <c:v>44609</c:v>
                </c:pt>
                <c:pt idx="784">
                  <c:v>44610</c:v>
                </c:pt>
                <c:pt idx="785">
                  <c:v>44614</c:v>
                </c:pt>
                <c:pt idx="786">
                  <c:v>44615</c:v>
                </c:pt>
                <c:pt idx="787">
                  <c:v>44616</c:v>
                </c:pt>
                <c:pt idx="788">
                  <c:v>44617</c:v>
                </c:pt>
                <c:pt idx="789">
                  <c:v>44620</c:v>
                </c:pt>
                <c:pt idx="790">
                  <c:v>44621</c:v>
                </c:pt>
                <c:pt idx="791">
                  <c:v>44622</c:v>
                </c:pt>
                <c:pt idx="792">
                  <c:v>44623</c:v>
                </c:pt>
                <c:pt idx="793">
                  <c:v>44624</c:v>
                </c:pt>
                <c:pt idx="794">
                  <c:v>44627</c:v>
                </c:pt>
                <c:pt idx="795">
                  <c:v>44628</c:v>
                </c:pt>
                <c:pt idx="796">
                  <c:v>44629</c:v>
                </c:pt>
                <c:pt idx="797">
                  <c:v>44630</c:v>
                </c:pt>
                <c:pt idx="798">
                  <c:v>44631</c:v>
                </c:pt>
                <c:pt idx="799">
                  <c:v>44634</c:v>
                </c:pt>
                <c:pt idx="800">
                  <c:v>44635</c:v>
                </c:pt>
                <c:pt idx="801">
                  <c:v>44636</c:v>
                </c:pt>
                <c:pt idx="802">
                  <c:v>44637</c:v>
                </c:pt>
                <c:pt idx="803">
                  <c:v>44638</c:v>
                </c:pt>
                <c:pt idx="804">
                  <c:v>44641</c:v>
                </c:pt>
                <c:pt idx="805">
                  <c:v>44642</c:v>
                </c:pt>
                <c:pt idx="806">
                  <c:v>44643</c:v>
                </c:pt>
                <c:pt idx="807">
                  <c:v>44644</c:v>
                </c:pt>
                <c:pt idx="808">
                  <c:v>44645</c:v>
                </c:pt>
                <c:pt idx="809">
                  <c:v>44648</c:v>
                </c:pt>
                <c:pt idx="810">
                  <c:v>44649</c:v>
                </c:pt>
                <c:pt idx="811">
                  <c:v>44650</c:v>
                </c:pt>
                <c:pt idx="812">
                  <c:v>44651</c:v>
                </c:pt>
                <c:pt idx="813">
                  <c:v>44652</c:v>
                </c:pt>
                <c:pt idx="814">
                  <c:v>44655</c:v>
                </c:pt>
                <c:pt idx="815">
                  <c:v>44656</c:v>
                </c:pt>
                <c:pt idx="816">
                  <c:v>44657</c:v>
                </c:pt>
                <c:pt idx="817">
                  <c:v>44658</c:v>
                </c:pt>
                <c:pt idx="818">
                  <c:v>44659</c:v>
                </c:pt>
                <c:pt idx="819">
                  <c:v>44662</c:v>
                </c:pt>
                <c:pt idx="820">
                  <c:v>44663</c:v>
                </c:pt>
                <c:pt idx="821">
                  <c:v>44664</c:v>
                </c:pt>
                <c:pt idx="822">
                  <c:v>44665</c:v>
                </c:pt>
                <c:pt idx="823">
                  <c:v>44669</c:v>
                </c:pt>
                <c:pt idx="824">
                  <c:v>44670</c:v>
                </c:pt>
                <c:pt idx="825">
                  <c:v>44671</c:v>
                </c:pt>
                <c:pt idx="826">
                  <c:v>44672</c:v>
                </c:pt>
                <c:pt idx="827">
                  <c:v>44673</c:v>
                </c:pt>
                <c:pt idx="828">
                  <c:v>44676</c:v>
                </c:pt>
                <c:pt idx="829">
                  <c:v>44677</c:v>
                </c:pt>
                <c:pt idx="830">
                  <c:v>44678</c:v>
                </c:pt>
                <c:pt idx="831">
                  <c:v>44679</c:v>
                </c:pt>
                <c:pt idx="832">
                  <c:v>44680</c:v>
                </c:pt>
                <c:pt idx="833">
                  <c:v>44683</c:v>
                </c:pt>
                <c:pt idx="834">
                  <c:v>44684</c:v>
                </c:pt>
                <c:pt idx="835">
                  <c:v>44685</c:v>
                </c:pt>
                <c:pt idx="836">
                  <c:v>44686</c:v>
                </c:pt>
                <c:pt idx="837">
                  <c:v>44687</c:v>
                </c:pt>
                <c:pt idx="838">
                  <c:v>44690</c:v>
                </c:pt>
                <c:pt idx="839">
                  <c:v>44691</c:v>
                </c:pt>
                <c:pt idx="840">
                  <c:v>44692</c:v>
                </c:pt>
                <c:pt idx="841">
                  <c:v>44693</c:v>
                </c:pt>
                <c:pt idx="842">
                  <c:v>44694</c:v>
                </c:pt>
                <c:pt idx="843">
                  <c:v>44697</c:v>
                </c:pt>
                <c:pt idx="844">
                  <c:v>44698</c:v>
                </c:pt>
                <c:pt idx="845">
                  <c:v>44699</c:v>
                </c:pt>
                <c:pt idx="846">
                  <c:v>44700</c:v>
                </c:pt>
                <c:pt idx="847">
                  <c:v>44701</c:v>
                </c:pt>
                <c:pt idx="848">
                  <c:v>44705</c:v>
                </c:pt>
                <c:pt idx="849">
                  <c:v>44706</c:v>
                </c:pt>
                <c:pt idx="850">
                  <c:v>44707</c:v>
                </c:pt>
                <c:pt idx="851">
                  <c:v>44708</c:v>
                </c:pt>
                <c:pt idx="852">
                  <c:v>44711</c:v>
                </c:pt>
                <c:pt idx="853">
                  <c:v>44712</c:v>
                </c:pt>
                <c:pt idx="854">
                  <c:v>44713</c:v>
                </c:pt>
                <c:pt idx="855">
                  <c:v>44714</c:v>
                </c:pt>
                <c:pt idx="856">
                  <c:v>44715</c:v>
                </c:pt>
                <c:pt idx="857">
                  <c:v>44718</c:v>
                </c:pt>
                <c:pt idx="858">
                  <c:v>44719</c:v>
                </c:pt>
                <c:pt idx="859">
                  <c:v>44720</c:v>
                </c:pt>
                <c:pt idx="860">
                  <c:v>44721</c:v>
                </c:pt>
                <c:pt idx="861">
                  <c:v>44722</c:v>
                </c:pt>
                <c:pt idx="862">
                  <c:v>44725</c:v>
                </c:pt>
                <c:pt idx="863">
                  <c:v>44726</c:v>
                </c:pt>
                <c:pt idx="864">
                  <c:v>44727</c:v>
                </c:pt>
                <c:pt idx="865">
                  <c:v>44728</c:v>
                </c:pt>
                <c:pt idx="866">
                  <c:v>44729</c:v>
                </c:pt>
                <c:pt idx="867">
                  <c:v>44732</c:v>
                </c:pt>
                <c:pt idx="868">
                  <c:v>44733</c:v>
                </c:pt>
                <c:pt idx="869">
                  <c:v>44734</c:v>
                </c:pt>
                <c:pt idx="870">
                  <c:v>44735</c:v>
                </c:pt>
                <c:pt idx="871">
                  <c:v>44736</c:v>
                </c:pt>
                <c:pt idx="872">
                  <c:v>44739</c:v>
                </c:pt>
                <c:pt idx="873">
                  <c:v>44740</c:v>
                </c:pt>
                <c:pt idx="874">
                  <c:v>44741</c:v>
                </c:pt>
                <c:pt idx="875">
                  <c:v>44742</c:v>
                </c:pt>
                <c:pt idx="876">
                  <c:v>44746</c:v>
                </c:pt>
                <c:pt idx="877">
                  <c:v>44747</c:v>
                </c:pt>
                <c:pt idx="878">
                  <c:v>44748</c:v>
                </c:pt>
                <c:pt idx="879">
                  <c:v>44749</c:v>
                </c:pt>
                <c:pt idx="880">
                  <c:v>44750</c:v>
                </c:pt>
                <c:pt idx="881">
                  <c:v>44753</c:v>
                </c:pt>
                <c:pt idx="882">
                  <c:v>44754</c:v>
                </c:pt>
                <c:pt idx="883">
                  <c:v>44755</c:v>
                </c:pt>
                <c:pt idx="884">
                  <c:v>44756</c:v>
                </c:pt>
                <c:pt idx="885">
                  <c:v>44757</c:v>
                </c:pt>
                <c:pt idx="886">
                  <c:v>44760</c:v>
                </c:pt>
                <c:pt idx="887">
                  <c:v>44761</c:v>
                </c:pt>
                <c:pt idx="888">
                  <c:v>44762</c:v>
                </c:pt>
                <c:pt idx="889">
                  <c:v>44763</c:v>
                </c:pt>
                <c:pt idx="890">
                  <c:v>44764</c:v>
                </c:pt>
                <c:pt idx="891">
                  <c:v>44767</c:v>
                </c:pt>
                <c:pt idx="892">
                  <c:v>44768</c:v>
                </c:pt>
                <c:pt idx="893">
                  <c:v>44769</c:v>
                </c:pt>
                <c:pt idx="894">
                  <c:v>44770</c:v>
                </c:pt>
                <c:pt idx="895">
                  <c:v>44771</c:v>
                </c:pt>
                <c:pt idx="896">
                  <c:v>44775</c:v>
                </c:pt>
                <c:pt idx="897">
                  <c:v>44776</c:v>
                </c:pt>
                <c:pt idx="898">
                  <c:v>44777</c:v>
                </c:pt>
                <c:pt idx="899">
                  <c:v>44778</c:v>
                </c:pt>
                <c:pt idx="900">
                  <c:v>44781</c:v>
                </c:pt>
                <c:pt idx="901">
                  <c:v>44782</c:v>
                </c:pt>
                <c:pt idx="902">
                  <c:v>44783</c:v>
                </c:pt>
                <c:pt idx="903">
                  <c:v>44784</c:v>
                </c:pt>
                <c:pt idx="904">
                  <c:v>44785</c:v>
                </c:pt>
                <c:pt idx="905">
                  <c:v>44788</c:v>
                </c:pt>
                <c:pt idx="906">
                  <c:v>44789</c:v>
                </c:pt>
                <c:pt idx="907">
                  <c:v>44790</c:v>
                </c:pt>
                <c:pt idx="908">
                  <c:v>44791</c:v>
                </c:pt>
                <c:pt idx="909">
                  <c:v>44792</c:v>
                </c:pt>
                <c:pt idx="910">
                  <c:v>44795</c:v>
                </c:pt>
                <c:pt idx="911">
                  <c:v>44796</c:v>
                </c:pt>
                <c:pt idx="912">
                  <c:v>44797</c:v>
                </c:pt>
                <c:pt idx="913">
                  <c:v>44798</c:v>
                </c:pt>
                <c:pt idx="914">
                  <c:v>44799</c:v>
                </c:pt>
                <c:pt idx="915">
                  <c:v>44802</c:v>
                </c:pt>
                <c:pt idx="916">
                  <c:v>44803</c:v>
                </c:pt>
                <c:pt idx="917">
                  <c:v>44804</c:v>
                </c:pt>
                <c:pt idx="918">
                  <c:v>44805</c:v>
                </c:pt>
                <c:pt idx="919">
                  <c:v>44806</c:v>
                </c:pt>
                <c:pt idx="920">
                  <c:v>44810</c:v>
                </c:pt>
                <c:pt idx="921">
                  <c:v>44811</c:v>
                </c:pt>
                <c:pt idx="922">
                  <c:v>44812</c:v>
                </c:pt>
                <c:pt idx="923">
                  <c:v>44813</c:v>
                </c:pt>
                <c:pt idx="924">
                  <c:v>44816</c:v>
                </c:pt>
                <c:pt idx="925">
                  <c:v>44817</c:v>
                </c:pt>
                <c:pt idx="926">
                  <c:v>44818</c:v>
                </c:pt>
                <c:pt idx="927">
                  <c:v>44819</c:v>
                </c:pt>
                <c:pt idx="928">
                  <c:v>44820</c:v>
                </c:pt>
                <c:pt idx="929">
                  <c:v>44823</c:v>
                </c:pt>
                <c:pt idx="930">
                  <c:v>44824</c:v>
                </c:pt>
                <c:pt idx="931">
                  <c:v>44825</c:v>
                </c:pt>
                <c:pt idx="932">
                  <c:v>44826</c:v>
                </c:pt>
                <c:pt idx="933">
                  <c:v>44827</c:v>
                </c:pt>
                <c:pt idx="934">
                  <c:v>44830</c:v>
                </c:pt>
                <c:pt idx="935">
                  <c:v>44831</c:v>
                </c:pt>
                <c:pt idx="936">
                  <c:v>44832</c:v>
                </c:pt>
                <c:pt idx="937">
                  <c:v>44833</c:v>
                </c:pt>
                <c:pt idx="938">
                  <c:v>44834</c:v>
                </c:pt>
                <c:pt idx="939">
                  <c:v>44837</c:v>
                </c:pt>
                <c:pt idx="940">
                  <c:v>44838</c:v>
                </c:pt>
                <c:pt idx="941">
                  <c:v>44839</c:v>
                </c:pt>
                <c:pt idx="942">
                  <c:v>44840</c:v>
                </c:pt>
                <c:pt idx="943">
                  <c:v>44841</c:v>
                </c:pt>
                <c:pt idx="944">
                  <c:v>44845</c:v>
                </c:pt>
                <c:pt idx="945">
                  <c:v>44846</c:v>
                </c:pt>
                <c:pt idx="946">
                  <c:v>44847</c:v>
                </c:pt>
                <c:pt idx="947">
                  <c:v>44848</c:v>
                </c:pt>
                <c:pt idx="948">
                  <c:v>44851</c:v>
                </c:pt>
                <c:pt idx="949">
                  <c:v>44852</c:v>
                </c:pt>
                <c:pt idx="950">
                  <c:v>44853</c:v>
                </c:pt>
                <c:pt idx="951">
                  <c:v>44854</c:v>
                </c:pt>
                <c:pt idx="952">
                  <c:v>44855</c:v>
                </c:pt>
                <c:pt idx="953">
                  <c:v>44858</c:v>
                </c:pt>
                <c:pt idx="954">
                  <c:v>44859</c:v>
                </c:pt>
                <c:pt idx="955">
                  <c:v>44860</c:v>
                </c:pt>
                <c:pt idx="956">
                  <c:v>44861</c:v>
                </c:pt>
                <c:pt idx="957">
                  <c:v>44862</c:v>
                </c:pt>
                <c:pt idx="958">
                  <c:v>44865</c:v>
                </c:pt>
                <c:pt idx="959">
                  <c:v>44866</c:v>
                </c:pt>
                <c:pt idx="960">
                  <c:v>44867</c:v>
                </c:pt>
                <c:pt idx="961">
                  <c:v>44868</c:v>
                </c:pt>
                <c:pt idx="962">
                  <c:v>44869</c:v>
                </c:pt>
                <c:pt idx="963">
                  <c:v>44872</c:v>
                </c:pt>
                <c:pt idx="964">
                  <c:v>44873</c:v>
                </c:pt>
                <c:pt idx="965">
                  <c:v>44874</c:v>
                </c:pt>
                <c:pt idx="966">
                  <c:v>44875</c:v>
                </c:pt>
                <c:pt idx="967">
                  <c:v>44876</c:v>
                </c:pt>
                <c:pt idx="968">
                  <c:v>44879</c:v>
                </c:pt>
                <c:pt idx="969">
                  <c:v>44880</c:v>
                </c:pt>
                <c:pt idx="970">
                  <c:v>44881</c:v>
                </c:pt>
                <c:pt idx="971">
                  <c:v>44882</c:v>
                </c:pt>
                <c:pt idx="972">
                  <c:v>44883</c:v>
                </c:pt>
                <c:pt idx="973">
                  <c:v>44886</c:v>
                </c:pt>
                <c:pt idx="974">
                  <c:v>44887</c:v>
                </c:pt>
                <c:pt idx="975">
                  <c:v>44888</c:v>
                </c:pt>
                <c:pt idx="976">
                  <c:v>44889</c:v>
                </c:pt>
                <c:pt idx="977">
                  <c:v>44890</c:v>
                </c:pt>
                <c:pt idx="978">
                  <c:v>44893</c:v>
                </c:pt>
                <c:pt idx="979">
                  <c:v>44894</c:v>
                </c:pt>
                <c:pt idx="980">
                  <c:v>44895</c:v>
                </c:pt>
                <c:pt idx="981">
                  <c:v>44896</c:v>
                </c:pt>
                <c:pt idx="982">
                  <c:v>44897</c:v>
                </c:pt>
                <c:pt idx="983">
                  <c:v>44900</c:v>
                </c:pt>
                <c:pt idx="984">
                  <c:v>44901</c:v>
                </c:pt>
                <c:pt idx="985">
                  <c:v>44902</c:v>
                </c:pt>
                <c:pt idx="986">
                  <c:v>44903</c:v>
                </c:pt>
                <c:pt idx="987">
                  <c:v>44904</c:v>
                </c:pt>
                <c:pt idx="988">
                  <c:v>44907</c:v>
                </c:pt>
                <c:pt idx="989">
                  <c:v>44908</c:v>
                </c:pt>
                <c:pt idx="990">
                  <c:v>44909</c:v>
                </c:pt>
                <c:pt idx="991">
                  <c:v>44910</c:v>
                </c:pt>
                <c:pt idx="992">
                  <c:v>44911</c:v>
                </c:pt>
                <c:pt idx="993">
                  <c:v>44914</c:v>
                </c:pt>
                <c:pt idx="994">
                  <c:v>44915</c:v>
                </c:pt>
                <c:pt idx="995">
                  <c:v>44916</c:v>
                </c:pt>
                <c:pt idx="996">
                  <c:v>44917</c:v>
                </c:pt>
                <c:pt idx="997">
                  <c:v>44918</c:v>
                </c:pt>
                <c:pt idx="998">
                  <c:v>44923</c:v>
                </c:pt>
                <c:pt idx="999">
                  <c:v>44924</c:v>
                </c:pt>
                <c:pt idx="1000">
                  <c:v>44925</c:v>
                </c:pt>
                <c:pt idx="1001">
                  <c:v>44929</c:v>
                </c:pt>
                <c:pt idx="1002">
                  <c:v>44930</c:v>
                </c:pt>
                <c:pt idx="1003">
                  <c:v>44931</c:v>
                </c:pt>
                <c:pt idx="1004">
                  <c:v>44932</c:v>
                </c:pt>
                <c:pt idx="1005">
                  <c:v>44935</c:v>
                </c:pt>
                <c:pt idx="1006">
                  <c:v>44936</c:v>
                </c:pt>
                <c:pt idx="1007">
                  <c:v>44937</c:v>
                </c:pt>
                <c:pt idx="1008">
                  <c:v>44938</c:v>
                </c:pt>
                <c:pt idx="1009">
                  <c:v>44939</c:v>
                </c:pt>
                <c:pt idx="1010">
                  <c:v>44942</c:v>
                </c:pt>
                <c:pt idx="1011">
                  <c:v>44943</c:v>
                </c:pt>
                <c:pt idx="1012">
                  <c:v>44944</c:v>
                </c:pt>
                <c:pt idx="1013">
                  <c:v>44945</c:v>
                </c:pt>
                <c:pt idx="1014">
                  <c:v>44946</c:v>
                </c:pt>
                <c:pt idx="1015">
                  <c:v>44949</c:v>
                </c:pt>
                <c:pt idx="1016">
                  <c:v>44950</c:v>
                </c:pt>
                <c:pt idx="1017">
                  <c:v>44951</c:v>
                </c:pt>
                <c:pt idx="1018">
                  <c:v>44952</c:v>
                </c:pt>
                <c:pt idx="1019">
                  <c:v>44953</c:v>
                </c:pt>
                <c:pt idx="1020">
                  <c:v>44956</c:v>
                </c:pt>
                <c:pt idx="1021">
                  <c:v>44957</c:v>
                </c:pt>
                <c:pt idx="1022">
                  <c:v>44958</c:v>
                </c:pt>
                <c:pt idx="1023">
                  <c:v>44959</c:v>
                </c:pt>
                <c:pt idx="1024">
                  <c:v>44960</c:v>
                </c:pt>
                <c:pt idx="1025">
                  <c:v>44963</c:v>
                </c:pt>
                <c:pt idx="1026">
                  <c:v>44964</c:v>
                </c:pt>
                <c:pt idx="1027">
                  <c:v>44965</c:v>
                </c:pt>
                <c:pt idx="1028">
                  <c:v>44966</c:v>
                </c:pt>
                <c:pt idx="1029">
                  <c:v>44967</c:v>
                </c:pt>
                <c:pt idx="1030">
                  <c:v>44970</c:v>
                </c:pt>
                <c:pt idx="1031">
                  <c:v>44971</c:v>
                </c:pt>
                <c:pt idx="1032">
                  <c:v>44972</c:v>
                </c:pt>
                <c:pt idx="1033">
                  <c:v>44973</c:v>
                </c:pt>
                <c:pt idx="1034">
                  <c:v>44974</c:v>
                </c:pt>
                <c:pt idx="1035">
                  <c:v>44978</c:v>
                </c:pt>
                <c:pt idx="1036">
                  <c:v>44979</c:v>
                </c:pt>
                <c:pt idx="1037">
                  <c:v>44980</c:v>
                </c:pt>
                <c:pt idx="1038">
                  <c:v>44981</c:v>
                </c:pt>
                <c:pt idx="1039">
                  <c:v>44984</c:v>
                </c:pt>
                <c:pt idx="1040">
                  <c:v>44985</c:v>
                </c:pt>
                <c:pt idx="1041">
                  <c:v>44986</c:v>
                </c:pt>
                <c:pt idx="1042">
                  <c:v>44987</c:v>
                </c:pt>
                <c:pt idx="1043">
                  <c:v>44988</c:v>
                </c:pt>
                <c:pt idx="1044">
                  <c:v>44991</c:v>
                </c:pt>
                <c:pt idx="1045">
                  <c:v>44992</c:v>
                </c:pt>
                <c:pt idx="1046">
                  <c:v>44993</c:v>
                </c:pt>
                <c:pt idx="1047">
                  <c:v>44994</c:v>
                </c:pt>
                <c:pt idx="1048">
                  <c:v>44995</c:v>
                </c:pt>
                <c:pt idx="1049">
                  <c:v>44998</c:v>
                </c:pt>
                <c:pt idx="1050">
                  <c:v>44999</c:v>
                </c:pt>
                <c:pt idx="1051">
                  <c:v>45000</c:v>
                </c:pt>
                <c:pt idx="1052">
                  <c:v>45001</c:v>
                </c:pt>
                <c:pt idx="1053">
                  <c:v>45002</c:v>
                </c:pt>
                <c:pt idx="1054">
                  <c:v>45005</c:v>
                </c:pt>
                <c:pt idx="1055">
                  <c:v>45006</c:v>
                </c:pt>
                <c:pt idx="1056">
                  <c:v>45007</c:v>
                </c:pt>
                <c:pt idx="1057">
                  <c:v>45008</c:v>
                </c:pt>
                <c:pt idx="1058">
                  <c:v>45009</c:v>
                </c:pt>
                <c:pt idx="1059">
                  <c:v>45012</c:v>
                </c:pt>
                <c:pt idx="1060">
                  <c:v>45013</c:v>
                </c:pt>
                <c:pt idx="1061">
                  <c:v>45014</c:v>
                </c:pt>
                <c:pt idx="1062">
                  <c:v>45015</c:v>
                </c:pt>
                <c:pt idx="1063">
                  <c:v>45016</c:v>
                </c:pt>
                <c:pt idx="1064">
                  <c:v>45019</c:v>
                </c:pt>
                <c:pt idx="1065">
                  <c:v>45020</c:v>
                </c:pt>
                <c:pt idx="1066">
                  <c:v>45021</c:v>
                </c:pt>
                <c:pt idx="1067">
                  <c:v>45022</c:v>
                </c:pt>
                <c:pt idx="1068">
                  <c:v>45026</c:v>
                </c:pt>
                <c:pt idx="1069">
                  <c:v>45027</c:v>
                </c:pt>
                <c:pt idx="1070">
                  <c:v>45028</c:v>
                </c:pt>
                <c:pt idx="1071">
                  <c:v>45029</c:v>
                </c:pt>
                <c:pt idx="1072">
                  <c:v>45030</c:v>
                </c:pt>
                <c:pt idx="1073">
                  <c:v>45033</c:v>
                </c:pt>
                <c:pt idx="1074">
                  <c:v>45034</c:v>
                </c:pt>
                <c:pt idx="1075">
                  <c:v>45035</c:v>
                </c:pt>
                <c:pt idx="1076">
                  <c:v>45036</c:v>
                </c:pt>
                <c:pt idx="1077">
                  <c:v>45037</c:v>
                </c:pt>
                <c:pt idx="1078">
                  <c:v>45040</c:v>
                </c:pt>
                <c:pt idx="1079">
                  <c:v>45041</c:v>
                </c:pt>
                <c:pt idx="1080">
                  <c:v>45042</c:v>
                </c:pt>
                <c:pt idx="1081">
                  <c:v>45043</c:v>
                </c:pt>
                <c:pt idx="1082">
                  <c:v>45044</c:v>
                </c:pt>
                <c:pt idx="1083">
                  <c:v>45047</c:v>
                </c:pt>
                <c:pt idx="1084">
                  <c:v>45048</c:v>
                </c:pt>
                <c:pt idx="1085">
                  <c:v>45049</c:v>
                </c:pt>
                <c:pt idx="1086">
                  <c:v>45050</c:v>
                </c:pt>
                <c:pt idx="1087">
                  <c:v>45051</c:v>
                </c:pt>
                <c:pt idx="1088">
                  <c:v>45054</c:v>
                </c:pt>
                <c:pt idx="1089">
                  <c:v>45055</c:v>
                </c:pt>
                <c:pt idx="1090">
                  <c:v>45056</c:v>
                </c:pt>
                <c:pt idx="1091">
                  <c:v>45057</c:v>
                </c:pt>
                <c:pt idx="1092">
                  <c:v>45058</c:v>
                </c:pt>
                <c:pt idx="1093">
                  <c:v>45061</c:v>
                </c:pt>
                <c:pt idx="1094">
                  <c:v>45062</c:v>
                </c:pt>
                <c:pt idx="1095">
                  <c:v>45063</c:v>
                </c:pt>
                <c:pt idx="1096">
                  <c:v>45064</c:v>
                </c:pt>
                <c:pt idx="1097">
                  <c:v>45065</c:v>
                </c:pt>
                <c:pt idx="1098">
                  <c:v>45069</c:v>
                </c:pt>
                <c:pt idx="1099">
                  <c:v>45070</c:v>
                </c:pt>
                <c:pt idx="1100">
                  <c:v>45071</c:v>
                </c:pt>
                <c:pt idx="1101">
                  <c:v>45072</c:v>
                </c:pt>
                <c:pt idx="1102">
                  <c:v>45075</c:v>
                </c:pt>
                <c:pt idx="1103">
                  <c:v>45076</c:v>
                </c:pt>
                <c:pt idx="1104">
                  <c:v>45077</c:v>
                </c:pt>
                <c:pt idx="1105">
                  <c:v>45078</c:v>
                </c:pt>
                <c:pt idx="1106">
                  <c:v>45079</c:v>
                </c:pt>
                <c:pt idx="1107">
                  <c:v>45082</c:v>
                </c:pt>
                <c:pt idx="1108">
                  <c:v>45083</c:v>
                </c:pt>
                <c:pt idx="1109">
                  <c:v>45084</c:v>
                </c:pt>
                <c:pt idx="1110">
                  <c:v>45085</c:v>
                </c:pt>
                <c:pt idx="1111">
                  <c:v>45086</c:v>
                </c:pt>
                <c:pt idx="1112">
                  <c:v>45089</c:v>
                </c:pt>
                <c:pt idx="1113">
                  <c:v>45090</c:v>
                </c:pt>
                <c:pt idx="1114">
                  <c:v>45091</c:v>
                </c:pt>
                <c:pt idx="1115">
                  <c:v>45092</c:v>
                </c:pt>
                <c:pt idx="1116">
                  <c:v>45093</c:v>
                </c:pt>
                <c:pt idx="1117">
                  <c:v>45096</c:v>
                </c:pt>
                <c:pt idx="1118">
                  <c:v>45097</c:v>
                </c:pt>
                <c:pt idx="1119">
                  <c:v>45098</c:v>
                </c:pt>
                <c:pt idx="1120">
                  <c:v>45099</c:v>
                </c:pt>
                <c:pt idx="1121">
                  <c:v>45100</c:v>
                </c:pt>
                <c:pt idx="1122">
                  <c:v>45103</c:v>
                </c:pt>
                <c:pt idx="1123">
                  <c:v>45104</c:v>
                </c:pt>
                <c:pt idx="1124">
                  <c:v>45105</c:v>
                </c:pt>
                <c:pt idx="1125">
                  <c:v>45106</c:v>
                </c:pt>
                <c:pt idx="1126">
                  <c:v>45107</c:v>
                </c:pt>
                <c:pt idx="1127">
                  <c:v>45111</c:v>
                </c:pt>
                <c:pt idx="1128">
                  <c:v>45112</c:v>
                </c:pt>
                <c:pt idx="1129">
                  <c:v>45113</c:v>
                </c:pt>
                <c:pt idx="1130">
                  <c:v>45114</c:v>
                </c:pt>
                <c:pt idx="1131">
                  <c:v>45117</c:v>
                </c:pt>
                <c:pt idx="1132">
                  <c:v>45118</c:v>
                </c:pt>
                <c:pt idx="1133">
                  <c:v>45119</c:v>
                </c:pt>
                <c:pt idx="1134">
                  <c:v>45120</c:v>
                </c:pt>
                <c:pt idx="1135">
                  <c:v>45121</c:v>
                </c:pt>
                <c:pt idx="1136">
                  <c:v>45124</c:v>
                </c:pt>
                <c:pt idx="1137">
                  <c:v>45125</c:v>
                </c:pt>
                <c:pt idx="1138">
                  <c:v>45126</c:v>
                </c:pt>
                <c:pt idx="1139">
                  <c:v>45127</c:v>
                </c:pt>
                <c:pt idx="1140">
                  <c:v>45128</c:v>
                </c:pt>
                <c:pt idx="1141">
                  <c:v>45131</c:v>
                </c:pt>
                <c:pt idx="1142">
                  <c:v>45132</c:v>
                </c:pt>
                <c:pt idx="1143">
                  <c:v>45133</c:v>
                </c:pt>
                <c:pt idx="1144">
                  <c:v>45134</c:v>
                </c:pt>
                <c:pt idx="1145">
                  <c:v>45135</c:v>
                </c:pt>
                <c:pt idx="1146">
                  <c:v>45138</c:v>
                </c:pt>
                <c:pt idx="1147">
                  <c:v>45139</c:v>
                </c:pt>
                <c:pt idx="1148">
                  <c:v>45140</c:v>
                </c:pt>
                <c:pt idx="1149">
                  <c:v>45141</c:v>
                </c:pt>
                <c:pt idx="1150">
                  <c:v>45142</c:v>
                </c:pt>
                <c:pt idx="1151">
                  <c:v>45146</c:v>
                </c:pt>
                <c:pt idx="1152">
                  <c:v>45147</c:v>
                </c:pt>
                <c:pt idx="1153">
                  <c:v>45148</c:v>
                </c:pt>
                <c:pt idx="1154">
                  <c:v>45149</c:v>
                </c:pt>
                <c:pt idx="1155">
                  <c:v>45152</c:v>
                </c:pt>
                <c:pt idx="1156">
                  <c:v>45153</c:v>
                </c:pt>
                <c:pt idx="1157">
                  <c:v>45154</c:v>
                </c:pt>
                <c:pt idx="1158">
                  <c:v>45155</c:v>
                </c:pt>
                <c:pt idx="1159">
                  <c:v>45156</c:v>
                </c:pt>
                <c:pt idx="1160">
                  <c:v>45159</c:v>
                </c:pt>
                <c:pt idx="1161">
                  <c:v>45160</c:v>
                </c:pt>
                <c:pt idx="1162">
                  <c:v>45161</c:v>
                </c:pt>
                <c:pt idx="1163">
                  <c:v>45162</c:v>
                </c:pt>
                <c:pt idx="1164">
                  <c:v>45163</c:v>
                </c:pt>
                <c:pt idx="1165">
                  <c:v>45166</c:v>
                </c:pt>
                <c:pt idx="1166">
                  <c:v>45167</c:v>
                </c:pt>
                <c:pt idx="1167">
                  <c:v>45168</c:v>
                </c:pt>
                <c:pt idx="1168">
                  <c:v>45169</c:v>
                </c:pt>
                <c:pt idx="1169">
                  <c:v>45170</c:v>
                </c:pt>
                <c:pt idx="1170">
                  <c:v>45174</c:v>
                </c:pt>
                <c:pt idx="1171">
                  <c:v>45175</c:v>
                </c:pt>
                <c:pt idx="1172">
                  <c:v>45176</c:v>
                </c:pt>
                <c:pt idx="1173">
                  <c:v>45177</c:v>
                </c:pt>
                <c:pt idx="1174">
                  <c:v>45180</c:v>
                </c:pt>
                <c:pt idx="1175">
                  <c:v>45181</c:v>
                </c:pt>
                <c:pt idx="1176">
                  <c:v>45182</c:v>
                </c:pt>
                <c:pt idx="1177">
                  <c:v>45183</c:v>
                </c:pt>
                <c:pt idx="1178">
                  <c:v>45184</c:v>
                </c:pt>
                <c:pt idx="1179">
                  <c:v>45187</c:v>
                </c:pt>
                <c:pt idx="1180">
                  <c:v>45188</c:v>
                </c:pt>
                <c:pt idx="1181">
                  <c:v>45189</c:v>
                </c:pt>
                <c:pt idx="1182">
                  <c:v>45190</c:v>
                </c:pt>
                <c:pt idx="1183">
                  <c:v>45191</c:v>
                </c:pt>
                <c:pt idx="1184">
                  <c:v>45194</c:v>
                </c:pt>
                <c:pt idx="1185">
                  <c:v>45195</c:v>
                </c:pt>
                <c:pt idx="1186">
                  <c:v>45196</c:v>
                </c:pt>
                <c:pt idx="1187">
                  <c:v>45197</c:v>
                </c:pt>
                <c:pt idx="1188">
                  <c:v>45198</c:v>
                </c:pt>
                <c:pt idx="1189">
                  <c:v>45201</c:v>
                </c:pt>
                <c:pt idx="1190">
                  <c:v>45202</c:v>
                </c:pt>
                <c:pt idx="1191">
                  <c:v>45203</c:v>
                </c:pt>
                <c:pt idx="1192">
                  <c:v>45204</c:v>
                </c:pt>
                <c:pt idx="1193">
                  <c:v>45205</c:v>
                </c:pt>
                <c:pt idx="1194">
                  <c:v>45209</c:v>
                </c:pt>
                <c:pt idx="1195">
                  <c:v>45210</c:v>
                </c:pt>
                <c:pt idx="1196">
                  <c:v>45211</c:v>
                </c:pt>
                <c:pt idx="1197">
                  <c:v>45212</c:v>
                </c:pt>
                <c:pt idx="1198">
                  <c:v>45215</c:v>
                </c:pt>
                <c:pt idx="1199">
                  <c:v>45216</c:v>
                </c:pt>
                <c:pt idx="1200">
                  <c:v>45217</c:v>
                </c:pt>
                <c:pt idx="1201">
                  <c:v>45218</c:v>
                </c:pt>
                <c:pt idx="1202">
                  <c:v>45219</c:v>
                </c:pt>
                <c:pt idx="1203">
                  <c:v>45222</c:v>
                </c:pt>
                <c:pt idx="1204">
                  <c:v>45223</c:v>
                </c:pt>
                <c:pt idx="1205">
                  <c:v>45224</c:v>
                </c:pt>
                <c:pt idx="1206">
                  <c:v>45225</c:v>
                </c:pt>
                <c:pt idx="1207">
                  <c:v>45226</c:v>
                </c:pt>
                <c:pt idx="1208">
                  <c:v>45229</c:v>
                </c:pt>
                <c:pt idx="1209">
                  <c:v>45230</c:v>
                </c:pt>
                <c:pt idx="1210">
                  <c:v>45231</c:v>
                </c:pt>
                <c:pt idx="1211">
                  <c:v>45232</c:v>
                </c:pt>
                <c:pt idx="1212">
                  <c:v>45233</c:v>
                </c:pt>
                <c:pt idx="1213">
                  <c:v>45236</c:v>
                </c:pt>
                <c:pt idx="1214">
                  <c:v>45237</c:v>
                </c:pt>
                <c:pt idx="1215">
                  <c:v>45238</c:v>
                </c:pt>
                <c:pt idx="1216">
                  <c:v>45239</c:v>
                </c:pt>
                <c:pt idx="1217">
                  <c:v>45240</c:v>
                </c:pt>
                <c:pt idx="1218">
                  <c:v>45243</c:v>
                </c:pt>
                <c:pt idx="1219">
                  <c:v>45244</c:v>
                </c:pt>
                <c:pt idx="1220">
                  <c:v>45245</c:v>
                </c:pt>
                <c:pt idx="1221">
                  <c:v>45246</c:v>
                </c:pt>
                <c:pt idx="1222">
                  <c:v>45247</c:v>
                </c:pt>
                <c:pt idx="1223">
                  <c:v>45250</c:v>
                </c:pt>
                <c:pt idx="1224">
                  <c:v>45251</c:v>
                </c:pt>
                <c:pt idx="1225">
                  <c:v>45252</c:v>
                </c:pt>
                <c:pt idx="1226">
                  <c:v>45253</c:v>
                </c:pt>
                <c:pt idx="1227">
                  <c:v>45254</c:v>
                </c:pt>
                <c:pt idx="1228">
                  <c:v>45257</c:v>
                </c:pt>
                <c:pt idx="1229">
                  <c:v>45258</c:v>
                </c:pt>
                <c:pt idx="1230">
                  <c:v>45259</c:v>
                </c:pt>
                <c:pt idx="1231">
                  <c:v>45260</c:v>
                </c:pt>
                <c:pt idx="1232">
                  <c:v>45261</c:v>
                </c:pt>
                <c:pt idx="1233">
                  <c:v>45264</c:v>
                </c:pt>
                <c:pt idx="1234">
                  <c:v>45265</c:v>
                </c:pt>
                <c:pt idx="1235">
                  <c:v>45266</c:v>
                </c:pt>
                <c:pt idx="1236">
                  <c:v>45267</c:v>
                </c:pt>
                <c:pt idx="1237">
                  <c:v>45268</c:v>
                </c:pt>
                <c:pt idx="1238">
                  <c:v>45271</c:v>
                </c:pt>
                <c:pt idx="1239">
                  <c:v>45272</c:v>
                </c:pt>
                <c:pt idx="1240">
                  <c:v>45273</c:v>
                </c:pt>
                <c:pt idx="1241">
                  <c:v>45274</c:v>
                </c:pt>
                <c:pt idx="1242">
                  <c:v>45275</c:v>
                </c:pt>
                <c:pt idx="1243">
                  <c:v>45278</c:v>
                </c:pt>
                <c:pt idx="1244">
                  <c:v>45279</c:v>
                </c:pt>
                <c:pt idx="1245">
                  <c:v>45280</c:v>
                </c:pt>
                <c:pt idx="1246">
                  <c:v>45281</c:v>
                </c:pt>
                <c:pt idx="1247">
                  <c:v>45282</c:v>
                </c:pt>
                <c:pt idx="1248">
                  <c:v>45287</c:v>
                </c:pt>
                <c:pt idx="1249">
                  <c:v>45288</c:v>
                </c:pt>
                <c:pt idx="1250">
                  <c:v>45289</c:v>
                </c:pt>
                <c:pt idx="1251">
                  <c:v>45293</c:v>
                </c:pt>
                <c:pt idx="1252">
                  <c:v>45294</c:v>
                </c:pt>
                <c:pt idx="1253">
                  <c:v>45295</c:v>
                </c:pt>
                <c:pt idx="1254">
                  <c:v>45296</c:v>
                </c:pt>
                <c:pt idx="1255">
                  <c:v>45299</c:v>
                </c:pt>
                <c:pt idx="1256">
                  <c:v>45300</c:v>
                </c:pt>
                <c:pt idx="1257">
                  <c:v>45301</c:v>
                </c:pt>
                <c:pt idx="1258">
                  <c:v>45302</c:v>
                </c:pt>
                <c:pt idx="1259">
                  <c:v>45303</c:v>
                </c:pt>
                <c:pt idx="1260">
                  <c:v>45306</c:v>
                </c:pt>
                <c:pt idx="1261">
                  <c:v>45307</c:v>
                </c:pt>
                <c:pt idx="1262">
                  <c:v>45308</c:v>
                </c:pt>
                <c:pt idx="1263">
                  <c:v>45309</c:v>
                </c:pt>
                <c:pt idx="1264">
                  <c:v>45310</c:v>
                </c:pt>
                <c:pt idx="1265">
                  <c:v>45313</c:v>
                </c:pt>
                <c:pt idx="1266">
                  <c:v>45314</c:v>
                </c:pt>
                <c:pt idx="1267">
                  <c:v>45315</c:v>
                </c:pt>
                <c:pt idx="1268">
                  <c:v>45316</c:v>
                </c:pt>
                <c:pt idx="1269">
                  <c:v>45317</c:v>
                </c:pt>
                <c:pt idx="1270">
                  <c:v>45320</c:v>
                </c:pt>
                <c:pt idx="1271">
                  <c:v>45321</c:v>
                </c:pt>
                <c:pt idx="1272">
                  <c:v>45322</c:v>
                </c:pt>
                <c:pt idx="1273">
                  <c:v>45323</c:v>
                </c:pt>
                <c:pt idx="1274">
                  <c:v>45324</c:v>
                </c:pt>
                <c:pt idx="1275">
                  <c:v>45327</c:v>
                </c:pt>
                <c:pt idx="1276">
                  <c:v>45328</c:v>
                </c:pt>
                <c:pt idx="1277">
                  <c:v>45329</c:v>
                </c:pt>
                <c:pt idx="1278">
                  <c:v>45330</c:v>
                </c:pt>
                <c:pt idx="1279">
                  <c:v>45331</c:v>
                </c:pt>
                <c:pt idx="1280">
                  <c:v>45334</c:v>
                </c:pt>
                <c:pt idx="1281">
                  <c:v>45335</c:v>
                </c:pt>
                <c:pt idx="1282">
                  <c:v>45336</c:v>
                </c:pt>
                <c:pt idx="1283">
                  <c:v>45337</c:v>
                </c:pt>
                <c:pt idx="1284">
                  <c:v>45338</c:v>
                </c:pt>
                <c:pt idx="1285">
                  <c:v>45342</c:v>
                </c:pt>
                <c:pt idx="1286">
                  <c:v>45343</c:v>
                </c:pt>
                <c:pt idx="1287">
                  <c:v>45344</c:v>
                </c:pt>
                <c:pt idx="1288">
                  <c:v>45345</c:v>
                </c:pt>
                <c:pt idx="1289">
                  <c:v>45348</c:v>
                </c:pt>
                <c:pt idx="1290">
                  <c:v>45349</c:v>
                </c:pt>
                <c:pt idx="1291">
                  <c:v>45350</c:v>
                </c:pt>
                <c:pt idx="1292">
                  <c:v>45351</c:v>
                </c:pt>
                <c:pt idx="1293">
                  <c:v>45352</c:v>
                </c:pt>
                <c:pt idx="1294">
                  <c:v>45355</c:v>
                </c:pt>
                <c:pt idx="1295">
                  <c:v>45356</c:v>
                </c:pt>
                <c:pt idx="1296">
                  <c:v>45357</c:v>
                </c:pt>
                <c:pt idx="1297">
                  <c:v>45358</c:v>
                </c:pt>
                <c:pt idx="1298">
                  <c:v>45359</c:v>
                </c:pt>
                <c:pt idx="1299">
                  <c:v>45362</c:v>
                </c:pt>
                <c:pt idx="1300">
                  <c:v>45363</c:v>
                </c:pt>
                <c:pt idx="1301">
                  <c:v>45364</c:v>
                </c:pt>
                <c:pt idx="1302">
                  <c:v>45365</c:v>
                </c:pt>
                <c:pt idx="1303">
                  <c:v>45366</c:v>
                </c:pt>
                <c:pt idx="1304">
                  <c:v>45369</c:v>
                </c:pt>
                <c:pt idx="1305">
                  <c:v>45370</c:v>
                </c:pt>
                <c:pt idx="1306">
                  <c:v>45371</c:v>
                </c:pt>
                <c:pt idx="1307">
                  <c:v>45372</c:v>
                </c:pt>
                <c:pt idx="1308">
                  <c:v>45373</c:v>
                </c:pt>
                <c:pt idx="1309">
                  <c:v>45376</c:v>
                </c:pt>
                <c:pt idx="1310">
                  <c:v>45377</c:v>
                </c:pt>
                <c:pt idx="1311">
                  <c:v>45378</c:v>
                </c:pt>
                <c:pt idx="1312">
                  <c:v>45379</c:v>
                </c:pt>
                <c:pt idx="1313">
                  <c:v>45383</c:v>
                </c:pt>
                <c:pt idx="1314">
                  <c:v>45384</c:v>
                </c:pt>
                <c:pt idx="1315">
                  <c:v>45385</c:v>
                </c:pt>
                <c:pt idx="1316">
                  <c:v>45386</c:v>
                </c:pt>
                <c:pt idx="1317">
                  <c:v>45387</c:v>
                </c:pt>
                <c:pt idx="1318">
                  <c:v>45390</c:v>
                </c:pt>
                <c:pt idx="1319">
                  <c:v>45391</c:v>
                </c:pt>
                <c:pt idx="1320">
                  <c:v>45392</c:v>
                </c:pt>
                <c:pt idx="1321">
                  <c:v>45393</c:v>
                </c:pt>
                <c:pt idx="1322">
                  <c:v>45394</c:v>
                </c:pt>
                <c:pt idx="1323">
                  <c:v>45397</c:v>
                </c:pt>
                <c:pt idx="1324">
                  <c:v>45398</c:v>
                </c:pt>
                <c:pt idx="1325">
                  <c:v>45399</c:v>
                </c:pt>
                <c:pt idx="1326">
                  <c:v>45400</c:v>
                </c:pt>
                <c:pt idx="1327">
                  <c:v>45401</c:v>
                </c:pt>
                <c:pt idx="1328">
                  <c:v>45404</c:v>
                </c:pt>
                <c:pt idx="1329">
                  <c:v>45405</c:v>
                </c:pt>
                <c:pt idx="1330">
                  <c:v>45406</c:v>
                </c:pt>
                <c:pt idx="1331">
                  <c:v>45407</c:v>
                </c:pt>
                <c:pt idx="1332">
                  <c:v>45408</c:v>
                </c:pt>
                <c:pt idx="1333">
                  <c:v>45411</c:v>
                </c:pt>
                <c:pt idx="1334">
                  <c:v>45412</c:v>
                </c:pt>
                <c:pt idx="1335">
                  <c:v>45413</c:v>
                </c:pt>
                <c:pt idx="1336">
                  <c:v>45414</c:v>
                </c:pt>
                <c:pt idx="1337">
                  <c:v>45415</c:v>
                </c:pt>
                <c:pt idx="1338">
                  <c:v>45418</c:v>
                </c:pt>
                <c:pt idx="1339">
                  <c:v>45419</c:v>
                </c:pt>
                <c:pt idx="1340">
                  <c:v>45420</c:v>
                </c:pt>
                <c:pt idx="1341">
                  <c:v>45421</c:v>
                </c:pt>
                <c:pt idx="1342">
                  <c:v>45422</c:v>
                </c:pt>
                <c:pt idx="1343">
                  <c:v>45425</c:v>
                </c:pt>
                <c:pt idx="1344">
                  <c:v>45426</c:v>
                </c:pt>
                <c:pt idx="1345">
                  <c:v>45427</c:v>
                </c:pt>
                <c:pt idx="1346">
                  <c:v>45428</c:v>
                </c:pt>
                <c:pt idx="1347">
                  <c:v>45429</c:v>
                </c:pt>
                <c:pt idx="1348">
                  <c:v>45433</c:v>
                </c:pt>
                <c:pt idx="1349">
                  <c:v>45434</c:v>
                </c:pt>
                <c:pt idx="1350">
                  <c:v>45435</c:v>
                </c:pt>
                <c:pt idx="1351">
                  <c:v>45436</c:v>
                </c:pt>
                <c:pt idx="1352">
                  <c:v>45439</c:v>
                </c:pt>
                <c:pt idx="1353">
                  <c:v>45440</c:v>
                </c:pt>
                <c:pt idx="1354">
                  <c:v>45441</c:v>
                </c:pt>
                <c:pt idx="1355">
                  <c:v>45442</c:v>
                </c:pt>
                <c:pt idx="1356">
                  <c:v>45443</c:v>
                </c:pt>
                <c:pt idx="1357">
                  <c:v>45446</c:v>
                </c:pt>
                <c:pt idx="1358">
                  <c:v>45447</c:v>
                </c:pt>
                <c:pt idx="1359">
                  <c:v>45448</c:v>
                </c:pt>
                <c:pt idx="1360">
                  <c:v>45449</c:v>
                </c:pt>
                <c:pt idx="1361">
                  <c:v>45450</c:v>
                </c:pt>
                <c:pt idx="1362">
                  <c:v>45453</c:v>
                </c:pt>
                <c:pt idx="1363">
                  <c:v>45454</c:v>
                </c:pt>
                <c:pt idx="1364">
                  <c:v>45455</c:v>
                </c:pt>
                <c:pt idx="1365">
                  <c:v>45456</c:v>
                </c:pt>
                <c:pt idx="1366">
                  <c:v>45457</c:v>
                </c:pt>
                <c:pt idx="1367">
                  <c:v>45460</c:v>
                </c:pt>
                <c:pt idx="1368">
                  <c:v>45461</c:v>
                </c:pt>
                <c:pt idx="1369">
                  <c:v>45462</c:v>
                </c:pt>
                <c:pt idx="1370">
                  <c:v>45463</c:v>
                </c:pt>
                <c:pt idx="1371">
                  <c:v>45464</c:v>
                </c:pt>
                <c:pt idx="1372">
                  <c:v>45467</c:v>
                </c:pt>
                <c:pt idx="1373">
                  <c:v>45468</c:v>
                </c:pt>
                <c:pt idx="1374">
                  <c:v>45469</c:v>
                </c:pt>
                <c:pt idx="1375">
                  <c:v>45470</c:v>
                </c:pt>
                <c:pt idx="1376">
                  <c:v>45471</c:v>
                </c:pt>
                <c:pt idx="1377">
                  <c:v>45475</c:v>
                </c:pt>
                <c:pt idx="1378">
                  <c:v>45476</c:v>
                </c:pt>
                <c:pt idx="1379">
                  <c:v>45477</c:v>
                </c:pt>
                <c:pt idx="1380">
                  <c:v>45478</c:v>
                </c:pt>
                <c:pt idx="1381">
                  <c:v>45481</c:v>
                </c:pt>
                <c:pt idx="1382">
                  <c:v>45482</c:v>
                </c:pt>
                <c:pt idx="1383">
                  <c:v>45483</c:v>
                </c:pt>
                <c:pt idx="1384">
                  <c:v>45484</c:v>
                </c:pt>
                <c:pt idx="1385">
                  <c:v>45485</c:v>
                </c:pt>
                <c:pt idx="1386">
                  <c:v>45488</c:v>
                </c:pt>
                <c:pt idx="1387">
                  <c:v>45489</c:v>
                </c:pt>
                <c:pt idx="1388">
                  <c:v>45490</c:v>
                </c:pt>
                <c:pt idx="1389">
                  <c:v>45491</c:v>
                </c:pt>
                <c:pt idx="1390">
                  <c:v>45492</c:v>
                </c:pt>
                <c:pt idx="1391">
                  <c:v>45495</c:v>
                </c:pt>
                <c:pt idx="1392">
                  <c:v>45496</c:v>
                </c:pt>
                <c:pt idx="1393">
                  <c:v>45497</c:v>
                </c:pt>
                <c:pt idx="1394">
                  <c:v>45498</c:v>
                </c:pt>
                <c:pt idx="1395">
                  <c:v>45499</c:v>
                </c:pt>
                <c:pt idx="1396">
                  <c:v>45502</c:v>
                </c:pt>
                <c:pt idx="1397">
                  <c:v>45503</c:v>
                </c:pt>
                <c:pt idx="1398">
                  <c:v>45504</c:v>
                </c:pt>
                <c:pt idx="1399">
                  <c:v>45505</c:v>
                </c:pt>
                <c:pt idx="1400">
                  <c:v>45506</c:v>
                </c:pt>
                <c:pt idx="1401">
                  <c:v>45510</c:v>
                </c:pt>
                <c:pt idx="1402">
                  <c:v>45511</c:v>
                </c:pt>
                <c:pt idx="1403">
                  <c:v>45512</c:v>
                </c:pt>
                <c:pt idx="1404">
                  <c:v>45513</c:v>
                </c:pt>
                <c:pt idx="1405">
                  <c:v>45516</c:v>
                </c:pt>
                <c:pt idx="1406">
                  <c:v>45517</c:v>
                </c:pt>
                <c:pt idx="1407">
                  <c:v>45518</c:v>
                </c:pt>
                <c:pt idx="1408">
                  <c:v>45519</c:v>
                </c:pt>
                <c:pt idx="1409">
                  <c:v>45520</c:v>
                </c:pt>
                <c:pt idx="1410">
                  <c:v>45523</c:v>
                </c:pt>
                <c:pt idx="1411">
                  <c:v>45524</c:v>
                </c:pt>
                <c:pt idx="1412">
                  <c:v>45525</c:v>
                </c:pt>
                <c:pt idx="1413">
                  <c:v>45526</c:v>
                </c:pt>
                <c:pt idx="1414">
                  <c:v>45527</c:v>
                </c:pt>
                <c:pt idx="1415">
                  <c:v>45530</c:v>
                </c:pt>
                <c:pt idx="1416">
                  <c:v>45531</c:v>
                </c:pt>
                <c:pt idx="1417">
                  <c:v>45532</c:v>
                </c:pt>
                <c:pt idx="1418">
                  <c:v>45533</c:v>
                </c:pt>
                <c:pt idx="1419">
                  <c:v>45534</c:v>
                </c:pt>
                <c:pt idx="1420">
                  <c:v>45538</c:v>
                </c:pt>
                <c:pt idx="1421">
                  <c:v>45539</c:v>
                </c:pt>
                <c:pt idx="1422">
                  <c:v>45540</c:v>
                </c:pt>
                <c:pt idx="1423">
                  <c:v>45541</c:v>
                </c:pt>
                <c:pt idx="1424">
                  <c:v>45544</c:v>
                </c:pt>
                <c:pt idx="1425">
                  <c:v>45545</c:v>
                </c:pt>
                <c:pt idx="1426">
                  <c:v>45546</c:v>
                </c:pt>
                <c:pt idx="1427">
                  <c:v>45547</c:v>
                </c:pt>
                <c:pt idx="1428">
                  <c:v>45548</c:v>
                </c:pt>
                <c:pt idx="1429">
                  <c:v>45551</c:v>
                </c:pt>
                <c:pt idx="1430">
                  <c:v>45552</c:v>
                </c:pt>
                <c:pt idx="1431">
                  <c:v>45553</c:v>
                </c:pt>
                <c:pt idx="1432">
                  <c:v>45554</c:v>
                </c:pt>
                <c:pt idx="1433">
                  <c:v>45555</c:v>
                </c:pt>
                <c:pt idx="1434">
                  <c:v>45558</c:v>
                </c:pt>
                <c:pt idx="1435">
                  <c:v>45559</c:v>
                </c:pt>
                <c:pt idx="1436">
                  <c:v>45560</c:v>
                </c:pt>
                <c:pt idx="1437">
                  <c:v>45561</c:v>
                </c:pt>
                <c:pt idx="1438">
                  <c:v>45562</c:v>
                </c:pt>
                <c:pt idx="1439">
                  <c:v>45565</c:v>
                </c:pt>
                <c:pt idx="1440">
                  <c:v>45566</c:v>
                </c:pt>
                <c:pt idx="1441">
                  <c:v>45567</c:v>
                </c:pt>
                <c:pt idx="1442">
                  <c:v>45568</c:v>
                </c:pt>
                <c:pt idx="1443">
                  <c:v>45569</c:v>
                </c:pt>
                <c:pt idx="1444">
                  <c:v>45572</c:v>
                </c:pt>
                <c:pt idx="1445">
                  <c:v>45573</c:v>
                </c:pt>
                <c:pt idx="1446">
                  <c:v>45574</c:v>
                </c:pt>
                <c:pt idx="1447">
                  <c:v>45575</c:v>
                </c:pt>
                <c:pt idx="1448">
                  <c:v>45576</c:v>
                </c:pt>
                <c:pt idx="1449">
                  <c:v>45580</c:v>
                </c:pt>
                <c:pt idx="1450">
                  <c:v>45581</c:v>
                </c:pt>
                <c:pt idx="1451">
                  <c:v>45582</c:v>
                </c:pt>
                <c:pt idx="1452">
                  <c:v>45583</c:v>
                </c:pt>
                <c:pt idx="1453">
                  <c:v>45586</c:v>
                </c:pt>
                <c:pt idx="1454">
                  <c:v>45587</c:v>
                </c:pt>
                <c:pt idx="1455">
                  <c:v>45588</c:v>
                </c:pt>
                <c:pt idx="1456">
                  <c:v>45589</c:v>
                </c:pt>
                <c:pt idx="1457">
                  <c:v>45590</c:v>
                </c:pt>
                <c:pt idx="1458">
                  <c:v>45593</c:v>
                </c:pt>
                <c:pt idx="1459">
                  <c:v>45594</c:v>
                </c:pt>
                <c:pt idx="1460">
                  <c:v>45595</c:v>
                </c:pt>
                <c:pt idx="1461">
                  <c:v>45596</c:v>
                </c:pt>
                <c:pt idx="1462">
                  <c:v>45597</c:v>
                </c:pt>
                <c:pt idx="1463">
                  <c:v>45600</c:v>
                </c:pt>
                <c:pt idx="1464">
                  <c:v>45601</c:v>
                </c:pt>
                <c:pt idx="1465">
                  <c:v>45602</c:v>
                </c:pt>
                <c:pt idx="1466">
                  <c:v>45603</c:v>
                </c:pt>
                <c:pt idx="1467">
                  <c:v>45604</c:v>
                </c:pt>
                <c:pt idx="1468">
                  <c:v>45607</c:v>
                </c:pt>
              </c:numCache>
            </c:numRef>
          </c:cat>
          <c:val>
            <c:numRef>
              <c:f>Données!$F$2:$F$1470</c:f>
              <c:numCache>
                <c:formatCode>General</c:formatCode>
                <c:ptCount val="1469"/>
                <c:pt idx="0">
                  <c:v>1000</c:v>
                </c:pt>
                <c:pt idx="1">
                  <c:v>1001.009681</c:v>
                </c:pt>
                <c:pt idx="2">
                  <c:v>1003.688726</c:v>
                </c:pt>
                <c:pt idx="3">
                  <c:v>1006.7092280000001</c:v>
                </c:pt>
                <c:pt idx="4">
                  <c:v>1007.899604</c:v>
                </c:pt>
                <c:pt idx="5">
                  <c:v>1006.762866</c:v>
                </c:pt>
                <c:pt idx="6">
                  <c:v>1009.035513</c:v>
                </c:pt>
                <c:pt idx="7">
                  <c:v>1009.901867</c:v>
                </c:pt>
                <c:pt idx="8">
                  <c:v>1013.290003</c:v>
                </c:pt>
                <c:pt idx="9">
                  <c:v>1015.86574</c:v>
                </c:pt>
                <c:pt idx="10">
                  <c:v>1016.347482</c:v>
                </c:pt>
                <c:pt idx="11">
                  <c:v>1015.623907</c:v>
                </c:pt>
                <c:pt idx="12">
                  <c:v>1015.850922</c:v>
                </c:pt>
                <c:pt idx="13">
                  <c:v>1019.131394</c:v>
                </c:pt>
                <c:pt idx="14">
                  <c:v>1018.776103</c:v>
                </c:pt>
                <c:pt idx="15">
                  <c:v>1016.959983</c:v>
                </c:pt>
                <c:pt idx="16">
                  <c:v>1019.8095530000001</c:v>
                </c:pt>
                <c:pt idx="17">
                  <c:v>1021.299519</c:v>
                </c:pt>
                <c:pt idx="18">
                  <c:v>1027.579475</c:v>
                </c:pt>
                <c:pt idx="19">
                  <c:v>1024.2908769999999</c:v>
                </c:pt>
                <c:pt idx="20">
                  <c:v>1026.9241099999999</c:v>
                </c:pt>
                <c:pt idx="21">
                  <c:v>1030.8492000000001</c:v>
                </c:pt>
                <c:pt idx="22">
                  <c:v>1031.718396</c:v>
                </c:pt>
                <c:pt idx="23">
                  <c:v>1032.721012</c:v>
                </c:pt>
                <c:pt idx="24">
                  <c:v>1029.4387380000001</c:v>
                </c:pt>
                <c:pt idx="25">
                  <c:v>1029.945759</c:v>
                </c:pt>
                <c:pt idx="26">
                  <c:v>1031.547405</c:v>
                </c:pt>
                <c:pt idx="27">
                  <c:v>1030.8957150000001</c:v>
                </c:pt>
                <c:pt idx="28">
                  <c:v>1035.5018849999999</c:v>
                </c:pt>
                <c:pt idx="29">
                  <c:v>1038.943115</c:v>
                </c:pt>
                <c:pt idx="30">
                  <c:v>1040.2694039999999</c:v>
                </c:pt>
                <c:pt idx="31">
                  <c:v>1039.896436</c:v>
                </c:pt>
                <c:pt idx="32">
                  <c:v>1040.1636840000001</c:v>
                </c:pt>
                <c:pt idx="33">
                  <c:v>1038.8668700000001</c:v>
                </c:pt>
                <c:pt idx="34">
                  <c:v>1040.7283199999999</c:v>
                </c:pt>
                <c:pt idx="35">
                  <c:v>1042.114499</c:v>
                </c:pt>
                <c:pt idx="36">
                  <c:v>1040.208466</c:v>
                </c:pt>
                <c:pt idx="37">
                  <c:v>1039.9623180000001</c:v>
                </c:pt>
                <c:pt idx="38">
                  <c:v>1044.7663680000001</c:v>
                </c:pt>
                <c:pt idx="39">
                  <c:v>1045.602901</c:v>
                </c:pt>
                <c:pt idx="40">
                  <c:v>1047.825965</c:v>
                </c:pt>
                <c:pt idx="41">
                  <c:v>1051.1974760000001</c:v>
                </c:pt>
                <c:pt idx="42">
                  <c:v>1050.1952040000001</c:v>
                </c:pt>
                <c:pt idx="43">
                  <c:v>1047.423515</c:v>
                </c:pt>
                <c:pt idx="44">
                  <c:v>1052.7065190000001</c:v>
                </c:pt>
                <c:pt idx="45">
                  <c:v>1053.4716539999999</c:v>
                </c:pt>
                <c:pt idx="46">
                  <c:v>1053.8767459999999</c:v>
                </c:pt>
                <c:pt idx="47">
                  <c:v>1053.6540150000001</c:v>
                </c:pt>
                <c:pt idx="48">
                  <c:v>1058.347583</c:v>
                </c:pt>
                <c:pt idx="49">
                  <c:v>1061.689239</c:v>
                </c:pt>
                <c:pt idx="50">
                  <c:v>1060.5586129999999</c:v>
                </c:pt>
                <c:pt idx="51">
                  <c:v>1061.119567</c:v>
                </c:pt>
                <c:pt idx="52">
                  <c:v>1065.379833</c:v>
                </c:pt>
                <c:pt idx="53">
                  <c:v>1062.8340700000001</c:v>
                </c:pt>
                <c:pt idx="54">
                  <c:v>1061.8803949999999</c:v>
                </c:pt>
                <c:pt idx="55">
                  <c:v>1063.6727370000001</c:v>
                </c:pt>
                <c:pt idx="56">
                  <c:v>1064.036728</c:v>
                </c:pt>
                <c:pt idx="57">
                  <c:v>1065.162906</c:v>
                </c:pt>
                <c:pt idx="58">
                  <c:v>1063.319587</c:v>
                </c:pt>
                <c:pt idx="59">
                  <c:v>1064.7918320000001</c:v>
                </c:pt>
                <c:pt idx="60">
                  <c:v>1066.553576</c:v>
                </c:pt>
                <c:pt idx="61">
                  <c:v>1067.045568</c:v>
                </c:pt>
                <c:pt idx="62">
                  <c:v>1067.7965919999999</c:v>
                </c:pt>
                <c:pt idx="63">
                  <c:v>1070.459243</c:v>
                </c:pt>
                <c:pt idx="64">
                  <c:v>1068.2939409999999</c:v>
                </c:pt>
                <c:pt idx="65">
                  <c:v>1065.749116</c:v>
                </c:pt>
                <c:pt idx="66">
                  <c:v>1069.4708049999999</c:v>
                </c:pt>
                <c:pt idx="67">
                  <c:v>1068.700511</c:v>
                </c:pt>
                <c:pt idx="68">
                  <c:v>1068.8809389999999</c:v>
                </c:pt>
                <c:pt idx="69">
                  <c:v>1071.419163</c:v>
                </c:pt>
                <c:pt idx="70">
                  <c:v>1070.3855550000001</c:v>
                </c:pt>
                <c:pt idx="71">
                  <c:v>1069.720202</c:v>
                </c:pt>
                <c:pt idx="72">
                  <c:v>1073.0985900000001</c:v>
                </c:pt>
                <c:pt idx="73">
                  <c:v>1070.9281820000001</c:v>
                </c:pt>
                <c:pt idx="74">
                  <c:v>1076.6729049999999</c:v>
                </c:pt>
                <c:pt idx="75">
                  <c:v>1077.695303</c:v>
                </c:pt>
                <c:pt idx="76">
                  <c:v>1076.7728540000001</c:v>
                </c:pt>
                <c:pt idx="77">
                  <c:v>1078.714197</c:v>
                </c:pt>
                <c:pt idx="78">
                  <c:v>1077.550199</c:v>
                </c:pt>
                <c:pt idx="79">
                  <c:v>1078.814386</c:v>
                </c:pt>
                <c:pt idx="80">
                  <c:v>1077.5996479999999</c:v>
                </c:pt>
                <c:pt idx="81">
                  <c:v>1073.628753</c:v>
                </c:pt>
                <c:pt idx="82">
                  <c:v>1077.6651199999999</c:v>
                </c:pt>
                <c:pt idx="83">
                  <c:v>1076.7079940000001</c:v>
                </c:pt>
                <c:pt idx="84">
                  <c:v>1073.4680539999999</c:v>
                </c:pt>
                <c:pt idx="85">
                  <c:v>1073.163372</c:v>
                </c:pt>
                <c:pt idx="86">
                  <c:v>1071.53855</c:v>
                </c:pt>
                <c:pt idx="87">
                  <c:v>1068.8770259999999</c:v>
                </c:pt>
                <c:pt idx="88">
                  <c:v>1065.827434</c:v>
                </c:pt>
                <c:pt idx="89">
                  <c:v>1067.945295</c:v>
                </c:pt>
                <c:pt idx="90">
                  <c:v>1070.6816859999999</c:v>
                </c:pt>
                <c:pt idx="91">
                  <c:v>1074.0372239999999</c:v>
                </c:pt>
                <c:pt idx="92">
                  <c:v>1071.6458720000001</c:v>
                </c:pt>
                <c:pt idx="93">
                  <c:v>1068.4930220000001</c:v>
                </c:pt>
                <c:pt idx="94">
                  <c:v>1068.078505</c:v>
                </c:pt>
                <c:pt idx="95">
                  <c:v>1068.1417739999999</c:v>
                </c:pt>
                <c:pt idx="96">
                  <c:v>1067.708014</c:v>
                </c:pt>
                <c:pt idx="97">
                  <c:v>1070.5126210000001</c:v>
                </c:pt>
                <c:pt idx="98">
                  <c:v>1069.6722769999999</c:v>
                </c:pt>
                <c:pt idx="99">
                  <c:v>1067.094578</c:v>
                </c:pt>
                <c:pt idx="100">
                  <c:v>1068.420642</c:v>
                </c:pt>
                <c:pt idx="101">
                  <c:v>1069.776413</c:v>
                </c:pt>
                <c:pt idx="102">
                  <c:v>1071.487897</c:v>
                </c:pt>
                <c:pt idx="103">
                  <c:v>1074.726185</c:v>
                </c:pt>
                <c:pt idx="104">
                  <c:v>1077.871819</c:v>
                </c:pt>
                <c:pt idx="105">
                  <c:v>1076.610682</c:v>
                </c:pt>
                <c:pt idx="106">
                  <c:v>1078.7065279999999</c:v>
                </c:pt>
                <c:pt idx="107">
                  <c:v>1077.8158570000001</c:v>
                </c:pt>
                <c:pt idx="108">
                  <c:v>1079.6059270000001</c:v>
                </c:pt>
                <c:pt idx="109">
                  <c:v>1080.0480520000001</c:v>
                </c:pt>
                <c:pt idx="110">
                  <c:v>1082.265159</c:v>
                </c:pt>
                <c:pt idx="111">
                  <c:v>1084.9619709999999</c:v>
                </c:pt>
                <c:pt idx="112">
                  <c:v>1084.953544</c:v>
                </c:pt>
                <c:pt idx="113">
                  <c:v>1091.166659</c:v>
                </c:pt>
                <c:pt idx="114">
                  <c:v>1086.59772</c:v>
                </c:pt>
                <c:pt idx="115">
                  <c:v>1088.537192</c:v>
                </c:pt>
                <c:pt idx="116">
                  <c:v>1086.4772909999999</c:v>
                </c:pt>
                <c:pt idx="117">
                  <c:v>1086.565157</c:v>
                </c:pt>
                <c:pt idx="118">
                  <c:v>1083.0029709999999</c:v>
                </c:pt>
                <c:pt idx="119">
                  <c:v>1079.4507390000001</c:v>
                </c:pt>
                <c:pt idx="120">
                  <c:v>1080.6560959999999</c:v>
                </c:pt>
                <c:pt idx="121">
                  <c:v>1087.9692910000001</c:v>
                </c:pt>
                <c:pt idx="122">
                  <c:v>1091.4383290000001</c:v>
                </c:pt>
                <c:pt idx="123">
                  <c:v>1095.1276760000001</c:v>
                </c:pt>
                <c:pt idx="124">
                  <c:v>1094.7555199999999</c:v>
                </c:pt>
                <c:pt idx="125">
                  <c:v>1088.4843049999999</c:v>
                </c:pt>
                <c:pt idx="126">
                  <c:v>1086.292025</c:v>
                </c:pt>
                <c:pt idx="127">
                  <c:v>1088.3647430000001</c:v>
                </c:pt>
                <c:pt idx="128">
                  <c:v>1088.532412</c:v>
                </c:pt>
                <c:pt idx="129">
                  <c:v>1086.61871</c:v>
                </c:pt>
                <c:pt idx="130">
                  <c:v>1086.8221920000001</c:v>
                </c:pt>
                <c:pt idx="131">
                  <c:v>1088.35835</c:v>
                </c:pt>
                <c:pt idx="132">
                  <c:v>1087.4341730000001</c:v>
                </c:pt>
                <c:pt idx="133">
                  <c:v>1088.025946</c:v>
                </c:pt>
                <c:pt idx="134">
                  <c:v>1089.9455599999999</c:v>
                </c:pt>
                <c:pt idx="135">
                  <c:v>1089.0735030000001</c:v>
                </c:pt>
                <c:pt idx="136">
                  <c:v>1092.1892109999999</c:v>
                </c:pt>
                <c:pt idx="137">
                  <c:v>1094.562461</c:v>
                </c:pt>
                <c:pt idx="138">
                  <c:v>1097.4630090000001</c:v>
                </c:pt>
                <c:pt idx="139">
                  <c:v>1092.4816579999999</c:v>
                </c:pt>
                <c:pt idx="140">
                  <c:v>1094.3547060000001</c:v>
                </c:pt>
                <c:pt idx="141">
                  <c:v>1092.6604239999999</c:v>
                </c:pt>
                <c:pt idx="142">
                  <c:v>1089.6882410000001</c:v>
                </c:pt>
                <c:pt idx="143">
                  <c:v>1089.876896</c:v>
                </c:pt>
                <c:pt idx="144">
                  <c:v>1091.8991679999999</c:v>
                </c:pt>
                <c:pt idx="145">
                  <c:v>1089.45514</c:v>
                </c:pt>
                <c:pt idx="146">
                  <c:v>1089.3400140000001</c:v>
                </c:pt>
                <c:pt idx="147">
                  <c:v>1092.8265899999999</c:v>
                </c:pt>
                <c:pt idx="148">
                  <c:v>1095.454581</c:v>
                </c:pt>
                <c:pt idx="149">
                  <c:v>1091.829614</c:v>
                </c:pt>
                <c:pt idx="150">
                  <c:v>1091.0675160000001</c:v>
                </c:pt>
                <c:pt idx="151">
                  <c:v>1094.8419160000001</c:v>
                </c:pt>
                <c:pt idx="152">
                  <c:v>1089.0880979999999</c:v>
                </c:pt>
                <c:pt idx="153">
                  <c:v>1093.0068739999999</c:v>
                </c:pt>
                <c:pt idx="154">
                  <c:v>1095.3853939999999</c:v>
                </c:pt>
                <c:pt idx="155">
                  <c:v>1098.635847</c:v>
                </c:pt>
                <c:pt idx="156">
                  <c:v>1096.265582</c:v>
                </c:pt>
                <c:pt idx="157">
                  <c:v>1096.2507499999999</c:v>
                </c:pt>
                <c:pt idx="158">
                  <c:v>1092.346783</c:v>
                </c:pt>
                <c:pt idx="159">
                  <c:v>1087.839768</c:v>
                </c:pt>
                <c:pt idx="160">
                  <c:v>1086.421284</c:v>
                </c:pt>
                <c:pt idx="161">
                  <c:v>1091.7329830000001</c:v>
                </c:pt>
                <c:pt idx="162">
                  <c:v>1094.0225840000001</c:v>
                </c:pt>
                <c:pt idx="163">
                  <c:v>1097.152523</c:v>
                </c:pt>
                <c:pt idx="164">
                  <c:v>1100.7718990000001</c:v>
                </c:pt>
                <c:pt idx="165">
                  <c:v>1100.7220669999999</c:v>
                </c:pt>
                <c:pt idx="166">
                  <c:v>1102.242872</c:v>
                </c:pt>
                <c:pt idx="167">
                  <c:v>1101.377072</c:v>
                </c:pt>
                <c:pt idx="168">
                  <c:v>1099.850318</c:v>
                </c:pt>
                <c:pt idx="169">
                  <c:v>1097.5600910000001</c:v>
                </c:pt>
                <c:pt idx="170">
                  <c:v>1093.44274</c:v>
                </c:pt>
                <c:pt idx="171">
                  <c:v>1097.0561310000001</c:v>
                </c:pt>
                <c:pt idx="172">
                  <c:v>1098.0922860000001</c:v>
                </c:pt>
                <c:pt idx="173">
                  <c:v>1098.0096470000001</c:v>
                </c:pt>
                <c:pt idx="174">
                  <c:v>1097.6507509999999</c:v>
                </c:pt>
                <c:pt idx="175">
                  <c:v>1101.7638139999999</c:v>
                </c:pt>
                <c:pt idx="176">
                  <c:v>1103.161717</c:v>
                </c:pt>
                <c:pt idx="177">
                  <c:v>1104.545527</c:v>
                </c:pt>
                <c:pt idx="178">
                  <c:v>1106.66327</c:v>
                </c:pt>
                <c:pt idx="179">
                  <c:v>1106.736191</c:v>
                </c:pt>
                <c:pt idx="180">
                  <c:v>1105.200227</c:v>
                </c:pt>
                <c:pt idx="181">
                  <c:v>1101.519356</c:v>
                </c:pt>
                <c:pt idx="182">
                  <c:v>1102.6244979999999</c:v>
                </c:pt>
                <c:pt idx="183">
                  <c:v>1100.0947140000001</c:v>
                </c:pt>
                <c:pt idx="184">
                  <c:v>1102.834664</c:v>
                </c:pt>
                <c:pt idx="185">
                  <c:v>1097.7100600000001</c:v>
                </c:pt>
                <c:pt idx="186">
                  <c:v>1095.7575429999999</c:v>
                </c:pt>
                <c:pt idx="187">
                  <c:v>1102.456942</c:v>
                </c:pt>
                <c:pt idx="188">
                  <c:v>1106.063811</c:v>
                </c:pt>
                <c:pt idx="189">
                  <c:v>1101.936702</c:v>
                </c:pt>
                <c:pt idx="190">
                  <c:v>1097.6374470000001</c:v>
                </c:pt>
                <c:pt idx="191">
                  <c:v>1099.4050810000001</c:v>
                </c:pt>
                <c:pt idx="192">
                  <c:v>1097.286591</c:v>
                </c:pt>
                <c:pt idx="193">
                  <c:v>1095.7573110000001</c:v>
                </c:pt>
                <c:pt idx="194">
                  <c:v>1096.3650500000001</c:v>
                </c:pt>
                <c:pt idx="195">
                  <c:v>1096.5682220000001</c:v>
                </c:pt>
                <c:pt idx="196">
                  <c:v>1095.628911</c:v>
                </c:pt>
                <c:pt idx="197">
                  <c:v>1095.2613249999999</c:v>
                </c:pt>
                <c:pt idx="198">
                  <c:v>1095.8622230000001</c:v>
                </c:pt>
                <c:pt idx="199">
                  <c:v>1097.3883040000001</c:v>
                </c:pt>
                <c:pt idx="200">
                  <c:v>1097.2820750000001</c:v>
                </c:pt>
                <c:pt idx="201">
                  <c:v>1097.414565</c:v>
                </c:pt>
                <c:pt idx="202">
                  <c:v>1095.328755</c:v>
                </c:pt>
                <c:pt idx="203">
                  <c:v>1092.9342349999999</c:v>
                </c:pt>
                <c:pt idx="204">
                  <c:v>1095.106761</c:v>
                </c:pt>
                <c:pt idx="205">
                  <c:v>1104.53476</c:v>
                </c:pt>
                <c:pt idx="206">
                  <c:v>1107.145579</c:v>
                </c:pt>
                <c:pt idx="207">
                  <c:v>1108.8558</c:v>
                </c:pt>
                <c:pt idx="208">
                  <c:v>1107.6409169999999</c:v>
                </c:pt>
                <c:pt idx="209">
                  <c:v>1105.826086</c:v>
                </c:pt>
                <c:pt idx="210">
                  <c:v>1109.3732680000001</c:v>
                </c:pt>
                <c:pt idx="211">
                  <c:v>1108.5665039999999</c:v>
                </c:pt>
                <c:pt idx="212">
                  <c:v>1112.1992279999999</c:v>
                </c:pt>
                <c:pt idx="213">
                  <c:v>1110.92732</c:v>
                </c:pt>
                <c:pt idx="214">
                  <c:v>1110.904397</c:v>
                </c:pt>
                <c:pt idx="215">
                  <c:v>1113.5306210000001</c:v>
                </c:pt>
                <c:pt idx="216">
                  <c:v>1117.274997</c:v>
                </c:pt>
                <c:pt idx="217">
                  <c:v>1119.3015929999999</c:v>
                </c:pt>
                <c:pt idx="218">
                  <c:v>1119.533964</c:v>
                </c:pt>
                <c:pt idx="219">
                  <c:v>1122.6506589999999</c:v>
                </c:pt>
                <c:pt idx="220">
                  <c:v>1123.712655</c:v>
                </c:pt>
                <c:pt idx="221">
                  <c:v>1120.8202510000001</c:v>
                </c:pt>
                <c:pt idx="222">
                  <c:v>1121.1636940000001</c:v>
                </c:pt>
                <c:pt idx="223">
                  <c:v>1124.76973</c:v>
                </c:pt>
                <c:pt idx="224">
                  <c:v>1123.7037459999999</c:v>
                </c:pt>
                <c:pt idx="225">
                  <c:v>1123.854932</c:v>
                </c:pt>
                <c:pt idx="226">
                  <c:v>1123.971569</c:v>
                </c:pt>
                <c:pt idx="227">
                  <c:v>1125.2050670000001</c:v>
                </c:pt>
                <c:pt idx="228">
                  <c:v>1119.545515</c:v>
                </c:pt>
                <c:pt idx="229">
                  <c:v>1120.2280800000001</c:v>
                </c:pt>
                <c:pt idx="230">
                  <c:v>1116.9892829999999</c:v>
                </c:pt>
                <c:pt idx="231">
                  <c:v>1113.1687119999999</c:v>
                </c:pt>
                <c:pt idx="232">
                  <c:v>1120.2407519999999</c:v>
                </c:pt>
                <c:pt idx="233">
                  <c:v>1116.712667</c:v>
                </c:pt>
                <c:pt idx="234">
                  <c:v>1116.8797239999999</c:v>
                </c:pt>
                <c:pt idx="235">
                  <c:v>1118.771191</c:v>
                </c:pt>
                <c:pt idx="236">
                  <c:v>1118.5700569999999</c:v>
                </c:pt>
                <c:pt idx="237">
                  <c:v>1123.4453100000001</c:v>
                </c:pt>
                <c:pt idx="238">
                  <c:v>1124.353885</c:v>
                </c:pt>
                <c:pt idx="239">
                  <c:v>1124.3625709999999</c:v>
                </c:pt>
                <c:pt idx="240">
                  <c:v>1121.550438</c:v>
                </c:pt>
                <c:pt idx="241">
                  <c:v>1124.4606140000001</c:v>
                </c:pt>
                <c:pt idx="242">
                  <c:v>1128.6686090000001</c:v>
                </c:pt>
                <c:pt idx="243">
                  <c:v>1128.6379979999999</c:v>
                </c:pt>
                <c:pt idx="244">
                  <c:v>1129.163047</c:v>
                </c:pt>
                <c:pt idx="245">
                  <c:v>1130.331835</c:v>
                </c:pt>
                <c:pt idx="246">
                  <c:v>1118.948433</c:v>
                </c:pt>
                <c:pt idx="247">
                  <c:v>1116.4597160000001</c:v>
                </c:pt>
                <c:pt idx="248">
                  <c:v>1122.5553460000001</c:v>
                </c:pt>
                <c:pt idx="249">
                  <c:v>1123.1572140000001</c:v>
                </c:pt>
                <c:pt idx="250">
                  <c:v>1126.11617</c:v>
                </c:pt>
                <c:pt idx="251">
                  <c:v>1126.5072290000001</c:v>
                </c:pt>
                <c:pt idx="252">
                  <c:v>1126.4338339999999</c:v>
                </c:pt>
                <c:pt idx="253">
                  <c:v>1130.6574089999999</c:v>
                </c:pt>
                <c:pt idx="254">
                  <c:v>1130.8353999999999</c:v>
                </c:pt>
                <c:pt idx="255">
                  <c:v>1133.5842459999999</c:v>
                </c:pt>
                <c:pt idx="256">
                  <c:v>1134.705328</c:v>
                </c:pt>
                <c:pt idx="257">
                  <c:v>1137.0296519999999</c:v>
                </c:pt>
                <c:pt idx="258">
                  <c:v>1138.3535750000001</c:v>
                </c:pt>
                <c:pt idx="259">
                  <c:v>1140.4680169999999</c:v>
                </c:pt>
                <c:pt idx="260">
                  <c:v>1141.1638</c:v>
                </c:pt>
                <c:pt idx="261">
                  <c:v>1141.6541629999999</c:v>
                </c:pt>
                <c:pt idx="262">
                  <c:v>1145.766237</c:v>
                </c:pt>
                <c:pt idx="263">
                  <c:v>1148.052782</c:v>
                </c:pt>
                <c:pt idx="264">
                  <c:v>1148.195933</c:v>
                </c:pt>
                <c:pt idx="265">
                  <c:v>1143.5197479999999</c:v>
                </c:pt>
                <c:pt idx="266">
                  <c:v>1142.4784549999999</c:v>
                </c:pt>
                <c:pt idx="267">
                  <c:v>1146.889541</c:v>
                </c:pt>
                <c:pt idx="268">
                  <c:v>1146.232718</c:v>
                </c:pt>
                <c:pt idx="269">
                  <c:v>1142.593738</c:v>
                </c:pt>
                <c:pt idx="270">
                  <c:v>1147.3130209999999</c:v>
                </c:pt>
                <c:pt idx="271">
                  <c:v>1151.334519</c:v>
                </c:pt>
                <c:pt idx="272">
                  <c:v>1153.295627</c:v>
                </c:pt>
                <c:pt idx="273">
                  <c:v>1156.4507699999999</c:v>
                </c:pt>
                <c:pt idx="274">
                  <c:v>1155.953074</c:v>
                </c:pt>
                <c:pt idx="275">
                  <c:v>1160.3280540000001</c:v>
                </c:pt>
                <c:pt idx="276">
                  <c:v>1158.9803649999999</c:v>
                </c:pt>
                <c:pt idx="277">
                  <c:v>1158.9536559999999</c:v>
                </c:pt>
                <c:pt idx="278">
                  <c:v>1157.525909</c:v>
                </c:pt>
                <c:pt idx="279">
                  <c:v>1159.2125100000001</c:v>
                </c:pt>
                <c:pt idx="280">
                  <c:v>1159.752309</c:v>
                </c:pt>
                <c:pt idx="281">
                  <c:v>1161.1504930000001</c:v>
                </c:pt>
                <c:pt idx="282">
                  <c:v>1161.5624270000001</c:v>
                </c:pt>
                <c:pt idx="283">
                  <c:v>1159.654446</c:v>
                </c:pt>
                <c:pt idx="284">
                  <c:v>1148.12005</c:v>
                </c:pt>
                <c:pt idx="285">
                  <c:v>1137.000943</c:v>
                </c:pt>
                <c:pt idx="286">
                  <c:v>1133.5481609999999</c:v>
                </c:pt>
                <c:pt idx="287">
                  <c:v>1122.4333160000001</c:v>
                </c:pt>
                <c:pt idx="288">
                  <c:v>1118.4962820000001</c:v>
                </c:pt>
                <c:pt idx="289">
                  <c:v>1128.9770920000001</c:v>
                </c:pt>
                <c:pt idx="290">
                  <c:v>1128.5187120000001</c:v>
                </c:pt>
                <c:pt idx="291">
                  <c:v>1144.807597</c:v>
                </c:pt>
                <c:pt idx="292">
                  <c:v>1140.3445489999999</c:v>
                </c:pt>
                <c:pt idx="293">
                  <c:v>1137.7891420000001</c:v>
                </c:pt>
                <c:pt idx="294">
                  <c:v>1103.7977760000001</c:v>
                </c:pt>
                <c:pt idx="295">
                  <c:v>1122.7760330000001</c:v>
                </c:pt>
                <c:pt idx="296">
                  <c:v>1091.6478300000001</c:v>
                </c:pt>
                <c:pt idx="297">
                  <c:v>1017.185157</c:v>
                </c:pt>
                <c:pt idx="298">
                  <c:v>1067.2090800000001</c:v>
                </c:pt>
                <c:pt idx="299">
                  <c:v>999.67476969999996</c:v>
                </c:pt>
                <c:pt idx="300">
                  <c:v>1023.885314</c:v>
                </c:pt>
                <c:pt idx="301">
                  <c:v>967.63270439999997</c:v>
                </c:pt>
                <c:pt idx="302">
                  <c:v>995.89818769999999</c:v>
                </c:pt>
                <c:pt idx="303">
                  <c:v>990.05801899999994</c:v>
                </c:pt>
                <c:pt idx="304">
                  <c:v>970.04888149999999</c:v>
                </c:pt>
                <c:pt idx="305">
                  <c:v>1016.725237</c:v>
                </c:pt>
                <c:pt idx="306">
                  <c:v>1026.8573249999999</c:v>
                </c:pt>
                <c:pt idx="307">
                  <c:v>1032.869631</c:v>
                </c:pt>
                <c:pt idx="308">
                  <c:v>1023.913037</c:v>
                </c:pt>
                <c:pt idx="309">
                  <c:v>1043.8358920000001</c:v>
                </c:pt>
                <c:pt idx="310">
                  <c:v>1050.578002</c:v>
                </c:pt>
                <c:pt idx="311">
                  <c:v>1043.034298</c:v>
                </c:pt>
                <c:pt idx="312">
                  <c:v>1047.8314740000001</c:v>
                </c:pt>
                <c:pt idx="313">
                  <c:v>1043.4584050000001</c:v>
                </c:pt>
                <c:pt idx="314">
                  <c:v>1065.607743</c:v>
                </c:pt>
                <c:pt idx="315">
                  <c:v>1062.987705</c:v>
                </c:pt>
                <c:pt idx="316">
                  <c:v>1069.21621</c:v>
                </c:pt>
                <c:pt idx="317">
                  <c:v>1082.5241759999999</c:v>
                </c:pt>
                <c:pt idx="318">
                  <c:v>1079.7860109999999</c:v>
                </c:pt>
                <c:pt idx="319">
                  <c:v>1090.059962</c:v>
                </c:pt>
                <c:pt idx="320">
                  <c:v>1099.7869599999999</c:v>
                </c:pt>
                <c:pt idx="321">
                  <c:v>1097.3450929999999</c:v>
                </c:pt>
                <c:pt idx="322">
                  <c:v>1107.1727370000001</c:v>
                </c:pt>
                <c:pt idx="323">
                  <c:v>1104.0785350000001</c:v>
                </c:pt>
                <c:pt idx="324">
                  <c:v>1096.6724409999999</c:v>
                </c:pt>
                <c:pt idx="325">
                  <c:v>1106.10942</c:v>
                </c:pt>
                <c:pt idx="326">
                  <c:v>1101.679447</c:v>
                </c:pt>
                <c:pt idx="327">
                  <c:v>1108.406976</c:v>
                </c:pt>
                <c:pt idx="328">
                  <c:v>1111.145019</c:v>
                </c:pt>
                <c:pt idx="329">
                  <c:v>1114.181887</c:v>
                </c:pt>
                <c:pt idx="330">
                  <c:v>1126.0957089999999</c:v>
                </c:pt>
                <c:pt idx="331">
                  <c:v>1121.6603889999999</c:v>
                </c:pt>
                <c:pt idx="332">
                  <c:v>1118.50746</c:v>
                </c:pt>
                <c:pt idx="333">
                  <c:v>1120.16554</c:v>
                </c:pt>
                <c:pt idx="334">
                  <c:v>1122.659678</c:v>
                </c:pt>
                <c:pt idx="335">
                  <c:v>1121.0107869999999</c:v>
                </c:pt>
                <c:pt idx="336">
                  <c:v>1121.6594829999999</c:v>
                </c:pt>
                <c:pt idx="337">
                  <c:v>1127.029675</c:v>
                </c:pt>
                <c:pt idx="338">
                  <c:v>1128.280904</c:v>
                </c:pt>
                <c:pt idx="339">
                  <c:v>1122.9275829999999</c:v>
                </c:pt>
                <c:pt idx="340">
                  <c:v>1116.4790929999999</c:v>
                </c:pt>
                <c:pt idx="341">
                  <c:v>1117.544627</c:v>
                </c:pt>
                <c:pt idx="342">
                  <c:v>1120.271317</c:v>
                </c:pt>
                <c:pt idx="343">
                  <c:v>1123.630032</c:v>
                </c:pt>
                <c:pt idx="344">
                  <c:v>1129.7710509999999</c:v>
                </c:pt>
                <c:pt idx="345">
                  <c:v>1128.588857</c:v>
                </c:pt>
                <c:pt idx="346">
                  <c:v>1128.868725</c:v>
                </c:pt>
                <c:pt idx="347">
                  <c:v>1137.3607770000001</c:v>
                </c:pt>
                <c:pt idx="348">
                  <c:v>1133.40002</c:v>
                </c:pt>
                <c:pt idx="349">
                  <c:v>1136.6416730000001</c:v>
                </c:pt>
                <c:pt idx="350">
                  <c:v>1136.1592909999999</c:v>
                </c:pt>
                <c:pt idx="351">
                  <c:v>1139.9970599999999</c:v>
                </c:pt>
                <c:pt idx="352">
                  <c:v>1140.6521560000001</c:v>
                </c:pt>
                <c:pt idx="353">
                  <c:v>1145.1385600000001</c:v>
                </c:pt>
                <c:pt idx="354">
                  <c:v>1149.666821</c:v>
                </c:pt>
                <c:pt idx="355">
                  <c:v>1145.5691629999999</c:v>
                </c:pt>
                <c:pt idx="356">
                  <c:v>1152.335323</c:v>
                </c:pt>
                <c:pt idx="357">
                  <c:v>1158.422738</c:v>
                </c:pt>
                <c:pt idx="358">
                  <c:v>1158.548646</c:v>
                </c:pt>
                <c:pt idx="359">
                  <c:v>1159.4941719999999</c:v>
                </c:pt>
                <c:pt idx="360">
                  <c:v>1142.017092</c:v>
                </c:pt>
                <c:pt idx="361">
                  <c:v>1148.5282529999999</c:v>
                </c:pt>
                <c:pt idx="362">
                  <c:v>1152.2475609999999</c:v>
                </c:pt>
                <c:pt idx="363">
                  <c:v>1158.215365</c:v>
                </c:pt>
                <c:pt idx="364">
                  <c:v>1158.716897</c:v>
                </c:pt>
                <c:pt idx="365">
                  <c:v>1161.286814</c:v>
                </c:pt>
                <c:pt idx="366">
                  <c:v>1159.4806249999999</c:v>
                </c:pt>
                <c:pt idx="367">
                  <c:v>1161.696512</c:v>
                </c:pt>
                <c:pt idx="368">
                  <c:v>1162.958789</c:v>
                </c:pt>
                <c:pt idx="369">
                  <c:v>1150.4743470000001</c:v>
                </c:pt>
                <c:pt idx="370">
                  <c:v>1156.3096479999999</c:v>
                </c:pt>
                <c:pt idx="371">
                  <c:v>1149.0630169999999</c:v>
                </c:pt>
                <c:pt idx="372">
                  <c:v>1155.410482</c:v>
                </c:pt>
                <c:pt idx="373">
                  <c:v>1160.949496</c:v>
                </c:pt>
                <c:pt idx="374">
                  <c:v>1165.67968</c:v>
                </c:pt>
                <c:pt idx="375">
                  <c:v>1166.445095</c:v>
                </c:pt>
                <c:pt idx="376">
                  <c:v>1172.332478</c:v>
                </c:pt>
                <c:pt idx="377">
                  <c:v>1170.8275880000001</c:v>
                </c:pt>
                <c:pt idx="378">
                  <c:v>1168.730732</c:v>
                </c:pt>
                <c:pt idx="379">
                  <c:v>1169.0929550000001</c:v>
                </c:pt>
                <c:pt idx="380">
                  <c:v>1173.3103699999999</c:v>
                </c:pt>
                <c:pt idx="381">
                  <c:v>1171.4332429999999</c:v>
                </c:pt>
                <c:pt idx="382">
                  <c:v>1178.5597250000001</c:v>
                </c:pt>
                <c:pt idx="383">
                  <c:v>1180.9662089999999</c:v>
                </c:pt>
                <c:pt idx="384">
                  <c:v>1182.1229040000001</c:v>
                </c:pt>
                <c:pt idx="385">
                  <c:v>1184.790383</c:v>
                </c:pt>
                <c:pt idx="386">
                  <c:v>1187.78262</c:v>
                </c:pt>
                <c:pt idx="387">
                  <c:v>1187.0230019999999</c:v>
                </c:pt>
                <c:pt idx="388">
                  <c:v>1186.879807</c:v>
                </c:pt>
                <c:pt idx="389">
                  <c:v>1181.650596</c:v>
                </c:pt>
                <c:pt idx="390">
                  <c:v>1181.2883629999999</c:v>
                </c:pt>
                <c:pt idx="391">
                  <c:v>1182.418469</c:v>
                </c:pt>
                <c:pt idx="392">
                  <c:v>1183.263989</c:v>
                </c:pt>
                <c:pt idx="393">
                  <c:v>1186.961114</c:v>
                </c:pt>
                <c:pt idx="394">
                  <c:v>1189.5528079999999</c:v>
                </c:pt>
                <c:pt idx="395">
                  <c:v>1186.8797709999999</c:v>
                </c:pt>
                <c:pt idx="396">
                  <c:v>1195.5083159999999</c:v>
                </c:pt>
                <c:pt idx="397">
                  <c:v>1195.748867</c:v>
                </c:pt>
                <c:pt idx="398">
                  <c:v>1200.112705</c:v>
                </c:pt>
                <c:pt idx="399">
                  <c:v>1199.21263</c:v>
                </c:pt>
                <c:pt idx="400">
                  <c:v>1199.001227</c:v>
                </c:pt>
                <c:pt idx="401">
                  <c:v>1192.4129829999999</c:v>
                </c:pt>
                <c:pt idx="402">
                  <c:v>1195.085626</c:v>
                </c:pt>
                <c:pt idx="403">
                  <c:v>1190.270726</c:v>
                </c:pt>
                <c:pt idx="404">
                  <c:v>1190.8788850000001</c:v>
                </c:pt>
                <c:pt idx="405">
                  <c:v>1194.3901390000001</c:v>
                </c:pt>
                <c:pt idx="406">
                  <c:v>1194.8760199999999</c:v>
                </c:pt>
                <c:pt idx="407">
                  <c:v>1192.742716</c:v>
                </c:pt>
                <c:pt idx="408">
                  <c:v>1193.166555</c:v>
                </c:pt>
                <c:pt idx="409">
                  <c:v>1193.2171960000001</c:v>
                </c:pt>
                <c:pt idx="410">
                  <c:v>1198.0145869999999</c:v>
                </c:pt>
                <c:pt idx="411">
                  <c:v>1193.9540919999999</c:v>
                </c:pt>
                <c:pt idx="412">
                  <c:v>1196.778814</c:v>
                </c:pt>
                <c:pt idx="413">
                  <c:v>1192.1853189999999</c:v>
                </c:pt>
                <c:pt idx="414">
                  <c:v>1193.470609</c:v>
                </c:pt>
                <c:pt idx="415">
                  <c:v>1191.367295</c:v>
                </c:pt>
                <c:pt idx="416">
                  <c:v>1198.5348260000001</c:v>
                </c:pt>
                <c:pt idx="417">
                  <c:v>1206.747756</c:v>
                </c:pt>
                <c:pt idx="418">
                  <c:v>1196.6211969999999</c:v>
                </c:pt>
                <c:pt idx="419">
                  <c:v>1189.2424719999999</c:v>
                </c:pt>
                <c:pt idx="420">
                  <c:v>1184.720143</c:v>
                </c:pt>
                <c:pt idx="421">
                  <c:v>1192.081878</c:v>
                </c:pt>
                <c:pt idx="422">
                  <c:v>1187.310684</c:v>
                </c:pt>
                <c:pt idx="423">
                  <c:v>1190.8689609999999</c:v>
                </c:pt>
                <c:pt idx="424">
                  <c:v>1194.920791</c:v>
                </c:pt>
                <c:pt idx="425">
                  <c:v>1197.0137540000001</c:v>
                </c:pt>
                <c:pt idx="426">
                  <c:v>1193.5912350000001</c:v>
                </c:pt>
                <c:pt idx="427">
                  <c:v>1191.26378</c:v>
                </c:pt>
                <c:pt idx="428">
                  <c:v>1188.849438</c:v>
                </c:pt>
                <c:pt idx="429">
                  <c:v>1185.398954</c:v>
                </c:pt>
                <c:pt idx="430">
                  <c:v>1188.3228899999999</c:v>
                </c:pt>
                <c:pt idx="431">
                  <c:v>1181.7889009999999</c:v>
                </c:pt>
                <c:pt idx="432">
                  <c:v>1180.5438200000001</c:v>
                </c:pt>
                <c:pt idx="433">
                  <c:v>1185.485418</c:v>
                </c:pt>
                <c:pt idx="434">
                  <c:v>1190.1577950000001</c:v>
                </c:pt>
                <c:pt idx="435">
                  <c:v>1190.0662070000001</c:v>
                </c:pt>
                <c:pt idx="436">
                  <c:v>1188.824607</c:v>
                </c:pt>
                <c:pt idx="437">
                  <c:v>1190.0722960000001</c:v>
                </c:pt>
                <c:pt idx="438">
                  <c:v>1189.5096490000001</c:v>
                </c:pt>
                <c:pt idx="439">
                  <c:v>1193.6110659999999</c:v>
                </c:pt>
                <c:pt idx="440">
                  <c:v>1191.5665080000001</c:v>
                </c:pt>
                <c:pt idx="441">
                  <c:v>1195.2753150000001</c:v>
                </c:pt>
                <c:pt idx="442">
                  <c:v>1197.054991</c:v>
                </c:pt>
                <c:pt idx="443">
                  <c:v>1197.9695139999999</c:v>
                </c:pt>
                <c:pt idx="444">
                  <c:v>1199.845356</c:v>
                </c:pt>
                <c:pt idx="445">
                  <c:v>1198.4837729999999</c:v>
                </c:pt>
                <c:pt idx="446">
                  <c:v>1199.2876160000001</c:v>
                </c:pt>
                <c:pt idx="447">
                  <c:v>1199.0386759999999</c:v>
                </c:pt>
                <c:pt idx="448">
                  <c:v>1192.7050180000001</c:v>
                </c:pt>
                <c:pt idx="449">
                  <c:v>1191.3981510000001</c:v>
                </c:pt>
                <c:pt idx="450">
                  <c:v>1190.178308</c:v>
                </c:pt>
                <c:pt idx="451">
                  <c:v>1189.8409979999999</c:v>
                </c:pt>
                <c:pt idx="452">
                  <c:v>1192.405479</c:v>
                </c:pt>
                <c:pt idx="453">
                  <c:v>1184.494492</c:v>
                </c:pt>
                <c:pt idx="454">
                  <c:v>1183.2741739999999</c:v>
                </c:pt>
                <c:pt idx="455">
                  <c:v>1172.289076</c:v>
                </c:pt>
                <c:pt idx="456">
                  <c:v>1174.0646899999999</c:v>
                </c:pt>
                <c:pt idx="457">
                  <c:v>1169.878506</c:v>
                </c:pt>
                <c:pt idx="458">
                  <c:v>1173.4002860000001</c:v>
                </c:pt>
                <c:pt idx="459">
                  <c:v>1177.740939</c:v>
                </c:pt>
                <c:pt idx="460">
                  <c:v>1188.7562049999999</c:v>
                </c:pt>
                <c:pt idx="461">
                  <c:v>1196.55348</c:v>
                </c:pt>
                <c:pt idx="462">
                  <c:v>1195.6082839999999</c:v>
                </c:pt>
                <c:pt idx="463">
                  <c:v>1198.7991300000001</c:v>
                </c:pt>
                <c:pt idx="464">
                  <c:v>1199.350269</c:v>
                </c:pt>
                <c:pt idx="465">
                  <c:v>1204.8189359999999</c:v>
                </c:pt>
                <c:pt idx="466">
                  <c:v>1204.2318789999999</c:v>
                </c:pt>
                <c:pt idx="467">
                  <c:v>1209.3569669999999</c:v>
                </c:pt>
                <c:pt idx="468">
                  <c:v>1213.4245739999999</c:v>
                </c:pt>
                <c:pt idx="469">
                  <c:v>1215.119655</c:v>
                </c:pt>
                <c:pt idx="470">
                  <c:v>1211.5061720000001</c:v>
                </c:pt>
                <c:pt idx="471">
                  <c:v>1214.369535</c:v>
                </c:pt>
                <c:pt idx="472">
                  <c:v>1217.277732</c:v>
                </c:pt>
                <c:pt idx="473">
                  <c:v>1217.941773</c:v>
                </c:pt>
                <c:pt idx="474">
                  <c:v>1218.9635519999999</c:v>
                </c:pt>
                <c:pt idx="475">
                  <c:v>1218.735146</c:v>
                </c:pt>
                <c:pt idx="476">
                  <c:v>1220.702953</c:v>
                </c:pt>
                <c:pt idx="477">
                  <c:v>1223.8942970000001</c:v>
                </c:pt>
                <c:pt idx="478">
                  <c:v>1221.8347369999999</c:v>
                </c:pt>
                <c:pt idx="479">
                  <c:v>1223.522475</c:v>
                </c:pt>
                <c:pt idx="480">
                  <c:v>1222.7665750000001</c:v>
                </c:pt>
                <c:pt idx="481">
                  <c:v>1222.4768979999999</c:v>
                </c:pt>
                <c:pt idx="482">
                  <c:v>1221.480276</c:v>
                </c:pt>
                <c:pt idx="483">
                  <c:v>1223.1557399999999</c:v>
                </c:pt>
                <c:pt idx="484">
                  <c:v>1225.8720519999999</c:v>
                </c:pt>
                <c:pt idx="485">
                  <c:v>1223.633296</c:v>
                </c:pt>
                <c:pt idx="486">
                  <c:v>1223.0432929999999</c:v>
                </c:pt>
                <c:pt idx="487">
                  <c:v>1223.4725390000001</c:v>
                </c:pt>
                <c:pt idx="488">
                  <c:v>1219.999178</c:v>
                </c:pt>
                <c:pt idx="489">
                  <c:v>1223.7401749999999</c:v>
                </c:pt>
                <c:pt idx="490">
                  <c:v>1226.3336220000001</c:v>
                </c:pt>
                <c:pt idx="491">
                  <c:v>1228.548775</c:v>
                </c:pt>
                <c:pt idx="492">
                  <c:v>1228.382944</c:v>
                </c:pt>
                <c:pt idx="493">
                  <c:v>1227.5420180000001</c:v>
                </c:pt>
                <c:pt idx="494">
                  <c:v>1230.4156210000001</c:v>
                </c:pt>
                <c:pt idx="495">
                  <c:v>1229.4764789999999</c:v>
                </c:pt>
                <c:pt idx="496">
                  <c:v>1230.5684980000001</c:v>
                </c:pt>
                <c:pt idx="497">
                  <c:v>1234.504244</c:v>
                </c:pt>
                <c:pt idx="498">
                  <c:v>1230.0942640000001</c:v>
                </c:pt>
                <c:pt idx="499">
                  <c:v>1231.519734</c:v>
                </c:pt>
                <c:pt idx="500">
                  <c:v>1230.6461690000001</c:v>
                </c:pt>
                <c:pt idx="501">
                  <c:v>1230.2822470000001</c:v>
                </c:pt>
                <c:pt idx="502">
                  <c:v>1234.174158</c:v>
                </c:pt>
                <c:pt idx="503">
                  <c:v>1238.3942059999999</c:v>
                </c:pt>
                <c:pt idx="504">
                  <c:v>1242.6766970000001</c:v>
                </c:pt>
                <c:pt idx="505">
                  <c:v>1238.6925799999999</c:v>
                </c:pt>
                <c:pt idx="506">
                  <c:v>1238.7315639999999</c:v>
                </c:pt>
                <c:pt idx="507">
                  <c:v>1239.547096</c:v>
                </c:pt>
                <c:pt idx="508">
                  <c:v>1236.826883</c:v>
                </c:pt>
                <c:pt idx="509">
                  <c:v>1238.1214809999999</c:v>
                </c:pt>
                <c:pt idx="510">
                  <c:v>1241.394374</c:v>
                </c:pt>
                <c:pt idx="511">
                  <c:v>1240.8256019999999</c:v>
                </c:pt>
                <c:pt idx="512">
                  <c:v>1242.81528</c:v>
                </c:pt>
                <c:pt idx="513">
                  <c:v>1240.013377</c:v>
                </c:pt>
                <c:pt idx="514">
                  <c:v>1240.7793449999999</c:v>
                </c:pt>
                <c:pt idx="515">
                  <c:v>1242.113515</c:v>
                </c:pt>
                <c:pt idx="516">
                  <c:v>1238.1622649999999</c:v>
                </c:pt>
                <c:pt idx="517">
                  <c:v>1228.180648</c:v>
                </c:pt>
                <c:pt idx="518">
                  <c:v>1234.773173</c:v>
                </c:pt>
                <c:pt idx="519">
                  <c:v>1225.53421</c:v>
                </c:pt>
                <c:pt idx="520">
                  <c:v>1235.3894110000001</c:v>
                </c:pt>
                <c:pt idx="521">
                  <c:v>1239.906774</c:v>
                </c:pt>
                <c:pt idx="522">
                  <c:v>1238.542027</c:v>
                </c:pt>
                <c:pt idx="523">
                  <c:v>1240.9160320000001</c:v>
                </c:pt>
                <c:pt idx="524">
                  <c:v>1240.6782149999999</c:v>
                </c:pt>
                <c:pt idx="525">
                  <c:v>1243.6424709999999</c:v>
                </c:pt>
                <c:pt idx="526">
                  <c:v>1244.959233</c:v>
                </c:pt>
                <c:pt idx="527">
                  <c:v>1245.9240789999999</c:v>
                </c:pt>
                <c:pt idx="528">
                  <c:v>1247.1112720000001</c:v>
                </c:pt>
                <c:pt idx="529">
                  <c:v>1247.8593229999999</c:v>
                </c:pt>
                <c:pt idx="530">
                  <c:v>1242.711732</c:v>
                </c:pt>
                <c:pt idx="531">
                  <c:v>1242.327016</c:v>
                </c:pt>
                <c:pt idx="532">
                  <c:v>1237.178911</c:v>
                </c:pt>
                <c:pt idx="533">
                  <c:v>1232.935876</c:v>
                </c:pt>
                <c:pt idx="534">
                  <c:v>1225.0228520000001</c:v>
                </c:pt>
                <c:pt idx="535">
                  <c:v>1223.038221</c:v>
                </c:pt>
                <c:pt idx="536">
                  <c:v>1221.8959440000001</c:v>
                </c:pt>
                <c:pt idx="537">
                  <c:v>1212.1394419999999</c:v>
                </c:pt>
                <c:pt idx="538">
                  <c:v>1218.7897760000001</c:v>
                </c:pt>
                <c:pt idx="539">
                  <c:v>1228.688832</c:v>
                </c:pt>
                <c:pt idx="540">
                  <c:v>1226.6758689999999</c:v>
                </c:pt>
                <c:pt idx="541">
                  <c:v>1220.9308020000001</c:v>
                </c:pt>
                <c:pt idx="542">
                  <c:v>1211.070289</c:v>
                </c:pt>
                <c:pt idx="543">
                  <c:v>1218.893174</c:v>
                </c:pt>
                <c:pt idx="544">
                  <c:v>1215.0805069999999</c:v>
                </c:pt>
                <c:pt idx="545">
                  <c:v>1222.521798</c:v>
                </c:pt>
                <c:pt idx="546">
                  <c:v>1226.981612</c:v>
                </c:pt>
                <c:pt idx="547">
                  <c:v>1226.706805</c:v>
                </c:pt>
                <c:pt idx="548">
                  <c:v>1218.567497</c:v>
                </c:pt>
                <c:pt idx="549">
                  <c:v>1221.1140889999999</c:v>
                </c:pt>
                <c:pt idx="550">
                  <c:v>1218.32149</c:v>
                </c:pt>
                <c:pt idx="551">
                  <c:v>1217.797554</c:v>
                </c:pt>
                <c:pt idx="552">
                  <c:v>1213.126718</c:v>
                </c:pt>
                <c:pt idx="553">
                  <c:v>1214.7954</c:v>
                </c:pt>
                <c:pt idx="554">
                  <c:v>1218.290094</c:v>
                </c:pt>
                <c:pt idx="555">
                  <c:v>1218.509243</c:v>
                </c:pt>
                <c:pt idx="556">
                  <c:v>1217.458803</c:v>
                </c:pt>
                <c:pt idx="557">
                  <c:v>1219.7759430000001</c:v>
                </c:pt>
                <c:pt idx="558">
                  <c:v>1222.8833500000001</c:v>
                </c:pt>
                <c:pt idx="559">
                  <c:v>1220.21037</c:v>
                </c:pt>
                <c:pt idx="560">
                  <c:v>1221.2158039999999</c:v>
                </c:pt>
                <c:pt idx="561">
                  <c:v>1222.612472</c:v>
                </c:pt>
                <c:pt idx="562">
                  <c:v>1230.3749560000001</c:v>
                </c:pt>
                <c:pt idx="563">
                  <c:v>1231.5053849999999</c:v>
                </c:pt>
                <c:pt idx="564">
                  <c:v>1235.770505</c:v>
                </c:pt>
                <c:pt idx="565">
                  <c:v>1237.3707010000001</c:v>
                </c:pt>
                <c:pt idx="566">
                  <c:v>1239.661742</c:v>
                </c:pt>
                <c:pt idx="567">
                  <c:v>1239.5757390000001</c:v>
                </c:pt>
                <c:pt idx="568">
                  <c:v>1238.5628710000001</c:v>
                </c:pt>
                <c:pt idx="569">
                  <c:v>1238.889261</c:v>
                </c:pt>
                <c:pt idx="570">
                  <c:v>1237.2372789999999</c:v>
                </c:pt>
                <c:pt idx="571">
                  <c:v>1246.9911059999999</c:v>
                </c:pt>
                <c:pt idx="572">
                  <c:v>1244.0348260000001</c:v>
                </c:pt>
                <c:pt idx="573">
                  <c:v>1240.1213009999999</c:v>
                </c:pt>
                <c:pt idx="574">
                  <c:v>1237.9041130000001</c:v>
                </c:pt>
                <c:pt idx="575">
                  <c:v>1238.0804129999999</c:v>
                </c:pt>
                <c:pt idx="576">
                  <c:v>1235.0425680000001</c:v>
                </c:pt>
                <c:pt idx="577">
                  <c:v>1238.1916819999999</c:v>
                </c:pt>
                <c:pt idx="578">
                  <c:v>1234.100441</c:v>
                </c:pt>
                <c:pt idx="579">
                  <c:v>1232.8947250000001</c:v>
                </c:pt>
                <c:pt idx="580">
                  <c:v>1234.5578780000001</c:v>
                </c:pt>
                <c:pt idx="581">
                  <c:v>1233.6310080000001</c:v>
                </c:pt>
                <c:pt idx="582">
                  <c:v>1231.3481999999999</c:v>
                </c:pt>
                <c:pt idx="583">
                  <c:v>1233.8529759999999</c:v>
                </c:pt>
                <c:pt idx="584">
                  <c:v>1231.621259</c:v>
                </c:pt>
                <c:pt idx="585">
                  <c:v>1234.502289</c:v>
                </c:pt>
                <c:pt idx="586">
                  <c:v>1234.6739219999999</c:v>
                </c:pt>
                <c:pt idx="587">
                  <c:v>1238.5635830000001</c:v>
                </c:pt>
                <c:pt idx="588">
                  <c:v>1232.577129</c:v>
                </c:pt>
                <c:pt idx="589">
                  <c:v>1226.04474</c:v>
                </c:pt>
                <c:pt idx="590">
                  <c:v>1216.395526</c:v>
                </c:pt>
                <c:pt idx="591">
                  <c:v>1222.7570229999999</c:v>
                </c:pt>
                <c:pt idx="592">
                  <c:v>1228.955676</c:v>
                </c:pt>
                <c:pt idx="593">
                  <c:v>1226.887156</c:v>
                </c:pt>
                <c:pt idx="594">
                  <c:v>1228.2549739999999</c:v>
                </c:pt>
                <c:pt idx="595">
                  <c:v>1226.654456</c:v>
                </c:pt>
                <c:pt idx="596">
                  <c:v>1231.3193100000001</c:v>
                </c:pt>
                <c:pt idx="597">
                  <c:v>1227.4358520000001</c:v>
                </c:pt>
                <c:pt idx="598">
                  <c:v>1235.502792</c:v>
                </c:pt>
                <c:pt idx="599">
                  <c:v>1239.572535</c:v>
                </c:pt>
                <c:pt idx="600">
                  <c:v>1238.172896</c:v>
                </c:pt>
                <c:pt idx="601">
                  <c:v>1243.63327</c:v>
                </c:pt>
                <c:pt idx="602">
                  <c:v>1242.3050069999999</c:v>
                </c:pt>
                <c:pt idx="603">
                  <c:v>1246.116158</c:v>
                </c:pt>
                <c:pt idx="604">
                  <c:v>1246.2112810000001</c:v>
                </c:pt>
                <c:pt idx="605">
                  <c:v>1244.8788529999999</c:v>
                </c:pt>
                <c:pt idx="606">
                  <c:v>1251.5900469999999</c:v>
                </c:pt>
                <c:pt idx="607">
                  <c:v>1250.636898</c:v>
                </c:pt>
                <c:pt idx="608">
                  <c:v>1252.477108</c:v>
                </c:pt>
                <c:pt idx="609">
                  <c:v>1252.7087759999999</c:v>
                </c:pt>
                <c:pt idx="610">
                  <c:v>1254.495163</c:v>
                </c:pt>
                <c:pt idx="611">
                  <c:v>1257.3765129999999</c:v>
                </c:pt>
                <c:pt idx="612">
                  <c:v>1256.9783609999999</c:v>
                </c:pt>
                <c:pt idx="613">
                  <c:v>1259.8604620000001</c:v>
                </c:pt>
                <c:pt idx="614">
                  <c:v>1257.290119</c:v>
                </c:pt>
                <c:pt idx="615">
                  <c:v>1261.138854</c:v>
                </c:pt>
                <c:pt idx="616">
                  <c:v>1260.118841</c:v>
                </c:pt>
                <c:pt idx="617">
                  <c:v>1260.92508</c:v>
                </c:pt>
                <c:pt idx="618">
                  <c:v>1261.1263240000001</c:v>
                </c:pt>
                <c:pt idx="619">
                  <c:v>1260.9852920000001</c:v>
                </c:pt>
                <c:pt idx="620">
                  <c:v>1260.645303</c:v>
                </c:pt>
                <c:pt idx="621">
                  <c:v>1259.411738</c:v>
                </c:pt>
                <c:pt idx="622">
                  <c:v>1260.6522</c:v>
                </c:pt>
                <c:pt idx="623">
                  <c:v>1262.124284</c:v>
                </c:pt>
                <c:pt idx="624">
                  <c:v>1266.706013</c:v>
                </c:pt>
                <c:pt idx="625">
                  <c:v>1267.5653589999999</c:v>
                </c:pt>
                <c:pt idx="626">
                  <c:v>1267.5395550000001</c:v>
                </c:pt>
                <c:pt idx="627">
                  <c:v>1271.8078419999999</c:v>
                </c:pt>
                <c:pt idx="628">
                  <c:v>1275.730286</c:v>
                </c:pt>
                <c:pt idx="629">
                  <c:v>1272.4386030000001</c:v>
                </c:pt>
                <c:pt idx="630">
                  <c:v>1272.530084</c:v>
                </c:pt>
                <c:pt idx="631">
                  <c:v>1274.6105930000001</c:v>
                </c:pt>
                <c:pt idx="632">
                  <c:v>1272.1437060000001</c:v>
                </c:pt>
                <c:pt idx="633">
                  <c:v>1275.886487</c:v>
                </c:pt>
                <c:pt idx="634">
                  <c:v>1279.070195</c:v>
                </c:pt>
                <c:pt idx="635">
                  <c:v>1276.2158910000001</c:v>
                </c:pt>
                <c:pt idx="636">
                  <c:v>1276.352594</c:v>
                </c:pt>
                <c:pt idx="637">
                  <c:v>1277.4601990000001</c:v>
                </c:pt>
                <c:pt idx="638">
                  <c:v>1275.982477</c:v>
                </c:pt>
                <c:pt idx="639">
                  <c:v>1279.94679</c:v>
                </c:pt>
                <c:pt idx="640">
                  <c:v>1281.9368529999999</c:v>
                </c:pt>
                <c:pt idx="641">
                  <c:v>1278.224706</c:v>
                </c:pt>
                <c:pt idx="642">
                  <c:v>1279.627187</c:v>
                </c:pt>
                <c:pt idx="643">
                  <c:v>1280.681775</c:v>
                </c:pt>
                <c:pt idx="644">
                  <c:v>1279.351089</c:v>
                </c:pt>
                <c:pt idx="645">
                  <c:v>1280.0523909999999</c:v>
                </c:pt>
                <c:pt idx="646">
                  <c:v>1289.139664</c:v>
                </c:pt>
                <c:pt idx="647">
                  <c:v>1287.675504</c:v>
                </c:pt>
                <c:pt idx="648">
                  <c:v>1286.3726079999999</c:v>
                </c:pt>
                <c:pt idx="649">
                  <c:v>1285.9292969999999</c:v>
                </c:pt>
                <c:pt idx="650">
                  <c:v>1284.6211189999999</c:v>
                </c:pt>
                <c:pt idx="651">
                  <c:v>1283.4079630000001</c:v>
                </c:pt>
                <c:pt idx="652">
                  <c:v>1284.2937260000001</c:v>
                </c:pt>
                <c:pt idx="653">
                  <c:v>1283.9986759999999</c:v>
                </c:pt>
                <c:pt idx="654">
                  <c:v>1288.5074689999999</c:v>
                </c:pt>
                <c:pt idx="655">
                  <c:v>1291.0825319999999</c:v>
                </c:pt>
                <c:pt idx="656">
                  <c:v>1287.868639</c:v>
                </c:pt>
                <c:pt idx="657">
                  <c:v>1285.8903459999999</c:v>
                </c:pt>
                <c:pt idx="658">
                  <c:v>1288.88869</c:v>
                </c:pt>
                <c:pt idx="659">
                  <c:v>1291.8355059999999</c:v>
                </c:pt>
                <c:pt idx="660">
                  <c:v>1290.72091</c:v>
                </c:pt>
                <c:pt idx="661">
                  <c:v>1289.114165</c:v>
                </c:pt>
                <c:pt idx="662">
                  <c:v>1284.8701410000001</c:v>
                </c:pt>
                <c:pt idx="663">
                  <c:v>1286.100138</c:v>
                </c:pt>
                <c:pt idx="664">
                  <c:v>1289.739362</c:v>
                </c:pt>
                <c:pt idx="665">
                  <c:v>1291.5240960000001</c:v>
                </c:pt>
                <c:pt idx="666">
                  <c:v>1292.332036</c:v>
                </c:pt>
                <c:pt idx="667">
                  <c:v>1298.2012830000001</c:v>
                </c:pt>
                <c:pt idx="668">
                  <c:v>1299.747678</c:v>
                </c:pt>
                <c:pt idx="669">
                  <c:v>1298.6394069999999</c:v>
                </c:pt>
                <c:pt idx="670">
                  <c:v>1299.567108</c:v>
                </c:pt>
                <c:pt idx="671">
                  <c:v>1298.8589870000001</c:v>
                </c:pt>
                <c:pt idx="672">
                  <c:v>1298.2824820000001</c:v>
                </c:pt>
                <c:pt idx="673">
                  <c:v>1293.2904599999999</c:v>
                </c:pt>
                <c:pt idx="674">
                  <c:v>1293.994899</c:v>
                </c:pt>
                <c:pt idx="675">
                  <c:v>1294.91356</c:v>
                </c:pt>
                <c:pt idx="676">
                  <c:v>1294.0259329999999</c:v>
                </c:pt>
                <c:pt idx="677">
                  <c:v>1293.800078</c:v>
                </c:pt>
                <c:pt idx="678">
                  <c:v>1288.266805</c:v>
                </c:pt>
                <c:pt idx="679">
                  <c:v>1283.2383110000001</c:v>
                </c:pt>
                <c:pt idx="680">
                  <c:v>1284.5821350000001</c:v>
                </c:pt>
                <c:pt idx="681">
                  <c:v>1288.9864520000001</c:v>
                </c:pt>
                <c:pt idx="682">
                  <c:v>1285.5940949999999</c:v>
                </c:pt>
                <c:pt idx="683">
                  <c:v>1279.6053509999999</c:v>
                </c:pt>
                <c:pt idx="684">
                  <c:v>1278.3057510000001</c:v>
                </c:pt>
                <c:pt idx="685">
                  <c:v>1268.040508</c:v>
                </c:pt>
                <c:pt idx="686">
                  <c:v>1268.607313</c:v>
                </c:pt>
                <c:pt idx="687">
                  <c:v>1262.7798869999999</c:v>
                </c:pt>
                <c:pt idx="688">
                  <c:v>1268.8232499999999</c:v>
                </c:pt>
                <c:pt idx="689">
                  <c:v>1262.898968</c:v>
                </c:pt>
                <c:pt idx="690">
                  <c:v>1264.463019</c:v>
                </c:pt>
                <c:pt idx="691">
                  <c:v>1266.5411999999999</c:v>
                </c:pt>
                <c:pt idx="692">
                  <c:v>1267.496447</c:v>
                </c:pt>
                <c:pt idx="693">
                  <c:v>1262.628778</c:v>
                </c:pt>
                <c:pt idx="694">
                  <c:v>1259.0298290000001</c:v>
                </c:pt>
                <c:pt idx="695">
                  <c:v>1263.1952020000001</c:v>
                </c:pt>
                <c:pt idx="696">
                  <c:v>1272.477715</c:v>
                </c:pt>
                <c:pt idx="697">
                  <c:v>1275.1298919999999</c:v>
                </c:pt>
                <c:pt idx="698">
                  <c:v>1275.5169579999999</c:v>
                </c:pt>
                <c:pt idx="699">
                  <c:v>1276.416692</c:v>
                </c:pt>
                <c:pt idx="700">
                  <c:v>1276.5496579999999</c:v>
                </c:pt>
                <c:pt idx="701">
                  <c:v>1274.806431</c:v>
                </c:pt>
                <c:pt idx="702">
                  <c:v>1276.1814629999999</c:v>
                </c:pt>
                <c:pt idx="703">
                  <c:v>1276.9348540000001</c:v>
                </c:pt>
                <c:pt idx="704">
                  <c:v>1277.318123</c:v>
                </c:pt>
                <c:pt idx="705">
                  <c:v>1275.226533</c:v>
                </c:pt>
                <c:pt idx="706">
                  <c:v>1278.6170400000001</c:v>
                </c:pt>
                <c:pt idx="707">
                  <c:v>1274.594994</c:v>
                </c:pt>
                <c:pt idx="708">
                  <c:v>1276.859678</c:v>
                </c:pt>
                <c:pt idx="709">
                  <c:v>1276.6599920000001</c:v>
                </c:pt>
                <c:pt idx="710">
                  <c:v>1279.1081979999999</c:v>
                </c:pt>
                <c:pt idx="711">
                  <c:v>1286.719429</c:v>
                </c:pt>
                <c:pt idx="712">
                  <c:v>1291.177629</c:v>
                </c:pt>
                <c:pt idx="713">
                  <c:v>1290.7202380000001</c:v>
                </c:pt>
                <c:pt idx="714">
                  <c:v>1291.608207</c:v>
                </c:pt>
                <c:pt idx="715">
                  <c:v>1284.0310179999999</c:v>
                </c:pt>
                <c:pt idx="716">
                  <c:v>1289.561557</c:v>
                </c:pt>
                <c:pt idx="717">
                  <c:v>1291.5796350000001</c:v>
                </c:pt>
                <c:pt idx="718">
                  <c:v>1288.3531929999999</c:v>
                </c:pt>
                <c:pt idx="719">
                  <c:v>1287.049563</c:v>
                </c:pt>
                <c:pt idx="720">
                  <c:v>1290.569675</c:v>
                </c:pt>
                <c:pt idx="721">
                  <c:v>1291.52244</c:v>
                </c:pt>
                <c:pt idx="722">
                  <c:v>1292.6731810000001</c:v>
                </c:pt>
                <c:pt idx="723">
                  <c:v>1285.909891</c:v>
                </c:pt>
                <c:pt idx="724">
                  <c:v>1279.934831</c:v>
                </c:pt>
                <c:pt idx="725">
                  <c:v>1283.2003569999999</c:v>
                </c:pt>
                <c:pt idx="726">
                  <c:v>1284.9027759999999</c:v>
                </c:pt>
                <c:pt idx="727">
                  <c:v>1280.992608</c:v>
                </c:pt>
                <c:pt idx="728">
                  <c:v>1284.0911960000001</c:v>
                </c:pt>
                <c:pt idx="729">
                  <c:v>1281.890396</c:v>
                </c:pt>
                <c:pt idx="730">
                  <c:v>1283.0862139999999</c:v>
                </c:pt>
                <c:pt idx="731">
                  <c:v>1290.3583920000001</c:v>
                </c:pt>
                <c:pt idx="732">
                  <c:v>1289.505901</c:v>
                </c:pt>
                <c:pt idx="733">
                  <c:v>1289.175876</c:v>
                </c:pt>
                <c:pt idx="734">
                  <c:v>1292.6244830000001</c:v>
                </c:pt>
                <c:pt idx="735">
                  <c:v>1293.929977</c:v>
                </c:pt>
                <c:pt idx="736">
                  <c:v>1295.000321</c:v>
                </c:pt>
                <c:pt idx="737">
                  <c:v>1298.44616</c:v>
                </c:pt>
                <c:pt idx="738">
                  <c:v>1299.7741249999999</c:v>
                </c:pt>
                <c:pt idx="739">
                  <c:v>1295.8519839999999</c:v>
                </c:pt>
                <c:pt idx="740">
                  <c:v>1302.6614910000001</c:v>
                </c:pt>
                <c:pt idx="741">
                  <c:v>1303.3643460000001</c:v>
                </c:pt>
                <c:pt idx="742">
                  <c:v>1304.2020199999999</c:v>
                </c:pt>
                <c:pt idx="743">
                  <c:v>1296.496365</c:v>
                </c:pt>
                <c:pt idx="744">
                  <c:v>1301.692493</c:v>
                </c:pt>
                <c:pt idx="745">
                  <c:v>1305.260278</c:v>
                </c:pt>
                <c:pt idx="746">
                  <c:v>1309.118549</c:v>
                </c:pt>
                <c:pt idx="747">
                  <c:v>1307.458652</c:v>
                </c:pt>
                <c:pt idx="748">
                  <c:v>1311.130418</c:v>
                </c:pt>
                <c:pt idx="749">
                  <c:v>1307.1184310000001</c:v>
                </c:pt>
                <c:pt idx="750">
                  <c:v>1306.1255289999999</c:v>
                </c:pt>
                <c:pt idx="751">
                  <c:v>1300.637526</c:v>
                </c:pt>
                <c:pt idx="752">
                  <c:v>1294.188177</c:v>
                </c:pt>
                <c:pt idx="753">
                  <c:v>1291.713381</c:v>
                </c:pt>
                <c:pt idx="754">
                  <c:v>1286.660801</c:v>
                </c:pt>
                <c:pt idx="755">
                  <c:v>1287.3491670000001</c:v>
                </c:pt>
                <c:pt idx="756">
                  <c:v>1290.3256699999999</c:v>
                </c:pt>
                <c:pt idx="757">
                  <c:v>1290.6124319999999</c:v>
                </c:pt>
                <c:pt idx="758">
                  <c:v>1287.70795</c:v>
                </c:pt>
                <c:pt idx="759">
                  <c:v>1284.7906809999999</c:v>
                </c:pt>
                <c:pt idx="760">
                  <c:v>1284.132875</c:v>
                </c:pt>
                <c:pt idx="761">
                  <c:v>1270.763825</c:v>
                </c:pt>
                <c:pt idx="762">
                  <c:v>1269.4091510000001</c:v>
                </c:pt>
                <c:pt idx="763">
                  <c:v>1267.2480519999999</c:v>
                </c:pt>
                <c:pt idx="764">
                  <c:v>1263.2156629999999</c:v>
                </c:pt>
                <c:pt idx="765">
                  <c:v>1258.9072699999999</c:v>
                </c:pt>
                <c:pt idx="766">
                  <c:v>1254.980444</c:v>
                </c:pt>
                <c:pt idx="767">
                  <c:v>1254.5496969999999</c:v>
                </c:pt>
                <c:pt idx="768">
                  <c:v>1255.9831139999999</c:v>
                </c:pt>
                <c:pt idx="769">
                  <c:v>1261.819229</c:v>
                </c:pt>
                <c:pt idx="770">
                  <c:v>1270.086409</c:v>
                </c:pt>
                <c:pt idx="771">
                  <c:v>1271.714078</c:v>
                </c:pt>
                <c:pt idx="772">
                  <c:v>1278.556863</c:v>
                </c:pt>
                <c:pt idx="773">
                  <c:v>1268.140854</c:v>
                </c:pt>
                <c:pt idx="774">
                  <c:v>1269.5249100000001</c:v>
                </c:pt>
                <c:pt idx="775">
                  <c:v>1266.2067509999999</c:v>
                </c:pt>
                <c:pt idx="776">
                  <c:v>1269.011105</c:v>
                </c:pt>
                <c:pt idx="777">
                  <c:v>1274.616417</c:v>
                </c:pt>
                <c:pt idx="778">
                  <c:v>1265.0265690000001</c:v>
                </c:pt>
                <c:pt idx="779">
                  <c:v>1264.4200740000001</c:v>
                </c:pt>
                <c:pt idx="780">
                  <c:v>1257.7248870000001</c:v>
                </c:pt>
                <c:pt idx="781">
                  <c:v>1261.2272909999999</c:v>
                </c:pt>
                <c:pt idx="782">
                  <c:v>1261.3488809999999</c:v>
                </c:pt>
                <c:pt idx="783">
                  <c:v>1254.9951960000001</c:v>
                </c:pt>
                <c:pt idx="784">
                  <c:v>1254.884031</c:v>
                </c:pt>
                <c:pt idx="785">
                  <c:v>1246.2561679999999</c:v>
                </c:pt>
                <c:pt idx="786">
                  <c:v>1236.2206980000001</c:v>
                </c:pt>
                <c:pt idx="787">
                  <c:v>1239.2875750000001</c:v>
                </c:pt>
                <c:pt idx="788">
                  <c:v>1249.530131</c:v>
                </c:pt>
                <c:pt idx="789">
                  <c:v>1253.2080679999999</c:v>
                </c:pt>
                <c:pt idx="790">
                  <c:v>1256.089753</c:v>
                </c:pt>
                <c:pt idx="791">
                  <c:v>1255.2301789999999</c:v>
                </c:pt>
                <c:pt idx="792">
                  <c:v>1253.7647710000001</c:v>
                </c:pt>
                <c:pt idx="793">
                  <c:v>1255.2973930000001</c:v>
                </c:pt>
                <c:pt idx="794">
                  <c:v>1240.591371</c:v>
                </c:pt>
                <c:pt idx="795">
                  <c:v>1236.853554</c:v>
                </c:pt>
                <c:pt idx="796">
                  <c:v>1243.73333</c:v>
                </c:pt>
                <c:pt idx="797">
                  <c:v>1237.8543219999999</c:v>
                </c:pt>
                <c:pt idx="798">
                  <c:v>1227.8208119999999</c:v>
                </c:pt>
                <c:pt idx="799">
                  <c:v>1218.599056</c:v>
                </c:pt>
                <c:pt idx="800">
                  <c:v>1219.755629</c:v>
                </c:pt>
                <c:pt idx="801">
                  <c:v>1233.9224959999999</c:v>
                </c:pt>
                <c:pt idx="802">
                  <c:v>1236.8670890000001</c:v>
                </c:pt>
                <c:pt idx="803">
                  <c:v>1242.1614489999999</c:v>
                </c:pt>
                <c:pt idx="804">
                  <c:v>1236.5385719999999</c:v>
                </c:pt>
                <c:pt idx="805">
                  <c:v>1234.396802</c:v>
                </c:pt>
                <c:pt idx="806">
                  <c:v>1236.712213</c:v>
                </c:pt>
                <c:pt idx="807">
                  <c:v>1236.1587199999999</c:v>
                </c:pt>
                <c:pt idx="808">
                  <c:v>1227.1995979999999</c:v>
                </c:pt>
                <c:pt idx="809">
                  <c:v>1232.563502</c:v>
                </c:pt>
                <c:pt idx="810">
                  <c:v>1238.5717649999999</c:v>
                </c:pt>
                <c:pt idx="811">
                  <c:v>1238.857534</c:v>
                </c:pt>
                <c:pt idx="812">
                  <c:v>1239.1185539999999</c:v>
                </c:pt>
                <c:pt idx="813">
                  <c:v>1239.518407</c:v>
                </c:pt>
                <c:pt idx="814">
                  <c:v>1244.1060339999999</c:v>
                </c:pt>
                <c:pt idx="815">
                  <c:v>1234.611946</c:v>
                </c:pt>
                <c:pt idx="816">
                  <c:v>1229.575689</c:v>
                </c:pt>
                <c:pt idx="817">
                  <c:v>1230.5364010000001</c:v>
                </c:pt>
                <c:pt idx="818">
                  <c:v>1226.0838859999999</c:v>
                </c:pt>
                <c:pt idx="819">
                  <c:v>1217.7934299999999</c:v>
                </c:pt>
                <c:pt idx="820">
                  <c:v>1219.0526930000001</c:v>
                </c:pt>
                <c:pt idx="821">
                  <c:v>1223.0702470000001</c:v>
                </c:pt>
                <c:pt idx="822">
                  <c:v>1214.7263869999999</c:v>
                </c:pt>
                <c:pt idx="823">
                  <c:v>1212.9529259999999</c:v>
                </c:pt>
                <c:pt idx="824">
                  <c:v>1214.023594</c:v>
                </c:pt>
                <c:pt idx="825">
                  <c:v>1210.949443</c:v>
                </c:pt>
                <c:pt idx="826">
                  <c:v>1202.7011219999999</c:v>
                </c:pt>
                <c:pt idx="827">
                  <c:v>1195.9009249999999</c:v>
                </c:pt>
                <c:pt idx="828">
                  <c:v>1194.5858740000001</c:v>
                </c:pt>
                <c:pt idx="829">
                  <c:v>1188.6292659999999</c:v>
                </c:pt>
                <c:pt idx="830">
                  <c:v>1188.0015860000001</c:v>
                </c:pt>
                <c:pt idx="831">
                  <c:v>1199.1888160000001</c:v>
                </c:pt>
                <c:pt idx="832">
                  <c:v>1186.2914860000001</c:v>
                </c:pt>
                <c:pt idx="833">
                  <c:v>1184.5643729999999</c:v>
                </c:pt>
                <c:pt idx="834">
                  <c:v>1186.292735</c:v>
                </c:pt>
                <c:pt idx="835">
                  <c:v>1197.399907</c:v>
                </c:pt>
                <c:pt idx="836">
                  <c:v>1178.5495069999999</c:v>
                </c:pt>
                <c:pt idx="837">
                  <c:v>1172.436156</c:v>
                </c:pt>
                <c:pt idx="838">
                  <c:v>1165.9443490000001</c:v>
                </c:pt>
                <c:pt idx="839">
                  <c:v>1165.257411</c:v>
                </c:pt>
                <c:pt idx="840">
                  <c:v>1161.8984760000001</c:v>
                </c:pt>
                <c:pt idx="841">
                  <c:v>1165.5565799999999</c:v>
                </c:pt>
                <c:pt idx="842">
                  <c:v>1171.410061</c:v>
                </c:pt>
                <c:pt idx="843">
                  <c:v>1171.5970500000001</c:v>
                </c:pt>
                <c:pt idx="844">
                  <c:v>1173.3988859999999</c:v>
                </c:pt>
                <c:pt idx="845">
                  <c:v>1165.1624839999999</c:v>
                </c:pt>
                <c:pt idx="846">
                  <c:v>1166.7640180000001</c:v>
                </c:pt>
                <c:pt idx="847">
                  <c:v>1171.259708</c:v>
                </c:pt>
                <c:pt idx="848">
                  <c:v>1173.315906</c:v>
                </c:pt>
                <c:pt idx="849">
                  <c:v>1177.7109559999999</c:v>
                </c:pt>
                <c:pt idx="850">
                  <c:v>1182.092701</c:v>
                </c:pt>
                <c:pt idx="851">
                  <c:v>1189.3932930000001</c:v>
                </c:pt>
                <c:pt idx="852">
                  <c:v>1191.866464</c:v>
                </c:pt>
                <c:pt idx="853">
                  <c:v>1185.3573240000001</c:v>
                </c:pt>
                <c:pt idx="854">
                  <c:v>1179.5538790000001</c:v>
                </c:pt>
                <c:pt idx="855">
                  <c:v>1184.38291</c:v>
                </c:pt>
                <c:pt idx="856">
                  <c:v>1174.5822430000001</c:v>
                </c:pt>
                <c:pt idx="857">
                  <c:v>1170.183816</c:v>
                </c:pt>
                <c:pt idx="858">
                  <c:v>1170.102883</c:v>
                </c:pt>
                <c:pt idx="859">
                  <c:v>1163.568677</c:v>
                </c:pt>
                <c:pt idx="860">
                  <c:v>1165.8918080000001</c:v>
                </c:pt>
                <c:pt idx="861">
                  <c:v>1146.9064100000001</c:v>
                </c:pt>
                <c:pt idx="862">
                  <c:v>1126.8001730000001</c:v>
                </c:pt>
                <c:pt idx="863">
                  <c:v>1120.7200330000001</c:v>
                </c:pt>
                <c:pt idx="864">
                  <c:v>1130.624597</c:v>
                </c:pt>
                <c:pt idx="865">
                  <c:v>1120.978818</c:v>
                </c:pt>
                <c:pt idx="866">
                  <c:v>1123.7873669999999</c:v>
                </c:pt>
                <c:pt idx="867">
                  <c:v>1126.3461339999999</c:v>
                </c:pt>
                <c:pt idx="868">
                  <c:v>1125.07293</c:v>
                </c:pt>
                <c:pt idx="869">
                  <c:v>1126.2893730000001</c:v>
                </c:pt>
                <c:pt idx="870">
                  <c:v>1132.1575089999999</c:v>
                </c:pt>
                <c:pt idx="871">
                  <c:v>1135.7024630000001</c:v>
                </c:pt>
                <c:pt idx="872">
                  <c:v>1133.581226</c:v>
                </c:pt>
                <c:pt idx="873">
                  <c:v>1130.2910879999999</c:v>
                </c:pt>
                <c:pt idx="874">
                  <c:v>1132.904867</c:v>
                </c:pt>
                <c:pt idx="875">
                  <c:v>1135.3502269999999</c:v>
                </c:pt>
                <c:pt idx="876">
                  <c:v>1141.8112389999999</c:v>
                </c:pt>
                <c:pt idx="877">
                  <c:v>1145.880467</c:v>
                </c:pt>
                <c:pt idx="878">
                  <c:v>1141.125409</c:v>
                </c:pt>
                <c:pt idx="879">
                  <c:v>1144.610739</c:v>
                </c:pt>
                <c:pt idx="880">
                  <c:v>1142.393268</c:v>
                </c:pt>
                <c:pt idx="881">
                  <c:v>1139.135896</c:v>
                </c:pt>
                <c:pt idx="882">
                  <c:v>1139.069424</c:v>
                </c:pt>
                <c:pt idx="883">
                  <c:v>1137.9844680000001</c:v>
                </c:pt>
                <c:pt idx="884">
                  <c:v>1135.4713859999999</c:v>
                </c:pt>
                <c:pt idx="885">
                  <c:v>1141.0943560000001</c:v>
                </c:pt>
                <c:pt idx="886">
                  <c:v>1140.9862720000001</c:v>
                </c:pt>
                <c:pt idx="887">
                  <c:v>1149.241669</c:v>
                </c:pt>
                <c:pt idx="888">
                  <c:v>1149.8823540000001</c:v>
                </c:pt>
                <c:pt idx="889">
                  <c:v>1160.7683199999999</c:v>
                </c:pt>
                <c:pt idx="890">
                  <c:v>1164.382736</c:v>
                </c:pt>
                <c:pt idx="891">
                  <c:v>1161.6127610000001</c:v>
                </c:pt>
                <c:pt idx="892">
                  <c:v>1159.995379</c:v>
                </c:pt>
                <c:pt idx="893">
                  <c:v>1167.6720419999999</c:v>
                </c:pt>
                <c:pt idx="894">
                  <c:v>1180.672624</c:v>
                </c:pt>
                <c:pt idx="895">
                  <c:v>1187.0088459999999</c:v>
                </c:pt>
                <c:pt idx="896">
                  <c:v>1179.194632</c:v>
                </c:pt>
                <c:pt idx="897">
                  <c:v>1182.5030750000001</c:v>
                </c:pt>
                <c:pt idx="898">
                  <c:v>1185.497382</c:v>
                </c:pt>
                <c:pt idx="899">
                  <c:v>1183.6810989999999</c:v>
                </c:pt>
                <c:pt idx="900">
                  <c:v>1184.0195530000001</c:v>
                </c:pt>
                <c:pt idx="901">
                  <c:v>1181.269074</c:v>
                </c:pt>
                <c:pt idx="902">
                  <c:v>1189.661445</c:v>
                </c:pt>
                <c:pt idx="903">
                  <c:v>1186.383671</c:v>
                </c:pt>
                <c:pt idx="904">
                  <c:v>1194.6464060000001</c:v>
                </c:pt>
                <c:pt idx="905">
                  <c:v>1197.668919</c:v>
                </c:pt>
                <c:pt idx="906">
                  <c:v>1197.279796</c:v>
                </c:pt>
                <c:pt idx="907">
                  <c:v>1191.0190560000001</c:v>
                </c:pt>
                <c:pt idx="908">
                  <c:v>1192.0277510000001</c:v>
                </c:pt>
                <c:pt idx="909">
                  <c:v>1183.984608</c:v>
                </c:pt>
                <c:pt idx="910">
                  <c:v>1176.5219890000001</c:v>
                </c:pt>
                <c:pt idx="911">
                  <c:v>1172.6184459999999</c:v>
                </c:pt>
                <c:pt idx="912">
                  <c:v>1170.126305</c:v>
                </c:pt>
                <c:pt idx="913">
                  <c:v>1175.7710070000001</c:v>
                </c:pt>
                <c:pt idx="914">
                  <c:v>1168.3607010000001</c:v>
                </c:pt>
                <c:pt idx="915">
                  <c:v>1162.949809</c:v>
                </c:pt>
                <c:pt idx="916">
                  <c:v>1160.7117109999999</c:v>
                </c:pt>
                <c:pt idx="917">
                  <c:v>1158.697435</c:v>
                </c:pt>
                <c:pt idx="918">
                  <c:v>1153.4396320000001</c:v>
                </c:pt>
                <c:pt idx="919">
                  <c:v>1156.5511650000001</c:v>
                </c:pt>
                <c:pt idx="920">
                  <c:v>1148.1347780000001</c:v>
                </c:pt>
                <c:pt idx="921">
                  <c:v>1154.4681499999999</c:v>
                </c:pt>
                <c:pt idx="922">
                  <c:v>1153.800446</c:v>
                </c:pt>
                <c:pt idx="923">
                  <c:v>1163.3371380000001</c:v>
                </c:pt>
                <c:pt idx="924">
                  <c:v>1168.1702760000001</c:v>
                </c:pt>
                <c:pt idx="925">
                  <c:v>1155.1592370000001</c:v>
                </c:pt>
                <c:pt idx="926">
                  <c:v>1158.749667</c:v>
                </c:pt>
                <c:pt idx="927">
                  <c:v>1157.1485929999999</c:v>
                </c:pt>
                <c:pt idx="928">
                  <c:v>1155.573797</c:v>
                </c:pt>
                <c:pt idx="929">
                  <c:v>1156.8064220000001</c:v>
                </c:pt>
                <c:pt idx="930">
                  <c:v>1156.531078</c:v>
                </c:pt>
                <c:pt idx="931">
                  <c:v>1155.006539</c:v>
                </c:pt>
                <c:pt idx="932">
                  <c:v>1149.550753</c:v>
                </c:pt>
                <c:pt idx="933">
                  <c:v>1140.713422</c:v>
                </c:pt>
                <c:pt idx="934">
                  <c:v>1135.5605310000001</c:v>
                </c:pt>
                <c:pt idx="935">
                  <c:v>1125.2368200000001</c:v>
                </c:pt>
                <c:pt idx="936">
                  <c:v>1143.5945240000001</c:v>
                </c:pt>
                <c:pt idx="937">
                  <c:v>1133.8103880000001</c:v>
                </c:pt>
                <c:pt idx="938">
                  <c:v>1132.8547120000001</c:v>
                </c:pt>
                <c:pt idx="939">
                  <c:v>1139.296004</c:v>
                </c:pt>
                <c:pt idx="940">
                  <c:v>1152.3543159999999</c:v>
                </c:pt>
                <c:pt idx="941">
                  <c:v>1144.7430750000001</c:v>
                </c:pt>
                <c:pt idx="942">
                  <c:v>1141.1468620000001</c:v>
                </c:pt>
                <c:pt idx="943">
                  <c:v>1127.578763</c:v>
                </c:pt>
                <c:pt idx="944">
                  <c:v>1116.878653</c:v>
                </c:pt>
                <c:pt idx="945">
                  <c:v>1116.6366169999999</c:v>
                </c:pt>
                <c:pt idx="946">
                  <c:v>1125.528644</c:v>
                </c:pt>
                <c:pt idx="947">
                  <c:v>1116.9824490000001</c:v>
                </c:pt>
                <c:pt idx="948">
                  <c:v>1125.375016</c:v>
                </c:pt>
                <c:pt idx="949">
                  <c:v>1132.754682</c:v>
                </c:pt>
                <c:pt idx="950">
                  <c:v>1119.911329</c:v>
                </c:pt>
                <c:pt idx="951">
                  <c:v>1112.8983499999999</c:v>
                </c:pt>
                <c:pt idx="952">
                  <c:v>1119.8462119999999</c:v>
                </c:pt>
                <c:pt idx="953">
                  <c:v>1124.450713</c:v>
                </c:pt>
                <c:pt idx="954">
                  <c:v>1130.025723</c:v>
                </c:pt>
                <c:pt idx="955">
                  <c:v>1140.93561</c:v>
                </c:pt>
                <c:pt idx="956">
                  <c:v>1144.180889</c:v>
                </c:pt>
                <c:pt idx="957">
                  <c:v>1150.6538780000001</c:v>
                </c:pt>
                <c:pt idx="958">
                  <c:v>1149.0450860000001</c:v>
                </c:pt>
                <c:pt idx="959">
                  <c:v>1153.2211460000001</c:v>
                </c:pt>
                <c:pt idx="960">
                  <c:v>1142.985619</c:v>
                </c:pt>
                <c:pt idx="961">
                  <c:v>1137.134065</c:v>
                </c:pt>
                <c:pt idx="962">
                  <c:v>1136.1927089999999</c:v>
                </c:pt>
                <c:pt idx="963">
                  <c:v>1133.6654040000001</c:v>
                </c:pt>
                <c:pt idx="964">
                  <c:v>1141.63859</c:v>
                </c:pt>
                <c:pt idx="965">
                  <c:v>1137.5711670000001</c:v>
                </c:pt>
                <c:pt idx="966">
                  <c:v>1168.8450499999999</c:v>
                </c:pt>
                <c:pt idx="967">
                  <c:v>1171.834736</c:v>
                </c:pt>
                <c:pt idx="968">
                  <c:v>1168.805464</c:v>
                </c:pt>
                <c:pt idx="969">
                  <c:v>1173.408774</c:v>
                </c:pt>
                <c:pt idx="970">
                  <c:v>1175.269327</c:v>
                </c:pt>
                <c:pt idx="971">
                  <c:v>1172.364763</c:v>
                </c:pt>
                <c:pt idx="972">
                  <c:v>1174.568847</c:v>
                </c:pt>
                <c:pt idx="973">
                  <c:v>1173.750053</c:v>
                </c:pt>
                <c:pt idx="974">
                  <c:v>1180.8644039999999</c:v>
                </c:pt>
                <c:pt idx="975">
                  <c:v>1186.3896930000001</c:v>
                </c:pt>
                <c:pt idx="976">
                  <c:v>1191.9081819999999</c:v>
                </c:pt>
                <c:pt idx="977">
                  <c:v>1194.6382470000001</c:v>
                </c:pt>
                <c:pt idx="978">
                  <c:v>1189.3256249999999</c:v>
                </c:pt>
                <c:pt idx="979">
                  <c:v>1190.018325</c:v>
                </c:pt>
                <c:pt idx="980">
                  <c:v>1200.4928950000001</c:v>
                </c:pt>
                <c:pt idx="981">
                  <c:v>1210.737584</c:v>
                </c:pt>
                <c:pt idx="982">
                  <c:v>1213.3230249999999</c:v>
                </c:pt>
                <c:pt idx="983">
                  <c:v>1205.814519</c:v>
                </c:pt>
                <c:pt idx="984">
                  <c:v>1206.1348640000001</c:v>
                </c:pt>
                <c:pt idx="985">
                  <c:v>1207.2218370000001</c:v>
                </c:pt>
                <c:pt idx="986">
                  <c:v>1207.395297</c:v>
                </c:pt>
                <c:pt idx="987">
                  <c:v>1203.669308</c:v>
                </c:pt>
                <c:pt idx="988">
                  <c:v>1203.0597620000001</c:v>
                </c:pt>
                <c:pt idx="989">
                  <c:v>1207.019937</c:v>
                </c:pt>
                <c:pt idx="990">
                  <c:v>1206.7628319999999</c:v>
                </c:pt>
                <c:pt idx="991">
                  <c:v>1200.547131</c:v>
                </c:pt>
                <c:pt idx="992">
                  <c:v>1195.0380929999999</c:v>
                </c:pt>
                <c:pt idx="993">
                  <c:v>1186.6677810000001</c:v>
                </c:pt>
                <c:pt idx="994">
                  <c:v>1182.8695600000001</c:v>
                </c:pt>
                <c:pt idx="995">
                  <c:v>1188.9539010000001</c:v>
                </c:pt>
                <c:pt idx="996">
                  <c:v>1180.665751</c:v>
                </c:pt>
                <c:pt idx="997">
                  <c:v>1179.421233</c:v>
                </c:pt>
                <c:pt idx="998">
                  <c:v>1167.2835439999999</c:v>
                </c:pt>
                <c:pt idx="999">
                  <c:v>1169.5124049999999</c:v>
                </c:pt>
                <c:pt idx="1000">
                  <c:v>1165.4057660000001</c:v>
                </c:pt>
                <c:pt idx="1001">
                  <c:v>1171.925471</c:v>
                </c:pt>
                <c:pt idx="1002">
                  <c:v>1175.651175</c:v>
                </c:pt>
                <c:pt idx="1003">
                  <c:v>1178.572846</c:v>
                </c:pt>
                <c:pt idx="1004">
                  <c:v>1188.590715</c:v>
                </c:pt>
                <c:pt idx="1005">
                  <c:v>1188.3855149999999</c:v>
                </c:pt>
                <c:pt idx="1006">
                  <c:v>1190.254576</c:v>
                </c:pt>
                <c:pt idx="1007">
                  <c:v>1199.0300299999999</c:v>
                </c:pt>
                <c:pt idx="1008">
                  <c:v>1208.7438099999999</c:v>
                </c:pt>
                <c:pt idx="1009">
                  <c:v>1212.731205</c:v>
                </c:pt>
                <c:pt idx="1010">
                  <c:v>1213.601795</c:v>
                </c:pt>
                <c:pt idx="1011">
                  <c:v>1214.851684</c:v>
                </c:pt>
                <c:pt idx="1012">
                  <c:v>1218.7511850000001</c:v>
                </c:pt>
                <c:pt idx="1013">
                  <c:v>1215.4550059999999</c:v>
                </c:pt>
                <c:pt idx="1014">
                  <c:v>1214.9163699999999</c:v>
                </c:pt>
                <c:pt idx="1015">
                  <c:v>1216.1304009999999</c:v>
                </c:pt>
                <c:pt idx="1016">
                  <c:v>1217.351508</c:v>
                </c:pt>
                <c:pt idx="1017">
                  <c:v>1220.36906</c:v>
                </c:pt>
                <c:pt idx="1018">
                  <c:v>1221.2096730000001</c:v>
                </c:pt>
                <c:pt idx="1019">
                  <c:v>1219.436643</c:v>
                </c:pt>
                <c:pt idx="1020">
                  <c:v>1214.9294500000001</c:v>
                </c:pt>
                <c:pt idx="1021">
                  <c:v>1219.5197519999999</c:v>
                </c:pt>
                <c:pt idx="1022">
                  <c:v>1226.4563800000001</c:v>
                </c:pt>
                <c:pt idx="1023">
                  <c:v>1230.3657350000001</c:v>
                </c:pt>
                <c:pt idx="1024">
                  <c:v>1223.8300079999999</c:v>
                </c:pt>
                <c:pt idx="1025">
                  <c:v>1215.3126030000001</c:v>
                </c:pt>
                <c:pt idx="1026">
                  <c:v>1217.1570139999999</c:v>
                </c:pt>
                <c:pt idx="1027">
                  <c:v>1217.742246</c:v>
                </c:pt>
                <c:pt idx="1028">
                  <c:v>1214.8855570000001</c:v>
                </c:pt>
                <c:pt idx="1029">
                  <c:v>1205.809019</c:v>
                </c:pt>
                <c:pt idx="1030">
                  <c:v>1213.5426460000001</c:v>
                </c:pt>
                <c:pt idx="1031">
                  <c:v>1209.328624</c:v>
                </c:pt>
                <c:pt idx="1032">
                  <c:v>1206.776394</c:v>
                </c:pt>
                <c:pt idx="1033">
                  <c:v>1203.947148</c:v>
                </c:pt>
                <c:pt idx="1034">
                  <c:v>1203.886555</c:v>
                </c:pt>
                <c:pt idx="1035">
                  <c:v>1190.771628</c:v>
                </c:pt>
                <c:pt idx="1036">
                  <c:v>1188.6882390000001</c:v>
                </c:pt>
                <c:pt idx="1037">
                  <c:v>1193.7508769999999</c:v>
                </c:pt>
                <c:pt idx="1038">
                  <c:v>1187.7794610000001</c:v>
                </c:pt>
                <c:pt idx="1039">
                  <c:v>1191.134902</c:v>
                </c:pt>
                <c:pt idx="1040">
                  <c:v>1197.749579</c:v>
                </c:pt>
                <c:pt idx="1041">
                  <c:v>1193.9368910000001</c:v>
                </c:pt>
                <c:pt idx="1042">
                  <c:v>1193.271583</c:v>
                </c:pt>
                <c:pt idx="1043">
                  <c:v>1206.865499</c:v>
                </c:pt>
                <c:pt idx="1044">
                  <c:v>1205.556724</c:v>
                </c:pt>
                <c:pt idx="1045">
                  <c:v>1202.7422099999999</c:v>
                </c:pt>
                <c:pt idx="1046">
                  <c:v>1207.2155290000001</c:v>
                </c:pt>
                <c:pt idx="1047">
                  <c:v>1205.5015960000001</c:v>
                </c:pt>
                <c:pt idx="1048">
                  <c:v>1206.781277</c:v>
                </c:pt>
                <c:pt idx="1049">
                  <c:v>1210.64976</c:v>
                </c:pt>
                <c:pt idx="1050">
                  <c:v>1209.3572799999999</c:v>
                </c:pt>
                <c:pt idx="1051">
                  <c:v>1209.2546199999999</c:v>
                </c:pt>
                <c:pt idx="1052">
                  <c:v>1206.0252359999999</c:v>
                </c:pt>
                <c:pt idx="1053">
                  <c:v>1207.0697110000001</c:v>
                </c:pt>
                <c:pt idx="1054">
                  <c:v>1206.507206</c:v>
                </c:pt>
                <c:pt idx="1055">
                  <c:v>1211.486678</c:v>
                </c:pt>
                <c:pt idx="1056">
                  <c:v>1214.770794</c:v>
                </c:pt>
                <c:pt idx="1057">
                  <c:v>1212.4866239999999</c:v>
                </c:pt>
                <c:pt idx="1058">
                  <c:v>1213.623419</c:v>
                </c:pt>
                <c:pt idx="1059">
                  <c:v>1207.4664929999999</c:v>
                </c:pt>
                <c:pt idx="1060">
                  <c:v>1205.0016479999999</c:v>
                </c:pt>
                <c:pt idx="1061">
                  <c:v>1210.345141</c:v>
                </c:pt>
                <c:pt idx="1062">
                  <c:v>1212.9245699999999</c:v>
                </c:pt>
                <c:pt idx="1063">
                  <c:v>1220.1038140000001</c:v>
                </c:pt>
                <c:pt idx="1064">
                  <c:v>1223.5551419999999</c:v>
                </c:pt>
                <c:pt idx="1065">
                  <c:v>1226.1562489999999</c:v>
                </c:pt>
                <c:pt idx="1066">
                  <c:v>1225.1707730000001</c:v>
                </c:pt>
                <c:pt idx="1067">
                  <c:v>1226.5385690000001</c:v>
                </c:pt>
                <c:pt idx="1068">
                  <c:v>1223.643791</c:v>
                </c:pt>
                <c:pt idx="1069">
                  <c:v>1223.877794</c:v>
                </c:pt>
                <c:pt idx="1070">
                  <c:v>1224.568164</c:v>
                </c:pt>
                <c:pt idx="1071">
                  <c:v>1223.6138430000001</c:v>
                </c:pt>
                <c:pt idx="1072">
                  <c:v>1220.5710879999999</c:v>
                </c:pt>
                <c:pt idx="1073">
                  <c:v>1220.592167</c:v>
                </c:pt>
                <c:pt idx="1074">
                  <c:v>1223.058622</c:v>
                </c:pt>
                <c:pt idx="1075">
                  <c:v>1222.7103609999999</c:v>
                </c:pt>
                <c:pt idx="1076">
                  <c:v>1225.9976590000001</c:v>
                </c:pt>
                <c:pt idx="1077">
                  <c:v>1231.595716</c:v>
                </c:pt>
                <c:pt idx="1078">
                  <c:v>1230.385407</c:v>
                </c:pt>
                <c:pt idx="1079">
                  <c:v>1232.176952</c:v>
                </c:pt>
                <c:pt idx="1080">
                  <c:v>1227.814083</c:v>
                </c:pt>
                <c:pt idx="1081">
                  <c:v>1227.9426800000001</c:v>
                </c:pt>
                <c:pt idx="1082">
                  <c:v>1238.3178800000001</c:v>
                </c:pt>
                <c:pt idx="1083">
                  <c:v>1230.2294360000001</c:v>
                </c:pt>
                <c:pt idx="1084">
                  <c:v>1233.321334</c:v>
                </c:pt>
                <c:pt idx="1085">
                  <c:v>1234.7888270000001</c:v>
                </c:pt>
                <c:pt idx="1086">
                  <c:v>1230.0120790000001</c:v>
                </c:pt>
                <c:pt idx="1087">
                  <c:v>1229.512125</c:v>
                </c:pt>
                <c:pt idx="1088">
                  <c:v>1226.9587630000001</c:v>
                </c:pt>
                <c:pt idx="1089">
                  <c:v>1226.3149410000001</c:v>
                </c:pt>
                <c:pt idx="1090">
                  <c:v>1228.024664</c:v>
                </c:pt>
                <c:pt idx="1091">
                  <c:v>1233.689942</c:v>
                </c:pt>
                <c:pt idx="1092">
                  <c:v>1233.003719</c:v>
                </c:pt>
                <c:pt idx="1093">
                  <c:v>1230.7249389999999</c:v>
                </c:pt>
                <c:pt idx="1094">
                  <c:v>1221.905475</c:v>
                </c:pt>
                <c:pt idx="1095">
                  <c:v>1223.5398419999999</c:v>
                </c:pt>
                <c:pt idx="1096">
                  <c:v>1221.3774539999999</c:v>
                </c:pt>
                <c:pt idx="1097">
                  <c:v>1225.138721</c:v>
                </c:pt>
                <c:pt idx="1098">
                  <c:v>1214.934442</c:v>
                </c:pt>
                <c:pt idx="1099">
                  <c:v>1207.1840609999999</c:v>
                </c:pt>
                <c:pt idx="1100">
                  <c:v>1205.496807</c:v>
                </c:pt>
                <c:pt idx="1101">
                  <c:v>1210.162084</c:v>
                </c:pt>
                <c:pt idx="1102">
                  <c:v>1210.325887</c:v>
                </c:pt>
                <c:pt idx="1103">
                  <c:v>1211.391787</c:v>
                </c:pt>
                <c:pt idx="1104">
                  <c:v>1213.548117</c:v>
                </c:pt>
                <c:pt idx="1105">
                  <c:v>1218.1648399999999</c:v>
                </c:pt>
                <c:pt idx="1106">
                  <c:v>1221.368829</c:v>
                </c:pt>
                <c:pt idx="1107">
                  <c:v>1218.272442</c:v>
                </c:pt>
                <c:pt idx="1108">
                  <c:v>1219.348538</c:v>
                </c:pt>
                <c:pt idx="1109">
                  <c:v>1208.6377689999999</c:v>
                </c:pt>
                <c:pt idx="1110">
                  <c:v>1212.5660889999999</c:v>
                </c:pt>
                <c:pt idx="1111">
                  <c:v>1214.400026</c:v>
                </c:pt>
                <c:pt idx="1112">
                  <c:v>1218.825783</c:v>
                </c:pt>
                <c:pt idx="1113">
                  <c:v>1213.2808680000001</c:v>
                </c:pt>
                <c:pt idx="1114">
                  <c:v>1219.044167</c:v>
                </c:pt>
                <c:pt idx="1115">
                  <c:v>1223.1924879999999</c:v>
                </c:pt>
                <c:pt idx="1116">
                  <c:v>1222.403744</c:v>
                </c:pt>
                <c:pt idx="1117">
                  <c:v>1218.6547310000001</c:v>
                </c:pt>
                <c:pt idx="1118">
                  <c:v>1218.032772</c:v>
                </c:pt>
                <c:pt idx="1119">
                  <c:v>1213.4938340000001</c:v>
                </c:pt>
                <c:pt idx="1120">
                  <c:v>1207.151237</c:v>
                </c:pt>
                <c:pt idx="1121">
                  <c:v>1208.8600750000001</c:v>
                </c:pt>
                <c:pt idx="1122">
                  <c:v>1204.6567130000001</c:v>
                </c:pt>
                <c:pt idx="1123">
                  <c:v>1210.001178</c:v>
                </c:pt>
                <c:pt idx="1124">
                  <c:v>1217.7746959999999</c:v>
                </c:pt>
                <c:pt idx="1125">
                  <c:v>1212.7873830000001</c:v>
                </c:pt>
                <c:pt idx="1126">
                  <c:v>1228.844994</c:v>
                </c:pt>
                <c:pt idx="1127">
                  <c:v>1227.7386389999999</c:v>
                </c:pt>
                <c:pt idx="1128">
                  <c:v>1219.857861</c:v>
                </c:pt>
                <c:pt idx="1129">
                  <c:v>1213.4556399999999</c:v>
                </c:pt>
                <c:pt idx="1130">
                  <c:v>1209.222878</c:v>
                </c:pt>
                <c:pt idx="1131">
                  <c:v>1211.3206399999999</c:v>
                </c:pt>
                <c:pt idx="1132">
                  <c:v>1212.440885</c:v>
                </c:pt>
                <c:pt idx="1133">
                  <c:v>1221.51955</c:v>
                </c:pt>
                <c:pt idx="1134">
                  <c:v>1228.8953489999999</c:v>
                </c:pt>
                <c:pt idx="1135">
                  <c:v>1228.619436</c:v>
                </c:pt>
                <c:pt idx="1136">
                  <c:v>1227.4969209999999</c:v>
                </c:pt>
                <c:pt idx="1137">
                  <c:v>1230.132425</c:v>
                </c:pt>
                <c:pt idx="1138">
                  <c:v>1233.414763</c:v>
                </c:pt>
                <c:pt idx="1139">
                  <c:v>1225.0164560000001</c:v>
                </c:pt>
                <c:pt idx="1140">
                  <c:v>1231.296619</c:v>
                </c:pt>
                <c:pt idx="1141">
                  <c:v>1226.986312</c:v>
                </c:pt>
                <c:pt idx="1142">
                  <c:v>1225.9648279999999</c:v>
                </c:pt>
                <c:pt idx="1143">
                  <c:v>1229.1396259999999</c:v>
                </c:pt>
                <c:pt idx="1144">
                  <c:v>1220.5553729999999</c:v>
                </c:pt>
                <c:pt idx="1145">
                  <c:v>1229.7910890000001</c:v>
                </c:pt>
                <c:pt idx="1146">
                  <c:v>1232.7412710000001</c:v>
                </c:pt>
                <c:pt idx="1147">
                  <c:v>1227.986821</c:v>
                </c:pt>
                <c:pt idx="1148">
                  <c:v>1219.8630009999999</c:v>
                </c:pt>
                <c:pt idx="1149">
                  <c:v>1212.513072</c:v>
                </c:pt>
                <c:pt idx="1150">
                  <c:v>1221.980593</c:v>
                </c:pt>
                <c:pt idx="1151">
                  <c:v>1223.7603200000001</c:v>
                </c:pt>
                <c:pt idx="1152">
                  <c:v>1224.6616819999999</c:v>
                </c:pt>
                <c:pt idx="1153">
                  <c:v>1223.266703</c:v>
                </c:pt>
                <c:pt idx="1154">
                  <c:v>1219.7485939999999</c:v>
                </c:pt>
                <c:pt idx="1155">
                  <c:v>1218.446721</c:v>
                </c:pt>
                <c:pt idx="1156">
                  <c:v>1207.4202290000001</c:v>
                </c:pt>
                <c:pt idx="1157">
                  <c:v>1204.7428359999999</c:v>
                </c:pt>
                <c:pt idx="1158">
                  <c:v>1203.2134779999999</c:v>
                </c:pt>
                <c:pt idx="1159">
                  <c:v>1205.4041990000001</c:v>
                </c:pt>
                <c:pt idx="1160">
                  <c:v>1204.8439269999999</c:v>
                </c:pt>
                <c:pt idx="1161">
                  <c:v>1201.494003</c:v>
                </c:pt>
                <c:pt idx="1162">
                  <c:v>1213.823682</c:v>
                </c:pt>
                <c:pt idx="1163">
                  <c:v>1208.979607</c:v>
                </c:pt>
                <c:pt idx="1164">
                  <c:v>1208.298076</c:v>
                </c:pt>
                <c:pt idx="1165">
                  <c:v>1213.1508779999999</c:v>
                </c:pt>
                <c:pt idx="1166">
                  <c:v>1223.607188</c:v>
                </c:pt>
                <c:pt idx="1167">
                  <c:v>1223.8464409999999</c:v>
                </c:pt>
                <c:pt idx="1168">
                  <c:v>1227.330224</c:v>
                </c:pt>
                <c:pt idx="1169">
                  <c:v>1233.475402</c:v>
                </c:pt>
                <c:pt idx="1170">
                  <c:v>1224.1896730000001</c:v>
                </c:pt>
                <c:pt idx="1171">
                  <c:v>1221.5816090000001</c:v>
                </c:pt>
                <c:pt idx="1172">
                  <c:v>1222.4233220000001</c:v>
                </c:pt>
                <c:pt idx="1173">
                  <c:v>1220.6304319999999</c:v>
                </c:pt>
                <c:pt idx="1174">
                  <c:v>1221.5301119999999</c:v>
                </c:pt>
                <c:pt idx="1175">
                  <c:v>1220.217349</c:v>
                </c:pt>
                <c:pt idx="1176">
                  <c:v>1219.3373449999999</c:v>
                </c:pt>
                <c:pt idx="1177">
                  <c:v>1225.4737889999999</c:v>
                </c:pt>
                <c:pt idx="1178">
                  <c:v>1220.5301239999999</c:v>
                </c:pt>
                <c:pt idx="1179">
                  <c:v>1218.4524389999999</c:v>
                </c:pt>
                <c:pt idx="1180">
                  <c:v>1209.098598</c:v>
                </c:pt>
                <c:pt idx="1181">
                  <c:v>1206.6237699999999</c:v>
                </c:pt>
                <c:pt idx="1182">
                  <c:v>1194.9339910000001</c:v>
                </c:pt>
                <c:pt idx="1183">
                  <c:v>1197.15733</c:v>
                </c:pt>
                <c:pt idx="1184">
                  <c:v>1190.741665</c:v>
                </c:pt>
                <c:pt idx="1185">
                  <c:v>1184.939869</c:v>
                </c:pt>
                <c:pt idx="1186">
                  <c:v>1181.3449270000001</c:v>
                </c:pt>
                <c:pt idx="1187">
                  <c:v>1185.6451159999999</c:v>
                </c:pt>
                <c:pt idx="1188">
                  <c:v>1191.8090609999999</c:v>
                </c:pt>
                <c:pt idx="1189">
                  <c:v>1187.9799350000001</c:v>
                </c:pt>
                <c:pt idx="1190">
                  <c:v>1172.678795</c:v>
                </c:pt>
                <c:pt idx="1191">
                  <c:v>1179.804449</c:v>
                </c:pt>
                <c:pt idx="1192">
                  <c:v>1182.599567</c:v>
                </c:pt>
                <c:pt idx="1193">
                  <c:v>1186.1978879999999</c:v>
                </c:pt>
                <c:pt idx="1194">
                  <c:v>1197.553373</c:v>
                </c:pt>
                <c:pt idx="1195">
                  <c:v>1203.743545</c:v>
                </c:pt>
                <c:pt idx="1196">
                  <c:v>1195.904544</c:v>
                </c:pt>
                <c:pt idx="1197">
                  <c:v>1197.0300930000001</c:v>
                </c:pt>
                <c:pt idx="1198">
                  <c:v>1196.9166580000001</c:v>
                </c:pt>
                <c:pt idx="1199">
                  <c:v>1198.02421</c:v>
                </c:pt>
                <c:pt idx="1200">
                  <c:v>1191.1397320000001</c:v>
                </c:pt>
                <c:pt idx="1201">
                  <c:v>1185.0161430000001</c:v>
                </c:pt>
                <c:pt idx="1202">
                  <c:v>1180.6518960000001</c:v>
                </c:pt>
                <c:pt idx="1203">
                  <c:v>1184.7258220000001</c:v>
                </c:pt>
                <c:pt idx="1204">
                  <c:v>1188.3010360000001</c:v>
                </c:pt>
                <c:pt idx="1205">
                  <c:v>1179.4049520000001</c:v>
                </c:pt>
                <c:pt idx="1206">
                  <c:v>1182.4074000000001</c:v>
                </c:pt>
                <c:pt idx="1207">
                  <c:v>1181.7887760000001</c:v>
                </c:pt>
                <c:pt idx="1208">
                  <c:v>1182.5569909999999</c:v>
                </c:pt>
                <c:pt idx="1209">
                  <c:v>1185.1683949999999</c:v>
                </c:pt>
                <c:pt idx="1210">
                  <c:v>1197.972994</c:v>
                </c:pt>
                <c:pt idx="1211">
                  <c:v>1209.6632139999999</c:v>
                </c:pt>
                <c:pt idx="1212">
                  <c:v>1219.783443</c:v>
                </c:pt>
                <c:pt idx="1213">
                  <c:v>1215.696093</c:v>
                </c:pt>
                <c:pt idx="1214">
                  <c:v>1218.2646339999999</c:v>
                </c:pt>
                <c:pt idx="1215">
                  <c:v>1221.3927490000001</c:v>
                </c:pt>
                <c:pt idx="1216">
                  <c:v>1213.7911650000001</c:v>
                </c:pt>
                <c:pt idx="1217">
                  <c:v>1218.541876</c:v>
                </c:pt>
                <c:pt idx="1218">
                  <c:v>1220.4687570000001</c:v>
                </c:pt>
                <c:pt idx="1219">
                  <c:v>1233.9930059999999</c:v>
                </c:pt>
                <c:pt idx="1220">
                  <c:v>1231.6036999999999</c:v>
                </c:pt>
                <c:pt idx="1221">
                  <c:v>1236.5628979999999</c:v>
                </c:pt>
                <c:pt idx="1222">
                  <c:v>1239.434814</c:v>
                </c:pt>
                <c:pt idx="1223">
                  <c:v>1243.479073</c:v>
                </c:pt>
                <c:pt idx="1224">
                  <c:v>1238.193679</c:v>
                </c:pt>
                <c:pt idx="1225">
                  <c:v>1238.6393350000001</c:v>
                </c:pt>
                <c:pt idx="1226">
                  <c:v>1237.708067</c:v>
                </c:pt>
                <c:pt idx="1227">
                  <c:v>1237.89482</c:v>
                </c:pt>
                <c:pt idx="1228">
                  <c:v>1239.145137</c:v>
                </c:pt>
                <c:pt idx="1229">
                  <c:v>1241.8648639999999</c:v>
                </c:pt>
                <c:pt idx="1230">
                  <c:v>1246.705575</c:v>
                </c:pt>
                <c:pt idx="1231">
                  <c:v>1249.8389749999999</c:v>
                </c:pt>
                <c:pt idx="1232">
                  <c:v>1258.1900410000001</c:v>
                </c:pt>
                <c:pt idx="1233">
                  <c:v>1256.79214</c:v>
                </c:pt>
                <c:pt idx="1234">
                  <c:v>1262.3705399999999</c:v>
                </c:pt>
                <c:pt idx="1235">
                  <c:v>1263.738568</c:v>
                </c:pt>
                <c:pt idx="1236">
                  <c:v>1265.842854</c:v>
                </c:pt>
                <c:pt idx="1237">
                  <c:v>1264.0463030000001</c:v>
                </c:pt>
                <c:pt idx="1238">
                  <c:v>1263.8328670000001</c:v>
                </c:pt>
                <c:pt idx="1239">
                  <c:v>1264.9049869999999</c:v>
                </c:pt>
                <c:pt idx="1240">
                  <c:v>1279.0925299999999</c:v>
                </c:pt>
                <c:pt idx="1241">
                  <c:v>1286.8150009999999</c:v>
                </c:pt>
                <c:pt idx="1242">
                  <c:v>1283.2344740000001</c:v>
                </c:pt>
                <c:pt idx="1243">
                  <c:v>1283.1374129999999</c:v>
                </c:pt>
                <c:pt idx="1244">
                  <c:v>1288.2395079999999</c:v>
                </c:pt>
                <c:pt idx="1245">
                  <c:v>1285.310616</c:v>
                </c:pt>
                <c:pt idx="1246">
                  <c:v>1286.035052</c:v>
                </c:pt>
                <c:pt idx="1247">
                  <c:v>1281.5785209999999</c:v>
                </c:pt>
                <c:pt idx="1248">
                  <c:v>1290.2753520000001</c:v>
                </c:pt>
                <c:pt idx="1249">
                  <c:v>1284.081823</c:v>
                </c:pt>
                <c:pt idx="1250">
                  <c:v>1286.424411</c:v>
                </c:pt>
                <c:pt idx="1251">
                  <c:v>1279.6405339999999</c:v>
                </c:pt>
                <c:pt idx="1252">
                  <c:v>1278.372799</c:v>
                </c:pt>
                <c:pt idx="1253">
                  <c:v>1278.2634849999999</c:v>
                </c:pt>
                <c:pt idx="1254">
                  <c:v>1278.5530570000001</c:v>
                </c:pt>
                <c:pt idx="1255">
                  <c:v>1284.247241</c:v>
                </c:pt>
                <c:pt idx="1256">
                  <c:v>1283.0675020000001</c:v>
                </c:pt>
                <c:pt idx="1257">
                  <c:v>1282.042234</c:v>
                </c:pt>
                <c:pt idx="1258">
                  <c:v>1282.9169939999999</c:v>
                </c:pt>
                <c:pt idx="1259">
                  <c:v>1285.0134539999999</c:v>
                </c:pt>
                <c:pt idx="1260">
                  <c:v>1286.154861</c:v>
                </c:pt>
                <c:pt idx="1261">
                  <c:v>1277.218304</c:v>
                </c:pt>
                <c:pt idx="1262">
                  <c:v>1268.21057</c:v>
                </c:pt>
                <c:pt idx="1263">
                  <c:v>1268.926191</c:v>
                </c:pt>
                <c:pt idx="1264">
                  <c:v>1271.8511659999999</c:v>
                </c:pt>
                <c:pt idx="1265">
                  <c:v>1274.721438</c:v>
                </c:pt>
                <c:pt idx="1266">
                  <c:v>1275.2792280000001</c:v>
                </c:pt>
                <c:pt idx="1267">
                  <c:v>1277.0133390000001</c:v>
                </c:pt>
                <c:pt idx="1268">
                  <c:v>1276.6893849999999</c:v>
                </c:pt>
                <c:pt idx="1269">
                  <c:v>1274.472006</c:v>
                </c:pt>
                <c:pt idx="1270">
                  <c:v>1282.2107900000001</c:v>
                </c:pt>
                <c:pt idx="1271">
                  <c:v>1284.059313</c:v>
                </c:pt>
                <c:pt idx="1272">
                  <c:v>1284.824531</c:v>
                </c:pt>
                <c:pt idx="1273">
                  <c:v>1293.735246</c:v>
                </c:pt>
                <c:pt idx="1274">
                  <c:v>1288.9777939999999</c:v>
                </c:pt>
                <c:pt idx="1275">
                  <c:v>1282.208905</c:v>
                </c:pt>
                <c:pt idx="1276">
                  <c:v>1287.4546270000001</c:v>
                </c:pt>
                <c:pt idx="1277">
                  <c:v>1286.526136</c:v>
                </c:pt>
                <c:pt idx="1278">
                  <c:v>1282.464884</c:v>
                </c:pt>
                <c:pt idx="1279">
                  <c:v>1285.2460249999999</c:v>
                </c:pt>
                <c:pt idx="1280">
                  <c:v>1285.4470960000001</c:v>
                </c:pt>
                <c:pt idx="1281">
                  <c:v>1274.6325039999999</c:v>
                </c:pt>
                <c:pt idx="1282">
                  <c:v>1285.1416059999999</c:v>
                </c:pt>
                <c:pt idx="1283">
                  <c:v>1288.907154</c:v>
                </c:pt>
                <c:pt idx="1284">
                  <c:v>1289.2014859999999</c:v>
                </c:pt>
                <c:pt idx="1285">
                  <c:v>1293.5948960000001</c:v>
                </c:pt>
                <c:pt idx="1286">
                  <c:v>1290.384419</c:v>
                </c:pt>
                <c:pt idx="1287">
                  <c:v>1298.1466949999999</c:v>
                </c:pt>
                <c:pt idx="1288">
                  <c:v>1300.118843</c:v>
                </c:pt>
                <c:pt idx="1289">
                  <c:v>1296.302201</c:v>
                </c:pt>
                <c:pt idx="1290">
                  <c:v>1295.09094</c:v>
                </c:pt>
                <c:pt idx="1291">
                  <c:v>1294.8837550000001</c:v>
                </c:pt>
                <c:pt idx="1292">
                  <c:v>1302.882202</c:v>
                </c:pt>
                <c:pt idx="1293">
                  <c:v>1311.0684839999999</c:v>
                </c:pt>
                <c:pt idx="1294">
                  <c:v>1307.7090459999999</c:v>
                </c:pt>
                <c:pt idx="1295">
                  <c:v>1310.7011480000001</c:v>
                </c:pt>
                <c:pt idx="1296">
                  <c:v>1312.9923690000001</c:v>
                </c:pt>
                <c:pt idx="1297">
                  <c:v>1316.3132419999999</c:v>
                </c:pt>
                <c:pt idx="1298">
                  <c:v>1316.820082</c:v>
                </c:pt>
                <c:pt idx="1299">
                  <c:v>1313.900911</c:v>
                </c:pt>
                <c:pt idx="1300">
                  <c:v>1316.8203080000001</c:v>
                </c:pt>
                <c:pt idx="1301">
                  <c:v>1315.4404440000001</c:v>
                </c:pt>
                <c:pt idx="1302">
                  <c:v>1309.91012</c:v>
                </c:pt>
                <c:pt idx="1303">
                  <c:v>1308.0708999999999</c:v>
                </c:pt>
                <c:pt idx="1304">
                  <c:v>1305.689269</c:v>
                </c:pt>
                <c:pt idx="1305">
                  <c:v>1311.650725</c:v>
                </c:pt>
                <c:pt idx="1306">
                  <c:v>1316.5465670000001</c:v>
                </c:pt>
                <c:pt idx="1307">
                  <c:v>1317.675812</c:v>
                </c:pt>
                <c:pt idx="1308">
                  <c:v>1319.410425</c:v>
                </c:pt>
                <c:pt idx="1309">
                  <c:v>1315.647121</c:v>
                </c:pt>
                <c:pt idx="1310">
                  <c:v>1314.8017560000001</c:v>
                </c:pt>
                <c:pt idx="1311">
                  <c:v>1321.192055</c:v>
                </c:pt>
                <c:pt idx="1312">
                  <c:v>1323.9797100000001</c:v>
                </c:pt>
                <c:pt idx="1313">
                  <c:v>1315.068172</c:v>
                </c:pt>
                <c:pt idx="1314">
                  <c:v>1312.8176539999999</c:v>
                </c:pt>
                <c:pt idx="1315">
                  <c:v>1313.765193</c:v>
                </c:pt>
                <c:pt idx="1316">
                  <c:v>1312.0800059999999</c:v>
                </c:pt>
                <c:pt idx="1317">
                  <c:v>1315.2280410000001</c:v>
                </c:pt>
                <c:pt idx="1318">
                  <c:v>1314.9242509999999</c:v>
                </c:pt>
                <c:pt idx="1319">
                  <c:v>1319.473389</c:v>
                </c:pt>
                <c:pt idx="1320">
                  <c:v>1309.2114959999999</c:v>
                </c:pt>
                <c:pt idx="1321">
                  <c:v>1309.62274</c:v>
                </c:pt>
                <c:pt idx="1322">
                  <c:v>1308.541234</c:v>
                </c:pt>
                <c:pt idx="1323">
                  <c:v>1299.824668</c:v>
                </c:pt>
                <c:pt idx="1324">
                  <c:v>1296.858299</c:v>
                </c:pt>
                <c:pt idx="1325">
                  <c:v>1296.874182</c:v>
                </c:pt>
                <c:pt idx="1326">
                  <c:v>1294.5826999999999</c:v>
                </c:pt>
                <c:pt idx="1327">
                  <c:v>1294.61025</c:v>
                </c:pt>
                <c:pt idx="1328">
                  <c:v>1296.873353</c:v>
                </c:pt>
                <c:pt idx="1329">
                  <c:v>1299.8296439999999</c:v>
                </c:pt>
                <c:pt idx="1330">
                  <c:v>1296.5743179999999</c:v>
                </c:pt>
                <c:pt idx="1331">
                  <c:v>1291.362398</c:v>
                </c:pt>
                <c:pt idx="1332">
                  <c:v>1297.511493</c:v>
                </c:pt>
                <c:pt idx="1333">
                  <c:v>1302.978198</c:v>
                </c:pt>
                <c:pt idx="1334">
                  <c:v>1297.6931380000001</c:v>
                </c:pt>
                <c:pt idx="1335">
                  <c:v>1298.6567869999999</c:v>
                </c:pt>
                <c:pt idx="1336">
                  <c:v>1305.1687059999999</c:v>
                </c:pt>
                <c:pt idx="1337">
                  <c:v>1313.2067999999999</c:v>
                </c:pt>
                <c:pt idx="1338">
                  <c:v>1321.911953</c:v>
                </c:pt>
                <c:pt idx="1339">
                  <c:v>1325.3441780000001</c:v>
                </c:pt>
                <c:pt idx="1340">
                  <c:v>1322.0204369999999</c:v>
                </c:pt>
                <c:pt idx="1341">
                  <c:v>1324.107874</c:v>
                </c:pt>
                <c:pt idx="1342">
                  <c:v>1321.2918460000001</c:v>
                </c:pt>
                <c:pt idx="1343">
                  <c:v>1322.2555139999999</c:v>
                </c:pt>
                <c:pt idx="1344">
                  <c:v>1323.5960600000001</c:v>
                </c:pt>
                <c:pt idx="1345">
                  <c:v>1331.1356330000001</c:v>
                </c:pt>
                <c:pt idx="1346">
                  <c:v>1332.1855169999999</c:v>
                </c:pt>
                <c:pt idx="1347">
                  <c:v>1332.18615</c:v>
                </c:pt>
                <c:pt idx="1348">
                  <c:v>1334.5687270000001</c:v>
                </c:pt>
                <c:pt idx="1349">
                  <c:v>1329.159836</c:v>
                </c:pt>
                <c:pt idx="1350">
                  <c:v>1324.475921</c:v>
                </c:pt>
                <c:pt idx="1351">
                  <c:v>1327.5145930000001</c:v>
                </c:pt>
                <c:pt idx="1352">
                  <c:v>1328.01953</c:v>
                </c:pt>
                <c:pt idx="1353">
                  <c:v>1321.205293</c:v>
                </c:pt>
                <c:pt idx="1354">
                  <c:v>1313.1114869999999</c:v>
                </c:pt>
                <c:pt idx="1355">
                  <c:v>1317.094544</c:v>
                </c:pt>
                <c:pt idx="1356">
                  <c:v>1327.8503490000001</c:v>
                </c:pt>
                <c:pt idx="1357">
                  <c:v>1332.6342649999999</c:v>
                </c:pt>
                <c:pt idx="1358">
                  <c:v>1336.3950769999999</c:v>
                </c:pt>
                <c:pt idx="1359">
                  <c:v>1345.5907830000001</c:v>
                </c:pt>
                <c:pt idx="1360">
                  <c:v>1345.223395</c:v>
                </c:pt>
                <c:pt idx="1361">
                  <c:v>1340.074304</c:v>
                </c:pt>
                <c:pt idx="1362">
                  <c:v>1339.8144279999999</c:v>
                </c:pt>
                <c:pt idx="1363">
                  <c:v>1338.679345</c:v>
                </c:pt>
                <c:pt idx="1364">
                  <c:v>1344.9551550000001</c:v>
                </c:pt>
                <c:pt idx="1365">
                  <c:v>1346.7303529999999</c:v>
                </c:pt>
                <c:pt idx="1366">
                  <c:v>1346.8994829999999</c:v>
                </c:pt>
                <c:pt idx="1367">
                  <c:v>1347.189243</c:v>
                </c:pt>
                <c:pt idx="1368">
                  <c:v>1350.971618</c:v>
                </c:pt>
                <c:pt idx="1369">
                  <c:v>1349.42877</c:v>
                </c:pt>
                <c:pt idx="1370">
                  <c:v>1346.8143849999999</c:v>
                </c:pt>
                <c:pt idx="1371">
                  <c:v>1345.500837</c:v>
                </c:pt>
                <c:pt idx="1372">
                  <c:v>1347.6297569999999</c:v>
                </c:pt>
                <c:pt idx="1373">
                  <c:v>1341.622102</c:v>
                </c:pt>
                <c:pt idx="1374">
                  <c:v>1336.2388229999999</c:v>
                </c:pt>
                <c:pt idx="1375">
                  <c:v>1337.632936</c:v>
                </c:pt>
                <c:pt idx="1376">
                  <c:v>1341.4778610000001</c:v>
                </c:pt>
                <c:pt idx="1377">
                  <c:v>1337.7211689999999</c:v>
                </c:pt>
                <c:pt idx="1378">
                  <c:v>1343.7314899999999</c:v>
                </c:pt>
                <c:pt idx="1379">
                  <c:v>1344.07179</c:v>
                </c:pt>
                <c:pt idx="1380">
                  <c:v>1349.3084510000001</c:v>
                </c:pt>
                <c:pt idx="1381">
                  <c:v>1350.977218</c:v>
                </c:pt>
                <c:pt idx="1382">
                  <c:v>1349.0891389999999</c:v>
                </c:pt>
                <c:pt idx="1383">
                  <c:v>1355.79683</c:v>
                </c:pt>
                <c:pt idx="1384">
                  <c:v>1359.0926099999999</c:v>
                </c:pt>
                <c:pt idx="1385">
                  <c:v>1363.845446</c:v>
                </c:pt>
                <c:pt idx="1386">
                  <c:v>1364.9331810000001</c:v>
                </c:pt>
                <c:pt idx="1387">
                  <c:v>1371.908261</c:v>
                </c:pt>
                <c:pt idx="1388">
                  <c:v>1367.4427330000001</c:v>
                </c:pt>
                <c:pt idx="1389">
                  <c:v>1362.9935949999999</c:v>
                </c:pt>
                <c:pt idx="1390">
                  <c:v>1359.8330309999999</c:v>
                </c:pt>
                <c:pt idx="1391">
                  <c:v>1363.657318</c:v>
                </c:pt>
                <c:pt idx="1392">
                  <c:v>1363.7354069999999</c:v>
                </c:pt>
                <c:pt idx="1393">
                  <c:v>1356.8806609999999</c:v>
                </c:pt>
                <c:pt idx="1394">
                  <c:v>1355.4418820000001</c:v>
                </c:pt>
                <c:pt idx="1395">
                  <c:v>1362.114476</c:v>
                </c:pt>
                <c:pt idx="1396">
                  <c:v>1364.1467270000001</c:v>
                </c:pt>
                <c:pt idx="1397">
                  <c:v>1366.74856</c:v>
                </c:pt>
                <c:pt idx="1398">
                  <c:v>1379.6315689999999</c:v>
                </c:pt>
                <c:pt idx="1399">
                  <c:v>1375.7481869999999</c:v>
                </c:pt>
                <c:pt idx="1400">
                  <c:v>1370.897731</c:v>
                </c:pt>
                <c:pt idx="1401">
                  <c:v>1352.314854</c:v>
                </c:pt>
                <c:pt idx="1402">
                  <c:v>1349.1362180000001</c:v>
                </c:pt>
                <c:pt idx="1403">
                  <c:v>1357.3026219999999</c:v>
                </c:pt>
                <c:pt idx="1404">
                  <c:v>1364.6547270000001</c:v>
                </c:pt>
                <c:pt idx="1405">
                  <c:v>1366.6955869999999</c:v>
                </c:pt>
                <c:pt idx="1406">
                  <c:v>1375.9689370000001</c:v>
                </c:pt>
                <c:pt idx="1407">
                  <c:v>1379.427396</c:v>
                </c:pt>
                <c:pt idx="1408">
                  <c:v>1385.3171990000001</c:v>
                </c:pt>
                <c:pt idx="1409">
                  <c:v>1386.119989</c:v>
                </c:pt>
                <c:pt idx="1410">
                  <c:v>1389.7943110000001</c:v>
                </c:pt>
                <c:pt idx="1411">
                  <c:v>1390.7322429999999</c:v>
                </c:pt>
                <c:pt idx="1412">
                  <c:v>1391.9185629999999</c:v>
                </c:pt>
                <c:pt idx="1413">
                  <c:v>1385.953724</c:v>
                </c:pt>
                <c:pt idx="1414">
                  <c:v>1393.301995</c:v>
                </c:pt>
                <c:pt idx="1415">
                  <c:v>1390.05485</c:v>
                </c:pt>
                <c:pt idx="1416">
                  <c:v>1385.8128859999999</c:v>
                </c:pt>
                <c:pt idx="1417">
                  <c:v>1381.348191</c:v>
                </c:pt>
                <c:pt idx="1418">
                  <c:v>1380.7505000000001</c:v>
                </c:pt>
                <c:pt idx="1419">
                  <c:v>1386.5041859999999</c:v>
                </c:pt>
                <c:pt idx="1420">
                  <c:v>1384.5389130000001</c:v>
                </c:pt>
                <c:pt idx="1421">
                  <c:v>1386.544852</c:v>
                </c:pt>
                <c:pt idx="1422">
                  <c:v>1386.9674520000001</c:v>
                </c:pt>
                <c:pt idx="1423">
                  <c:v>1381.482782</c:v>
                </c:pt>
                <c:pt idx="1424">
                  <c:v>1389.9035699999999</c:v>
                </c:pt>
                <c:pt idx="1425">
                  <c:v>1392.0822700000001</c:v>
                </c:pt>
                <c:pt idx="1426">
                  <c:v>1394.5330180000001</c:v>
                </c:pt>
                <c:pt idx="1427">
                  <c:v>1400.3725010000001</c:v>
                </c:pt>
                <c:pt idx="1428">
                  <c:v>1403.7970399999999</c:v>
                </c:pt>
                <c:pt idx="1429">
                  <c:v>1409.155272</c:v>
                </c:pt>
                <c:pt idx="1430">
                  <c:v>1406.6811729999999</c:v>
                </c:pt>
                <c:pt idx="1431">
                  <c:v>1403.264917</c:v>
                </c:pt>
                <c:pt idx="1432">
                  <c:v>1411.2970929999999</c:v>
                </c:pt>
                <c:pt idx="1433">
                  <c:v>1410.329516</c:v>
                </c:pt>
                <c:pt idx="1434">
                  <c:v>1410.579123</c:v>
                </c:pt>
                <c:pt idx="1435">
                  <c:v>1409.1499530000001</c:v>
                </c:pt>
                <c:pt idx="1436">
                  <c:v>1405.6194399999999</c:v>
                </c:pt>
                <c:pt idx="1437">
                  <c:v>1410.8061230000001</c:v>
                </c:pt>
                <c:pt idx="1438">
                  <c:v>1417.3038039999999</c:v>
                </c:pt>
                <c:pt idx="1439">
                  <c:v>1416.804486</c:v>
                </c:pt>
                <c:pt idx="1440">
                  <c:v>1415.9054140000001</c:v>
                </c:pt>
                <c:pt idx="1441">
                  <c:v>1411.5319950000001</c:v>
                </c:pt>
                <c:pt idx="1442">
                  <c:v>1406.723823</c:v>
                </c:pt>
                <c:pt idx="1443">
                  <c:v>1406.105577</c:v>
                </c:pt>
                <c:pt idx="1444">
                  <c:v>1402.7020379999999</c:v>
                </c:pt>
                <c:pt idx="1445">
                  <c:v>1405.2499700000001</c:v>
                </c:pt>
                <c:pt idx="1446">
                  <c:v>1409.0388270000001</c:v>
                </c:pt>
                <c:pt idx="1447">
                  <c:v>1411.6518140000001</c:v>
                </c:pt>
                <c:pt idx="1448">
                  <c:v>1416.8063950000001</c:v>
                </c:pt>
                <c:pt idx="1449">
                  <c:v>1417.962098</c:v>
                </c:pt>
                <c:pt idx="1450">
                  <c:v>1422.1558789999999</c:v>
                </c:pt>
                <c:pt idx="1451">
                  <c:v>1421.872936</c:v>
                </c:pt>
                <c:pt idx="1452">
                  <c:v>1425.836468</c:v>
                </c:pt>
                <c:pt idx="1453">
                  <c:v>1417.9409559999999</c:v>
                </c:pt>
                <c:pt idx="1454">
                  <c:v>1417.842527</c:v>
                </c:pt>
                <c:pt idx="1455">
                  <c:v>1412.101234</c:v>
                </c:pt>
                <c:pt idx="1456">
                  <c:v>1414.5603619999999</c:v>
                </c:pt>
                <c:pt idx="1457">
                  <c:v>1414.060219</c:v>
                </c:pt>
                <c:pt idx="1458">
                  <c:v>1414.534592</c:v>
                </c:pt>
                <c:pt idx="1459">
                  <c:v>1414.7662150000001</c:v>
                </c:pt>
                <c:pt idx="1460">
                  <c:v>1413.041162</c:v>
                </c:pt>
                <c:pt idx="1461">
                  <c:v>1411.350451</c:v>
                </c:pt>
                <c:pt idx="1462">
                  <c:v>1410.7674919999999</c:v>
                </c:pt>
                <c:pt idx="1463">
                  <c:v>1411.6071260000001</c:v>
                </c:pt>
                <c:pt idx="1464">
                  <c:v>1416.2514100000001</c:v>
                </c:pt>
                <c:pt idx="1465">
                  <c:v>1421.3182650000001</c:v>
                </c:pt>
                <c:pt idx="1466">
                  <c:v>1430.8602969999999</c:v>
                </c:pt>
                <c:pt idx="1467">
                  <c:v>1433.623392</c:v>
                </c:pt>
                <c:pt idx="1468">
                  <c:v>1433.1433059999999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5-47CF-BDE0-6E3D43B35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yy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5000"/>
                <a:lumOff val="3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1"/>
        <c:majorTimeUnit val="years"/>
      </c:dateAx>
      <c:valAx>
        <c:axId val="1503392079"/>
        <c:scaling>
          <c:orientation val="minMax"/>
          <c:max val="2000"/>
          <c:min val="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rgbClr val="000000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ajorUnit val="200"/>
      </c:valAx>
      <c:valAx>
        <c:axId val="1210162207"/>
        <c:scaling>
          <c:orientation val="minMax"/>
          <c:max val="0.3"/>
          <c:min val="-0.16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65000"/>
                <a:lumOff val="3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  <c:majorUnit val="0.08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10991976667449141"/>
          <c:y val="0.11388052022419137"/>
          <c:w val="0.78135375813680685"/>
          <c:h val="4.61439332587278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057886099208024E-2"/>
          <c:y val="0.11105576804923697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rgbClr val="305496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Données!$AH$2:$AH$254</c:f>
              <c:numCache>
                <c:formatCode>General</c:formatCode>
                <c:ptCount val="253"/>
                <c:pt idx="0">
                  <c:v>0</c:v>
                </c:pt>
                <c:pt idx="1">
                  <c:v>3.8661603063269468E-4</c:v>
                </c:pt>
                <c:pt idx="2">
                  <c:v>1.086457729417134E-4</c:v>
                </c:pt>
                <c:pt idx="3">
                  <c:v>6.2918043087825031E-4</c:v>
                </c:pt>
                <c:pt idx="4">
                  <c:v>6.5200999244939344E-4</c:v>
                </c:pt>
                <c:pt idx="5">
                  <c:v>8.2233116935003631E-4</c:v>
                </c:pt>
                <c:pt idx="6">
                  <c:v>9.9576361085701144E-4</c:v>
                </c:pt>
                <c:pt idx="7">
                  <c:v>6.3001875550264686E-4</c:v>
                </c:pt>
                <c:pt idx="8">
                  <c:v>1.1691627574772383E-3</c:v>
                </c:pt>
                <c:pt idx="9">
                  <c:v>1.4751121147669438E-3</c:v>
                </c:pt>
                <c:pt idx="10">
                  <c:v>1.7523605353089806E-3</c:v>
                </c:pt>
                <c:pt idx="11">
                  <c:v>2.1462537055547274E-3</c:v>
                </c:pt>
                <c:pt idx="12">
                  <c:v>1.9062117954763381E-3</c:v>
                </c:pt>
                <c:pt idx="13">
                  <c:v>1.1583453158614248E-3</c:v>
                </c:pt>
                <c:pt idx="14">
                  <c:v>2.5364456444439158E-3</c:v>
                </c:pt>
                <c:pt idx="15">
                  <c:v>2.7570899327320148E-3</c:v>
                </c:pt>
                <c:pt idx="16">
                  <c:v>3.2742208229927881E-3</c:v>
                </c:pt>
                <c:pt idx="17">
                  <c:v>3.3666826752722727E-3</c:v>
                </c:pt>
                <c:pt idx="18">
                  <c:v>3.3347134100172298E-3</c:v>
                </c:pt>
                <c:pt idx="19">
                  <c:v>3.3091299654186058E-3</c:v>
                </c:pt>
                <c:pt idx="20">
                  <c:v>3.1592390949019772E-3</c:v>
                </c:pt>
                <c:pt idx="21">
                  <c:v>3.662113811694553E-3</c:v>
                </c:pt>
                <c:pt idx="22">
                  <c:v>2.8474661081992281E-3</c:v>
                </c:pt>
                <c:pt idx="23">
                  <c:v>2.9205551180726845E-3</c:v>
                </c:pt>
                <c:pt idx="24">
                  <c:v>2.7619654153323834E-3</c:v>
                </c:pt>
                <c:pt idx="25">
                  <c:v>3.4057616466069474E-3</c:v>
                </c:pt>
                <c:pt idx="26">
                  <c:v>3.7277091434273187E-3</c:v>
                </c:pt>
                <c:pt idx="27">
                  <c:v>3.472480061170131E-3</c:v>
                </c:pt>
                <c:pt idx="28">
                  <c:v>3.2920264140325344E-3</c:v>
                </c:pt>
                <c:pt idx="29">
                  <c:v>2.9586910804399623E-3</c:v>
                </c:pt>
                <c:pt idx="30">
                  <c:v>3.3586838735990342E-3</c:v>
                </c:pt>
                <c:pt idx="31">
                  <c:v>2.8376263672217875E-3</c:v>
                </c:pt>
                <c:pt idx="32">
                  <c:v>3.129625862937246E-3</c:v>
                </c:pt>
                <c:pt idx="33">
                  <c:v>2.6373493381875051E-3</c:v>
                </c:pt>
                <c:pt idx="34">
                  <c:v>1.2785114041740826E-3</c:v>
                </c:pt>
                <c:pt idx="35">
                  <c:v>2.1975968699423447E-3</c:v>
                </c:pt>
                <c:pt idx="36">
                  <c:v>1.8854696581731786E-3</c:v>
                </c:pt>
                <c:pt idx="37">
                  <c:v>2.5726200805700045E-3</c:v>
                </c:pt>
                <c:pt idx="38">
                  <c:v>3.6907578193879544E-3</c:v>
                </c:pt>
                <c:pt idx="39">
                  <c:v>3.0865621186597992E-3</c:v>
                </c:pt>
                <c:pt idx="40">
                  <c:v>2.9945173705162916E-3</c:v>
                </c:pt>
                <c:pt idx="41">
                  <c:v>2.8977499602974603E-3</c:v>
                </c:pt>
                <c:pt idx="42">
                  <c:v>2.488340767794057E-3</c:v>
                </c:pt>
                <c:pt idx="43">
                  <c:v>2.722491497927308E-3</c:v>
                </c:pt>
                <c:pt idx="44">
                  <c:v>2.0932190036324983E-3</c:v>
                </c:pt>
                <c:pt idx="45">
                  <c:v>1.6029592590716675E-3</c:v>
                </c:pt>
                <c:pt idx="46">
                  <c:v>1.7831178828303109E-3</c:v>
                </c:pt>
                <c:pt idx="47">
                  <c:v>2.5197784830941145E-3</c:v>
                </c:pt>
                <c:pt idx="48">
                  <c:v>2.9981342101622205E-3</c:v>
                </c:pt>
                <c:pt idx="49">
                  <c:v>3.0806307192141275E-3</c:v>
                </c:pt>
                <c:pt idx="50">
                  <c:v>3.3045642784524033E-3</c:v>
                </c:pt>
                <c:pt idx="51">
                  <c:v>3.0969259227215389E-3</c:v>
                </c:pt>
                <c:pt idx="52">
                  <c:v>3.1407134236346793E-3</c:v>
                </c:pt>
                <c:pt idx="53">
                  <c:v>2.3967420203459826E-3</c:v>
                </c:pt>
                <c:pt idx="54">
                  <c:v>2.0387140587638441E-3</c:v>
                </c:pt>
                <c:pt idx="55">
                  <c:v>1.4615473985916197E-3</c:v>
                </c:pt>
                <c:pt idx="56">
                  <c:v>1.5603687801419709E-3</c:v>
                </c:pt>
                <c:pt idx="57">
                  <c:v>2.1068250326609357E-3</c:v>
                </c:pt>
                <c:pt idx="58">
                  <c:v>2.6604192987917941E-3</c:v>
                </c:pt>
                <c:pt idx="59">
                  <c:v>2.3508815227339711E-3</c:v>
                </c:pt>
                <c:pt idx="60">
                  <c:v>2.535438519526906E-3</c:v>
                </c:pt>
                <c:pt idx="61">
                  <c:v>2.6823803928352845E-3</c:v>
                </c:pt>
                <c:pt idx="62">
                  <c:v>2.3516933481139402E-3</c:v>
                </c:pt>
                <c:pt idx="63">
                  <c:v>2.8595926567040806E-3</c:v>
                </c:pt>
                <c:pt idx="64">
                  <c:v>3.1540380907110828E-3</c:v>
                </c:pt>
                <c:pt idx="65">
                  <c:v>3.1010971554446768E-3</c:v>
                </c:pt>
                <c:pt idx="66">
                  <c:v>3.7269891539140191E-3</c:v>
                </c:pt>
                <c:pt idx="67">
                  <c:v>3.1849834033714614E-3</c:v>
                </c:pt>
                <c:pt idx="68">
                  <c:v>2.1941562106678704E-3</c:v>
                </c:pt>
                <c:pt idx="69">
                  <c:v>2.8069004967146609E-3</c:v>
                </c:pt>
                <c:pt idx="70">
                  <c:v>2.9539164804568826E-3</c:v>
                </c:pt>
                <c:pt idx="71">
                  <c:v>3.3053547600313776E-3</c:v>
                </c:pt>
                <c:pt idx="72">
                  <c:v>3.639062772723264E-3</c:v>
                </c:pt>
                <c:pt idx="73">
                  <c:v>2.7515608473552221E-3</c:v>
                </c:pt>
                <c:pt idx="74">
                  <c:v>2.3285986519925926E-3</c:v>
                </c:pt>
                <c:pt idx="75">
                  <c:v>1.8633302368275509E-3</c:v>
                </c:pt>
                <c:pt idx="76">
                  <c:v>1.8583297291311282E-3</c:v>
                </c:pt>
                <c:pt idx="77">
                  <c:v>2.4581159624999598E-3</c:v>
                </c:pt>
                <c:pt idx="78">
                  <c:v>2.4820581214976302E-3</c:v>
                </c:pt>
                <c:pt idx="79">
                  <c:v>2.049368080629165E-3</c:v>
                </c:pt>
                <c:pt idx="80">
                  <c:v>2.1016621692238006E-3</c:v>
                </c:pt>
                <c:pt idx="81">
                  <c:v>2.1934123762011948E-3</c:v>
                </c:pt>
                <c:pt idx="82">
                  <c:v>2.387676187546049E-3</c:v>
                </c:pt>
                <c:pt idx="83">
                  <c:v>2.2163569703438951E-3</c:v>
                </c:pt>
                <c:pt idx="84">
                  <c:v>2.324954787777756E-3</c:v>
                </c:pt>
                <c:pt idx="85">
                  <c:v>3.0675586998751216E-3</c:v>
                </c:pt>
                <c:pt idx="86">
                  <c:v>3.4640859415335399E-3</c:v>
                </c:pt>
                <c:pt idx="87">
                  <c:v>3.6862879904772401E-3</c:v>
                </c:pt>
                <c:pt idx="88">
                  <c:v>3.255172768994498E-3</c:v>
                </c:pt>
                <c:pt idx="89">
                  <c:v>3.3736473888432103E-3</c:v>
                </c:pt>
                <c:pt idx="90">
                  <c:v>4.2622659174851377E-3</c:v>
                </c:pt>
                <c:pt idx="91">
                  <c:v>4.0518948280650873E-3</c:v>
                </c:pt>
                <c:pt idx="92">
                  <c:v>4.0634383314052227E-3</c:v>
                </c:pt>
                <c:pt idx="93">
                  <c:v>2.5250978226474671E-3</c:v>
                </c:pt>
                <c:pt idx="94">
                  <c:v>3.0012092253866741E-3</c:v>
                </c:pt>
                <c:pt idx="95">
                  <c:v>2.786642198899699E-3</c:v>
                </c:pt>
                <c:pt idx="96">
                  <c:v>3.0507311507490158E-3</c:v>
                </c:pt>
                <c:pt idx="97">
                  <c:v>2.2971290009259062E-3</c:v>
                </c:pt>
                <c:pt idx="98">
                  <c:v>1.4615345303554933E-3</c:v>
                </c:pt>
                <c:pt idx="99">
                  <c:v>1.304821436196562E-3</c:v>
                </c:pt>
                <c:pt idx="100">
                  <c:v>1.2420185839750956E-3</c:v>
                </c:pt>
                <c:pt idx="101">
                  <c:v>1.2317021545702573E-3</c:v>
                </c:pt>
                <c:pt idx="102">
                  <c:v>1.6814593567380598E-3</c:v>
                </c:pt>
                <c:pt idx="103">
                  <c:v>2.1551488039362994E-3</c:v>
                </c:pt>
                <c:pt idx="104">
                  <c:v>2.1971865260236429E-3</c:v>
                </c:pt>
                <c:pt idx="105">
                  <c:v>2.5094303646321803E-3</c:v>
                </c:pt>
                <c:pt idx="106">
                  <c:v>2.3731284244320251E-3</c:v>
                </c:pt>
                <c:pt idx="107">
                  <c:v>2.3368526700671736E-3</c:v>
                </c:pt>
                <c:pt idx="108">
                  <c:v>3.0938009437395521E-3</c:v>
                </c:pt>
                <c:pt idx="109">
                  <c:v>3.4513521781325382E-3</c:v>
                </c:pt>
                <c:pt idx="110">
                  <c:v>3.5060530421721979E-3</c:v>
                </c:pt>
                <c:pt idx="111">
                  <c:v>3.0038718324897217E-3</c:v>
                </c:pt>
                <c:pt idx="112">
                  <c:v>2.2304637930174068E-3</c:v>
                </c:pt>
                <c:pt idx="113">
                  <c:v>1.1802260006388678E-3</c:v>
                </c:pt>
                <c:pt idx="114">
                  <c:v>1.5829303801433525E-3</c:v>
                </c:pt>
                <c:pt idx="115">
                  <c:v>5.3697146637682639E-4</c:v>
                </c:pt>
                <c:pt idx="116">
                  <c:v>2.1268405746650387E-4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5.9376201172653963E-6</c:v>
                </c:pt>
                <c:pt idx="197">
                  <c:v>1.6295972130833433E-3</c:v>
                </c:pt>
                <c:pt idx="198">
                  <c:v>1.4650109106009949E-3</c:v>
                </c:pt>
                <c:pt idx="199">
                  <c:v>1.196715408461614E-3</c:v>
                </c:pt>
                <c:pt idx="200">
                  <c:v>9.1532455081528501E-4</c:v>
                </c:pt>
                <c:pt idx="201">
                  <c:v>2.2280432061340888E-3</c:v>
                </c:pt>
                <c:pt idx="202">
                  <c:v>2.7707587292616154E-3</c:v>
                </c:pt>
                <c:pt idx="203">
                  <c:v>1.6533672052737528E-3</c:v>
                </c:pt>
                <c:pt idx="204">
                  <c:v>1.9346425079229449E-3</c:v>
                </c:pt>
                <c:pt idx="205">
                  <c:v>1.9035421530013536E-3</c:v>
                </c:pt>
                <c:pt idx="206">
                  <c:v>2.0875206381326733E-3</c:v>
                </c:pt>
                <c:pt idx="207">
                  <c:v>2.4412658894666494E-3</c:v>
                </c:pt>
                <c:pt idx="208">
                  <c:v>2.9657091816443428E-3</c:v>
                </c:pt>
                <c:pt idx="209">
                  <c:v>2.8966994190716376E-3</c:v>
                </c:pt>
                <c:pt idx="210">
                  <c:v>3.8431580792876049E-3</c:v>
                </c:pt>
                <c:pt idx="211">
                  <c:v>3.7278249376950044E-3</c:v>
                </c:pt>
                <c:pt idx="212">
                  <c:v>4.4502206130157445E-3</c:v>
                </c:pt>
                <c:pt idx="213">
                  <c:v>4.4250832490788528E-3</c:v>
                </c:pt>
                <c:pt idx="214">
                  <c:v>4.1142614019579471E-3</c:v>
                </c:pt>
                <c:pt idx="215">
                  <c:v>3.4840590575406622E-3</c:v>
                </c:pt>
                <c:pt idx="216">
                  <c:v>3.8768791389520631E-3</c:v>
                </c:pt>
                <c:pt idx="217">
                  <c:v>4.0168424431676611E-3</c:v>
                </c:pt>
                <c:pt idx="218">
                  <c:v>4.2228037076140479E-3</c:v>
                </c:pt>
                <c:pt idx="219">
                  <c:v>4.5121005329351645E-3</c:v>
                </c:pt>
                <c:pt idx="220">
                  <c:v>4.3831533461675459E-3</c:v>
                </c:pt>
                <c:pt idx="221">
                  <c:v>4.3108173594309847E-3</c:v>
                </c:pt>
                <c:pt idx="222">
                  <c:v>3.7835144341747764E-3</c:v>
                </c:pt>
                <c:pt idx="223">
                  <c:v>2.4789488375847667E-3</c:v>
                </c:pt>
                <c:pt idx="224">
                  <c:v>3.0384813070295424E-3</c:v>
                </c:pt>
                <c:pt idx="225">
                  <c:v>3.1112203414343184E-3</c:v>
                </c:pt>
                <c:pt idx="226">
                  <c:v>3.2094236007274048E-3</c:v>
                </c:pt>
                <c:pt idx="227">
                  <c:v>2.6772998840133367E-3</c:v>
                </c:pt>
                <c:pt idx="228">
                  <c:v>2.8272839782655409E-3</c:v>
                </c:pt>
                <c:pt idx="229">
                  <c:v>3.9077582935244668E-3</c:v>
                </c:pt>
                <c:pt idx="230">
                  <c:v>4.594450094508375E-3</c:v>
                </c:pt>
                <c:pt idx="231">
                  <c:v>4.2608002892752664E-3</c:v>
                </c:pt>
                <c:pt idx="232">
                  <c:v>4.2641471448739594E-3</c:v>
                </c:pt>
                <c:pt idx="233">
                  <c:v>4.6490923182630015E-3</c:v>
                </c:pt>
                <c:pt idx="234">
                  <c:v>3.8459284335010582E-3</c:v>
                </c:pt>
                <c:pt idx="235">
                  <c:v>3.5388405440278346E-3</c:v>
                </c:pt>
                <c:pt idx="236">
                  <c:v>3.7737309910864953E-3</c:v>
                </c:pt>
                <c:pt idx="237">
                  <c:v>4.232274245683584E-3</c:v>
                </c:pt>
                <c:pt idx="238">
                  <c:v>5.249148627312252E-3</c:v>
                </c:pt>
                <c:pt idx="239">
                  <c:v>5.2637602456723012E-3</c:v>
                </c:pt>
                <c:pt idx="240">
                  <c:v>5.3647164540245743E-3</c:v>
                </c:pt>
                <c:pt idx="241">
                  <c:v>4.7076096418215913E-3</c:v>
                </c:pt>
                <c:pt idx="242">
                  <c:v>3.6372352372761726E-3</c:v>
                </c:pt>
                <c:pt idx="243">
                  <c:v>4.1686110525292865E-3</c:v>
                </c:pt>
                <c:pt idx="244">
                  <c:v>4.5380391883486481E-3</c:v>
                </c:pt>
                <c:pt idx="245">
                  <c:v>4.5079949287826363E-3</c:v>
                </c:pt>
                <c:pt idx="246">
                  <c:v>4.9531783654517764E-3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0-4376-9889-4C96DF7B0ADD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FF0000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Données!$AK$2:$AK$254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-1.4931947738173221E-3</c:v>
                </c:pt>
                <c:pt idx="118">
                  <c:v>-1.2594577102483981E-3</c:v>
                </c:pt>
                <c:pt idx="119">
                  <c:v>-1.6127341923038331E-5</c:v>
                </c:pt>
                <c:pt idx="120">
                  <c:v>-2.91241914640068E-5</c:v>
                </c:pt>
                <c:pt idx="121">
                  <c:v>-4.0748718204213218E-4</c:v>
                </c:pt>
                <c:pt idx="122">
                  <c:v>-1.863192419185907E-3</c:v>
                </c:pt>
                <c:pt idx="123">
                  <c:v>-1.9381127229978574E-3</c:v>
                </c:pt>
                <c:pt idx="124">
                  <c:v>-1.6409123664250273E-3</c:v>
                </c:pt>
                <c:pt idx="125">
                  <c:v>-2.4913168086534371E-3</c:v>
                </c:pt>
                <c:pt idx="126">
                  <c:v>-2.0312031916680552E-3</c:v>
                </c:pt>
                <c:pt idx="127">
                  <c:v>-2.010913261611904E-3</c:v>
                </c:pt>
                <c:pt idx="128">
                  <c:v>-1.9910610479914794E-3</c:v>
                </c:pt>
                <c:pt idx="129">
                  <c:v>-1.6008827206521802E-3</c:v>
                </c:pt>
                <c:pt idx="130">
                  <c:v>-1.6046643641682294E-3</c:v>
                </c:pt>
                <c:pt idx="131">
                  <c:v>-1.5289248935139313E-3</c:v>
                </c:pt>
                <c:pt idx="132">
                  <c:v>-8.4494896852538662E-4</c:v>
                </c:pt>
                <c:pt idx="133">
                  <c:v>-1.1771888707396555E-3</c:v>
                </c:pt>
                <c:pt idx="134">
                  <c:v>-1.3603774564035121E-3</c:v>
                </c:pt>
                <c:pt idx="135">
                  <c:v>-1.8672112303870564E-3</c:v>
                </c:pt>
                <c:pt idx="136">
                  <c:v>-2.7786691129192604E-3</c:v>
                </c:pt>
                <c:pt idx="137">
                  <c:v>-2.848786531503947E-3</c:v>
                </c:pt>
                <c:pt idx="138">
                  <c:v>-2.8485816795939629E-3</c:v>
                </c:pt>
                <c:pt idx="139">
                  <c:v>-2.5553832990690352E-3</c:v>
                </c:pt>
                <c:pt idx="140">
                  <c:v>-4.2985398572587879E-3</c:v>
                </c:pt>
                <c:pt idx="141">
                  <c:v>-5.4520623335694157E-3</c:v>
                </c:pt>
                <c:pt idx="142">
                  <c:v>-6.4529099682079051E-3</c:v>
                </c:pt>
                <c:pt idx="143">
                  <c:v>-6.9243062814058473E-3</c:v>
                </c:pt>
                <c:pt idx="144">
                  <c:v>-7.1311038619355713E-3</c:v>
                </c:pt>
                <c:pt idx="145">
                  <c:v>-6.7193415759090836E-3</c:v>
                </c:pt>
                <c:pt idx="146">
                  <c:v>-6.2800665225978495E-3</c:v>
                </c:pt>
                <c:pt idx="147">
                  <c:v>-6.5218477494101987E-3</c:v>
                </c:pt>
                <c:pt idx="148">
                  <c:v>-6.4193880226665672E-3</c:v>
                </c:pt>
                <c:pt idx="149">
                  <c:v>-7.7626948796579425E-3</c:v>
                </c:pt>
                <c:pt idx="150">
                  <c:v>-7.8889924029361957E-3</c:v>
                </c:pt>
                <c:pt idx="151">
                  <c:v>-7.4968626235420287E-3</c:v>
                </c:pt>
                <c:pt idx="152">
                  <c:v>-7.4831913254084842E-3</c:v>
                </c:pt>
                <c:pt idx="153">
                  <c:v>-6.1324236697946613E-3</c:v>
                </c:pt>
                <c:pt idx="154">
                  <c:v>-5.806654262974803E-3</c:v>
                </c:pt>
                <c:pt idx="155">
                  <c:v>-5.731052406596859E-3</c:v>
                </c:pt>
                <c:pt idx="156">
                  <c:v>-6.0734075200654164E-3</c:v>
                </c:pt>
                <c:pt idx="157">
                  <c:v>-5.8363593758000432E-3</c:v>
                </c:pt>
                <c:pt idx="158">
                  <c:v>-6.0060388579438496E-3</c:v>
                </c:pt>
                <c:pt idx="159">
                  <c:v>-5.5530051175708191E-3</c:v>
                </c:pt>
                <c:pt idx="160">
                  <c:v>-4.4266248213734802E-3</c:v>
                </c:pt>
                <c:pt idx="161">
                  <c:v>-4.6991416842258786E-3</c:v>
                </c:pt>
                <c:pt idx="162">
                  <c:v>-5.2147495165474995E-3</c:v>
                </c:pt>
                <c:pt idx="163">
                  <c:v>-5.1790719939660904E-3</c:v>
                </c:pt>
                <c:pt idx="164">
                  <c:v>-4.6294558915483319E-3</c:v>
                </c:pt>
                <c:pt idx="165">
                  <c:v>-4.6894569542457699E-3</c:v>
                </c:pt>
                <c:pt idx="166">
                  <c:v>-2.5623908315903919E-3</c:v>
                </c:pt>
                <c:pt idx="167">
                  <c:v>-2.2694720773477001E-3</c:v>
                </c:pt>
                <c:pt idx="168">
                  <c:v>-1.8124116060869255E-3</c:v>
                </c:pt>
                <c:pt idx="169">
                  <c:v>-2.5121676045619097E-3</c:v>
                </c:pt>
                <c:pt idx="170">
                  <c:v>-1.8780164293682447E-3</c:v>
                </c:pt>
                <c:pt idx="171">
                  <c:v>-2.2095785258122759E-3</c:v>
                </c:pt>
                <c:pt idx="172">
                  <c:v>-2.5381192275569903E-3</c:v>
                </c:pt>
                <c:pt idx="173">
                  <c:v>-2.9074334423141862E-3</c:v>
                </c:pt>
                <c:pt idx="174">
                  <c:v>-3.5120793433391102E-3</c:v>
                </c:pt>
                <c:pt idx="175">
                  <c:v>-3.8035334910289293E-3</c:v>
                </c:pt>
                <c:pt idx="176">
                  <c:v>-3.5317564576430416E-3</c:v>
                </c:pt>
                <c:pt idx="177">
                  <c:v>-3.9178276004811323E-3</c:v>
                </c:pt>
                <c:pt idx="178">
                  <c:v>-3.8627141927979666E-3</c:v>
                </c:pt>
                <c:pt idx="179">
                  <c:v>-4.6554790023908485E-3</c:v>
                </c:pt>
                <c:pt idx="180">
                  <c:v>-4.526199984791447E-3</c:v>
                </c:pt>
                <c:pt idx="181">
                  <c:v>-3.4617381364819267E-3</c:v>
                </c:pt>
                <c:pt idx="182">
                  <c:v>-2.8904629905730419E-3</c:v>
                </c:pt>
                <c:pt idx="183">
                  <c:v>-3.2854886943416658E-3</c:v>
                </c:pt>
                <c:pt idx="184">
                  <c:v>-2.3605355513359426E-3</c:v>
                </c:pt>
                <c:pt idx="185">
                  <c:v>-1.5697029110251606E-3</c:v>
                </c:pt>
                <c:pt idx="186">
                  <c:v>-1.035452087819067E-3</c:v>
                </c:pt>
                <c:pt idx="187">
                  <c:v>-7.5805442399291682E-4</c:v>
                </c:pt>
                <c:pt idx="188">
                  <c:v>-6.9570693724199369E-4</c:v>
                </c:pt>
                <c:pt idx="189">
                  <c:v>-1.6308942961886714E-3</c:v>
                </c:pt>
                <c:pt idx="190">
                  <c:v>-8.5760385821095041E-4</c:v>
                </c:pt>
                <c:pt idx="191">
                  <c:v>-9.3607686158838992E-4</c:v>
                </c:pt>
                <c:pt idx="192">
                  <c:v>-1.2926632347582654E-3</c:v>
                </c:pt>
                <c:pt idx="193">
                  <c:v>-1.8842001923103453E-3</c:v>
                </c:pt>
                <c:pt idx="194">
                  <c:v>-1.2836450587990385E-3</c:v>
                </c:pt>
                <c:pt idx="195">
                  <c:v>-1.3602465217975349E-3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0-4376-9889-4C96DF7B0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Données!$AD$2:$AD$254</c:f>
              <c:numCache>
                <c:formatCode>General</c:formatCode>
                <c:ptCount val="253"/>
                <c:pt idx="0">
                  <c:v>1000</c:v>
                </c:pt>
                <c:pt idx="1">
                  <c:v>1002.8320645914268</c:v>
                </c:pt>
                <c:pt idx="2">
                  <c:v>1006.380384493045</c:v>
                </c:pt>
                <c:pt idx="3">
                  <c:v>1005.1341767676167</c:v>
                </c:pt>
                <c:pt idx="4">
                  <c:v>1002.7174720242724</c:v>
                </c:pt>
                <c:pt idx="5">
                  <c:v>1008.6235354388901</c:v>
                </c:pt>
                <c:pt idx="6">
                  <c:v>1008.1060257540008</c:v>
                </c:pt>
                <c:pt idx="7">
                  <c:v>1007.9185234494248</c:v>
                </c:pt>
                <c:pt idx="8">
                  <c:v>1007.4371038098852</c:v>
                </c:pt>
                <c:pt idx="9">
                  <c:v>1005.2219287589209</c:v>
                </c:pt>
                <c:pt idx="10">
                  <c:v>1009.2029650856682</c:v>
                </c:pt>
                <c:pt idx="11">
                  <c:v>1014.2368245847899</c:v>
                </c:pt>
                <c:pt idx="12">
                  <c:v>1013.6402221812302</c:v>
                </c:pt>
                <c:pt idx="13">
                  <c:v>1012.2503325077936</c:v>
                </c:pt>
                <c:pt idx="14">
                  <c:v>1010.5053929361881</c:v>
                </c:pt>
                <c:pt idx="15">
                  <c:v>1007.2925422009158</c:v>
                </c:pt>
                <c:pt idx="16">
                  <c:v>1007.3681860006691</c:v>
                </c:pt>
                <c:pt idx="17">
                  <c:v>1005.0301950667902</c:v>
                </c:pt>
                <c:pt idx="18">
                  <c:v>1006.8176936076287</c:v>
                </c:pt>
                <c:pt idx="19">
                  <c:v>1009.4977170068921</c:v>
                </c:pt>
                <c:pt idx="20">
                  <c:v>1011.2137482007402</c:v>
                </c:pt>
                <c:pt idx="21">
                  <c:v>1015.3974868663853</c:v>
                </c:pt>
                <c:pt idx="22">
                  <c:v>1015.4081216786482</c:v>
                </c:pt>
                <c:pt idx="23">
                  <c:v>1018.4759720309085</c:v>
                </c:pt>
                <c:pt idx="24">
                  <c:v>1018.1153335741097</c:v>
                </c:pt>
                <c:pt idx="25">
                  <c:v>1021.5894717865876</c:v>
                </c:pt>
                <c:pt idx="26">
                  <c:v>1016.2732678819799</c:v>
                </c:pt>
                <c:pt idx="27">
                  <c:v>1015.947751068752</c:v>
                </c:pt>
                <c:pt idx="28">
                  <c:v>1011.6674645064813</c:v>
                </c:pt>
                <c:pt idx="29">
                  <c:v>1013.090181943784</c:v>
                </c:pt>
                <c:pt idx="30">
                  <c:v>1013.1330247427745</c:v>
                </c:pt>
                <c:pt idx="31">
                  <c:v>1012.95071518461</c:v>
                </c:pt>
                <c:pt idx="32">
                  <c:v>1013.4081149385719</c:v>
                </c:pt>
                <c:pt idx="33">
                  <c:v>1011.6839864972676</c:v>
                </c:pt>
                <c:pt idx="34">
                  <c:v>1009.1178182712224</c:v>
                </c:pt>
                <c:pt idx="35">
                  <c:v>1009.6206159962866</c:v>
                </c:pt>
                <c:pt idx="36">
                  <c:v>1009.9080679288279</c:v>
                </c:pt>
                <c:pt idx="37">
                  <c:v>1013.9116810464295</c:v>
                </c:pt>
                <c:pt idx="38">
                  <c:v>1018.6480376589831</c:v>
                </c:pt>
                <c:pt idx="39">
                  <c:v>1024.8577665169437</c:v>
                </c:pt>
                <c:pt idx="40">
                  <c:v>1026.7388359112663</c:v>
                </c:pt>
                <c:pt idx="41">
                  <c:v>1026.2992413684844</c:v>
                </c:pt>
                <c:pt idx="42">
                  <c:v>1021.5493137494744</c:v>
                </c:pt>
                <c:pt idx="43">
                  <c:v>1020.7475890590079</c:v>
                </c:pt>
                <c:pt idx="44">
                  <c:v>1021.6318222853287</c:v>
                </c:pt>
                <c:pt idx="45">
                  <c:v>1018.170119760276</c:v>
                </c:pt>
                <c:pt idx="46">
                  <c:v>1019.0940173148759</c:v>
                </c:pt>
                <c:pt idx="47">
                  <c:v>1016.8942803489978</c:v>
                </c:pt>
                <c:pt idx="48">
                  <c:v>1015.0779537197128</c:v>
                </c:pt>
                <c:pt idx="49">
                  <c:v>1011.9519816534134</c:v>
                </c:pt>
                <c:pt idx="50">
                  <c:v>1014.5697026601217</c:v>
                </c:pt>
                <c:pt idx="51">
                  <c:v>1021.5253847175909</c:v>
                </c:pt>
                <c:pt idx="52">
                  <c:v>1024.9771222122656</c:v>
                </c:pt>
                <c:pt idx="53">
                  <c:v>1025.5839206540461</c:v>
                </c:pt>
                <c:pt idx="54">
                  <c:v>1027.4420230796343</c:v>
                </c:pt>
                <c:pt idx="55">
                  <c:v>1035.1195278771584</c:v>
                </c:pt>
                <c:pt idx="56">
                  <c:v>1039.5636919663532</c:v>
                </c:pt>
                <c:pt idx="57">
                  <c:v>1038.2244085048594</c:v>
                </c:pt>
                <c:pt idx="58">
                  <c:v>1042.0623918165359</c:v>
                </c:pt>
                <c:pt idx="59">
                  <c:v>1041.7249999324761</c:v>
                </c:pt>
                <c:pt idx="60">
                  <c:v>1047.7752812614683</c:v>
                </c:pt>
                <c:pt idx="61">
                  <c:v>1046.8193996850609</c:v>
                </c:pt>
                <c:pt idx="62">
                  <c:v>1043.2938354645162</c:v>
                </c:pt>
                <c:pt idx="63">
                  <c:v>1044.9056433853123</c:v>
                </c:pt>
                <c:pt idx="64">
                  <c:v>1041.4312769821606</c:v>
                </c:pt>
                <c:pt idx="65">
                  <c:v>1039.7582879019963</c:v>
                </c:pt>
                <c:pt idx="66">
                  <c:v>1039.3909009173099</c:v>
                </c:pt>
                <c:pt idx="67">
                  <c:v>1041.2495280405894</c:v>
                </c:pt>
                <c:pt idx="68">
                  <c:v>1028.8441998348414</c:v>
                </c:pt>
                <c:pt idx="69">
                  <c:v>1022.8473749883365</c:v>
                </c:pt>
                <c:pt idx="70">
                  <c:v>1027.7128290659616</c:v>
                </c:pt>
                <c:pt idx="71">
                  <c:v>1030.5019762034242</c:v>
                </c:pt>
                <c:pt idx="72">
                  <c:v>1033.118288625727</c:v>
                </c:pt>
                <c:pt idx="73">
                  <c:v>1030.8731241084738</c:v>
                </c:pt>
                <c:pt idx="74">
                  <c:v>1024.0449449985292</c:v>
                </c:pt>
                <c:pt idx="75">
                  <c:v>1024.8694303001146</c:v>
                </c:pt>
                <c:pt idx="76">
                  <c:v>1026.0623104285289</c:v>
                </c:pt>
                <c:pt idx="77">
                  <c:v>1033.694567973482</c:v>
                </c:pt>
                <c:pt idx="78">
                  <c:v>1033.451492788349</c:v>
                </c:pt>
                <c:pt idx="79">
                  <c:v>1028.7015419276961</c:v>
                </c:pt>
                <c:pt idx="80">
                  <c:v>1032.8165536473123</c:v>
                </c:pt>
                <c:pt idx="81">
                  <c:v>1027.7917619103021</c:v>
                </c:pt>
                <c:pt idx="82">
                  <c:v>1018.378559263458</c:v>
                </c:pt>
                <c:pt idx="83">
                  <c:v>1014.7750010200791</c:v>
                </c:pt>
                <c:pt idx="84">
                  <c:v>1013.2166256358355</c:v>
                </c:pt>
                <c:pt idx="85">
                  <c:v>1024.1814706334642</c:v>
                </c:pt>
                <c:pt idx="86">
                  <c:v>1028.8766007976326</c:v>
                </c:pt>
                <c:pt idx="87">
                  <c:v>1036.3211334816733</c:v>
                </c:pt>
                <c:pt idx="88">
                  <c:v>1037.7839307796551</c:v>
                </c:pt>
                <c:pt idx="89">
                  <c:v>1039.8683589132086</c:v>
                </c:pt>
                <c:pt idx="90">
                  <c:v>1040.7563791187038</c:v>
                </c:pt>
                <c:pt idx="91">
                  <c:v>1041.8561616779941</c:v>
                </c:pt>
                <c:pt idx="92">
                  <c:v>1043.9358548550681</c:v>
                </c:pt>
                <c:pt idx="93">
                  <c:v>1042.5659374999198</c:v>
                </c:pt>
                <c:pt idx="94">
                  <c:v>1044.2906378264925</c:v>
                </c:pt>
                <c:pt idx="95">
                  <c:v>1044.9313296262419</c:v>
                </c:pt>
                <c:pt idx="96">
                  <c:v>1053.2138333989681</c:v>
                </c:pt>
                <c:pt idx="97">
                  <c:v>1053.7159078159402</c:v>
                </c:pt>
                <c:pt idx="98">
                  <c:v>1053.4041268135441</c:v>
                </c:pt>
                <c:pt idx="99">
                  <c:v>1050.5628965633898</c:v>
                </c:pt>
                <c:pt idx="100">
                  <c:v>1055.4821733554477</c:v>
                </c:pt>
                <c:pt idx="101">
                  <c:v>1056.1101385950919</c:v>
                </c:pt>
                <c:pt idx="102">
                  <c:v>1048.591789045272</c:v>
                </c:pt>
                <c:pt idx="103">
                  <c:v>1052.6566452999555</c:v>
                </c:pt>
                <c:pt idx="104">
                  <c:v>1050.9728551945684</c:v>
                </c:pt>
                <c:pt idx="105">
                  <c:v>1047.4608957865062</c:v>
                </c:pt>
                <c:pt idx="106">
                  <c:v>1052.3646506827058</c:v>
                </c:pt>
                <c:pt idx="107">
                  <c:v>1051.6888717497036</c:v>
                </c:pt>
                <c:pt idx="108">
                  <c:v>1051.1364700205011</c:v>
                </c:pt>
                <c:pt idx="109">
                  <c:v>1052.0593315612707</c:v>
                </c:pt>
                <c:pt idx="110">
                  <c:v>1049.1950399672266</c:v>
                </c:pt>
                <c:pt idx="111">
                  <c:v>1048.6441242945725</c:v>
                </c:pt>
                <c:pt idx="112">
                  <c:v>1047.6257727040661</c:v>
                </c:pt>
                <c:pt idx="113">
                  <c:v>1049.3941574588118</c:v>
                </c:pt>
                <c:pt idx="114">
                  <c:v>1051.8830197555055</c:v>
                </c:pt>
                <c:pt idx="115">
                  <c:v>1048.3366852536069</c:v>
                </c:pt>
                <c:pt idx="116">
                  <c:v>1057.2380611493465</c:v>
                </c:pt>
                <c:pt idx="117">
                  <c:v>1056.2248079300964</c:v>
                </c:pt>
                <c:pt idx="118">
                  <c:v>1048.9774291709796</c:v>
                </c:pt>
                <c:pt idx="119">
                  <c:v>1050.2705751545577</c:v>
                </c:pt>
                <c:pt idx="120">
                  <c:v>1038.7918757485722</c:v>
                </c:pt>
                <c:pt idx="121">
                  <c:v>1044.8531003698122</c:v>
                </c:pt>
                <c:pt idx="122">
                  <c:v>1038.0574701240214</c:v>
                </c:pt>
                <c:pt idx="123">
                  <c:v>1033.592997769158</c:v>
                </c:pt>
                <c:pt idx="124">
                  <c:v>1033.6667653344828</c:v>
                </c:pt>
                <c:pt idx="125">
                  <c:v>1030.7341137306473</c:v>
                </c:pt>
                <c:pt idx="126">
                  <c:v>1037.2885119239997</c:v>
                </c:pt>
                <c:pt idx="127">
                  <c:v>1041.6651477724947</c:v>
                </c:pt>
                <c:pt idx="128">
                  <c:v>1039.1351977729801</c:v>
                </c:pt>
                <c:pt idx="129">
                  <c:v>1045.7426425507579</c:v>
                </c:pt>
                <c:pt idx="130">
                  <c:v>1044.3729364832705</c:v>
                </c:pt>
                <c:pt idx="131">
                  <c:v>1043.5047097058434</c:v>
                </c:pt>
                <c:pt idx="132">
                  <c:v>1046.6523605904383</c:v>
                </c:pt>
                <c:pt idx="133">
                  <c:v>1046.3756019264124</c:v>
                </c:pt>
                <c:pt idx="134">
                  <c:v>1037.8509272797419</c:v>
                </c:pt>
                <c:pt idx="135">
                  <c:v>1039.240514811823</c:v>
                </c:pt>
                <c:pt idx="136">
                  <c:v>1034.565903496692</c:v>
                </c:pt>
                <c:pt idx="137">
                  <c:v>1040.1790074137425</c:v>
                </c:pt>
                <c:pt idx="138">
                  <c:v>1043.0628114232659</c:v>
                </c:pt>
                <c:pt idx="139">
                  <c:v>1046.6152789016667</c:v>
                </c:pt>
                <c:pt idx="140">
                  <c:v>1022.8032778449325</c:v>
                </c:pt>
                <c:pt idx="141">
                  <c:v>1002.944083674872</c:v>
                </c:pt>
                <c:pt idx="142">
                  <c:v>988.96668653158054</c:v>
                </c:pt>
                <c:pt idx="143">
                  <c:v>981.57403482836924</c:v>
                </c:pt>
                <c:pt idx="144">
                  <c:v>1006.784183384618</c:v>
                </c:pt>
                <c:pt idx="145">
                  <c:v>990.47679184111848</c:v>
                </c:pt>
                <c:pt idx="146">
                  <c:v>996.91452191819485</c:v>
                </c:pt>
                <c:pt idx="147">
                  <c:v>1006.1694532040495</c:v>
                </c:pt>
                <c:pt idx="148">
                  <c:v>1010.4465915801733</c:v>
                </c:pt>
                <c:pt idx="149">
                  <c:v>1004.64873280243</c:v>
                </c:pt>
                <c:pt idx="150">
                  <c:v>1004.6299345392442</c:v>
                </c:pt>
                <c:pt idx="151">
                  <c:v>996.06428135504405</c:v>
                </c:pt>
                <c:pt idx="152">
                  <c:v>1005.2359476952184</c:v>
                </c:pt>
                <c:pt idx="153">
                  <c:v>1010.6629353547476</c:v>
                </c:pt>
                <c:pt idx="154">
                  <c:v>1018.5400281110486</c:v>
                </c:pt>
                <c:pt idx="155">
                  <c:v>1017.9117332626532</c:v>
                </c:pt>
                <c:pt idx="156">
                  <c:v>1019.4147294466962</c:v>
                </c:pt>
                <c:pt idx="157">
                  <c:v>1023.6255319488195</c:v>
                </c:pt>
                <c:pt idx="158">
                  <c:v>1024.5052647479642</c:v>
                </c:pt>
                <c:pt idx="159">
                  <c:v>1025.3741162325748</c:v>
                </c:pt>
                <c:pt idx="160">
                  <c:v>1029.4999810950364</c:v>
                </c:pt>
                <c:pt idx="161">
                  <c:v>1028.9769328562641</c:v>
                </c:pt>
                <c:pt idx="162">
                  <c:v>1027.2237192598595</c:v>
                </c:pt>
                <c:pt idx="163">
                  <c:v>1031.659538190743</c:v>
                </c:pt>
                <c:pt idx="164">
                  <c:v>1031.241027339345</c:v>
                </c:pt>
                <c:pt idx="165">
                  <c:v>1034.742262490035</c:v>
                </c:pt>
                <c:pt idx="166">
                  <c:v>1043.8587447189484</c:v>
                </c:pt>
                <c:pt idx="167">
                  <c:v>1044.7425645257463</c:v>
                </c:pt>
                <c:pt idx="168">
                  <c:v>1045.1890252132137</c:v>
                </c:pt>
                <c:pt idx="169">
                  <c:v>1051.2428272989278</c:v>
                </c:pt>
                <c:pt idx="170">
                  <c:v>1052.91859410754</c:v>
                </c:pt>
                <c:pt idx="171">
                  <c:v>1048.0084146578658</c:v>
                </c:pt>
                <c:pt idx="172">
                  <c:v>1038.2806103183532</c:v>
                </c:pt>
                <c:pt idx="173">
                  <c:v>1036.3893160098296</c:v>
                </c:pt>
                <c:pt idx="174">
                  <c:v>1033.269893861017</c:v>
                </c:pt>
                <c:pt idx="175">
                  <c:v>1038.5041857652664</c:v>
                </c:pt>
                <c:pt idx="176">
                  <c:v>1045.5519716355611</c:v>
                </c:pt>
                <c:pt idx="177">
                  <c:v>1043.489353318653</c:v>
                </c:pt>
                <c:pt idx="178">
                  <c:v>1046.0721069217827</c:v>
                </c:pt>
                <c:pt idx="179">
                  <c:v>1044.3569018626883</c:v>
                </c:pt>
                <c:pt idx="180">
                  <c:v>1045.8917398015135</c:v>
                </c:pt>
                <c:pt idx="181">
                  <c:v>1046.2738718477585</c:v>
                </c:pt>
                <c:pt idx="182">
                  <c:v>1047.5409583155397</c:v>
                </c:pt>
                <c:pt idx="183">
                  <c:v>1045.9879792181541</c:v>
                </c:pt>
                <c:pt idx="184">
                  <c:v>1046.6175403839302</c:v>
                </c:pt>
                <c:pt idx="185">
                  <c:v>1046.070156736673</c:v>
                </c:pt>
                <c:pt idx="186">
                  <c:v>1049.2900187008242</c:v>
                </c:pt>
                <c:pt idx="187">
                  <c:v>1049.6605799304691</c:v>
                </c:pt>
                <c:pt idx="188">
                  <c:v>1049.639013798926</c:v>
                </c:pt>
                <c:pt idx="189">
                  <c:v>1042.7220699254892</c:v>
                </c:pt>
                <c:pt idx="190">
                  <c:v>1045.1809096541601</c:v>
                </c:pt>
                <c:pt idx="191">
                  <c:v>1044.2197191231282</c:v>
                </c:pt>
                <c:pt idx="192">
                  <c:v>1046.6903684234562</c:v>
                </c:pt>
                <c:pt idx="193">
                  <c:v>1045.0941626878293</c:v>
                </c:pt>
                <c:pt idx="194">
                  <c:v>1047.1589452946771</c:v>
                </c:pt>
                <c:pt idx="195">
                  <c:v>1052.2682704076244</c:v>
                </c:pt>
                <c:pt idx="196">
                  <c:v>1058.0846281243673</c:v>
                </c:pt>
                <c:pt idx="197">
                  <c:v>1051.618675650139</c:v>
                </c:pt>
                <c:pt idx="198">
                  <c:v>1053.5477672083121</c:v>
                </c:pt>
                <c:pt idx="199">
                  <c:v>1057.4025485933184</c:v>
                </c:pt>
                <c:pt idx="200">
                  <c:v>1059.3929008958783</c:v>
                </c:pt>
                <c:pt idx="201">
                  <c:v>1057.428460912045</c:v>
                </c:pt>
                <c:pt idx="202">
                  <c:v>1059.4296508630223</c:v>
                </c:pt>
                <c:pt idx="203">
                  <c:v>1059.3883427167414</c:v>
                </c:pt>
                <c:pt idx="204">
                  <c:v>1057.1329997685732</c:v>
                </c:pt>
                <c:pt idx="205">
                  <c:v>1057.2204179253733</c:v>
                </c:pt>
                <c:pt idx="206">
                  <c:v>1060.9021582376042</c:v>
                </c:pt>
                <c:pt idx="207">
                  <c:v>1060.917466732925</c:v>
                </c:pt>
                <c:pt idx="208">
                  <c:v>1055.4613798324513</c:v>
                </c:pt>
                <c:pt idx="209">
                  <c:v>1057.1953077954656</c:v>
                </c:pt>
                <c:pt idx="210">
                  <c:v>1053.0021626031594</c:v>
                </c:pt>
                <c:pt idx="211">
                  <c:v>1054.7548993937428</c:v>
                </c:pt>
                <c:pt idx="212">
                  <c:v>1059.7503890536539</c:v>
                </c:pt>
                <c:pt idx="213">
                  <c:v>1058.4008722264527</c:v>
                </c:pt>
                <c:pt idx="214">
                  <c:v>1060.2543087161973</c:v>
                </c:pt>
                <c:pt idx="215">
                  <c:v>1059.7404120503086</c:v>
                </c:pt>
                <c:pt idx="216">
                  <c:v>1061.3753918888701</c:v>
                </c:pt>
                <c:pt idx="217">
                  <c:v>1062.2343086276678</c:v>
                </c:pt>
                <c:pt idx="218">
                  <c:v>1065.8162697506466</c:v>
                </c:pt>
                <c:pt idx="219">
                  <c:v>1062.7636398571817</c:v>
                </c:pt>
                <c:pt idx="220">
                  <c:v>1066.1167320730508</c:v>
                </c:pt>
                <c:pt idx="221">
                  <c:v>1065.4475093961646</c:v>
                </c:pt>
                <c:pt idx="222">
                  <c:v>1064.3857346698926</c:v>
                </c:pt>
                <c:pt idx="223">
                  <c:v>1059.1969618750045</c:v>
                </c:pt>
                <c:pt idx="224">
                  <c:v>1066.7474447565785</c:v>
                </c:pt>
                <c:pt idx="225">
                  <c:v>1068.955283899958</c:v>
                </c:pt>
                <c:pt idx="226">
                  <c:v>1069.4929138044979</c:v>
                </c:pt>
                <c:pt idx="227">
                  <c:v>1071.972896385098</c:v>
                </c:pt>
                <c:pt idx="228">
                  <c:v>1071.3236875797397</c:v>
                </c:pt>
                <c:pt idx="229">
                  <c:v>1073.6642801690159</c:v>
                </c:pt>
                <c:pt idx="230">
                  <c:v>1077.4953902930852</c:v>
                </c:pt>
                <c:pt idx="231">
                  <c:v>1076.8050909677365</c:v>
                </c:pt>
                <c:pt idx="232">
                  <c:v>1075.0109291183669</c:v>
                </c:pt>
                <c:pt idx="233">
                  <c:v>1073.5241189777298</c:v>
                </c:pt>
                <c:pt idx="234">
                  <c:v>1074.7128289920111</c:v>
                </c:pt>
                <c:pt idx="235">
                  <c:v>1074.5469245121271</c:v>
                </c:pt>
                <c:pt idx="236">
                  <c:v>1072.9936291875422</c:v>
                </c:pt>
                <c:pt idx="237">
                  <c:v>1080.4917747069394</c:v>
                </c:pt>
                <c:pt idx="238">
                  <c:v>1077.687708547744</c:v>
                </c:pt>
                <c:pt idx="239">
                  <c:v>1076.3321312861376</c:v>
                </c:pt>
                <c:pt idx="240">
                  <c:v>1075.7509549946965</c:v>
                </c:pt>
                <c:pt idx="241">
                  <c:v>1077.1447443340601</c:v>
                </c:pt>
                <c:pt idx="242">
                  <c:v>1076.8268888114144</c:v>
                </c:pt>
                <c:pt idx="243">
                  <c:v>1073.4625441190203</c:v>
                </c:pt>
                <c:pt idx="244">
                  <c:v>1078.3214771551397</c:v>
                </c:pt>
                <c:pt idx="245">
                  <c:v>1083.8053335928789</c:v>
                </c:pt>
                <c:pt idx="246">
                  <c:v>1088.5563246931154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10-4376-9889-4C96DF7B0ADD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1002.4454485607941</c:v>
                </c:pt>
                <c:pt idx="2">
                  <c:v>1006.2717387201033</c:v>
                </c:pt>
                <c:pt idx="3">
                  <c:v>1004.5049963367385</c:v>
                </c:pt>
                <c:pt idx="4">
                  <c:v>1002.065462031823</c:v>
                </c:pt>
                <c:pt idx="5">
                  <c:v>1007.8012042695401</c:v>
                </c:pt>
                <c:pt idx="6">
                  <c:v>1007.1102621431438</c:v>
                </c:pt>
                <c:pt idx="7">
                  <c:v>1007.2885046939222</c:v>
                </c:pt>
                <c:pt idx="8">
                  <c:v>1006.267941052408</c:v>
                </c:pt>
                <c:pt idx="9">
                  <c:v>1003.7468166441539</c:v>
                </c:pt>
                <c:pt idx="10">
                  <c:v>1007.4506045503592</c:v>
                </c:pt>
                <c:pt idx="11">
                  <c:v>1012.0905708792352</c:v>
                </c:pt>
                <c:pt idx="12">
                  <c:v>1011.7340103857539</c:v>
                </c:pt>
                <c:pt idx="13">
                  <c:v>1011.0919871919322</c:v>
                </c:pt>
                <c:pt idx="14">
                  <c:v>1007.9689472917441</c:v>
                </c:pt>
                <c:pt idx="15">
                  <c:v>1004.5354522681838</c:v>
                </c:pt>
                <c:pt idx="16">
                  <c:v>1004.0939651776763</c:v>
                </c:pt>
                <c:pt idx="17">
                  <c:v>1001.6635123915179</c:v>
                </c:pt>
                <c:pt idx="18">
                  <c:v>1003.4829801976115</c:v>
                </c:pt>
                <c:pt idx="19">
                  <c:v>1006.1885870414735</c:v>
                </c:pt>
                <c:pt idx="20">
                  <c:v>1008.0545091058382</c:v>
                </c:pt>
                <c:pt idx="21">
                  <c:v>1011.7353730546907</c:v>
                </c:pt>
                <c:pt idx="22">
                  <c:v>1012.5606555704489</c:v>
                </c:pt>
                <c:pt idx="23">
                  <c:v>1015.5554169128358</c:v>
                </c:pt>
                <c:pt idx="24">
                  <c:v>1015.3533681587774</c:v>
                </c:pt>
                <c:pt idx="25">
                  <c:v>1018.1837101399807</c:v>
                </c:pt>
                <c:pt idx="26">
                  <c:v>1012.5455587385526</c:v>
                </c:pt>
                <c:pt idx="27">
                  <c:v>1012.4752710075819</c:v>
                </c:pt>
                <c:pt idx="28">
                  <c:v>1008.3754380924488</c:v>
                </c:pt>
                <c:pt idx="29">
                  <c:v>1010.1314908633441</c:v>
                </c:pt>
                <c:pt idx="30">
                  <c:v>1009.7743408691755</c:v>
                </c:pt>
                <c:pt idx="31">
                  <c:v>1010.1130888173882</c:v>
                </c:pt>
                <c:pt idx="32">
                  <c:v>1010.2784890756346</c:v>
                </c:pt>
                <c:pt idx="33">
                  <c:v>1009.0466371590801</c:v>
                </c:pt>
                <c:pt idx="34">
                  <c:v>1007.8393068670483</c:v>
                </c:pt>
                <c:pt idx="35">
                  <c:v>1007.4230191263442</c:v>
                </c:pt>
                <c:pt idx="36">
                  <c:v>1008.0225982706547</c:v>
                </c:pt>
                <c:pt idx="37">
                  <c:v>1011.3390609658595</c:v>
                </c:pt>
                <c:pt idx="38">
                  <c:v>1014.9572798395951</c:v>
                </c:pt>
                <c:pt idx="39">
                  <c:v>1021.7712043982839</c:v>
                </c:pt>
                <c:pt idx="40">
                  <c:v>1023.74431854075</c:v>
                </c:pt>
                <c:pt idx="41">
                  <c:v>1023.401491408187</c:v>
                </c:pt>
                <c:pt idx="42">
                  <c:v>1019.0609729816804</c:v>
                </c:pt>
                <c:pt idx="43">
                  <c:v>1018.0250975610805</c:v>
                </c:pt>
                <c:pt idx="44">
                  <c:v>1019.5386032816962</c:v>
                </c:pt>
                <c:pt idx="45">
                  <c:v>1016.5671605012043</c:v>
                </c:pt>
                <c:pt idx="46">
                  <c:v>1017.3108994320456</c:v>
                </c:pt>
                <c:pt idx="47">
                  <c:v>1014.3745018659037</c:v>
                </c:pt>
                <c:pt idx="48">
                  <c:v>1012.0798195095506</c:v>
                </c:pt>
                <c:pt idx="49">
                  <c:v>1008.8713509341993</c:v>
                </c:pt>
                <c:pt idx="50">
                  <c:v>1011.2651383816693</c:v>
                </c:pt>
                <c:pt idx="51">
                  <c:v>1018.4284587948694</c:v>
                </c:pt>
                <c:pt idx="52">
                  <c:v>1021.8364087886309</c:v>
                </c:pt>
                <c:pt idx="53">
                  <c:v>1023.1871786337001</c:v>
                </c:pt>
                <c:pt idx="54">
                  <c:v>1025.4033090208704</c:v>
                </c:pt>
                <c:pt idx="55">
                  <c:v>1033.6579804785667</c:v>
                </c:pt>
                <c:pt idx="56">
                  <c:v>1038.0033231862112</c:v>
                </c:pt>
                <c:pt idx="57">
                  <c:v>1036.1175834721985</c:v>
                </c:pt>
                <c:pt idx="58">
                  <c:v>1039.4019725177441</c:v>
                </c:pt>
                <c:pt idx="59">
                  <c:v>1039.3741184097421</c:v>
                </c:pt>
                <c:pt idx="60">
                  <c:v>1045.2398427419414</c:v>
                </c:pt>
                <c:pt idx="61">
                  <c:v>1044.1370192922257</c:v>
                </c:pt>
                <c:pt idx="62">
                  <c:v>1040.9421421164022</c:v>
                </c:pt>
                <c:pt idx="63">
                  <c:v>1042.0460507286082</c:v>
                </c:pt>
                <c:pt idx="64">
                  <c:v>1038.2772388914495</c:v>
                </c:pt>
                <c:pt idx="65">
                  <c:v>1036.6571907465516</c:v>
                </c:pt>
                <c:pt idx="66">
                  <c:v>1035.6639117633958</c:v>
                </c:pt>
                <c:pt idx="67">
                  <c:v>1038.064544637218</c:v>
                </c:pt>
                <c:pt idx="68">
                  <c:v>1026.6500436241736</c:v>
                </c:pt>
                <c:pt idx="69">
                  <c:v>1020.0404744916218</c:v>
                </c:pt>
                <c:pt idx="70">
                  <c:v>1024.7589125855047</c:v>
                </c:pt>
                <c:pt idx="71">
                  <c:v>1027.1966214433928</c:v>
                </c:pt>
                <c:pt idx="72">
                  <c:v>1029.4792258530038</c:v>
                </c:pt>
                <c:pt idx="73">
                  <c:v>1028.1215632611186</c:v>
                </c:pt>
                <c:pt idx="74">
                  <c:v>1021.7163463465366</c:v>
                </c:pt>
                <c:pt idx="75">
                  <c:v>1023.006100063287</c:v>
                </c:pt>
                <c:pt idx="76">
                  <c:v>1024.2039806993978</c:v>
                </c:pt>
                <c:pt idx="77">
                  <c:v>1031.236452010982</c:v>
                </c:pt>
                <c:pt idx="78">
                  <c:v>1030.9694346668514</c:v>
                </c:pt>
                <c:pt idx="79">
                  <c:v>1026.6521738470669</c:v>
                </c:pt>
                <c:pt idx="80">
                  <c:v>1030.7148914780885</c:v>
                </c:pt>
                <c:pt idx="81">
                  <c:v>1025.5983495341009</c:v>
                </c:pt>
                <c:pt idx="82">
                  <c:v>1015.9908830759119</c:v>
                </c:pt>
                <c:pt idx="83">
                  <c:v>1012.5586440497352</c:v>
                </c:pt>
                <c:pt idx="84">
                  <c:v>1010.8916708480577</c:v>
                </c:pt>
                <c:pt idx="85">
                  <c:v>1021.1139119335891</c:v>
                </c:pt>
                <c:pt idx="86">
                  <c:v>1025.4125148560991</c:v>
                </c:pt>
                <c:pt idx="87">
                  <c:v>1032.6348454911961</c:v>
                </c:pt>
                <c:pt idx="88">
                  <c:v>1034.5287580106606</c:v>
                </c:pt>
                <c:pt idx="89">
                  <c:v>1036.4947115243654</c:v>
                </c:pt>
                <c:pt idx="90">
                  <c:v>1036.4941132012186</c:v>
                </c:pt>
                <c:pt idx="91">
                  <c:v>1037.804266849929</c:v>
                </c:pt>
                <c:pt idx="92">
                  <c:v>1039.8724165236629</c:v>
                </c:pt>
                <c:pt idx="93">
                  <c:v>1040.0408396772723</c:v>
                </c:pt>
                <c:pt idx="94">
                  <c:v>1041.2894286011058</c:v>
                </c:pt>
                <c:pt idx="95">
                  <c:v>1042.1446874273422</c:v>
                </c:pt>
                <c:pt idx="96">
                  <c:v>1050.163102248219</c:v>
                </c:pt>
                <c:pt idx="97">
                  <c:v>1051.4187788150143</c:v>
                </c:pt>
                <c:pt idx="98">
                  <c:v>1051.9425922831886</c:v>
                </c:pt>
                <c:pt idx="99">
                  <c:v>1049.2580751271933</c:v>
                </c:pt>
                <c:pt idx="100">
                  <c:v>1054.2401547714726</c:v>
                </c:pt>
                <c:pt idx="101">
                  <c:v>1054.8784364405217</c:v>
                </c:pt>
                <c:pt idx="102">
                  <c:v>1046.9103296885339</c:v>
                </c:pt>
                <c:pt idx="103">
                  <c:v>1050.5014964960192</c:v>
                </c:pt>
                <c:pt idx="104">
                  <c:v>1048.7756686685448</c:v>
                </c:pt>
                <c:pt idx="105">
                  <c:v>1044.951465421874</c:v>
                </c:pt>
                <c:pt idx="106">
                  <c:v>1049.9915222582738</c:v>
                </c:pt>
                <c:pt idx="107">
                  <c:v>1049.3520190796364</c:v>
                </c:pt>
                <c:pt idx="108">
                  <c:v>1048.0426690767615</c:v>
                </c:pt>
                <c:pt idx="109">
                  <c:v>1048.6079793831382</c:v>
                </c:pt>
                <c:pt idx="110">
                  <c:v>1045.6889869250545</c:v>
                </c:pt>
                <c:pt idx="111">
                  <c:v>1045.6402524620828</c:v>
                </c:pt>
                <c:pt idx="112">
                  <c:v>1045.3953089110487</c:v>
                </c:pt>
                <c:pt idx="113">
                  <c:v>1048.213931458173</c:v>
                </c:pt>
                <c:pt idx="114">
                  <c:v>1050.3000893753622</c:v>
                </c:pt>
                <c:pt idx="115">
                  <c:v>1047.7997137872301</c:v>
                </c:pt>
                <c:pt idx="116">
                  <c:v>1057.02537709188</c:v>
                </c:pt>
                <c:pt idx="117">
                  <c:v>1057.7180027039137</c:v>
                </c:pt>
                <c:pt idx="118">
                  <c:v>1050.236886881228</c:v>
                </c:pt>
                <c:pt idx="119">
                  <c:v>1050.2867024964808</c:v>
                </c:pt>
                <c:pt idx="120">
                  <c:v>1038.8209999400362</c:v>
                </c:pt>
                <c:pt idx="121">
                  <c:v>1045.2605875518543</c:v>
                </c:pt>
                <c:pt idx="122">
                  <c:v>1039.9206625432073</c:v>
                </c:pt>
                <c:pt idx="123">
                  <c:v>1035.5311104921559</c:v>
                </c:pt>
                <c:pt idx="124">
                  <c:v>1035.3076777009078</c:v>
                </c:pt>
                <c:pt idx="125">
                  <c:v>1033.2254305393008</c:v>
                </c:pt>
                <c:pt idx="126">
                  <c:v>1039.3197151156678</c:v>
                </c:pt>
                <c:pt idx="127">
                  <c:v>1043.6760610341066</c:v>
                </c:pt>
                <c:pt idx="128">
                  <c:v>1041.1262588209715</c:v>
                </c:pt>
                <c:pt idx="129">
                  <c:v>1047.34352527141</c:v>
                </c:pt>
                <c:pt idx="130">
                  <c:v>1045.9776008474387</c:v>
                </c:pt>
                <c:pt idx="131">
                  <c:v>1045.0336345993574</c:v>
                </c:pt>
                <c:pt idx="132">
                  <c:v>1047.4973095589637</c:v>
                </c:pt>
                <c:pt idx="133">
                  <c:v>1047.5527907971521</c:v>
                </c:pt>
                <c:pt idx="134">
                  <c:v>1039.2113047361454</c:v>
                </c:pt>
                <c:pt idx="135">
                  <c:v>1041.1077260422101</c:v>
                </c:pt>
                <c:pt idx="136">
                  <c:v>1037.3445726096113</c:v>
                </c:pt>
                <c:pt idx="137">
                  <c:v>1043.0277939452465</c:v>
                </c:pt>
                <c:pt idx="138">
                  <c:v>1045.9113931028598</c:v>
                </c:pt>
                <c:pt idx="139">
                  <c:v>1049.1706622007357</c:v>
                </c:pt>
                <c:pt idx="140">
                  <c:v>1027.1018177021913</c:v>
                </c:pt>
                <c:pt idx="141">
                  <c:v>1008.3961460084414</c:v>
                </c:pt>
                <c:pt idx="142">
                  <c:v>995.41959649978844</c:v>
                </c:pt>
                <c:pt idx="143">
                  <c:v>988.49834110977508</c:v>
                </c:pt>
                <c:pt idx="144">
                  <c:v>1013.9152872465536</c:v>
                </c:pt>
                <c:pt idx="145">
                  <c:v>997.19613341702757</c:v>
                </c:pt>
                <c:pt idx="146">
                  <c:v>1003.1945884407927</c:v>
                </c:pt>
                <c:pt idx="147">
                  <c:v>1012.6913009534597</c:v>
                </c:pt>
                <c:pt idx="148">
                  <c:v>1016.8659796028398</c:v>
                </c:pt>
                <c:pt idx="149">
                  <c:v>1012.4114276820879</c:v>
                </c:pt>
                <c:pt idx="150">
                  <c:v>1012.5189269421804</c:v>
                </c:pt>
                <c:pt idx="151">
                  <c:v>1003.5611439785861</c:v>
                </c:pt>
                <c:pt idx="152">
                  <c:v>1012.7191390206269</c:v>
                </c:pt>
                <c:pt idx="153">
                  <c:v>1016.7953590245422</c:v>
                </c:pt>
                <c:pt idx="154">
                  <c:v>1024.3466823740234</c:v>
                </c:pt>
                <c:pt idx="155">
                  <c:v>1023.6427856692501</c:v>
                </c:pt>
                <c:pt idx="156">
                  <c:v>1025.4881369667617</c:v>
                </c:pt>
                <c:pt idx="157">
                  <c:v>1029.4618913246195</c:v>
                </c:pt>
                <c:pt idx="158">
                  <c:v>1030.5113036059081</c:v>
                </c:pt>
                <c:pt idx="159">
                  <c:v>1030.9271213501456</c:v>
                </c:pt>
                <c:pt idx="160">
                  <c:v>1033.9266059164099</c:v>
                </c:pt>
                <c:pt idx="161">
                  <c:v>1033.6760745404899</c:v>
                </c:pt>
                <c:pt idx="162">
                  <c:v>1032.438468776407</c:v>
                </c:pt>
                <c:pt idx="163">
                  <c:v>1036.8386101847091</c:v>
                </c:pt>
                <c:pt idx="164">
                  <c:v>1035.8704832308933</c:v>
                </c:pt>
                <c:pt idx="165">
                  <c:v>1039.4317194442808</c:v>
                </c:pt>
                <c:pt idx="166">
                  <c:v>1046.4211355505388</c:v>
                </c:pt>
                <c:pt idx="167">
                  <c:v>1047.012036603094</c:v>
                </c:pt>
                <c:pt idx="168">
                  <c:v>1047.0014368193006</c:v>
                </c:pt>
                <c:pt idx="169">
                  <c:v>1053.7549949034897</c:v>
                </c:pt>
                <c:pt idx="170">
                  <c:v>1054.7966105369082</c:v>
                </c:pt>
                <c:pt idx="171">
                  <c:v>1050.2179931836781</c:v>
                </c:pt>
                <c:pt idx="172">
                  <c:v>1040.8187295459102</c:v>
                </c:pt>
                <c:pt idx="173">
                  <c:v>1039.2967494521438</c:v>
                </c:pt>
                <c:pt idx="174">
                  <c:v>1036.7819732043561</c:v>
                </c:pt>
                <c:pt idx="175">
                  <c:v>1042.3077192562953</c:v>
                </c:pt>
                <c:pt idx="176">
                  <c:v>1049.0837280932042</c:v>
                </c:pt>
                <c:pt idx="177">
                  <c:v>1047.4071809191341</c:v>
                </c:pt>
                <c:pt idx="178">
                  <c:v>1049.9348211145807</c:v>
                </c:pt>
                <c:pt idx="179">
                  <c:v>1049.0123808650792</c:v>
                </c:pt>
                <c:pt idx="180">
                  <c:v>1050.4179397863049</c:v>
                </c:pt>
                <c:pt idx="181">
                  <c:v>1049.7356099842405</c:v>
                </c:pt>
                <c:pt idx="182">
                  <c:v>1050.4314213061127</c:v>
                </c:pt>
                <c:pt idx="183">
                  <c:v>1049.2734679124958</c:v>
                </c:pt>
                <c:pt idx="184">
                  <c:v>1048.9780759352661</c:v>
                </c:pt>
                <c:pt idx="185">
                  <c:v>1047.6398596476981</c:v>
                </c:pt>
                <c:pt idx="186">
                  <c:v>1050.3254707886433</c:v>
                </c:pt>
                <c:pt idx="187">
                  <c:v>1050.418634354462</c:v>
                </c:pt>
                <c:pt idx="188">
                  <c:v>1050.334720736168</c:v>
                </c:pt>
                <c:pt idx="189">
                  <c:v>1044.3529642216779</c:v>
                </c:pt>
                <c:pt idx="190">
                  <c:v>1046.0385135123711</c:v>
                </c:pt>
                <c:pt idx="191">
                  <c:v>1045.1557959847166</c:v>
                </c:pt>
                <c:pt idx="192">
                  <c:v>1047.9830316582145</c:v>
                </c:pt>
                <c:pt idx="193">
                  <c:v>1046.9783628801397</c:v>
                </c:pt>
                <c:pt idx="194">
                  <c:v>1048.4425903534761</c:v>
                </c:pt>
                <c:pt idx="195">
                  <c:v>1053.6285169294219</c:v>
                </c:pt>
                <c:pt idx="196">
                  <c:v>1058.0786905042501</c:v>
                </c:pt>
                <c:pt idx="197">
                  <c:v>1049.9890784370557</c:v>
                </c:pt>
                <c:pt idx="198">
                  <c:v>1052.0827562977111</c:v>
                </c:pt>
                <c:pt idx="199">
                  <c:v>1056.2058331848568</c:v>
                </c:pt>
                <c:pt idx="200">
                  <c:v>1058.477576345063</c:v>
                </c:pt>
                <c:pt idx="201">
                  <c:v>1055.2004177059109</c:v>
                </c:pt>
                <c:pt idx="202">
                  <c:v>1056.6588921337607</c:v>
                </c:pt>
                <c:pt idx="203">
                  <c:v>1057.7349755114676</c:v>
                </c:pt>
                <c:pt idx="204">
                  <c:v>1055.1983572606503</c:v>
                </c:pt>
                <c:pt idx="205">
                  <c:v>1055.316875772372</c:v>
                </c:pt>
                <c:pt idx="206">
                  <c:v>1058.8146375994716</c:v>
                </c:pt>
                <c:pt idx="207">
                  <c:v>1058.4762008434584</c:v>
                </c:pt>
                <c:pt idx="208">
                  <c:v>1052.4956706508069</c:v>
                </c:pt>
                <c:pt idx="209">
                  <c:v>1054.298608376394</c:v>
                </c:pt>
                <c:pt idx="210">
                  <c:v>1049.1590045238718</c:v>
                </c:pt>
                <c:pt idx="211">
                  <c:v>1051.0270744560478</c:v>
                </c:pt>
                <c:pt idx="212">
                  <c:v>1055.3001684406381</c:v>
                </c:pt>
                <c:pt idx="213">
                  <c:v>1053.9757889773739</c:v>
                </c:pt>
                <c:pt idx="214">
                  <c:v>1056.1400473142394</c:v>
                </c:pt>
                <c:pt idx="215">
                  <c:v>1056.2563529927679</c:v>
                </c:pt>
                <c:pt idx="216">
                  <c:v>1057.4985127499181</c:v>
                </c:pt>
                <c:pt idx="217">
                  <c:v>1058.2174661845002</c:v>
                </c:pt>
                <c:pt idx="218">
                  <c:v>1061.5934660430325</c:v>
                </c:pt>
                <c:pt idx="219">
                  <c:v>1058.2515393242466</c:v>
                </c:pt>
                <c:pt idx="220">
                  <c:v>1061.7335787268833</c:v>
                </c:pt>
                <c:pt idx="221">
                  <c:v>1061.1366920367336</c:v>
                </c:pt>
                <c:pt idx="222">
                  <c:v>1060.6022202357178</c:v>
                </c:pt>
                <c:pt idx="223">
                  <c:v>1056.7180130374197</c:v>
                </c:pt>
                <c:pt idx="224">
                  <c:v>1063.7089634495489</c:v>
                </c:pt>
                <c:pt idx="225">
                  <c:v>1065.8440635585237</c:v>
                </c:pt>
                <c:pt idx="226">
                  <c:v>1066.2834902037705</c:v>
                </c:pt>
                <c:pt idx="227">
                  <c:v>1069.2955965010847</c:v>
                </c:pt>
                <c:pt idx="228">
                  <c:v>1068.4964036014742</c:v>
                </c:pt>
                <c:pt idx="229">
                  <c:v>1069.7565218754914</c:v>
                </c:pt>
                <c:pt idx="230">
                  <c:v>1072.9009401985768</c:v>
                </c:pt>
                <c:pt idx="231">
                  <c:v>1072.5442906784613</c:v>
                </c:pt>
                <c:pt idx="232">
                  <c:v>1070.7467819734929</c:v>
                </c:pt>
                <c:pt idx="233">
                  <c:v>1068.8750266594668</c:v>
                </c:pt>
                <c:pt idx="234">
                  <c:v>1070.86690055851</c:v>
                </c:pt>
                <c:pt idx="235">
                  <c:v>1071.0080839680993</c:v>
                </c:pt>
                <c:pt idx="236">
                  <c:v>1069.2198981964557</c:v>
                </c:pt>
                <c:pt idx="237">
                  <c:v>1076.2595004612558</c:v>
                </c:pt>
                <c:pt idx="238">
                  <c:v>1072.4385599204318</c:v>
                </c:pt>
                <c:pt idx="239">
                  <c:v>1071.0683710404653</c:v>
                </c:pt>
                <c:pt idx="240">
                  <c:v>1070.3862385406719</c:v>
                </c:pt>
                <c:pt idx="241">
                  <c:v>1072.4371346922385</c:v>
                </c:pt>
                <c:pt idx="242">
                  <c:v>1073.1896535741382</c:v>
                </c:pt>
                <c:pt idx="243">
                  <c:v>1069.293933066491</c:v>
                </c:pt>
                <c:pt idx="244">
                  <c:v>1073.7834379667911</c:v>
                </c:pt>
                <c:pt idx="245">
                  <c:v>1079.2973386640963</c:v>
                </c:pt>
                <c:pt idx="246">
                  <c:v>1083.6031463276636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910-4376-9889-4C96DF7B0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05"/>
          <c:min val="-0.01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8623793187643837E-2"/>
          <c:y val="0.12216681248177309"/>
          <c:w val="0.8117009759508923"/>
          <c:h val="0.64346171085106396"/>
        </c:manualLayout>
      </c:layout>
      <c:areaChart>
        <c:grouping val="standard"/>
        <c:varyColors val="0"/>
        <c:ser>
          <c:idx val="4"/>
          <c:order val="2"/>
          <c:tx>
            <c:v>Ratio positif</c:v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Données!$AG$2:$AG$254</c:f>
              <c:numCache>
                <c:formatCode>General</c:formatCode>
                <c:ptCount val="2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1.1229431830884096E-5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3.2509427040167791E-5</c:v>
                </c:pt>
                <c:pt idx="10">
                  <c:v>1.0290597073492336E-4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2.6054189685419262E-4</c:v>
                </c:pt>
                <c:pt idx="16">
                  <c:v>1.8930957182344628E-3</c:v>
                </c:pt>
                <c:pt idx="17">
                  <c:v>1.6955549022512741E-3</c:v>
                </c:pt>
                <c:pt idx="18">
                  <c:v>2.525353570350262E-3</c:v>
                </c:pt>
                <c:pt idx="19">
                  <c:v>3.7487783686773355E-3</c:v>
                </c:pt>
                <c:pt idx="20">
                  <c:v>3.554508345851218E-3</c:v>
                </c:pt>
                <c:pt idx="21">
                  <c:v>4.156216419817952E-3</c:v>
                </c:pt>
                <c:pt idx="22">
                  <c:v>3.8811967786687093E-3</c:v>
                </c:pt>
                <c:pt idx="23">
                  <c:v>3.6435868778784196E-3</c:v>
                </c:pt>
                <c:pt idx="24">
                  <c:v>4.3961016709133677E-3</c:v>
                </c:pt>
                <c:pt idx="25">
                  <c:v>4.6959834216406763E-3</c:v>
                </c:pt>
                <c:pt idx="26">
                  <c:v>5.5561543047905389E-3</c:v>
                </c:pt>
                <c:pt idx="27">
                  <c:v>5.2535627515757138E-3</c:v>
                </c:pt>
                <c:pt idx="28">
                  <c:v>4.5937718304107878E-3</c:v>
                </c:pt>
                <c:pt idx="29">
                  <c:v>4.763296085427555E-3</c:v>
                </c:pt>
                <c:pt idx="30">
                  <c:v>5.2552159439949262E-3</c:v>
                </c:pt>
                <c:pt idx="31">
                  <c:v>5.7098553244429697E-3</c:v>
                </c:pt>
                <c:pt idx="32">
                  <c:v>6.0969855677042231E-3</c:v>
                </c:pt>
                <c:pt idx="33">
                  <c:v>5.5336232187796668E-3</c:v>
                </c:pt>
                <c:pt idx="34">
                  <c:v>2.90316533014618E-3</c:v>
                </c:pt>
                <c:pt idx="35">
                  <c:v>4.0950017866674673E-3</c:v>
                </c:pt>
                <c:pt idx="36">
                  <c:v>3.066777083573129E-3</c:v>
                </c:pt>
                <c:pt idx="37">
                  <c:v>3.7224512580708051E-3</c:v>
                </c:pt>
                <c:pt idx="38">
                  <c:v>7.4923749245239153E-3</c:v>
                </c:pt>
                <c:pt idx="39">
                  <c:v>6.9373115848294442E-3</c:v>
                </c:pt>
                <c:pt idx="40">
                  <c:v>7.4823635131898523E-3</c:v>
                </c:pt>
                <c:pt idx="41">
                  <c:v>7.5354079319661198E-3</c:v>
                </c:pt>
                <c:pt idx="42">
                  <c:v>7.7102668335746784E-3</c:v>
                </c:pt>
                <c:pt idx="43">
                  <c:v>7.9822606428459723E-3</c:v>
                </c:pt>
                <c:pt idx="44">
                  <c:v>7.8037245372095188E-3</c:v>
                </c:pt>
                <c:pt idx="45">
                  <c:v>7.4443586246103451E-3</c:v>
                </c:pt>
                <c:pt idx="46">
                  <c:v>7.4037231218397892E-3</c:v>
                </c:pt>
                <c:pt idx="47">
                  <c:v>7.585517396391424E-3</c:v>
                </c:pt>
                <c:pt idx="48">
                  <c:v>7.7813164889784046E-3</c:v>
                </c:pt>
                <c:pt idx="49">
                  <c:v>8.2732352401213797E-3</c:v>
                </c:pt>
                <c:pt idx="50">
                  <c:v>8.3059961106772568E-3</c:v>
                </c:pt>
                <c:pt idx="51">
                  <c:v>7.9444507107971282E-3</c:v>
                </c:pt>
                <c:pt idx="52">
                  <c:v>8.2596510592909452E-3</c:v>
                </c:pt>
                <c:pt idx="53">
                  <c:v>7.8881436224544355E-3</c:v>
                </c:pt>
                <c:pt idx="54">
                  <c:v>7.9067220367571734E-3</c:v>
                </c:pt>
                <c:pt idx="55">
                  <c:v>7.4741248585883111E-3</c:v>
                </c:pt>
                <c:pt idx="56">
                  <c:v>7.4651872612671467E-3</c:v>
                </c:pt>
                <c:pt idx="57">
                  <c:v>7.7200172033835774E-3</c:v>
                </c:pt>
                <c:pt idx="58">
                  <c:v>7.758545478065571E-3</c:v>
                </c:pt>
                <c:pt idx="59">
                  <c:v>7.5590195890745237E-3</c:v>
                </c:pt>
                <c:pt idx="60">
                  <c:v>7.7524537169035741E-3</c:v>
                </c:pt>
                <c:pt idx="61">
                  <c:v>7.5263790406140743E-3</c:v>
                </c:pt>
                <c:pt idx="62">
                  <c:v>7.50389059899635E-3</c:v>
                </c:pt>
                <c:pt idx="63">
                  <c:v>8.0615383220808776E-3</c:v>
                </c:pt>
                <c:pt idx="64">
                  <c:v>8.1694376580799151E-3</c:v>
                </c:pt>
                <c:pt idx="65">
                  <c:v>8.2483660859788872E-3</c:v>
                </c:pt>
                <c:pt idx="66">
                  <c:v>8.5978335988347674E-3</c:v>
                </c:pt>
                <c:pt idx="67">
                  <c:v>8.2846247370657686E-3</c:v>
                </c:pt>
                <c:pt idx="68">
                  <c:v>7.2533742892103422E-3</c:v>
                </c:pt>
                <c:pt idx="69">
                  <c:v>7.5989507396925548E-3</c:v>
                </c:pt>
                <c:pt idx="70">
                  <c:v>8.052818791438085E-3</c:v>
                </c:pt>
                <c:pt idx="71">
                  <c:v>8.5085971679754943E-3</c:v>
                </c:pt>
                <c:pt idx="72">
                  <c:v>9.1064446544282876E-3</c:v>
                </c:pt>
                <c:pt idx="73">
                  <c:v>8.5342864293309045E-3</c:v>
                </c:pt>
                <c:pt idx="74">
                  <c:v>7.5213745245233665E-3</c:v>
                </c:pt>
                <c:pt idx="75">
                  <c:v>7.3181633787164626E-3</c:v>
                </c:pt>
                <c:pt idx="76">
                  <c:v>7.3339827653883275E-3</c:v>
                </c:pt>
                <c:pt idx="77">
                  <c:v>8.6728523211402255E-3</c:v>
                </c:pt>
                <c:pt idx="78">
                  <c:v>8.4880704012362009E-3</c:v>
                </c:pt>
                <c:pt idx="79">
                  <c:v>8.1459330554819187E-3</c:v>
                </c:pt>
                <c:pt idx="80">
                  <c:v>8.8129162750724393E-3</c:v>
                </c:pt>
                <c:pt idx="81">
                  <c:v>8.5904705567522791E-3</c:v>
                </c:pt>
                <c:pt idx="82">
                  <c:v>8.2889935183631004E-3</c:v>
                </c:pt>
                <c:pt idx="83">
                  <c:v>8.4019643689083531E-3</c:v>
                </c:pt>
                <c:pt idx="84">
                  <c:v>8.5340682834842019E-3</c:v>
                </c:pt>
                <c:pt idx="85">
                  <c:v>8.8418254114973251E-3</c:v>
                </c:pt>
                <c:pt idx="86">
                  <c:v>8.6314959250087218E-3</c:v>
                </c:pt>
                <c:pt idx="87">
                  <c:v>9.2151387933370188E-3</c:v>
                </c:pt>
                <c:pt idx="88">
                  <c:v>9.0546793531173075E-3</c:v>
                </c:pt>
                <c:pt idx="89">
                  <c:v>8.9392172222057982E-3</c:v>
                </c:pt>
                <c:pt idx="90">
                  <c:v>9.7132044676657182E-3</c:v>
                </c:pt>
                <c:pt idx="91">
                  <c:v>1.0054622406998079E-2</c:v>
                </c:pt>
                <c:pt idx="92">
                  <c:v>9.4929419860322918E-3</c:v>
                </c:pt>
                <c:pt idx="93">
                  <c:v>8.4207773078951512E-3</c:v>
                </c:pt>
                <c:pt idx="94">
                  <c:v>9.2356655684304768E-3</c:v>
                </c:pt>
                <c:pt idx="95">
                  <c:v>9.0284002728531054E-3</c:v>
                </c:pt>
                <c:pt idx="96">
                  <c:v>9.2489436362282046E-3</c:v>
                </c:pt>
                <c:pt idx="97">
                  <c:v>8.6735223202056202E-3</c:v>
                </c:pt>
                <c:pt idx="98">
                  <c:v>7.9161112439996937E-3</c:v>
                </c:pt>
                <c:pt idx="99">
                  <c:v>7.3701063269734279E-3</c:v>
                </c:pt>
                <c:pt idx="100">
                  <c:v>7.3914602620823193E-3</c:v>
                </c:pt>
                <c:pt idx="101">
                  <c:v>7.4085868416943869E-3</c:v>
                </c:pt>
                <c:pt idx="102">
                  <c:v>7.3342789624857687E-3</c:v>
                </c:pt>
                <c:pt idx="103">
                  <c:v>7.6987309802464101E-3</c:v>
                </c:pt>
                <c:pt idx="104">
                  <c:v>7.9179856285650201E-3</c:v>
                </c:pt>
                <c:pt idx="105">
                  <c:v>8.0821906137291538E-3</c:v>
                </c:pt>
                <c:pt idx="106">
                  <c:v>8.0247914559645316E-3</c:v>
                </c:pt>
                <c:pt idx="107">
                  <c:v>7.9360636813125898E-3</c:v>
                </c:pt>
                <c:pt idx="108">
                  <c:v>8.5211944457494158E-3</c:v>
                </c:pt>
                <c:pt idx="109">
                  <c:v>8.5507415925874276E-3</c:v>
                </c:pt>
                <c:pt idx="110">
                  <c:v>8.3820654396595268E-3</c:v>
                </c:pt>
                <c:pt idx="111">
                  <c:v>7.3910531180717953E-3</c:v>
                </c:pt>
                <c:pt idx="112">
                  <c:v>7.3347101637257313E-3</c:v>
                </c:pt>
                <c:pt idx="113">
                  <c:v>7.2584432224539345E-3</c:v>
                </c:pt>
                <c:pt idx="114">
                  <c:v>7.3044132921208987E-3</c:v>
                </c:pt>
                <c:pt idx="115">
                  <c:v>6.8913829424243431E-3</c:v>
                </c:pt>
                <c:pt idx="116">
                  <c:v>7.1606915126915284E-3</c:v>
                </c:pt>
                <c:pt idx="117">
                  <c:v>6.5003534070181106E-3</c:v>
                </c:pt>
                <c:pt idx="118">
                  <c:v>6.2455327348718585E-3</c:v>
                </c:pt>
                <c:pt idx="119">
                  <c:v>6.7711880037920761E-3</c:v>
                </c:pt>
                <c:pt idx="120">
                  <c:v>4.6082497342447371E-3</c:v>
                </c:pt>
                <c:pt idx="121">
                  <c:v>4.5356458548542374E-3</c:v>
                </c:pt>
                <c:pt idx="122">
                  <c:v>4.6450120239803711E-3</c:v>
                </c:pt>
                <c:pt idx="123">
                  <c:v>4.9226876279474252E-3</c:v>
                </c:pt>
                <c:pt idx="124">
                  <c:v>4.7874727989344595E-3</c:v>
                </c:pt>
                <c:pt idx="125">
                  <c:v>5.0478981955686779E-3</c:v>
                </c:pt>
                <c:pt idx="126">
                  <c:v>4.7588986673495126E-3</c:v>
                </c:pt>
                <c:pt idx="127">
                  <c:v>4.7420068875451303E-3</c:v>
                </c:pt>
                <c:pt idx="128">
                  <c:v>4.8550736524409785E-3</c:v>
                </c:pt>
                <c:pt idx="129">
                  <c:v>4.5368619824405418E-3</c:v>
                </c:pt>
                <c:pt idx="130">
                  <c:v>4.4309574596572933E-3</c:v>
                </c:pt>
                <c:pt idx="131">
                  <c:v>4.4345086707228351E-3</c:v>
                </c:pt>
                <c:pt idx="132">
                  <c:v>4.094360812626519E-3</c:v>
                </c:pt>
                <c:pt idx="133">
                  <c:v>4.0434007630103675E-3</c:v>
                </c:pt>
                <c:pt idx="134">
                  <c:v>4.1711975986390825E-3</c:v>
                </c:pt>
                <c:pt idx="135">
                  <c:v>4.247162388694505E-3</c:v>
                </c:pt>
                <c:pt idx="136">
                  <c:v>4.4237067804388059E-3</c:v>
                </c:pt>
                <c:pt idx="137">
                  <c:v>4.2181851416355585E-3</c:v>
                </c:pt>
                <c:pt idx="138">
                  <c:v>4.1783088880977173E-3</c:v>
                </c:pt>
                <c:pt idx="139">
                  <c:v>3.9166675164835855E-3</c:v>
                </c:pt>
                <c:pt idx="140">
                  <c:v>4.7627223246872749E-3</c:v>
                </c:pt>
                <c:pt idx="141">
                  <c:v>6.0636988489652594E-3</c:v>
                </c:pt>
                <c:pt idx="142">
                  <c:v>5.9818664683789395E-3</c:v>
                </c:pt>
                <c:pt idx="143">
                  <c:v>6.3354742432613874E-3</c:v>
                </c:pt>
                <c:pt idx="144">
                  <c:v>3.5660047963683608E-3</c:v>
                </c:pt>
                <c:pt idx="145">
                  <c:v>4.4240281784411768E-3</c:v>
                </c:pt>
                <c:pt idx="146">
                  <c:v>3.8697530751203432E-3</c:v>
                </c:pt>
                <c:pt idx="147">
                  <c:v>2.1941576252506819E-3</c:v>
                </c:pt>
                <c:pt idx="148">
                  <c:v>2.2065090479961784E-3</c:v>
                </c:pt>
                <c:pt idx="149">
                  <c:v>1.4294925586024192E-3</c:v>
                </c:pt>
                <c:pt idx="150">
                  <c:v>1.496363023686058E-3</c:v>
                </c:pt>
                <c:pt idx="151">
                  <c:v>1.3472407143997316E-3</c:v>
                </c:pt>
                <c:pt idx="152">
                  <c:v>1.6590103191136904E-3</c:v>
                </c:pt>
                <c:pt idx="153">
                  <c:v>2.1805952958064835E-3</c:v>
                </c:pt>
                <c:pt idx="154">
                  <c:v>2.4792852333528118E-3</c:v>
                </c:pt>
                <c:pt idx="155">
                  <c:v>2.7457846835236524E-3</c:v>
                </c:pt>
                <c:pt idx="156">
                  <c:v>2.6010011868163475E-3</c:v>
                </c:pt>
                <c:pt idx="157">
                  <c:v>2.6678688440490532E-3</c:v>
                </c:pt>
                <c:pt idx="158">
                  <c:v>2.4672647865950238E-3</c:v>
                </c:pt>
                <c:pt idx="159">
                  <c:v>2.7906168340191473E-3</c:v>
                </c:pt>
                <c:pt idx="160">
                  <c:v>3.4415349199173307E-3</c:v>
                </c:pt>
                <c:pt idx="161">
                  <c:v>3.3002481856196936E-3</c:v>
                </c:pt>
                <c:pt idx="162">
                  <c:v>2.8968328435300919E-3</c:v>
                </c:pt>
                <c:pt idx="163">
                  <c:v>2.9017559434544181E-3</c:v>
                </c:pt>
                <c:pt idx="164">
                  <c:v>3.5939036394331651E-3</c:v>
                </c:pt>
                <c:pt idx="165">
                  <c:v>3.4317205928900874E-3</c:v>
                </c:pt>
                <c:pt idx="166">
                  <c:v>4.776896045543026E-3</c:v>
                </c:pt>
                <c:pt idx="167">
                  <c:v>4.9077129655047428E-3</c:v>
                </c:pt>
                <c:pt idx="168">
                  <c:v>5.2820004086697736E-3</c:v>
                </c:pt>
                <c:pt idx="169">
                  <c:v>5.0766174164145923E-3</c:v>
                </c:pt>
                <c:pt idx="170">
                  <c:v>5.4524678520890572E-3</c:v>
                </c:pt>
                <c:pt idx="171">
                  <c:v>5.5787029345651714E-3</c:v>
                </c:pt>
                <c:pt idx="172">
                  <c:v>5.1633538542596395E-3</c:v>
                </c:pt>
                <c:pt idx="173">
                  <c:v>5.09413499590778E-3</c:v>
                </c:pt>
                <c:pt idx="174">
                  <c:v>4.4620905457657045E-3</c:v>
                </c:pt>
                <c:pt idx="175">
                  <c:v>4.8229851500259432E-3</c:v>
                </c:pt>
                <c:pt idx="176">
                  <c:v>5.0110132367281041E-3</c:v>
                </c:pt>
                <c:pt idx="177">
                  <c:v>4.9206633511025754E-3</c:v>
                </c:pt>
                <c:pt idx="178">
                  <c:v>4.7176376594345584E-3</c:v>
                </c:pt>
                <c:pt idx="179">
                  <c:v>4.2945359328471116E-3</c:v>
                </c:pt>
                <c:pt idx="180">
                  <c:v>4.5506232080740573E-3</c:v>
                </c:pt>
                <c:pt idx="181">
                  <c:v>4.4830225396272003E-3</c:v>
                </c:pt>
                <c:pt idx="182">
                  <c:v>4.4745319000980997E-3</c:v>
                </c:pt>
                <c:pt idx="183">
                  <c:v>4.4874813947017173E-3</c:v>
                </c:pt>
                <c:pt idx="184">
                  <c:v>4.5055626060875511E-3</c:v>
                </c:pt>
                <c:pt idx="185">
                  <c:v>4.5362833523358856E-3</c:v>
                </c:pt>
                <c:pt idx="186">
                  <c:v>4.5182672371126952E-3</c:v>
                </c:pt>
                <c:pt idx="187">
                  <c:v>4.5275766525155635E-3</c:v>
                </c:pt>
                <c:pt idx="188">
                  <c:v>4.5265511558807252E-3</c:v>
                </c:pt>
                <c:pt idx="189">
                  <c:v>4.526727523966656E-3</c:v>
                </c:pt>
                <c:pt idx="190">
                  <c:v>4.541492078618376E-3</c:v>
                </c:pt>
                <c:pt idx="191">
                  <c:v>4.5111889399731811E-3</c:v>
                </c:pt>
                <c:pt idx="192">
                  <c:v>4.4813156247535063E-3</c:v>
                </c:pt>
                <c:pt idx="193">
                  <c:v>4.4577460982709455E-3</c:v>
                </c:pt>
                <c:pt idx="194">
                  <c:v>4.4483005184765712E-3</c:v>
                </c:pt>
                <c:pt idx="195">
                  <c:v>4.4155677910132449E-3</c:v>
                </c:pt>
                <c:pt idx="196">
                  <c:v>4.4393627009562805E-3</c:v>
                </c:pt>
                <c:pt idx="197">
                  <c:v>4.5144686697994986E-3</c:v>
                </c:pt>
                <c:pt idx="198">
                  <c:v>4.5013892798599501E-3</c:v>
                </c:pt>
                <c:pt idx="199">
                  <c:v>4.4674875659654846E-3</c:v>
                </c:pt>
                <c:pt idx="200">
                  <c:v>4.415424513867265E-3</c:v>
                </c:pt>
                <c:pt idx="201">
                  <c:v>4.5084036535629366E-3</c:v>
                </c:pt>
                <c:pt idx="202">
                  <c:v>4.564847771953282E-3</c:v>
                </c:pt>
                <c:pt idx="203">
                  <c:v>4.4975223615927006E-3</c:v>
                </c:pt>
                <c:pt idx="204">
                  <c:v>4.5486746278897957E-3</c:v>
                </c:pt>
                <c:pt idx="205">
                  <c:v>4.5616581598601439E-3</c:v>
                </c:pt>
                <c:pt idx="206">
                  <c:v>4.5298648095554199E-3</c:v>
                </c:pt>
                <c:pt idx="207">
                  <c:v>4.5744711924651255E-3</c:v>
                </c:pt>
                <c:pt idx="208">
                  <c:v>4.6888381343305812E-3</c:v>
                </c:pt>
                <c:pt idx="209">
                  <c:v>4.7151095426688702E-3</c:v>
                </c:pt>
                <c:pt idx="210">
                  <c:v>4.8136506493874553E-3</c:v>
                </c:pt>
                <c:pt idx="211">
                  <c:v>4.8144819172812273E-3</c:v>
                </c:pt>
                <c:pt idx="212">
                  <c:v>4.9227681641073103E-3</c:v>
                </c:pt>
                <c:pt idx="213">
                  <c:v>4.8846414266192828E-3</c:v>
                </c:pt>
                <c:pt idx="214">
                  <c:v>4.8114523393958282E-3</c:v>
                </c:pt>
                <c:pt idx="215">
                  <c:v>4.7391864444700791E-3</c:v>
                </c:pt>
                <c:pt idx="216">
                  <c:v>4.8650292656070631E-3</c:v>
                </c:pt>
                <c:pt idx="217">
                  <c:v>4.862203657837654E-3</c:v>
                </c:pt>
                <c:pt idx="218">
                  <c:v>4.8954737896165171E-3</c:v>
                </c:pt>
                <c:pt idx="219">
                  <c:v>4.9412313399227513E-3</c:v>
                </c:pt>
                <c:pt idx="220">
                  <c:v>4.8614011844351811E-3</c:v>
                </c:pt>
                <c:pt idx="221">
                  <c:v>4.8611213801964372E-3</c:v>
                </c:pt>
                <c:pt idx="222">
                  <c:v>4.7958363411419215E-3</c:v>
                </c:pt>
                <c:pt idx="223">
                  <c:v>4.4996475653058497E-3</c:v>
                </c:pt>
                <c:pt idx="224">
                  <c:v>4.5610011803316865E-3</c:v>
                </c:pt>
                <c:pt idx="225">
                  <c:v>4.6923558680111912E-3</c:v>
                </c:pt>
                <c:pt idx="226">
                  <c:v>4.6468571167954447E-3</c:v>
                </c:pt>
                <c:pt idx="227">
                  <c:v>4.6589696358062156E-3</c:v>
                </c:pt>
                <c:pt idx="228">
                  <c:v>4.6797460764164498E-3</c:v>
                </c:pt>
                <c:pt idx="229">
                  <c:v>4.8891312985508651E-3</c:v>
                </c:pt>
                <c:pt idx="230">
                  <c:v>4.8957844970789208E-3</c:v>
                </c:pt>
                <c:pt idx="231">
                  <c:v>4.9039836853648922E-3</c:v>
                </c:pt>
                <c:pt idx="232">
                  <c:v>4.9684300117946801E-3</c:v>
                </c:pt>
                <c:pt idx="233">
                  <c:v>5.059223040702136E-3</c:v>
                </c:pt>
                <c:pt idx="234">
                  <c:v>4.9396416238582791E-3</c:v>
                </c:pt>
                <c:pt idx="235">
                  <c:v>4.934367361926888E-3</c:v>
                </c:pt>
                <c:pt idx="236">
                  <c:v>5.0336086787756357E-3</c:v>
                </c:pt>
                <c:pt idx="237">
                  <c:v>5.1122372782945145E-3</c:v>
                </c:pt>
                <c:pt idx="238">
                  <c:v>5.0970360512294522E-3</c:v>
                </c:pt>
                <c:pt idx="239">
                  <c:v>5.160948376079659E-3</c:v>
                </c:pt>
                <c:pt idx="240">
                  <c:v>5.1372511382744507E-3</c:v>
                </c:pt>
                <c:pt idx="241">
                  <c:v>5.0598756776787466E-3</c:v>
                </c:pt>
                <c:pt idx="242">
                  <c:v>4.8931093597364E-3</c:v>
                </c:pt>
                <c:pt idx="243">
                  <c:v>5.0222812720851382E-3</c:v>
                </c:pt>
                <c:pt idx="244">
                  <c:v>5.0053305200001433E-3</c:v>
                </c:pt>
                <c:pt idx="245">
                  <c:v>5.0329254750392923E-3</c:v>
                </c:pt>
                <c:pt idx="246">
                  <c:v>4.9696469189127587E-3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4-4CF1-B76B-7FB30928E3CC}"/>
            </c:ext>
          </c:extLst>
        </c:ser>
        <c:ser>
          <c:idx val="5"/>
          <c:order val="3"/>
          <c:tx>
            <c:v>Ratio negatif</c:v>
          </c:tx>
          <c:spPr>
            <a:solidFill>
              <a:srgbClr val="CF95AF"/>
            </a:solidFill>
            <a:ln>
              <a:noFill/>
            </a:ln>
            <a:effectLst/>
          </c:spP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Données!$AJ$2:$AJ$254</c:f>
              <c:numCache>
                <c:formatCode>General</c:formatCode>
                <c:ptCount val="253"/>
                <c:pt idx="0">
                  <c:v>0</c:v>
                </c:pt>
                <c:pt idx="1">
                  <c:v>-1.6556038531120977E-5</c:v>
                </c:pt>
                <c:pt idx="2">
                  <c:v>-1.329867122082078E-4</c:v>
                </c:pt>
                <c:pt idx="3">
                  <c:v>-6.5948681087206747E-5</c:v>
                </c:pt>
                <c:pt idx="4">
                  <c:v>0</c:v>
                </c:pt>
                <c:pt idx="5">
                  <c:v>-3.455869920071564E-5</c:v>
                </c:pt>
                <c:pt idx="6">
                  <c:v>-7.6727377914266977E-5</c:v>
                </c:pt>
                <c:pt idx="7">
                  <c:v>-9.9760166148485046E-5</c:v>
                </c:pt>
                <c:pt idx="8">
                  <c:v>-4.0046771386755608E-5</c:v>
                </c:pt>
                <c:pt idx="9">
                  <c:v>0</c:v>
                </c:pt>
                <c:pt idx="10">
                  <c:v>0</c:v>
                </c:pt>
                <c:pt idx="11">
                  <c:v>-1.0669215414736754E-5</c:v>
                </c:pt>
                <c:pt idx="12">
                  <c:v>-6.7270811730850259E-5</c:v>
                </c:pt>
                <c:pt idx="13">
                  <c:v>-2.0728977946316717E-4</c:v>
                </c:pt>
                <c:pt idx="14">
                  <c:v>-2.6788805962382867E-5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4-4CF1-B76B-7FB30928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738847"/>
        <c:axId val="1210162207"/>
      </c:areaChart>
      <c:lineChart>
        <c:grouping val="standard"/>
        <c:varyColors val="0"/>
        <c:ser>
          <c:idx val="0"/>
          <c:order val="0"/>
          <c:tx>
            <c:v>Portefeuille BNI-HEC Montréal</c:v>
          </c:tx>
          <c:spPr>
            <a:ln w="19050" cap="rnd">
              <a:solidFill>
                <a:srgbClr val="A20000"/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Données!$AC$2:$AC$254</c:f>
              <c:numCache>
                <c:formatCode>General</c:formatCode>
                <c:ptCount val="253"/>
                <c:pt idx="0">
                  <c:v>1000</c:v>
                </c:pt>
                <c:pt idx="1">
                  <c:v>1002.428892522263</c:v>
                </c:pt>
                <c:pt idx="2">
                  <c:v>1006.1387520078951</c:v>
                </c:pt>
                <c:pt idx="3">
                  <c:v>1004.4390476556513</c:v>
                </c:pt>
                <c:pt idx="4">
                  <c:v>1002.0766914636539</c:v>
                </c:pt>
                <c:pt idx="5">
                  <c:v>1007.7666455703394</c:v>
                </c:pt>
                <c:pt idx="6">
                  <c:v>1007.0335347652295</c:v>
                </c:pt>
                <c:pt idx="7">
                  <c:v>1007.1887445277737</c:v>
                </c:pt>
                <c:pt idx="8">
                  <c:v>1006.2278942810212</c:v>
                </c:pt>
                <c:pt idx="9">
                  <c:v>1003.7793260711941</c:v>
                </c:pt>
                <c:pt idx="10">
                  <c:v>1007.5535105210942</c:v>
                </c:pt>
                <c:pt idx="11">
                  <c:v>1012.0799016638205</c:v>
                </c:pt>
                <c:pt idx="12">
                  <c:v>1011.666739574023</c:v>
                </c:pt>
                <c:pt idx="13">
                  <c:v>1010.884697412469</c:v>
                </c:pt>
                <c:pt idx="14">
                  <c:v>1007.9421584857818</c:v>
                </c:pt>
                <c:pt idx="15">
                  <c:v>1004.795994165038</c:v>
                </c:pt>
                <c:pt idx="16">
                  <c:v>1005.9870608959108</c:v>
                </c:pt>
                <c:pt idx="17">
                  <c:v>1003.3590672937692</c:v>
                </c:pt>
                <c:pt idx="18">
                  <c:v>1006.0083337679617</c:v>
                </c:pt>
                <c:pt idx="19">
                  <c:v>1009.9373654101508</c:v>
                </c:pt>
                <c:pt idx="20">
                  <c:v>1011.6090174516894</c:v>
                </c:pt>
                <c:pt idx="21">
                  <c:v>1015.8915894745087</c:v>
                </c:pt>
                <c:pt idx="22">
                  <c:v>1016.4418523491177</c:v>
                </c:pt>
                <c:pt idx="23">
                  <c:v>1019.1990037907142</c:v>
                </c:pt>
                <c:pt idx="24">
                  <c:v>1019.7494698296907</c:v>
                </c:pt>
                <c:pt idx="25">
                  <c:v>1022.8796935616214</c:v>
                </c:pt>
                <c:pt idx="26">
                  <c:v>1018.1017130433431</c:v>
                </c:pt>
                <c:pt idx="27">
                  <c:v>1017.7288337591576</c:v>
                </c:pt>
                <c:pt idx="28">
                  <c:v>1012.9692099228596</c:v>
                </c:pt>
                <c:pt idx="29">
                  <c:v>1014.8947869487716</c:v>
                </c:pt>
                <c:pt idx="30">
                  <c:v>1015.0295568131704</c:v>
                </c:pt>
                <c:pt idx="31">
                  <c:v>1015.8229441418312</c:v>
                </c:pt>
                <c:pt idx="32">
                  <c:v>1016.3754746433389</c:v>
                </c:pt>
                <c:pt idx="33">
                  <c:v>1014.5802603778598</c:v>
                </c:pt>
                <c:pt idx="34">
                  <c:v>1010.7424721971945</c:v>
                </c:pt>
                <c:pt idx="35">
                  <c:v>1011.5180209130117</c:v>
                </c:pt>
                <c:pt idx="36">
                  <c:v>1011.0893753542279</c:v>
                </c:pt>
                <c:pt idx="37">
                  <c:v>1015.0615122239303</c:v>
                </c:pt>
                <c:pt idx="38">
                  <c:v>1022.449654764119</c:v>
                </c:pt>
                <c:pt idx="39">
                  <c:v>1028.7085159831133</c:v>
                </c:pt>
                <c:pt idx="40">
                  <c:v>1031.2266820539398</c:v>
                </c:pt>
                <c:pt idx="41">
                  <c:v>1030.9368993401531</c:v>
                </c:pt>
                <c:pt idx="42">
                  <c:v>1026.7712398152551</c:v>
                </c:pt>
                <c:pt idx="43">
                  <c:v>1026.0073582039265</c:v>
                </c:pt>
                <c:pt idx="44">
                  <c:v>1027.3423278189057</c:v>
                </c:pt>
                <c:pt idx="45">
                  <c:v>1024.0115191258146</c:v>
                </c:pt>
                <c:pt idx="46">
                  <c:v>1024.7146225538854</c:v>
                </c:pt>
                <c:pt idx="47">
                  <c:v>1021.9600192622951</c:v>
                </c:pt>
                <c:pt idx="48">
                  <c:v>1019.861135998529</c:v>
                </c:pt>
                <c:pt idx="49">
                  <c:v>1017.1445861743207</c:v>
                </c:pt>
                <c:pt idx="50">
                  <c:v>1019.5711344923466</c:v>
                </c:pt>
                <c:pt idx="51">
                  <c:v>1026.3729095056665</c:v>
                </c:pt>
                <c:pt idx="52">
                  <c:v>1030.0960598479219</c:v>
                </c:pt>
                <c:pt idx="53">
                  <c:v>1031.0753222561545</c:v>
                </c:pt>
                <c:pt idx="54">
                  <c:v>1033.3100310576276</c:v>
                </c:pt>
                <c:pt idx="55">
                  <c:v>1041.1321053371551</c:v>
                </c:pt>
                <c:pt idx="56">
                  <c:v>1045.4685104474784</c:v>
                </c:pt>
                <c:pt idx="57">
                  <c:v>1043.8376006755821</c:v>
                </c:pt>
                <c:pt idx="58">
                  <c:v>1047.1605179958096</c:v>
                </c:pt>
                <c:pt idx="59">
                  <c:v>1046.9331379988166</c:v>
                </c:pt>
                <c:pt idx="60">
                  <c:v>1052.992296458845</c:v>
                </c:pt>
                <c:pt idx="61">
                  <c:v>1051.6633983328397</c:v>
                </c:pt>
                <c:pt idx="62">
                  <c:v>1048.4460327153986</c:v>
                </c:pt>
                <c:pt idx="63">
                  <c:v>1050.1075890506891</c:v>
                </c:pt>
                <c:pt idx="64">
                  <c:v>1046.4466765495295</c:v>
                </c:pt>
                <c:pt idx="65">
                  <c:v>1044.9055568325305</c:v>
                </c:pt>
                <c:pt idx="66">
                  <c:v>1044.2617453622306</c:v>
                </c:pt>
                <c:pt idx="67">
                  <c:v>1046.3491693742837</c:v>
                </c:pt>
                <c:pt idx="68">
                  <c:v>1033.9034179133839</c:v>
                </c:pt>
                <c:pt idx="69">
                  <c:v>1027.6394252313144</c:v>
                </c:pt>
                <c:pt idx="70">
                  <c:v>1032.8117313769428</c:v>
                </c:pt>
                <c:pt idx="71">
                  <c:v>1035.7052186113683</c:v>
                </c:pt>
                <c:pt idx="72">
                  <c:v>1038.585670507432</c:v>
                </c:pt>
                <c:pt idx="73">
                  <c:v>1036.6558496904495</c:v>
                </c:pt>
                <c:pt idx="74">
                  <c:v>1029.23772087106</c:v>
                </c:pt>
                <c:pt idx="75">
                  <c:v>1030.3242634420035</c:v>
                </c:pt>
                <c:pt idx="76">
                  <c:v>1031.5379634647861</c:v>
                </c:pt>
                <c:pt idx="77">
                  <c:v>1039.9093043321222</c:v>
                </c:pt>
                <c:pt idx="78">
                  <c:v>1039.4575050680876</c:v>
                </c:pt>
                <c:pt idx="79">
                  <c:v>1034.7981069025489</c:v>
                </c:pt>
                <c:pt idx="80">
                  <c:v>1039.5278077531609</c:v>
                </c:pt>
                <c:pt idx="81">
                  <c:v>1034.1888200908531</c:v>
                </c:pt>
                <c:pt idx="82">
                  <c:v>1024.279876594275</c:v>
                </c:pt>
                <c:pt idx="83">
                  <c:v>1020.9606084186436</c:v>
                </c:pt>
                <c:pt idx="84">
                  <c:v>1019.4257391315419</c:v>
                </c:pt>
                <c:pt idx="85">
                  <c:v>1029.9557373450864</c:v>
                </c:pt>
                <c:pt idx="86">
                  <c:v>1034.0440107811078</c:v>
                </c:pt>
                <c:pt idx="87">
                  <c:v>1041.8499842845331</c:v>
                </c:pt>
                <c:pt idx="88">
                  <c:v>1043.5834373637779</c:v>
                </c:pt>
                <c:pt idx="89">
                  <c:v>1045.4339287465712</c:v>
                </c:pt>
                <c:pt idx="90">
                  <c:v>1046.2073176688843</c:v>
                </c:pt>
                <c:pt idx="91">
                  <c:v>1047.8588892569271</c:v>
                </c:pt>
                <c:pt idx="92">
                  <c:v>1049.3653585096952</c:v>
                </c:pt>
                <c:pt idx="93">
                  <c:v>1048.4616169851674</c:v>
                </c:pt>
                <c:pt idx="94">
                  <c:v>1050.5250941695363</c:v>
                </c:pt>
                <c:pt idx="95">
                  <c:v>1051.1730877001953</c:v>
                </c:pt>
                <c:pt idx="96">
                  <c:v>1059.4120458844473</c:v>
                </c:pt>
                <c:pt idx="97">
                  <c:v>1060.0923011352199</c:v>
                </c:pt>
                <c:pt idx="98">
                  <c:v>1059.8587035271883</c:v>
                </c:pt>
                <c:pt idx="99">
                  <c:v>1056.6281814541667</c:v>
                </c:pt>
                <c:pt idx="100">
                  <c:v>1061.6316150335549</c:v>
                </c:pt>
                <c:pt idx="101">
                  <c:v>1062.2870232822161</c:v>
                </c:pt>
                <c:pt idx="102">
                  <c:v>1054.2446086510197</c:v>
                </c:pt>
                <c:pt idx="103">
                  <c:v>1058.2002274762656</c:v>
                </c:pt>
                <c:pt idx="104">
                  <c:v>1056.6936542971098</c:v>
                </c:pt>
                <c:pt idx="105">
                  <c:v>1053.0336560356031</c:v>
                </c:pt>
                <c:pt idx="106">
                  <c:v>1058.0163137142383</c:v>
                </c:pt>
                <c:pt idx="107">
                  <c:v>1057.288082760949</c:v>
                </c:pt>
                <c:pt idx="108">
                  <c:v>1056.5638635225109</c:v>
                </c:pt>
                <c:pt idx="109">
                  <c:v>1057.1587209757256</c:v>
                </c:pt>
                <c:pt idx="110">
                  <c:v>1054.071052364714</c:v>
                </c:pt>
                <c:pt idx="111">
                  <c:v>1053.0313055801546</c:v>
                </c:pt>
                <c:pt idx="112">
                  <c:v>1052.7300190747744</c:v>
                </c:pt>
                <c:pt idx="113">
                  <c:v>1055.4723746806269</c:v>
                </c:pt>
                <c:pt idx="114">
                  <c:v>1057.6045026674831</c:v>
                </c:pt>
                <c:pt idx="115">
                  <c:v>1054.6910967296544</c:v>
                </c:pt>
                <c:pt idx="116">
                  <c:v>1064.1860686045716</c:v>
                </c:pt>
                <c:pt idx="117">
                  <c:v>1064.2183561109318</c:v>
                </c:pt>
                <c:pt idx="118">
                  <c:v>1056.4824196160998</c:v>
                </c:pt>
                <c:pt idx="119">
                  <c:v>1057.0578905002728</c:v>
                </c:pt>
                <c:pt idx="120">
                  <c:v>1043.429249674281</c:v>
                </c:pt>
                <c:pt idx="121">
                  <c:v>1049.7962334067086</c:v>
                </c:pt>
                <c:pt idx="122">
                  <c:v>1044.5656745671877</c:v>
                </c:pt>
                <c:pt idx="123">
                  <c:v>1040.4537981201033</c:v>
                </c:pt>
                <c:pt idx="124">
                  <c:v>1040.0951504998422</c:v>
                </c:pt>
                <c:pt idx="125">
                  <c:v>1038.2733287348694</c:v>
                </c:pt>
                <c:pt idx="126">
                  <c:v>1044.0786137830173</c:v>
                </c:pt>
                <c:pt idx="127">
                  <c:v>1048.4180679216518</c:v>
                </c:pt>
                <c:pt idx="128">
                  <c:v>1045.9813324734125</c:v>
                </c:pt>
                <c:pt idx="129">
                  <c:v>1051.8803872538506</c:v>
                </c:pt>
                <c:pt idx="130">
                  <c:v>1050.408558307096</c:v>
                </c:pt>
                <c:pt idx="131">
                  <c:v>1049.4681432700802</c:v>
                </c:pt>
                <c:pt idx="132">
                  <c:v>1051.5916703715902</c:v>
                </c:pt>
                <c:pt idx="133">
                  <c:v>1051.5961915601624</c:v>
                </c:pt>
                <c:pt idx="134">
                  <c:v>1043.3825023347845</c:v>
                </c:pt>
                <c:pt idx="135">
                  <c:v>1045.3548884309046</c:v>
                </c:pt>
                <c:pt idx="136">
                  <c:v>1041.7682793900501</c:v>
                </c:pt>
                <c:pt idx="137">
                  <c:v>1047.245979086882</c:v>
                </c:pt>
                <c:pt idx="138">
                  <c:v>1050.0897019909576</c:v>
                </c:pt>
                <c:pt idx="139">
                  <c:v>1053.0873297172193</c:v>
                </c:pt>
                <c:pt idx="140">
                  <c:v>1031.8645400268786</c:v>
                </c:pt>
                <c:pt idx="141">
                  <c:v>1014.4598448574067</c:v>
                </c:pt>
                <c:pt idx="142">
                  <c:v>1001.4014629681674</c:v>
                </c:pt>
                <c:pt idx="143">
                  <c:v>994.83381535303647</c:v>
                </c:pt>
                <c:pt idx="144">
                  <c:v>1017.481292042922</c:v>
                </c:pt>
                <c:pt idx="145">
                  <c:v>1001.6201615954687</c:v>
                </c:pt>
                <c:pt idx="146">
                  <c:v>1007.064341515913</c:v>
                </c:pt>
                <c:pt idx="147">
                  <c:v>1014.8854585787104</c:v>
                </c:pt>
                <c:pt idx="148">
                  <c:v>1019.072488650836</c:v>
                </c:pt>
                <c:pt idx="149">
                  <c:v>1013.8409202406904</c:v>
                </c:pt>
                <c:pt idx="150">
                  <c:v>1014.0152899658665</c:v>
                </c:pt>
                <c:pt idx="151">
                  <c:v>1004.9083846929858</c:v>
                </c:pt>
                <c:pt idx="152">
                  <c:v>1014.3781493397406</c:v>
                </c:pt>
                <c:pt idx="153">
                  <c:v>1018.9759543203487</c:v>
                </c:pt>
                <c:pt idx="154">
                  <c:v>1026.8259676073762</c:v>
                </c:pt>
                <c:pt idx="155">
                  <c:v>1026.3885703527737</c:v>
                </c:pt>
                <c:pt idx="156">
                  <c:v>1028.089138153578</c:v>
                </c:pt>
                <c:pt idx="157">
                  <c:v>1032.1297601686686</c:v>
                </c:pt>
                <c:pt idx="158">
                  <c:v>1032.9785683925031</c:v>
                </c:pt>
                <c:pt idx="159">
                  <c:v>1033.7177381841648</c:v>
                </c:pt>
                <c:pt idx="160">
                  <c:v>1037.3681408363273</c:v>
                </c:pt>
                <c:pt idx="161">
                  <c:v>1036.9763227261096</c:v>
                </c:pt>
                <c:pt idx="162">
                  <c:v>1035.3353016199371</c:v>
                </c:pt>
                <c:pt idx="163">
                  <c:v>1039.7403661281635</c:v>
                </c:pt>
                <c:pt idx="164">
                  <c:v>1039.4643868703265</c:v>
                </c:pt>
                <c:pt idx="165">
                  <c:v>1042.8634400371709</c:v>
                </c:pt>
                <c:pt idx="166">
                  <c:v>1051.1980315960818</c:v>
                </c:pt>
                <c:pt idx="167">
                  <c:v>1051.9197495685987</c:v>
                </c:pt>
                <c:pt idx="168">
                  <c:v>1052.2834372279704</c:v>
                </c:pt>
                <c:pt idx="169">
                  <c:v>1058.8316123199043</c:v>
                </c:pt>
                <c:pt idx="170">
                  <c:v>1060.2490783889973</c:v>
                </c:pt>
                <c:pt idx="171">
                  <c:v>1055.7966961182433</c:v>
                </c:pt>
                <c:pt idx="172">
                  <c:v>1045.9820834001698</c:v>
                </c:pt>
                <c:pt idx="173">
                  <c:v>1044.3908844480516</c:v>
                </c:pt>
                <c:pt idx="174">
                  <c:v>1041.2440637501218</c:v>
                </c:pt>
                <c:pt idx="175">
                  <c:v>1047.1307044063212</c:v>
                </c:pt>
                <c:pt idx="176">
                  <c:v>1054.0947413299323</c:v>
                </c:pt>
                <c:pt idx="177">
                  <c:v>1052.3278442702367</c:v>
                </c:pt>
                <c:pt idx="178">
                  <c:v>1054.6524587740153</c:v>
                </c:pt>
                <c:pt idx="179">
                  <c:v>1053.3069167979263</c:v>
                </c:pt>
                <c:pt idx="180">
                  <c:v>1054.968562994379</c:v>
                </c:pt>
                <c:pt idx="181">
                  <c:v>1054.2186325238677</c:v>
                </c:pt>
                <c:pt idx="182">
                  <c:v>1054.9059532062108</c:v>
                </c:pt>
                <c:pt idx="183">
                  <c:v>1053.7609493071975</c:v>
                </c:pt>
                <c:pt idx="184">
                  <c:v>1053.4836385413537</c:v>
                </c:pt>
                <c:pt idx="185">
                  <c:v>1052.176143000034</c:v>
                </c:pt>
                <c:pt idx="186">
                  <c:v>1054.843738025756</c:v>
                </c:pt>
                <c:pt idx="187">
                  <c:v>1054.9462110069776</c:v>
                </c:pt>
                <c:pt idx="188">
                  <c:v>1054.8612718920488</c:v>
                </c:pt>
                <c:pt idx="189">
                  <c:v>1048.8796917456445</c:v>
                </c:pt>
                <c:pt idx="190">
                  <c:v>1050.5800055909895</c:v>
                </c:pt>
                <c:pt idx="191">
                  <c:v>1049.6669849246898</c:v>
                </c:pt>
                <c:pt idx="192">
                  <c:v>1052.464347282968</c:v>
                </c:pt>
                <c:pt idx="193">
                  <c:v>1051.4361089784106</c:v>
                </c:pt>
                <c:pt idx="194">
                  <c:v>1052.8908908719527</c:v>
                </c:pt>
                <c:pt idx="195">
                  <c:v>1058.0440847204352</c:v>
                </c:pt>
                <c:pt idx="196">
                  <c:v>1062.5180532052063</c:v>
                </c:pt>
                <c:pt idx="197">
                  <c:v>1054.5035471068552</c:v>
                </c:pt>
                <c:pt idx="198">
                  <c:v>1056.584145577571</c:v>
                </c:pt>
                <c:pt idx="199">
                  <c:v>1060.6733207508223</c:v>
                </c:pt>
                <c:pt idx="200">
                  <c:v>1062.8930008589302</c:v>
                </c:pt>
                <c:pt idx="201">
                  <c:v>1059.7088213594739</c:v>
                </c:pt>
                <c:pt idx="202">
                  <c:v>1061.223739905714</c:v>
                </c:pt>
                <c:pt idx="203">
                  <c:v>1062.2324978730603</c:v>
                </c:pt>
                <c:pt idx="204">
                  <c:v>1059.7470318885401</c:v>
                </c:pt>
                <c:pt idx="205">
                  <c:v>1059.8785339322321</c:v>
                </c:pt>
                <c:pt idx="206">
                  <c:v>1063.344502409027</c:v>
                </c:pt>
                <c:pt idx="207">
                  <c:v>1063.0506720359235</c:v>
                </c:pt>
                <c:pt idx="208">
                  <c:v>1057.1845087851375</c:v>
                </c:pt>
                <c:pt idx="209">
                  <c:v>1059.0137179190629</c:v>
                </c:pt>
                <c:pt idx="210">
                  <c:v>1053.9726551732592</c:v>
                </c:pt>
                <c:pt idx="211">
                  <c:v>1055.841556373329</c:v>
                </c:pt>
                <c:pt idx="212">
                  <c:v>1060.2229366047454</c:v>
                </c:pt>
                <c:pt idx="213">
                  <c:v>1058.8604304039932</c:v>
                </c:pt>
                <c:pt idx="214">
                  <c:v>1060.9514996536352</c:v>
                </c:pt>
                <c:pt idx="215">
                  <c:v>1060.995539437238</c:v>
                </c:pt>
                <c:pt idx="216">
                  <c:v>1062.3635420155251</c:v>
                </c:pt>
                <c:pt idx="217">
                  <c:v>1063.0796698423378</c:v>
                </c:pt>
                <c:pt idx="218">
                  <c:v>1066.4889398326491</c:v>
                </c:pt>
                <c:pt idx="219">
                  <c:v>1063.1927706641693</c:v>
                </c:pt>
                <c:pt idx="220">
                  <c:v>1066.5949799113184</c:v>
                </c:pt>
                <c:pt idx="221">
                  <c:v>1065.9978134169301</c:v>
                </c:pt>
                <c:pt idx="222">
                  <c:v>1065.3980565768597</c:v>
                </c:pt>
                <c:pt idx="223">
                  <c:v>1061.2176606027256</c:v>
                </c:pt>
                <c:pt idx="224">
                  <c:v>1068.2699646298806</c:v>
                </c:pt>
                <c:pt idx="225">
                  <c:v>1070.5364194265348</c:v>
                </c:pt>
                <c:pt idx="226">
                  <c:v>1070.9303473205659</c:v>
                </c:pt>
                <c:pt idx="227">
                  <c:v>1073.9545661368909</c:v>
                </c:pt>
                <c:pt idx="228">
                  <c:v>1073.1761496778906</c:v>
                </c:pt>
                <c:pt idx="229">
                  <c:v>1074.6456531740423</c:v>
                </c:pt>
                <c:pt idx="230">
                  <c:v>1077.7967246956557</c:v>
                </c:pt>
                <c:pt idx="231">
                  <c:v>1077.4482743638262</c:v>
                </c:pt>
                <c:pt idx="232">
                  <c:v>1075.7152119852876</c:v>
                </c:pt>
                <c:pt idx="233">
                  <c:v>1073.9342497001689</c:v>
                </c:pt>
                <c:pt idx="234">
                  <c:v>1075.8065421823683</c:v>
                </c:pt>
                <c:pt idx="235">
                  <c:v>1075.9424513300262</c:v>
                </c:pt>
                <c:pt idx="236">
                  <c:v>1074.2535068752313</c:v>
                </c:pt>
                <c:pt idx="237">
                  <c:v>1081.3717377395503</c:v>
                </c:pt>
                <c:pt idx="238">
                  <c:v>1077.5355959716612</c:v>
                </c:pt>
                <c:pt idx="239">
                  <c:v>1076.229319416545</c:v>
                </c:pt>
                <c:pt idx="240">
                  <c:v>1075.5234896789464</c:v>
                </c:pt>
                <c:pt idx="241">
                  <c:v>1077.4970103699172</c:v>
                </c:pt>
                <c:pt idx="242">
                  <c:v>1078.0827629338746</c:v>
                </c:pt>
                <c:pt idx="243">
                  <c:v>1074.3162143385762</c:v>
                </c:pt>
                <c:pt idx="244">
                  <c:v>1078.7887684867912</c:v>
                </c:pt>
                <c:pt idx="245">
                  <c:v>1084.3302641391356</c:v>
                </c:pt>
                <c:pt idx="246">
                  <c:v>1088.5727932465763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4-4CF1-B76B-7FB30928E3CC}"/>
            </c:ext>
          </c:extLst>
        </c:ser>
        <c:ser>
          <c:idx val="1"/>
          <c:order val="1"/>
          <c:tx>
            <c:v>Portefeuille de Référence</c:v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Données!$AB$2:$AB$254</c:f>
              <c:numCache>
                <c:formatCode>m/d/yy</c:formatCode>
                <c:ptCount val="253"/>
                <c:pt idx="0">
                  <c:v>45547</c:v>
                </c:pt>
                <c:pt idx="1">
                  <c:v>45548</c:v>
                </c:pt>
                <c:pt idx="2">
                  <c:v>45551</c:v>
                </c:pt>
                <c:pt idx="3">
                  <c:v>45552</c:v>
                </c:pt>
                <c:pt idx="4">
                  <c:v>45553</c:v>
                </c:pt>
                <c:pt idx="5">
                  <c:v>45554</c:v>
                </c:pt>
                <c:pt idx="6">
                  <c:v>45555</c:v>
                </c:pt>
                <c:pt idx="7">
                  <c:v>45558</c:v>
                </c:pt>
                <c:pt idx="8">
                  <c:v>45559</c:v>
                </c:pt>
                <c:pt idx="9">
                  <c:v>45560</c:v>
                </c:pt>
                <c:pt idx="10">
                  <c:v>45561</c:v>
                </c:pt>
                <c:pt idx="11">
                  <c:v>45562</c:v>
                </c:pt>
                <c:pt idx="12">
                  <c:v>45565</c:v>
                </c:pt>
                <c:pt idx="13">
                  <c:v>45566</c:v>
                </c:pt>
                <c:pt idx="14">
                  <c:v>45567</c:v>
                </c:pt>
                <c:pt idx="15">
                  <c:v>45568</c:v>
                </c:pt>
                <c:pt idx="16">
                  <c:v>45569</c:v>
                </c:pt>
                <c:pt idx="17">
                  <c:v>45572</c:v>
                </c:pt>
                <c:pt idx="18">
                  <c:v>45573</c:v>
                </c:pt>
                <c:pt idx="19">
                  <c:v>45574</c:v>
                </c:pt>
                <c:pt idx="20">
                  <c:v>45575</c:v>
                </c:pt>
                <c:pt idx="21">
                  <c:v>45576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45586</c:v>
                </c:pt>
                <c:pt idx="27">
                  <c:v>45587</c:v>
                </c:pt>
                <c:pt idx="28">
                  <c:v>45588</c:v>
                </c:pt>
                <c:pt idx="29">
                  <c:v>45589</c:v>
                </c:pt>
                <c:pt idx="30">
                  <c:v>45590</c:v>
                </c:pt>
                <c:pt idx="31">
                  <c:v>45593</c:v>
                </c:pt>
                <c:pt idx="32">
                  <c:v>45594</c:v>
                </c:pt>
                <c:pt idx="33">
                  <c:v>45595</c:v>
                </c:pt>
                <c:pt idx="34">
                  <c:v>45596</c:v>
                </c:pt>
                <c:pt idx="35">
                  <c:v>45597</c:v>
                </c:pt>
                <c:pt idx="36">
                  <c:v>45600</c:v>
                </c:pt>
                <c:pt idx="37">
                  <c:v>45601</c:v>
                </c:pt>
                <c:pt idx="38">
                  <c:v>45602</c:v>
                </c:pt>
                <c:pt idx="39">
                  <c:v>45603</c:v>
                </c:pt>
                <c:pt idx="40">
                  <c:v>45604</c:v>
                </c:pt>
                <c:pt idx="41">
                  <c:v>45607</c:v>
                </c:pt>
                <c:pt idx="42">
                  <c:v>45608</c:v>
                </c:pt>
                <c:pt idx="43">
                  <c:v>45609</c:v>
                </c:pt>
                <c:pt idx="44">
                  <c:v>45610</c:v>
                </c:pt>
                <c:pt idx="45">
                  <c:v>45611</c:v>
                </c:pt>
                <c:pt idx="46">
                  <c:v>45614</c:v>
                </c:pt>
                <c:pt idx="47">
                  <c:v>45615</c:v>
                </c:pt>
                <c:pt idx="48">
                  <c:v>45616</c:v>
                </c:pt>
                <c:pt idx="49">
                  <c:v>45617</c:v>
                </c:pt>
                <c:pt idx="50">
                  <c:v>45618</c:v>
                </c:pt>
                <c:pt idx="51">
                  <c:v>45621</c:v>
                </c:pt>
                <c:pt idx="52">
                  <c:v>45622</c:v>
                </c:pt>
                <c:pt idx="53">
                  <c:v>45623</c:v>
                </c:pt>
                <c:pt idx="54">
                  <c:v>45624</c:v>
                </c:pt>
                <c:pt idx="55">
                  <c:v>45625</c:v>
                </c:pt>
                <c:pt idx="56">
                  <c:v>45628</c:v>
                </c:pt>
                <c:pt idx="57">
                  <c:v>45629</c:v>
                </c:pt>
                <c:pt idx="58">
                  <c:v>45630</c:v>
                </c:pt>
                <c:pt idx="59">
                  <c:v>45631</c:v>
                </c:pt>
                <c:pt idx="60">
                  <c:v>45632</c:v>
                </c:pt>
                <c:pt idx="61">
                  <c:v>45635</c:v>
                </c:pt>
                <c:pt idx="62">
                  <c:v>45636</c:v>
                </c:pt>
                <c:pt idx="63">
                  <c:v>45637</c:v>
                </c:pt>
                <c:pt idx="64">
                  <c:v>45638</c:v>
                </c:pt>
                <c:pt idx="65">
                  <c:v>45639</c:v>
                </c:pt>
                <c:pt idx="66">
                  <c:v>45642</c:v>
                </c:pt>
                <c:pt idx="67">
                  <c:v>45643</c:v>
                </c:pt>
                <c:pt idx="68">
                  <c:v>45644</c:v>
                </c:pt>
                <c:pt idx="69">
                  <c:v>45645</c:v>
                </c:pt>
                <c:pt idx="70">
                  <c:v>45646</c:v>
                </c:pt>
                <c:pt idx="71">
                  <c:v>45649</c:v>
                </c:pt>
                <c:pt idx="72">
                  <c:v>45650</c:v>
                </c:pt>
                <c:pt idx="73">
                  <c:v>45653</c:v>
                </c:pt>
                <c:pt idx="74">
                  <c:v>45656</c:v>
                </c:pt>
                <c:pt idx="75">
                  <c:v>45657</c:v>
                </c:pt>
                <c:pt idx="76">
                  <c:v>45659</c:v>
                </c:pt>
                <c:pt idx="77">
                  <c:v>45660</c:v>
                </c:pt>
                <c:pt idx="78">
                  <c:v>45663</c:v>
                </c:pt>
                <c:pt idx="79">
                  <c:v>45664</c:v>
                </c:pt>
                <c:pt idx="80">
                  <c:v>45665</c:v>
                </c:pt>
                <c:pt idx="81">
                  <c:v>45666</c:v>
                </c:pt>
                <c:pt idx="82">
                  <c:v>45667</c:v>
                </c:pt>
                <c:pt idx="83">
                  <c:v>45670</c:v>
                </c:pt>
                <c:pt idx="84">
                  <c:v>45671</c:v>
                </c:pt>
                <c:pt idx="85">
                  <c:v>45672</c:v>
                </c:pt>
                <c:pt idx="86">
                  <c:v>45673</c:v>
                </c:pt>
                <c:pt idx="87">
                  <c:v>45674</c:v>
                </c:pt>
                <c:pt idx="88">
                  <c:v>45677</c:v>
                </c:pt>
                <c:pt idx="89">
                  <c:v>45678</c:v>
                </c:pt>
                <c:pt idx="90">
                  <c:v>45679</c:v>
                </c:pt>
                <c:pt idx="91">
                  <c:v>45680</c:v>
                </c:pt>
                <c:pt idx="92">
                  <c:v>45681</c:v>
                </c:pt>
                <c:pt idx="93">
                  <c:v>45684</c:v>
                </c:pt>
                <c:pt idx="94">
                  <c:v>45685</c:v>
                </c:pt>
                <c:pt idx="95">
                  <c:v>45686</c:v>
                </c:pt>
                <c:pt idx="96">
                  <c:v>45687</c:v>
                </c:pt>
                <c:pt idx="97">
                  <c:v>45688</c:v>
                </c:pt>
                <c:pt idx="98">
                  <c:v>45691</c:v>
                </c:pt>
                <c:pt idx="99">
                  <c:v>45692</c:v>
                </c:pt>
                <c:pt idx="100">
                  <c:v>45693</c:v>
                </c:pt>
                <c:pt idx="101">
                  <c:v>45694</c:v>
                </c:pt>
                <c:pt idx="102">
                  <c:v>45695</c:v>
                </c:pt>
                <c:pt idx="103">
                  <c:v>45698</c:v>
                </c:pt>
                <c:pt idx="104">
                  <c:v>45699</c:v>
                </c:pt>
                <c:pt idx="105">
                  <c:v>45700</c:v>
                </c:pt>
                <c:pt idx="106">
                  <c:v>45701</c:v>
                </c:pt>
                <c:pt idx="107">
                  <c:v>45702</c:v>
                </c:pt>
                <c:pt idx="108">
                  <c:v>45706</c:v>
                </c:pt>
                <c:pt idx="109">
                  <c:v>45707</c:v>
                </c:pt>
                <c:pt idx="110">
                  <c:v>45708</c:v>
                </c:pt>
                <c:pt idx="111">
                  <c:v>45709</c:v>
                </c:pt>
                <c:pt idx="112">
                  <c:v>45712</c:v>
                </c:pt>
                <c:pt idx="113">
                  <c:v>45713</c:v>
                </c:pt>
                <c:pt idx="114">
                  <c:v>45714</c:v>
                </c:pt>
                <c:pt idx="115">
                  <c:v>45715</c:v>
                </c:pt>
                <c:pt idx="116">
                  <c:v>45716</c:v>
                </c:pt>
                <c:pt idx="117">
                  <c:v>45719</c:v>
                </c:pt>
                <c:pt idx="118">
                  <c:v>45720</c:v>
                </c:pt>
                <c:pt idx="119">
                  <c:v>45721</c:v>
                </c:pt>
                <c:pt idx="120">
                  <c:v>45722</c:v>
                </c:pt>
                <c:pt idx="121">
                  <c:v>45723</c:v>
                </c:pt>
                <c:pt idx="122">
                  <c:v>45726</c:v>
                </c:pt>
                <c:pt idx="123">
                  <c:v>45727</c:v>
                </c:pt>
                <c:pt idx="124">
                  <c:v>45728</c:v>
                </c:pt>
                <c:pt idx="125">
                  <c:v>45729</c:v>
                </c:pt>
                <c:pt idx="126">
                  <c:v>45730</c:v>
                </c:pt>
                <c:pt idx="127">
                  <c:v>45733</c:v>
                </c:pt>
                <c:pt idx="128">
                  <c:v>45734</c:v>
                </c:pt>
                <c:pt idx="129">
                  <c:v>45735</c:v>
                </c:pt>
                <c:pt idx="130">
                  <c:v>45736</c:v>
                </c:pt>
                <c:pt idx="131">
                  <c:v>45737</c:v>
                </c:pt>
                <c:pt idx="132">
                  <c:v>45740</c:v>
                </c:pt>
                <c:pt idx="133">
                  <c:v>45741</c:v>
                </c:pt>
                <c:pt idx="134">
                  <c:v>45742</c:v>
                </c:pt>
                <c:pt idx="135">
                  <c:v>45743</c:v>
                </c:pt>
                <c:pt idx="136">
                  <c:v>45744</c:v>
                </c:pt>
                <c:pt idx="137">
                  <c:v>45747</c:v>
                </c:pt>
                <c:pt idx="138">
                  <c:v>45748</c:v>
                </c:pt>
                <c:pt idx="139">
                  <c:v>45749</c:v>
                </c:pt>
                <c:pt idx="140">
                  <c:v>45750</c:v>
                </c:pt>
                <c:pt idx="141">
                  <c:v>45751</c:v>
                </c:pt>
                <c:pt idx="142">
                  <c:v>45754</c:v>
                </c:pt>
                <c:pt idx="143">
                  <c:v>45755</c:v>
                </c:pt>
                <c:pt idx="144">
                  <c:v>45756</c:v>
                </c:pt>
                <c:pt idx="145">
                  <c:v>45757</c:v>
                </c:pt>
                <c:pt idx="146">
                  <c:v>45758</c:v>
                </c:pt>
                <c:pt idx="147">
                  <c:v>45761</c:v>
                </c:pt>
                <c:pt idx="148">
                  <c:v>45762</c:v>
                </c:pt>
                <c:pt idx="149">
                  <c:v>45763</c:v>
                </c:pt>
                <c:pt idx="150">
                  <c:v>45764</c:v>
                </c:pt>
                <c:pt idx="151">
                  <c:v>45768</c:v>
                </c:pt>
                <c:pt idx="152">
                  <c:v>45769</c:v>
                </c:pt>
                <c:pt idx="153">
                  <c:v>45770</c:v>
                </c:pt>
                <c:pt idx="154">
                  <c:v>45771</c:v>
                </c:pt>
                <c:pt idx="155">
                  <c:v>45772</c:v>
                </c:pt>
                <c:pt idx="156">
                  <c:v>45775</c:v>
                </c:pt>
                <c:pt idx="157">
                  <c:v>45776</c:v>
                </c:pt>
                <c:pt idx="158">
                  <c:v>45777</c:v>
                </c:pt>
                <c:pt idx="159">
                  <c:v>45778</c:v>
                </c:pt>
                <c:pt idx="160">
                  <c:v>45779</c:v>
                </c:pt>
                <c:pt idx="161">
                  <c:v>45782</c:v>
                </c:pt>
                <c:pt idx="162">
                  <c:v>45783</c:v>
                </c:pt>
                <c:pt idx="163">
                  <c:v>45784</c:v>
                </c:pt>
                <c:pt idx="164">
                  <c:v>45785</c:v>
                </c:pt>
                <c:pt idx="165">
                  <c:v>45786</c:v>
                </c:pt>
                <c:pt idx="166">
                  <c:v>45789</c:v>
                </c:pt>
                <c:pt idx="167">
                  <c:v>45790</c:v>
                </c:pt>
                <c:pt idx="168">
                  <c:v>45791</c:v>
                </c:pt>
                <c:pt idx="169">
                  <c:v>45792</c:v>
                </c:pt>
                <c:pt idx="170">
                  <c:v>45793</c:v>
                </c:pt>
                <c:pt idx="171">
                  <c:v>45797</c:v>
                </c:pt>
                <c:pt idx="172">
                  <c:v>45798</c:v>
                </c:pt>
                <c:pt idx="173">
                  <c:v>45799</c:v>
                </c:pt>
                <c:pt idx="174">
                  <c:v>45800</c:v>
                </c:pt>
                <c:pt idx="175">
                  <c:v>45803</c:v>
                </c:pt>
                <c:pt idx="176">
                  <c:v>45804</c:v>
                </c:pt>
                <c:pt idx="177">
                  <c:v>45805</c:v>
                </c:pt>
                <c:pt idx="178">
                  <c:v>45806</c:v>
                </c:pt>
                <c:pt idx="179">
                  <c:v>45807</c:v>
                </c:pt>
                <c:pt idx="180">
                  <c:v>45810</c:v>
                </c:pt>
                <c:pt idx="181">
                  <c:v>45811</c:v>
                </c:pt>
                <c:pt idx="182">
                  <c:v>45812</c:v>
                </c:pt>
                <c:pt idx="183">
                  <c:v>45813</c:v>
                </c:pt>
                <c:pt idx="184">
                  <c:v>45814</c:v>
                </c:pt>
                <c:pt idx="185">
                  <c:v>45817</c:v>
                </c:pt>
                <c:pt idx="186">
                  <c:v>45818</c:v>
                </c:pt>
                <c:pt idx="187">
                  <c:v>45819</c:v>
                </c:pt>
                <c:pt idx="188">
                  <c:v>45820</c:v>
                </c:pt>
                <c:pt idx="189">
                  <c:v>45821</c:v>
                </c:pt>
                <c:pt idx="190">
                  <c:v>45824</c:v>
                </c:pt>
                <c:pt idx="191">
                  <c:v>45825</c:v>
                </c:pt>
                <c:pt idx="192">
                  <c:v>45826</c:v>
                </c:pt>
                <c:pt idx="193">
                  <c:v>45827</c:v>
                </c:pt>
                <c:pt idx="194">
                  <c:v>45828</c:v>
                </c:pt>
                <c:pt idx="195">
                  <c:v>45831</c:v>
                </c:pt>
                <c:pt idx="196">
                  <c:v>45832</c:v>
                </c:pt>
                <c:pt idx="197">
                  <c:v>45833</c:v>
                </c:pt>
                <c:pt idx="198">
                  <c:v>45834</c:v>
                </c:pt>
                <c:pt idx="199">
                  <c:v>45835</c:v>
                </c:pt>
                <c:pt idx="200">
                  <c:v>45838</c:v>
                </c:pt>
                <c:pt idx="201">
                  <c:v>45840</c:v>
                </c:pt>
                <c:pt idx="202">
                  <c:v>45841</c:v>
                </c:pt>
                <c:pt idx="203">
                  <c:v>45842</c:v>
                </c:pt>
                <c:pt idx="204">
                  <c:v>45845</c:v>
                </c:pt>
                <c:pt idx="205">
                  <c:v>45846</c:v>
                </c:pt>
                <c:pt idx="206">
                  <c:v>45847</c:v>
                </c:pt>
                <c:pt idx="207">
                  <c:v>45848</c:v>
                </c:pt>
                <c:pt idx="208">
                  <c:v>45849</c:v>
                </c:pt>
                <c:pt idx="209">
                  <c:v>45852</c:v>
                </c:pt>
                <c:pt idx="210">
                  <c:v>45853</c:v>
                </c:pt>
                <c:pt idx="211">
                  <c:v>45854</c:v>
                </c:pt>
                <c:pt idx="212">
                  <c:v>45855</c:v>
                </c:pt>
                <c:pt idx="213">
                  <c:v>45856</c:v>
                </c:pt>
                <c:pt idx="214">
                  <c:v>45859</c:v>
                </c:pt>
                <c:pt idx="215">
                  <c:v>45860</c:v>
                </c:pt>
                <c:pt idx="216">
                  <c:v>45861</c:v>
                </c:pt>
                <c:pt idx="217">
                  <c:v>45862</c:v>
                </c:pt>
                <c:pt idx="218">
                  <c:v>45863</c:v>
                </c:pt>
                <c:pt idx="219">
                  <c:v>45866</c:v>
                </c:pt>
                <c:pt idx="220">
                  <c:v>45867</c:v>
                </c:pt>
                <c:pt idx="221">
                  <c:v>45868</c:v>
                </c:pt>
                <c:pt idx="222">
                  <c:v>45869</c:v>
                </c:pt>
                <c:pt idx="223">
                  <c:v>45870</c:v>
                </c:pt>
                <c:pt idx="224">
                  <c:v>45874</c:v>
                </c:pt>
                <c:pt idx="225">
                  <c:v>45875</c:v>
                </c:pt>
                <c:pt idx="226">
                  <c:v>45876</c:v>
                </c:pt>
                <c:pt idx="227">
                  <c:v>45877</c:v>
                </c:pt>
                <c:pt idx="228">
                  <c:v>45880</c:v>
                </c:pt>
                <c:pt idx="229">
                  <c:v>45881</c:v>
                </c:pt>
                <c:pt idx="230">
                  <c:v>45882</c:v>
                </c:pt>
                <c:pt idx="231">
                  <c:v>45883</c:v>
                </c:pt>
                <c:pt idx="232">
                  <c:v>45884</c:v>
                </c:pt>
                <c:pt idx="233">
                  <c:v>45887</c:v>
                </c:pt>
                <c:pt idx="234">
                  <c:v>45888</c:v>
                </c:pt>
                <c:pt idx="235">
                  <c:v>45889</c:v>
                </c:pt>
                <c:pt idx="236">
                  <c:v>45890</c:v>
                </c:pt>
                <c:pt idx="237">
                  <c:v>45891</c:v>
                </c:pt>
                <c:pt idx="238">
                  <c:v>45894</c:v>
                </c:pt>
                <c:pt idx="239">
                  <c:v>45895</c:v>
                </c:pt>
                <c:pt idx="240">
                  <c:v>45896</c:v>
                </c:pt>
                <c:pt idx="241">
                  <c:v>45897</c:v>
                </c:pt>
                <c:pt idx="242">
                  <c:v>45898</c:v>
                </c:pt>
                <c:pt idx="243">
                  <c:v>45902</c:v>
                </c:pt>
                <c:pt idx="244">
                  <c:v>45903</c:v>
                </c:pt>
                <c:pt idx="245">
                  <c:v>45904</c:v>
                </c:pt>
                <c:pt idx="246">
                  <c:v>45905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cat>
          <c:val>
            <c:numRef>
              <c:f>Données!$AF$2:$AF$254</c:f>
              <c:numCache>
                <c:formatCode>General</c:formatCode>
                <c:ptCount val="253"/>
                <c:pt idx="0">
                  <c:v>1000</c:v>
                </c:pt>
                <c:pt idx="1">
                  <c:v>1002.4454485607941</c:v>
                </c:pt>
                <c:pt idx="2">
                  <c:v>1006.2717387201033</c:v>
                </c:pt>
                <c:pt idx="3">
                  <c:v>1004.5049963367385</c:v>
                </c:pt>
                <c:pt idx="4">
                  <c:v>1002.065462031823</c:v>
                </c:pt>
                <c:pt idx="5">
                  <c:v>1007.8012042695401</c:v>
                </c:pt>
                <c:pt idx="6">
                  <c:v>1007.1102621431438</c:v>
                </c:pt>
                <c:pt idx="7">
                  <c:v>1007.2885046939222</c:v>
                </c:pt>
                <c:pt idx="8">
                  <c:v>1006.267941052408</c:v>
                </c:pt>
                <c:pt idx="9">
                  <c:v>1003.7468166441539</c:v>
                </c:pt>
                <c:pt idx="10">
                  <c:v>1007.4506045503592</c:v>
                </c:pt>
                <c:pt idx="11">
                  <c:v>1012.0905708792352</c:v>
                </c:pt>
                <c:pt idx="12">
                  <c:v>1011.7340103857539</c:v>
                </c:pt>
                <c:pt idx="13">
                  <c:v>1011.0919871919322</c:v>
                </c:pt>
                <c:pt idx="14">
                  <c:v>1007.9689472917441</c:v>
                </c:pt>
                <c:pt idx="15">
                  <c:v>1004.5354522681838</c:v>
                </c:pt>
                <c:pt idx="16">
                  <c:v>1004.0939651776763</c:v>
                </c:pt>
                <c:pt idx="17">
                  <c:v>1001.6635123915179</c:v>
                </c:pt>
                <c:pt idx="18">
                  <c:v>1003.4829801976115</c:v>
                </c:pt>
                <c:pt idx="19">
                  <c:v>1006.1885870414735</c:v>
                </c:pt>
                <c:pt idx="20">
                  <c:v>1008.0545091058382</c:v>
                </c:pt>
                <c:pt idx="21">
                  <c:v>1011.7353730546907</c:v>
                </c:pt>
                <c:pt idx="22">
                  <c:v>1012.5606555704489</c:v>
                </c:pt>
                <c:pt idx="23">
                  <c:v>1015.5554169128358</c:v>
                </c:pt>
                <c:pt idx="24">
                  <c:v>1015.3533681587774</c:v>
                </c:pt>
                <c:pt idx="25">
                  <c:v>1018.1837101399807</c:v>
                </c:pt>
                <c:pt idx="26">
                  <c:v>1012.5455587385526</c:v>
                </c:pt>
                <c:pt idx="27">
                  <c:v>1012.4752710075819</c:v>
                </c:pt>
                <c:pt idx="28">
                  <c:v>1008.3754380924488</c:v>
                </c:pt>
                <c:pt idx="29">
                  <c:v>1010.1314908633441</c:v>
                </c:pt>
                <c:pt idx="30">
                  <c:v>1009.7743408691755</c:v>
                </c:pt>
                <c:pt idx="31">
                  <c:v>1010.1130888173882</c:v>
                </c:pt>
                <c:pt idx="32">
                  <c:v>1010.2784890756346</c:v>
                </c:pt>
                <c:pt idx="33">
                  <c:v>1009.0466371590801</c:v>
                </c:pt>
                <c:pt idx="34">
                  <c:v>1007.8393068670483</c:v>
                </c:pt>
                <c:pt idx="35">
                  <c:v>1007.4230191263442</c:v>
                </c:pt>
                <c:pt idx="36">
                  <c:v>1008.0225982706547</c:v>
                </c:pt>
                <c:pt idx="37">
                  <c:v>1011.3390609658595</c:v>
                </c:pt>
                <c:pt idx="38">
                  <c:v>1014.9572798395951</c:v>
                </c:pt>
                <c:pt idx="39">
                  <c:v>1021.7712043982839</c:v>
                </c:pt>
                <c:pt idx="40">
                  <c:v>1023.74431854075</c:v>
                </c:pt>
                <c:pt idx="41">
                  <c:v>1023.401491408187</c:v>
                </c:pt>
                <c:pt idx="42">
                  <c:v>1019.0609729816804</c:v>
                </c:pt>
                <c:pt idx="43">
                  <c:v>1018.0250975610805</c:v>
                </c:pt>
                <c:pt idx="44">
                  <c:v>1019.5386032816962</c:v>
                </c:pt>
                <c:pt idx="45">
                  <c:v>1016.5671605012043</c:v>
                </c:pt>
                <c:pt idx="46">
                  <c:v>1017.3108994320456</c:v>
                </c:pt>
                <c:pt idx="47">
                  <c:v>1014.3745018659037</c:v>
                </c:pt>
                <c:pt idx="48">
                  <c:v>1012.0798195095506</c:v>
                </c:pt>
                <c:pt idx="49">
                  <c:v>1008.8713509341993</c:v>
                </c:pt>
                <c:pt idx="50">
                  <c:v>1011.2651383816693</c:v>
                </c:pt>
                <c:pt idx="51">
                  <c:v>1018.4284587948694</c:v>
                </c:pt>
                <c:pt idx="52">
                  <c:v>1021.8364087886309</c:v>
                </c:pt>
                <c:pt idx="53">
                  <c:v>1023.1871786337001</c:v>
                </c:pt>
                <c:pt idx="54">
                  <c:v>1025.4033090208704</c:v>
                </c:pt>
                <c:pt idx="55">
                  <c:v>1033.6579804785667</c:v>
                </c:pt>
                <c:pt idx="56">
                  <c:v>1038.0033231862112</c:v>
                </c:pt>
                <c:pt idx="57">
                  <c:v>1036.1175834721985</c:v>
                </c:pt>
                <c:pt idx="58">
                  <c:v>1039.4019725177441</c:v>
                </c:pt>
                <c:pt idx="59">
                  <c:v>1039.3741184097421</c:v>
                </c:pt>
                <c:pt idx="60">
                  <c:v>1045.2398427419414</c:v>
                </c:pt>
                <c:pt idx="61">
                  <c:v>1044.1370192922257</c:v>
                </c:pt>
                <c:pt idx="62">
                  <c:v>1040.9421421164022</c:v>
                </c:pt>
                <c:pt idx="63">
                  <c:v>1042.0460507286082</c:v>
                </c:pt>
                <c:pt idx="64">
                  <c:v>1038.2772388914495</c:v>
                </c:pt>
                <c:pt idx="65">
                  <c:v>1036.6571907465516</c:v>
                </c:pt>
                <c:pt idx="66">
                  <c:v>1035.6639117633958</c:v>
                </c:pt>
                <c:pt idx="67">
                  <c:v>1038.064544637218</c:v>
                </c:pt>
                <c:pt idx="68">
                  <c:v>1026.6500436241736</c:v>
                </c:pt>
                <c:pt idx="69">
                  <c:v>1020.0404744916218</c:v>
                </c:pt>
                <c:pt idx="70">
                  <c:v>1024.7589125855047</c:v>
                </c:pt>
                <c:pt idx="71">
                  <c:v>1027.1966214433928</c:v>
                </c:pt>
                <c:pt idx="72">
                  <c:v>1029.4792258530038</c:v>
                </c:pt>
                <c:pt idx="73">
                  <c:v>1028.1215632611186</c:v>
                </c:pt>
                <c:pt idx="74">
                  <c:v>1021.7163463465366</c:v>
                </c:pt>
                <c:pt idx="75">
                  <c:v>1023.006100063287</c:v>
                </c:pt>
                <c:pt idx="76">
                  <c:v>1024.2039806993978</c:v>
                </c:pt>
                <c:pt idx="77">
                  <c:v>1031.236452010982</c:v>
                </c:pt>
                <c:pt idx="78">
                  <c:v>1030.9694346668514</c:v>
                </c:pt>
                <c:pt idx="79">
                  <c:v>1026.6521738470669</c:v>
                </c:pt>
                <c:pt idx="80">
                  <c:v>1030.7148914780885</c:v>
                </c:pt>
                <c:pt idx="81">
                  <c:v>1025.5983495341009</c:v>
                </c:pt>
                <c:pt idx="82">
                  <c:v>1015.9908830759119</c:v>
                </c:pt>
                <c:pt idx="83">
                  <c:v>1012.5586440497352</c:v>
                </c:pt>
                <c:pt idx="84">
                  <c:v>1010.8916708480577</c:v>
                </c:pt>
                <c:pt idx="85">
                  <c:v>1021.1139119335891</c:v>
                </c:pt>
                <c:pt idx="86">
                  <c:v>1025.4125148560991</c:v>
                </c:pt>
                <c:pt idx="87">
                  <c:v>1032.6348454911961</c:v>
                </c:pt>
                <c:pt idx="88">
                  <c:v>1034.5287580106606</c:v>
                </c:pt>
                <c:pt idx="89">
                  <c:v>1036.4947115243654</c:v>
                </c:pt>
                <c:pt idx="90">
                  <c:v>1036.4941132012186</c:v>
                </c:pt>
                <c:pt idx="91">
                  <c:v>1037.804266849929</c:v>
                </c:pt>
                <c:pt idx="92">
                  <c:v>1039.8724165236629</c:v>
                </c:pt>
                <c:pt idx="93">
                  <c:v>1040.0408396772723</c:v>
                </c:pt>
                <c:pt idx="94">
                  <c:v>1041.2894286011058</c:v>
                </c:pt>
                <c:pt idx="95">
                  <c:v>1042.1446874273422</c:v>
                </c:pt>
                <c:pt idx="96">
                  <c:v>1050.163102248219</c:v>
                </c:pt>
                <c:pt idx="97">
                  <c:v>1051.4187788150143</c:v>
                </c:pt>
                <c:pt idx="98">
                  <c:v>1051.9425922831886</c:v>
                </c:pt>
                <c:pt idx="99">
                  <c:v>1049.2580751271933</c:v>
                </c:pt>
                <c:pt idx="100">
                  <c:v>1054.2401547714726</c:v>
                </c:pt>
                <c:pt idx="101">
                  <c:v>1054.8784364405217</c:v>
                </c:pt>
                <c:pt idx="102">
                  <c:v>1046.9103296885339</c:v>
                </c:pt>
                <c:pt idx="103">
                  <c:v>1050.5014964960192</c:v>
                </c:pt>
                <c:pt idx="104">
                  <c:v>1048.7756686685448</c:v>
                </c:pt>
                <c:pt idx="105">
                  <c:v>1044.951465421874</c:v>
                </c:pt>
                <c:pt idx="106">
                  <c:v>1049.9915222582738</c:v>
                </c:pt>
                <c:pt idx="107">
                  <c:v>1049.3520190796364</c:v>
                </c:pt>
                <c:pt idx="108">
                  <c:v>1048.0426690767615</c:v>
                </c:pt>
                <c:pt idx="109">
                  <c:v>1048.6079793831382</c:v>
                </c:pt>
                <c:pt idx="110">
                  <c:v>1045.6889869250545</c:v>
                </c:pt>
                <c:pt idx="111">
                  <c:v>1045.6402524620828</c:v>
                </c:pt>
                <c:pt idx="112">
                  <c:v>1045.3953089110487</c:v>
                </c:pt>
                <c:pt idx="113">
                  <c:v>1048.213931458173</c:v>
                </c:pt>
                <c:pt idx="114">
                  <c:v>1050.3000893753622</c:v>
                </c:pt>
                <c:pt idx="115">
                  <c:v>1047.7997137872301</c:v>
                </c:pt>
                <c:pt idx="116">
                  <c:v>1057.02537709188</c:v>
                </c:pt>
                <c:pt idx="117">
                  <c:v>1057.7180027039137</c:v>
                </c:pt>
                <c:pt idx="118">
                  <c:v>1050.236886881228</c:v>
                </c:pt>
                <c:pt idx="119">
                  <c:v>1050.2867024964808</c:v>
                </c:pt>
                <c:pt idx="120">
                  <c:v>1038.8209999400362</c:v>
                </c:pt>
                <c:pt idx="121">
                  <c:v>1045.2605875518543</c:v>
                </c:pt>
                <c:pt idx="122">
                  <c:v>1039.9206625432073</c:v>
                </c:pt>
                <c:pt idx="123">
                  <c:v>1035.5311104921559</c:v>
                </c:pt>
                <c:pt idx="124">
                  <c:v>1035.3076777009078</c:v>
                </c:pt>
                <c:pt idx="125">
                  <c:v>1033.2254305393008</c:v>
                </c:pt>
                <c:pt idx="126">
                  <c:v>1039.3197151156678</c:v>
                </c:pt>
                <c:pt idx="127">
                  <c:v>1043.6760610341066</c:v>
                </c:pt>
                <c:pt idx="128">
                  <c:v>1041.1262588209715</c:v>
                </c:pt>
                <c:pt idx="129">
                  <c:v>1047.34352527141</c:v>
                </c:pt>
                <c:pt idx="130">
                  <c:v>1045.9776008474387</c:v>
                </c:pt>
                <c:pt idx="131">
                  <c:v>1045.0336345993574</c:v>
                </c:pt>
                <c:pt idx="132">
                  <c:v>1047.4973095589637</c:v>
                </c:pt>
                <c:pt idx="133">
                  <c:v>1047.5527907971521</c:v>
                </c:pt>
                <c:pt idx="134">
                  <c:v>1039.2113047361454</c:v>
                </c:pt>
                <c:pt idx="135">
                  <c:v>1041.1077260422101</c:v>
                </c:pt>
                <c:pt idx="136">
                  <c:v>1037.3445726096113</c:v>
                </c:pt>
                <c:pt idx="137">
                  <c:v>1043.0277939452465</c:v>
                </c:pt>
                <c:pt idx="138">
                  <c:v>1045.9113931028598</c:v>
                </c:pt>
                <c:pt idx="139">
                  <c:v>1049.1706622007357</c:v>
                </c:pt>
                <c:pt idx="140">
                  <c:v>1027.1018177021913</c:v>
                </c:pt>
                <c:pt idx="141">
                  <c:v>1008.3961460084414</c:v>
                </c:pt>
                <c:pt idx="142">
                  <c:v>995.41959649978844</c:v>
                </c:pt>
                <c:pt idx="143">
                  <c:v>988.49834110977508</c:v>
                </c:pt>
                <c:pt idx="144">
                  <c:v>1013.9152872465536</c:v>
                </c:pt>
                <c:pt idx="145">
                  <c:v>997.19613341702757</c:v>
                </c:pt>
                <c:pt idx="146">
                  <c:v>1003.1945884407927</c:v>
                </c:pt>
                <c:pt idx="147">
                  <c:v>1012.6913009534597</c:v>
                </c:pt>
                <c:pt idx="148">
                  <c:v>1016.8659796028398</c:v>
                </c:pt>
                <c:pt idx="149">
                  <c:v>1012.4114276820879</c:v>
                </c:pt>
                <c:pt idx="150">
                  <c:v>1012.5189269421804</c:v>
                </c:pt>
                <c:pt idx="151">
                  <c:v>1003.5611439785861</c:v>
                </c:pt>
                <c:pt idx="152">
                  <c:v>1012.7191390206269</c:v>
                </c:pt>
                <c:pt idx="153">
                  <c:v>1016.7953590245422</c:v>
                </c:pt>
                <c:pt idx="154">
                  <c:v>1024.3466823740234</c:v>
                </c:pt>
                <c:pt idx="155">
                  <c:v>1023.6427856692501</c:v>
                </c:pt>
                <c:pt idx="156">
                  <c:v>1025.4881369667617</c:v>
                </c:pt>
                <c:pt idx="157">
                  <c:v>1029.4618913246195</c:v>
                </c:pt>
                <c:pt idx="158">
                  <c:v>1030.5113036059081</c:v>
                </c:pt>
                <c:pt idx="159">
                  <c:v>1030.9271213501456</c:v>
                </c:pt>
                <c:pt idx="160">
                  <c:v>1033.9266059164099</c:v>
                </c:pt>
                <c:pt idx="161">
                  <c:v>1033.6760745404899</c:v>
                </c:pt>
                <c:pt idx="162">
                  <c:v>1032.438468776407</c:v>
                </c:pt>
                <c:pt idx="163">
                  <c:v>1036.8386101847091</c:v>
                </c:pt>
                <c:pt idx="164">
                  <c:v>1035.8704832308933</c:v>
                </c:pt>
                <c:pt idx="165">
                  <c:v>1039.4317194442808</c:v>
                </c:pt>
                <c:pt idx="166">
                  <c:v>1046.4211355505388</c:v>
                </c:pt>
                <c:pt idx="167">
                  <c:v>1047.012036603094</c:v>
                </c:pt>
                <c:pt idx="168">
                  <c:v>1047.0014368193006</c:v>
                </c:pt>
                <c:pt idx="169">
                  <c:v>1053.7549949034897</c:v>
                </c:pt>
                <c:pt idx="170">
                  <c:v>1054.7966105369082</c:v>
                </c:pt>
                <c:pt idx="171">
                  <c:v>1050.2179931836781</c:v>
                </c:pt>
                <c:pt idx="172">
                  <c:v>1040.8187295459102</c:v>
                </c:pt>
                <c:pt idx="173">
                  <c:v>1039.2967494521438</c:v>
                </c:pt>
                <c:pt idx="174">
                  <c:v>1036.7819732043561</c:v>
                </c:pt>
                <c:pt idx="175">
                  <c:v>1042.3077192562953</c:v>
                </c:pt>
                <c:pt idx="176">
                  <c:v>1049.0837280932042</c:v>
                </c:pt>
                <c:pt idx="177">
                  <c:v>1047.4071809191341</c:v>
                </c:pt>
                <c:pt idx="178">
                  <c:v>1049.9348211145807</c:v>
                </c:pt>
                <c:pt idx="179">
                  <c:v>1049.0123808650792</c:v>
                </c:pt>
                <c:pt idx="180">
                  <c:v>1050.4179397863049</c:v>
                </c:pt>
                <c:pt idx="181">
                  <c:v>1049.7356099842405</c:v>
                </c:pt>
                <c:pt idx="182">
                  <c:v>1050.4314213061127</c:v>
                </c:pt>
                <c:pt idx="183">
                  <c:v>1049.2734679124958</c:v>
                </c:pt>
                <c:pt idx="184">
                  <c:v>1048.9780759352661</c:v>
                </c:pt>
                <c:pt idx="185">
                  <c:v>1047.6398596476981</c:v>
                </c:pt>
                <c:pt idx="186">
                  <c:v>1050.3254707886433</c:v>
                </c:pt>
                <c:pt idx="187">
                  <c:v>1050.418634354462</c:v>
                </c:pt>
                <c:pt idx="188">
                  <c:v>1050.334720736168</c:v>
                </c:pt>
                <c:pt idx="189">
                  <c:v>1044.3529642216779</c:v>
                </c:pt>
                <c:pt idx="190">
                  <c:v>1046.0385135123711</c:v>
                </c:pt>
                <c:pt idx="191">
                  <c:v>1045.1557959847166</c:v>
                </c:pt>
                <c:pt idx="192">
                  <c:v>1047.9830316582145</c:v>
                </c:pt>
                <c:pt idx="193">
                  <c:v>1046.9783628801397</c:v>
                </c:pt>
                <c:pt idx="194">
                  <c:v>1048.4425903534761</c:v>
                </c:pt>
                <c:pt idx="195">
                  <c:v>1053.6285169294219</c:v>
                </c:pt>
                <c:pt idx="196">
                  <c:v>1058.0786905042501</c:v>
                </c:pt>
                <c:pt idx="197">
                  <c:v>1049.9890784370557</c:v>
                </c:pt>
                <c:pt idx="198">
                  <c:v>1052.0827562977111</c:v>
                </c:pt>
                <c:pt idx="199">
                  <c:v>1056.2058331848568</c:v>
                </c:pt>
                <c:pt idx="200">
                  <c:v>1058.477576345063</c:v>
                </c:pt>
                <c:pt idx="201">
                  <c:v>1055.2004177059109</c:v>
                </c:pt>
                <c:pt idx="202">
                  <c:v>1056.6588921337607</c:v>
                </c:pt>
                <c:pt idx="203">
                  <c:v>1057.7349755114676</c:v>
                </c:pt>
                <c:pt idx="204">
                  <c:v>1055.1983572606503</c:v>
                </c:pt>
                <c:pt idx="205">
                  <c:v>1055.316875772372</c:v>
                </c:pt>
                <c:pt idx="206">
                  <c:v>1058.8146375994716</c:v>
                </c:pt>
                <c:pt idx="207">
                  <c:v>1058.4762008434584</c:v>
                </c:pt>
                <c:pt idx="208">
                  <c:v>1052.4956706508069</c:v>
                </c:pt>
                <c:pt idx="209">
                  <c:v>1054.298608376394</c:v>
                </c:pt>
                <c:pt idx="210">
                  <c:v>1049.1590045238718</c:v>
                </c:pt>
                <c:pt idx="211">
                  <c:v>1051.0270744560478</c:v>
                </c:pt>
                <c:pt idx="212">
                  <c:v>1055.3001684406381</c:v>
                </c:pt>
                <c:pt idx="213">
                  <c:v>1053.9757889773739</c:v>
                </c:pt>
                <c:pt idx="214">
                  <c:v>1056.1400473142394</c:v>
                </c:pt>
                <c:pt idx="215">
                  <c:v>1056.2563529927679</c:v>
                </c:pt>
                <c:pt idx="216">
                  <c:v>1057.4985127499181</c:v>
                </c:pt>
                <c:pt idx="217">
                  <c:v>1058.2174661845002</c:v>
                </c:pt>
                <c:pt idx="218">
                  <c:v>1061.5934660430325</c:v>
                </c:pt>
                <c:pt idx="219">
                  <c:v>1058.2515393242466</c:v>
                </c:pt>
                <c:pt idx="220">
                  <c:v>1061.7335787268833</c:v>
                </c:pt>
                <c:pt idx="221">
                  <c:v>1061.1366920367336</c:v>
                </c:pt>
                <c:pt idx="222">
                  <c:v>1060.6022202357178</c:v>
                </c:pt>
                <c:pt idx="223">
                  <c:v>1056.7180130374197</c:v>
                </c:pt>
                <c:pt idx="224">
                  <c:v>1063.7089634495489</c:v>
                </c:pt>
                <c:pt idx="225">
                  <c:v>1065.8440635585237</c:v>
                </c:pt>
                <c:pt idx="226">
                  <c:v>1066.2834902037705</c:v>
                </c:pt>
                <c:pt idx="227">
                  <c:v>1069.2955965010847</c:v>
                </c:pt>
                <c:pt idx="228">
                  <c:v>1068.4964036014742</c:v>
                </c:pt>
                <c:pt idx="229">
                  <c:v>1069.7565218754914</c:v>
                </c:pt>
                <c:pt idx="230">
                  <c:v>1072.9009401985768</c:v>
                </c:pt>
                <c:pt idx="231">
                  <c:v>1072.5442906784613</c:v>
                </c:pt>
                <c:pt idx="232">
                  <c:v>1070.7467819734929</c:v>
                </c:pt>
                <c:pt idx="233">
                  <c:v>1068.8750266594668</c:v>
                </c:pt>
                <c:pt idx="234">
                  <c:v>1070.86690055851</c:v>
                </c:pt>
                <c:pt idx="235">
                  <c:v>1071.0080839680993</c:v>
                </c:pt>
                <c:pt idx="236">
                  <c:v>1069.2198981964557</c:v>
                </c:pt>
                <c:pt idx="237">
                  <c:v>1076.2595004612558</c:v>
                </c:pt>
                <c:pt idx="238">
                  <c:v>1072.4385599204318</c:v>
                </c:pt>
                <c:pt idx="239">
                  <c:v>1071.0683710404653</c:v>
                </c:pt>
                <c:pt idx="240">
                  <c:v>1070.3862385406719</c:v>
                </c:pt>
                <c:pt idx="241">
                  <c:v>1072.4371346922385</c:v>
                </c:pt>
                <c:pt idx="242">
                  <c:v>1073.1896535741382</c:v>
                </c:pt>
                <c:pt idx="243">
                  <c:v>1069.293933066491</c:v>
                </c:pt>
                <c:pt idx="244">
                  <c:v>1073.7834379667911</c:v>
                </c:pt>
                <c:pt idx="245">
                  <c:v>1079.2973386640963</c:v>
                </c:pt>
                <c:pt idx="246">
                  <c:v>1083.6031463276636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E4-4CF1-B76B-7FB30928E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0502239"/>
        <c:axId val="1503392079"/>
      </c:lineChart>
      <c:dateAx>
        <c:axId val="1280502239"/>
        <c:scaling>
          <c:orientation val="minMax"/>
        </c:scaling>
        <c:delete val="0"/>
        <c:axPos val="b"/>
        <c:numFmt formatCode="[$-40C]m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2079"/>
        <c:crosses val="autoZero"/>
        <c:auto val="1"/>
        <c:lblOffset val="100"/>
        <c:baseTimeUnit val="days"/>
        <c:majorUnit val="3"/>
        <c:majorTimeUnit val="months"/>
      </c:dateAx>
      <c:valAx>
        <c:axId val="1503392079"/>
        <c:scaling>
          <c:orientation val="minMax"/>
          <c:min val="9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502239"/>
        <c:crosses val="autoZero"/>
        <c:crossBetween val="between"/>
        <c:minorUnit val="10"/>
      </c:valAx>
      <c:valAx>
        <c:axId val="1210162207"/>
        <c:scaling>
          <c:orientation val="minMax"/>
          <c:max val="0.1"/>
          <c:min val="-0.02"/>
        </c:scaling>
        <c:delete val="0"/>
        <c:axPos val="r"/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Ratio</a:t>
                </a:r>
              </a:p>
            </c:rich>
          </c:tx>
          <c:layout>
            <c:manualLayout>
              <c:xMode val="edge"/>
              <c:yMode val="edge"/>
              <c:x val="0.89100847795921911"/>
              <c:y val="3.7770532231166227E-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738847"/>
        <c:crosses val="max"/>
        <c:crossBetween val="between"/>
      </c:valAx>
      <c:dateAx>
        <c:axId val="1203738847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1210162207"/>
        <c:crossesAt val="0"/>
        <c:auto val="1"/>
        <c:lblOffset val="100"/>
        <c:baseTimeUnit val="days"/>
      </c:dateAx>
      <c:spPr>
        <a:noFill/>
        <a:ln w="25400"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6.2125311899124708E-2"/>
          <c:y val="0.87114385215759971"/>
          <c:w val="0.78135377803288097"/>
          <c:h val="6.92002708417890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FB-4770-A3A5-1070D96ECDC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FB-4770-A3A5-1070D96ECDCD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FB-4770-A3A5-1070D96ECDCD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CFB-4770-A3A5-1070D96ECDCD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CFB-4770-A3A5-1070D96ECDCD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CFB-4770-A3A5-1070D96ECDCD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CFB-4770-A3A5-1070D96ECDCD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CFB-4770-A3A5-1070D96ECDCD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CFB-4770-A3A5-1070D96ECDCD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CFB-4770-A3A5-1070D96ECDCD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CFB-4770-A3A5-1070D96ECDCD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CFB-4770-A3A5-1070D96ECDCD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CFB-4770-A3A5-1070D96ECDC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CFB-4770-A3A5-1070D96ECDC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CFB-4770-A3A5-1070D96ECDC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CFB-4770-A3A5-1070D96ECDC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CFB-4770-A3A5-1070D96ECDC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CFB-4770-A3A5-1070D96ECDC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CFB-4770-A3A5-1070D96ECD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Repartition!$C$18:$C$29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0.57695305947588416</c:v>
                </c:pt>
                <c:pt idx="4">
                  <c:v>0</c:v>
                </c:pt>
                <c:pt idx="5">
                  <c:v>8.1659702430240663E-2</c:v>
                </c:pt>
                <c:pt idx="6">
                  <c:v>4.3835183072810431E-2</c:v>
                </c:pt>
                <c:pt idx="7">
                  <c:v>0</c:v>
                </c:pt>
                <c:pt idx="8">
                  <c:v>0</c:v>
                </c:pt>
                <c:pt idx="9">
                  <c:v>0.14876494912788868</c:v>
                </c:pt>
                <c:pt idx="10">
                  <c:v>0</c:v>
                </c:pt>
                <c:pt idx="11">
                  <c:v>0.14878710589317612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64FF-684A-8486-CEF0E4B9F01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dLbls>
          <c:showLegendKey val="0"/>
          <c:showVal val="1"/>
          <c:showCatName val="1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90D-43CB-9D66-1E54DDA0284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90D-43CB-9D66-1E54DDA02846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90D-43CB-9D66-1E54DDA0284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90D-43CB-9D66-1E54DDA02846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90D-43CB-9D66-1E54DDA02846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90D-43CB-9D66-1E54DDA02846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90D-43CB-9D66-1E54DDA02846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90D-43CB-9D66-1E54DDA02846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A90D-43CB-9D66-1E54DDA02846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A90D-43CB-9D66-1E54DDA02846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A90D-43CB-9D66-1E54DDA02846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A90D-43CB-9D66-1E54DDA02846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Repartition!$E$18:$E$29</c:f>
              <c:numCache>
                <c:formatCode>0.00%</c:formatCode>
                <c:ptCount val="12"/>
                <c:pt idx="0">
                  <c:v>2.2612478883677279E-2</c:v>
                </c:pt>
                <c:pt idx="1">
                  <c:v>4.4176475509643626E-2</c:v>
                </c:pt>
                <c:pt idx="2">
                  <c:v>-4.3618733733492383E-17</c:v>
                </c:pt>
                <c:pt idx="3">
                  <c:v>0.46614313410257308</c:v>
                </c:pt>
                <c:pt idx="4">
                  <c:v>1.5505461234297411E-2</c:v>
                </c:pt>
                <c:pt idx="5">
                  <c:v>3.2502293623498976E-2</c:v>
                </c:pt>
                <c:pt idx="6">
                  <c:v>3.4921470892765066E-2</c:v>
                </c:pt>
                <c:pt idx="7">
                  <c:v>2.3965914814952465E-2</c:v>
                </c:pt>
                <c:pt idx="8">
                  <c:v>4.8848775280111834E-2</c:v>
                </c:pt>
                <c:pt idx="9">
                  <c:v>0.1333111107463805</c:v>
                </c:pt>
                <c:pt idx="10">
                  <c:v>0</c:v>
                </c:pt>
                <c:pt idx="11">
                  <c:v>0.17801288491209977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90D-43CB-9D66-1E54DDA0284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1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593557593814364"/>
          <c:y val="9.323502617418232E-2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ABD5-445A-8413-8C2605BB147C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ABD5-445A-8413-8C2605BB147C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ABD5-445A-8413-8C2605BB147C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ABD5-445A-8413-8C2605BB147C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ABD5-445A-8413-8C2605BB147C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ABD5-445A-8413-8C2605BB147C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ABD5-445A-8413-8C2605BB147C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ABD5-445A-8413-8C2605BB147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ABD5-445A-8413-8C2605BB147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ABD5-445A-8413-8C2605BB147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ABD5-445A-8413-8C2605BB147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ABD5-445A-8413-8C2605BB147C}"/>
              </c:ext>
            </c:extLst>
          </c:dPt>
          <c:dLbls>
            <c:dLbl>
              <c:idx val="0"/>
              <c:layout>
                <c:manualLayout>
                  <c:x val="-3.5584566639910012E-2"/>
                  <c:y val="-3.65253198753723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D5-445A-8413-8C2605BB147C}"/>
                </c:ext>
              </c:extLst>
            </c:dLbl>
            <c:dLbl>
              <c:idx val="1"/>
              <c:layout>
                <c:manualLayout>
                  <c:x val="6.0043635442472001E-2"/>
                  <c:y val="5.44096160708554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BD5-445A-8413-8C2605BB147C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BD5-445A-8413-8C2605BB147C}"/>
                </c:ext>
              </c:extLst>
            </c:dLbl>
            <c:dLbl>
              <c:idx val="3"/>
              <c:layout>
                <c:manualLayout>
                  <c:x val="1.3942220319194634E-2"/>
                  <c:y val="4.849239081245689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BD5-445A-8413-8C2605BB147C}"/>
                </c:ext>
              </c:extLst>
            </c:dLbl>
            <c:dLbl>
              <c:idx val="4"/>
              <c:layout>
                <c:manualLayout>
                  <c:x val="2.2149600455992374E-2"/>
                  <c:y val="3.18457491902702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BD5-445A-8413-8C2605BB147C}"/>
                </c:ext>
              </c:extLst>
            </c:dLbl>
            <c:dLbl>
              <c:idx val="9"/>
              <c:layout>
                <c:manualLayout>
                  <c:x val="-3.7994542410591359E-2"/>
                  <c:y val="-2.89978617995269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BD5-445A-8413-8C2605BB147C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BD5-445A-8413-8C2605BB147C}"/>
                </c:ext>
              </c:extLst>
            </c:dLbl>
            <c:dLbl>
              <c:idx val="11"/>
              <c:layout>
                <c:manualLayout>
                  <c:x val="-1.4623730601050804E-2"/>
                  <c:y val="-1.306732960103406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BD5-445A-8413-8C2605BB147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Repartition!$D$18:$D$29</c:f>
              <c:numCache>
                <c:formatCode>0.00%</c:formatCode>
                <c:ptCount val="12"/>
                <c:pt idx="0">
                  <c:v>2.8099266139388544E-2</c:v>
                </c:pt>
                <c:pt idx="1">
                  <c:v>5.4895641863559795E-2</c:v>
                </c:pt>
                <c:pt idx="2">
                  <c:v>-5.420256727028989E-17</c:v>
                </c:pt>
                <c:pt idx="3">
                  <c:v>0.43925574641402226</c:v>
                </c:pt>
                <c:pt idx="4">
                  <c:v>1.9267771750181593E-2</c:v>
                </c:pt>
                <c:pt idx="5">
                  <c:v>2.0574532604811516E-2</c:v>
                </c:pt>
                <c:pt idx="6">
                  <c:v>3.2758610171384581E-2</c:v>
                </c:pt>
                <c:pt idx="7">
                  <c:v>2.9781105473817498E-2</c:v>
                </c:pt>
                <c:pt idx="8">
                  <c:v>6.0701648158082419E-2</c:v>
                </c:pt>
                <c:pt idx="9">
                  <c:v>0.12956132621724212</c:v>
                </c:pt>
                <c:pt idx="10">
                  <c:v>0</c:v>
                </c:pt>
                <c:pt idx="11">
                  <c:v>0.18510435120750957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BD5-445A-8413-8C2605BB14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75"/>
      <c:rotY val="0"/>
      <c:rAngAx val="0"/>
    </c:view3D>
    <c:floor>
      <c:thickness val="0"/>
      <c:spPr>
        <a:noFill/>
        <a:ln w="6350" cap="flat" cmpd="sng" algn="ctr">
          <a:solidFill>
            <a:schemeClr val="tx1">
              <a:tint val="75000"/>
            </a:schemeClr>
          </a:solidFill>
          <a:prstDash val="solid"/>
          <a:round/>
        </a:ln>
        <a:effectLst/>
        <a:sp3d contourW="6350">
          <a:contourClr>
            <a:schemeClr val="tx1">
              <a:tint val="75000"/>
            </a:schemeClr>
          </a:contourClr>
        </a:sp3d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4937858879319346"/>
          <c:y val="0.11830897088742273"/>
          <c:w val="0.67599639259727029"/>
          <c:h val="0.76961011743777885"/>
        </c:manualLayout>
      </c:layout>
      <c:pie3DChart>
        <c:varyColors val="1"/>
        <c:ser>
          <c:idx val="0"/>
          <c:order val="0"/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2BD-40C3-86C5-4EB56265E285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2BD-40C3-86C5-4EB56265E285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2BD-40C3-86C5-4EB56265E285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62BD-40C3-86C5-4EB56265E285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62BD-40C3-86C5-4EB56265E285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B-62BD-40C3-86C5-4EB56265E285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D-62BD-40C3-86C5-4EB56265E285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F-62BD-40C3-86C5-4EB56265E285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1-62BD-40C3-86C5-4EB56265E285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3-62BD-40C3-86C5-4EB56265E285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5-62BD-40C3-86C5-4EB56265E285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7-62BD-40C3-86C5-4EB56265E285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2BD-40C3-86C5-4EB56265E285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2BD-40C3-86C5-4EB56265E285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2BD-40C3-86C5-4EB56265E28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BD-40C3-86C5-4EB56265E285}"/>
                </c:ext>
              </c:extLst>
            </c:dLbl>
            <c:dLbl>
              <c:idx val="5"/>
              <c:layout>
                <c:manualLayout>
                  <c:x val="-3.7647106268089418E-2"/>
                  <c:y val="4.7810273299293835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BD-40C3-86C5-4EB56265E285}"/>
                </c:ext>
              </c:extLst>
            </c:dLbl>
            <c:dLbl>
              <c:idx val="6"/>
              <c:layout>
                <c:manualLayout>
                  <c:x val="-4.8178024478676029E-2"/>
                  <c:y val="-4.997078370056615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BD-40C3-86C5-4EB56265E28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BD-40C3-86C5-4EB56265E28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BD-40C3-86C5-4EB56265E285}"/>
                </c:ext>
              </c:extLst>
            </c:dLbl>
            <c:dLbl>
              <c:idx val="9"/>
              <c:layout>
                <c:manualLayout>
                  <c:x val="-5.913341943507195E-2"/>
                  <c:y val="-2.108183432752127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BD-40C3-86C5-4EB56265E28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BD-40C3-86C5-4EB56265E285}"/>
                </c:ext>
              </c:extLst>
            </c:dLbl>
            <c:dLbl>
              <c:idx val="11"/>
              <c:layout>
                <c:manualLayout>
                  <c:x val="-1.2117203267188389E-2"/>
                  <c:y val="-5.901180137151207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2BD-40C3-86C5-4EB56265E285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Repartition!$C$18:$C$29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0.57695305947588416</c:v>
                </c:pt>
                <c:pt idx="4">
                  <c:v>0</c:v>
                </c:pt>
                <c:pt idx="5">
                  <c:v>8.1659702430240663E-2</c:v>
                </c:pt>
                <c:pt idx="6">
                  <c:v>4.3835183072810431E-2</c:v>
                </c:pt>
                <c:pt idx="7">
                  <c:v>0</c:v>
                </c:pt>
                <c:pt idx="8">
                  <c:v>0</c:v>
                </c:pt>
                <c:pt idx="9">
                  <c:v>0.14876494912788868</c:v>
                </c:pt>
                <c:pt idx="10">
                  <c:v>0</c:v>
                </c:pt>
                <c:pt idx="11">
                  <c:v>0.14878710589317612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62BD-40C3-86C5-4EB56265E28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4EE-DE43-8117-F8AEE87CB12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4EE-DE43-8117-F8AEE87CB12A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4EE-DE43-8117-F8AEE87CB12A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4EE-DE43-8117-F8AEE87CB12A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34EE-DE43-8117-F8AEE87CB12A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4EE-DE43-8117-F8AEE87CB12A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4EE-DE43-8117-F8AEE87CB12A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34EE-DE43-8117-F8AEE87CB12A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34EE-DE43-8117-F8AEE87CB12A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34EE-DE43-8117-F8AEE87CB12A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34EE-DE43-8117-F8AEE87CB12A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34EE-DE43-8117-F8AEE87CB12A}"/>
              </c:ext>
            </c:extLst>
          </c:dPt>
          <c:dLbls>
            <c:dLbl>
              <c:idx val="0"/>
              <c:layout>
                <c:manualLayout>
                  <c:x val="-2.7674796301514072E-2"/>
                  <c:y val="-2.3956768945991098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4EE-DE43-8117-F8AEE87CB12A}"/>
                </c:ext>
              </c:extLst>
            </c:dLbl>
            <c:dLbl>
              <c:idx val="1"/>
              <c:layout>
                <c:manualLayout>
                  <c:x val="4.9814633342725331E-2"/>
                  <c:y val="7.842899231667804E-18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4EE-DE43-8117-F8AEE87CB12A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4EE-DE43-8117-F8AEE87CB12A}"/>
                </c:ext>
              </c:extLst>
            </c:dLbl>
            <c:dLbl>
              <c:idx val="3"/>
              <c:layout>
                <c:manualLayout>
                  <c:x val="-0.21309593152165837"/>
                  <c:y val="-6.5025515710547377E-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4EE-DE43-8117-F8AEE87CB12A}"/>
                </c:ext>
              </c:extLst>
            </c:dLbl>
            <c:dLbl>
              <c:idx val="9"/>
              <c:layout>
                <c:manualLayout>
                  <c:x val="0.1881886148502957"/>
                  <c:y val="3.4223955637130134E-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4EE-DE43-8117-F8AEE87CB12A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4EE-DE43-8117-F8AEE87CB12A}"/>
                </c:ext>
              </c:extLst>
            </c:dLbl>
            <c:dLbl>
              <c:idx val="11"/>
              <c:layout>
                <c:manualLayout>
                  <c:x val="0.1134666648362077"/>
                  <c:y val="0.13347342698480752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0.15269557963771294"/>
                      <c:h val="5.20376592862391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7-34EE-DE43-8117-F8AEE87CB12A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6350" cap="flat" cmpd="sng" algn="ctr">
                  <a:solidFill>
                    <a:schemeClr val="tx1"/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Repartition!$E$18:$E$29</c:f>
              <c:numCache>
                <c:formatCode>0.00%</c:formatCode>
                <c:ptCount val="12"/>
                <c:pt idx="0">
                  <c:v>2.2612478883677279E-2</c:v>
                </c:pt>
                <c:pt idx="1">
                  <c:v>4.4176475509643626E-2</c:v>
                </c:pt>
                <c:pt idx="2">
                  <c:v>-4.3618733733492383E-17</c:v>
                </c:pt>
                <c:pt idx="3">
                  <c:v>0.46614313410257308</c:v>
                </c:pt>
                <c:pt idx="4">
                  <c:v>1.5505461234297411E-2</c:v>
                </c:pt>
                <c:pt idx="5">
                  <c:v>3.2502293623498976E-2</c:v>
                </c:pt>
                <c:pt idx="6">
                  <c:v>3.4921470892765066E-2</c:v>
                </c:pt>
                <c:pt idx="7">
                  <c:v>2.3965914814952465E-2</c:v>
                </c:pt>
                <c:pt idx="8">
                  <c:v>4.8848775280111834E-2</c:v>
                </c:pt>
                <c:pt idx="9">
                  <c:v>0.1333111107463805</c:v>
                </c:pt>
                <c:pt idx="10">
                  <c:v>0</c:v>
                </c:pt>
                <c:pt idx="11">
                  <c:v>0.17801288491209977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4EE-DE43-8117-F8AEE87CB12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37854470058359"/>
          <c:y val="0.1151949412811106"/>
          <c:w val="0.67599639259727029"/>
          <c:h val="0.7696101174377788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E5F-C748-9366-FBA832678D97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E5F-C748-9366-FBA832678D97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E5F-C748-9366-FBA832678D97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E5F-C748-9366-FBA832678D97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E5F-C748-9366-FBA832678D97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EE5F-C748-9366-FBA832678D9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EE5F-C748-9366-FBA832678D9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5F-C748-9366-FBA832678D97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5F-C748-9366-FBA832678D97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5F-C748-9366-FBA832678D97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5F-C748-9366-FBA832678D97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5F-C748-9366-FBA832678D97}"/>
              </c:ext>
            </c:extLst>
          </c:dPt>
          <c:dLbls>
            <c:dLbl>
              <c:idx val="0"/>
              <c:layout>
                <c:manualLayout>
                  <c:x val="-2.8642215657266656E-2"/>
                  <c:y val="-1.0014953443293735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E5F-C748-9366-FBA832678D9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5F-C748-9366-FBA832678D97}"/>
                </c:ext>
              </c:extLst>
            </c:dLbl>
            <c:dLbl>
              <c:idx val="3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E5F-C748-9366-FBA832678D97}"/>
                </c:ext>
              </c:extLst>
            </c:dLbl>
            <c:dLbl>
              <c:idx val="4"/>
              <c:layout>
                <c:manualLayout>
                  <c:x val="7.0570730568860887E-2"/>
                  <c:y val="-0.13373859527100387"/>
                </c:manualLayout>
              </c:layout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separator> </c:separator>
              <c:extLst>
                <c:ext xmlns:c15="http://schemas.microsoft.com/office/drawing/2012/chart" uri="{CE6537A1-D6FC-4f65-9D91-7224C49458BB}">
                  <c15:layout>
                    <c:manualLayout>
                      <c:w val="9.3402437517610001E-2"/>
                      <c:h val="0.1232062402936684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EE5F-C748-9366-FBA832678D97}"/>
                </c:ext>
              </c:extLst>
            </c:dLbl>
            <c:dLbl>
              <c:idx val="9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E5F-C748-9366-FBA832678D9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E5F-C748-9366-FBA832678D97}"/>
                </c:ext>
              </c:extLst>
            </c:dLbl>
            <c:dLbl>
              <c:idx val="11"/>
              <c:numFmt formatCode="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E5F-C748-9366-FBA832678D97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eparator> 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prstDash val="solid"/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Repartition!$B$18:$B$29</c:f>
              <c:strCache>
                <c:ptCount val="12"/>
                <c:pt idx="0">
                  <c:v>NBI HC</c:v>
                </c:pt>
                <c:pt idx="1">
                  <c:v>NBI ME</c:v>
                </c:pt>
                <c:pt idx="2">
                  <c:v>TD Core</c:v>
                </c:pt>
                <c:pt idx="3">
                  <c:v>XBB</c:v>
                </c:pt>
                <c:pt idx="4">
                  <c:v>XCB</c:v>
                </c:pt>
                <c:pt idx="5">
                  <c:v>XEF</c:v>
                </c:pt>
                <c:pt idx="6">
                  <c:v>XEM</c:v>
                </c:pt>
                <c:pt idx="7">
                  <c:v>XHY</c:v>
                </c:pt>
                <c:pt idx="8">
                  <c:v>XIG</c:v>
                </c:pt>
                <c:pt idx="9">
                  <c:v>XIU</c:v>
                </c:pt>
                <c:pt idx="10">
                  <c:v>XSB</c:v>
                </c:pt>
                <c:pt idx="11">
                  <c:v>XUS</c:v>
                </c:pt>
              </c:strCache>
            </c:strRef>
          </c:cat>
          <c:val>
            <c:numRef>
              <c:f>Repartition!$D$18:$D$29</c:f>
              <c:numCache>
                <c:formatCode>0.00%</c:formatCode>
                <c:ptCount val="12"/>
                <c:pt idx="0">
                  <c:v>2.8099266139388544E-2</c:v>
                </c:pt>
                <c:pt idx="1">
                  <c:v>5.4895641863559795E-2</c:v>
                </c:pt>
                <c:pt idx="2">
                  <c:v>-5.420256727028989E-17</c:v>
                </c:pt>
                <c:pt idx="3">
                  <c:v>0.43925574641402226</c:v>
                </c:pt>
                <c:pt idx="4">
                  <c:v>1.9267771750181593E-2</c:v>
                </c:pt>
                <c:pt idx="5">
                  <c:v>2.0574532604811516E-2</c:v>
                </c:pt>
                <c:pt idx="6">
                  <c:v>3.2758610171384581E-2</c:v>
                </c:pt>
                <c:pt idx="7">
                  <c:v>2.9781105473817498E-2</c:v>
                </c:pt>
                <c:pt idx="8">
                  <c:v>6.0701648158082419E-2</c:v>
                </c:pt>
                <c:pt idx="9">
                  <c:v>0.12956132621724212</c:v>
                </c:pt>
                <c:pt idx="10">
                  <c:v>0</c:v>
                </c:pt>
                <c:pt idx="11">
                  <c:v>0.18510435120750957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E5F-C748-9366-FBA832678D9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0"/>
                  <c:y val="0.181190408234942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E92-498A-95CD-B7C587E46BD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(T1)'!$Q$9:$Q$15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(T1)'!$U$9:$U$15</c:f>
              <c:numCache>
                <c:formatCode>0.00%</c:formatCode>
                <c:ptCount val="7"/>
                <c:pt idx="0">
                  <c:v>-5.6140350877192935E-3</c:v>
                </c:pt>
                <c:pt idx="1">
                  <c:v>-2.8395392445753953E-2</c:v>
                </c:pt>
                <c:pt idx="2">
                  <c:v>-8.5265225933202293E-2</c:v>
                </c:pt>
                <c:pt idx="3">
                  <c:v>-6.945788964181987E-2</c:v>
                </c:pt>
                <c:pt idx="4">
                  <c:v>-7.5753228120516547E-2</c:v>
                </c:pt>
                <c:pt idx="5">
                  <c:v>-6.1248117173050315E-2</c:v>
                </c:pt>
                <c:pt idx="6">
                  <c:v>-5.6140350877192935E-3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5-374A-81A8-127F3EE6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C00000"/>
              </a:solidFill>
              <a:ln w="47625">
                <a:solidFill>
                  <a:srgbClr val="C00000"/>
                </a:solidFill>
              </a:ln>
              <a:effectLst/>
            </c:spPr>
          </c:marker>
          <c:dPt>
            <c:idx val="3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92-498A-95CD-B7C587E46BDD}"/>
              </c:ext>
            </c:extLst>
          </c:dPt>
          <c:dPt>
            <c:idx val="4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6CF5-374A-81A8-127F3EE64FDF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92-498A-95CD-B7C587E46BDD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E92-498A-95CD-B7C587E46BDD}"/>
                </c:ext>
              </c:extLst>
            </c:dLbl>
            <c:dLbl>
              <c:idx val="2"/>
              <c:layout>
                <c:manualLayout>
                  <c:x val="2.9966373201342964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E92-498A-95CD-B7C587E46BDD}"/>
                </c:ext>
              </c:extLst>
            </c:dLbl>
            <c:dLbl>
              <c:idx val="3"/>
              <c:layout>
                <c:manualLayout>
                  <c:x val="3.2106853205805051E-2"/>
                  <c:y val="-3.27277094444562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E92-498A-95CD-B7C587E46BDD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CF5-374A-81A8-127F3EE64FDF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92-498A-95CD-B7C587E46BDD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E92-498A-95CD-B7C587E46BDD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ln w="3175">
                      <a:noFill/>
                    </a:ln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(T1)'!$Q$9:$Q$13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(T1)'!$V$9:$V$15</c:f>
              <c:numCache>
                <c:formatCode>0.0000000%</c:formatCode>
                <c:ptCount val="7"/>
                <c:pt idx="0" formatCode="0.00%">
                  <c:v>0</c:v>
                </c:pt>
                <c:pt idx="1">
                  <c:v>-9.3007261138995071E-4</c:v>
                </c:pt>
                <c:pt idx="2">
                  <c:v>1.6718703252547435E-4</c:v>
                </c:pt>
                <c:pt idx="3" formatCode="General">
                  <c:v>-7.7467827761696395E-5</c:v>
                </c:pt>
                <c:pt idx="4" formatCode="General">
                  <c:v>-3.7474647408122617E-4</c:v>
                </c:pt>
                <c:pt idx="5" formatCode="General">
                  <c:v>4.2417729404077136E-4</c:v>
                </c:pt>
                <c:pt idx="6" formatCode="General">
                  <c:v>-3.8880317013344985E-5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F5-374A-81A8-127F3EE64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7.0000000000000007E-2"/>
          <c:min val="-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3.0000000000000009E-3"/>
          <c:min val="-3.0000000000000009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99-D74E-B0A7-05886528877F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99-D74E-B0A7-05886528877F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99-D74E-B0A7-05886528877F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99-D74E-B0A7-05886528877F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99-D74E-B0A7-0588652887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(T1)'!$Q$9:$Q$15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(T1)'!$T$9:$T$15</c:f>
              <c:numCache>
                <c:formatCode>0%</c:formatCode>
                <c:ptCount val="7"/>
                <c:pt idx="0">
                  <c:v>0</c:v>
                </c:pt>
                <c:pt idx="1">
                  <c:v>-2.8310364486059836E-2</c:v>
                </c:pt>
                <c:pt idx="2">
                  <c:v>-6.9611639850198359E-3</c:v>
                </c:pt>
                <c:pt idx="3">
                  <c:v>9.4360505186213695E-3</c:v>
                </c:pt>
                <c:pt idx="4">
                  <c:v>2.5835477952458358E-2</c:v>
                </c:pt>
                <c:pt idx="5">
                  <c:v>-6.9255564680021364E-3</c:v>
                </c:pt>
                <c:pt idx="6">
                  <c:v>6.9255564680020809E-3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A99-D74E-B0A7-058865288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7"/>
              <c:layout>
                <c:manualLayout>
                  <c:x val="0"/>
                  <c:y val="-2.469913728052778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19-4CAE-9B5E-8C48F2C6D8A1}"/>
                </c:ext>
              </c:extLst>
            </c:dLbl>
            <c:dLbl>
              <c:idx val="8"/>
              <c:layout>
                <c:manualLayout>
                  <c:x val="-7.2065997220150631E-17"/>
                  <c:y val="-1.7963008931292948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19-4CAE-9B5E-8C48F2C6D8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(S1)'!$Q$9:$Q$22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Actions</c:v>
                </c:pt>
                <c:pt idx="13">
                  <c:v>Obligations</c:v>
                </c:pt>
              </c:strCache>
            </c:strRef>
          </c:cat>
          <c:val>
            <c:numRef>
              <c:f>'Décomposition (S1)'!$U$9:$U$22</c:f>
              <c:numCache>
                <c:formatCode>0.00%</c:formatCode>
                <c:ptCount val="14"/>
                <c:pt idx="0">
                  <c:v>-1.4144271570014633E-3</c:v>
                </c:pt>
                <c:pt idx="1">
                  <c:v>1.4836795252226587E-3</c:v>
                </c:pt>
                <c:pt idx="2">
                  <c:v>3.2605905006418467E-2</c:v>
                </c:pt>
                <c:pt idx="3">
                  <c:v>1.3237063778579916E-2</c:v>
                </c:pt>
                <c:pt idx="5">
                  <c:v>8.9482931726907466E-2</c:v>
                </c:pt>
                <c:pt idx="6">
                  <c:v>1.1872791519434629</c:v>
                </c:pt>
                <c:pt idx="7">
                  <c:v>4.5936395759717197E-2</c:v>
                </c:pt>
                <c:pt idx="8">
                  <c:v>0.10759493670886089</c:v>
                </c:pt>
                <c:pt idx="9">
                  <c:v>0.1325889741800419</c:v>
                </c:pt>
                <c:pt idx="10">
                  <c:v>6.6500415627597231E-3</c:v>
                </c:pt>
                <c:pt idx="12">
                  <c:v>0.46681350210745914</c:v>
                </c:pt>
                <c:pt idx="13">
                  <c:v>-1.4144271570014633E-3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8-411B-9B32-B59F2C5F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CE38-411B-9B32-B59F2C5FD163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2-CE38-411B-9B32-B59F2C5FD163}"/>
              </c:ext>
            </c:extLst>
          </c:dPt>
          <c:cat>
            <c:strRef>
              <c:f>'Décomposition (S1)'!$Q$9:$Q$19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(S1)'!$V$9:$V$22</c:f>
              <c:numCache>
                <c:formatCode>0.000%</c:formatCode>
                <c:ptCount val="14"/>
                <c:pt idx="0">
                  <c:v>0</c:v>
                </c:pt>
                <c:pt idx="1">
                  <c:v>1.0187818904316088E-4</c:v>
                </c:pt>
                <c:pt idx="2">
                  <c:v>3.6541271915252419E-3</c:v>
                </c:pt>
                <c:pt idx="3">
                  <c:v>7.8684791674965841E-4</c:v>
                </c:pt>
                <c:pt idx="5">
                  <c:v>2.3627885832407176E-2</c:v>
                </c:pt>
                <c:pt idx="6">
                  <c:v>4.2523017580174134E-2</c:v>
                </c:pt>
                <c:pt idx="7">
                  <c:v>6.4168336487948924E-2</c:v>
                </c:pt>
                <c:pt idx="8">
                  <c:v>1.0247055466554697E-2</c:v>
                </c:pt>
                <c:pt idx="9">
                  <c:v>-3.9147827285168905E-2</c:v>
                </c:pt>
                <c:pt idx="10">
                  <c:v>-3.1040763817585571E-2</c:v>
                </c:pt>
                <c:pt idx="12" formatCode="General">
                  <c:v>1.4263110088131551E-2</c:v>
                </c:pt>
                <c:pt idx="13" formatCode="General">
                  <c:v>4.3216681096149397E-5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E38-411B-9B32-B59F2C5FD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2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4.0000000000000008E-2"/>
          <c:min val="-2.0000000000000004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675-4B04-80AD-09F497FCC49E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675-4B04-80AD-09F497FCC49E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675-4B04-80AD-09F497FCC49E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675-4B04-80AD-09F497FCC49E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675-4B04-80AD-09F497FCC49E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675-4B04-80AD-09F497FCC49E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675-4B04-80AD-09F497FCC49E}"/>
              </c:ext>
            </c:extLst>
          </c:dPt>
          <c:dPt>
            <c:idx val="9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675-4B04-80AD-09F497FCC49E}"/>
              </c:ext>
            </c:extLst>
          </c:dPt>
          <c:dPt>
            <c:idx val="10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675-4B04-80AD-09F497FCC49E}"/>
              </c:ext>
            </c:extLst>
          </c:dPt>
          <c:dPt>
            <c:idx val="1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675-4B04-80AD-09F497FCC49E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675-4B04-80AD-09F497FCC4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(S1)'!$Q$9:$Q$22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Actions</c:v>
                </c:pt>
                <c:pt idx="13">
                  <c:v>Obligations</c:v>
                </c:pt>
              </c:strCache>
            </c:strRef>
          </c:cat>
          <c:val>
            <c:numRef>
              <c:f>'Décomposition (S1)'!$T$9:$T$22</c:f>
              <c:numCache>
                <c:formatCode>0%</c:formatCode>
                <c:ptCount val="14"/>
                <c:pt idx="0">
                  <c:v>-0.19626774783935952</c:v>
                </c:pt>
                <c:pt idx="1">
                  <c:v>3.5153360526043682E-2</c:v>
                </c:pt>
                <c:pt idx="2">
                  <c:v>0.10741009740799388</c:v>
                </c:pt>
                <c:pt idx="3">
                  <c:v>5.3704289905321903E-2</c:v>
                </c:pt>
                <c:pt idx="5">
                  <c:v>-6.2618530506493519E-2</c:v>
                </c:pt>
                <c:pt idx="6">
                  <c:v>5.9021575268513427E-2</c:v>
                </c:pt>
                <c:pt idx="7">
                  <c:v>-0.15246335692806967</c:v>
                </c:pt>
                <c:pt idx="8">
                  <c:v>-2.8525962891657056E-2</c:v>
                </c:pt>
                <c:pt idx="9">
                  <c:v>0.11713032412052818</c:v>
                </c:pt>
                <c:pt idx="10">
                  <c:v>6.7455950937178613E-2</c:v>
                </c:pt>
                <c:pt idx="12">
                  <c:v>3.0554193534976681E-2</c:v>
                </c:pt>
                <c:pt idx="13">
                  <c:v>-3.055419353497657E-2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675-4B04-80AD-09F497FC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5"/>
              <c:layout>
                <c:manualLayout>
                  <c:x val="0"/>
                  <c:y val="0.18119040823494201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7B0-4F44-9553-792E9E4F67C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RA (T)'!$Q$9:$Q$15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Actions</c:v>
                </c:pt>
                <c:pt idx="6">
                  <c:v>Obligations</c:v>
                </c:pt>
              </c:strCache>
            </c:strRef>
          </c:cat>
          <c:val>
            <c:numRef>
              <c:f>'Décomposition RA (T)'!$V$9:$V$15</c:f>
              <c:numCache>
                <c:formatCode>0.00%</c:formatCode>
                <c:ptCount val="7"/>
                <c:pt idx="0">
                  <c:v>-3.5285815102329421E-3</c:v>
                </c:pt>
                <c:pt idx="1">
                  <c:v>0.19671905155776126</c:v>
                </c:pt>
                <c:pt idx="2">
                  <c:v>0.196520618556701</c:v>
                </c:pt>
                <c:pt idx="3">
                  <c:v>0.15474642392717808</c:v>
                </c:pt>
                <c:pt idx="4">
                  <c:v>0.19528096864327837</c:v>
                </c:pt>
                <c:pt idx="5">
                  <c:v>0.18811126618982521</c:v>
                </c:pt>
                <c:pt idx="6">
                  <c:v>-3.5285815102329421E-3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0-4F44-9553-792E9E4F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C00000"/>
              </a:solidFill>
              <a:ln w="47625">
                <a:solidFill>
                  <a:srgbClr val="C00000"/>
                </a:solidFill>
              </a:ln>
              <a:effectLst/>
            </c:spPr>
          </c:marker>
          <c:dPt>
            <c:idx val="3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spPr>
              <a:ln w="25400" cap="rnd">
                <a:noFill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B0-4F44-9553-792E9E4F67C9}"/>
              </c:ext>
            </c:extLst>
          </c:dPt>
          <c:dPt>
            <c:idx val="4"/>
            <c:marker>
              <c:symbol val="triangle"/>
              <c:size val="5"/>
              <c:spPr>
                <a:solidFill>
                  <a:srgbClr val="C00000"/>
                </a:solidFill>
                <a:ln w="47625">
                  <a:solidFill>
                    <a:srgbClr val="C0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7B0-4F44-9553-792E9E4F67C9}"/>
              </c:ext>
            </c:extLst>
          </c:dPt>
          <c:dLbls>
            <c:dLbl>
              <c:idx val="0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7B0-4F44-9553-792E9E4F67C9}"/>
                </c:ext>
              </c:extLst>
            </c:dLbl>
            <c:dLbl>
              <c:idx val="1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7B0-4F44-9553-792E9E4F67C9}"/>
                </c:ext>
              </c:extLst>
            </c:dLbl>
            <c:dLbl>
              <c:idx val="2"/>
              <c:layout>
                <c:manualLayout>
                  <c:x val="2.9966373201342964E-2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7B0-4F44-9553-792E9E4F67C9}"/>
                </c:ext>
              </c:extLst>
            </c:dLbl>
            <c:dLbl>
              <c:idx val="3"/>
              <c:layout>
                <c:manualLayout>
                  <c:x val="3.2106853205805051E-2"/>
                  <c:y val="-3.272770944445627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7B0-4F44-9553-792E9E4F67C9}"/>
                </c:ext>
              </c:extLst>
            </c:dLbl>
            <c:dLbl>
              <c:idx val="4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7B0-4F44-9553-792E9E4F67C9}"/>
                </c:ext>
              </c:extLst>
            </c:dLbl>
            <c:dLbl>
              <c:idx val="5"/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7B0-4F44-9553-792E9E4F67C9}"/>
                </c:ext>
              </c:extLst>
            </c:dLbl>
            <c:dLbl>
              <c:idx val="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7B0-4F44-9553-792E9E4F67C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ln w="3175">
                      <a:noFill/>
                    </a:ln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'Décomposition RA (T)'!$Q$9:$Q$13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RA (T)'!$W$9:$W$15</c:f>
              <c:numCache>
                <c:formatCode>0.00000000</c:formatCode>
                <c:ptCount val="7"/>
                <c:pt idx="0">
                  <c:v>0</c:v>
                </c:pt>
                <c:pt idx="1">
                  <c:v>1.0842685175217414E-6</c:v>
                </c:pt>
                <c:pt idx="2">
                  <c:v>1.3056126607116131E-5</c:v>
                </c:pt>
                <c:pt idx="3">
                  <c:v>3.8062057906200672E-6</c:v>
                </c:pt>
                <c:pt idx="4">
                  <c:v>3.8739295194867265E-7</c:v>
                </c:pt>
                <c:pt idx="5" formatCode="General">
                  <c:v>5.4804063886135816E-3</c:v>
                </c:pt>
                <c:pt idx="6" formatCode="General">
                  <c:v>1.0280118274208054E-4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7B0-4F44-9553-792E9E4F6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7.0000000000000007E-2"/>
          <c:min val="-7.0000000000000007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3.0000000000000009E-3"/>
          <c:min val="-3.0000000000000009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3546711012830112E-2"/>
          <c:y val="0.21415133577080064"/>
          <c:w val="0.93841402993481904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797-4A22-A696-5D84EAA43824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797-4A22-A696-5D84EAA43824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797-4A22-A696-5D84EAA43824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797-4A22-A696-5D84EAA438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RA (T)'!$Q$9:$Q$13</c:f>
              <c:strCache>
                <c:ptCount val="5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</c:strCache>
            </c:strRef>
          </c:cat>
          <c:val>
            <c:numRef>
              <c:f>'Décomposition RA (T)'!$U$9:$U$13</c:f>
              <c:numCache>
                <c:formatCode>0%</c:formatCode>
                <c:ptCount val="5"/>
                <c:pt idx="0">
                  <c:v>0</c:v>
                </c:pt>
                <c:pt idx="1">
                  <c:v>-8.9035340237718086E-3</c:v>
                </c:pt>
                <c:pt idx="2">
                  <c:v>2.9326729538363405E-2</c:v>
                </c:pt>
                <c:pt idx="3">
                  <c:v>-2.9885696371936193E-2</c:v>
                </c:pt>
                <c:pt idx="4">
                  <c:v>9.4625008573446245E-3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97-4A22-A696-5D84EAA43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layout>
            <c:manualLayout>
              <c:xMode val="edge"/>
              <c:yMode val="edge"/>
              <c:x val="7.5299887493313709E-3"/>
              <c:y val="0.397420356697660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45576976736619"/>
          <c:y val="0.21731586820960205"/>
          <c:w val="0.74002945361419548"/>
          <c:h val="0.6364770788959897"/>
        </c:manualLayout>
      </c:layout>
      <c:barChart>
        <c:barDir val="col"/>
        <c:grouping val="clustered"/>
        <c:varyColors val="0"/>
        <c:ser>
          <c:idx val="2"/>
          <c:order val="0"/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(archive)'!$C$23:$C$33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(archive)'!$G$23:$G$36</c:f>
              <c:numCache>
                <c:formatCode>0.0000000</c:formatCode>
                <c:ptCount val="14"/>
                <c:pt idx="0">
                  <c:v>-9.1228070175438658E-3</c:v>
                </c:pt>
                <c:pt idx="1">
                  <c:v>9.8863074641619697E-4</c:v>
                </c:pt>
                <c:pt idx="2">
                  <c:v>1.5143866733972722E-2</c:v>
                </c:pt>
                <c:pt idx="3">
                  <c:v>7.7797725912627236E-3</c:v>
                </c:pt>
                <c:pt idx="5">
                  <c:v>0.16273774444146816</c:v>
                </c:pt>
                <c:pt idx="6">
                  <c:v>9.4499017681728859E-2</c:v>
                </c:pt>
                <c:pt idx="7">
                  <c:v>7.4540174249758007E-2</c:v>
                </c:pt>
                <c:pt idx="8">
                  <c:v>0.10473457675753228</c:v>
                </c:pt>
                <c:pt idx="9">
                  <c:v>0.14537755822159504</c:v>
                </c:pt>
                <c:pt idx="10">
                  <c:v>-1.5447154471544766E-2</c:v>
                </c:pt>
                <c:pt idx="12">
                  <c:v>0.11541435926882376</c:v>
                </c:pt>
                <c:pt idx="13">
                  <c:v>-9.1228070175438658E-3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7-C74F-85E0-78394292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0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4727-C74F-85E0-7839429298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7-4727-C74F-85E0-783942929829}"/>
              </c:ext>
            </c:extLst>
          </c:dPt>
          <c:dPt>
            <c:idx val="12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4727-C74F-85E0-783942929829}"/>
              </c:ext>
            </c:extLst>
          </c:dPt>
          <c:dPt>
            <c:idx val="13"/>
            <c:marker>
              <c:symbol val="triangle"/>
              <c:size val="5"/>
              <c:spPr>
                <a:solidFill>
                  <a:srgbClr val="A20000"/>
                </a:solidFill>
                <a:ln w="476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4727-C74F-85E0-783942929829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(archive)'!$H$23:$H$36</c:f>
              <c:numCache>
                <c:formatCode>General</c:formatCode>
                <c:ptCount val="14"/>
                <c:pt idx="0">
                  <c:v>0</c:v>
                </c:pt>
                <c:pt idx="1">
                  <c:v>2.8276445058027211E-4</c:v>
                </c:pt>
                <c:pt idx="2">
                  <c:v>2.1379184592180541E-3</c:v>
                </c:pt>
                <c:pt idx="3">
                  <c:v>7.3059081403747711E-4</c:v>
                </c:pt>
                <c:pt idx="5">
                  <c:v>-2.4033348241900634E-3</c:v>
                </c:pt>
                <c:pt idx="6">
                  <c:v>-1.0362937072746301E-3</c:v>
                </c:pt>
                <c:pt idx="7">
                  <c:v>5.1930294003727819E-3</c:v>
                </c:pt>
                <c:pt idx="8">
                  <c:v>2.3088962989016782E-4</c:v>
                </c:pt>
                <c:pt idx="9">
                  <c:v>2.9709527440649587E-3</c:v>
                </c:pt>
                <c:pt idx="10">
                  <c:v>-6.6416596419195013E-3</c:v>
                </c:pt>
                <c:pt idx="12">
                  <c:v>5.2555907350805625E-3</c:v>
                </c:pt>
                <c:pt idx="13">
                  <c:v>4.1542265921743707E-4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727-C74F-85E0-783942929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0.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20132098285746"/>
          <c:y val="0.20462947247467023"/>
          <c:w val="0.16176992399258616"/>
          <c:h val="8.0465884859248341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(archive)'!$I$23:$I$36</c:f>
              <c:numCache>
                <c:formatCode>General</c:formatCode>
                <c:ptCount val="14"/>
                <c:pt idx="0">
                  <c:v>4.942400594574492E-2</c:v>
                </c:pt>
                <c:pt idx="1">
                  <c:v>7.5411577270313446E-2</c:v>
                </c:pt>
                <c:pt idx="2">
                  <c:v>5.0679205851619669E-2</c:v>
                </c:pt>
                <c:pt idx="3">
                  <c:v>6.246056782334386E-2</c:v>
                </c:pt>
                <c:pt idx="5">
                  <c:v>0.45410385259631481</c:v>
                </c:pt>
                <c:pt idx="6">
                  <c:v>0.48125498537622979</c:v>
                </c:pt>
                <c:pt idx="7">
                  <c:v>0.35407136322049415</c:v>
                </c:pt>
                <c:pt idx="8">
                  <c:v>0.31309686221009558</c:v>
                </c:pt>
                <c:pt idx="9">
                  <c:v>0.36846543001686349</c:v>
                </c:pt>
                <c:pt idx="10">
                  <c:v>0.23824130879345606</c:v>
                </c:pt>
                <c:pt idx="12">
                  <c:v>0.42949955215549895</c:v>
                </c:pt>
                <c:pt idx="13">
                  <c:v>4.942400594574492E-2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7-3247-A271-8ED0166D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F7D8-014A-8339-E6DD22C7B87C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(archive)'!$J$23:$J$36</c:f>
              <c:numCache>
                <c:formatCode>General</c:formatCode>
                <c:ptCount val="14"/>
                <c:pt idx="0">
                  <c:v>0</c:v>
                </c:pt>
                <c:pt idx="1">
                  <c:v>7.2673753219337702E-4</c:v>
                </c:pt>
                <c:pt idx="2">
                  <c:v>1.1058437906475248E-4</c:v>
                </c:pt>
                <c:pt idx="3">
                  <c:v>5.6348750160256883E-4</c:v>
                </c:pt>
                <c:pt idx="5">
                  <c:v>-1.2495380847866635E-3</c:v>
                </c:pt>
                <c:pt idx="6">
                  <c:v>2.5643296113800327E-3</c:v>
                </c:pt>
                <c:pt idx="7">
                  <c:v>9.5830853281513532E-3</c:v>
                </c:pt>
                <c:pt idx="8">
                  <c:v>2.5165469400990708E-3</c:v>
                </c:pt>
                <c:pt idx="9">
                  <c:v>-6.0517401007546233E-3</c:v>
                </c:pt>
                <c:pt idx="10">
                  <c:v>-9.7069957378174629E-3</c:v>
                </c:pt>
                <c:pt idx="12">
                  <c:v>1.9557998513616805E-2</c:v>
                </c:pt>
                <c:pt idx="13">
                  <c:v>-2.250606851561743E-3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97-3247-A271-8ED0166D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3.0000000000000006E-2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408520092143048"/>
          <c:y val="0.14038632946795371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F5A-774C-B81C-01FE769D1A37}"/>
              </c:ext>
            </c:extLst>
          </c:dPt>
          <c:dPt>
            <c:idx val="5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3EF-9D45-A16B-EDDA75FA3520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F5A-774C-B81C-01FE769D1A37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3EF-9D45-A16B-EDDA75FA3520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3EF-9D45-A16B-EDDA75FA35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(archive)'!$F$23:$F$36</c:f>
              <c:numCache>
                <c:formatCode>0%</c:formatCode>
                <c:ptCount val="14"/>
                <c:pt idx="0">
                  <c:v>-0.15928944918428467</c:v>
                </c:pt>
                <c:pt idx="1">
                  <c:v>2.7964811452246899E-2</c:v>
                </c:pt>
                <c:pt idx="2">
                  <c:v>8.8101009685533901E-2</c:v>
                </c:pt>
                <c:pt idx="3">
                  <c:v>4.3223628046503884E-2</c:v>
                </c:pt>
                <c:pt idx="5">
                  <c:v>-5.0785353064288552E-2</c:v>
                </c:pt>
                <c:pt idx="6">
                  <c:v>4.9547061087161004E-2</c:v>
                </c:pt>
                <c:pt idx="7">
                  <c:v>-0.12704912398743839</c:v>
                </c:pt>
                <c:pt idx="8">
                  <c:v>-2.1619319461426645E-2</c:v>
                </c:pt>
                <c:pt idx="9">
                  <c:v>9.9153389754807114E-2</c:v>
                </c:pt>
                <c:pt idx="10">
                  <c:v>5.0753345671185397E-2</c:v>
                </c:pt>
                <c:pt idx="12">
                  <c:v>4.553671456806524E-2</c:v>
                </c:pt>
                <c:pt idx="13">
                  <c:v>-4.5536714568065184E-2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F5A-774C-B81C-01FE769D1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459350970397069"/>
          <c:y val="0.14290802580150755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(archive)'!$V$23:$V$36</c:f>
              <c:numCache>
                <c:formatCode>General</c:formatCode>
                <c:ptCount val="14"/>
                <c:pt idx="0">
                  <c:v>4.942400594574492E-2</c:v>
                </c:pt>
                <c:pt idx="1">
                  <c:v>7.5411577270313446E-2</c:v>
                </c:pt>
                <c:pt idx="2">
                  <c:v>5.0679205851619669E-2</c:v>
                </c:pt>
                <c:pt idx="3">
                  <c:v>6.246056782334386E-2</c:v>
                </c:pt>
                <c:pt idx="5">
                  <c:v>0.45410385259631481</c:v>
                </c:pt>
                <c:pt idx="6">
                  <c:v>0.48125498537622979</c:v>
                </c:pt>
                <c:pt idx="7">
                  <c:v>0.35407136322049415</c:v>
                </c:pt>
                <c:pt idx="8">
                  <c:v>0.31309686221009558</c:v>
                </c:pt>
                <c:pt idx="9">
                  <c:v>0.36846543001686349</c:v>
                </c:pt>
                <c:pt idx="10">
                  <c:v>0.23824130879345606</c:v>
                </c:pt>
                <c:pt idx="12">
                  <c:v>0.42949955215549895</c:v>
                </c:pt>
                <c:pt idx="13">
                  <c:v>4.942400594574492E-2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8-C040-978E-CD5A5748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187C-3444-B80A-1B9F291B9286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187C-3444-B80A-1B9F291B9286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(archive)'!$W$23:$W$36</c:f>
              <c:numCache>
                <c:formatCode>General</c:formatCode>
                <c:ptCount val="14"/>
                <c:pt idx="0">
                  <c:v>0</c:v>
                </c:pt>
                <c:pt idx="1">
                  <c:v>9.120525909207005E-4</c:v>
                </c:pt>
                <c:pt idx="2">
                  <c:v>1.387829374065229E-4</c:v>
                </c:pt>
                <c:pt idx="3">
                  <c:v>7.0717447912309567E-4</c:v>
                </c:pt>
                <c:pt idx="5">
                  <c:v>-1.5431900172768694E-3</c:v>
                </c:pt>
                <c:pt idx="6">
                  <c:v>3.1279245708055264E-3</c:v>
                </c:pt>
                <c:pt idx="7">
                  <c:v>1.1644570571397646E-2</c:v>
                </c:pt>
                <c:pt idx="8">
                  <c:v>3.1851839138492444E-3</c:v>
                </c:pt>
                <c:pt idx="9">
                  <c:v>-7.4291660855747418E-3</c:v>
                </c:pt>
                <c:pt idx="10">
                  <c:v>-1.191638806815575E-2</c:v>
                </c:pt>
                <c:pt idx="12">
                  <c:v>2.1901783426312629E-2</c:v>
                </c:pt>
                <c:pt idx="13">
                  <c:v>-2.5203143259450687E-3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768-C040-978E-CD5A5748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3.0000000000000006E-2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17747078849142586"/>
          <c:y val="0.21713994928674915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EB-064C-B290-84A749D01EEB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AB2-9948-B06A-225B06CB92D4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AB2-9948-B06A-225B06CB92D4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AB2-9948-B06A-225B06CB92D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(archive)'!$S$23:$S$36</c:f>
              <c:numCache>
                <c:formatCode>0%</c:formatCode>
                <c:ptCount val="14"/>
                <c:pt idx="0">
                  <c:v>-0.19990759854714713</c:v>
                </c:pt>
                <c:pt idx="1">
                  <c:v>3.5095722471705171E-2</c:v>
                </c:pt>
                <c:pt idx="2">
                  <c:v>0.11056640201849369</c:v>
                </c:pt>
                <c:pt idx="3">
                  <c:v>5.4245474056948385E-2</c:v>
                </c:pt>
                <c:pt idx="5">
                  <c:v>-6.2720337080459543E-2</c:v>
                </c:pt>
                <c:pt idx="6">
                  <c:v>6.0436641646207379E-2</c:v>
                </c:pt>
                <c:pt idx="7">
                  <c:v>-0.15437955936382849</c:v>
                </c:pt>
                <c:pt idx="8">
                  <c:v>-2.7363490614720321E-2</c:v>
                </c:pt>
                <c:pt idx="9">
                  <c:v>0.12172151945922681</c:v>
                </c:pt>
                <c:pt idx="10">
                  <c:v>6.2305225953574121E-2</c:v>
                </c:pt>
                <c:pt idx="12">
                  <c:v>5.0993728203896138E-2</c:v>
                </c:pt>
                <c:pt idx="13">
                  <c:v>-5.0993728203896249E-2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EB-064C-B290-84A749D01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21318997000425921"/>
          <c:w val="0.82832401412553436"/>
          <c:h val="0.75468105737251823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(archive)'!$AF$23:$AF$29</c:f>
              <c:numCache>
                <c:formatCode>General</c:formatCode>
                <c:ptCount val="7"/>
                <c:pt idx="0">
                  <c:v>-9.1228070175438658E-3</c:v>
                </c:pt>
                <c:pt idx="1">
                  <c:v>0.16273774444146816</c:v>
                </c:pt>
                <c:pt idx="2">
                  <c:v>9.4499017681728859E-2</c:v>
                </c:pt>
                <c:pt idx="3">
                  <c:v>7.4540174249758007E-2</c:v>
                </c:pt>
                <c:pt idx="4">
                  <c:v>0.10473457675753228</c:v>
                </c:pt>
                <c:pt idx="5">
                  <c:v>0.11541435926882376</c:v>
                </c:pt>
                <c:pt idx="6">
                  <c:v>-9.1228070175438658E-3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ED-B64E-83AC-69300B8D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(archive)'!$AG$23:$AG$29</c:f>
              <c:numCache>
                <c:formatCode>General</c:formatCode>
                <c:ptCount val="7"/>
                <c:pt idx="0">
                  <c:v>0</c:v>
                </c:pt>
                <c:pt idx="1">
                  <c:v>7.8138677331974148E-5</c:v>
                </c:pt>
                <c:pt idx="2">
                  <c:v>-3.5630087619374961E-5</c:v>
                </c:pt>
                <c:pt idx="3">
                  <c:v>2.849943740559943E-4</c:v>
                </c:pt>
                <c:pt idx="4">
                  <c:v>-3.8637059645269758E-5</c:v>
                </c:pt>
                <c:pt idx="5">
                  <c:v>2.6599478736975234E-3</c:v>
                </c:pt>
                <c:pt idx="6">
                  <c:v>2.1025279074631992E-4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ED-B64E-83AC-69300B8D7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1"/>
          <c:min val="-0.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0.05"/>
      </c:valAx>
      <c:valAx>
        <c:axId val="1199957280"/>
        <c:scaling>
          <c:orientation val="minMax"/>
          <c:max val="0.01"/>
          <c:min val="-0.01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5.0000000000000001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4706055135764526"/>
          <c:y val="0.15890855377031055"/>
          <c:w val="0.16176992399258616"/>
          <c:h val="7.3290378707555115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744-FB40-B6F2-AB2781CB617C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ADC-FA43-B9E5-855EA7C7D2E9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ADC-FA43-B9E5-855EA7C7D2E9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42E-3240-94D5-31E0689A6C1B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ADC-FA43-B9E5-855EA7C7D2E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(archive)'!$AE$23:$AE$29</c:f>
              <c:numCache>
                <c:formatCode>0%</c:formatCode>
                <c:ptCount val="7"/>
                <c:pt idx="0">
                  <c:v>0</c:v>
                </c:pt>
                <c:pt idx="1">
                  <c:v>1.6511641558800139E-3</c:v>
                </c:pt>
                <c:pt idx="2">
                  <c:v>1.7035384036643841E-3</c:v>
                </c:pt>
                <c:pt idx="3">
                  <c:v>-6.9724784463117417E-3</c:v>
                </c:pt>
                <c:pt idx="4">
                  <c:v>3.6177758867673299E-3</c:v>
                </c:pt>
                <c:pt idx="5">
                  <c:v>2.3046940524115878E-2</c:v>
                </c:pt>
                <c:pt idx="6">
                  <c:v>-2.3046940524115822E-2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44-FB40-B6F2-AB2781CB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(archive)'!$C$23:$C$32</c:f>
              <c:strCache>
                <c:ptCount val="10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</c:strCache>
            </c:strRef>
          </c:cat>
          <c:val>
            <c:numRef>
              <c:f>'Décomposition (archive)'!$AH$23:$AH$29</c:f>
              <c:numCache>
                <c:formatCode>General</c:formatCode>
                <c:ptCount val="7"/>
                <c:pt idx="0">
                  <c:v>4.942400594574492E-2</c:v>
                </c:pt>
                <c:pt idx="1">
                  <c:v>0.45410385259631481</c:v>
                </c:pt>
                <c:pt idx="2">
                  <c:v>0.48125498537622979</c:v>
                </c:pt>
                <c:pt idx="3">
                  <c:v>0.35407136322049415</c:v>
                </c:pt>
                <c:pt idx="4">
                  <c:v>0.31309686221009558</c:v>
                </c:pt>
                <c:pt idx="5">
                  <c:v>0.42949955215549895</c:v>
                </c:pt>
                <c:pt idx="6">
                  <c:v>4.942400594574492E-2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7-C742-9FF0-73BEE54D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(archive)'!$AI$23:$AI$29</c:f>
              <c:numCache>
                <c:formatCode>General</c:formatCode>
                <c:ptCount val="7"/>
                <c:pt idx="0">
                  <c:v>0</c:v>
                </c:pt>
                <c:pt idx="1">
                  <c:v>4.0625738968377956E-5</c:v>
                </c:pt>
                <c:pt idx="2">
                  <c:v>8.8167368089802451E-5</c:v>
                </c:pt>
                <c:pt idx="3">
                  <c:v>5.2592142159365077E-4</c:v>
                </c:pt>
                <c:pt idx="4">
                  <c:v>-4.2111884483933424E-4</c:v>
                </c:pt>
                <c:pt idx="5">
                  <c:v>9.8986506336621906E-3</c:v>
                </c:pt>
                <c:pt idx="6">
                  <c:v>-1.13907212549513E-3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7-C742-9FF0-73BEE54D5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in val="-3.0000000000000006E-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  <c:majorUnit val="1.0000000000000002E-2"/>
      </c:valAx>
      <c:valAx>
        <c:axId val="1199957280"/>
        <c:scaling>
          <c:orientation val="minMax"/>
          <c:max val="2.0000000000000005E-3"/>
          <c:min val="-2.0000000000000005E-3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  <c:majorUnit val="1.0000000000000002E-3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5624952308626248"/>
          <c:y val="0.10723499415580953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0F-0449-B9B6-11FD8F3C8C1F}"/>
              </c:ext>
            </c:extLst>
          </c:dPt>
          <c:dPt>
            <c:idx val="1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BD-8041-A1D7-FE5947CF299E}"/>
              </c:ext>
            </c:extLst>
          </c:dPt>
          <c:dPt>
            <c:idx val="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CBD-8041-A1D7-FE5947CF299E}"/>
              </c:ext>
            </c:extLst>
          </c:dPt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0FC-474C-9CA3-E45191D5ED76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CBD-8041-A1D7-FE5947CF299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(archive)'!$AB$23:$AB$29</c:f>
              <c:strCache>
                <c:ptCount val="7"/>
                <c:pt idx="0">
                  <c:v>XBB</c:v>
                </c:pt>
                <c:pt idx="1">
                  <c:v>XIU</c:v>
                </c:pt>
                <c:pt idx="2">
                  <c:v>XUS</c:v>
                </c:pt>
                <c:pt idx="3">
                  <c:v>XEF</c:v>
                </c:pt>
                <c:pt idx="4">
                  <c:v>XEM</c:v>
                </c:pt>
                <c:pt idx="5">
                  <c:v>Action</c:v>
                </c:pt>
                <c:pt idx="6">
                  <c:v>Obligation</c:v>
                </c:pt>
              </c:strCache>
            </c:strRef>
          </c:cat>
          <c:val>
            <c:numRef>
              <c:f>'Décomposition (archive)'!$AE$23:$AE$29</c:f>
              <c:numCache>
                <c:formatCode>0%</c:formatCode>
                <c:ptCount val="7"/>
                <c:pt idx="0">
                  <c:v>0</c:v>
                </c:pt>
                <c:pt idx="1">
                  <c:v>1.6511641558800139E-3</c:v>
                </c:pt>
                <c:pt idx="2">
                  <c:v>1.7035384036643841E-3</c:v>
                </c:pt>
                <c:pt idx="3">
                  <c:v>-6.9724784463117417E-3</c:v>
                </c:pt>
                <c:pt idx="4">
                  <c:v>3.6177758867673299E-3</c:v>
                </c:pt>
                <c:pt idx="5">
                  <c:v>2.3046940524115878E-2</c:v>
                </c:pt>
                <c:pt idx="6">
                  <c:v>-2.3046940524115822E-2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90F-0449-B9B6-11FD8F3C8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4633924546350737E-2"/>
          <c:y val="0.13262747541676201"/>
          <c:w val="0.82832401412553436"/>
          <c:h val="0.83524370802151926"/>
        </c:manualLayout>
      </c:layout>
      <c:barChart>
        <c:barDir val="col"/>
        <c:grouping val="clustered"/>
        <c:varyColors val="0"/>
        <c:ser>
          <c:idx val="2"/>
          <c:order val="0"/>
          <c:tx>
            <c:v>Rendement</c:v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(archive)'!$C$23:$C$33</c:f>
              <c:strCache>
                <c:ptCount val="11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</c:strCache>
            </c:strRef>
          </c:cat>
          <c:val>
            <c:numRef>
              <c:f>'Décomposition (archive)'!$T$23:$T$36</c:f>
              <c:numCache>
                <c:formatCode>0.00%</c:formatCode>
                <c:ptCount val="14"/>
                <c:pt idx="0">
                  <c:v>-1.4144271570014633E-3</c:v>
                </c:pt>
                <c:pt idx="1">
                  <c:v>1.4836795252226587E-3</c:v>
                </c:pt>
                <c:pt idx="2">
                  <c:v>3.2605905006418467E-2</c:v>
                </c:pt>
                <c:pt idx="3">
                  <c:v>1.3237063778579916E-2</c:v>
                </c:pt>
                <c:pt idx="5">
                  <c:v>8.9482931726907466E-2</c:v>
                </c:pt>
                <c:pt idx="6">
                  <c:v>1.1872791519434629</c:v>
                </c:pt>
                <c:pt idx="7">
                  <c:v>4.5936395759717197E-2</c:v>
                </c:pt>
                <c:pt idx="8">
                  <c:v>0.10759493670886089</c:v>
                </c:pt>
                <c:pt idx="9">
                  <c:v>0.1325889741800419</c:v>
                </c:pt>
                <c:pt idx="10">
                  <c:v>6.6500415627597231E-3</c:v>
                </c:pt>
                <c:pt idx="12">
                  <c:v>0.46681350210745914</c:v>
                </c:pt>
                <c:pt idx="13">
                  <c:v>-1.4144271570014633E-3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8-8D4B-B3C0-561E1D78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638913856"/>
        <c:axId val="781959440"/>
      </c:barChart>
      <c:lineChart>
        <c:grouping val="stacked"/>
        <c:varyColors val="0"/>
        <c:ser>
          <c:idx val="0"/>
          <c:order val="1"/>
          <c:tx>
            <c:v>Alpha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rgbClr val="A20000"/>
              </a:solidFill>
              <a:ln w="47625">
                <a:solidFill>
                  <a:srgbClr val="FF0000"/>
                </a:solidFill>
              </a:ln>
              <a:effectLst/>
            </c:spPr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33E8-0F43-8B29-5BB0CC88F1A6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1-33E8-0F43-8B29-5BB0CC88F1A6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(archive)'!$U$23:$U$36</c:f>
              <c:numCache>
                <c:formatCode>General</c:formatCode>
                <c:ptCount val="14"/>
                <c:pt idx="0" formatCode="0.0000000%">
                  <c:v>0</c:v>
                </c:pt>
                <c:pt idx="1">
                  <c:v>1.0171114781273203E-4</c:v>
                </c:pt>
                <c:pt idx="2">
                  <c:v>3.7615057227833792E-3</c:v>
                </c:pt>
                <c:pt idx="3">
                  <c:v>7.9477707144169412E-4</c:v>
                </c:pt>
                <c:pt idx="5" formatCode="0.0000000%">
                  <c:v>2.3666300565030263E-2</c:v>
                </c:pt>
                <c:pt idx="6" formatCode="0.0000000%">
                  <c:v>4.3542524297540491E-2</c:v>
                </c:pt>
                <c:pt idx="7">
                  <c:v>6.497482222428759E-2</c:v>
                </c:pt>
                <c:pt idx="8">
                  <c:v>9.8294738429178415E-3</c:v>
                </c:pt>
                <c:pt idx="9">
                  <c:v>-4.0682317379868015E-2</c:v>
                </c:pt>
                <c:pt idx="10">
                  <c:v>-2.8670588384816089E-2</c:v>
                </c:pt>
                <c:pt idx="12" formatCode="0.00%">
                  <c:v>2.380456084837667E-2</c:v>
                </c:pt>
                <c:pt idx="13" formatCode="0.00%">
                  <c:v>7.2126914008342299E-5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F8-8D4B-B3C0-561E1D788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13264"/>
        <c:axId val="1199957280"/>
      </c:lineChart>
      <c:catAx>
        <c:axId val="63891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lumMod val="50000"/>
              </a:schemeClr>
            </a:solidFill>
            <a:prstDash val="dash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tx2">
                    <a:lumMod val="90000"/>
                    <a:lumOff val="10000"/>
                    <a:alpha val="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1959440"/>
        <c:crosses val="autoZero"/>
        <c:auto val="1"/>
        <c:lblAlgn val="ctr"/>
        <c:lblOffset val="1000"/>
        <c:noMultiLvlLbl val="0"/>
      </c:catAx>
      <c:valAx>
        <c:axId val="781959440"/>
        <c:scaling>
          <c:orientation val="minMax"/>
          <c:max val="0.4"/>
          <c:min val="-0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00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Rendement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913856"/>
        <c:crosses val="autoZero"/>
        <c:crossBetween val="between"/>
      </c:valAx>
      <c:valAx>
        <c:axId val="1199957280"/>
        <c:scaling>
          <c:orientation val="minMax"/>
          <c:max val="4.0000000000000008E-2"/>
          <c:min val="-2.0000000000000004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sz="1050" b="1">
                    <a:solidFill>
                      <a:srgbClr val="C00000"/>
                    </a:solidFill>
                  </a:rPr>
                  <a:t>Alpha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613264"/>
        <c:crosses val="max"/>
        <c:crossBetween val="between"/>
      </c:valAx>
      <c:catAx>
        <c:axId val="1190613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9957280"/>
        <c:crosses val="autoZero"/>
        <c:auto val="1"/>
        <c:lblAlgn val="ctr"/>
        <c:lblOffset val="100"/>
        <c:noMultiLvlLbl val="0"/>
      </c:catAx>
      <c:spPr>
        <a:noFill/>
        <a:ln cap="sq">
          <a:noFill/>
        </a:ln>
        <a:effectLst/>
      </c:spPr>
    </c:plotArea>
    <c:legend>
      <c:legendPos val="t"/>
      <c:layout>
        <c:manualLayout>
          <c:xMode val="edge"/>
          <c:yMode val="edge"/>
          <c:x val="0.21261400483032133"/>
          <c:y val="0.25524076470241336"/>
          <c:w val="0.16176992399258616"/>
          <c:h val="7.7893993715066043E-2"/>
        </c:manualLayout>
      </c:layout>
      <c:overlay val="0"/>
      <c:spPr>
        <a:noFill/>
        <a:ln>
          <a:solidFill>
            <a:schemeClr val="tx1">
              <a:lumMod val="50000"/>
              <a:lumOff val="50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5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tx>
            <c:v>deviation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2B-9343-99BF-426462B6FA8F}"/>
              </c:ext>
            </c:extLst>
          </c:dPt>
          <c:dPt>
            <c:idx val="1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1A3-2040-A8D5-309BD87FF9B5}"/>
              </c:ext>
            </c:extLst>
          </c:dPt>
          <c:dPt>
            <c:idx val="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01A3-2040-A8D5-309BD87FF9B5}"/>
              </c:ext>
            </c:extLst>
          </c:dPt>
          <c:dPt>
            <c:idx val="3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1A3-2040-A8D5-309BD87FF9B5}"/>
              </c:ext>
            </c:extLst>
          </c:dPt>
          <c:dPt>
            <c:idx val="6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01A3-2040-A8D5-309BD87FF9B5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A19-0249-B135-3ADE8792A807}"/>
              </c:ext>
            </c:extLst>
          </c:dPt>
          <c:dPt>
            <c:idx val="8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A19-0249-B135-3ADE8792A807}"/>
              </c:ext>
            </c:extLst>
          </c:dPt>
          <c:dPt>
            <c:idx val="9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1A3-2040-A8D5-309BD87FF9B5}"/>
              </c:ext>
            </c:extLst>
          </c:dPt>
          <c:dPt>
            <c:idx val="10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01A3-2040-A8D5-309BD87FF9B5}"/>
              </c:ext>
            </c:extLst>
          </c:dPt>
          <c:dPt>
            <c:idx val="12"/>
            <c:invertIfNegative val="0"/>
            <c:bubble3D val="0"/>
            <c:spPr>
              <a:solidFill>
                <a:srgbClr val="44536A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1A3-2040-A8D5-309BD87FF9B5}"/>
              </c:ext>
            </c:extLst>
          </c:dPt>
          <c:dPt>
            <c:idx val="13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A19-0249-B135-3ADE8792A8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(archive)'!$S$23:$S$36</c:f>
              <c:numCache>
                <c:formatCode>0%</c:formatCode>
                <c:ptCount val="14"/>
                <c:pt idx="0">
                  <c:v>-0.19990759854714713</c:v>
                </c:pt>
                <c:pt idx="1">
                  <c:v>3.5095722471705171E-2</c:v>
                </c:pt>
                <c:pt idx="2">
                  <c:v>0.11056640201849369</c:v>
                </c:pt>
                <c:pt idx="3">
                  <c:v>5.4245474056948385E-2</c:v>
                </c:pt>
                <c:pt idx="5">
                  <c:v>-6.2720337080459543E-2</c:v>
                </c:pt>
                <c:pt idx="6">
                  <c:v>6.0436641646207379E-2</c:v>
                </c:pt>
                <c:pt idx="7">
                  <c:v>-0.15437955936382849</c:v>
                </c:pt>
                <c:pt idx="8">
                  <c:v>-2.7363490614720321E-2</c:v>
                </c:pt>
                <c:pt idx="9">
                  <c:v>0.12172151945922681</c:v>
                </c:pt>
                <c:pt idx="10">
                  <c:v>6.2305225953574121E-2</c:v>
                </c:pt>
                <c:pt idx="12">
                  <c:v>5.0993728203896138E-2</c:v>
                </c:pt>
                <c:pt idx="13">
                  <c:v>-5.0993728203896249E-2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2B-9343-99BF-426462B6F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3136701662292209E-2"/>
          <c:y val="0.21415133577080064"/>
          <c:w val="0.83174063312101887"/>
          <c:h val="0.7436796326388486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A646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DCA-4A46-A617-36657700BEAF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DCA-4A46-A617-36657700BEAF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DCA-4A46-A617-36657700BEAF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DCA-4A46-A617-36657700BEAF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DCA-4A46-A617-36657700BEAF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DCA-4A46-A617-36657700BEAF}"/>
              </c:ext>
            </c:extLst>
          </c:dPt>
          <c:dPt>
            <c:idx val="7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DCA-4A46-A617-36657700BEAF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DCA-4A46-A617-36657700BEAF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ADCA-4A46-A617-36657700BEAF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DCA-4A46-A617-36657700BEAF}"/>
              </c:ext>
            </c:extLst>
          </c:dPt>
          <c:cat>
            <c:strRef>
              <c:f>'Décomposition (archive)'!$C$23:$C$36</c:f>
              <c:strCache>
                <c:ptCount val="14"/>
                <c:pt idx="0">
                  <c:v>XBB</c:v>
                </c:pt>
                <c:pt idx="1">
                  <c:v>XCB</c:v>
                </c:pt>
                <c:pt idx="2">
                  <c:v>XIG</c:v>
                </c:pt>
                <c:pt idx="3">
                  <c:v>XHY</c:v>
                </c:pt>
                <c:pt idx="5">
                  <c:v>XIU</c:v>
                </c:pt>
                <c:pt idx="6">
                  <c:v>XUS</c:v>
                </c:pt>
                <c:pt idx="7">
                  <c:v>XEF</c:v>
                </c:pt>
                <c:pt idx="8">
                  <c:v>XEM</c:v>
                </c:pt>
                <c:pt idx="9">
                  <c:v>NBI ME</c:v>
                </c:pt>
                <c:pt idx="10">
                  <c:v>NBI HC</c:v>
                </c:pt>
                <c:pt idx="12">
                  <c:v>Action</c:v>
                </c:pt>
                <c:pt idx="13">
                  <c:v>Obligation</c:v>
                </c:pt>
              </c:strCache>
            </c:strRef>
          </c:cat>
          <c:val>
            <c:numRef>
              <c:f>'Décomposition (archive)'!$F$23:$F$36</c:f>
              <c:numCache>
                <c:formatCode>0%</c:formatCode>
                <c:ptCount val="14"/>
                <c:pt idx="0">
                  <c:v>-0.15928944918428467</c:v>
                </c:pt>
                <c:pt idx="1">
                  <c:v>2.7964811452246899E-2</c:v>
                </c:pt>
                <c:pt idx="2">
                  <c:v>8.8101009685533901E-2</c:v>
                </c:pt>
                <c:pt idx="3">
                  <c:v>4.3223628046503884E-2</c:v>
                </c:pt>
                <c:pt idx="5">
                  <c:v>-5.0785353064288552E-2</c:v>
                </c:pt>
                <c:pt idx="6">
                  <c:v>4.9547061087161004E-2</c:v>
                </c:pt>
                <c:pt idx="7">
                  <c:v>-0.12704912398743839</c:v>
                </c:pt>
                <c:pt idx="8">
                  <c:v>-2.1619319461426645E-2</c:v>
                </c:pt>
                <c:pt idx="9">
                  <c:v>9.9153389754807114E-2</c:v>
                </c:pt>
                <c:pt idx="10">
                  <c:v>5.0753345671185397E-2</c:v>
                </c:pt>
                <c:pt idx="12">
                  <c:v>4.553671456806524E-2</c:v>
                </c:pt>
                <c:pt idx="13">
                  <c:v>-4.5536714568065184E-2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CA-4A46-A617-36657700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5"/>
        <c:axId val="507319871"/>
        <c:axId val="507295391"/>
      </c:barChart>
      <c:catAx>
        <c:axId val="50731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95391"/>
        <c:crosses val="autoZero"/>
        <c:auto val="1"/>
        <c:lblAlgn val="ctr"/>
        <c:lblOffset val="100"/>
        <c:noMultiLvlLbl val="0"/>
      </c:catAx>
      <c:valAx>
        <c:axId val="50729539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 b="1">
                    <a:solidFill>
                      <a:schemeClr val="tx1">
                        <a:lumMod val="85000"/>
                        <a:lumOff val="15000"/>
                      </a:schemeClr>
                    </a:solidFill>
                  </a:rPr>
                  <a:t>Déviation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31987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_xlchart.v5.1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  <cx:dataLabel idx="3">
              <cx:numFmt formatCode="#" sourceLinked="0"/>
              <cx:separator>, </cx:separator>
            </cx:dataLabel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</cx:strDim>
      <cx:numDim type="val">
        <cx:f>_xlchart.v5.3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  <cx:dataLabel idx="0">
              <cx:numFmt formatCode="0,00" sourceLinked="0"/>
              <cx:separator>, </cx:separator>
            </cx:dataLabel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</cx:f>
      </cx:strDim>
      <cx:numDim type="val">
        <cx:f>_xlchart.v5.7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3-7C27-4068-BE6C-9F1F71D66291}">
          <cx:tx>
            <cx:txData>
              <cx:f>_xlchart.v5.8</cx:f>
              <cx:v>XBB XIU XUS XEF XEM TOTAL</cx:v>
            </cx:txData>
          </cx:tx>
          <cx:dataLabels>
            <cx:visibility seriesName="0" categoryName="0" value="1"/>
          </cx:dataLabels>
          <cx:dataId val="0"/>
          <cx:layoutPr>
            <cx:subtotals/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RA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RA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2">
      <cx:spPr>
        <a:solidFill>
          <a:srgbClr val="2E2E4E"/>
        </a:solidFill>
      </cx:spPr>
    </cx:fmtOvr>
    <cx:fmtOvr idx="1">
      <cx:spPr>
        <a:solidFill>
          <a:srgbClr val="DA6464"/>
        </a:solidFill>
      </cx:spPr>
    </cx:fmtOvr>
    <cx:fmtOvr idx="0">
      <cx:spPr>
        <a:solidFill>
          <a:srgbClr val="7486A2"/>
        </a:solidFill>
      </cx:spPr>
    </cx:fmtOvr>
  </cx:fmtOvrs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_xlchart.v1.5</cx:f>
      </cx:numDim>
    </cx:data>
  </cx:chartData>
  <cx:chart>
    <cx:title pos="t" align="ctr" overlay="0">
      <cx:tx>
        <cx:txData>
          <cx:v>Décomposition du RA (6 février - 6 mars)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Décomposition du RA (6 février - 6 mars)</a:t>
          </a:r>
        </a:p>
      </cx:txPr>
    </cx:title>
    <cx:plotArea>
      <cx:plotAreaRegion>
        <cx:series layoutId="waterfall" uniqueId="{FBD1C6B9-DEC0-41E2-B3CB-2FF8E0156687}">
          <cx:tx>
            <cx:txData>
              <cx:f>_xlchart.v1.4</cx:f>
              <cx:v>RA</cx:v>
            </cx:txData>
          </cx:tx>
          <cx:spPr>
            <a:solidFill>
              <a:srgbClr val="C00000"/>
            </a:solidFill>
          </cx:spPr>
          <cx:dataLabels pos="outEnd">
            <cx:numFmt formatCode="0" sourceLinked="0"/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title>
          <cx:tx>
            <cx:txData>
              <cx:v>Risque Actif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Risque Actif (bps)</a:t>
              </a:r>
            </a:p>
          </cx:txPr>
        </cx:title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</cx:strDim>
      <cx:numDim type="val">
        <cx:f>_xlchart.v5.10</cx:f>
      </cx:numDim>
    </cx:data>
  </cx:chartData>
  <cx:chart>
    <cx:plotArea>
      <cx:plotAreaRegion>
        <cx:plotSurface>
          <cx:spPr>
            <a:ln>
              <a:noFill/>
            </a:ln>
          </cx:spPr>
        </cx:plotSurface>
        <cx:series layoutId="waterfall" uniqueId="{00000004-85E3-4BC8-850A-A8FC935DAC3D}">
          <cx:spPr>
            <a:ln w="3175">
              <a:solidFill>
                <a:schemeClr val="tx1"/>
              </a:solidFill>
            </a:ln>
          </cx:spPr>
          <cx:dataLabels pos="outEnd">
            <cx:numFmt formatCode="#" sourceLinked="0"/>
            <cx:visibility seriesName="0" categoryName="0" value="1"/>
            <cx:separator>, </cx:separator>
          </cx:dataLabels>
          <cx:dataId val="0"/>
          <cx:layoutPr>
            <cx:subtotals>
              <cx:idx val="4"/>
            </cx:subtotals>
          </cx:layoutPr>
        </cx:series>
      </cx:plotAreaRegion>
      <cx:axis id="0" hidden="1">
        <cx:catScaling gapWidth="4.0900001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tx1">
                    <a:lumMod val="75000"/>
                    <a:lumOff val="25000"/>
                  </a:schemeClr>
                </a:solidFill>
              </a:defRPr>
            </a:pPr>
            <a:endParaRPr lang="fr-FR" sz="1000" b="1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Aptos Narrow" panose="02110004020202020204"/>
            </a:endParaRPr>
          </a:p>
        </cx:txPr>
      </cx:axis>
      <cx:axis id="1">
        <cx:valScaling/>
        <cx:title>
          <cx:tx>
            <cx:txData>
              <cx:v>Alpha (bps)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000" b="1">
                  <a:solidFill>
                    <a:schemeClr val="tx1">
                      <a:lumMod val="85000"/>
                      <a:lumOff val="15000"/>
                    </a:schemeClr>
                  </a:solidFill>
                </a:defRPr>
              </a:pPr>
              <a:r>
                <a:rPr lang="fr-FR" sz="1000" b="1" i="0" u="none" strike="noStrike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Aptos Narrow" panose="02110004020202020204"/>
                </a:rPr>
                <a:t>Alpha (bps)</a:t>
              </a:r>
            </a:p>
          </cx:txPr>
        </cx:title>
        <cx:tickLabels/>
        <cx:numFmt formatCode="#,##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/>
            </a:pPr>
            <a:endParaRPr lang="fr-FR" sz="11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/>
  </cx:chart>
  <cx:spPr>
    <a:ln w="6350">
      <a:noFill/>
    </a:ln>
  </cx:spPr>
  <cx:fmtOvrs>
    <cx:fmtOvr idx="0"/>
  </cx:fmtOvrs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>
        <cx:plotSurface>
          <cx:spPr>
            <a:ln>
              <a:noFill/>
            </a:ln>
          </cx:spPr>
        </cx:plotSurface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fr-FR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 w="6350">
      <a:noFill/>
    </a:ln>
  </cx:spPr>
  <cx:fmtOvrs>
    <cx:fmtOvr idx="0">
      <cx:spPr>
        <a:solidFill>
          <a:srgbClr val="7486A2"/>
        </a:solidFill>
      </cx:spPr>
    </cx:fmtOvr>
    <cx:fmtOvr idx="1">
      <cx:spPr>
        <a:solidFill>
          <a:srgbClr val="DA6464"/>
        </a:solidFill>
      </cx:spPr>
    </cx:fmtOvr>
    <cx:fmtOvr idx="2">
      <cx:spPr>
        <a:solidFill>
          <a:srgbClr val="2E2E4E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7.xml"/><Relationship Id="rId7" Type="http://schemas.openxmlformats.org/officeDocument/2006/relationships/chart" Target="../charts/chart9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4.emf"/><Relationship Id="rId4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microsoft.com/office/2014/relationships/chartEx" Target="../charts/chartEx2.xml"/><Relationship Id="rId1" Type="http://schemas.openxmlformats.org/officeDocument/2006/relationships/image" Target="../media/image4.emf"/><Relationship Id="rId4" Type="http://schemas.openxmlformats.org/officeDocument/2006/relationships/chart" Target="../charts/chart2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image" Target="../media/image4.emf"/><Relationship Id="rId5" Type="http://schemas.microsoft.com/office/2014/relationships/chartEx" Target="../charts/chartEx4.xml"/><Relationship Id="rId4" Type="http://schemas.microsoft.com/office/2014/relationships/chartEx" Target="../charts/chartEx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1.xml"/><Relationship Id="rId18" Type="http://schemas.openxmlformats.org/officeDocument/2006/relationships/chart" Target="../charts/chart34.xml"/><Relationship Id="rId3" Type="http://schemas.microsoft.com/office/2014/relationships/chartEx" Target="../charts/chartEx5.xml"/><Relationship Id="rId7" Type="http://schemas.microsoft.com/office/2014/relationships/chartEx" Target="../charts/chartEx7.xml"/><Relationship Id="rId12" Type="http://schemas.openxmlformats.org/officeDocument/2006/relationships/chart" Target="../charts/chart30.xml"/><Relationship Id="rId17" Type="http://schemas.openxmlformats.org/officeDocument/2006/relationships/chart" Target="../charts/chart33.xml"/><Relationship Id="rId2" Type="http://schemas.openxmlformats.org/officeDocument/2006/relationships/chart" Target="../charts/chart24.xml"/><Relationship Id="rId16" Type="http://schemas.microsoft.com/office/2014/relationships/chartEx" Target="../charts/chartEx10.xml"/><Relationship Id="rId20" Type="http://schemas.openxmlformats.org/officeDocument/2006/relationships/chart" Target="../charts/chart35.xml"/><Relationship Id="rId1" Type="http://schemas.openxmlformats.org/officeDocument/2006/relationships/image" Target="../media/image4.emf"/><Relationship Id="rId6" Type="http://schemas.microsoft.com/office/2014/relationships/chartEx" Target="../charts/chartEx6.xml"/><Relationship Id="rId11" Type="http://schemas.openxmlformats.org/officeDocument/2006/relationships/chart" Target="../charts/chart29.xml"/><Relationship Id="rId5" Type="http://schemas.openxmlformats.org/officeDocument/2006/relationships/chart" Target="../charts/chart26.xml"/><Relationship Id="rId15" Type="http://schemas.microsoft.com/office/2014/relationships/chartEx" Target="../charts/chartEx9.xml"/><Relationship Id="rId10" Type="http://schemas.microsoft.com/office/2014/relationships/chartEx" Target="../charts/chartEx8.xml"/><Relationship Id="rId19" Type="http://schemas.microsoft.com/office/2014/relationships/chartEx" Target="../charts/chartEx11.xml"/><Relationship Id="rId4" Type="http://schemas.openxmlformats.org/officeDocument/2006/relationships/chart" Target="../charts/chart25.xml"/><Relationship Id="rId9" Type="http://schemas.openxmlformats.org/officeDocument/2006/relationships/chart" Target="../charts/chart28.xml"/><Relationship Id="rId14" Type="http://schemas.openxmlformats.org/officeDocument/2006/relationships/chart" Target="../charts/chart3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331193</xdr:colOff>
      <xdr:row>1</xdr:row>
      <xdr:rowOff>88605</xdr:rowOff>
    </xdr:from>
    <xdr:ext cx="73506610" cy="766015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30" r="11538"/>
        <a:stretch/>
      </xdr:blipFill>
      <xdr:spPr>
        <a:xfrm rot="16200000">
          <a:off x="612500" y="1788498"/>
          <a:ext cx="76601595" cy="7350661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5314</xdr:colOff>
      <xdr:row>3</xdr:row>
      <xdr:rowOff>28057</xdr:rowOff>
    </xdr:from>
    <xdr:to>
      <xdr:col>7</xdr:col>
      <xdr:colOff>0</xdr:colOff>
      <xdr:row>20</xdr:row>
      <xdr:rowOff>182742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00000000-0008-0000-0700-000002000000}"/>
            </a:ext>
            <a:ext uri="{147F2762-F138-4A5C-976F-8EAC2B608ADB}">
              <a16:predDERef xmlns:a16="http://schemas.microsoft.com/office/drawing/2014/main" pre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5314</xdr:colOff>
      <xdr:row>3</xdr:row>
      <xdr:rowOff>28057</xdr:rowOff>
    </xdr:from>
    <xdr:to>
      <xdr:col>23</xdr:col>
      <xdr:colOff>0</xdr:colOff>
      <xdr:row>20</xdr:row>
      <xdr:rowOff>182742</xdr:rowOff>
    </xdr:to>
    <xdr:graphicFrame macro="">
      <xdr:nvGraphicFramePr>
        <xdr:cNvPr id="8" name="Graphique 1">
          <a:extLst>
            <a:ext uri="{FF2B5EF4-FFF2-40B4-BE49-F238E27FC236}">
              <a16:creationId xmlns:a16="http://schemas.microsoft.com/office/drawing/2014/main" id="{00000000-0008-0000-0700-000008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5314</xdr:colOff>
      <xdr:row>3</xdr:row>
      <xdr:rowOff>28057</xdr:rowOff>
    </xdr:from>
    <xdr:to>
      <xdr:col>31</xdr:col>
      <xdr:colOff>0</xdr:colOff>
      <xdr:row>20</xdr:row>
      <xdr:rowOff>182742</xdr:rowOff>
    </xdr:to>
    <xdr:graphicFrame macro="">
      <xdr:nvGraphicFramePr>
        <xdr:cNvPr id="6" name="Graphique 1">
          <a:extLst>
            <a:ext uri="{FF2B5EF4-FFF2-40B4-BE49-F238E27FC236}">
              <a16:creationId xmlns:a16="http://schemas.microsoft.com/office/drawing/2014/main" id="{00000000-0008-0000-0700-000006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5314</xdr:colOff>
      <xdr:row>3</xdr:row>
      <xdr:rowOff>28057</xdr:rowOff>
    </xdr:from>
    <xdr:to>
      <xdr:col>15</xdr:col>
      <xdr:colOff>0</xdr:colOff>
      <xdr:row>20</xdr:row>
      <xdr:rowOff>182742</xdr:rowOff>
    </xdr:to>
    <xdr:graphicFrame macro="">
      <xdr:nvGraphicFramePr>
        <xdr:cNvPr id="9" name="Graphique 1">
          <a:extLst>
            <a:ext uri="{FF2B5EF4-FFF2-40B4-BE49-F238E27FC236}">
              <a16:creationId xmlns:a16="http://schemas.microsoft.com/office/drawing/2014/main" id="{00000000-0008-0000-0700-000009000000}"/>
            </a:ext>
            <a:ext uri="{147F2762-F138-4A5C-976F-8EAC2B608ADB}">
              <a16:predDERef xmlns:a16="http://schemas.microsoft.com/office/drawing/2014/main" pre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2009775</xdr:colOff>
      <xdr:row>48</xdr:row>
      <xdr:rowOff>104775</xdr:rowOff>
    </xdr:from>
    <xdr:to>
      <xdr:col>6</xdr:col>
      <xdr:colOff>752475</xdr:colOff>
      <xdr:row>65</xdr:row>
      <xdr:rowOff>114300</xdr:rowOff>
    </xdr:to>
    <xdr:graphicFrame macro="">
      <xdr:nvGraphicFramePr>
        <xdr:cNvPr id="5" name="Graphique 3">
          <a:extLst>
            <a:ext uri="{FF2B5EF4-FFF2-40B4-BE49-F238E27FC236}">
              <a16:creationId xmlns:a16="http://schemas.microsoft.com/office/drawing/2014/main" id="{00000000-0008-0000-0800-000005000000}"/>
            </a:ext>
            <a:ext uri="{147F2762-F138-4A5C-976F-8EAC2B608ADB}">
              <a16:predDERef xmlns:a16="http://schemas.microsoft.com/office/drawing/2014/main" pre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2038350</xdr:colOff>
      <xdr:row>8</xdr:row>
      <xdr:rowOff>123824</xdr:rowOff>
    </xdr:from>
    <xdr:to>
      <xdr:col>9</xdr:col>
      <xdr:colOff>543339</xdr:colOff>
      <xdr:row>27</xdr:row>
      <xdr:rowOff>132522</xdr:rowOff>
    </xdr:to>
    <xdr:graphicFrame macro="">
      <xdr:nvGraphicFramePr>
        <xdr:cNvPr id="38" name="Graphique 1">
          <a:extLst>
            <a:ext uri="{FF2B5EF4-FFF2-40B4-BE49-F238E27FC236}">
              <a16:creationId xmlns:a16="http://schemas.microsoft.com/office/drawing/2014/main" id="{00000000-0008-0000-0800-000026000000}"/>
            </a:ext>
            <a:ext uri="{147F2762-F138-4A5C-976F-8EAC2B608ADB}">
              <a16:predDERef xmlns:a16="http://schemas.microsoft.com/office/drawing/2014/main" pre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523875</xdr:colOff>
      <xdr:row>9</xdr:row>
      <xdr:rowOff>9525</xdr:rowOff>
    </xdr:from>
    <xdr:to>
      <xdr:col>16</xdr:col>
      <xdr:colOff>161925</xdr:colOff>
      <xdr:row>26</xdr:row>
      <xdr:rowOff>47625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800-000003000000}"/>
            </a:ext>
            <a:ext uri="{147F2762-F138-4A5C-976F-8EAC2B608ADB}">
              <a16:predDERef xmlns:a16="http://schemas.microsoft.com/office/drawing/2014/main" pred="{00000000-0008-0000-06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809625</xdr:colOff>
      <xdr:row>8</xdr:row>
      <xdr:rowOff>133350</xdr:rowOff>
    </xdr:from>
    <xdr:to>
      <xdr:col>23</xdr:col>
      <xdr:colOff>447675</xdr:colOff>
      <xdr:row>25</xdr:row>
      <xdr:rowOff>171450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800-000004000000}"/>
            </a:ext>
            <a:ext uri="{147F2762-F138-4A5C-976F-8EAC2B608ADB}">
              <a16:predDERef xmlns:a16="http://schemas.microsoft.com/office/drawing/2014/main" pre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371055</xdr:colOff>
      <xdr:row>25</xdr:row>
      <xdr:rowOff>184497</xdr:rowOff>
    </xdr:from>
    <xdr:to>
      <xdr:col>35</xdr:col>
      <xdr:colOff>20933</xdr:colOff>
      <xdr:row>27</xdr:row>
      <xdr:rowOff>27638</xdr:rowOff>
    </xdr:to>
    <xdr:sp macro="" textlink="">
      <xdr:nvSpPr>
        <xdr:cNvPr id="6" name="Rectangle 2">
          <a:extLst>
            <a:ext uri="{FF2B5EF4-FFF2-40B4-BE49-F238E27FC236}">
              <a16:creationId xmlns:a16="http://schemas.microsoft.com/office/drawing/2014/main" id="{00000000-0008-0000-0800-000006000000}"/>
            </a:ext>
            <a:ext uri="{147F2762-F138-4A5C-976F-8EAC2B608ADB}">
              <a16:predDERef xmlns:a16="http://schemas.microsoft.com/office/drawing/2014/main" pred="{00000000-0008-0000-0300-000004000000}"/>
            </a:ext>
          </a:extLst>
        </xdr:cNvPr>
        <xdr:cNvSpPr/>
      </xdr:nvSpPr>
      <xdr:spPr>
        <a:xfrm>
          <a:off x="18811455" y="4499322"/>
          <a:ext cx="2164478" cy="243191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25</xdr:col>
      <xdr:colOff>96212</xdr:colOff>
      <xdr:row>8</xdr:row>
      <xdr:rowOff>122143</xdr:rowOff>
    </xdr:from>
    <xdr:to>
      <xdr:col>34</xdr:col>
      <xdr:colOff>822850</xdr:colOff>
      <xdr:row>19</xdr:row>
      <xdr:rowOff>3609</xdr:rowOff>
    </xdr:to>
    <xdr:cxnSp macro="">
      <xdr:nvCxnSpPr>
        <xdr:cNvPr id="7" name="Connecteur : en angle 36">
          <a:extLst>
            <a:ext uri="{FF2B5EF4-FFF2-40B4-BE49-F238E27FC236}">
              <a16:creationId xmlns:a16="http://schemas.microsoft.com/office/drawing/2014/main" id="{00000000-0008-0000-0800-000007000000}"/>
            </a:ext>
            <a:ext uri="{147F2762-F138-4A5C-976F-8EAC2B608ADB}">
              <a16:predDERef xmlns:a16="http://schemas.microsoft.com/office/drawing/2014/main" pred="{383ADCB3-A022-4D0C-AD08-73A96C70A9FC}"/>
            </a:ext>
          </a:extLst>
        </xdr:cNvPr>
        <xdr:cNvCxnSpPr/>
      </xdr:nvCxnSpPr>
      <xdr:spPr>
        <a:xfrm flipV="1">
          <a:off x="12669212" y="1036543"/>
          <a:ext cx="8270438" cy="2081741"/>
        </a:xfrm>
        <a:prstGeom prst="bentConnector3">
          <a:avLst>
            <a:gd name="adj1" fmla="val 90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651067</xdr:colOff>
      <xdr:row>8</xdr:row>
      <xdr:rowOff>0</xdr:rowOff>
    </xdr:from>
    <xdr:to>
      <xdr:col>30</xdr:col>
      <xdr:colOff>534554</xdr:colOff>
      <xdr:row>9</xdr:row>
      <xdr:rowOff>45715</xdr:rowOff>
    </xdr:to>
    <xdr:sp macro="" textlink="">
      <xdr:nvSpPr>
        <xdr:cNvPr id="8" name="Ellipse 4">
          <a:extLst>
            <a:ext uri="{FF2B5EF4-FFF2-40B4-BE49-F238E27FC236}">
              <a16:creationId xmlns:a16="http://schemas.microsoft.com/office/drawing/2014/main" id="{00000000-0008-0000-0800-000008000000}"/>
            </a:ext>
            <a:ext uri="{147F2762-F138-4A5C-976F-8EAC2B608ADB}">
              <a16:predDERef xmlns:a16="http://schemas.microsoft.com/office/drawing/2014/main" pred="{140BCA2B-9473-4F0D-B78F-3BFFF221AA5E}"/>
            </a:ext>
          </a:extLst>
        </xdr:cNvPr>
        <xdr:cNvSpPr/>
      </xdr:nvSpPr>
      <xdr:spPr>
        <a:xfrm>
          <a:off x="16576867" y="914400"/>
          <a:ext cx="721687" cy="245740"/>
        </a:xfrm>
        <a:prstGeom prst="ellipse">
          <a:avLst/>
        </a:prstGeom>
        <a:solidFill>
          <a:schemeClr val="bg1"/>
        </a:solidFill>
        <a:ln>
          <a:solidFill>
            <a:srgbClr val="A2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050">
              <a:solidFill>
                <a:schemeClr val="tx1"/>
              </a:solidFill>
            </a:rPr>
            <a:t>+ 8,23%</a:t>
          </a:r>
        </a:p>
      </xdr:txBody>
    </xdr:sp>
    <xdr:clientData/>
  </xdr:twoCellAnchor>
  <xdr:twoCellAnchor>
    <xdr:from>
      <xdr:col>33</xdr:col>
      <xdr:colOff>766645</xdr:colOff>
      <xdr:row>22</xdr:row>
      <xdr:rowOff>201403</xdr:rowOff>
    </xdr:from>
    <xdr:to>
      <xdr:col>35</xdr:col>
      <xdr:colOff>44590</xdr:colOff>
      <xdr:row>25</xdr:row>
      <xdr:rowOff>15634</xdr:rowOff>
    </xdr:to>
    <xdr:sp macro="" textlink="">
      <xdr:nvSpPr>
        <xdr:cNvPr id="10" name="ZoneTexte 30">
          <a:extLst>
            <a:ext uri="{FF2B5EF4-FFF2-40B4-BE49-F238E27FC236}">
              <a16:creationId xmlns:a16="http://schemas.microsoft.com/office/drawing/2014/main" id="{00000000-0008-0000-0800-00000A000000}"/>
            </a:ext>
            <a:ext uri="{147F2762-F138-4A5C-976F-8EAC2B608ADB}">
              <a16:predDERef xmlns:a16="http://schemas.microsoft.com/office/drawing/2014/main" pred="{A26E464A-D208-4CFC-8021-38579E4672D0}"/>
            </a:ext>
          </a:extLst>
        </xdr:cNvPr>
        <xdr:cNvSpPr txBox="1"/>
      </xdr:nvSpPr>
      <xdr:spPr>
        <a:xfrm>
          <a:off x="20045245" y="3916153"/>
          <a:ext cx="954345" cy="414306"/>
        </a:xfrm>
        <a:prstGeom prst="rect">
          <a:avLst/>
        </a:prstGeom>
        <a:solidFill>
          <a:schemeClr val="bg1"/>
        </a:solidFill>
        <a:ln>
          <a:solidFill>
            <a:srgbClr val="A20000"/>
          </a:solidFill>
          <a:prstDash val="sysDash"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FR" sz="11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/>
              <a:ea typeface="+mn-ea"/>
              <a:cs typeface="+mn-cs"/>
            </a:rPr>
            <a:t>Allocation Tactiques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fr-FR" sz="1400" b="0" i="0" u="none" strike="noStrike" kern="1200" cap="none" spc="0" normalizeH="0" baseline="0">
            <a:ln>
              <a:noFill/>
            </a:ln>
            <a:solidFill>
              <a:srgbClr val="000000"/>
            </a:solidFill>
            <a:effectLst/>
            <a:uLnTx/>
            <a:uFillTx/>
            <a:latin typeface="Arial" panose="020B0604020202020204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87106</xdr:colOff>
      <xdr:row>20</xdr:row>
      <xdr:rowOff>82225</xdr:rowOff>
    </xdr:from>
    <xdr:to>
      <xdr:col>34</xdr:col>
      <xdr:colOff>597509</xdr:colOff>
      <xdr:row>20</xdr:row>
      <xdr:rowOff>82225</xdr:rowOff>
    </xdr:to>
    <xdr:cxnSp macro="">
      <xdr:nvCxnSpPr>
        <xdr:cNvPr id="11" name="Connecteur droit 6">
          <a:extLst>
            <a:ext uri="{FF2B5EF4-FFF2-40B4-BE49-F238E27FC236}">
              <a16:creationId xmlns:a16="http://schemas.microsoft.com/office/drawing/2014/main" id="{00000000-0008-0000-0800-00000B000000}"/>
            </a:ext>
            <a:ext uri="{147F2762-F138-4A5C-976F-8EAC2B608ADB}">
              <a16:predDERef xmlns:a16="http://schemas.microsoft.com/office/drawing/2014/main" pred="{2A811520-1738-4F40-8F23-BB66DA6245FD}"/>
            </a:ext>
          </a:extLst>
        </xdr:cNvPr>
        <xdr:cNvCxnSpPr/>
      </xdr:nvCxnSpPr>
      <xdr:spPr>
        <a:xfrm>
          <a:off x="16851106" y="3396925"/>
          <a:ext cx="3863203" cy="0"/>
        </a:xfrm>
        <a:prstGeom prst="line">
          <a:avLst/>
        </a:prstGeom>
        <a:ln w="9525">
          <a:solidFill>
            <a:srgbClr val="A20000"/>
          </a:solidFill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461883</xdr:colOff>
      <xdr:row>10</xdr:row>
      <xdr:rowOff>153946</xdr:rowOff>
    </xdr:from>
    <xdr:to>
      <xdr:col>31</xdr:col>
      <xdr:colOff>709765</xdr:colOff>
      <xdr:row>12</xdr:row>
      <xdr:rowOff>68362</xdr:rowOff>
    </xdr:to>
    <xdr:sp macro="" textlink="">
      <xdr:nvSpPr>
        <xdr:cNvPr id="13" name="ZoneTexte 7">
          <a:extLst>
            <a:ext uri="{FF2B5EF4-FFF2-40B4-BE49-F238E27FC236}">
              <a16:creationId xmlns:a16="http://schemas.microsoft.com/office/drawing/2014/main" id="{00000000-0008-0000-0800-00000D000000}"/>
            </a:ext>
            <a:ext uri="{147F2762-F138-4A5C-976F-8EAC2B608ADB}">
              <a16:predDERef xmlns:a16="http://schemas.microsoft.com/office/drawing/2014/main" pred="{3B003D04-E942-460D-9801-EE93CCD4BE4A}"/>
            </a:ext>
          </a:extLst>
        </xdr:cNvPr>
        <xdr:cNvSpPr txBox="1"/>
      </xdr:nvSpPr>
      <xdr:spPr>
        <a:xfrm>
          <a:off x="16387683" y="1468396"/>
          <a:ext cx="1924282" cy="31446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CA" sz="1200"/>
            <a:t>Alpha YTD : 71 bps</a:t>
          </a:r>
        </a:p>
      </xdr:txBody>
    </xdr:sp>
    <xdr:clientData/>
  </xdr:twoCellAnchor>
  <xdr:twoCellAnchor>
    <xdr:from>
      <xdr:col>25</xdr:col>
      <xdr:colOff>158940</xdr:colOff>
      <xdr:row>20</xdr:row>
      <xdr:rowOff>37892</xdr:rowOff>
    </xdr:from>
    <xdr:to>
      <xdr:col>27</xdr:col>
      <xdr:colOff>355100</xdr:colOff>
      <xdr:row>26</xdr:row>
      <xdr:rowOff>125471</xdr:rowOff>
    </xdr:to>
    <xdr:grpSp>
      <xdr:nvGrpSpPr>
        <xdr:cNvPr id="14" name="Groupe 9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22565369" y="4120035"/>
          <a:ext cx="1859255" cy="1266865"/>
          <a:chOff x="914395" y="4469039"/>
          <a:chExt cx="1269480" cy="4130689"/>
        </a:xfrm>
      </xdr:grpSpPr>
      <xdr:cxnSp macro="">
        <xdr:nvCxnSpPr>
          <xdr:cNvPr id="15" name="Connecteur : en angle 50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CxnSpPr>
            <a:cxnSpLocks/>
            <a:endCxn id="16" idx="1"/>
          </xdr:cNvCxnSpPr>
        </xdr:nvCxnSpPr>
        <xdr:spPr>
          <a:xfrm rot="16200000" flipH="1">
            <a:off x="-547338" y="5930772"/>
            <a:ext cx="3066085" cy="142619"/>
          </a:xfrm>
          <a:prstGeom prst="bentConnector2">
            <a:avLst/>
          </a:prstGeom>
          <a:ln w="15875">
            <a:solidFill>
              <a:schemeClr val="tx1">
                <a:lumMod val="65000"/>
                <a:lumOff val="35000"/>
              </a:schemeClr>
            </a:solidFill>
            <a:prstDash val="sys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ZoneTexte 30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SpPr txBox="1"/>
        </xdr:nvSpPr>
        <xdr:spPr>
          <a:xfrm>
            <a:off x="1057014" y="6470522"/>
            <a:ext cx="1126861" cy="212920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FR" sz="1100" b="0" i="0" u="none" strike="noStrike" kern="1200" cap="none" spc="0" normalizeH="0" baseline="0">
                <a:ln>
                  <a:noFill/>
                </a:ln>
                <a:solidFill>
                  <a:srgbClr val="000000"/>
                </a:solidFill>
                <a:effectLst/>
                <a:uLnTx/>
                <a:uFillTx/>
                <a:latin typeface="Arial" panose="020B0604020202020204"/>
                <a:ea typeface="+mn-ea"/>
                <a:cs typeface="+mn-cs"/>
              </a:rPr>
              <a:t>Allocation stratégique</a:t>
            </a:r>
          </a:p>
          <a:p>
            <a:pPr marL="0" marR="0" lvl="0" indent="0" algn="l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fr-FR" sz="1400" b="0" i="0" u="none" strike="noStrike" kern="1200" cap="none" spc="0" normalizeH="0" baseline="0">
              <a:ln>
                <a:noFill/>
              </a:ln>
              <a:solidFill>
                <a:srgbClr val="000000"/>
              </a:solidFill>
              <a:effectLst/>
              <a:uLnTx/>
              <a:uFillTx/>
              <a:latin typeface="Arial" panose="020B0604020202020204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32</xdr:col>
      <xdr:colOff>535291</xdr:colOff>
      <xdr:row>9</xdr:row>
      <xdr:rowOff>923</xdr:rowOff>
    </xdr:from>
    <xdr:to>
      <xdr:col>34</xdr:col>
      <xdr:colOff>797333</xdr:colOff>
      <xdr:row>13</xdr:row>
      <xdr:rowOff>187569</xdr:rowOff>
    </xdr:to>
    <xdr:cxnSp macro="">
      <xdr:nvCxnSpPr>
        <xdr:cNvPr id="17" name="Connecteur : en angle 10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CxnSpPr/>
      </xdr:nvCxnSpPr>
      <xdr:spPr>
        <a:xfrm flipV="1">
          <a:off x="18975691" y="1115348"/>
          <a:ext cx="1938442" cy="986746"/>
        </a:xfrm>
        <a:prstGeom prst="bentConnector3">
          <a:avLst>
            <a:gd name="adj1" fmla="val 1264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362149</xdr:colOff>
      <xdr:row>8</xdr:row>
      <xdr:rowOff>103208</xdr:rowOff>
    </xdr:from>
    <xdr:to>
      <xdr:col>34</xdr:col>
      <xdr:colOff>90396</xdr:colOff>
      <xdr:row>9</xdr:row>
      <xdr:rowOff>160093</xdr:rowOff>
    </xdr:to>
    <xdr:sp macro="" textlink="">
      <xdr:nvSpPr>
        <xdr:cNvPr id="18" name="Ellipse 13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/>
      </xdr:nvSpPr>
      <xdr:spPr>
        <a:xfrm>
          <a:off x="19640749" y="1017608"/>
          <a:ext cx="566447" cy="256910"/>
        </a:xfrm>
        <a:prstGeom prst="ellipse">
          <a:avLst/>
        </a:prstGeom>
        <a:solidFill>
          <a:schemeClr val="bg1"/>
        </a:solidFill>
        <a:ln>
          <a:solidFill>
            <a:srgbClr val="A2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100">
              <a:solidFill>
                <a:schemeClr val="tx1"/>
              </a:solidFill>
            </a:rPr>
            <a:t>+ 3,6%</a:t>
          </a:r>
        </a:p>
      </xdr:txBody>
    </xdr:sp>
    <xdr:clientData/>
  </xdr:twoCellAnchor>
  <xdr:twoCellAnchor>
    <xdr:from>
      <xdr:col>32</xdr:col>
      <xdr:colOff>547319</xdr:colOff>
      <xdr:row>10</xdr:row>
      <xdr:rowOff>88032</xdr:rowOff>
    </xdr:from>
    <xdr:to>
      <xdr:col>35</xdr:col>
      <xdr:colOff>7917</xdr:colOff>
      <xdr:row>13</xdr:row>
      <xdr:rowOff>169240</xdr:rowOff>
    </xdr:to>
    <xdr:cxnSp macro="">
      <xdr:nvCxnSpPr>
        <xdr:cNvPr id="19" name="Connecteur : en angle 39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CxnSpPr/>
      </xdr:nvCxnSpPr>
      <xdr:spPr>
        <a:xfrm flipV="1">
          <a:off x="18987719" y="1402482"/>
          <a:ext cx="1975198" cy="681283"/>
        </a:xfrm>
        <a:prstGeom prst="bentConnector3">
          <a:avLst>
            <a:gd name="adj1" fmla="val 2669"/>
          </a:avLst>
        </a:prstGeom>
        <a:ln w="12700">
          <a:solidFill>
            <a:schemeClr val="accent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375853</xdr:colOff>
      <xdr:row>9</xdr:row>
      <xdr:rowOff>199588</xdr:rowOff>
    </xdr:from>
    <xdr:to>
      <xdr:col>34</xdr:col>
      <xdr:colOff>102424</xdr:colOff>
      <xdr:row>11</xdr:row>
      <xdr:rowOff>53262</xdr:rowOff>
    </xdr:to>
    <xdr:sp macro="" textlink="">
      <xdr:nvSpPr>
        <xdr:cNvPr id="20" name="Ellipse 15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/>
      </xdr:nvSpPr>
      <xdr:spPr>
        <a:xfrm>
          <a:off x="19654453" y="1314013"/>
          <a:ext cx="564771" cy="253724"/>
        </a:xfrm>
        <a:prstGeom prst="ellipse">
          <a:avLst/>
        </a:prstGeom>
        <a:solidFill>
          <a:schemeClr val="bg1"/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t"/>
        <a:lstStyle/>
        <a:p>
          <a:pPr algn="l"/>
          <a:r>
            <a:rPr lang="fr-CA" sz="1100">
              <a:solidFill>
                <a:schemeClr val="tx1"/>
              </a:solidFill>
            </a:rPr>
            <a:t>+ 2,9%</a:t>
          </a:r>
        </a:p>
      </xdr:txBody>
    </xdr:sp>
    <xdr:clientData/>
  </xdr:twoCellAnchor>
  <xdr:twoCellAnchor>
    <xdr:from>
      <xdr:col>38</xdr:col>
      <xdr:colOff>0</xdr:colOff>
      <xdr:row>8</xdr:row>
      <xdr:rowOff>0</xdr:rowOff>
    </xdr:from>
    <xdr:to>
      <xdr:col>47</xdr:col>
      <xdr:colOff>197715</xdr:colOff>
      <xdr:row>18</xdr:row>
      <xdr:rowOff>120952</xdr:rowOff>
    </xdr:to>
    <xdr:cxnSp macro="">
      <xdr:nvCxnSpPr>
        <xdr:cNvPr id="21" name="Connecteur : en angle 162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CxnSpPr/>
      </xdr:nvCxnSpPr>
      <xdr:spPr>
        <a:xfrm flipV="1">
          <a:off x="23469600" y="914400"/>
          <a:ext cx="7741515" cy="2121202"/>
        </a:xfrm>
        <a:prstGeom prst="bentConnector3">
          <a:avLst>
            <a:gd name="adj1" fmla="val 90"/>
          </a:avLst>
        </a:prstGeom>
        <a:ln w="12700">
          <a:solidFill>
            <a:srgbClr val="A2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0</xdr:colOff>
      <xdr:row>21</xdr:row>
      <xdr:rowOff>0</xdr:rowOff>
    </xdr:from>
    <xdr:to>
      <xdr:col>34</xdr:col>
      <xdr:colOff>381000</xdr:colOff>
      <xdr:row>21</xdr:row>
      <xdr:rowOff>28575</xdr:rowOff>
    </xdr:to>
    <xdr:pic>
      <xdr:nvPicPr>
        <xdr:cNvPr id="22" name="Image 1">
          <a:extLst>
            <a:ext uri="{FF2B5EF4-FFF2-40B4-BE49-F238E27FC236}">
              <a16:creationId xmlns:a16="http://schemas.microsoft.com/office/drawing/2014/main" id="{00000000-0008-0000-0800-000016000000}"/>
            </a:ext>
            <a:ext uri="{147F2762-F138-4A5C-976F-8EAC2B608ADB}">
              <a16:predDERef xmlns:a16="http://schemas.microsoft.com/office/drawing/2014/main" pred="{3C5848A8-6217-464B-9FC1-30E5D1F2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925800" y="3514725"/>
          <a:ext cx="4572000" cy="2857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</xdr:row>
      <xdr:rowOff>0</xdr:rowOff>
    </xdr:from>
    <xdr:to>
      <xdr:col>29</xdr:col>
      <xdr:colOff>342900</xdr:colOff>
      <xdr:row>24</xdr:row>
      <xdr:rowOff>180975</xdr:rowOff>
    </xdr:to>
    <xdr:pic>
      <xdr:nvPicPr>
        <xdr:cNvPr id="23" name="Image 8">
          <a:extLst>
            <a:ext uri="{FF2B5EF4-FFF2-40B4-BE49-F238E27FC236}">
              <a16:creationId xmlns:a16="http://schemas.microsoft.com/office/drawing/2014/main" id="{00000000-0008-0000-0800-000017000000}"/>
            </a:ext>
            <a:ext uri="{147F2762-F138-4A5C-976F-8EAC2B608ADB}">
              <a16:predDERef xmlns:a16="http://schemas.microsoft.com/office/drawing/2014/main" pred="{87392563-6A67-C441-6763-8C9F840D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0" y="3914775"/>
          <a:ext cx="342900" cy="381000"/>
        </a:xfrm>
        <a:prstGeom prst="rect">
          <a:avLst/>
        </a:prstGeom>
      </xdr:spPr>
    </xdr:pic>
    <xdr:clientData/>
  </xdr:twoCellAnchor>
  <xdr:twoCellAnchor>
    <xdr:from>
      <xdr:col>10</xdr:col>
      <xdr:colOff>200025</xdr:colOff>
      <xdr:row>46</xdr:row>
      <xdr:rowOff>161925</xdr:rowOff>
    </xdr:from>
    <xdr:to>
      <xdr:col>16</xdr:col>
      <xdr:colOff>447675</xdr:colOff>
      <xdr:row>64</xdr:row>
      <xdr:rowOff>57150</xdr:rowOff>
    </xdr:to>
    <xdr:graphicFrame macro="">
      <xdr:nvGraphicFramePr>
        <xdr:cNvPr id="33" name="Graphique 8">
          <a:extLst>
            <a:ext uri="{FF2B5EF4-FFF2-40B4-BE49-F238E27FC236}">
              <a16:creationId xmlns:a16="http://schemas.microsoft.com/office/drawing/2014/main" id="{00000000-0008-0000-0800-000021000000}"/>
            </a:ext>
            <a:ext uri="{147F2762-F138-4A5C-976F-8EAC2B608ADB}">
              <a16:predDERef xmlns:a16="http://schemas.microsoft.com/office/drawing/2014/main" pred="{00000000-0008-0000-06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552450</xdr:colOff>
      <xdr:row>43</xdr:row>
      <xdr:rowOff>0</xdr:rowOff>
    </xdr:from>
    <xdr:to>
      <xdr:col>25</xdr:col>
      <xdr:colOff>295835</xdr:colOff>
      <xdr:row>61</xdr:row>
      <xdr:rowOff>161364</xdr:rowOff>
    </xdr:to>
    <xdr:graphicFrame macro="">
      <xdr:nvGraphicFramePr>
        <xdr:cNvPr id="34" name="Graphique 11">
          <a:extLst>
            <a:ext uri="{FF2B5EF4-FFF2-40B4-BE49-F238E27FC236}">
              <a16:creationId xmlns:a16="http://schemas.microsoft.com/office/drawing/2014/main" id="{00000000-0008-0000-0800-000022000000}"/>
            </a:ext>
            <a:ext uri="{147F2762-F138-4A5C-976F-8EAC2B608ADB}">
              <a16:predDERef xmlns:a16="http://schemas.microsoft.com/office/drawing/2014/main" pred="{00000000-0008-0000-06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88152</xdr:colOff>
      <xdr:row>3</xdr:row>
      <xdr:rowOff>76200</xdr:rowOff>
    </xdr:from>
    <xdr:to>
      <xdr:col>20</xdr:col>
      <xdr:colOff>499533</xdr:colOff>
      <xdr:row>22</xdr:row>
      <xdr:rowOff>55034</xdr:rowOff>
    </xdr:to>
    <xdr:graphicFrame macro="">
      <xdr:nvGraphicFramePr>
        <xdr:cNvPr id="9" name="Graphique 1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535963</xdr:colOff>
      <xdr:row>32</xdr:row>
      <xdr:rowOff>19982</xdr:rowOff>
    </xdr:from>
    <xdr:to>
      <xdr:col>36</xdr:col>
      <xdr:colOff>40711</xdr:colOff>
      <xdr:row>50</xdr:row>
      <xdr:rowOff>99598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00000000-0008-0000-0A00-000005000000}"/>
            </a:ext>
            <a:ext uri="{147F2762-F138-4A5C-976F-8EAC2B608ADB}">
              <a16:predDERef xmlns:a16="http://schemas.microsoft.com/office/drawing/2014/main" pre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29</xdr:col>
      <xdr:colOff>233028</xdr:colOff>
      <xdr:row>34</xdr:row>
      <xdr:rowOff>24236</xdr:rowOff>
    </xdr:from>
    <xdr:to>
      <xdr:col>35</xdr:col>
      <xdr:colOff>213279</xdr:colOff>
      <xdr:row>51</xdr:row>
      <xdr:rowOff>146109</xdr:rowOff>
    </xdr:to>
    <xdr:graphicFrame macro="">
      <xdr:nvGraphicFramePr>
        <xdr:cNvPr id="12" name="Graphique 2">
          <a:extLst>
            <a:ext uri="{FF2B5EF4-FFF2-40B4-BE49-F238E27FC236}">
              <a16:creationId xmlns:a16="http://schemas.microsoft.com/office/drawing/2014/main" id="{00000000-0008-0000-0A00-00000C000000}"/>
            </a:ext>
            <a:ext uri="{147F2762-F138-4A5C-976F-8EAC2B608ADB}">
              <a16:predDERef xmlns:a16="http://schemas.microsoft.com/office/drawing/2014/main" pre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137160</xdr:colOff>
      <xdr:row>31</xdr:row>
      <xdr:rowOff>76200</xdr:rowOff>
    </xdr:from>
    <xdr:to>
      <xdr:col>28</xdr:col>
      <xdr:colOff>49007</xdr:colOff>
      <xdr:row>51</xdr:row>
      <xdr:rowOff>179993</xdr:rowOff>
    </xdr:to>
    <xdr:graphicFrame macro="">
      <xdr:nvGraphicFramePr>
        <xdr:cNvPr id="7" name="Graphique 1">
          <a:extLst>
            <a:ext uri="{FF2B5EF4-FFF2-40B4-BE49-F238E27FC236}">
              <a16:creationId xmlns:a16="http://schemas.microsoft.com/office/drawing/2014/main" id="{00000000-0008-0000-0A00-000007000000}"/>
            </a:ext>
            <a:ext uri="{147F2762-F138-4A5C-976F-8EAC2B608ADB}">
              <a16:predDERef xmlns:a16="http://schemas.microsoft.com/office/drawing/2014/main" pred="{00000000-0008-0000-08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251012</xdr:colOff>
      <xdr:row>31</xdr:row>
      <xdr:rowOff>125507</xdr:rowOff>
    </xdr:from>
    <xdr:to>
      <xdr:col>21</xdr:col>
      <xdr:colOff>162859</xdr:colOff>
      <xdr:row>52</xdr:row>
      <xdr:rowOff>29275</xdr:rowOff>
    </xdr:to>
    <xdr:graphicFrame macro="">
      <xdr:nvGraphicFramePr>
        <xdr:cNvPr id="6" name="Graphique 1">
          <a:extLst>
            <a:ext uri="{FF2B5EF4-FFF2-40B4-BE49-F238E27FC236}">
              <a16:creationId xmlns:a16="http://schemas.microsoft.com/office/drawing/2014/main" id="{00000000-0008-0000-0A00-000006000000}"/>
            </a:ext>
            <a:ext uri="{147F2762-F138-4A5C-976F-8EAC2B608ADB}">
              <a16:predDERef xmlns:a16="http://schemas.microsoft.com/office/drawing/2014/main" pre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0</xdr:colOff>
      <xdr:row>6</xdr:row>
      <xdr:rowOff>0</xdr:rowOff>
    </xdr:from>
    <xdr:to>
      <xdr:col>35</xdr:col>
      <xdr:colOff>411382</xdr:colOff>
      <xdr:row>25</xdr:row>
      <xdr:rowOff>12255</xdr:rowOff>
    </xdr:to>
    <xdr:graphicFrame macro="">
      <xdr:nvGraphicFramePr>
        <xdr:cNvPr id="3" name="Graphique 1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27</xdr:col>
      <xdr:colOff>411381</xdr:colOff>
      <xdr:row>22</xdr:row>
      <xdr:rowOff>179360</xdr:rowOff>
    </xdr:to>
    <xdr:graphicFrame macro="">
      <xdr:nvGraphicFramePr>
        <xdr:cNvPr id="4" name="Graphique 1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37</xdr:row>
      <xdr:rowOff>97294</xdr:rowOff>
    </xdr:from>
    <xdr:to>
      <xdr:col>27</xdr:col>
      <xdr:colOff>20320</xdr:colOff>
      <xdr:row>38</xdr:row>
      <xdr:rowOff>106185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013025" y="8974594"/>
          <a:ext cx="889000" cy="203200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26" name="ZoneTexte 30">
          <a:extLst>
            <a:ext uri="{FF2B5EF4-FFF2-40B4-BE49-F238E27FC236}">
              <a16:creationId xmlns:a16="http://schemas.microsoft.com/office/drawing/2014/main" id="{00000000-0008-0000-0B00-00001A000000}"/>
            </a:ext>
          </a:extLst>
        </xdr:cNvPr>
        <xdr:cNvSpPr txBox="1"/>
      </xdr:nvSpPr>
      <xdr:spPr>
        <a:xfrm>
          <a:off x="3228598" y="47138315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27" name="ZoneTexte 31">
          <a:extLst>
            <a:ext uri="{FF2B5EF4-FFF2-40B4-BE49-F238E27FC236}">
              <a16:creationId xmlns:a16="http://schemas.microsoft.com/office/drawing/2014/main" id="{00000000-0008-0000-0B00-00001B000000}"/>
            </a:ext>
          </a:extLst>
        </xdr:cNvPr>
        <xdr:cNvSpPr txBox="1"/>
      </xdr:nvSpPr>
      <xdr:spPr>
        <a:xfrm>
          <a:off x="5098076" y="47131741"/>
          <a:ext cx="116805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28" name="ZoneTexte 32">
          <a:extLst>
            <a:ext uri="{FF2B5EF4-FFF2-40B4-BE49-F238E27FC236}">
              <a16:creationId xmlns:a16="http://schemas.microsoft.com/office/drawing/2014/main" id="{00000000-0008-0000-0B00-00001C000000}"/>
            </a:ext>
          </a:extLst>
        </xdr:cNvPr>
        <xdr:cNvSpPr txBox="1"/>
      </xdr:nvSpPr>
      <xdr:spPr>
        <a:xfrm>
          <a:off x="7730795" y="4714489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21</xdr:col>
      <xdr:colOff>195784</xdr:colOff>
      <xdr:row>44</xdr:row>
      <xdr:rowOff>124924</xdr:rowOff>
    </xdr:from>
    <xdr:to>
      <xdr:col>21</xdr:col>
      <xdr:colOff>355148</xdr:colOff>
      <xdr:row>46</xdr:row>
      <xdr:rowOff>38576</xdr:rowOff>
    </xdr:to>
    <xdr:sp macro="" textlink="">
      <xdr:nvSpPr>
        <xdr:cNvPr id="38" name="ZoneTexte 52">
          <a:extLst>
            <a:ext uri="{FF2B5EF4-FFF2-40B4-BE49-F238E27FC236}">
              <a16:creationId xmlns:a16="http://schemas.microsoft.com/office/drawing/2014/main" id="{00000000-0008-0000-0B00-000026000000}"/>
            </a:ext>
          </a:extLst>
        </xdr:cNvPr>
        <xdr:cNvSpPr txBox="1"/>
      </xdr:nvSpPr>
      <xdr:spPr>
        <a:xfrm>
          <a:off x="23617759" y="103357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24</xdr:col>
      <xdr:colOff>262948</xdr:colOff>
      <xdr:row>220</xdr:row>
      <xdr:rowOff>48924</xdr:rowOff>
    </xdr:from>
    <xdr:to>
      <xdr:col>25</xdr:col>
      <xdr:colOff>210522</xdr:colOff>
      <xdr:row>221</xdr:row>
      <xdr:rowOff>144261</xdr:rowOff>
    </xdr:to>
    <xdr:sp macro="" textlink="">
      <xdr:nvSpPr>
        <xdr:cNvPr id="65" name="ZoneTexte 88">
          <a:extLst>
            <a:ext uri="{FF2B5EF4-FFF2-40B4-BE49-F238E27FC236}">
              <a16:creationId xmlns:a16="http://schemas.microsoft.com/office/drawing/2014/main" id="{00000000-0008-0000-0B00-000041000000}"/>
            </a:ext>
          </a:extLst>
        </xdr:cNvPr>
        <xdr:cNvSpPr txBox="1"/>
      </xdr:nvSpPr>
      <xdr:spPr>
        <a:xfrm>
          <a:off x="26199523" y="43978224"/>
          <a:ext cx="1119149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26</xdr:col>
      <xdr:colOff>676995</xdr:colOff>
      <xdr:row>52</xdr:row>
      <xdr:rowOff>147555</xdr:rowOff>
    </xdr:from>
    <xdr:to>
      <xdr:col>27</xdr:col>
      <xdr:colOff>41058</xdr:colOff>
      <xdr:row>54</xdr:row>
      <xdr:rowOff>58620</xdr:rowOff>
    </xdr:to>
    <xdr:sp macro="" textlink="">
      <xdr:nvSpPr>
        <xdr:cNvPr id="67" name="ZoneTexte 43">
          <a:extLst>
            <a:ext uri="{FF2B5EF4-FFF2-40B4-BE49-F238E27FC236}">
              <a16:creationId xmlns:a16="http://schemas.microsoft.com/office/drawing/2014/main" id="{00000000-0008-0000-0B00-000043000000}"/>
            </a:ext>
          </a:extLst>
        </xdr:cNvPr>
        <xdr:cNvSpPr txBox="1"/>
      </xdr:nvSpPr>
      <xdr:spPr>
        <a:xfrm>
          <a:off x="28690020" y="118823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13</xdr:col>
      <xdr:colOff>129360</xdr:colOff>
      <xdr:row>53</xdr:row>
      <xdr:rowOff>173976</xdr:rowOff>
    </xdr:from>
    <xdr:to>
      <xdr:col>26</xdr:col>
      <xdr:colOff>17397</xdr:colOff>
      <xdr:row>100</xdr:row>
      <xdr:rowOff>40821</xdr:rowOff>
    </xdr:to>
    <xdr:grpSp>
      <xdr:nvGrpSpPr>
        <xdr:cNvPr id="66" name="Groupe 161">
          <a:extLst>
            <a:ext uri="{FF2B5EF4-FFF2-40B4-BE49-F238E27FC236}">
              <a16:creationId xmlns:a16="http://schemas.microsoft.com/office/drawing/2014/main" id="{00000000-0008-0000-0B00-000042000000}"/>
            </a:ext>
            <a:ext uri="{147F2762-F138-4A5C-976F-8EAC2B608ADB}">
              <a16:predDERef xmlns:a16="http://schemas.microsoft.com/office/drawing/2014/main" pred="{00000000-0008-0000-0900-000043000000}"/>
            </a:ext>
          </a:extLst>
        </xdr:cNvPr>
        <xdr:cNvGrpSpPr/>
      </xdr:nvGrpSpPr>
      <xdr:grpSpPr>
        <a:xfrm>
          <a:off x="14211749" y="10850967"/>
          <a:ext cx="14453701" cy="8846757"/>
          <a:chOff x="14108924" y="15538825"/>
          <a:chExt cx="11365780" cy="7754221"/>
        </a:xfrm>
      </xdr:grpSpPr>
      <xdr:grpSp>
        <xdr:nvGrpSpPr>
          <xdr:cNvPr id="69" name="Groupe 160">
            <a:extLst>
              <a:ext uri="{FF2B5EF4-FFF2-40B4-BE49-F238E27FC236}">
                <a16:creationId xmlns:a16="http://schemas.microsoft.com/office/drawing/2014/main" id="{00000000-0008-0000-0B00-000045000000}"/>
              </a:ext>
            </a:extLst>
          </xdr:cNvPr>
          <xdr:cNvGrpSpPr/>
        </xdr:nvGrpSpPr>
        <xdr:grpSpPr>
          <a:xfrm>
            <a:off x="14108924" y="15538825"/>
            <a:ext cx="11365780" cy="7665631"/>
            <a:chOff x="14108924" y="15538825"/>
            <a:chExt cx="11365780" cy="7665631"/>
          </a:xfrm>
        </xdr:grpSpPr>
        <xdr:graphicFrame macro="">
          <xdr:nvGraphicFramePr>
            <xdr:cNvPr id="89" name="Graphique 55">
              <a:extLst>
                <a:ext uri="{FF2B5EF4-FFF2-40B4-BE49-F238E27FC236}">
                  <a16:creationId xmlns:a16="http://schemas.microsoft.com/office/drawing/2014/main" id="{00000000-0008-0000-0B00-000059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8" y="15538825"/>
            <a:ext cx="11339136" cy="54242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90" name="Graphique 56">
              <a:extLst>
                <a:ext uri="{FF2B5EF4-FFF2-40B4-BE49-F238E27FC236}">
                  <a16:creationId xmlns:a16="http://schemas.microsoft.com/office/drawing/2014/main" id="{00000000-0008-0000-0B00-00005A000000}"/>
                </a:ext>
              </a:extLst>
            </xdr:cNvPr>
            <xdr:cNvGraphicFramePr>
              <a:graphicFrameLocks/>
            </xdr:cNvGraphicFramePr>
          </xdr:nvGraphicFramePr>
          <xdr:xfrm>
            <a:off x="14108924" y="20517820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pSp>
          <xdr:nvGrpSpPr>
            <xdr:cNvPr id="91" name="Groupe 58">
              <a:extLst>
                <a:ext uri="{FF2B5EF4-FFF2-40B4-BE49-F238E27FC236}">
                  <a16:creationId xmlns:a16="http://schemas.microsoft.com/office/drawing/2014/main" id="{00000000-0008-0000-0B00-00005B000000}"/>
                </a:ext>
              </a:extLst>
            </xdr:cNvPr>
            <xdr:cNvGrpSpPr>
              <a:grpSpLocks/>
            </xdr:cNvGrpSpPr>
          </xdr:nvGrpSpPr>
          <xdr:grpSpPr>
            <a:xfrm>
              <a:off x="14862811" y="15572515"/>
              <a:ext cx="10245302" cy="7624231"/>
              <a:chOff x="1581184" y="14732147"/>
              <a:chExt cx="9132780" cy="2750455"/>
            </a:xfrm>
          </xdr:grpSpPr>
          <xdr:sp macro="" textlink="">
            <xdr:nvSpPr>
              <xdr:cNvPr id="92" name="Rectangle 59">
                <a:extLst>
                  <a:ext uri="{FF2B5EF4-FFF2-40B4-BE49-F238E27FC236}">
                    <a16:creationId xmlns:a16="http://schemas.microsoft.com/office/drawing/2014/main" id="{00000000-0008-0000-0B00-00005C000000}"/>
                  </a:ext>
                </a:extLst>
              </xdr:cNvPr>
              <xdr:cNvSpPr/>
            </xdr:nvSpPr>
            <xdr:spPr>
              <a:xfrm>
                <a:off x="7946658" y="14806689"/>
                <a:ext cx="2767306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93" name="Rectangle 60">
                <a:extLst>
                  <a:ext uri="{FF2B5EF4-FFF2-40B4-BE49-F238E27FC236}">
                    <a16:creationId xmlns:a16="http://schemas.microsoft.com/office/drawing/2014/main" id="{00000000-0008-0000-0B00-00005D000000}"/>
                  </a:ext>
                </a:extLst>
              </xdr:cNvPr>
              <xdr:cNvSpPr/>
            </xdr:nvSpPr>
            <xdr:spPr>
              <a:xfrm>
                <a:off x="3148062" y="14806689"/>
                <a:ext cx="4669774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94" name="Rectangle 61">
                <a:extLst>
                  <a:ext uri="{FF2B5EF4-FFF2-40B4-BE49-F238E27FC236}">
                    <a16:creationId xmlns:a16="http://schemas.microsoft.com/office/drawing/2014/main" id="{00000000-0008-0000-0B00-00005E000000}"/>
                  </a:ext>
                </a:extLst>
              </xdr:cNvPr>
              <xdr:cNvSpPr/>
            </xdr:nvSpPr>
            <xdr:spPr>
              <a:xfrm>
                <a:off x="1581184" y="14806689"/>
                <a:ext cx="1512734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95" name="Rectangle 63">
                <a:extLst>
                  <a:ext uri="{FF2B5EF4-FFF2-40B4-BE49-F238E27FC236}">
                    <a16:creationId xmlns:a16="http://schemas.microsoft.com/office/drawing/2014/main" id="{00000000-0008-0000-0B00-00005F000000}"/>
                  </a:ext>
                </a:extLst>
              </xdr:cNvPr>
              <xdr:cNvSpPr/>
            </xdr:nvSpPr>
            <xdr:spPr>
              <a:xfrm>
                <a:off x="7826845" y="14732147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88" name="Rectangle 159">
            <a:extLst>
              <a:ext uri="{FF2B5EF4-FFF2-40B4-BE49-F238E27FC236}">
                <a16:creationId xmlns:a16="http://schemas.microsoft.com/office/drawing/2014/main" id="{00000000-0008-0000-0B00-000058000000}"/>
              </a:ext>
            </a:extLst>
          </xdr:cNvPr>
          <xdr:cNvSpPr/>
        </xdr:nvSpPr>
        <xdr:spPr>
          <a:xfrm flipH="1">
            <a:off x="16485083" y="15558046"/>
            <a:ext cx="142315" cy="7735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16</xdr:col>
      <xdr:colOff>462643</xdr:colOff>
      <xdr:row>78</xdr:row>
      <xdr:rowOff>29937</xdr:rowOff>
    </xdr:from>
    <xdr:to>
      <xdr:col>21</xdr:col>
      <xdr:colOff>190500</xdr:colOff>
      <xdr:row>78</xdr:row>
      <xdr:rowOff>29937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CxnSpPr/>
      </xdr:nvCxnSpPr>
      <xdr:spPr>
        <a:xfrm>
          <a:off x="17430750" y="15487651"/>
          <a:ext cx="6585857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822058</xdr:colOff>
      <xdr:row>37</xdr:row>
      <xdr:rowOff>175100</xdr:rowOff>
    </xdr:from>
    <xdr:to>
      <xdr:col>25</xdr:col>
      <xdr:colOff>389176</xdr:colOff>
      <xdr:row>50</xdr:row>
      <xdr:rowOff>84475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B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93658" y="7820500"/>
              <a:ext cx="13257718" cy="23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629064</xdr:colOff>
      <xdr:row>49</xdr:row>
      <xdr:rowOff>27481</xdr:rowOff>
    </xdr:from>
    <xdr:to>
      <xdr:col>24</xdr:col>
      <xdr:colOff>491346</xdr:colOff>
      <xdr:row>51</xdr:row>
      <xdr:rowOff>22003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00000000-0008-0000-0B00-000019000000}"/>
            </a:ext>
          </a:extLst>
        </xdr:cNvPr>
        <xdr:cNvGrpSpPr/>
      </xdr:nvGrpSpPr>
      <xdr:grpSpPr>
        <a:xfrm>
          <a:off x="15666763" y="9940224"/>
          <a:ext cx="11427149" cy="376646"/>
          <a:chOff x="16511749" y="10448799"/>
          <a:chExt cx="10980549" cy="569607"/>
        </a:xfrm>
      </xdr:grpSpPr>
      <xdr:sp macro="" textlink="">
        <xdr:nvSpPr>
          <xdr:cNvPr id="45" name="ZoneTexte 54">
            <a:extLst>
              <a:ext uri="{FF2B5EF4-FFF2-40B4-BE49-F238E27FC236}">
                <a16:creationId xmlns:a16="http://schemas.microsoft.com/office/drawing/2014/main" id="{00000000-0008-0000-0B00-00002D000000}"/>
              </a:ext>
            </a:extLst>
          </xdr:cNvPr>
          <xdr:cNvSpPr txBox="1"/>
        </xdr:nvSpPr>
        <xdr:spPr>
          <a:xfrm>
            <a:off x="25284548" y="10475178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4" name="Group 23">
            <a:extLst>
              <a:ext uri="{FF2B5EF4-FFF2-40B4-BE49-F238E27FC236}">
                <a16:creationId xmlns:a16="http://schemas.microsoft.com/office/drawing/2014/main" id="{00000000-0008-0000-0B00-000018000000}"/>
              </a:ext>
            </a:extLst>
          </xdr:cNvPr>
          <xdr:cNvGrpSpPr/>
        </xdr:nvGrpSpPr>
        <xdr:grpSpPr>
          <a:xfrm>
            <a:off x="16511749" y="10448799"/>
            <a:ext cx="10980549" cy="535615"/>
            <a:chOff x="16280427" y="10190263"/>
            <a:chExt cx="10980549" cy="535615"/>
          </a:xfrm>
        </xdr:grpSpPr>
        <xdr:grpSp>
          <xdr:nvGrpSpPr>
            <xdr:cNvPr id="19" name="Group 18">
              <a:extLst>
                <a:ext uri="{FF2B5EF4-FFF2-40B4-BE49-F238E27FC236}">
                  <a16:creationId xmlns:a16="http://schemas.microsoft.com/office/drawing/2014/main" id="{00000000-0008-0000-0B00-000013000000}"/>
                </a:ext>
              </a:extLst>
            </xdr:cNvPr>
            <xdr:cNvGrpSpPr/>
          </xdr:nvGrpSpPr>
          <xdr:grpSpPr>
            <a:xfrm>
              <a:off x="16280427" y="10226644"/>
              <a:ext cx="10980549" cy="478809"/>
              <a:chOff x="16280427" y="10226644"/>
              <a:chExt cx="10980549" cy="478809"/>
            </a:xfrm>
          </xdr:grpSpPr>
          <xdr:sp macro="" textlink="">
            <xdr:nvSpPr>
              <xdr:cNvPr id="41" name="Rectangle 48">
                <a:extLst>
                  <a:ext uri="{FF2B5EF4-FFF2-40B4-BE49-F238E27FC236}">
                    <a16:creationId xmlns:a16="http://schemas.microsoft.com/office/drawing/2014/main" id="{00000000-0008-0000-0B00-000029000000}"/>
                  </a:ext>
                </a:extLst>
              </xdr:cNvPr>
              <xdr:cNvSpPr/>
            </xdr:nvSpPr>
            <xdr:spPr>
              <a:xfrm>
                <a:off x="18582429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5" name="Rectangle 48">
                <a:extLst>
                  <a:ext uri="{FF2B5EF4-FFF2-40B4-BE49-F238E27FC236}">
                    <a16:creationId xmlns:a16="http://schemas.microsoft.com/office/drawing/2014/main" id="{00000000-0008-0000-0B00-00000F000000}"/>
                  </a:ext>
                </a:extLst>
              </xdr:cNvPr>
              <xdr:cNvSpPr/>
            </xdr:nvSpPr>
            <xdr:spPr>
              <a:xfrm>
                <a:off x="16280427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6" name="Rectangle 48">
                <a:extLst>
                  <a:ext uri="{FF2B5EF4-FFF2-40B4-BE49-F238E27FC236}">
                    <a16:creationId xmlns:a16="http://schemas.microsoft.com/office/drawing/2014/main" id="{00000000-0008-0000-0B00-000010000000}"/>
                  </a:ext>
                </a:extLst>
              </xdr:cNvPr>
              <xdr:cNvSpPr/>
            </xdr:nvSpPr>
            <xdr:spPr>
              <a:xfrm>
                <a:off x="20838661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17" name="Rectangle 48">
                <a:extLst>
                  <a:ext uri="{FF2B5EF4-FFF2-40B4-BE49-F238E27FC236}">
                    <a16:creationId xmlns:a16="http://schemas.microsoft.com/office/drawing/2014/main" id="{00000000-0008-0000-0B00-000011000000}"/>
                  </a:ext>
                </a:extLst>
              </xdr:cNvPr>
              <xdr:cNvSpPr/>
            </xdr:nvSpPr>
            <xdr:spPr>
              <a:xfrm>
                <a:off x="23113200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18" name="Rectangle 48">
                <a:extLst>
                  <a:ext uri="{FF2B5EF4-FFF2-40B4-BE49-F238E27FC236}">
                    <a16:creationId xmlns:a16="http://schemas.microsoft.com/office/drawing/2014/main" id="{00000000-0008-0000-0B00-000012000000}"/>
                  </a:ext>
                </a:extLst>
              </xdr:cNvPr>
              <xdr:cNvSpPr/>
            </xdr:nvSpPr>
            <xdr:spPr>
              <a:xfrm>
                <a:off x="25398619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23" name="Group 22">
              <a:extLst>
                <a:ext uri="{FF2B5EF4-FFF2-40B4-BE49-F238E27FC236}">
                  <a16:creationId xmlns:a16="http://schemas.microsoft.com/office/drawing/2014/main" id="{00000000-0008-0000-0B00-000017000000}"/>
                </a:ext>
              </a:extLst>
            </xdr:cNvPr>
            <xdr:cNvGrpSpPr/>
          </xdr:nvGrpSpPr>
          <xdr:grpSpPr>
            <a:xfrm>
              <a:off x="18204649" y="10190263"/>
              <a:ext cx="4847503" cy="535615"/>
              <a:chOff x="18191042" y="10149441"/>
              <a:chExt cx="4847503" cy="535615"/>
            </a:xfrm>
          </xdr:grpSpPr>
          <xdr:sp macro="" textlink="">
            <xdr:nvSpPr>
              <xdr:cNvPr id="43" name="ZoneTexte 50">
                <a:extLst>
                  <a:ext uri="{FF2B5EF4-FFF2-40B4-BE49-F238E27FC236}">
                    <a16:creationId xmlns:a16="http://schemas.microsoft.com/office/drawing/2014/main" id="{00000000-0008-0000-0B00-00002B000000}"/>
                  </a:ext>
                </a:extLst>
              </xdr:cNvPr>
              <xdr:cNvSpPr txBox="1"/>
            </xdr:nvSpPr>
            <xdr:spPr>
              <a:xfrm>
                <a:off x="18191042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0" name="ZoneTexte 50">
                <a:extLst>
                  <a:ext uri="{FF2B5EF4-FFF2-40B4-BE49-F238E27FC236}">
                    <a16:creationId xmlns:a16="http://schemas.microsoft.com/office/drawing/2014/main" id="{00000000-0008-0000-0B00-000014000000}"/>
                  </a:ext>
                </a:extLst>
              </xdr:cNvPr>
              <xdr:cNvSpPr txBox="1"/>
            </xdr:nvSpPr>
            <xdr:spPr>
              <a:xfrm>
                <a:off x="22740695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1" name="ZoneTexte 50">
                <a:extLst>
                  <a:ext uri="{FF2B5EF4-FFF2-40B4-BE49-F238E27FC236}">
                    <a16:creationId xmlns:a16="http://schemas.microsoft.com/office/drawing/2014/main" id="{00000000-0008-0000-0B00-000015000000}"/>
                  </a:ext>
                </a:extLst>
              </xdr:cNvPr>
              <xdr:cNvSpPr txBox="1"/>
            </xdr:nvSpPr>
            <xdr:spPr>
              <a:xfrm>
                <a:off x="20470446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44</xdr:row>
      <xdr:rowOff>97294</xdr:rowOff>
    </xdr:from>
    <xdr:to>
      <xdr:col>27</xdr:col>
      <xdr:colOff>16510</xdr:colOff>
      <xdr:row>45</xdr:row>
      <xdr:rowOff>98564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0391" y="12632194"/>
          <a:ext cx="889000" cy="203200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26" name="ZoneTexte 30">
          <a:extLst>
            <a:ext uri="{FF2B5EF4-FFF2-40B4-BE49-F238E27FC236}">
              <a16:creationId xmlns:a16="http://schemas.microsoft.com/office/drawing/2014/main" id="{00000000-0008-0000-0C00-00001A000000}"/>
            </a:ext>
          </a:extLst>
        </xdr:cNvPr>
        <xdr:cNvSpPr txBox="1"/>
      </xdr:nvSpPr>
      <xdr:spPr>
        <a:xfrm>
          <a:off x="3228598" y="5103404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27" name="ZoneTexte 31">
          <a:extLst>
            <a:ext uri="{FF2B5EF4-FFF2-40B4-BE49-F238E27FC236}">
              <a16:creationId xmlns:a16="http://schemas.microsoft.com/office/drawing/2014/main" id="{00000000-0008-0000-0C00-00001B000000}"/>
            </a:ext>
          </a:extLst>
        </xdr:cNvPr>
        <xdr:cNvSpPr txBox="1"/>
      </xdr:nvSpPr>
      <xdr:spPr>
        <a:xfrm>
          <a:off x="5098076" y="51027466"/>
          <a:ext cx="116805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28" name="ZoneTexte 32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 txBox="1"/>
      </xdr:nvSpPr>
      <xdr:spPr>
        <a:xfrm>
          <a:off x="7730795" y="51040615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21</xdr:col>
      <xdr:colOff>195784</xdr:colOff>
      <xdr:row>51</xdr:row>
      <xdr:rowOff>124924</xdr:rowOff>
    </xdr:from>
    <xdr:to>
      <xdr:col>21</xdr:col>
      <xdr:colOff>355148</xdr:colOff>
      <xdr:row>53</xdr:row>
      <xdr:rowOff>38576</xdr:rowOff>
    </xdr:to>
    <xdr:sp macro="" textlink="">
      <xdr:nvSpPr>
        <xdr:cNvPr id="38" name="ZoneTexte 52">
          <a:extLst>
            <a:ext uri="{FF2B5EF4-FFF2-40B4-BE49-F238E27FC236}">
              <a16:creationId xmlns:a16="http://schemas.microsoft.com/office/drawing/2014/main" id="{00000000-0008-0000-0C00-000026000000}"/>
            </a:ext>
          </a:extLst>
        </xdr:cNvPr>
        <xdr:cNvSpPr txBox="1"/>
      </xdr:nvSpPr>
      <xdr:spPr>
        <a:xfrm>
          <a:off x="23617759" y="139933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14</xdr:col>
      <xdr:colOff>186821</xdr:colOff>
      <xdr:row>42</xdr:row>
      <xdr:rowOff>103677</xdr:rowOff>
    </xdr:from>
    <xdr:to>
      <xdr:col>25</xdr:col>
      <xdr:colOff>699247</xdr:colOff>
      <xdr:row>54</xdr:row>
      <xdr:rowOff>162180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C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53721" y="8701577"/>
              <a:ext cx="12958426" cy="2344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580291</xdr:colOff>
      <xdr:row>74</xdr:row>
      <xdr:rowOff>176562</xdr:rowOff>
    </xdr:from>
    <xdr:to>
      <xdr:col>18</xdr:col>
      <xdr:colOff>695181</xdr:colOff>
      <xdr:row>76</xdr:row>
      <xdr:rowOff>103069</xdr:rowOff>
    </xdr:to>
    <xdr:sp macro="" textlink="">
      <xdr:nvSpPr>
        <xdr:cNvPr id="46" name="Rectangle 57">
          <a:extLst>
            <a:ext uri="{FF2B5EF4-FFF2-40B4-BE49-F238E27FC236}">
              <a16:creationId xmlns:a16="http://schemas.microsoft.com/office/drawing/2014/main" id="{00000000-0008-0000-0C00-00002E000000}"/>
            </a:ext>
            <a:ext uri="{147F2762-F138-4A5C-976F-8EAC2B608ADB}">
              <a16:predDERef xmlns:a16="http://schemas.microsoft.com/office/drawing/2014/main" pred="{FBE4E8CA-B873-FE9B-115C-B7815FBE8614}"/>
            </a:ext>
          </a:extLst>
        </xdr:cNvPr>
        <xdr:cNvSpPr/>
      </xdr:nvSpPr>
      <xdr:spPr>
        <a:xfrm>
          <a:off x="17134741" y="18426462"/>
          <a:ext cx="2543765" cy="3075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lt"/>
              <a:cs typeface="+mn-lt"/>
            </a:rPr>
            <a:t>Déviation des actifs </a:t>
          </a:r>
        </a:p>
      </xdr:txBody>
    </xdr:sp>
    <xdr:clientData/>
  </xdr:twoCellAnchor>
  <xdr:twoCellAnchor>
    <xdr:from>
      <xdr:col>24</xdr:col>
      <xdr:colOff>262948</xdr:colOff>
      <xdr:row>227</xdr:row>
      <xdr:rowOff>48924</xdr:rowOff>
    </xdr:from>
    <xdr:to>
      <xdr:col>25</xdr:col>
      <xdr:colOff>210522</xdr:colOff>
      <xdr:row>228</xdr:row>
      <xdr:rowOff>144261</xdr:rowOff>
    </xdr:to>
    <xdr:sp macro="" textlink="">
      <xdr:nvSpPr>
        <xdr:cNvPr id="65" name="ZoneTexte 88">
          <a:extLst>
            <a:ext uri="{FF2B5EF4-FFF2-40B4-BE49-F238E27FC236}">
              <a16:creationId xmlns:a16="http://schemas.microsoft.com/office/drawing/2014/main" id="{00000000-0008-0000-0C00-000041000000}"/>
            </a:ext>
          </a:extLst>
        </xdr:cNvPr>
        <xdr:cNvSpPr txBox="1"/>
      </xdr:nvSpPr>
      <xdr:spPr>
        <a:xfrm>
          <a:off x="26199523" y="47873949"/>
          <a:ext cx="1119149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26</xdr:col>
      <xdr:colOff>676995</xdr:colOff>
      <xdr:row>59</xdr:row>
      <xdr:rowOff>147555</xdr:rowOff>
    </xdr:from>
    <xdr:to>
      <xdr:col>27</xdr:col>
      <xdr:colOff>41058</xdr:colOff>
      <xdr:row>61</xdr:row>
      <xdr:rowOff>58620</xdr:rowOff>
    </xdr:to>
    <xdr:sp macro="" textlink="">
      <xdr:nvSpPr>
        <xdr:cNvPr id="94" name="ZoneTexte 43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SpPr txBox="1"/>
      </xdr:nvSpPr>
      <xdr:spPr>
        <a:xfrm>
          <a:off x="44815845" y="155399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14</xdr:col>
      <xdr:colOff>7687</xdr:colOff>
      <xdr:row>59</xdr:row>
      <xdr:rowOff>186445</xdr:rowOff>
    </xdr:from>
    <xdr:to>
      <xdr:col>25</xdr:col>
      <xdr:colOff>510403</xdr:colOff>
      <xdr:row>102</xdr:row>
      <xdr:rowOff>69128</xdr:rowOff>
    </xdr:to>
    <xdr:grpSp>
      <xdr:nvGrpSpPr>
        <xdr:cNvPr id="104" name="Groupe 161">
          <a:extLst>
            <a:ext uri="{FF2B5EF4-FFF2-40B4-BE49-F238E27FC236}">
              <a16:creationId xmlns:a16="http://schemas.microsoft.com/office/drawing/2014/main" id="{00000000-0008-0000-0C00-000068000000}"/>
            </a:ext>
            <a:ext uri="{147F2762-F138-4A5C-976F-8EAC2B608ADB}">
              <a16:predDERef xmlns:a16="http://schemas.microsoft.com/office/drawing/2014/main" pred="{00000000-0008-0000-0A00-00005E000000}"/>
            </a:ext>
          </a:extLst>
        </xdr:cNvPr>
        <xdr:cNvGrpSpPr/>
      </xdr:nvGrpSpPr>
      <xdr:grpSpPr>
        <a:xfrm>
          <a:off x="14590275" y="12288798"/>
          <a:ext cx="12948716" cy="8234801"/>
          <a:chOff x="14130315" y="15538823"/>
          <a:chExt cx="11344390" cy="7743223"/>
        </a:xfrm>
      </xdr:grpSpPr>
      <xdr:grpSp>
        <xdr:nvGrpSpPr>
          <xdr:cNvPr id="105" name="Groupe 160">
            <a:extLst>
              <a:ext uri="{FF2B5EF4-FFF2-40B4-BE49-F238E27FC236}">
                <a16:creationId xmlns:a16="http://schemas.microsoft.com/office/drawing/2014/main" id="{00000000-0008-0000-0C00-000069000000}"/>
              </a:ext>
            </a:extLst>
          </xdr:cNvPr>
          <xdr:cNvGrpSpPr/>
        </xdr:nvGrpSpPr>
        <xdr:grpSpPr>
          <a:xfrm>
            <a:off x="14130315" y="15538823"/>
            <a:ext cx="11344390" cy="7743223"/>
            <a:chOff x="14130315" y="15538823"/>
            <a:chExt cx="11344390" cy="7743223"/>
          </a:xfrm>
        </xdr:grpSpPr>
        <xdr:graphicFrame macro="">
          <xdr:nvGraphicFramePr>
            <xdr:cNvPr id="107" name="Graphique 55">
              <a:extLst>
                <a:ext uri="{FF2B5EF4-FFF2-40B4-BE49-F238E27FC236}">
                  <a16:creationId xmlns:a16="http://schemas.microsoft.com/office/drawing/2014/main" id="{00000000-0008-0000-0C00-00006B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3"/>
            <a:ext cx="11339136" cy="542422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aphicFrame macro="">
          <xdr:nvGraphicFramePr>
            <xdr:cNvPr id="108" name="Graphique 56">
              <a:extLst>
                <a:ext uri="{FF2B5EF4-FFF2-40B4-BE49-F238E27FC236}">
                  <a16:creationId xmlns:a16="http://schemas.microsoft.com/office/drawing/2014/main" id="{00000000-0008-0000-0C00-00006C000000}"/>
                </a:ext>
              </a:extLst>
            </xdr:cNvPr>
            <xdr:cNvGraphicFramePr>
              <a:graphicFrameLocks/>
            </xdr:cNvGraphicFramePr>
          </xdr:nvGraphicFramePr>
          <xdr:xfrm>
            <a:off x="14130315" y="20242685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4"/>
            </a:graphicData>
          </a:graphic>
        </xdr:graphicFrame>
        <xdr:grpSp>
          <xdr:nvGrpSpPr>
            <xdr:cNvPr id="109" name="Groupe 58">
              <a:extLst>
                <a:ext uri="{FF2B5EF4-FFF2-40B4-BE49-F238E27FC236}">
                  <a16:creationId xmlns:a16="http://schemas.microsoft.com/office/drawing/2014/main" id="{00000000-0008-0000-0C00-00006D000000}"/>
                </a:ext>
              </a:extLst>
            </xdr:cNvPr>
            <xdr:cNvGrpSpPr>
              <a:grpSpLocks/>
            </xdr:cNvGrpSpPr>
          </xdr:nvGrpSpPr>
          <xdr:grpSpPr>
            <a:xfrm>
              <a:off x="15194020" y="15657815"/>
              <a:ext cx="10111104" cy="7624231"/>
              <a:chOff x="1876428" y="14762919"/>
              <a:chExt cx="9013154" cy="2750455"/>
            </a:xfrm>
          </xdr:grpSpPr>
          <xdr:sp macro="" textlink="">
            <xdr:nvSpPr>
              <xdr:cNvPr id="110" name="Rectangle 59">
                <a:extLst>
                  <a:ext uri="{FF2B5EF4-FFF2-40B4-BE49-F238E27FC236}">
                    <a16:creationId xmlns:a16="http://schemas.microsoft.com/office/drawing/2014/main" id="{00000000-0008-0000-0C00-00006E000000}"/>
                  </a:ext>
                </a:extLst>
              </xdr:cNvPr>
              <xdr:cNvSpPr/>
            </xdr:nvSpPr>
            <xdr:spPr>
              <a:xfrm>
                <a:off x="8750788" y="14800534"/>
                <a:ext cx="2138794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11" name="Rectangle 60">
                <a:extLst>
                  <a:ext uri="{FF2B5EF4-FFF2-40B4-BE49-F238E27FC236}">
                    <a16:creationId xmlns:a16="http://schemas.microsoft.com/office/drawing/2014/main" id="{00000000-0008-0000-0C00-00006F000000}"/>
                  </a:ext>
                </a:extLst>
              </xdr:cNvPr>
              <xdr:cNvSpPr/>
            </xdr:nvSpPr>
            <xdr:spPr>
              <a:xfrm>
                <a:off x="4624705" y="14800534"/>
                <a:ext cx="4123658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12" name="Rectangle 61">
                <a:extLst>
                  <a:ext uri="{FF2B5EF4-FFF2-40B4-BE49-F238E27FC236}">
                    <a16:creationId xmlns:a16="http://schemas.microsoft.com/office/drawing/2014/main" id="{00000000-0008-0000-0C00-000070000000}"/>
                  </a:ext>
                </a:extLst>
              </xdr:cNvPr>
              <xdr:cNvSpPr/>
            </xdr:nvSpPr>
            <xdr:spPr>
              <a:xfrm>
                <a:off x="1876428" y="14800534"/>
                <a:ext cx="2656055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13" name="Rectangle 63">
                <a:extLst>
                  <a:ext uri="{FF2B5EF4-FFF2-40B4-BE49-F238E27FC236}">
                    <a16:creationId xmlns:a16="http://schemas.microsoft.com/office/drawing/2014/main" id="{00000000-0008-0000-0C00-000071000000}"/>
                  </a:ext>
                </a:extLst>
              </xdr:cNvPr>
              <xdr:cNvSpPr/>
            </xdr:nvSpPr>
            <xdr:spPr>
              <a:xfrm>
                <a:off x="8744427" y="14762919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06" name="Rectangle 159">
            <a:extLst>
              <a:ext uri="{FF2B5EF4-FFF2-40B4-BE49-F238E27FC236}">
                <a16:creationId xmlns:a16="http://schemas.microsoft.com/office/drawing/2014/main" id="{00000000-0008-0000-0C00-00006A000000}"/>
              </a:ext>
            </a:extLst>
          </xdr:cNvPr>
          <xdr:cNvSpPr/>
        </xdr:nvSpPr>
        <xdr:spPr>
          <a:xfrm>
            <a:off x="18196703" y="15727281"/>
            <a:ext cx="135676" cy="745559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18</xdr:col>
      <xdr:colOff>534681</xdr:colOff>
      <xdr:row>71</xdr:row>
      <xdr:rowOff>70437</xdr:rowOff>
    </xdr:from>
    <xdr:to>
      <xdr:col>22</xdr:col>
      <xdr:colOff>261600</xdr:colOff>
      <xdr:row>71</xdr:row>
      <xdr:rowOff>70437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CxnSpPr/>
      </xdr:nvCxnSpPr>
      <xdr:spPr>
        <a:xfrm>
          <a:off x="19394181" y="14122613"/>
          <a:ext cx="5049713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493059</xdr:colOff>
      <xdr:row>76</xdr:row>
      <xdr:rowOff>146632</xdr:rowOff>
    </xdr:from>
    <xdr:to>
      <xdr:col>18</xdr:col>
      <xdr:colOff>268941</xdr:colOff>
      <xdr:row>76</xdr:row>
      <xdr:rowOff>146632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CxnSpPr/>
      </xdr:nvCxnSpPr>
      <xdr:spPr>
        <a:xfrm>
          <a:off x="15945971" y="15151308"/>
          <a:ext cx="3182470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874060</xdr:colOff>
      <xdr:row>54</xdr:row>
      <xdr:rowOff>67236</xdr:rowOff>
    </xdr:from>
    <xdr:to>
      <xdr:col>24</xdr:col>
      <xdr:colOff>1075880</xdr:colOff>
      <xdr:row>56</xdr:row>
      <xdr:rowOff>82038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GrpSpPr/>
      </xdr:nvGrpSpPr>
      <xdr:grpSpPr>
        <a:xfrm>
          <a:off x="15456648" y="11198412"/>
          <a:ext cx="11497350" cy="403273"/>
          <a:chOff x="16392747" y="10485180"/>
          <a:chExt cx="11017165" cy="600369"/>
        </a:xfrm>
      </xdr:grpSpPr>
      <xdr:sp macro="" textlink="">
        <xdr:nvSpPr>
          <xdr:cNvPr id="24" name="ZoneTexte 54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 txBox="1"/>
        </xdr:nvSpPr>
        <xdr:spPr>
          <a:xfrm>
            <a:off x="25074006" y="10532969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5" name="Group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GrpSpPr/>
        </xdr:nvGrpSpPr>
        <xdr:grpSpPr>
          <a:xfrm>
            <a:off x="16392747" y="10485180"/>
            <a:ext cx="11017165" cy="600369"/>
            <a:chOff x="16161425" y="10226644"/>
            <a:chExt cx="11017165" cy="600369"/>
          </a:xfrm>
        </xdr:grpSpPr>
        <xdr:grpSp>
          <xdr:nvGrpSpPr>
            <xdr:cNvPr id="29" name="Group 28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GrpSpPr/>
          </xdr:nvGrpSpPr>
          <xdr:grpSpPr>
            <a:xfrm>
              <a:off x="16161425" y="10226644"/>
              <a:ext cx="11017165" cy="478809"/>
              <a:chOff x="16161425" y="10226644"/>
              <a:chExt cx="11017165" cy="478809"/>
            </a:xfrm>
          </xdr:grpSpPr>
          <xdr:sp macro="" textlink="">
            <xdr:nvSpPr>
              <xdr:cNvPr id="34" name="Rectangle 48">
                <a:extLst>
                  <a:ext uri="{FF2B5EF4-FFF2-40B4-BE49-F238E27FC236}">
                    <a16:creationId xmlns:a16="http://schemas.microsoft.com/office/drawing/2014/main" id="{00000000-0008-0000-0C00-000022000000}"/>
                  </a:ext>
                </a:extLst>
              </xdr:cNvPr>
              <xdr:cNvSpPr/>
            </xdr:nvSpPr>
            <xdr:spPr>
              <a:xfrm>
                <a:off x="18371887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35" name="Rectangle 48">
                <a:extLst>
                  <a:ext uri="{FF2B5EF4-FFF2-40B4-BE49-F238E27FC236}">
                    <a16:creationId xmlns:a16="http://schemas.microsoft.com/office/drawing/2014/main" id="{00000000-0008-0000-0C00-000023000000}"/>
                  </a:ext>
                </a:extLst>
              </xdr:cNvPr>
              <xdr:cNvSpPr/>
            </xdr:nvSpPr>
            <xdr:spPr>
              <a:xfrm>
                <a:off x="16161425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36" name="Rectangle 48">
                <a:extLst>
                  <a:ext uri="{FF2B5EF4-FFF2-40B4-BE49-F238E27FC236}">
                    <a16:creationId xmlns:a16="http://schemas.microsoft.com/office/drawing/2014/main" id="{00000000-0008-0000-0C00-000024000000}"/>
                  </a:ext>
                </a:extLst>
              </xdr:cNvPr>
              <xdr:cNvSpPr/>
            </xdr:nvSpPr>
            <xdr:spPr>
              <a:xfrm>
                <a:off x="20582349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37" name="Rectangle 48">
                <a:extLst>
                  <a:ext uri="{FF2B5EF4-FFF2-40B4-BE49-F238E27FC236}">
                    <a16:creationId xmlns:a16="http://schemas.microsoft.com/office/drawing/2014/main" id="{00000000-0008-0000-0C00-000025000000}"/>
                  </a:ext>
                </a:extLst>
              </xdr:cNvPr>
              <xdr:cNvSpPr/>
            </xdr:nvSpPr>
            <xdr:spPr>
              <a:xfrm>
                <a:off x="22792811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39" name="Rectangle 48">
                <a:extLst>
                  <a:ext uri="{FF2B5EF4-FFF2-40B4-BE49-F238E27FC236}">
                    <a16:creationId xmlns:a16="http://schemas.microsoft.com/office/drawing/2014/main" id="{00000000-0008-0000-0C00-000027000000}"/>
                  </a:ext>
                </a:extLst>
              </xdr:cNvPr>
              <xdr:cNvSpPr/>
            </xdr:nvSpPr>
            <xdr:spPr>
              <a:xfrm>
                <a:off x="25316233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30" name="Group 29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GrpSpPr/>
          </xdr:nvGrpSpPr>
          <xdr:grpSpPr>
            <a:xfrm>
              <a:off x="18058186" y="10291398"/>
              <a:ext cx="4710194" cy="535615"/>
              <a:chOff x="18044579" y="10250576"/>
              <a:chExt cx="4710194" cy="535615"/>
            </a:xfrm>
          </xdr:grpSpPr>
          <xdr:sp macro="" textlink="">
            <xdr:nvSpPr>
              <xdr:cNvPr id="31" name="ZoneTexte 50">
                <a:extLst>
                  <a:ext uri="{FF2B5EF4-FFF2-40B4-BE49-F238E27FC236}">
                    <a16:creationId xmlns:a16="http://schemas.microsoft.com/office/drawing/2014/main" id="{00000000-0008-0000-0C00-00001F000000}"/>
                  </a:ext>
                </a:extLst>
              </xdr:cNvPr>
              <xdr:cNvSpPr txBox="1"/>
            </xdr:nvSpPr>
            <xdr:spPr>
              <a:xfrm>
                <a:off x="18044579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32" name="ZoneTexte 50">
                <a:extLst>
                  <a:ext uri="{FF2B5EF4-FFF2-40B4-BE49-F238E27FC236}">
                    <a16:creationId xmlns:a16="http://schemas.microsoft.com/office/drawing/2014/main" id="{00000000-0008-0000-0C00-000020000000}"/>
                  </a:ext>
                </a:extLst>
              </xdr:cNvPr>
              <xdr:cNvSpPr txBox="1"/>
            </xdr:nvSpPr>
            <xdr:spPr>
              <a:xfrm>
                <a:off x="22456923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33" name="ZoneTexte 50">
                <a:extLst>
                  <a:ext uri="{FF2B5EF4-FFF2-40B4-BE49-F238E27FC236}">
                    <a16:creationId xmlns:a16="http://schemas.microsoft.com/office/drawing/2014/main" id="{00000000-0008-0000-0C00-000021000000}"/>
                  </a:ext>
                </a:extLst>
              </xdr:cNvPr>
              <xdr:cNvSpPr txBox="1"/>
            </xdr:nvSpPr>
            <xdr:spPr>
              <a:xfrm>
                <a:off x="20250751" y="10250576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37</xdr:row>
      <xdr:rowOff>97294</xdr:rowOff>
    </xdr:from>
    <xdr:to>
      <xdr:col>28</xdr:col>
      <xdr:colOff>20320</xdr:colOff>
      <xdr:row>38</xdr:row>
      <xdr:rowOff>106185</xdr:rowOff>
    </xdr:to>
    <xdr:pic>
      <xdr:nvPicPr>
        <xdr:cNvPr id="2" name="Image 137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704540" y="7488694"/>
          <a:ext cx="896620" cy="191771"/>
        </a:xfrm>
        <a:prstGeom prst="rect">
          <a:avLst/>
        </a:prstGeom>
      </xdr:spPr>
    </xdr:pic>
    <xdr:clientData/>
  </xdr:twoCellAnchor>
  <xdr:twoCellAnchor>
    <xdr:from>
      <xdr:col>2</xdr:col>
      <xdr:colOff>761623</xdr:colOff>
      <xdr:row>243</xdr:row>
      <xdr:rowOff>161015</xdr:rowOff>
    </xdr:from>
    <xdr:to>
      <xdr:col>2</xdr:col>
      <xdr:colOff>920737</xdr:colOff>
      <xdr:row>245</xdr:row>
      <xdr:rowOff>73774</xdr:rowOff>
    </xdr:to>
    <xdr:sp macro="" textlink="">
      <xdr:nvSpPr>
        <xdr:cNvPr id="3" name="ZoneTexte 30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3215263" y="45454295"/>
          <a:ext cx="159114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243</xdr:row>
      <xdr:rowOff>154441</xdr:rowOff>
    </xdr:from>
    <xdr:to>
      <xdr:col>5</xdr:col>
      <xdr:colOff>90431</xdr:colOff>
      <xdr:row>245</xdr:row>
      <xdr:rowOff>67200</xdr:rowOff>
    </xdr:to>
    <xdr:sp macro="" textlink="">
      <xdr:nvSpPr>
        <xdr:cNvPr id="4" name="ZoneTexte 31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5541941" y="45447721"/>
          <a:ext cx="103470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243</xdr:row>
      <xdr:rowOff>167590</xdr:rowOff>
    </xdr:from>
    <xdr:to>
      <xdr:col>7</xdr:col>
      <xdr:colOff>269909</xdr:colOff>
      <xdr:row>245</xdr:row>
      <xdr:rowOff>80349</xdr:rowOff>
    </xdr:to>
    <xdr:sp macro="" textlink="">
      <xdr:nvSpPr>
        <xdr:cNvPr id="5" name="ZoneTexte 32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 txBox="1"/>
      </xdr:nvSpPr>
      <xdr:spPr>
        <a:xfrm>
          <a:off x="8172755" y="45460870"/>
          <a:ext cx="159114" cy="2785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22</xdr:col>
      <xdr:colOff>195784</xdr:colOff>
      <xdr:row>44</xdr:row>
      <xdr:rowOff>124924</xdr:rowOff>
    </xdr:from>
    <xdr:to>
      <xdr:col>22</xdr:col>
      <xdr:colOff>355148</xdr:colOff>
      <xdr:row>46</xdr:row>
      <xdr:rowOff>38576</xdr:rowOff>
    </xdr:to>
    <xdr:sp macro="" textlink="">
      <xdr:nvSpPr>
        <xdr:cNvPr id="6" name="ZoneTexte 52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 txBox="1"/>
      </xdr:nvSpPr>
      <xdr:spPr>
        <a:xfrm>
          <a:off x="24054004" y="8796484"/>
          <a:ext cx="159364" cy="279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25</xdr:col>
      <xdr:colOff>262948</xdr:colOff>
      <xdr:row>220</xdr:row>
      <xdr:rowOff>48924</xdr:rowOff>
    </xdr:from>
    <xdr:to>
      <xdr:col>26</xdr:col>
      <xdr:colOff>210522</xdr:colOff>
      <xdr:row>221</xdr:row>
      <xdr:rowOff>144261</xdr:rowOff>
    </xdr:to>
    <xdr:sp macro="" textlink="">
      <xdr:nvSpPr>
        <xdr:cNvPr id="7" name="ZoneTexte 88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 txBox="1"/>
      </xdr:nvSpPr>
      <xdr:spPr>
        <a:xfrm>
          <a:off x="26917708" y="41135964"/>
          <a:ext cx="1105814" cy="2782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27</xdr:col>
      <xdr:colOff>676995</xdr:colOff>
      <xdr:row>52</xdr:row>
      <xdr:rowOff>147555</xdr:rowOff>
    </xdr:from>
    <xdr:to>
      <xdr:col>28</xdr:col>
      <xdr:colOff>41058</xdr:colOff>
      <xdr:row>54</xdr:row>
      <xdr:rowOff>58620</xdr:rowOff>
    </xdr:to>
    <xdr:sp macro="" textlink="">
      <xdr:nvSpPr>
        <xdr:cNvPr id="8" name="ZoneTexte 43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 txBox="1"/>
      </xdr:nvSpPr>
      <xdr:spPr>
        <a:xfrm>
          <a:off x="29381535" y="10282155"/>
          <a:ext cx="240363" cy="276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11</xdr:col>
      <xdr:colOff>402770</xdr:colOff>
      <xdr:row>53</xdr:row>
      <xdr:rowOff>173975</xdr:rowOff>
    </xdr:from>
    <xdr:to>
      <xdr:col>27</xdr:col>
      <xdr:colOff>17398</xdr:colOff>
      <xdr:row>117</xdr:row>
      <xdr:rowOff>73603</xdr:rowOff>
    </xdr:to>
    <xdr:grpSp>
      <xdr:nvGrpSpPr>
        <xdr:cNvPr id="9" name="Groupe 161">
          <a:extLst>
            <a:ext uri="{FF2B5EF4-FFF2-40B4-BE49-F238E27FC236}">
              <a16:creationId xmlns:a16="http://schemas.microsoft.com/office/drawing/2014/main" id="{00000000-0008-0000-0D00-000009000000}"/>
            </a:ext>
            <a:ext uri="{147F2762-F138-4A5C-976F-8EAC2B608ADB}">
              <a16:predDERef xmlns:a16="http://schemas.microsoft.com/office/drawing/2014/main" pred="{00000000-0008-0000-0900-000043000000}"/>
            </a:ext>
          </a:extLst>
        </xdr:cNvPr>
        <xdr:cNvGrpSpPr/>
      </xdr:nvGrpSpPr>
      <xdr:grpSpPr>
        <a:xfrm>
          <a:off x="12548263" y="10870595"/>
          <a:ext cx="17376741" cy="12492304"/>
          <a:chOff x="12926810" y="15538824"/>
          <a:chExt cx="12547895" cy="10632226"/>
        </a:xfrm>
      </xdr:grpSpPr>
      <xdr:grpSp>
        <xdr:nvGrpSpPr>
          <xdr:cNvPr id="10" name="Groupe 160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GrpSpPr/>
        </xdr:nvGrpSpPr>
        <xdr:grpSpPr>
          <a:xfrm>
            <a:off x="12926810" y="15538824"/>
            <a:ext cx="12547895" cy="10632226"/>
            <a:chOff x="12926810" y="15538824"/>
            <a:chExt cx="12547895" cy="10632226"/>
          </a:xfrm>
        </xdr:grpSpPr>
        <xdr:graphicFrame macro="">
          <xdr:nvGraphicFramePr>
            <xdr:cNvPr id="12" name="Graphique 55">
              <a:extLst>
                <a:ext uri="{FF2B5EF4-FFF2-40B4-BE49-F238E27FC236}">
                  <a16:creationId xmlns:a16="http://schemas.microsoft.com/office/drawing/2014/main" id="{00000000-0008-0000-0D00-00000C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4"/>
            <a:ext cx="11339136" cy="5424227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  <xdr:graphicFrame macro="">
          <xdr:nvGraphicFramePr>
            <xdr:cNvPr id="13" name="Graphique 56">
              <a:extLst>
                <a:ext uri="{FF2B5EF4-FFF2-40B4-BE49-F238E27FC236}">
                  <a16:creationId xmlns:a16="http://schemas.microsoft.com/office/drawing/2014/main" id="{00000000-0008-0000-0D00-00000D000000}"/>
                </a:ext>
              </a:extLst>
            </xdr:cNvPr>
            <xdr:cNvGraphicFramePr>
              <a:graphicFrameLocks/>
            </xdr:cNvGraphicFramePr>
          </xdr:nvGraphicFramePr>
          <xdr:xfrm>
            <a:off x="12926810" y="23484414"/>
            <a:ext cx="12424415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3"/>
            </a:graphicData>
          </a:graphic>
        </xdr:graphicFrame>
        <xdr:grpSp>
          <xdr:nvGrpSpPr>
            <xdr:cNvPr id="14" name="Groupe 58">
              <a:extLst>
                <a:ext uri="{FF2B5EF4-FFF2-40B4-BE49-F238E27FC236}">
                  <a16:creationId xmlns:a16="http://schemas.microsoft.com/office/drawing/2014/main" id="{00000000-0008-0000-0D00-00000E000000}"/>
                </a:ext>
              </a:extLst>
            </xdr:cNvPr>
            <xdr:cNvGrpSpPr>
              <a:grpSpLocks/>
            </xdr:cNvGrpSpPr>
          </xdr:nvGrpSpPr>
          <xdr:grpSpPr>
            <a:xfrm>
              <a:off x="14862811" y="15572515"/>
              <a:ext cx="10245302" cy="7624231"/>
              <a:chOff x="1581184" y="14732147"/>
              <a:chExt cx="9132780" cy="2750455"/>
            </a:xfrm>
          </xdr:grpSpPr>
          <xdr:sp macro="" textlink="">
            <xdr:nvSpPr>
              <xdr:cNvPr id="15" name="Rectangle 59">
                <a:extLst>
                  <a:ext uri="{FF2B5EF4-FFF2-40B4-BE49-F238E27FC236}">
                    <a16:creationId xmlns:a16="http://schemas.microsoft.com/office/drawing/2014/main" id="{00000000-0008-0000-0D00-00000F000000}"/>
                  </a:ext>
                </a:extLst>
              </xdr:cNvPr>
              <xdr:cNvSpPr/>
            </xdr:nvSpPr>
            <xdr:spPr>
              <a:xfrm>
                <a:off x="7946658" y="14806689"/>
                <a:ext cx="2767306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6" name="Rectangle 60">
                <a:extLst>
                  <a:ext uri="{FF2B5EF4-FFF2-40B4-BE49-F238E27FC236}">
                    <a16:creationId xmlns:a16="http://schemas.microsoft.com/office/drawing/2014/main" id="{00000000-0008-0000-0D00-000010000000}"/>
                  </a:ext>
                </a:extLst>
              </xdr:cNvPr>
              <xdr:cNvSpPr/>
            </xdr:nvSpPr>
            <xdr:spPr>
              <a:xfrm>
                <a:off x="3148062" y="14806689"/>
                <a:ext cx="4669774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17" name="Rectangle 61">
                <a:extLst>
                  <a:ext uri="{FF2B5EF4-FFF2-40B4-BE49-F238E27FC236}">
                    <a16:creationId xmlns:a16="http://schemas.microsoft.com/office/drawing/2014/main" id="{00000000-0008-0000-0D00-000011000000}"/>
                  </a:ext>
                </a:extLst>
              </xdr:cNvPr>
              <xdr:cNvSpPr/>
            </xdr:nvSpPr>
            <xdr:spPr>
              <a:xfrm>
                <a:off x="1581184" y="14806689"/>
                <a:ext cx="1512734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18" name="Rectangle 63">
                <a:extLst>
                  <a:ext uri="{FF2B5EF4-FFF2-40B4-BE49-F238E27FC236}">
                    <a16:creationId xmlns:a16="http://schemas.microsoft.com/office/drawing/2014/main" id="{00000000-0008-0000-0D00-000012000000}"/>
                  </a:ext>
                </a:extLst>
              </xdr:cNvPr>
              <xdr:cNvSpPr/>
            </xdr:nvSpPr>
            <xdr:spPr>
              <a:xfrm>
                <a:off x="7826845" y="14732147"/>
                <a:ext cx="120943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1" name="Rectangle 159">
            <a:extLst>
              <a:ext uri="{FF2B5EF4-FFF2-40B4-BE49-F238E27FC236}">
                <a16:creationId xmlns:a16="http://schemas.microsoft.com/office/drawing/2014/main" id="{00000000-0008-0000-0D00-00000B000000}"/>
              </a:ext>
            </a:extLst>
          </xdr:cNvPr>
          <xdr:cNvSpPr/>
        </xdr:nvSpPr>
        <xdr:spPr>
          <a:xfrm flipH="1">
            <a:off x="16485083" y="15558046"/>
            <a:ext cx="142315" cy="773500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16</xdr:col>
      <xdr:colOff>462643</xdr:colOff>
      <xdr:row>78</xdr:row>
      <xdr:rowOff>29937</xdr:rowOff>
    </xdr:from>
    <xdr:to>
      <xdr:col>22</xdr:col>
      <xdr:colOff>190500</xdr:colOff>
      <xdr:row>78</xdr:row>
      <xdr:rowOff>29937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CxnSpPr/>
      </xdr:nvCxnSpPr>
      <xdr:spPr>
        <a:xfrm>
          <a:off x="17455243" y="14919417"/>
          <a:ext cx="6593477" cy="0"/>
        </a:xfrm>
        <a:prstGeom prst="line">
          <a:avLst/>
        </a:prstGeom>
        <a:ln w="12700">
          <a:solidFill>
            <a:srgbClr val="C00000">
              <a:alpha val="74902"/>
            </a:srgbClr>
          </a:solidFill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424543</xdr:colOff>
      <xdr:row>87</xdr:row>
      <xdr:rowOff>164214</xdr:rowOff>
    </xdr:from>
    <xdr:to>
      <xdr:col>26</xdr:col>
      <xdr:colOff>729343</xdr:colOff>
      <xdr:row>100</xdr:row>
      <xdr:rowOff>73588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7" name="Graphique 46">
              <a:extLst>
                <a:ext uri="{FF2B5EF4-FFF2-40B4-BE49-F238E27FC236}">
                  <a16:creationId xmlns:a16="http://schemas.microsoft.com/office/drawing/2014/main" id="{00000000-0008-0000-0D00-00002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91143" y="17347314"/>
              <a:ext cx="17195800" cy="23858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618179</xdr:colOff>
      <xdr:row>51</xdr:row>
      <xdr:rowOff>158109</xdr:rowOff>
    </xdr:from>
    <xdr:to>
      <xdr:col>25</xdr:col>
      <xdr:colOff>480461</xdr:colOff>
      <xdr:row>53</xdr:row>
      <xdr:rowOff>152632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GrpSpPr/>
      </xdr:nvGrpSpPr>
      <xdr:grpSpPr>
        <a:xfrm>
          <a:off x="15607756" y="10461208"/>
          <a:ext cx="12723268" cy="388044"/>
          <a:chOff x="16511749" y="10448799"/>
          <a:chExt cx="10980549" cy="569607"/>
        </a:xfrm>
      </xdr:grpSpPr>
      <xdr:sp macro="" textlink="">
        <xdr:nvSpPr>
          <xdr:cNvPr id="22" name="ZoneTexte 54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 txBox="1"/>
        </xdr:nvSpPr>
        <xdr:spPr>
          <a:xfrm>
            <a:off x="25284548" y="10475178"/>
            <a:ext cx="180852" cy="5432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600"/>
              <a:t>=</a:t>
            </a:r>
            <a:endParaRPr lang="fr-FR" sz="1100"/>
          </a:p>
        </xdr:txBody>
      </xdr:sp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GrpSpPr/>
        </xdr:nvGrpSpPr>
        <xdr:grpSpPr>
          <a:xfrm>
            <a:off x="16511749" y="10448799"/>
            <a:ext cx="10980549" cy="535615"/>
            <a:chOff x="16280427" y="10190263"/>
            <a:chExt cx="10980549" cy="535615"/>
          </a:xfrm>
        </xdr:grpSpPr>
        <xdr:grpSp>
          <xdr:nvGrpSpPr>
            <xdr:cNvPr id="24" name="Group 23">
              <a:extLst>
                <a:ext uri="{FF2B5EF4-FFF2-40B4-BE49-F238E27FC236}">
                  <a16:creationId xmlns:a16="http://schemas.microsoft.com/office/drawing/2014/main" id="{00000000-0008-0000-0D00-000018000000}"/>
                </a:ext>
              </a:extLst>
            </xdr:cNvPr>
            <xdr:cNvGrpSpPr/>
          </xdr:nvGrpSpPr>
          <xdr:grpSpPr>
            <a:xfrm>
              <a:off x="16280427" y="10226644"/>
              <a:ext cx="10980549" cy="478809"/>
              <a:chOff x="16280427" y="10226644"/>
              <a:chExt cx="10980549" cy="478809"/>
            </a:xfrm>
          </xdr:grpSpPr>
          <xdr:sp macro="" textlink="">
            <xdr:nvSpPr>
              <xdr:cNvPr id="29" name="Rectangle 48">
                <a:extLst>
                  <a:ext uri="{FF2B5EF4-FFF2-40B4-BE49-F238E27FC236}">
                    <a16:creationId xmlns:a16="http://schemas.microsoft.com/office/drawing/2014/main" id="{00000000-0008-0000-0D00-00001D000000}"/>
                  </a:ext>
                </a:extLst>
              </xdr:cNvPr>
              <xdr:cNvSpPr/>
            </xdr:nvSpPr>
            <xdr:spPr>
              <a:xfrm>
                <a:off x="18582429" y="10226644"/>
                <a:ext cx="1862357" cy="478809"/>
              </a:xfrm>
              <a:prstGeom prst="rect">
                <a:avLst/>
              </a:prstGeom>
              <a:solidFill>
                <a:schemeClr val="accent5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Actions</a:t>
                </a:r>
              </a:p>
            </xdr:txBody>
          </xdr:sp>
          <xdr:sp macro="" textlink="">
            <xdr:nvSpPr>
              <xdr:cNvPr id="30" name="Rectangle 48">
                <a:extLst>
                  <a:ext uri="{FF2B5EF4-FFF2-40B4-BE49-F238E27FC236}">
                    <a16:creationId xmlns:a16="http://schemas.microsoft.com/office/drawing/2014/main" id="{00000000-0008-0000-0D00-00001E000000}"/>
                  </a:ext>
                </a:extLst>
              </xdr:cNvPr>
              <xdr:cNvSpPr/>
            </xdr:nvSpPr>
            <xdr:spPr>
              <a:xfrm>
                <a:off x="16280427" y="10226644"/>
                <a:ext cx="1862357" cy="478809"/>
              </a:xfrm>
              <a:prstGeom prst="rect">
                <a:avLst/>
              </a:prstGeom>
              <a:solidFill>
                <a:schemeClr val="tx1">
                  <a:lumMod val="65000"/>
                  <a:lumOff val="3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Obligations</a:t>
                </a:r>
              </a:p>
            </xdr:txBody>
          </xdr:sp>
          <xdr:sp macro="" textlink="">
            <xdr:nvSpPr>
              <xdr:cNvPr id="31" name="Rectangle 48">
                <a:extLst>
                  <a:ext uri="{FF2B5EF4-FFF2-40B4-BE49-F238E27FC236}">
                    <a16:creationId xmlns:a16="http://schemas.microsoft.com/office/drawing/2014/main" id="{00000000-0008-0000-0D00-00001F000000}"/>
                  </a:ext>
                </a:extLst>
              </xdr:cNvPr>
              <xdr:cNvSpPr/>
            </xdr:nvSpPr>
            <xdr:spPr>
              <a:xfrm>
                <a:off x="20838661" y="10226644"/>
                <a:ext cx="1862357" cy="478809"/>
              </a:xfrm>
              <a:prstGeom prst="rect">
                <a:avLst/>
              </a:prstGeom>
              <a:solidFill>
                <a:schemeClr val="tx2">
                  <a:lumMod val="60000"/>
                  <a:lumOff val="4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Sélectivité Allocation</a:t>
                </a:r>
              </a:p>
            </xdr:txBody>
          </xdr:sp>
          <xdr:sp macro="" textlink="">
            <xdr:nvSpPr>
              <xdr:cNvPr id="32" name="Rectangle 48">
                <a:extLst>
                  <a:ext uri="{FF2B5EF4-FFF2-40B4-BE49-F238E27FC236}">
                    <a16:creationId xmlns:a16="http://schemas.microsoft.com/office/drawing/2014/main" id="{00000000-0008-0000-0D00-000020000000}"/>
                  </a:ext>
                </a:extLst>
              </xdr:cNvPr>
              <xdr:cNvSpPr/>
            </xdr:nvSpPr>
            <xdr:spPr>
              <a:xfrm>
                <a:off x="23113200" y="10226644"/>
                <a:ext cx="1862357" cy="478809"/>
              </a:xfrm>
              <a:prstGeom prst="rect">
                <a:avLst/>
              </a:prstGeom>
              <a:solidFill>
                <a:schemeClr val="bg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Interaction</a:t>
                </a:r>
              </a:p>
            </xdr:txBody>
          </xdr:sp>
          <xdr:sp macro="" textlink="">
            <xdr:nvSpPr>
              <xdr:cNvPr id="33" name="Rectangle 48">
                <a:extLst>
                  <a:ext uri="{FF2B5EF4-FFF2-40B4-BE49-F238E27FC236}">
                    <a16:creationId xmlns:a16="http://schemas.microsoft.com/office/drawing/2014/main" id="{00000000-0008-0000-0D00-000021000000}"/>
                  </a:ext>
                </a:extLst>
              </xdr:cNvPr>
              <xdr:cNvSpPr/>
            </xdr:nvSpPr>
            <xdr:spPr>
              <a:xfrm>
                <a:off x="25398619" y="10241174"/>
                <a:ext cx="1862357" cy="449749"/>
              </a:xfrm>
              <a:prstGeom prst="rect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0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Total</a:t>
                </a:r>
              </a:p>
            </xdr:txBody>
          </xdr:sp>
        </xdr:grpSp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00000000-0008-0000-0D00-000019000000}"/>
                </a:ext>
              </a:extLst>
            </xdr:cNvPr>
            <xdr:cNvGrpSpPr/>
          </xdr:nvGrpSpPr>
          <xdr:grpSpPr>
            <a:xfrm>
              <a:off x="18204649" y="10190263"/>
              <a:ext cx="4847503" cy="535615"/>
              <a:chOff x="18191042" y="10149441"/>
              <a:chExt cx="4847503" cy="535615"/>
            </a:xfrm>
          </xdr:grpSpPr>
          <xdr:sp macro="" textlink="">
            <xdr:nvSpPr>
              <xdr:cNvPr id="26" name="ZoneTexte 50">
                <a:extLst>
                  <a:ext uri="{FF2B5EF4-FFF2-40B4-BE49-F238E27FC236}">
                    <a16:creationId xmlns:a16="http://schemas.microsoft.com/office/drawing/2014/main" id="{00000000-0008-0000-0D00-00001A000000}"/>
                  </a:ext>
                </a:extLst>
              </xdr:cNvPr>
              <xdr:cNvSpPr txBox="1"/>
            </xdr:nvSpPr>
            <xdr:spPr>
              <a:xfrm>
                <a:off x="18191042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7" name="ZoneTexte 50">
                <a:extLst>
                  <a:ext uri="{FF2B5EF4-FFF2-40B4-BE49-F238E27FC236}">
                    <a16:creationId xmlns:a16="http://schemas.microsoft.com/office/drawing/2014/main" id="{00000000-0008-0000-0D00-00001B000000}"/>
                  </a:ext>
                </a:extLst>
              </xdr:cNvPr>
              <xdr:cNvSpPr txBox="1"/>
            </xdr:nvSpPr>
            <xdr:spPr>
              <a:xfrm>
                <a:off x="22740695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  <xdr:sp macro="" textlink="">
            <xdr:nvSpPr>
              <xdr:cNvPr id="28" name="ZoneTexte 50">
                <a:extLst>
                  <a:ext uri="{FF2B5EF4-FFF2-40B4-BE49-F238E27FC236}">
                    <a16:creationId xmlns:a16="http://schemas.microsoft.com/office/drawing/2014/main" id="{00000000-0008-0000-0D00-00001C000000}"/>
                  </a:ext>
                </a:extLst>
              </xdr:cNvPr>
              <xdr:cNvSpPr txBox="1"/>
            </xdr:nvSpPr>
            <xdr:spPr>
              <a:xfrm>
                <a:off x="20470446" y="10149441"/>
                <a:ext cx="297850" cy="53561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fr-FR" sz="1600"/>
                  <a:t>+</a:t>
                </a:r>
              </a:p>
            </xdr:txBody>
          </xdr:sp>
        </xdr:grpSp>
      </xdr:grpSp>
    </xdr:grpSp>
    <xdr:clientData/>
  </xdr:twoCellAnchor>
  <xdr:twoCellAnchor>
    <xdr:from>
      <xdr:col>24</xdr:col>
      <xdr:colOff>515156</xdr:colOff>
      <xdr:row>15</xdr:row>
      <xdr:rowOff>34344</xdr:rowOff>
    </xdr:from>
    <xdr:to>
      <xdr:col>29</xdr:col>
      <xdr:colOff>708339</xdr:colOff>
      <xdr:row>29</xdr:row>
      <xdr:rowOff>62248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7" name="Chart 40">
              <a:extLst>
                <a:ext uri="{FF2B5EF4-FFF2-40B4-BE49-F238E27FC236}">
                  <a16:creationId xmlns:a16="http://schemas.microsoft.com/office/drawing/2014/main" id="{00000000-0008-0000-0D00-00009D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845556" y="3247444"/>
              <a:ext cx="4561983" cy="286000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954666</xdr:colOff>
      <xdr:row>62</xdr:row>
      <xdr:rowOff>97294</xdr:rowOff>
    </xdr:from>
    <xdr:to>
      <xdr:col>29</xdr:col>
      <xdr:colOff>853066</xdr:colOff>
      <xdr:row>63</xdr:row>
      <xdr:rowOff>109994</xdr:rowOff>
    </xdr:to>
    <xdr:pic>
      <xdr:nvPicPr>
        <xdr:cNvPr id="321" name="Image 137">
          <a:extLst>
            <a:ext uri="{FF2B5EF4-FFF2-40B4-BE49-F238E27FC236}">
              <a16:creationId xmlns:a16="http://schemas.microsoft.com/office/drawing/2014/main" id="{00000000-0008-0000-0E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8740" y="12914887"/>
          <a:ext cx="889000" cy="203200"/>
        </a:xfrm>
        <a:prstGeom prst="rect">
          <a:avLst/>
        </a:prstGeom>
      </xdr:spPr>
    </xdr:pic>
    <xdr:clientData/>
  </xdr:twoCellAnchor>
  <xdr:twoCellAnchor>
    <xdr:from>
      <xdr:col>0</xdr:col>
      <xdr:colOff>759444</xdr:colOff>
      <xdr:row>173</xdr:row>
      <xdr:rowOff>32095</xdr:rowOff>
    </xdr:from>
    <xdr:to>
      <xdr:col>12</xdr:col>
      <xdr:colOff>635855</xdr:colOff>
      <xdr:row>210</xdr:row>
      <xdr:rowOff>39271</xdr:rowOff>
    </xdr:to>
    <xdr:grpSp>
      <xdr:nvGrpSpPr>
        <xdr:cNvPr id="5" name="Groupe 2">
          <a:extLst>
            <a:ext uri="{FF2B5EF4-FFF2-40B4-BE49-F238E27FC236}">
              <a16:creationId xmlns:a16="http://schemas.microsoft.com/office/drawing/2014/main" id="{00000000-0008-0000-0E00-000005000000}"/>
            </a:ext>
            <a:ext uri="{147F2762-F138-4A5C-976F-8EAC2B608ADB}">
              <a16:predDERef xmlns:a16="http://schemas.microsoft.com/office/drawing/2014/main" pred="{00000000-0008-0000-0B00-000041010000}"/>
            </a:ext>
          </a:extLst>
        </xdr:cNvPr>
        <xdr:cNvGrpSpPr/>
      </xdr:nvGrpSpPr>
      <xdr:grpSpPr>
        <a:xfrm>
          <a:off x="759444" y="33383399"/>
          <a:ext cx="12532237" cy="6953524"/>
          <a:chOff x="400581" y="15280938"/>
          <a:chExt cx="10131491" cy="4933768"/>
        </a:xfrm>
      </xdr:grpSpPr>
      <xdr:graphicFrame macro="">
        <xdr:nvGraphicFramePr>
          <xdr:cNvPr id="28" name="Graphique 3">
            <a:extLst>
              <a:ext uri="{FF2B5EF4-FFF2-40B4-BE49-F238E27FC236}">
                <a16:creationId xmlns:a16="http://schemas.microsoft.com/office/drawing/2014/main" id="{00000000-0008-0000-0E00-00001C000000}"/>
              </a:ext>
            </a:extLst>
          </xdr:cNvPr>
          <xdr:cNvGraphicFramePr>
            <a:graphicFrameLocks/>
          </xdr:cNvGraphicFramePr>
        </xdr:nvGraphicFramePr>
        <xdr:xfrm>
          <a:off x="400581" y="15412891"/>
          <a:ext cx="10131491" cy="37045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36" name="Rectangle 5">
            <a:extLst>
              <a:ext uri="{FF2B5EF4-FFF2-40B4-BE49-F238E27FC236}">
                <a16:creationId xmlns:a16="http://schemas.microsoft.com/office/drawing/2014/main" id="{00000000-0008-0000-0E00-000024000000}"/>
              </a:ext>
            </a:extLst>
          </xdr:cNvPr>
          <xdr:cNvSpPr/>
        </xdr:nvSpPr>
        <xdr:spPr>
          <a:xfrm>
            <a:off x="5437015" y="19584700"/>
            <a:ext cx="1841238" cy="29710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400" b="1">
                <a:solidFill>
                  <a:schemeClr val="tx1">
                    <a:lumMod val="85000"/>
                    <a:lumOff val="15000"/>
                  </a:schemeClr>
                </a:solidFill>
              </a:rPr>
              <a:t>Déviation des actifs </a:t>
            </a:r>
          </a:p>
        </xdr:txBody>
      </xdr:sp>
      <xdr:grpSp>
        <xdr:nvGrpSpPr>
          <xdr:cNvPr id="47" name="Groupe 6">
            <a:extLst>
              <a:ext uri="{FF2B5EF4-FFF2-40B4-BE49-F238E27FC236}">
                <a16:creationId xmlns:a16="http://schemas.microsoft.com/office/drawing/2014/main" id="{00000000-0008-0000-0E00-00002F000000}"/>
              </a:ext>
            </a:extLst>
          </xdr:cNvPr>
          <xdr:cNvGrpSpPr/>
        </xdr:nvGrpSpPr>
        <xdr:grpSpPr>
          <a:xfrm>
            <a:off x="1467018" y="15280938"/>
            <a:ext cx="9062973" cy="4933768"/>
            <a:chOff x="1466383" y="14688882"/>
            <a:chExt cx="9054690" cy="4756852"/>
          </a:xfrm>
        </xdr:grpSpPr>
        <xdr:sp macro="" textlink="">
          <xdr:nvSpPr>
            <xdr:cNvPr id="49" name="Rectangle 10">
              <a:extLst>
                <a:ext uri="{FF2B5EF4-FFF2-40B4-BE49-F238E27FC236}">
                  <a16:creationId xmlns:a16="http://schemas.microsoft.com/office/drawing/2014/main" id="{00000000-0008-0000-0E00-000031000000}"/>
                </a:ext>
              </a:extLst>
            </xdr:cNvPr>
            <xdr:cNvSpPr/>
          </xdr:nvSpPr>
          <xdr:spPr>
            <a:xfrm>
              <a:off x="8192595" y="14867266"/>
              <a:ext cx="2328478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50" name="Rectangle 11">
              <a:extLst>
                <a:ext uri="{FF2B5EF4-FFF2-40B4-BE49-F238E27FC236}">
                  <a16:creationId xmlns:a16="http://schemas.microsoft.com/office/drawing/2014/main" id="{00000000-0008-0000-0E00-000032000000}"/>
                </a:ext>
              </a:extLst>
            </xdr:cNvPr>
            <xdr:cNvSpPr/>
          </xdr:nvSpPr>
          <xdr:spPr>
            <a:xfrm>
              <a:off x="4567609" y="14867266"/>
              <a:ext cx="3469092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51" name="Rectangle 12">
              <a:extLst>
                <a:ext uri="{FF2B5EF4-FFF2-40B4-BE49-F238E27FC236}">
                  <a16:creationId xmlns:a16="http://schemas.microsoft.com/office/drawing/2014/main" id="{00000000-0008-0000-0E00-000033000000}"/>
                </a:ext>
              </a:extLst>
            </xdr:cNvPr>
            <xdr:cNvSpPr/>
          </xdr:nvSpPr>
          <xdr:spPr>
            <a:xfrm>
              <a:off x="1466383" y="14867266"/>
              <a:ext cx="2788878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52" name="Rectangle 13">
              <a:extLst>
                <a:ext uri="{FF2B5EF4-FFF2-40B4-BE49-F238E27FC236}">
                  <a16:creationId xmlns:a16="http://schemas.microsoft.com/office/drawing/2014/main" id="{00000000-0008-0000-0E00-000034000000}"/>
                </a:ext>
              </a:extLst>
            </xdr:cNvPr>
            <xdr:cNvSpPr/>
          </xdr:nvSpPr>
          <xdr:spPr>
            <a:xfrm>
              <a:off x="4267093" y="14688882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54" name="Rectangle 14">
              <a:extLst>
                <a:ext uri="{FF2B5EF4-FFF2-40B4-BE49-F238E27FC236}">
                  <a16:creationId xmlns:a16="http://schemas.microsoft.com/office/drawing/2014/main" id="{00000000-0008-0000-0E00-000036000000}"/>
                </a:ext>
              </a:extLst>
            </xdr:cNvPr>
            <xdr:cNvSpPr/>
          </xdr:nvSpPr>
          <xdr:spPr>
            <a:xfrm>
              <a:off x="8142323" y="14934021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  <xdr:sp macro="" textlink="">
        <xdr:nvSpPr>
          <xdr:cNvPr id="55" name="ZoneTexte 7">
            <a:extLst>
              <a:ext uri="{FF2B5EF4-FFF2-40B4-BE49-F238E27FC236}">
                <a16:creationId xmlns:a16="http://schemas.microsoft.com/office/drawing/2014/main" id="{00000000-0008-0000-0E00-000037000000}"/>
              </a:ext>
            </a:extLst>
          </xdr:cNvPr>
          <xdr:cNvSpPr txBox="1"/>
        </xdr:nvSpPr>
        <xdr:spPr>
          <a:xfrm>
            <a:off x="3178005" y="15735520"/>
            <a:ext cx="650447" cy="26937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-0,2 bps</a:t>
            </a:r>
          </a:p>
        </xdr:txBody>
      </xdr:sp>
      <xdr:sp macro="" textlink="">
        <xdr:nvSpPr>
          <xdr:cNvPr id="56" name="ZoneTexte 8">
            <a:extLst>
              <a:ext uri="{FF2B5EF4-FFF2-40B4-BE49-F238E27FC236}">
                <a16:creationId xmlns:a16="http://schemas.microsoft.com/office/drawing/2014/main" id="{00000000-0008-0000-0E00-000038000000}"/>
              </a:ext>
            </a:extLst>
          </xdr:cNvPr>
          <xdr:cNvSpPr txBox="1"/>
        </xdr:nvSpPr>
        <xdr:spPr>
          <a:xfrm>
            <a:off x="6730930" y="15741765"/>
            <a:ext cx="646253" cy="26937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-3,7 bps</a:t>
            </a:r>
          </a:p>
        </xdr:txBody>
      </xdr:sp>
      <xdr:sp macro="" textlink="">
        <xdr:nvSpPr>
          <xdr:cNvPr id="57" name="ZoneTexte 9">
            <a:extLst>
              <a:ext uri="{FF2B5EF4-FFF2-40B4-BE49-F238E27FC236}">
                <a16:creationId xmlns:a16="http://schemas.microsoft.com/office/drawing/2014/main" id="{00000000-0008-0000-0E00-000039000000}"/>
              </a:ext>
            </a:extLst>
          </xdr:cNvPr>
          <xdr:cNvSpPr txBox="1"/>
        </xdr:nvSpPr>
        <xdr:spPr>
          <a:xfrm>
            <a:off x="9445742" y="15732121"/>
            <a:ext cx="768216" cy="286421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+8,3 bps</a:t>
            </a:r>
          </a:p>
        </xdr:txBody>
      </xdr:sp>
    </xdr:grpSp>
    <xdr:clientData/>
  </xdr:twoCellAnchor>
  <xdr:twoCellAnchor>
    <xdr:from>
      <xdr:col>0</xdr:col>
      <xdr:colOff>433509</xdr:colOff>
      <xdr:row>157</xdr:row>
      <xdr:rowOff>56455</xdr:rowOff>
    </xdr:from>
    <xdr:to>
      <xdr:col>11</xdr:col>
      <xdr:colOff>853441</xdr:colOff>
      <xdr:row>167</xdr:row>
      <xdr:rowOff>152573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pSpPr/>
      </xdr:nvGrpSpPr>
      <xdr:grpSpPr>
        <a:xfrm>
          <a:off x="433509" y="30403933"/>
          <a:ext cx="12126019" cy="1973510"/>
          <a:chOff x="261306" y="11252294"/>
          <a:chExt cx="9963075" cy="1897125"/>
        </a:xfrm>
      </xdr:grpSpPr>
      <xdr:grpSp>
        <xdr:nvGrpSpPr>
          <xdr:cNvPr id="17" name="Groupe 16">
            <a:extLst>
              <a:ext uri="{FF2B5EF4-FFF2-40B4-BE49-F238E27FC236}">
                <a16:creationId xmlns:a16="http://schemas.microsoft.com/office/drawing/2014/main" id="{00000000-0008-0000-0E00-000011000000}"/>
              </a:ext>
            </a:extLst>
          </xdr:cNvPr>
          <xdr:cNvGrpSpPr/>
        </xdr:nvGrpSpPr>
        <xdr:grpSpPr>
          <a:xfrm>
            <a:off x="261306" y="11252294"/>
            <a:ext cx="9963075" cy="1897125"/>
            <a:chOff x="1034348" y="13255962"/>
            <a:chExt cx="9939410" cy="1957533"/>
          </a:xfrm>
        </xdr:grpSpPr>
        <mc:AlternateContent xmlns:mc="http://schemas.openxmlformats.org/markup-compatibility/2006">
          <mc:Choice xmlns:cx4="http://schemas.microsoft.com/office/drawing/2016/5/10/chartex" Requires="cx4">
            <xdr:graphicFrame macro="">
              <xdr:nvGraphicFramePr>
                <xdr:cNvPr id="19" name="Graphique 18">
                  <a:extLst>
                    <a:ext uri="{FF2B5EF4-FFF2-40B4-BE49-F238E27FC236}">
                      <a16:creationId xmlns:a16="http://schemas.microsoft.com/office/drawing/2014/main" id="{00000000-0008-0000-0E00-000013000000}"/>
                    </a:ext>
                  </a:extLst>
                </xdr:cNvPr>
                <xdr:cNvGraphicFramePr/>
              </xdr:nvGraphicFramePr>
              <xdr:xfrm>
                <a:off x="1034348" y="13373057"/>
                <a:ext cx="9939410" cy="1832769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3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1034348" y="13373057"/>
                  <a:ext cx="9939410" cy="1832769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xdr:cxnSp macro="">
          <xdr:nvCxnSpPr>
            <xdr:cNvPr id="20" name="Connecteur droit 19">
              <a:extLst>
                <a:ext uri="{FF2B5EF4-FFF2-40B4-BE49-F238E27FC236}">
                  <a16:creationId xmlns:a16="http://schemas.microsoft.com/office/drawing/2014/main" id="{00000000-0008-0000-0E00-000014000000}"/>
                </a:ext>
              </a:extLst>
            </xdr:cNvPr>
            <xdr:cNvCxnSpPr/>
          </xdr:nvCxnSpPr>
          <xdr:spPr>
            <a:xfrm>
              <a:off x="2293017" y="13255962"/>
              <a:ext cx="7946331" cy="0"/>
            </a:xfrm>
            <a:prstGeom prst="line">
              <a:avLst/>
            </a:prstGeom>
            <a:ln w="9525">
              <a:solidFill>
                <a:schemeClr val="tx1">
                  <a:lumMod val="65000"/>
                  <a:lumOff val="35000"/>
                </a:schemeClr>
              </a:solidFill>
              <a:prstDash val="dash"/>
            </a:ln>
          </xdr:spPr>
          <xdr:style>
            <a:lnRef idx="2">
              <a:schemeClr val="accent1"/>
            </a:lnRef>
            <a:fillRef idx="0">
              <a:schemeClr val="accent1"/>
            </a:fillRef>
            <a:effectRef idx="1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" name="Rectangle 20">
              <a:extLst>
                <a:ext uri="{FF2B5EF4-FFF2-40B4-BE49-F238E27FC236}">
                  <a16:creationId xmlns:a16="http://schemas.microsoft.com/office/drawing/2014/main" id="{00000000-0008-0000-0E00-000015000000}"/>
                </a:ext>
              </a:extLst>
            </xdr:cNvPr>
            <xdr:cNvSpPr/>
          </xdr:nvSpPr>
          <xdr:spPr>
            <a:xfrm>
              <a:off x="1757749" y="14916586"/>
              <a:ext cx="1493718" cy="25669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22" name="Rectangle 21">
              <a:extLst>
                <a:ext uri="{FF2B5EF4-FFF2-40B4-BE49-F238E27FC236}">
                  <a16:creationId xmlns:a16="http://schemas.microsoft.com/office/drawing/2014/main" id="{00000000-0008-0000-0E00-000016000000}"/>
                </a:ext>
              </a:extLst>
            </xdr:cNvPr>
            <xdr:cNvSpPr/>
          </xdr:nvSpPr>
          <xdr:spPr>
            <a:xfrm>
              <a:off x="3446234" y="14927154"/>
              <a:ext cx="1527840" cy="254855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23" name="Rectangle 22">
              <a:extLst>
                <a:ext uri="{FF2B5EF4-FFF2-40B4-BE49-F238E27FC236}">
                  <a16:creationId xmlns:a16="http://schemas.microsoft.com/office/drawing/2014/main" id="{00000000-0008-0000-0E00-000017000000}"/>
                </a:ext>
              </a:extLst>
            </xdr:cNvPr>
            <xdr:cNvSpPr/>
          </xdr:nvSpPr>
          <xdr:spPr>
            <a:xfrm>
              <a:off x="5200475" y="14927154"/>
              <a:ext cx="1487188" cy="254855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24" name="ZoneTexte 23">
              <a:extLst>
                <a:ext uri="{FF2B5EF4-FFF2-40B4-BE49-F238E27FC236}">
                  <a16:creationId xmlns:a16="http://schemas.microsoft.com/office/drawing/2014/main" id="{00000000-0008-0000-0E00-000018000000}"/>
                </a:ext>
              </a:extLst>
            </xdr:cNvPr>
            <xdr:cNvSpPr txBox="1"/>
          </xdr:nvSpPr>
          <xdr:spPr>
            <a:xfrm>
              <a:off x="3240157" y="14919735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25" name="ZoneTexte 24">
              <a:extLst>
                <a:ext uri="{FF2B5EF4-FFF2-40B4-BE49-F238E27FC236}">
                  <a16:creationId xmlns:a16="http://schemas.microsoft.com/office/drawing/2014/main" id="{00000000-0008-0000-0E00-000019000000}"/>
                </a:ext>
              </a:extLst>
            </xdr:cNvPr>
            <xdr:cNvSpPr txBox="1"/>
          </xdr:nvSpPr>
          <xdr:spPr>
            <a:xfrm>
              <a:off x="4969565" y="14913113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26" name="ZoneTexte 25">
              <a:extLst>
                <a:ext uri="{FF2B5EF4-FFF2-40B4-BE49-F238E27FC236}">
                  <a16:creationId xmlns:a16="http://schemas.microsoft.com/office/drawing/2014/main" id="{00000000-0008-0000-0E00-00001A000000}"/>
                </a:ext>
              </a:extLst>
            </xdr:cNvPr>
            <xdr:cNvSpPr txBox="1"/>
          </xdr:nvSpPr>
          <xdr:spPr>
            <a:xfrm>
              <a:off x="6831496" y="14926364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</xdr:grp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E00-000012000000}"/>
              </a:ext>
            </a:extLst>
          </xdr:cNvPr>
          <xdr:cNvSpPr txBox="1"/>
        </xdr:nvSpPr>
        <xdr:spPr>
          <a:xfrm>
            <a:off x="7627104" y="12842068"/>
            <a:ext cx="159026" cy="2808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2</xdr:col>
      <xdr:colOff>761623</xdr:colOff>
      <xdr:row>261</xdr:row>
      <xdr:rowOff>161015</xdr:rowOff>
    </xdr:from>
    <xdr:to>
      <xdr:col>2</xdr:col>
      <xdr:colOff>920737</xdr:colOff>
      <xdr:row>263</xdr:row>
      <xdr:rowOff>73774</xdr:rowOff>
    </xdr:to>
    <xdr:sp macro="" textlink="">
      <xdr:nvSpPr>
        <xdr:cNvPr id="31" name="ZoneTexte 30">
          <a:extLst>
            <a:ext uri="{FF2B5EF4-FFF2-40B4-BE49-F238E27FC236}">
              <a16:creationId xmlns:a16="http://schemas.microsoft.com/office/drawing/2014/main" id="{00000000-0008-0000-0E00-00001F000000}"/>
            </a:ext>
          </a:extLst>
        </xdr:cNvPr>
        <xdr:cNvSpPr txBox="1"/>
      </xdr:nvSpPr>
      <xdr:spPr>
        <a:xfrm>
          <a:off x="2514223" y="21116015"/>
          <a:ext cx="1210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4</xdr:col>
      <xdr:colOff>764201</xdr:colOff>
      <xdr:row>261</xdr:row>
      <xdr:rowOff>154441</xdr:rowOff>
    </xdr:from>
    <xdr:to>
      <xdr:col>5</xdr:col>
      <xdr:colOff>90431</xdr:colOff>
      <xdr:row>263</xdr:row>
      <xdr:rowOff>67200</xdr:rowOff>
    </xdr:to>
    <xdr:sp macro="" textlink="">
      <xdr:nvSpPr>
        <xdr:cNvPr id="32" name="ZoneTexte 31">
          <a:extLst>
            <a:ext uri="{FF2B5EF4-FFF2-40B4-BE49-F238E27FC236}">
              <a16:creationId xmlns:a16="http://schemas.microsoft.com/office/drawing/2014/main" id="{00000000-0008-0000-0E00-000020000000}"/>
            </a:ext>
          </a:extLst>
        </xdr:cNvPr>
        <xdr:cNvSpPr txBox="1"/>
      </xdr:nvSpPr>
      <xdr:spPr>
        <a:xfrm>
          <a:off x="4269401" y="21109441"/>
          <a:ext cx="202530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7</xdr:col>
      <xdr:colOff>110795</xdr:colOff>
      <xdr:row>261</xdr:row>
      <xdr:rowOff>167590</xdr:rowOff>
    </xdr:from>
    <xdr:to>
      <xdr:col>7</xdr:col>
      <xdr:colOff>269909</xdr:colOff>
      <xdr:row>263</xdr:row>
      <xdr:rowOff>80349</xdr:rowOff>
    </xdr:to>
    <xdr:sp macro="" textlink="">
      <xdr:nvSpPr>
        <xdr:cNvPr id="33" name="ZoneTexte 32">
          <a:extLst>
            <a:ext uri="{FF2B5EF4-FFF2-40B4-BE49-F238E27FC236}">
              <a16:creationId xmlns:a16="http://schemas.microsoft.com/office/drawing/2014/main" id="{00000000-0008-0000-0E00-000021000000}"/>
            </a:ext>
          </a:extLst>
        </xdr:cNvPr>
        <xdr:cNvSpPr txBox="1"/>
      </xdr:nvSpPr>
      <xdr:spPr>
        <a:xfrm>
          <a:off x="6244895" y="21122590"/>
          <a:ext cx="159114" cy="2937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1</xdr:col>
      <xdr:colOff>483763</xdr:colOff>
      <xdr:row>247</xdr:row>
      <xdr:rowOff>165103</xdr:rowOff>
    </xdr:from>
    <xdr:to>
      <xdr:col>10</xdr:col>
      <xdr:colOff>876037</xdr:colOff>
      <xdr:row>271</xdr:row>
      <xdr:rowOff>95291</xdr:rowOff>
    </xdr:to>
    <xdr:grpSp>
      <xdr:nvGrpSpPr>
        <xdr:cNvPr id="80" name="Groupe 156">
          <a:extLst>
            <a:ext uri="{FF2B5EF4-FFF2-40B4-BE49-F238E27FC236}">
              <a16:creationId xmlns:a16="http://schemas.microsoft.com/office/drawing/2014/main" id="{00000000-0008-0000-0E00-000050000000}"/>
            </a:ext>
            <a:ext uri="{147F2762-F138-4A5C-976F-8EAC2B608ADB}">
              <a16:predDERef xmlns:a16="http://schemas.microsoft.com/office/drawing/2014/main" pred="{00000000-0008-0000-0B00-000021000000}"/>
            </a:ext>
          </a:extLst>
        </xdr:cNvPr>
        <xdr:cNvGrpSpPr/>
      </xdr:nvGrpSpPr>
      <xdr:grpSpPr>
        <a:xfrm>
          <a:off x="1356198" y="47850842"/>
          <a:ext cx="10265143" cy="4435927"/>
          <a:chOff x="615711" y="30067828"/>
          <a:chExt cx="11294482" cy="4683990"/>
        </a:xfrm>
      </xdr:grpSpPr>
      <xdr:graphicFrame macro="">
        <xdr:nvGraphicFramePr>
          <xdr:cNvPr id="87" name="Graphique 33">
            <a:extLst>
              <a:ext uri="{FF2B5EF4-FFF2-40B4-BE49-F238E27FC236}">
                <a16:creationId xmlns:a16="http://schemas.microsoft.com/office/drawing/2014/main" id="{00000000-0008-0000-0E00-000057000000}"/>
              </a:ext>
            </a:extLst>
          </xdr:cNvPr>
          <xdr:cNvGraphicFramePr>
            <a:graphicFrameLocks/>
          </xdr:cNvGraphicFramePr>
        </xdr:nvGraphicFramePr>
        <xdr:xfrm>
          <a:off x="676235" y="30752561"/>
          <a:ext cx="11083636" cy="22382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88" name="Graphique 34">
            <a:extLst>
              <a:ext uri="{FF2B5EF4-FFF2-40B4-BE49-F238E27FC236}">
                <a16:creationId xmlns:a16="http://schemas.microsoft.com/office/drawing/2014/main" id="{00000000-0008-0000-0E00-000058000000}"/>
              </a:ext>
            </a:extLst>
          </xdr:cNvPr>
          <xdr:cNvGraphicFramePr>
            <a:graphicFrameLocks/>
          </xdr:cNvGraphicFramePr>
        </xdr:nvGraphicFramePr>
        <xdr:xfrm>
          <a:off x="631447" y="33088294"/>
          <a:ext cx="11177904" cy="15645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pSp>
        <xdr:nvGrpSpPr>
          <xdr:cNvPr id="90" name="Groupe 36">
            <a:extLst>
              <a:ext uri="{FF2B5EF4-FFF2-40B4-BE49-F238E27FC236}">
                <a16:creationId xmlns:a16="http://schemas.microsoft.com/office/drawing/2014/main" id="{00000000-0008-0000-0E00-00005A000000}"/>
              </a:ext>
            </a:extLst>
          </xdr:cNvPr>
          <xdr:cNvGrpSpPr/>
        </xdr:nvGrpSpPr>
        <xdr:grpSpPr>
          <a:xfrm>
            <a:off x="615711" y="30067828"/>
            <a:ext cx="11294482" cy="4683990"/>
            <a:chOff x="1760854" y="14867266"/>
            <a:chExt cx="8542206" cy="5088493"/>
          </a:xfrm>
        </xdr:grpSpPr>
        <xdr:sp macro="" textlink="">
          <xdr:nvSpPr>
            <xdr:cNvPr id="91" name="Rectangle 37">
              <a:extLst>
                <a:ext uri="{FF2B5EF4-FFF2-40B4-BE49-F238E27FC236}">
                  <a16:creationId xmlns:a16="http://schemas.microsoft.com/office/drawing/2014/main" id="{00000000-0008-0000-0E00-00005B000000}"/>
                </a:ext>
              </a:extLst>
            </xdr:cNvPr>
            <xdr:cNvSpPr/>
          </xdr:nvSpPr>
          <xdr:spPr>
            <a:xfrm>
              <a:off x="8297489" y="14867266"/>
              <a:ext cx="2005571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92" name="Rectangle 38">
              <a:extLst>
                <a:ext uri="{FF2B5EF4-FFF2-40B4-BE49-F238E27FC236}">
                  <a16:creationId xmlns:a16="http://schemas.microsoft.com/office/drawing/2014/main" id="{00000000-0008-0000-0E00-00005C000000}"/>
                </a:ext>
              </a:extLst>
            </xdr:cNvPr>
            <xdr:cNvSpPr/>
          </xdr:nvSpPr>
          <xdr:spPr>
            <a:xfrm>
              <a:off x="4881485" y="14867266"/>
              <a:ext cx="3319565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93" name="Rectangle 39">
              <a:extLst>
                <a:ext uri="{FF2B5EF4-FFF2-40B4-BE49-F238E27FC236}">
                  <a16:creationId xmlns:a16="http://schemas.microsoft.com/office/drawing/2014/main" id="{00000000-0008-0000-0E00-00005D000000}"/>
                </a:ext>
              </a:extLst>
            </xdr:cNvPr>
            <xdr:cNvSpPr/>
          </xdr:nvSpPr>
          <xdr:spPr>
            <a:xfrm>
              <a:off x="1760854" y="14867266"/>
              <a:ext cx="2973777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94" name="Rectangle 40">
              <a:extLst>
                <a:ext uri="{FF2B5EF4-FFF2-40B4-BE49-F238E27FC236}">
                  <a16:creationId xmlns:a16="http://schemas.microsoft.com/office/drawing/2014/main" id="{00000000-0008-0000-0E00-00005E000000}"/>
                </a:ext>
              </a:extLst>
            </xdr:cNvPr>
            <xdr:cNvSpPr/>
          </xdr:nvSpPr>
          <xdr:spPr>
            <a:xfrm>
              <a:off x="4783044" y="15313266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95" name="Rectangle 41">
              <a:extLst>
                <a:ext uri="{FF2B5EF4-FFF2-40B4-BE49-F238E27FC236}">
                  <a16:creationId xmlns:a16="http://schemas.microsoft.com/office/drawing/2014/main" id="{00000000-0008-0000-0E00-00005F000000}"/>
                </a:ext>
              </a:extLst>
            </xdr:cNvPr>
            <xdr:cNvSpPr/>
          </xdr:nvSpPr>
          <xdr:spPr>
            <a:xfrm>
              <a:off x="8307127" y="15210866"/>
              <a:ext cx="110888" cy="474489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21</xdr:col>
      <xdr:colOff>195784</xdr:colOff>
      <xdr:row>69</xdr:row>
      <xdr:rowOff>124924</xdr:rowOff>
    </xdr:from>
    <xdr:to>
      <xdr:col>21</xdr:col>
      <xdr:colOff>355148</xdr:colOff>
      <xdr:row>71</xdr:row>
      <xdr:rowOff>38576</xdr:rowOff>
    </xdr:to>
    <xdr:sp macro="" textlink="">
      <xdr:nvSpPr>
        <xdr:cNvPr id="53" name="ZoneTexte 52">
          <a:extLst>
            <a:ext uri="{FF2B5EF4-FFF2-40B4-BE49-F238E27FC236}">
              <a16:creationId xmlns:a16="http://schemas.microsoft.com/office/drawing/2014/main" id="{00000000-0008-0000-0E00-000035000000}"/>
            </a:ext>
          </a:extLst>
        </xdr:cNvPr>
        <xdr:cNvSpPr txBox="1"/>
      </xdr:nvSpPr>
      <xdr:spPr>
        <a:xfrm>
          <a:off x="16845484" y="13459924"/>
          <a:ext cx="159364" cy="2946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14</xdr:col>
      <xdr:colOff>385040</xdr:colOff>
      <xdr:row>62</xdr:row>
      <xdr:rowOff>2195</xdr:rowOff>
    </xdr:from>
    <xdr:to>
      <xdr:col>26</xdr:col>
      <xdr:colOff>82387</xdr:colOff>
      <xdr:row>74</xdr:row>
      <xdr:rowOff>50749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0" name="Graphique 46">
              <a:extLst>
                <a:ext uri="{FF2B5EF4-FFF2-40B4-BE49-F238E27FC236}">
                  <a16:creationId xmlns:a16="http://schemas.microsoft.com/office/drawing/2014/main" id="{00000000-0008-0000-0E00-00008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51940" y="12651395"/>
              <a:ext cx="13032347" cy="23345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241067</xdr:colOff>
      <xdr:row>73</xdr:row>
      <xdr:rowOff>31571</xdr:rowOff>
    </xdr:from>
    <xdr:to>
      <xdr:col>17</xdr:col>
      <xdr:colOff>24917</xdr:colOff>
      <xdr:row>74</xdr:row>
      <xdr:rowOff>162339</xdr:rowOff>
    </xdr:to>
    <xdr:sp macro="" textlink="">
      <xdr:nvSpPr>
        <xdr:cNvPr id="29" name="Rectangle 47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15787619" y="14789847"/>
          <a:ext cx="1915114" cy="320538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Obligations</a:t>
          </a:r>
        </a:p>
      </xdr:txBody>
    </xdr:sp>
    <xdr:clientData/>
  </xdr:twoCellAnchor>
  <xdr:twoCellAnchor>
    <xdr:from>
      <xdr:col>17</xdr:col>
      <xdr:colOff>224974</xdr:colOff>
      <xdr:row>73</xdr:row>
      <xdr:rowOff>44231</xdr:rowOff>
    </xdr:from>
    <xdr:to>
      <xdr:col>18</xdr:col>
      <xdr:colOff>1470805</xdr:colOff>
      <xdr:row>74</xdr:row>
      <xdr:rowOff>185801</xdr:rowOff>
    </xdr:to>
    <xdr:sp macro="" textlink="">
      <xdr:nvSpPr>
        <xdr:cNvPr id="30" name="Rectangle 48">
          <a:extLst>
            <a:ext uri="{FF2B5EF4-FFF2-40B4-BE49-F238E27FC236}">
              <a16:creationId xmlns:a16="http://schemas.microsoft.com/office/drawing/2014/main" id="{00000000-0008-0000-0E00-00001E000000}"/>
            </a:ext>
          </a:extLst>
        </xdr:cNvPr>
        <xdr:cNvSpPr/>
      </xdr:nvSpPr>
      <xdr:spPr>
        <a:xfrm>
          <a:off x="17902790" y="14802507"/>
          <a:ext cx="2545026" cy="331340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Actions</a:t>
          </a:r>
        </a:p>
      </xdr:txBody>
    </xdr:sp>
    <xdr:clientData/>
  </xdr:twoCellAnchor>
  <xdr:twoCellAnchor>
    <xdr:from>
      <xdr:col>19</xdr:col>
      <xdr:colOff>126802</xdr:colOff>
      <xdr:row>73</xdr:row>
      <xdr:rowOff>44231</xdr:rowOff>
    </xdr:from>
    <xdr:to>
      <xdr:col>20</xdr:col>
      <xdr:colOff>1285805</xdr:colOff>
      <xdr:row>74</xdr:row>
      <xdr:rowOff>185801</xdr:rowOff>
    </xdr:to>
    <xdr:sp macro="" textlink="">
      <xdr:nvSpPr>
        <xdr:cNvPr id="43" name="Rectangle 49">
          <a:extLst>
            <a:ext uri="{FF2B5EF4-FFF2-40B4-BE49-F238E27FC236}">
              <a16:creationId xmlns:a16="http://schemas.microsoft.com/office/drawing/2014/main" id="{00000000-0008-0000-0E00-00002B000000}"/>
            </a:ext>
          </a:extLst>
        </xdr:cNvPr>
        <xdr:cNvSpPr/>
      </xdr:nvSpPr>
      <xdr:spPr>
        <a:xfrm>
          <a:off x="20680365" y="14802507"/>
          <a:ext cx="2618773" cy="331340"/>
        </a:xfrm>
        <a:prstGeom prst="rect">
          <a:avLst/>
        </a:prstGeom>
        <a:solidFill>
          <a:schemeClr val="tx2">
            <a:lumMod val="90000"/>
            <a:lumOff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rgbClr val="FFFFFF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Allocation</a:t>
          </a:r>
        </a:p>
      </xdr:txBody>
    </xdr:sp>
    <xdr:clientData/>
  </xdr:twoCellAnchor>
  <xdr:twoCellAnchor>
    <xdr:from>
      <xdr:col>17</xdr:col>
      <xdr:colOff>13301</xdr:colOff>
      <xdr:row>73</xdr:row>
      <xdr:rowOff>35349</xdr:rowOff>
    </xdr:from>
    <xdr:to>
      <xdr:col>17</xdr:col>
      <xdr:colOff>176646</xdr:colOff>
      <xdr:row>75</xdr:row>
      <xdr:rowOff>25816</xdr:rowOff>
    </xdr:to>
    <xdr:sp macro="" textlink="">
      <xdr:nvSpPr>
        <xdr:cNvPr id="44" name="ZoneTexte 50">
          <a:extLst>
            <a:ext uri="{FF2B5EF4-FFF2-40B4-BE49-F238E27FC236}">
              <a16:creationId xmlns:a16="http://schemas.microsoft.com/office/drawing/2014/main" id="{00000000-0008-0000-0E00-00002C000000}"/>
            </a:ext>
          </a:extLst>
        </xdr:cNvPr>
        <xdr:cNvSpPr txBox="1"/>
      </xdr:nvSpPr>
      <xdr:spPr>
        <a:xfrm>
          <a:off x="17691117" y="14793625"/>
          <a:ext cx="163345" cy="3700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18</xdr:col>
      <xdr:colOff>1466173</xdr:colOff>
      <xdr:row>73</xdr:row>
      <xdr:rowOff>27410</xdr:rowOff>
    </xdr:from>
    <xdr:to>
      <xdr:col>19</xdr:col>
      <xdr:colOff>52966</xdr:colOff>
      <xdr:row>75</xdr:row>
      <xdr:rowOff>17877</xdr:rowOff>
    </xdr:to>
    <xdr:sp macro="" textlink="">
      <xdr:nvSpPr>
        <xdr:cNvPr id="45" name="ZoneTexte 51">
          <a:extLst>
            <a:ext uri="{FF2B5EF4-FFF2-40B4-BE49-F238E27FC236}">
              <a16:creationId xmlns:a16="http://schemas.microsoft.com/office/drawing/2014/main" id="{00000000-0008-0000-0E00-00002D000000}"/>
            </a:ext>
          </a:extLst>
        </xdr:cNvPr>
        <xdr:cNvSpPr txBox="1"/>
      </xdr:nvSpPr>
      <xdr:spPr>
        <a:xfrm>
          <a:off x="20443184" y="14785686"/>
          <a:ext cx="163345" cy="3700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20</xdr:col>
      <xdr:colOff>1363796</xdr:colOff>
      <xdr:row>73</xdr:row>
      <xdr:rowOff>40570</xdr:rowOff>
    </xdr:from>
    <xdr:to>
      <xdr:col>21</xdr:col>
      <xdr:colOff>113919</xdr:colOff>
      <xdr:row>75</xdr:row>
      <xdr:rowOff>36317</xdr:rowOff>
    </xdr:to>
    <xdr:sp macro="" textlink="">
      <xdr:nvSpPr>
        <xdr:cNvPr id="46" name="ZoneTexte 54">
          <a:extLst>
            <a:ext uri="{FF2B5EF4-FFF2-40B4-BE49-F238E27FC236}">
              <a16:creationId xmlns:a16="http://schemas.microsoft.com/office/drawing/2014/main" id="{00000000-0008-0000-0E00-00002E000000}"/>
            </a:ext>
          </a:extLst>
        </xdr:cNvPr>
        <xdr:cNvSpPr txBox="1"/>
      </xdr:nvSpPr>
      <xdr:spPr>
        <a:xfrm>
          <a:off x="23398296" y="14883695"/>
          <a:ext cx="162998" cy="3767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=</a:t>
          </a:r>
        </a:p>
      </xdr:txBody>
    </xdr:sp>
    <xdr:clientData/>
  </xdr:twoCellAnchor>
  <xdr:twoCellAnchor>
    <xdr:from>
      <xdr:col>16</xdr:col>
      <xdr:colOff>580291</xdr:colOff>
      <xdr:row>92</xdr:row>
      <xdr:rowOff>176562</xdr:rowOff>
    </xdr:from>
    <xdr:to>
      <xdr:col>18</xdr:col>
      <xdr:colOff>695181</xdr:colOff>
      <xdr:row>94</xdr:row>
      <xdr:rowOff>103069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00000000-0008-0000-0E00-00003A000000}"/>
            </a:ext>
            <a:ext uri="{147F2762-F138-4A5C-976F-8EAC2B608ADB}">
              <a16:predDERef xmlns:a16="http://schemas.microsoft.com/office/drawing/2014/main" pred="{FBE4E8CA-B873-FE9B-115C-B7815FBE8614}"/>
            </a:ext>
          </a:extLst>
        </xdr:cNvPr>
        <xdr:cNvSpPr/>
      </xdr:nvSpPr>
      <xdr:spPr>
        <a:xfrm>
          <a:off x="12848491" y="17893062"/>
          <a:ext cx="1867490" cy="30750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1400" b="1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lt"/>
              <a:cs typeface="+mn-lt"/>
            </a:rPr>
            <a:t>Déviation des actifs </a:t>
          </a:r>
        </a:p>
      </xdr:txBody>
    </xdr:sp>
    <xdr:clientData/>
  </xdr:twoCellAnchor>
  <xdr:twoCellAnchor>
    <xdr:from>
      <xdr:col>14</xdr:col>
      <xdr:colOff>274888</xdr:colOff>
      <xdr:row>232</xdr:row>
      <xdr:rowOff>126027</xdr:rowOff>
    </xdr:from>
    <xdr:to>
      <xdr:col>26</xdr:col>
      <xdr:colOff>105757</xdr:colOff>
      <xdr:row>242</xdr:row>
      <xdr:rowOff>47960</xdr:rowOff>
    </xdr:to>
    <xdr:grpSp>
      <xdr:nvGrpSpPr>
        <xdr:cNvPr id="68" name="Groupe 67">
          <a:extLst>
            <a:ext uri="{FF2B5EF4-FFF2-40B4-BE49-F238E27FC236}">
              <a16:creationId xmlns:a16="http://schemas.microsoft.com/office/drawing/2014/main" id="{00000000-0008-0000-0E00-000044000000}"/>
            </a:ext>
          </a:extLst>
        </xdr:cNvPr>
        <xdr:cNvGrpSpPr/>
      </xdr:nvGrpSpPr>
      <xdr:grpSpPr>
        <a:xfrm>
          <a:off x="14830192" y="44774810"/>
          <a:ext cx="13182435" cy="2020193"/>
          <a:chOff x="10973013" y="19080134"/>
          <a:chExt cx="10607445" cy="1876962"/>
        </a:xfrm>
      </xdr:grpSpPr>
      <xdr:grpSp>
        <xdr:nvGrpSpPr>
          <xdr:cNvPr id="69" name="Groupe 68">
            <a:extLst>
              <a:ext uri="{FF2B5EF4-FFF2-40B4-BE49-F238E27FC236}">
                <a16:creationId xmlns:a16="http://schemas.microsoft.com/office/drawing/2014/main" id="{00000000-0008-0000-0E00-000045000000}"/>
              </a:ext>
            </a:extLst>
          </xdr:cNvPr>
          <xdr:cNvGrpSpPr/>
        </xdr:nvGrpSpPr>
        <xdr:grpSpPr>
          <a:xfrm>
            <a:off x="10973013" y="19080134"/>
            <a:ext cx="10607445" cy="1876962"/>
            <a:chOff x="220245" y="13331464"/>
            <a:chExt cx="9939410" cy="1882032"/>
          </a:xfrm>
        </xdr:grpSpPr>
        <mc:AlternateContent xmlns:mc="http://schemas.openxmlformats.org/markup-compatibility/2006">
          <mc:Choice xmlns:cx4="http://schemas.microsoft.com/office/drawing/2016/5/10/chartex" Requires="cx4">
            <xdr:graphicFrame macro="">
              <xdr:nvGraphicFramePr>
                <xdr:cNvPr id="71" name="Graphique 70">
                  <a:extLst>
                    <a:ext uri="{FF2B5EF4-FFF2-40B4-BE49-F238E27FC236}">
                      <a16:creationId xmlns:a16="http://schemas.microsoft.com/office/drawing/2014/main" id="{00000000-0008-0000-0E00-000047000000}"/>
                    </a:ext>
                  </a:extLst>
                </xdr:cNvPr>
                <xdr:cNvGraphicFramePr/>
              </xdr:nvGraphicFramePr>
              <xdr:xfrm>
                <a:off x="220245" y="13331464"/>
                <a:ext cx="9939410" cy="1832768"/>
              </xdr:xfrm>
              <a:graphic>
                <a:graphicData uri="http://schemas.microsoft.com/office/drawing/2014/chartex">
                  <cx:chart xmlns:cx="http://schemas.microsoft.com/office/drawing/2014/chartex" xmlns:r="http://schemas.openxmlformats.org/officeDocument/2006/relationships" r:id="rId7"/>
                </a:graphicData>
              </a:graphic>
            </xdr:graphicFrame>
          </mc:Choice>
          <mc:Fallback>
            <xdr:sp macro="" textlink="">
              <xdr:nvSpPr>
                <xdr:cNvPr id="0" name=""/>
                <xdr:cNvSpPr>
                  <a:spLocks noTextEdit="1"/>
                </xdr:cNvSpPr>
              </xdr:nvSpPr>
              <xdr:spPr>
                <a:xfrm>
                  <a:off x="220245" y="13331464"/>
                  <a:ext cx="9939410" cy="1832768"/>
                </a:xfrm>
                <a:prstGeom prst="rect">
                  <a:avLst/>
                </a:prstGeom>
                <a:solidFill>
                  <a:prstClr val="white"/>
                </a:solidFill>
                <a:ln w="1">
                  <a:solidFill>
                    <a:prstClr val="green"/>
                  </a:solidFill>
                </a:ln>
              </xdr:spPr>
              <xdr:txBody>
                <a:bodyPr vertOverflow="clip" horzOverflow="clip"/>
                <a:lstStyle/>
                <a:p>
                  <a:r>
                    <a:rPr lang="en-US" sz="1100"/>
                    <a:t>This chart isn't available in your version of Excel.
Editing this shape or saving this workbook into a different file format will permanently break the chart.</a:t>
                  </a:r>
                </a:p>
              </xdr:txBody>
            </xdr:sp>
          </mc:Fallback>
        </mc:AlternateContent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00000000-0008-0000-0E00-000048000000}"/>
                </a:ext>
              </a:extLst>
            </xdr:cNvPr>
            <xdr:cNvSpPr/>
          </xdr:nvSpPr>
          <xdr:spPr>
            <a:xfrm>
              <a:off x="925528" y="14916586"/>
              <a:ext cx="1493718" cy="256696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0000000-0008-0000-0E00-000049000000}"/>
                </a:ext>
              </a:extLst>
            </xdr:cNvPr>
            <xdr:cNvSpPr/>
          </xdr:nvSpPr>
          <xdr:spPr>
            <a:xfrm>
              <a:off x="2652722" y="14927154"/>
              <a:ext cx="1527840" cy="254855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74" name="Rectangle 73">
              <a:extLst>
                <a:ext uri="{FF2B5EF4-FFF2-40B4-BE49-F238E27FC236}">
                  <a16:creationId xmlns:a16="http://schemas.microsoft.com/office/drawing/2014/main" id="{00000000-0008-0000-0E00-00004A000000}"/>
                </a:ext>
              </a:extLst>
            </xdr:cNvPr>
            <xdr:cNvSpPr/>
          </xdr:nvSpPr>
          <xdr:spPr>
            <a:xfrm>
              <a:off x="4455348" y="14927154"/>
              <a:ext cx="1487188" cy="254855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0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75" name="ZoneTexte 74">
              <a:extLst>
                <a:ext uri="{FF2B5EF4-FFF2-40B4-BE49-F238E27FC236}">
                  <a16:creationId xmlns:a16="http://schemas.microsoft.com/office/drawing/2014/main" id="{00000000-0008-0000-0E00-00004B000000}"/>
                </a:ext>
              </a:extLst>
            </xdr:cNvPr>
            <xdr:cNvSpPr txBox="1"/>
          </xdr:nvSpPr>
          <xdr:spPr>
            <a:xfrm>
              <a:off x="2407937" y="14919739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76" name="ZoneTexte 75">
              <a:extLst>
                <a:ext uri="{FF2B5EF4-FFF2-40B4-BE49-F238E27FC236}">
                  <a16:creationId xmlns:a16="http://schemas.microsoft.com/office/drawing/2014/main" id="{00000000-0008-0000-0E00-00004C000000}"/>
                </a:ext>
              </a:extLst>
            </xdr:cNvPr>
            <xdr:cNvSpPr txBox="1"/>
          </xdr:nvSpPr>
          <xdr:spPr>
            <a:xfrm>
              <a:off x="4205083" y="14913113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  <xdr:sp macro="" textlink="">
          <xdr:nvSpPr>
            <xdr:cNvPr id="77" name="ZoneTexte 76">
              <a:extLst>
                <a:ext uri="{FF2B5EF4-FFF2-40B4-BE49-F238E27FC236}">
                  <a16:creationId xmlns:a16="http://schemas.microsoft.com/office/drawing/2014/main" id="{00000000-0008-0000-0E00-00004D000000}"/>
                </a:ext>
              </a:extLst>
            </xdr:cNvPr>
            <xdr:cNvSpPr txBox="1"/>
          </xdr:nvSpPr>
          <xdr:spPr>
            <a:xfrm>
              <a:off x="6173462" y="14926365"/>
              <a:ext cx="159026" cy="28713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fr-FR" sz="1100"/>
                <a:t>+</a:t>
              </a:r>
            </a:p>
          </xdr:txBody>
        </xdr:sp>
      </xdr:grpSp>
      <xdr:sp macro="" textlink="">
        <xdr:nvSpPr>
          <xdr:cNvPr id="70" name="ZoneTexte 69">
            <a:extLst>
              <a:ext uri="{FF2B5EF4-FFF2-40B4-BE49-F238E27FC236}">
                <a16:creationId xmlns:a16="http://schemas.microsoft.com/office/drawing/2014/main" id="{00000000-0008-0000-0E00-000046000000}"/>
              </a:ext>
            </a:extLst>
          </xdr:cNvPr>
          <xdr:cNvSpPr txBox="1"/>
        </xdr:nvSpPr>
        <xdr:spPr>
          <a:xfrm>
            <a:off x="18737556" y="20641024"/>
            <a:ext cx="180711" cy="2886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12</xdr:col>
      <xdr:colOff>246845</xdr:colOff>
      <xdr:row>249</xdr:row>
      <xdr:rowOff>116967</xdr:rowOff>
    </xdr:from>
    <xdr:to>
      <xdr:col>26</xdr:col>
      <xdr:colOff>630187</xdr:colOff>
      <xdr:row>268</xdr:row>
      <xdr:rowOff>75134</xdr:rowOff>
    </xdr:to>
    <xdr:graphicFrame macro="">
      <xdr:nvGraphicFramePr>
        <xdr:cNvPr id="78" name="Graphique 77">
          <a:extLst>
            <a:ext uri="{FF2B5EF4-FFF2-40B4-BE49-F238E27FC236}">
              <a16:creationId xmlns:a16="http://schemas.microsoft.com/office/drawing/2014/main" id="{00000000-0008-0000-0E00-00004E000000}"/>
            </a:ext>
            <a:ext uri="{147F2762-F138-4A5C-976F-8EAC2B608ADB}">
              <a16:predDERef xmlns:a16="http://schemas.microsoft.com/office/drawing/2014/main" pred="{00000000-0008-0000-0B00-00004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541256</xdr:colOff>
      <xdr:row>263</xdr:row>
      <xdr:rowOff>77985</xdr:rowOff>
    </xdr:from>
    <xdr:to>
      <xdr:col>27</xdr:col>
      <xdr:colOff>22421</xdr:colOff>
      <xdr:row>272</xdr:row>
      <xdr:rowOff>103732</xdr:rowOff>
    </xdr:to>
    <xdr:graphicFrame macro="">
      <xdr:nvGraphicFramePr>
        <xdr:cNvPr id="79" name="Graphique 78">
          <a:extLst>
            <a:ext uri="{FF2B5EF4-FFF2-40B4-BE49-F238E27FC236}">
              <a16:creationId xmlns:a16="http://schemas.microsoft.com/office/drawing/2014/main" id="{00000000-0008-0000-0E00-00004F000000}"/>
            </a:ext>
            <a:ext uri="{147F2762-F138-4A5C-976F-8EAC2B608ADB}">
              <a16:predDERef xmlns:a16="http://schemas.microsoft.com/office/drawing/2014/main" pred="{00000000-0008-0000-0B00-00004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795575</xdr:colOff>
      <xdr:row>246</xdr:row>
      <xdr:rowOff>182966</xdr:rowOff>
    </xdr:from>
    <xdr:to>
      <xdr:col>25</xdr:col>
      <xdr:colOff>786256</xdr:colOff>
      <xdr:row>275</xdr:row>
      <xdr:rowOff>71235</xdr:rowOff>
    </xdr:to>
    <xdr:grpSp>
      <xdr:nvGrpSpPr>
        <xdr:cNvPr id="81" name="Groupe 80">
          <a:extLst>
            <a:ext uri="{FF2B5EF4-FFF2-40B4-BE49-F238E27FC236}">
              <a16:creationId xmlns:a16="http://schemas.microsoft.com/office/drawing/2014/main" id="{00000000-0008-0000-0E00-000051000000}"/>
            </a:ext>
          </a:extLst>
        </xdr:cNvPr>
        <xdr:cNvGrpSpPr/>
      </xdr:nvGrpSpPr>
      <xdr:grpSpPr>
        <a:xfrm>
          <a:off x="14401140" y="47680966"/>
          <a:ext cx="13397464" cy="5332704"/>
          <a:chOff x="1760854" y="14795564"/>
          <a:chExt cx="9951282" cy="5099232"/>
        </a:xfrm>
      </xdr:grpSpPr>
      <xdr:sp macro="" textlink="">
        <xdr:nvSpPr>
          <xdr:cNvPr id="82" name="Rectangle 81">
            <a:extLst>
              <a:ext uri="{FF2B5EF4-FFF2-40B4-BE49-F238E27FC236}">
                <a16:creationId xmlns:a16="http://schemas.microsoft.com/office/drawing/2014/main" id="{00000000-0008-0000-0E00-000052000000}"/>
              </a:ext>
            </a:extLst>
          </xdr:cNvPr>
          <xdr:cNvSpPr/>
        </xdr:nvSpPr>
        <xdr:spPr>
          <a:xfrm>
            <a:off x="9733525" y="14899911"/>
            <a:ext cx="1978611" cy="249378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E00-000053000000}"/>
              </a:ext>
            </a:extLst>
          </xdr:cNvPr>
          <xdr:cNvSpPr/>
        </xdr:nvSpPr>
        <xdr:spPr>
          <a:xfrm>
            <a:off x="5193348" y="14867266"/>
            <a:ext cx="4169215" cy="249378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84" name="Rectangle 83">
            <a:extLst>
              <a:ext uri="{FF2B5EF4-FFF2-40B4-BE49-F238E27FC236}">
                <a16:creationId xmlns:a16="http://schemas.microsoft.com/office/drawing/2014/main" id="{00000000-0008-0000-0E00-000054000000}"/>
              </a:ext>
            </a:extLst>
          </xdr:cNvPr>
          <xdr:cNvSpPr/>
        </xdr:nvSpPr>
        <xdr:spPr>
          <a:xfrm>
            <a:off x="1760854" y="14867266"/>
            <a:ext cx="2967916" cy="249378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1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85" name="Rectangle 84">
            <a:extLst>
              <a:ext uri="{FF2B5EF4-FFF2-40B4-BE49-F238E27FC236}">
                <a16:creationId xmlns:a16="http://schemas.microsoft.com/office/drawing/2014/main" id="{00000000-0008-0000-0E00-000055000000}"/>
              </a:ext>
            </a:extLst>
          </xdr:cNvPr>
          <xdr:cNvSpPr/>
        </xdr:nvSpPr>
        <xdr:spPr>
          <a:xfrm>
            <a:off x="4834811" y="14870676"/>
            <a:ext cx="107674" cy="502412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  <xdr:sp macro="" textlink="">
        <xdr:nvSpPr>
          <xdr:cNvPr id="86" name="Rectangle 85">
            <a:extLst>
              <a:ext uri="{FF2B5EF4-FFF2-40B4-BE49-F238E27FC236}">
                <a16:creationId xmlns:a16="http://schemas.microsoft.com/office/drawing/2014/main" id="{00000000-0008-0000-0E00-000056000000}"/>
              </a:ext>
            </a:extLst>
          </xdr:cNvPr>
          <xdr:cNvSpPr/>
        </xdr:nvSpPr>
        <xdr:spPr>
          <a:xfrm>
            <a:off x="9621106" y="14795564"/>
            <a:ext cx="107674" cy="5024120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24</xdr:col>
      <xdr:colOff>262948</xdr:colOff>
      <xdr:row>245</xdr:row>
      <xdr:rowOff>48924</xdr:rowOff>
    </xdr:from>
    <xdr:to>
      <xdr:col>25</xdr:col>
      <xdr:colOff>210522</xdr:colOff>
      <xdr:row>246</xdr:row>
      <xdr:rowOff>144261</xdr:rowOff>
    </xdr:to>
    <xdr:sp macro="" textlink="">
      <xdr:nvSpPr>
        <xdr:cNvPr id="89" name="ZoneTexte 88">
          <a:extLst>
            <a:ext uri="{FF2B5EF4-FFF2-40B4-BE49-F238E27FC236}">
              <a16:creationId xmlns:a16="http://schemas.microsoft.com/office/drawing/2014/main" id="{00000000-0008-0000-0E00-000059000000}"/>
            </a:ext>
          </a:extLst>
        </xdr:cNvPr>
        <xdr:cNvSpPr txBox="1"/>
      </xdr:nvSpPr>
      <xdr:spPr>
        <a:xfrm>
          <a:off x="19541548" y="21956424"/>
          <a:ext cx="823874" cy="28583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+8,3 bps</a:t>
          </a:r>
        </a:p>
      </xdr:txBody>
    </xdr:sp>
    <xdr:clientData/>
  </xdr:twoCellAnchor>
  <xdr:twoCellAnchor>
    <xdr:from>
      <xdr:col>28</xdr:col>
      <xdr:colOff>959840</xdr:colOff>
      <xdr:row>63</xdr:row>
      <xdr:rowOff>75187</xdr:rowOff>
    </xdr:from>
    <xdr:to>
      <xdr:col>41</xdr:col>
      <xdr:colOff>325805</xdr:colOff>
      <xdr:row>73</xdr:row>
      <xdr:rowOff>140921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37" name="Graphique 53">
              <a:extLst>
                <a:ext uri="{FF2B5EF4-FFF2-40B4-BE49-F238E27FC236}">
                  <a16:creationId xmlns:a16="http://schemas.microsoft.com/office/drawing/2014/main" id="{00000000-0008-0000-0E00-00005101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14440" y="12914887"/>
              <a:ext cx="12015165" cy="19707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29</xdr:col>
      <xdr:colOff>479461</xdr:colOff>
      <xdr:row>72</xdr:row>
      <xdr:rowOff>111780</xdr:rowOff>
    </xdr:from>
    <xdr:to>
      <xdr:col>31</xdr:col>
      <xdr:colOff>612341</xdr:colOff>
      <xdr:row>73</xdr:row>
      <xdr:rowOff>179468</xdr:rowOff>
    </xdr:to>
    <xdr:sp macro="" textlink="">
      <xdr:nvSpPr>
        <xdr:cNvPr id="335" name="Rectangle 89">
          <a:extLst>
            <a:ext uri="{FF2B5EF4-FFF2-40B4-BE49-F238E27FC236}">
              <a16:creationId xmlns:a16="http://schemas.microsoft.com/office/drawing/2014/main" id="{00000000-0008-0000-0E00-00004F010000}"/>
            </a:ext>
          </a:extLst>
        </xdr:cNvPr>
        <xdr:cNvSpPr/>
      </xdr:nvSpPr>
      <xdr:spPr>
        <a:xfrm>
          <a:off x="32041313" y="14810854"/>
          <a:ext cx="2390658" cy="255836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Obligations</a:t>
          </a:r>
        </a:p>
      </xdr:txBody>
    </xdr:sp>
    <xdr:clientData/>
  </xdr:twoCellAnchor>
  <xdr:twoCellAnchor>
    <xdr:from>
      <xdr:col>32</xdr:col>
      <xdr:colOff>18281</xdr:colOff>
      <xdr:row>72</xdr:row>
      <xdr:rowOff>111920</xdr:rowOff>
    </xdr:from>
    <xdr:to>
      <xdr:col>33</xdr:col>
      <xdr:colOff>486951</xdr:colOff>
      <xdr:row>73</xdr:row>
      <xdr:rowOff>154719</xdr:rowOff>
    </xdr:to>
    <xdr:sp macro="" textlink="">
      <xdr:nvSpPr>
        <xdr:cNvPr id="331" name="Rectangle 90">
          <a:extLst>
            <a:ext uri="{FF2B5EF4-FFF2-40B4-BE49-F238E27FC236}">
              <a16:creationId xmlns:a16="http://schemas.microsoft.com/office/drawing/2014/main" id="{00000000-0008-0000-0E00-00004B010000}"/>
            </a:ext>
          </a:extLst>
        </xdr:cNvPr>
        <xdr:cNvSpPr/>
      </xdr:nvSpPr>
      <xdr:spPr>
        <a:xfrm>
          <a:off x="34708096" y="14810994"/>
          <a:ext cx="1644596" cy="230947"/>
        </a:xfrm>
        <a:prstGeom prst="rect">
          <a:avLst/>
        </a:prstGeom>
        <a:solidFill>
          <a:schemeClr val="accent5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Déviations Actions</a:t>
          </a:r>
        </a:p>
      </xdr:txBody>
    </xdr:sp>
    <xdr:clientData/>
  </xdr:twoCellAnchor>
  <xdr:twoCellAnchor>
    <xdr:from>
      <xdr:col>34</xdr:col>
      <xdr:colOff>50906</xdr:colOff>
      <xdr:row>72</xdr:row>
      <xdr:rowOff>100372</xdr:rowOff>
    </xdr:from>
    <xdr:to>
      <xdr:col>35</xdr:col>
      <xdr:colOff>728613</xdr:colOff>
      <xdr:row>73</xdr:row>
      <xdr:rowOff>166265</xdr:rowOff>
    </xdr:to>
    <xdr:sp macro="" textlink="">
      <xdr:nvSpPr>
        <xdr:cNvPr id="334" name="Rectangle 91">
          <a:extLst>
            <a:ext uri="{FF2B5EF4-FFF2-40B4-BE49-F238E27FC236}">
              <a16:creationId xmlns:a16="http://schemas.microsoft.com/office/drawing/2014/main" id="{00000000-0008-0000-0E00-00004E010000}"/>
            </a:ext>
          </a:extLst>
        </xdr:cNvPr>
        <xdr:cNvSpPr/>
      </xdr:nvSpPr>
      <xdr:spPr>
        <a:xfrm>
          <a:off x="36810350" y="14799446"/>
          <a:ext cx="1877152" cy="254041"/>
        </a:xfrm>
        <a:prstGeom prst="rect">
          <a:avLst/>
        </a:prstGeom>
        <a:solidFill>
          <a:schemeClr val="tx2">
            <a:lumMod val="90000"/>
            <a:lumOff val="1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lIns="91440" tIns="45720" rIns="91440" bIns="45720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fr-CA" sz="1000" b="1" i="0" u="none" strike="noStrike" kern="1200" cap="none" spc="0" normalizeH="0" baseline="0">
              <a:ln>
                <a:noFill/>
              </a:ln>
              <a:solidFill>
                <a:srgbClr val="FFFFFF"/>
              </a:solidFill>
              <a:effectLst/>
              <a:uLnTx/>
              <a:uFillTx/>
              <a:latin typeface="Aptos Narrow" panose="020B0004020202020204" pitchFamily="34" charset="0"/>
              <a:ea typeface="+mn-lt"/>
              <a:cs typeface="Arial" panose="020B0604020202020204"/>
            </a:rPr>
            <a:t>Allocation</a:t>
          </a:r>
        </a:p>
      </xdr:txBody>
    </xdr:sp>
    <xdr:clientData/>
  </xdr:twoCellAnchor>
  <xdr:twoCellAnchor>
    <xdr:from>
      <xdr:col>31</xdr:col>
      <xdr:colOff>611306</xdr:colOff>
      <xdr:row>72</xdr:row>
      <xdr:rowOff>58915</xdr:rowOff>
    </xdr:from>
    <xdr:to>
      <xdr:col>31</xdr:col>
      <xdr:colOff>763024</xdr:colOff>
      <xdr:row>73</xdr:row>
      <xdr:rowOff>156241</xdr:rowOff>
    </xdr:to>
    <xdr:sp macro="" textlink="">
      <xdr:nvSpPr>
        <xdr:cNvPr id="338" name="ZoneTexte 92">
          <a:extLst>
            <a:ext uri="{FF2B5EF4-FFF2-40B4-BE49-F238E27FC236}">
              <a16:creationId xmlns:a16="http://schemas.microsoft.com/office/drawing/2014/main" id="{00000000-0008-0000-0E00-000052010000}"/>
            </a:ext>
          </a:extLst>
        </xdr:cNvPr>
        <xdr:cNvSpPr txBox="1"/>
      </xdr:nvSpPr>
      <xdr:spPr>
        <a:xfrm>
          <a:off x="34430936" y="14757989"/>
          <a:ext cx="151718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33</xdr:col>
      <xdr:colOff>611536</xdr:colOff>
      <xdr:row>72</xdr:row>
      <xdr:rowOff>91221</xdr:rowOff>
    </xdr:from>
    <xdr:to>
      <xdr:col>33</xdr:col>
      <xdr:colOff>763254</xdr:colOff>
      <xdr:row>74</xdr:row>
      <xdr:rowOff>399</xdr:rowOff>
    </xdr:to>
    <xdr:sp macro="" textlink="">
      <xdr:nvSpPr>
        <xdr:cNvPr id="333" name="ZoneTexte 93">
          <a:extLst>
            <a:ext uri="{FF2B5EF4-FFF2-40B4-BE49-F238E27FC236}">
              <a16:creationId xmlns:a16="http://schemas.microsoft.com/office/drawing/2014/main" id="{00000000-0008-0000-0E00-00004D010000}"/>
            </a:ext>
          </a:extLst>
        </xdr:cNvPr>
        <xdr:cNvSpPr txBox="1"/>
      </xdr:nvSpPr>
      <xdr:spPr>
        <a:xfrm>
          <a:off x="36477277" y="14790295"/>
          <a:ext cx="151718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35</xdr:col>
      <xdr:colOff>801406</xdr:colOff>
      <xdr:row>72</xdr:row>
      <xdr:rowOff>48251</xdr:rowOff>
    </xdr:from>
    <xdr:to>
      <xdr:col>36</xdr:col>
      <xdr:colOff>159689</xdr:colOff>
      <xdr:row>73</xdr:row>
      <xdr:rowOff>145577</xdr:rowOff>
    </xdr:to>
    <xdr:sp macro="" textlink="">
      <xdr:nvSpPr>
        <xdr:cNvPr id="336" name="ZoneTexte 94">
          <a:extLst>
            <a:ext uri="{FF2B5EF4-FFF2-40B4-BE49-F238E27FC236}">
              <a16:creationId xmlns:a16="http://schemas.microsoft.com/office/drawing/2014/main" id="{00000000-0008-0000-0E00-000050010000}"/>
            </a:ext>
          </a:extLst>
        </xdr:cNvPr>
        <xdr:cNvSpPr txBox="1"/>
      </xdr:nvSpPr>
      <xdr:spPr>
        <a:xfrm>
          <a:off x="38760295" y="14747325"/>
          <a:ext cx="251987" cy="2854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37</xdr:col>
      <xdr:colOff>647867</xdr:colOff>
      <xdr:row>72</xdr:row>
      <xdr:rowOff>75524</xdr:rowOff>
    </xdr:from>
    <xdr:to>
      <xdr:col>38</xdr:col>
      <xdr:colOff>31938</xdr:colOff>
      <xdr:row>73</xdr:row>
      <xdr:rowOff>174915</xdr:rowOff>
    </xdr:to>
    <xdr:sp macro="" textlink="">
      <xdr:nvSpPr>
        <xdr:cNvPr id="332" name="ZoneTexte 95">
          <a:extLst>
            <a:ext uri="{FF2B5EF4-FFF2-40B4-BE49-F238E27FC236}">
              <a16:creationId xmlns:a16="http://schemas.microsoft.com/office/drawing/2014/main" id="{00000000-0008-0000-0E00-00004C010000}"/>
            </a:ext>
          </a:extLst>
        </xdr:cNvPr>
        <xdr:cNvSpPr txBox="1"/>
      </xdr:nvSpPr>
      <xdr:spPr>
        <a:xfrm>
          <a:off x="40370645" y="14774598"/>
          <a:ext cx="254256" cy="2875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=</a:t>
          </a:r>
        </a:p>
      </xdr:txBody>
    </xdr:sp>
    <xdr:clientData/>
  </xdr:twoCellAnchor>
  <xdr:twoCellAnchor>
    <xdr:from>
      <xdr:col>27</xdr:col>
      <xdr:colOff>605692</xdr:colOff>
      <xdr:row>80</xdr:row>
      <xdr:rowOff>39077</xdr:rowOff>
    </xdr:from>
    <xdr:to>
      <xdr:col>42</xdr:col>
      <xdr:colOff>401053</xdr:colOff>
      <xdr:row>117</xdr:row>
      <xdr:rowOff>33158</xdr:rowOff>
    </xdr:to>
    <xdr:grpSp>
      <xdr:nvGrpSpPr>
        <xdr:cNvPr id="105" name="Groupe 162">
          <a:extLst>
            <a:ext uri="{FF2B5EF4-FFF2-40B4-BE49-F238E27FC236}">
              <a16:creationId xmlns:a16="http://schemas.microsoft.com/office/drawing/2014/main" id="{00000000-0008-0000-0E00-000069000000}"/>
            </a:ext>
            <a:ext uri="{147F2762-F138-4A5C-976F-8EAC2B608ADB}">
              <a16:predDERef xmlns:a16="http://schemas.microsoft.com/office/drawing/2014/main" pred="{00000000-0008-0000-0B00-00004C010000}"/>
            </a:ext>
          </a:extLst>
        </xdr:cNvPr>
        <xdr:cNvGrpSpPr/>
      </xdr:nvGrpSpPr>
      <xdr:grpSpPr>
        <a:xfrm>
          <a:off x="29351866" y="15875425"/>
          <a:ext cx="15013274" cy="6940429"/>
          <a:chOff x="28705609" y="14119894"/>
          <a:chExt cx="12943442" cy="5160668"/>
        </a:xfrm>
      </xdr:grpSpPr>
      <xdr:graphicFrame macro="">
        <xdr:nvGraphicFramePr>
          <xdr:cNvPr id="106" name="Graphique 96">
            <a:extLst>
              <a:ext uri="{FF2B5EF4-FFF2-40B4-BE49-F238E27FC236}">
                <a16:creationId xmlns:a16="http://schemas.microsoft.com/office/drawing/2014/main" id="{00000000-0008-0000-0E00-00006A000000}"/>
              </a:ext>
            </a:extLst>
          </xdr:cNvPr>
          <xdr:cNvGraphicFramePr>
            <a:graphicFrameLocks/>
          </xdr:cNvGraphicFramePr>
        </xdr:nvGraphicFramePr>
        <xdr:xfrm>
          <a:off x="28707031" y="14119894"/>
          <a:ext cx="12942020" cy="394192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  <xdr:graphicFrame macro="">
        <xdr:nvGraphicFramePr>
          <xdr:cNvPr id="107" name="Graphique 97">
            <a:extLst>
              <a:ext uri="{FF2B5EF4-FFF2-40B4-BE49-F238E27FC236}">
                <a16:creationId xmlns:a16="http://schemas.microsoft.com/office/drawing/2014/main" id="{00000000-0008-0000-0E00-00006B000000}"/>
              </a:ext>
            </a:extLst>
          </xdr:cNvPr>
          <xdr:cNvGraphicFramePr>
            <a:graphicFrameLocks/>
          </xdr:cNvGraphicFramePr>
        </xdr:nvGraphicFramePr>
        <xdr:xfrm>
          <a:off x="28705609" y="17381767"/>
          <a:ext cx="12920415" cy="170181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2"/>
          </a:graphicData>
        </a:graphic>
      </xdr:graphicFrame>
      <xdr:grpSp>
        <xdr:nvGrpSpPr>
          <xdr:cNvPr id="108" name="Groupe 99">
            <a:extLst>
              <a:ext uri="{FF2B5EF4-FFF2-40B4-BE49-F238E27FC236}">
                <a16:creationId xmlns:a16="http://schemas.microsoft.com/office/drawing/2014/main" id="{00000000-0008-0000-0E00-00006C000000}"/>
              </a:ext>
            </a:extLst>
          </xdr:cNvPr>
          <xdr:cNvGrpSpPr/>
        </xdr:nvGrpSpPr>
        <xdr:grpSpPr>
          <a:xfrm>
            <a:off x="29888448" y="14147809"/>
            <a:ext cx="10828261" cy="5132753"/>
            <a:chOff x="1807736" y="14611817"/>
            <a:chExt cx="9140418" cy="2924137"/>
          </a:xfrm>
        </xdr:grpSpPr>
        <xdr:sp macro="" textlink="">
          <xdr:nvSpPr>
            <xdr:cNvPr id="110" name="Rectangle 100">
              <a:extLst>
                <a:ext uri="{FF2B5EF4-FFF2-40B4-BE49-F238E27FC236}">
                  <a16:creationId xmlns:a16="http://schemas.microsoft.com/office/drawing/2014/main" id="{00000000-0008-0000-0E00-00006E000000}"/>
                </a:ext>
              </a:extLst>
            </xdr:cNvPr>
            <xdr:cNvSpPr/>
          </xdr:nvSpPr>
          <xdr:spPr>
            <a:xfrm>
              <a:off x="8221990" y="14652547"/>
              <a:ext cx="2726164" cy="249378"/>
            </a:xfrm>
            <a:prstGeom prst="rect">
              <a:avLst/>
            </a:prstGeom>
            <a:solidFill>
              <a:srgbClr val="50154A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111" name="Rectangle 101">
              <a:extLst>
                <a:ext uri="{FF2B5EF4-FFF2-40B4-BE49-F238E27FC236}">
                  <a16:creationId xmlns:a16="http://schemas.microsoft.com/office/drawing/2014/main" id="{00000000-0008-0000-0E00-00006F000000}"/>
                </a:ext>
              </a:extLst>
            </xdr:cNvPr>
            <xdr:cNvSpPr/>
          </xdr:nvSpPr>
          <xdr:spPr>
            <a:xfrm>
              <a:off x="3240902" y="14620737"/>
              <a:ext cx="4798397" cy="249378"/>
            </a:xfrm>
            <a:prstGeom prst="rect">
              <a:avLst/>
            </a:prstGeom>
            <a:solidFill>
              <a:srgbClr val="59595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Déviations Actions</a:t>
              </a:r>
            </a:p>
          </xdr:txBody>
        </xdr:sp>
        <xdr:sp macro="" textlink="">
          <xdr:nvSpPr>
            <xdr:cNvPr id="112" name="Rectangle 102">
              <a:extLst>
                <a:ext uri="{FF2B5EF4-FFF2-40B4-BE49-F238E27FC236}">
                  <a16:creationId xmlns:a16="http://schemas.microsoft.com/office/drawing/2014/main" id="{00000000-0008-0000-0E00-000070000000}"/>
                </a:ext>
              </a:extLst>
            </xdr:cNvPr>
            <xdr:cNvSpPr/>
          </xdr:nvSpPr>
          <xdr:spPr>
            <a:xfrm>
              <a:off x="1807736" y="14611817"/>
              <a:ext cx="1251012" cy="268469"/>
            </a:xfrm>
            <a:prstGeom prst="rect">
              <a:avLst/>
            </a:prstGeom>
            <a:solidFill>
              <a:srgbClr val="1D3D64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Déviations Obligations</a:t>
              </a:r>
            </a:p>
          </xdr:txBody>
        </xdr:sp>
        <xdr:sp macro="" textlink="">
          <xdr:nvSpPr>
            <xdr:cNvPr id="113" name="Rectangle 103">
              <a:extLst>
                <a:ext uri="{FF2B5EF4-FFF2-40B4-BE49-F238E27FC236}">
                  <a16:creationId xmlns:a16="http://schemas.microsoft.com/office/drawing/2014/main" id="{00000000-0008-0000-0E00-000071000000}"/>
                </a:ext>
              </a:extLst>
            </xdr:cNvPr>
            <xdr:cNvSpPr/>
          </xdr:nvSpPr>
          <xdr:spPr>
            <a:xfrm>
              <a:off x="3161398" y="14879185"/>
              <a:ext cx="107674" cy="265676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116" name="Rectangle 104">
              <a:extLst>
                <a:ext uri="{FF2B5EF4-FFF2-40B4-BE49-F238E27FC236}">
                  <a16:creationId xmlns:a16="http://schemas.microsoft.com/office/drawing/2014/main" id="{00000000-0008-0000-0E00-000074000000}"/>
                </a:ext>
              </a:extLst>
            </xdr:cNvPr>
            <xdr:cNvSpPr/>
          </xdr:nvSpPr>
          <xdr:spPr>
            <a:xfrm>
              <a:off x="8067436" y="14651580"/>
              <a:ext cx="154374" cy="281304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27</xdr:col>
      <xdr:colOff>1660890</xdr:colOff>
      <xdr:row>254</xdr:row>
      <xdr:rowOff>152401</xdr:rowOff>
    </xdr:from>
    <xdr:to>
      <xdr:col>40</xdr:col>
      <xdr:colOff>542799</xdr:colOff>
      <xdr:row>280</xdr:row>
      <xdr:rowOff>64598</xdr:rowOff>
    </xdr:to>
    <xdr:grpSp>
      <xdr:nvGrpSpPr>
        <xdr:cNvPr id="135" name="Groupe 163">
          <a:extLst>
            <a:ext uri="{FF2B5EF4-FFF2-40B4-BE49-F238E27FC236}">
              <a16:creationId xmlns:a16="http://schemas.microsoft.com/office/drawing/2014/main" id="{00000000-0008-0000-0E00-000087000000}"/>
            </a:ext>
            <a:ext uri="{147F2762-F138-4A5C-976F-8EAC2B608ADB}">
              <a16:predDERef xmlns:a16="http://schemas.microsoft.com/office/drawing/2014/main" pred="{00000000-0008-0000-0B00-000069000000}"/>
            </a:ext>
          </a:extLst>
        </xdr:cNvPr>
        <xdr:cNvGrpSpPr/>
      </xdr:nvGrpSpPr>
      <xdr:grpSpPr>
        <a:xfrm>
          <a:off x="30407064" y="49152314"/>
          <a:ext cx="12354952" cy="4793414"/>
          <a:chOff x="29465423" y="27770667"/>
          <a:chExt cx="12157642" cy="4755130"/>
        </a:xfrm>
      </xdr:grpSpPr>
      <xdr:graphicFrame macro="">
        <xdr:nvGraphicFramePr>
          <xdr:cNvPr id="136" name="Graphique 113">
            <a:extLst>
              <a:ext uri="{FF2B5EF4-FFF2-40B4-BE49-F238E27FC236}">
                <a16:creationId xmlns:a16="http://schemas.microsoft.com/office/drawing/2014/main" id="{00000000-0008-0000-0E00-000088000000}"/>
              </a:ext>
            </a:extLst>
          </xdr:cNvPr>
          <xdr:cNvGraphicFramePr>
            <a:graphicFrameLocks/>
          </xdr:cNvGraphicFramePr>
        </xdr:nvGraphicFramePr>
        <xdr:xfrm>
          <a:off x="29465423" y="27985484"/>
          <a:ext cx="12096003" cy="343161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3"/>
          </a:graphicData>
        </a:graphic>
      </xdr:graphicFrame>
      <xdr:graphicFrame macro="">
        <xdr:nvGraphicFramePr>
          <xdr:cNvPr id="137" name="Graphique 114">
            <a:extLst>
              <a:ext uri="{FF2B5EF4-FFF2-40B4-BE49-F238E27FC236}">
                <a16:creationId xmlns:a16="http://schemas.microsoft.com/office/drawing/2014/main" id="{00000000-0008-0000-0E00-000089000000}"/>
              </a:ext>
            </a:extLst>
          </xdr:cNvPr>
          <xdr:cNvGraphicFramePr>
            <a:graphicFrameLocks/>
          </xdr:cNvGraphicFramePr>
        </xdr:nvGraphicFramePr>
        <xdr:xfrm>
          <a:off x="29548667" y="30383793"/>
          <a:ext cx="12074398" cy="170182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4"/>
          </a:graphicData>
        </a:graphic>
      </xdr:graphicFrame>
      <xdr:grpSp>
        <xdr:nvGrpSpPr>
          <xdr:cNvPr id="138" name="Groupe 116">
            <a:extLst>
              <a:ext uri="{FF2B5EF4-FFF2-40B4-BE49-F238E27FC236}">
                <a16:creationId xmlns:a16="http://schemas.microsoft.com/office/drawing/2014/main" id="{00000000-0008-0000-0E00-00008A000000}"/>
              </a:ext>
            </a:extLst>
          </xdr:cNvPr>
          <xdr:cNvGrpSpPr/>
        </xdr:nvGrpSpPr>
        <xdr:grpSpPr>
          <a:xfrm>
            <a:off x="29945228" y="27770667"/>
            <a:ext cx="10870509" cy="4755130"/>
            <a:chOff x="1760855" y="14762919"/>
            <a:chExt cx="9201920" cy="4619471"/>
          </a:xfrm>
        </xdr:grpSpPr>
        <xdr:sp macro="" textlink="">
          <xdr:nvSpPr>
            <xdr:cNvPr id="139" name="Rectangle 117">
              <a:extLst>
                <a:ext uri="{FF2B5EF4-FFF2-40B4-BE49-F238E27FC236}">
                  <a16:creationId xmlns:a16="http://schemas.microsoft.com/office/drawing/2014/main" id="{00000000-0008-0000-0E00-00008B000000}"/>
                </a:ext>
              </a:extLst>
            </xdr:cNvPr>
            <xdr:cNvSpPr/>
          </xdr:nvSpPr>
          <xdr:spPr>
            <a:xfrm>
              <a:off x="8236611" y="14867266"/>
              <a:ext cx="2726164" cy="249378"/>
            </a:xfrm>
            <a:prstGeom prst="rect">
              <a:avLst/>
            </a:prstGeom>
            <a:solidFill>
              <a:schemeClr val="tx2">
                <a:lumMod val="90000"/>
                <a:lumOff val="1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rgbClr val="FFFFFF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Allocation</a:t>
              </a:r>
            </a:p>
          </xdr:txBody>
        </xdr:sp>
        <xdr:sp macro="" textlink="">
          <xdr:nvSpPr>
            <xdr:cNvPr id="140" name="Rectangle 118">
              <a:extLst>
                <a:ext uri="{FF2B5EF4-FFF2-40B4-BE49-F238E27FC236}">
                  <a16:creationId xmlns:a16="http://schemas.microsoft.com/office/drawing/2014/main" id="{00000000-0008-0000-0E00-00008C000000}"/>
                </a:ext>
              </a:extLst>
            </xdr:cNvPr>
            <xdr:cNvSpPr/>
          </xdr:nvSpPr>
          <xdr:spPr>
            <a:xfrm>
              <a:off x="3898808" y="14867266"/>
              <a:ext cx="4345193" cy="249378"/>
            </a:xfrm>
            <a:prstGeom prst="rect">
              <a:avLst/>
            </a:prstGeom>
            <a:solidFill>
              <a:schemeClr val="accent5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Actions</a:t>
              </a:r>
            </a:p>
          </xdr:txBody>
        </xdr:sp>
        <xdr:sp macro="" textlink="">
          <xdr:nvSpPr>
            <xdr:cNvPr id="141" name="Rectangle 119">
              <a:extLst>
                <a:ext uri="{FF2B5EF4-FFF2-40B4-BE49-F238E27FC236}">
                  <a16:creationId xmlns:a16="http://schemas.microsoft.com/office/drawing/2014/main" id="{00000000-0008-0000-0E00-00008D000000}"/>
                </a:ext>
              </a:extLst>
            </xdr:cNvPr>
            <xdr:cNvSpPr/>
          </xdr:nvSpPr>
          <xdr:spPr>
            <a:xfrm>
              <a:off x="1760855" y="14867266"/>
              <a:ext cx="2145343" cy="249378"/>
            </a:xfrm>
            <a:prstGeom prst="rect">
              <a:avLst/>
            </a:prstGeom>
            <a:solidFill>
              <a:schemeClr val="tx1">
                <a:lumMod val="65000"/>
                <a:lumOff val="3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91440" tIns="45720" rIns="91440" bIns="45720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fr-CA" sz="1100" b="1" i="0" u="none" strike="noStrike" kern="1200" cap="none" spc="0" normalizeH="0" baseline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Aptos Narrow" panose="020B0004020202020204" pitchFamily="34" charset="0"/>
                  <a:ea typeface="+mn-lt"/>
                  <a:cs typeface="Arial" panose="020B0604020202020204"/>
                </a:rPr>
                <a:t>Sélection Obligations</a:t>
              </a:r>
            </a:p>
          </xdr:txBody>
        </xdr:sp>
        <xdr:sp macro="" textlink="">
          <xdr:nvSpPr>
            <xdr:cNvPr id="142" name="Rectangle 120">
              <a:extLst>
                <a:ext uri="{FF2B5EF4-FFF2-40B4-BE49-F238E27FC236}">
                  <a16:creationId xmlns:a16="http://schemas.microsoft.com/office/drawing/2014/main" id="{00000000-0008-0000-0E00-00008E000000}"/>
                </a:ext>
              </a:extLst>
            </xdr:cNvPr>
            <xdr:cNvSpPr/>
          </xdr:nvSpPr>
          <xdr:spPr>
            <a:xfrm>
              <a:off x="3819485" y="14870677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  <xdr:sp macro="" textlink="">
          <xdr:nvSpPr>
            <xdr:cNvPr id="144" name="Rectangle 121">
              <a:extLst>
                <a:ext uri="{FF2B5EF4-FFF2-40B4-BE49-F238E27FC236}">
                  <a16:creationId xmlns:a16="http://schemas.microsoft.com/office/drawing/2014/main" id="{00000000-0008-0000-0E00-000090000000}"/>
                </a:ext>
              </a:extLst>
            </xdr:cNvPr>
            <xdr:cNvSpPr/>
          </xdr:nvSpPr>
          <xdr:spPr>
            <a:xfrm>
              <a:off x="8086738" y="14762919"/>
              <a:ext cx="107674" cy="4511713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fr-FR" sz="1100"/>
            </a:p>
          </xdr:txBody>
        </xdr:sp>
      </xdr:grpSp>
    </xdr:grpSp>
    <xdr:clientData/>
  </xdr:twoCellAnchor>
  <xdr:twoCellAnchor>
    <xdr:from>
      <xdr:col>35</xdr:col>
      <xdr:colOff>926377</xdr:colOff>
      <xdr:row>244</xdr:row>
      <xdr:rowOff>130732</xdr:rowOff>
    </xdr:from>
    <xdr:to>
      <xdr:col>36</xdr:col>
      <xdr:colOff>13349</xdr:colOff>
      <xdr:row>246</xdr:row>
      <xdr:rowOff>41797</xdr:rowOff>
    </xdr:to>
    <xdr:sp macro="" textlink="">
      <xdr:nvSpPr>
        <xdr:cNvPr id="127" name="ZoneTexte 6">
          <a:extLst>
            <a:ext uri="{FF2B5EF4-FFF2-40B4-BE49-F238E27FC236}">
              <a16:creationId xmlns:a16="http://schemas.microsoft.com/office/drawing/2014/main" id="{00000000-0008-0000-0E00-00007F000000}"/>
            </a:ext>
          </a:extLst>
        </xdr:cNvPr>
        <xdr:cNvSpPr txBox="1"/>
      </xdr:nvSpPr>
      <xdr:spPr>
        <a:xfrm>
          <a:off x="28917177" y="21085732"/>
          <a:ext cx="14072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+</a:t>
          </a:r>
        </a:p>
      </xdr:txBody>
    </xdr:sp>
    <xdr:clientData/>
  </xdr:twoCellAnchor>
  <xdr:twoCellAnchor>
    <xdr:from>
      <xdr:col>42</xdr:col>
      <xdr:colOff>0</xdr:colOff>
      <xdr:row>64</xdr:row>
      <xdr:rowOff>0</xdr:rowOff>
    </xdr:from>
    <xdr:to>
      <xdr:col>48</xdr:col>
      <xdr:colOff>225381</xdr:colOff>
      <xdr:row>74</xdr:row>
      <xdr:rowOff>70944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8" name="Graphique 127">
              <a:extLst>
                <a:ext uri="{FF2B5EF4-FFF2-40B4-BE49-F238E27FC236}">
                  <a16:creationId xmlns:a16="http://schemas.microsoft.com/office/drawing/2014/main" id="{00000000-0008-0000-0E00-00008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980100" y="13030200"/>
              <a:ext cx="5483181" cy="19759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42</xdr:col>
      <xdr:colOff>676995</xdr:colOff>
      <xdr:row>77</xdr:row>
      <xdr:rowOff>147555</xdr:rowOff>
    </xdr:from>
    <xdr:to>
      <xdr:col>43</xdr:col>
      <xdr:colOff>41058</xdr:colOff>
      <xdr:row>79</xdr:row>
      <xdr:rowOff>58620</xdr:rowOff>
    </xdr:to>
    <xdr:sp macro="" textlink="">
      <xdr:nvSpPr>
        <xdr:cNvPr id="143" name="ZoneTexte 43">
          <a:extLst>
            <a:ext uri="{FF2B5EF4-FFF2-40B4-BE49-F238E27FC236}">
              <a16:creationId xmlns:a16="http://schemas.microsoft.com/office/drawing/2014/main" id="{00000000-0008-0000-0E00-00008F000000}"/>
            </a:ext>
          </a:extLst>
        </xdr:cNvPr>
        <xdr:cNvSpPr txBox="1"/>
      </xdr:nvSpPr>
      <xdr:spPr>
        <a:xfrm>
          <a:off x="44491995" y="13673055"/>
          <a:ext cx="240363" cy="2920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</xdr:txBody>
    </xdr:sp>
    <xdr:clientData/>
  </xdr:twoCellAnchor>
  <xdr:twoCellAnchor>
    <xdr:from>
      <xdr:col>0</xdr:col>
      <xdr:colOff>850501</xdr:colOff>
      <xdr:row>231</xdr:row>
      <xdr:rowOff>15951</xdr:rowOff>
    </xdr:from>
    <xdr:to>
      <xdr:col>11</xdr:col>
      <xdr:colOff>98960</xdr:colOff>
      <xdr:row>242</xdr:row>
      <xdr:rowOff>164936</xdr:rowOff>
    </xdr:to>
    <xdr:grpSp>
      <xdr:nvGrpSpPr>
        <xdr:cNvPr id="156" name="Groupe 155">
          <a:extLst>
            <a:ext uri="{FF2B5EF4-FFF2-40B4-BE49-F238E27FC236}">
              <a16:creationId xmlns:a16="http://schemas.microsoft.com/office/drawing/2014/main" id="{00000000-0008-0000-0E00-00009C000000}"/>
            </a:ext>
          </a:extLst>
        </xdr:cNvPr>
        <xdr:cNvGrpSpPr/>
      </xdr:nvGrpSpPr>
      <xdr:grpSpPr>
        <a:xfrm>
          <a:off x="850501" y="44476994"/>
          <a:ext cx="10954546" cy="2434985"/>
          <a:chOff x="603099" y="25580886"/>
          <a:chExt cx="12162876" cy="2085077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7" name="Graphique 26">
                <a:extLst>
                  <a:ext uri="{FF2B5EF4-FFF2-40B4-BE49-F238E27FC236}">
                    <a16:creationId xmlns:a16="http://schemas.microsoft.com/office/drawing/2014/main" id="{00000000-0008-0000-0E00-00001B000000}"/>
                  </a:ext>
                </a:extLst>
              </xdr:cNvPr>
              <xdr:cNvGraphicFramePr/>
            </xdr:nvGraphicFramePr>
            <xdr:xfrm>
              <a:off x="603099" y="25580886"/>
              <a:ext cx="12162876" cy="2062231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6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603099" y="25580886"/>
                <a:ext cx="12162876" cy="2062231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00000000-0008-0000-0E00-000095000000}"/>
              </a:ext>
            </a:extLst>
          </xdr:cNvPr>
          <xdr:cNvSpPr/>
        </xdr:nvSpPr>
        <xdr:spPr>
          <a:xfrm>
            <a:off x="1154546" y="27351186"/>
            <a:ext cx="1984088" cy="272144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00000000-0008-0000-0E00-000096000000}"/>
              </a:ext>
            </a:extLst>
          </xdr:cNvPr>
          <xdr:cNvSpPr/>
        </xdr:nvSpPr>
        <xdr:spPr>
          <a:xfrm>
            <a:off x="3397340" y="27362390"/>
            <a:ext cx="2029412" cy="270192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00000000-0008-0000-0E00-000097000000}"/>
              </a:ext>
            </a:extLst>
          </xdr:cNvPr>
          <xdr:cNvSpPr/>
        </xdr:nvSpPr>
        <xdr:spPr>
          <a:xfrm>
            <a:off x="5727478" y="27362390"/>
            <a:ext cx="1975414" cy="270192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152" name="ZoneTexte 151">
            <a:extLst>
              <a:ext uri="{FF2B5EF4-FFF2-40B4-BE49-F238E27FC236}">
                <a16:creationId xmlns:a16="http://schemas.microsoft.com/office/drawing/2014/main" id="{00000000-0008-0000-0E00-000098000000}"/>
              </a:ext>
            </a:extLst>
          </xdr:cNvPr>
          <xdr:cNvSpPr txBox="1"/>
        </xdr:nvSpPr>
        <xdr:spPr>
          <a:xfrm>
            <a:off x="3123611" y="27354524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3" name="ZoneTexte 152">
            <a:extLst>
              <a:ext uri="{FF2B5EF4-FFF2-40B4-BE49-F238E27FC236}">
                <a16:creationId xmlns:a16="http://schemas.microsoft.com/office/drawing/2014/main" id="{00000000-0008-0000-0E00-000099000000}"/>
              </a:ext>
            </a:extLst>
          </xdr:cNvPr>
          <xdr:cNvSpPr txBox="1"/>
        </xdr:nvSpPr>
        <xdr:spPr>
          <a:xfrm>
            <a:off x="5420763" y="27347504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4" name="ZoneTexte 153">
            <a:extLst>
              <a:ext uri="{FF2B5EF4-FFF2-40B4-BE49-F238E27FC236}">
                <a16:creationId xmlns:a16="http://schemas.microsoft.com/office/drawing/2014/main" id="{00000000-0008-0000-0E00-00009A000000}"/>
              </a:ext>
            </a:extLst>
          </xdr:cNvPr>
          <xdr:cNvSpPr txBox="1"/>
        </xdr:nvSpPr>
        <xdr:spPr>
          <a:xfrm>
            <a:off x="7893944" y="27361552"/>
            <a:ext cx="211232" cy="30441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55" name="ZoneTexte 154">
            <a:extLst>
              <a:ext uri="{FF2B5EF4-FFF2-40B4-BE49-F238E27FC236}">
                <a16:creationId xmlns:a16="http://schemas.microsoft.com/office/drawing/2014/main" id="{00000000-0008-0000-0E00-00009B000000}"/>
              </a:ext>
            </a:extLst>
          </xdr:cNvPr>
          <xdr:cNvSpPr txBox="1"/>
        </xdr:nvSpPr>
        <xdr:spPr>
          <a:xfrm>
            <a:off x="9954323" y="27329740"/>
            <a:ext cx="210731" cy="3072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14</xdr:col>
      <xdr:colOff>362788</xdr:colOff>
      <xdr:row>77</xdr:row>
      <xdr:rowOff>134473</xdr:rowOff>
    </xdr:from>
    <xdr:to>
      <xdr:col>25</xdr:col>
      <xdr:colOff>863600</xdr:colOff>
      <xdr:row>120</xdr:row>
      <xdr:rowOff>21389</xdr:rowOff>
    </xdr:to>
    <xdr:grpSp>
      <xdr:nvGrpSpPr>
        <xdr:cNvPr id="172" name="Groupe 161">
          <a:extLst>
            <a:ext uri="{FF2B5EF4-FFF2-40B4-BE49-F238E27FC236}">
              <a16:creationId xmlns:a16="http://schemas.microsoft.com/office/drawing/2014/main" id="{00000000-0008-0000-0E00-0000AC000000}"/>
            </a:ext>
            <a:ext uri="{147F2762-F138-4A5C-976F-8EAC2B608ADB}">
              <a16:predDERef xmlns:a16="http://schemas.microsoft.com/office/drawing/2014/main" pred="{00000000-0008-0000-0B00-00009C000000}"/>
            </a:ext>
          </a:extLst>
        </xdr:cNvPr>
        <xdr:cNvGrpSpPr/>
      </xdr:nvGrpSpPr>
      <xdr:grpSpPr>
        <a:xfrm>
          <a:off x="14918092" y="15407603"/>
          <a:ext cx="12957856" cy="7959699"/>
          <a:chOff x="14130314" y="15538823"/>
          <a:chExt cx="11344391" cy="7743223"/>
        </a:xfrm>
      </xdr:grpSpPr>
      <xdr:grpSp>
        <xdr:nvGrpSpPr>
          <xdr:cNvPr id="174" name="Groupe 160">
            <a:extLst>
              <a:ext uri="{FF2B5EF4-FFF2-40B4-BE49-F238E27FC236}">
                <a16:creationId xmlns:a16="http://schemas.microsoft.com/office/drawing/2014/main" id="{00000000-0008-0000-0E00-0000AE000000}"/>
              </a:ext>
            </a:extLst>
          </xdr:cNvPr>
          <xdr:cNvGrpSpPr/>
        </xdr:nvGrpSpPr>
        <xdr:grpSpPr>
          <a:xfrm>
            <a:off x="14130314" y="15538823"/>
            <a:ext cx="11344391" cy="7743223"/>
            <a:chOff x="14130314" y="15538823"/>
            <a:chExt cx="11344391" cy="7743223"/>
          </a:xfrm>
        </xdr:grpSpPr>
        <xdr:graphicFrame macro="">
          <xdr:nvGraphicFramePr>
            <xdr:cNvPr id="175" name="Graphique 55">
              <a:extLst>
                <a:ext uri="{FF2B5EF4-FFF2-40B4-BE49-F238E27FC236}">
                  <a16:creationId xmlns:a16="http://schemas.microsoft.com/office/drawing/2014/main" id="{00000000-0008-0000-0E00-0000AF000000}"/>
                </a:ext>
              </a:extLst>
            </xdr:cNvPr>
            <xdr:cNvGraphicFramePr>
              <a:graphicFrameLocks/>
            </xdr:cNvGraphicFramePr>
          </xdr:nvGraphicFramePr>
          <xdr:xfrm>
            <a:off x="14135569" y="15538823"/>
            <a:ext cx="11339136" cy="542422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7"/>
            </a:graphicData>
          </a:graphic>
        </xdr:graphicFrame>
        <xdr:graphicFrame macro="">
          <xdr:nvGraphicFramePr>
            <xdr:cNvPr id="176" name="Graphique 56">
              <a:extLst>
                <a:ext uri="{FF2B5EF4-FFF2-40B4-BE49-F238E27FC236}">
                  <a16:creationId xmlns:a16="http://schemas.microsoft.com/office/drawing/2014/main" id="{00000000-0008-0000-0E00-0000B0000000}"/>
                </a:ext>
              </a:extLst>
            </xdr:cNvPr>
            <xdr:cNvGraphicFramePr>
              <a:graphicFrameLocks/>
            </xdr:cNvGraphicFramePr>
          </xdr:nvGraphicFramePr>
          <xdr:xfrm>
            <a:off x="14130314" y="20242685"/>
            <a:ext cx="11320648" cy="2686636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8"/>
            </a:graphicData>
          </a:graphic>
        </xdr:graphicFrame>
        <xdr:grpSp>
          <xdr:nvGrpSpPr>
            <xdr:cNvPr id="177" name="Groupe 58">
              <a:extLst>
                <a:ext uri="{FF2B5EF4-FFF2-40B4-BE49-F238E27FC236}">
                  <a16:creationId xmlns:a16="http://schemas.microsoft.com/office/drawing/2014/main" id="{00000000-0008-0000-0E00-0000B1000000}"/>
                </a:ext>
              </a:extLst>
            </xdr:cNvPr>
            <xdr:cNvGrpSpPr>
              <a:grpSpLocks/>
            </xdr:cNvGrpSpPr>
          </xdr:nvGrpSpPr>
          <xdr:grpSpPr>
            <a:xfrm>
              <a:off x="15194020" y="15657815"/>
              <a:ext cx="10111104" cy="7624231"/>
              <a:chOff x="1876428" y="14762919"/>
              <a:chExt cx="9013154" cy="2750455"/>
            </a:xfrm>
          </xdr:grpSpPr>
          <xdr:sp macro="" textlink="">
            <xdr:nvSpPr>
              <xdr:cNvPr id="178" name="Rectangle 59">
                <a:extLst>
                  <a:ext uri="{FF2B5EF4-FFF2-40B4-BE49-F238E27FC236}">
                    <a16:creationId xmlns:a16="http://schemas.microsoft.com/office/drawing/2014/main" id="{00000000-0008-0000-0E00-0000B2000000}"/>
                  </a:ext>
                </a:extLst>
              </xdr:cNvPr>
              <xdr:cNvSpPr/>
            </xdr:nvSpPr>
            <xdr:spPr>
              <a:xfrm>
                <a:off x="8750788" y="14802730"/>
                <a:ext cx="2138794" cy="249378"/>
              </a:xfrm>
              <a:prstGeom prst="rect">
                <a:avLst/>
              </a:prstGeom>
              <a:solidFill>
                <a:srgbClr val="50154A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rgbClr val="FFFFFF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Allocation</a:t>
                </a:r>
              </a:p>
            </xdr:txBody>
          </xdr:sp>
          <xdr:sp macro="" textlink="">
            <xdr:nvSpPr>
              <xdr:cNvPr id="179" name="Rectangle 60">
                <a:extLst>
                  <a:ext uri="{FF2B5EF4-FFF2-40B4-BE49-F238E27FC236}">
                    <a16:creationId xmlns:a16="http://schemas.microsoft.com/office/drawing/2014/main" id="{00000000-0008-0000-0E00-0000B3000000}"/>
                  </a:ext>
                </a:extLst>
              </xdr:cNvPr>
              <xdr:cNvSpPr/>
            </xdr:nvSpPr>
            <xdr:spPr>
              <a:xfrm>
                <a:off x="4855142" y="14802730"/>
                <a:ext cx="3789588" cy="249378"/>
              </a:xfrm>
              <a:prstGeom prst="rect">
                <a:avLst/>
              </a:prstGeom>
              <a:solidFill>
                <a:srgbClr val="59595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Déviations Actions</a:t>
                </a:r>
              </a:p>
            </xdr:txBody>
          </xdr:sp>
          <xdr:sp macro="" textlink="">
            <xdr:nvSpPr>
              <xdr:cNvPr id="180" name="Rectangle 61">
                <a:extLst>
                  <a:ext uri="{FF2B5EF4-FFF2-40B4-BE49-F238E27FC236}">
                    <a16:creationId xmlns:a16="http://schemas.microsoft.com/office/drawing/2014/main" id="{00000000-0008-0000-0E00-0000B4000000}"/>
                  </a:ext>
                </a:extLst>
              </xdr:cNvPr>
              <xdr:cNvSpPr/>
            </xdr:nvSpPr>
            <xdr:spPr>
              <a:xfrm>
                <a:off x="1876428" y="14798338"/>
                <a:ext cx="2851726" cy="249378"/>
              </a:xfrm>
              <a:prstGeom prst="rect">
                <a:avLst/>
              </a:prstGeom>
              <a:solidFill>
                <a:srgbClr val="1D3D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lIns="91440" tIns="45720" rIns="91440" bIns="45720" rtlCol="0" anchor="ctr"/>
              <a:lstStyle>
                <a:defPPr>
                  <a:defRPr lang="en-US"/>
                </a:defPPr>
                <a:lvl1pPr marL="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4572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r>
                  <a:rPr kumimoji="0" lang="fr-CA" sz="1100" b="1" i="0" u="none" strike="noStrike" kern="1200" cap="none" spc="0" normalizeH="0" baseline="0">
                    <a:ln>
                      <a:noFill/>
                    </a:ln>
                    <a:solidFill>
                      <a:schemeClr val="bg1"/>
                    </a:solidFill>
                    <a:effectLst/>
                    <a:uLnTx/>
                    <a:uFillTx/>
                    <a:latin typeface="Aptos Narrow" panose="020B0004020202020204" pitchFamily="34" charset="0"/>
                    <a:ea typeface="+mn-lt"/>
                    <a:cs typeface="Arial" panose="020B0604020202020204"/>
                  </a:rPr>
                  <a:t>Déviations Obligations</a:t>
                </a:r>
              </a:p>
            </xdr:txBody>
          </xdr:sp>
          <xdr:sp macro="" textlink="">
            <xdr:nvSpPr>
              <xdr:cNvPr id="181" name="Rectangle 63">
                <a:extLst>
                  <a:ext uri="{FF2B5EF4-FFF2-40B4-BE49-F238E27FC236}">
                    <a16:creationId xmlns:a16="http://schemas.microsoft.com/office/drawing/2014/main" id="{00000000-0008-0000-0E00-0000B5000000}"/>
                  </a:ext>
                </a:extLst>
              </xdr:cNvPr>
              <xdr:cNvSpPr/>
            </xdr:nvSpPr>
            <xdr:spPr>
              <a:xfrm>
                <a:off x="8731254" y="14762919"/>
                <a:ext cx="107674" cy="275045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fr-FR" sz="1100"/>
              </a:p>
            </xdr:txBody>
          </xdr:sp>
        </xdr:grpSp>
      </xdr:grpSp>
      <xdr:sp macro="" textlink="">
        <xdr:nvSpPr>
          <xdr:cNvPr id="182" name="Rectangle 159">
            <a:extLst>
              <a:ext uri="{FF2B5EF4-FFF2-40B4-BE49-F238E27FC236}">
                <a16:creationId xmlns:a16="http://schemas.microsoft.com/office/drawing/2014/main" id="{00000000-0008-0000-0E00-0000B6000000}"/>
              </a:ext>
            </a:extLst>
          </xdr:cNvPr>
          <xdr:cNvSpPr/>
        </xdr:nvSpPr>
        <xdr:spPr>
          <a:xfrm>
            <a:off x="18403615" y="15561232"/>
            <a:ext cx="100998" cy="7455591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  <xdr:twoCellAnchor>
    <xdr:from>
      <xdr:col>28</xdr:col>
      <xdr:colOff>131329</xdr:colOff>
      <xdr:row>233</xdr:row>
      <xdr:rowOff>27820</xdr:rowOff>
    </xdr:from>
    <xdr:to>
      <xdr:col>40</xdr:col>
      <xdr:colOff>197672</xdr:colOff>
      <xdr:row>242</xdr:row>
      <xdr:rowOff>150027</xdr:rowOff>
    </xdr:to>
    <xdr:grpSp>
      <xdr:nvGrpSpPr>
        <xdr:cNvPr id="173" name="Groupe 172">
          <a:extLst>
            <a:ext uri="{FF2B5EF4-FFF2-40B4-BE49-F238E27FC236}">
              <a16:creationId xmlns:a16="http://schemas.microsoft.com/office/drawing/2014/main" id="{00000000-0008-0000-0E00-0000AD000000}"/>
            </a:ext>
          </a:extLst>
        </xdr:cNvPr>
        <xdr:cNvGrpSpPr/>
      </xdr:nvGrpSpPr>
      <xdr:grpSpPr>
        <a:xfrm>
          <a:off x="30589242" y="44864342"/>
          <a:ext cx="11827647" cy="2032728"/>
          <a:chOff x="29781596" y="24411820"/>
          <a:chExt cx="11631809" cy="2103407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109" name="Graphique 108">
                <a:extLst>
                  <a:ext uri="{FF2B5EF4-FFF2-40B4-BE49-F238E27FC236}">
                    <a16:creationId xmlns:a16="http://schemas.microsoft.com/office/drawing/2014/main" id="{00000000-0008-0000-0E00-00006D000000}"/>
                  </a:ext>
                </a:extLst>
              </xdr:cNvPr>
              <xdr:cNvGraphicFramePr/>
            </xdr:nvGraphicFramePr>
            <xdr:xfrm>
              <a:off x="29781596" y="24411820"/>
              <a:ext cx="11631809" cy="2092168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9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29781596" y="24411820"/>
                <a:ext cx="11631809" cy="2092168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en-US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00000000-0008-0000-0E00-0000A5000000}"/>
              </a:ext>
            </a:extLst>
          </xdr:cNvPr>
          <xdr:cNvSpPr/>
        </xdr:nvSpPr>
        <xdr:spPr>
          <a:xfrm>
            <a:off x="30480001" y="26216466"/>
            <a:ext cx="1903527" cy="264192"/>
          </a:xfrm>
          <a:prstGeom prst="rect">
            <a:avLst/>
          </a:prstGeom>
          <a:solidFill>
            <a:schemeClr val="tx1">
              <a:lumMod val="65000"/>
              <a:lumOff val="3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Obligations</a:t>
            </a:r>
          </a:p>
        </xdr:txBody>
      </xdr:sp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00000000-0008-0000-0E00-0000A6000000}"/>
              </a:ext>
            </a:extLst>
          </xdr:cNvPr>
          <xdr:cNvSpPr/>
        </xdr:nvSpPr>
        <xdr:spPr>
          <a:xfrm>
            <a:off x="32596392" y="26210410"/>
            <a:ext cx="1947010" cy="262297"/>
          </a:xfrm>
          <a:prstGeom prst="rect">
            <a:avLst/>
          </a:prstGeom>
          <a:solidFill>
            <a:schemeClr val="accent5">
              <a:lumMod val="5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Sélection Actions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00000000-0008-0000-0E00-0000A7000000}"/>
              </a:ext>
            </a:extLst>
          </xdr:cNvPr>
          <xdr:cNvSpPr/>
        </xdr:nvSpPr>
        <xdr:spPr>
          <a:xfrm>
            <a:off x="34978244" y="26244277"/>
            <a:ext cx="1895205" cy="262297"/>
          </a:xfrm>
          <a:prstGeom prst="rect">
            <a:avLst/>
          </a:prstGeom>
          <a:solidFill>
            <a:schemeClr val="tx2">
              <a:lumMod val="90000"/>
              <a:lumOff val="1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lIns="91440" tIns="45720" rIns="91440" bIns="45720" rtlCol="0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fr-CA" sz="1000" b="1" i="0" u="none" strike="noStrike" kern="1200" cap="none" spc="0" normalizeH="0" baseline="0">
                <a:ln>
                  <a:noFill/>
                </a:ln>
                <a:solidFill>
                  <a:srgbClr val="FFFFFF"/>
                </a:solidFill>
                <a:effectLst/>
                <a:uLnTx/>
                <a:uFillTx/>
                <a:latin typeface="Aptos Narrow" panose="020B0004020202020204" pitchFamily="34" charset="0"/>
                <a:ea typeface="+mn-lt"/>
                <a:cs typeface="Arial" panose="020B0604020202020204"/>
              </a:rPr>
              <a:t>Allocation</a:t>
            </a:r>
          </a:p>
        </xdr:txBody>
      </xdr:sp>
      <xdr:sp macro="" textlink="">
        <xdr:nvSpPr>
          <xdr:cNvPr id="168" name="ZoneTexte 167">
            <a:extLst>
              <a:ext uri="{FF2B5EF4-FFF2-40B4-BE49-F238E27FC236}">
                <a16:creationId xmlns:a16="http://schemas.microsoft.com/office/drawing/2014/main" id="{00000000-0008-0000-0E00-0000A8000000}"/>
              </a:ext>
            </a:extLst>
          </xdr:cNvPr>
          <xdr:cNvSpPr txBox="1"/>
        </xdr:nvSpPr>
        <xdr:spPr>
          <a:xfrm>
            <a:off x="32369116" y="26219711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69" name="ZoneTexte 168">
            <a:extLst>
              <a:ext uri="{FF2B5EF4-FFF2-40B4-BE49-F238E27FC236}">
                <a16:creationId xmlns:a16="http://schemas.microsoft.com/office/drawing/2014/main" id="{00000000-0008-0000-0E00-0000A9000000}"/>
              </a:ext>
            </a:extLst>
          </xdr:cNvPr>
          <xdr:cNvSpPr txBox="1"/>
        </xdr:nvSpPr>
        <xdr:spPr>
          <a:xfrm>
            <a:off x="34659317" y="26212892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70" name="ZoneTexte 169">
            <a:extLst>
              <a:ext uri="{FF2B5EF4-FFF2-40B4-BE49-F238E27FC236}">
                <a16:creationId xmlns:a16="http://schemas.microsoft.com/office/drawing/2014/main" id="{00000000-0008-0000-0E00-0000AA000000}"/>
              </a:ext>
            </a:extLst>
          </xdr:cNvPr>
          <xdr:cNvSpPr txBox="1"/>
        </xdr:nvSpPr>
        <xdr:spPr>
          <a:xfrm>
            <a:off x="36896798" y="26209597"/>
            <a:ext cx="202656" cy="2955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+</a:t>
            </a:r>
          </a:p>
        </xdr:txBody>
      </xdr:sp>
      <xdr:sp macro="" textlink="">
        <xdr:nvSpPr>
          <xdr:cNvPr id="171" name="ZoneTexte 170">
            <a:extLst>
              <a:ext uri="{FF2B5EF4-FFF2-40B4-BE49-F238E27FC236}">
                <a16:creationId xmlns:a16="http://schemas.microsoft.com/office/drawing/2014/main" id="{00000000-0008-0000-0E00-0000AB000000}"/>
              </a:ext>
            </a:extLst>
          </xdr:cNvPr>
          <xdr:cNvSpPr txBox="1"/>
        </xdr:nvSpPr>
        <xdr:spPr>
          <a:xfrm>
            <a:off x="38361784" y="26178932"/>
            <a:ext cx="215787" cy="2978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/>
              <a:t>=</a:t>
            </a:r>
          </a:p>
        </xdr:txBody>
      </xdr:sp>
    </xdr:grpSp>
    <xdr:clientData/>
  </xdr:twoCellAnchor>
  <xdr:twoCellAnchor>
    <xdr:from>
      <xdr:col>1</xdr:col>
      <xdr:colOff>317500</xdr:colOff>
      <xdr:row>199</xdr:row>
      <xdr:rowOff>99218</xdr:rowOff>
    </xdr:from>
    <xdr:to>
      <xdr:col>12</xdr:col>
      <xdr:colOff>603532</xdr:colOff>
      <xdr:row>214</xdr:row>
      <xdr:rowOff>24785</xdr:rowOff>
    </xdr:to>
    <xdr:graphicFrame macro="">
      <xdr:nvGraphicFramePr>
        <xdr:cNvPr id="48" name="Graphique 28">
          <a:extLst>
            <a:ext uri="{FF2B5EF4-FFF2-40B4-BE49-F238E27FC236}">
              <a16:creationId xmlns:a16="http://schemas.microsoft.com/office/drawing/2014/main" id="{00000000-0008-0000-0E00-000030000000}"/>
            </a:ext>
            <a:ext uri="{147F2762-F138-4A5C-976F-8EAC2B608ADB}">
              <a16:predDERef xmlns:a16="http://schemas.microsoft.com/office/drawing/2014/main" pred="{00000000-0008-0000-0B00-0000A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maxma/Desktop/code/Fonds%20BNI/code_performance/Excel%20pour%20PP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ications Décomposition"/>
      <sheetName val="Instructions"/>
      <sheetName val="Input"/>
      <sheetName val="Holdings"/>
      <sheetName val="Données"/>
      <sheetName val="Geo Risk"/>
      <sheetName val="Evolution_new"/>
      <sheetName val="Evolution"/>
      <sheetName val="Tableaux"/>
      <sheetName val="Repartition"/>
      <sheetName val="Décomposition (T1)"/>
      <sheetName val="Décomposition (S1)"/>
      <sheetName val="Décomposition (archive)"/>
    </sheetNames>
    <sheetDataSet>
      <sheetData sheetId="0"/>
      <sheetData sheetId="1"/>
      <sheetData sheetId="2">
        <row r="2">
          <cell r="A2" t="str">
            <v>Today</v>
          </cell>
          <cell r="B2">
            <v>45737</v>
          </cell>
        </row>
        <row r="3">
          <cell r="A3" t="str">
            <v>Tactic 1</v>
          </cell>
          <cell r="B3">
            <v>45722</v>
          </cell>
        </row>
        <row r="4">
          <cell r="A4" t="str">
            <v>Tactic 2</v>
          </cell>
          <cell r="B4">
            <v>45694</v>
          </cell>
        </row>
        <row r="5">
          <cell r="A5" t="str">
            <v>Tactic 3</v>
          </cell>
          <cell r="B5">
            <v>45604</v>
          </cell>
        </row>
        <row r="6">
          <cell r="A6" t="str">
            <v>Tactic 4</v>
          </cell>
          <cell r="B6">
            <v>45568</v>
          </cell>
        </row>
        <row r="7">
          <cell r="A7" t="str">
            <v>Strategic 1</v>
          </cell>
          <cell r="B7">
            <v>45421</v>
          </cell>
        </row>
        <row r="8">
          <cell r="A8" t="str">
            <v>Strategic 2</v>
          </cell>
          <cell r="B8">
            <v>45056</v>
          </cell>
        </row>
        <row r="9">
          <cell r="A9" t="str">
            <v>Strategic 3</v>
          </cell>
          <cell r="B9">
            <v>44655</v>
          </cell>
        </row>
        <row r="10">
          <cell r="A10" t="str">
            <v>Strategic 4</v>
          </cell>
          <cell r="B10">
            <v>44559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Pier-Olivier Létourneau" id="{648615C5-140E-614C-B70B-563196DEA9E7}" userId="S::pier-olivier.letourneau@hec.ca::916c2468-3c3f-4b0a-914c-076b8ee845ff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ABFC6454-9C9A-4454-97B7-E99D7D398B96}">
    <text>Adj for split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E5BFDFE9-B179-4A6D-9690-A74F7E75706C}">
    <text>Adj for split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8" dT="2024-11-12T17:49:11.14" personId="{648615C5-140E-614C-B70B-563196DEA9E7}" id="{BE6FB3C3-D7C9-499A-8FCE-C0C9C4D7533E}">
    <text>Adj for split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6" dT="2024-11-12T17:49:11.14" personId="{648615C5-140E-614C-B70B-563196DEA9E7}" id="{B203008D-9370-914D-BE9E-652724C0FE3B}">
    <text>Adj for split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ca.finance.yahoo.com/quote/0P0001AJ7Z.TO/history/" TargetMode="External"/><Relationship Id="rId1" Type="http://schemas.openxmlformats.org/officeDocument/2006/relationships/hyperlink" Target="https://www.nbinvestments.ca/prices-and-performance/mutual-funds/nbc5703.html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Relationship Id="rId4" Type="http://schemas.microsoft.com/office/2017/10/relationships/threadedComment" Target="../threadedComments/threadedComment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Relationship Id="rId4" Type="http://schemas.microsoft.com/office/2017/10/relationships/threadedComment" Target="../threadedComments/threadedComment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066E-BF5A-024D-97B9-A7AE1CCDA53E}">
  <sheetPr>
    <tabColor rgb="FF00B050"/>
  </sheetPr>
  <dimension ref="A1"/>
  <sheetViews>
    <sheetView zoomScale="10" zoomScaleNormal="10" workbookViewId="0">
      <selection activeCell="CO124" sqref="CO124"/>
    </sheetView>
  </sheetViews>
  <sheetFormatPr baseColWidth="10" defaultColWidth="11.5" defaultRowHeight="15" x14ac:dyDescent="0.2"/>
  <cols>
    <col min="1" max="16384" width="11.5" style="18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AC6C8-329C-F64B-8B94-5DBD6BF751F2}">
  <sheetPr>
    <tabColor rgb="FF00B050"/>
  </sheetPr>
  <dimension ref="B3:G29"/>
  <sheetViews>
    <sheetView zoomScale="85" zoomScaleNormal="85" workbookViewId="0">
      <selection activeCell="G28" sqref="G28"/>
    </sheetView>
  </sheetViews>
  <sheetFormatPr baseColWidth="10" defaultColWidth="11" defaultRowHeight="15.75" customHeight="1" x14ac:dyDescent="0.2"/>
  <cols>
    <col min="1" max="1" width="8.6640625" bestFit="1" customWidth="1"/>
    <col min="2" max="2" width="8.6640625" customWidth="1"/>
    <col min="3" max="3" width="14" customWidth="1"/>
    <col min="4" max="4" width="108" bestFit="1" customWidth="1"/>
  </cols>
  <sheetData>
    <row r="3" spans="2:4" ht="34.25" customHeight="1" x14ac:dyDescent="0.2"/>
    <row r="4" spans="2:4" ht="16" x14ac:dyDescent="0.2">
      <c r="C4" s="282" t="s">
        <v>0</v>
      </c>
      <c r="D4" s="283"/>
    </row>
    <row r="5" spans="2:4" ht="16" x14ac:dyDescent="0.2">
      <c r="C5" s="130" t="s">
        <v>1</v>
      </c>
      <c r="D5" s="130" t="s">
        <v>2</v>
      </c>
    </row>
    <row r="6" spans="2:4" ht="17" x14ac:dyDescent="0.2">
      <c r="B6" s="127"/>
      <c r="C6" s="3" t="s">
        <v>3</v>
      </c>
      <c r="D6" s="2" t="s">
        <v>4</v>
      </c>
    </row>
    <row r="7" spans="2:4" ht="17" x14ac:dyDescent="0.2">
      <c r="B7" s="128"/>
      <c r="C7" s="3" t="s">
        <v>5</v>
      </c>
      <c r="D7" s="2" t="s">
        <v>6</v>
      </c>
    </row>
    <row r="8" spans="2:4" ht="17" x14ac:dyDescent="0.2">
      <c r="B8" s="129"/>
      <c r="C8" s="3" t="s">
        <v>7</v>
      </c>
      <c r="D8" s="2" t="s">
        <v>8</v>
      </c>
    </row>
    <row r="10" spans="2:4" ht="16" x14ac:dyDescent="0.2">
      <c r="C10" s="282" t="s">
        <v>9</v>
      </c>
      <c r="D10" s="283"/>
    </row>
    <row r="11" spans="2:4" ht="16" x14ac:dyDescent="0.2">
      <c r="C11" s="130" t="s">
        <v>1</v>
      </c>
      <c r="D11" s="130" t="s">
        <v>2</v>
      </c>
    </row>
    <row r="12" spans="2:4" ht="17" x14ac:dyDescent="0.2">
      <c r="B12" s="120"/>
      <c r="C12" s="3" t="s">
        <v>10</v>
      </c>
      <c r="D12" s="2" t="s">
        <v>11</v>
      </c>
    </row>
    <row r="13" spans="2:4" ht="17" x14ac:dyDescent="0.2">
      <c r="B13" s="124"/>
      <c r="C13" s="3" t="s">
        <v>12</v>
      </c>
      <c r="D13" s="2" t="s">
        <v>13</v>
      </c>
    </row>
    <row r="14" spans="2:4" ht="17" x14ac:dyDescent="0.2">
      <c r="B14" s="125"/>
      <c r="C14" s="3" t="s">
        <v>7</v>
      </c>
      <c r="D14" s="2" t="s">
        <v>14</v>
      </c>
    </row>
    <row r="15" spans="2:4" ht="17" x14ac:dyDescent="0.2">
      <c r="B15" s="126"/>
      <c r="C15" s="3" t="s">
        <v>3</v>
      </c>
      <c r="D15" s="2" t="s">
        <v>15</v>
      </c>
    </row>
    <row r="17" spans="3:7" ht="16" x14ac:dyDescent="0.2">
      <c r="C17" s="284" t="s">
        <v>16</v>
      </c>
      <c r="D17" s="284"/>
    </row>
    <row r="18" spans="3:7" ht="16" x14ac:dyDescent="0.2">
      <c r="C18" s="1" t="s">
        <v>17</v>
      </c>
      <c r="D18" s="1" t="s">
        <v>2</v>
      </c>
    </row>
    <row r="19" spans="3:7" ht="38" customHeight="1" x14ac:dyDescent="0.2">
      <c r="C19" s="9">
        <v>1</v>
      </c>
      <c r="D19" s="2" t="s">
        <v>18</v>
      </c>
    </row>
    <row r="20" spans="3:7" ht="17" x14ac:dyDescent="0.2">
      <c r="C20" s="9">
        <v>2</v>
      </c>
      <c r="D20" s="2" t="s">
        <v>19</v>
      </c>
    </row>
    <row r="23" spans="3:7" ht="16" x14ac:dyDescent="0.2">
      <c r="C23" s="4" t="s">
        <v>20</v>
      </c>
      <c r="D23" s="91" t="s">
        <v>21</v>
      </c>
      <c r="F23" t="s">
        <v>22</v>
      </c>
    </row>
    <row r="24" spans="3:7" ht="15.75" customHeight="1" x14ac:dyDescent="0.2">
      <c r="D24" s="91" t="s">
        <v>23</v>
      </c>
      <c r="G24" s="131" t="s">
        <v>24</v>
      </c>
    </row>
    <row r="25" spans="3:7" ht="15.75" customHeight="1" x14ac:dyDescent="0.2">
      <c r="G25" s="131" t="s">
        <v>25</v>
      </c>
    </row>
    <row r="26" spans="3:7" ht="16" x14ac:dyDescent="0.2">
      <c r="C26" s="4" t="s">
        <v>26</v>
      </c>
      <c r="D26" s="4" t="s">
        <v>27</v>
      </c>
      <c r="G26" t="s">
        <v>28</v>
      </c>
    </row>
    <row r="27" spans="3:7" ht="16" x14ac:dyDescent="0.2">
      <c r="D27" s="4" t="s">
        <v>29</v>
      </c>
      <c r="G27" t="s">
        <v>30</v>
      </c>
    </row>
    <row r="28" spans="3:7" ht="16" x14ac:dyDescent="0.2">
      <c r="D28" s="4" t="s">
        <v>31</v>
      </c>
      <c r="G28" t="s">
        <v>32</v>
      </c>
    </row>
    <row r="29" spans="3:7" ht="16" x14ac:dyDescent="0.2">
      <c r="D29" s="4" t="s">
        <v>33</v>
      </c>
    </row>
  </sheetData>
  <mergeCells count="3">
    <mergeCell ref="C4:D4"/>
    <mergeCell ref="C17:D17"/>
    <mergeCell ref="C10:D10"/>
  </mergeCells>
  <hyperlinks>
    <hyperlink ref="G25" r:id="rId1" xr:uid="{DDD94D7E-2127-450E-A9FF-07A62E6C3C3A}"/>
    <hyperlink ref="G24" r:id="rId2" xr:uid="{9A414682-9428-4F27-BB17-CE56A70ED278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CCEBE-51E8-5742-99E8-353AAA8D766B}">
  <sheetPr>
    <tabColor rgb="FF00B0F0"/>
  </sheetPr>
  <dimension ref="A1:P80"/>
  <sheetViews>
    <sheetView zoomScale="111" zoomScaleNormal="150" workbookViewId="0">
      <selection activeCell="B3" sqref="B3"/>
    </sheetView>
  </sheetViews>
  <sheetFormatPr baseColWidth="10" defaultColWidth="11.1640625" defaultRowHeight="16" x14ac:dyDescent="0.2"/>
  <cols>
    <col min="1" max="1" width="11"/>
    <col min="2" max="2" width="14.1640625" customWidth="1"/>
    <col min="3" max="3" width="11" style="166"/>
    <col min="4" max="4" width="18" bestFit="1" customWidth="1"/>
    <col min="5" max="5" width="20.6640625" bestFit="1" customWidth="1"/>
    <col min="6" max="6" width="7.5" bestFit="1" customWidth="1"/>
    <col min="7" max="7" width="14.5" customWidth="1"/>
    <col min="10" max="10" width="25.6640625" bestFit="1" customWidth="1"/>
    <col min="14" max="14" width="36" bestFit="1" customWidth="1"/>
    <col min="15" max="15" width="13.5" bestFit="1" customWidth="1"/>
    <col min="16" max="16" width="12.6640625" bestFit="1" customWidth="1"/>
  </cols>
  <sheetData>
    <row r="1" spans="1:16" ht="15" customHeight="1" x14ac:dyDescent="0.2">
      <c r="A1" s="105" t="s">
        <v>34</v>
      </c>
      <c r="B1" s="105" t="s">
        <v>35</v>
      </c>
      <c r="C1" s="279"/>
      <c r="D1" s="179" t="s">
        <v>36</v>
      </c>
      <c r="E1" s="179" t="s">
        <v>37</v>
      </c>
      <c r="F1" s="179" t="s">
        <v>38</v>
      </c>
      <c r="G1" s="228" t="s">
        <v>39</v>
      </c>
      <c r="I1" s="96" t="s">
        <v>40</v>
      </c>
      <c r="J1" s="96" t="s">
        <v>41</v>
      </c>
      <c r="K1" s="96" t="s">
        <v>42</v>
      </c>
      <c r="L1" s="96" t="s">
        <v>43</v>
      </c>
      <c r="M1" s="96" t="s">
        <v>44</v>
      </c>
      <c r="O1" s="96" t="s">
        <v>45</v>
      </c>
      <c r="P1" s="96" t="s">
        <v>46</v>
      </c>
    </row>
    <row r="2" spans="1:16" ht="15.75" customHeight="1" x14ac:dyDescent="0.2">
      <c r="A2" s="82" t="s">
        <v>47</v>
      </c>
      <c r="B2" s="194">
        <v>45912</v>
      </c>
      <c r="D2" s="196" t="s">
        <v>48</v>
      </c>
      <c r="E2" s="196" t="s">
        <v>48</v>
      </c>
      <c r="F2" s="196" t="s">
        <v>49</v>
      </c>
      <c r="G2" s="229" t="s">
        <v>50</v>
      </c>
      <c r="I2" s="93" t="s">
        <v>51</v>
      </c>
      <c r="J2" s="93" t="s">
        <v>52</v>
      </c>
      <c r="K2" s="134">
        <v>16.901963326347861</v>
      </c>
      <c r="L2" s="134">
        <v>3.4202015294981791</v>
      </c>
      <c r="M2" s="134">
        <v>5.9781562995131488</v>
      </c>
      <c r="N2" s="206" t="s">
        <v>53</v>
      </c>
      <c r="O2" t="s">
        <v>54</v>
      </c>
      <c r="P2" t="s">
        <v>55</v>
      </c>
    </row>
    <row r="3" spans="1:16" x14ac:dyDescent="0.2">
      <c r="A3" s="82" t="s">
        <v>56</v>
      </c>
      <c r="B3" s="195">
        <v>45761</v>
      </c>
      <c r="C3" s="182"/>
      <c r="D3" s="196" t="s">
        <v>57</v>
      </c>
      <c r="E3" s="196" t="s">
        <v>57</v>
      </c>
      <c r="F3" s="196" t="s">
        <v>58</v>
      </c>
      <c r="G3" s="196" t="s">
        <v>59</v>
      </c>
      <c r="I3" s="93" t="s">
        <v>51</v>
      </c>
      <c r="J3" s="93" t="s">
        <v>60</v>
      </c>
      <c r="K3" s="134">
        <v>76.773567422761303</v>
      </c>
      <c r="L3" s="134">
        <v>138.79237322135151</v>
      </c>
      <c r="M3" s="134">
        <v>120.4691216480705</v>
      </c>
      <c r="O3" t="s">
        <v>61</v>
      </c>
      <c r="P3" t="s">
        <v>62</v>
      </c>
    </row>
    <row r="4" spans="1:16" x14ac:dyDescent="0.2">
      <c r="A4" s="82" t="s">
        <v>63</v>
      </c>
      <c r="B4" s="195">
        <v>45722</v>
      </c>
      <c r="C4" s="182"/>
      <c r="D4" s="196" t="s">
        <v>64</v>
      </c>
      <c r="E4" s="196" t="s">
        <v>64</v>
      </c>
      <c r="F4" s="196" t="s">
        <v>65</v>
      </c>
      <c r="G4" s="196" t="s">
        <v>59</v>
      </c>
      <c r="I4" s="93" t="s">
        <v>51</v>
      </c>
      <c r="J4" s="93" t="s">
        <v>66</v>
      </c>
      <c r="K4" s="102">
        <v>0.22015341860142451</v>
      </c>
      <c r="L4" s="102">
        <v>2.464257545364908E-2</v>
      </c>
      <c r="M4" s="102">
        <v>4.9623971833855383E-2</v>
      </c>
      <c r="O4" t="s">
        <v>67</v>
      </c>
      <c r="P4" t="s">
        <v>55</v>
      </c>
    </row>
    <row r="5" spans="1:16" x14ac:dyDescent="0.2">
      <c r="A5" s="82" t="s">
        <v>68</v>
      </c>
      <c r="B5" s="195">
        <v>45694</v>
      </c>
      <c r="C5" s="182"/>
      <c r="D5" s="196" t="s">
        <v>69</v>
      </c>
      <c r="E5" s="196" t="s">
        <v>69</v>
      </c>
      <c r="F5" s="196" t="s">
        <v>70</v>
      </c>
      <c r="G5" s="196" t="s">
        <v>59</v>
      </c>
      <c r="I5" s="93" t="s">
        <v>71</v>
      </c>
      <c r="J5" s="93" t="s">
        <v>52</v>
      </c>
      <c r="K5" s="134">
        <v>37.018506380552822</v>
      </c>
      <c r="L5" s="134">
        <v>49.537266150099242</v>
      </c>
      <c r="M5" s="134">
        <v>46.980268401437542</v>
      </c>
      <c r="O5" t="s">
        <v>72</v>
      </c>
      <c r="P5" t="s">
        <v>62</v>
      </c>
    </row>
    <row r="6" spans="1:16" x14ac:dyDescent="0.2">
      <c r="A6" s="82" t="s">
        <v>73</v>
      </c>
      <c r="B6" s="195">
        <v>45604</v>
      </c>
      <c r="C6" s="182"/>
      <c r="D6" s="196" t="s">
        <v>74</v>
      </c>
      <c r="E6" s="196" t="s">
        <v>74</v>
      </c>
      <c r="F6" s="196" t="s">
        <v>75</v>
      </c>
      <c r="G6" s="196" t="s">
        <v>59</v>
      </c>
      <c r="I6" s="93" t="s">
        <v>71</v>
      </c>
      <c r="J6" s="93" t="s">
        <v>60</v>
      </c>
      <c r="K6" s="134">
        <v>63.419028235307472</v>
      </c>
      <c r="L6" s="134">
        <v>105.4575164584672</v>
      </c>
      <c r="M6" s="134">
        <v>90.382180032387339</v>
      </c>
      <c r="O6" t="s">
        <v>76</v>
      </c>
      <c r="P6" t="s">
        <v>62</v>
      </c>
    </row>
    <row r="7" spans="1:16" ht="17" x14ac:dyDescent="0.2">
      <c r="A7" s="82" t="s">
        <v>77</v>
      </c>
      <c r="B7" s="195">
        <v>45811</v>
      </c>
      <c r="C7" s="182" t="s">
        <v>78</v>
      </c>
      <c r="D7" s="196" t="s">
        <v>79</v>
      </c>
      <c r="E7" s="196" t="s">
        <v>79</v>
      </c>
      <c r="F7" s="196" t="s">
        <v>80</v>
      </c>
      <c r="G7" s="229" t="s">
        <v>50</v>
      </c>
      <c r="I7" s="93" t="s">
        <v>71</v>
      </c>
      <c r="J7" s="93" t="s">
        <v>66</v>
      </c>
      <c r="K7" s="102">
        <v>0.58371292355979987</v>
      </c>
      <c r="L7" s="102">
        <v>0.46973670359104958</v>
      </c>
      <c r="M7" s="102">
        <v>0.51979569849502127</v>
      </c>
      <c r="O7" t="s">
        <v>81</v>
      </c>
      <c r="P7" t="s">
        <v>62</v>
      </c>
    </row>
    <row r="8" spans="1:16" ht="17" x14ac:dyDescent="0.2">
      <c r="A8" s="82" t="s">
        <v>82</v>
      </c>
      <c r="B8" s="195">
        <v>45421</v>
      </c>
      <c r="C8" s="182" t="s">
        <v>78</v>
      </c>
      <c r="D8" s="196" t="s">
        <v>83</v>
      </c>
      <c r="E8" s="196" t="s">
        <v>83</v>
      </c>
      <c r="F8" s="196" t="s">
        <v>84</v>
      </c>
      <c r="G8" s="229" t="s">
        <v>50</v>
      </c>
      <c r="O8" t="s">
        <v>85</v>
      </c>
      <c r="P8" t="s">
        <v>55</v>
      </c>
    </row>
    <row r="9" spans="1:16" ht="17" x14ac:dyDescent="0.2">
      <c r="A9" s="82" t="s">
        <v>86</v>
      </c>
      <c r="B9" s="195">
        <v>45056</v>
      </c>
      <c r="C9" s="182" t="s">
        <v>78</v>
      </c>
      <c r="D9" s="196" t="s">
        <v>87</v>
      </c>
      <c r="E9" s="196" t="s">
        <v>87</v>
      </c>
      <c r="F9" s="196" t="s">
        <v>88</v>
      </c>
      <c r="G9" s="229" t="s">
        <v>50</v>
      </c>
      <c r="O9" t="s">
        <v>89</v>
      </c>
      <c r="P9" t="s">
        <v>90</v>
      </c>
    </row>
    <row r="10" spans="1:16" x14ac:dyDescent="0.2">
      <c r="A10" s="82" t="s">
        <v>91</v>
      </c>
      <c r="B10" s="195">
        <v>44655</v>
      </c>
      <c r="D10" s="196" t="s">
        <v>92</v>
      </c>
      <c r="E10" s="196" t="s">
        <v>93</v>
      </c>
      <c r="F10" s="196" t="s">
        <v>94</v>
      </c>
      <c r="G10" s="196" t="s">
        <v>95</v>
      </c>
      <c r="O10" t="s">
        <v>96</v>
      </c>
      <c r="P10" t="s">
        <v>97</v>
      </c>
    </row>
    <row r="11" spans="1:16" x14ac:dyDescent="0.2">
      <c r="A11" s="82" t="s">
        <v>98</v>
      </c>
      <c r="B11" s="187">
        <f>DATE(YEAR(B2),1,1)</f>
        <v>45658</v>
      </c>
      <c r="C11" s="166" t="s">
        <v>78</v>
      </c>
      <c r="D11" s="196" t="s">
        <v>99</v>
      </c>
      <c r="E11" s="196" t="s">
        <v>100</v>
      </c>
      <c r="F11" s="196" t="s">
        <v>101</v>
      </c>
      <c r="G11" s="196" t="s">
        <v>95</v>
      </c>
      <c r="O11" t="s">
        <v>61</v>
      </c>
      <c r="P11" t="s">
        <v>62</v>
      </c>
    </row>
    <row r="12" spans="1:16" ht="17" x14ac:dyDescent="0.2">
      <c r="A12" s="82" t="s">
        <v>102</v>
      </c>
      <c r="B12" s="187">
        <f>DATE(YEAR(B2)-3,MONTH(B2),DAY(B2))+1</f>
        <v>44817</v>
      </c>
      <c r="D12" s="196" t="s">
        <v>103</v>
      </c>
      <c r="E12" s="196" t="s">
        <v>103</v>
      </c>
      <c r="F12" s="196" t="s">
        <v>104</v>
      </c>
      <c r="G12" s="229" t="s">
        <v>50</v>
      </c>
      <c r="O12" t="s">
        <v>105</v>
      </c>
      <c r="P12" t="s">
        <v>97</v>
      </c>
    </row>
    <row r="13" spans="1:16" x14ac:dyDescent="0.2">
      <c r="A13" s="82" t="s">
        <v>106</v>
      </c>
      <c r="B13" s="187">
        <f>DATE(YEAR(B2),MONTH(B2)-1,DAY(B2))</f>
        <v>45881</v>
      </c>
      <c r="C13" s="166" t="s">
        <v>78</v>
      </c>
      <c r="D13" s="196" t="s">
        <v>107</v>
      </c>
      <c r="E13" s="196" t="s">
        <v>108</v>
      </c>
      <c r="F13" s="196" t="s">
        <v>109</v>
      </c>
      <c r="G13" s="196" t="s">
        <v>95</v>
      </c>
      <c r="O13" t="s">
        <v>110</v>
      </c>
      <c r="P13" t="s">
        <v>111</v>
      </c>
    </row>
    <row r="14" spans="1:16" x14ac:dyDescent="0.2">
      <c r="A14" s="82" t="s">
        <v>112</v>
      </c>
      <c r="B14" s="187">
        <f>DATE(YEAR(B2)-1,MONTH(B2),DAY(B2))</f>
        <v>45547</v>
      </c>
      <c r="O14" t="s">
        <v>113</v>
      </c>
      <c r="P14" t="s">
        <v>97</v>
      </c>
    </row>
    <row r="15" spans="1:16" x14ac:dyDescent="0.2">
      <c r="O15" t="s">
        <v>114</v>
      </c>
      <c r="P15" t="s">
        <v>62</v>
      </c>
    </row>
    <row r="16" spans="1:16" x14ac:dyDescent="0.2">
      <c r="O16" t="s">
        <v>115</v>
      </c>
      <c r="P16" t="s">
        <v>62</v>
      </c>
    </row>
    <row r="17" spans="15:16" x14ac:dyDescent="0.2">
      <c r="O17" t="s">
        <v>116</v>
      </c>
      <c r="P17" t="s">
        <v>117</v>
      </c>
    </row>
    <row r="18" spans="15:16" x14ac:dyDescent="0.2">
      <c r="O18" t="s">
        <v>118</v>
      </c>
      <c r="P18" t="s">
        <v>62</v>
      </c>
    </row>
    <row r="19" spans="15:16" x14ac:dyDescent="0.2">
      <c r="O19" t="s">
        <v>119</v>
      </c>
      <c r="P19" t="s">
        <v>111</v>
      </c>
    </row>
    <row r="20" spans="15:16" x14ac:dyDescent="0.2">
      <c r="O20" t="s">
        <v>120</v>
      </c>
      <c r="P20" t="s">
        <v>62</v>
      </c>
    </row>
    <row r="21" spans="15:16" x14ac:dyDescent="0.2">
      <c r="O21" t="s">
        <v>121</v>
      </c>
      <c r="P21" t="s">
        <v>111</v>
      </c>
    </row>
    <row r="22" spans="15:16" x14ac:dyDescent="0.2">
      <c r="O22" t="s">
        <v>122</v>
      </c>
      <c r="P22" t="s">
        <v>111</v>
      </c>
    </row>
    <row r="23" spans="15:16" x14ac:dyDescent="0.2">
      <c r="O23" t="s">
        <v>72</v>
      </c>
      <c r="P23" t="s">
        <v>62</v>
      </c>
    </row>
    <row r="24" spans="15:16" x14ac:dyDescent="0.2">
      <c r="O24" t="s">
        <v>123</v>
      </c>
      <c r="P24" t="s">
        <v>111</v>
      </c>
    </row>
    <row r="25" spans="15:16" x14ac:dyDescent="0.2">
      <c r="O25" t="s">
        <v>124</v>
      </c>
      <c r="P25" t="s">
        <v>62</v>
      </c>
    </row>
    <row r="26" spans="15:16" x14ac:dyDescent="0.2">
      <c r="O26" t="s">
        <v>125</v>
      </c>
      <c r="P26" t="s">
        <v>111</v>
      </c>
    </row>
    <row r="27" spans="15:16" x14ac:dyDescent="0.2">
      <c r="O27" t="s">
        <v>126</v>
      </c>
      <c r="P27" t="s">
        <v>55</v>
      </c>
    </row>
    <row r="28" spans="15:16" x14ac:dyDescent="0.2">
      <c r="O28" t="s">
        <v>76</v>
      </c>
      <c r="P28" t="s">
        <v>62</v>
      </c>
    </row>
    <row r="29" spans="15:16" x14ac:dyDescent="0.2">
      <c r="O29" t="s">
        <v>127</v>
      </c>
      <c r="P29" t="s">
        <v>128</v>
      </c>
    </row>
    <row r="30" spans="15:16" x14ac:dyDescent="0.2">
      <c r="O30" t="s">
        <v>129</v>
      </c>
      <c r="P30" t="s">
        <v>97</v>
      </c>
    </row>
    <row r="31" spans="15:16" x14ac:dyDescent="0.2">
      <c r="O31" t="s">
        <v>130</v>
      </c>
      <c r="P31" t="s">
        <v>111</v>
      </c>
    </row>
    <row r="32" spans="15:16" x14ac:dyDescent="0.2">
      <c r="O32" t="s">
        <v>131</v>
      </c>
      <c r="P32" t="s">
        <v>62</v>
      </c>
    </row>
    <row r="33" spans="15:16" x14ac:dyDescent="0.2">
      <c r="O33" t="s">
        <v>132</v>
      </c>
      <c r="P33" t="s">
        <v>111</v>
      </c>
    </row>
    <row r="34" spans="15:16" x14ac:dyDescent="0.2">
      <c r="O34" t="s">
        <v>133</v>
      </c>
      <c r="P34" t="s">
        <v>134</v>
      </c>
    </row>
    <row r="35" spans="15:16" x14ac:dyDescent="0.2">
      <c r="O35" t="s">
        <v>135</v>
      </c>
      <c r="P35" t="s">
        <v>111</v>
      </c>
    </row>
    <row r="36" spans="15:16" x14ac:dyDescent="0.2">
      <c r="O36" t="s">
        <v>136</v>
      </c>
      <c r="P36" t="s">
        <v>111</v>
      </c>
    </row>
    <row r="37" spans="15:16" x14ac:dyDescent="0.2">
      <c r="O37" t="s">
        <v>137</v>
      </c>
      <c r="P37" t="s">
        <v>117</v>
      </c>
    </row>
    <row r="38" spans="15:16" x14ac:dyDescent="0.2">
      <c r="O38" t="s">
        <v>138</v>
      </c>
      <c r="P38" t="s">
        <v>111</v>
      </c>
    </row>
    <row r="39" spans="15:16" x14ac:dyDescent="0.2">
      <c r="O39" t="s">
        <v>139</v>
      </c>
      <c r="P39" t="s">
        <v>111</v>
      </c>
    </row>
    <row r="40" spans="15:16" x14ac:dyDescent="0.2">
      <c r="O40" t="s">
        <v>140</v>
      </c>
      <c r="P40" t="s">
        <v>111</v>
      </c>
    </row>
    <row r="41" spans="15:16" x14ac:dyDescent="0.2">
      <c r="O41" t="s">
        <v>141</v>
      </c>
      <c r="P41" t="s">
        <v>134</v>
      </c>
    </row>
    <row r="42" spans="15:16" x14ac:dyDescent="0.2">
      <c r="O42" t="s">
        <v>142</v>
      </c>
      <c r="P42" t="s">
        <v>111</v>
      </c>
    </row>
    <row r="43" spans="15:16" x14ac:dyDescent="0.2">
      <c r="O43" t="s">
        <v>85</v>
      </c>
      <c r="P43" t="s">
        <v>55</v>
      </c>
    </row>
    <row r="44" spans="15:16" x14ac:dyDescent="0.2">
      <c r="O44" t="s">
        <v>89</v>
      </c>
      <c r="P44" t="s">
        <v>90</v>
      </c>
    </row>
    <row r="45" spans="15:16" x14ac:dyDescent="0.2">
      <c r="O45" t="s">
        <v>143</v>
      </c>
      <c r="P45" t="s">
        <v>62</v>
      </c>
    </row>
    <row r="46" spans="15:16" x14ac:dyDescent="0.2">
      <c r="O46" t="s">
        <v>144</v>
      </c>
      <c r="P46" t="s">
        <v>62</v>
      </c>
    </row>
    <row r="47" spans="15:16" x14ac:dyDescent="0.2">
      <c r="O47" t="s">
        <v>54</v>
      </c>
      <c r="P47" t="s">
        <v>55</v>
      </c>
    </row>
    <row r="48" spans="15:16" x14ac:dyDescent="0.2">
      <c r="O48" t="s">
        <v>61</v>
      </c>
      <c r="P48" t="s">
        <v>62</v>
      </c>
    </row>
    <row r="49" spans="15:16" x14ac:dyDescent="0.2">
      <c r="O49" t="s">
        <v>67</v>
      </c>
      <c r="P49" t="s">
        <v>55</v>
      </c>
    </row>
    <row r="50" spans="15:16" x14ac:dyDescent="0.2">
      <c r="O50" t="s">
        <v>105</v>
      </c>
      <c r="P50" t="s">
        <v>97</v>
      </c>
    </row>
    <row r="51" spans="15:16" x14ac:dyDescent="0.2">
      <c r="O51" t="s">
        <v>110</v>
      </c>
      <c r="P51" t="s">
        <v>111</v>
      </c>
    </row>
    <row r="52" spans="15:16" x14ac:dyDescent="0.2">
      <c r="O52" t="s">
        <v>145</v>
      </c>
      <c r="P52" t="s">
        <v>62</v>
      </c>
    </row>
    <row r="53" spans="15:16" x14ac:dyDescent="0.2">
      <c r="O53" t="s">
        <v>146</v>
      </c>
      <c r="P53" t="s">
        <v>62</v>
      </c>
    </row>
    <row r="54" spans="15:16" x14ac:dyDescent="0.2">
      <c r="O54" t="s">
        <v>147</v>
      </c>
      <c r="P54" t="s">
        <v>62</v>
      </c>
    </row>
    <row r="55" spans="15:16" x14ac:dyDescent="0.2">
      <c r="O55" t="s">
        <v>148</v>
      </c>
      <c r="P55" t="s">
        <v>62</v>
      </c>
    </row>
    <row r="56" spans="15:16" x14ac:dyDescent="0.2">
      <c r="O56" t="s">
        <v>149</v>
      </c>
      <c r="P56" t="s">
        <v>134</v>
      </c>
    </row>
    <row r="57" spans="15:16" x14ac:dyDescent="0.2">
      <c r="O57" t="s">
        <v>150</v>
      </c>
      <c r="P57" t="s">
        <v>62</v>
      </c>
    </row>
    <row r="58" spans="15:16" x14ac:dyDescent="0.2">
      <c r="O58" t="s">
        <v>119</v>
      </c>
      <c r="P58" t="s">
        <v>111</v>
      </c>
    </row>
    <row r="59" spans="15:16" x14ac:dyDescent="0.2">
      <c r="O59" t="s">
        <v>72</v>
      </c>
      <c r="P59" t="s">
        <v>62</v>
      </c>
    </row>
    <row r="60" spans="15:16" x14ac:dyDescent="0.2">
      <c r="O60" t="s">
        <v>151</v>
      </c>
      <c r="P60" t="s">
        <v>62</v>
      </c>
    </row>
    <row r="61" spans="15:16" x14ac:dyDescent="0.2">
      <c r="O61" t="s">
        <v>152</v>
      </c>
      <c r="P61" t="s">
        <v>111</v>
      </c>
    </row>
    <row r="62" spans="15:16" x14ac:dyDescent="0.2">
      <c r="O62" t="s">
        <v>153</v>
      </c>
      <c r="P62" t="s">
        <v>62</v>
      </c>
    </row>
    <row r="63" spans="15:16" x14ac:dyDescent="0.2">
      <c r="O63" t="s">
        <v>154</v>
      </c>
      <c r="P63" t="s">
        <v>111</v>
      </c>
    </row>
    <row r="64" spans="15:16" x14ac:dyDescent="0.2">
      <c r="O64" t="s">
        <v>155</v>
      </c>
      <c r="P64" t="s">
        <v>62</v>
      </c>
    </row>
    <row r="65" spans="15:16" x14ac:dyDescent="0.2">
      <c r="O65" t="s">
        <v>156</v>
      </c>
      <c r="P65" t="s">
        <v>62</v>
      </c>
    </row>
    <row r="66" spans="15:16" x14ac:dyDescent="0.2">
      <c r="O66" t="s">
        <v>124</v>
      </c>
      <c r="P66" t="s">
        <v>157</v>
      </c>
    </row>
    <row r="67" spans="15:16" x14ac:dyDescent="0.2">
      <c r="O67" t="s">
        <v>158</v>
      </c>
      <c r="P67" t="s">
        <v>111</v>
      </c>
    </row>
    <row r="68" spans="15:16" x14ac:dyDescent="0.2">
      <c r="O68" t="s">
        <v>76</v>
      </c>
      <c r="P68" t="s">
        <v>62</v>
      </c>
    </row>
    <row r="69" spans="15:16" x14ac:dyDescent="0.2">
      <c r="O69" t="s">
        <v>159</v>
      </c>
      <c r="P69" t="s">
        <v>90</v>
      </c>
    </row>
    <row r="70" spans="15:16" x14ac:dyDescent="0.2">
      <c r="O70" t="s">
        <v>160</v>
      </c>
      <c r="P70" t="s">
        <v>62</v>
      </c>
    </row>
    <row r="71" spans="15:16" x14ac:dyDescent="0.2">
      <c r="O71" t="s">
        <v>129</v>
      </c>
      <c r="P71" t="s">
        <v>97</v>
      </c>
    </row>
    <row r="72" spans="15:16" x14ac:dyDescent="0.2">
      <c r="O72" t="s">
        <v>131</v>
      </c>
      <c r="P72" t="s">
        <v>62</v>
      </c>
    </row>
    <row r="73" spans="15:16" x14ac:dyDescent="0.2">
      <c r="O73" t="s">
        <v>161</v>
      </c>
      <c r="P73" t="s">
        <v>62</v>
      </c>
    </row>
    <row r="74" spans="15:16" x14ac:dyDescent="0.2">
      <c r="O74" t="s">
        <v>136</v>
      </c>
      <c r="P74" t="s">
        <v>111</v>
      </c>
    </row>
    <row r="75" spans="15:16" x14ac:dyDescent="0.2">
      <c r="O75" t="s">
        <v>137</v>
      </c>
      <c r="P75" t="s">
        <v>117</v>
      </c>
    </row>
    <row r="76" spans="15:16" x14ac:dyDescent="0.2">
      <c r="O76" t="s">
        <v>162</v>
      </c>
      <c r="P76" t="s">
        <v>62</v>
      </c>
    </row>
    <row r="77" spans="15:16" x14ac:dyDescent="0.2">
      <c r="O77" t="s">
        <v>163</v>
      </c>
      <c r="P77" t="s">
        <v>62</v>
      </c>
    </row>
    <row r="78" spans="15:16" x14ac:dyDescent="0.2">
      <c r="O78" t="s">
        <v>81</v>
      </c>
      <c r="P78" t="s">
        <v>62</v>
      </c>
    </row>
    <row r="79" spans="15:16" x14ac:dyDescent="0.2">
      <c r="O79" t="s">
        <v>142</v>
      </c>
      <c r="P79" t="s">
        <v>111</v>
      </c>
    </row>
    <row r="80" spans="15:16" x14ac:dyDescent="0.2">
      <c r="O80" t="s">
        <v>85</v>
      </c>
      <c r="P80" t="s">
        <v>55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0E15D-5939-7F4E-BE9E-E1148CFA7C98}">
  <sheetPr>
    <tabColor rgb="FF00B0F0"/>
  </sheetPr>
  <dimension ref="A1:I156"/>
  <sheetViews>
    <sheetView zoomScale="90" zoomScaleNormal="90" workbookViewId="0">
      <selection activeCell="F151" sqref="F151"/>
    </sheetView>
  </sheetViews>
  <sheetFormatPr baseColWidth="10" defaultColWidth="11.1640625" defaultRowHeight="16" x14ac:dyDescent="0.2"/>
  <cols>
    <col min="1" max="1" width="11" bestFit="1" customWidth="1"/>
    <col min="3" max="3" width="17.6640625" bestFit="1" customWidth="1"/>
    <col min="4" max="4" width="11" bestFit="1" customWidth="1"/>
    <col min="5" max="5" width="12.6640625" bestFit="1" customWidth="1"/>
    <col min="6" max="6" width="11" bestFit="1" customWidth="1"/>
    <col min="7" max="7" width="12.5" bestFit="1" customWidth="1"/>
    <col min="8" max="9" width="15.33203125" bestFit="1" customWidth="1"/>
  </cols>
  <sheetData>
    <row r="1" spans="1:9" ht="32" x14ac:dyDescent="0.2">
      <c r="A1" s="184"/>
      <c r="B1" s="95" t="s">
        <v>38</v>
      </c>
      <c r="C1" s="100" t="s">
        <v>36</v>
      </c>
      <c r="D1" s="100" t="s">
        <v>164</v>
      </c>
      <c r="E1" s="100" t="s">
        <v>165</v>
      </c>
      <c r="F1" s="100" t="s">
        <v>166</v>
      </c>
    </row>
    <row r="2" spans="1:9" x14ac:dyDescent="0.2">
      <c r="A2" t="s">
        <v>47</v>
      </c>
      <c r="B2" s="93" t="str">
        <f>VLOOKUP(C2,Input!D:F,3,FALSE)</f>
        <v>NBI HC</v>
      </c>
      <c r="C2" s="193" t="s">
        <v>107</v>
      </c>
      <c r="D2" s="190">
        <v>0</v>
      </c>
      <c r="E2" s="190">
        <v>13144.169</v>
      </c>
      <c r="F2" s="190">
        <v>12.11</v>
      </c>
    </row>
    <row r="3" spans="1:9" x14ac:dyDescent="0.2">
      <c r="A3" s="111">
        <f>VLOOKUP(A2,Input!$A:$B,2,FALSE)</f>
        <v>45912</v>
      </c>
      <c r="B3" s="93" t="str">
        <f>VLOOKUP(C3,Input!D:F,3,FALSE)</f>
        <v>NBI ME</v>
      </c>
      <c r="C3" s="193" t="s">
        <v>99</v>
      </c>
      <c r="D3" s="190">
        <v>0</v>
      </c>
      <c r="E3" s="190">
        <v>19160.271000000001</v>
      </c>
      <c r="F3" s="190">
        <v>16.23</v>
      </c>
    </row>
    <row r="4" spans="1:9" x14ac:dyDescent="0.2">
      <c r="A4" s="111"/>
      <c r="B4" s="93" t="str">
        <f>VLOOKUP(C4,Input!D:F,3,FALSE)</f>
        <v>TD Core</v>
      </c>
      <c r="C4" s="193" t="s">
        <v>92</v>
      </c>
      <c r="D4" s="190">
        <v>0</v>
      </c>
      <c r="E4" s="274">
        <v>-2.9103800000000001E-11</v>
      </c>
      <c r="F4" s="190">
        <v>10.55</v>
      </c>
    </row>
    <row r="5" spans="1:9" x14ac:dyDescent="0.2">
      <c r="B5" s="93" t="str">
        <f>VLOOKUP(C5,Input!D:F,3,FALSE)</f>
        <v>XBB</v>
      </c>
      <c r="C5" s="193" t="s">
        <v>48</v>
      </c>
      <c r="D5" s="190">
        <v>28082</v>
      </c>
      <c r="E5" s="190">
        <v>88112</v>
      </c>
      <c r="F5" s="190">
        <v>28.24</v>
      </c>
    </row>
    <row r="6" spans="1:9" x14ac:dyDescent="0.2">
      <c r="B6" s="93" t="str">
        <f>VLOOKUP(C6,Input!D:F,3,FALSE)</f>
        <v>XCB</v>
      </c>
      <c r="C6" s="193" t="s">
        <v>79</v>
      </c>
      <c r="D6" s="190">
        <v>0</v>
      </c>
      <c r="E6" s="190">
        <v>5390</v>
      </c>
      <c r="F6" s="190">
        <v>20.25</v>
      </c>
    </row>
    <row r="7" spans="1:9" x14ac:dyDescent="0.2">
      <c r="B7" s="93" t="str">
        <f>VLOOKUP(C7,Input!D:F,3,FALSE)</f>
        <v>XEF</v>
      </c>
      <c r="C7" s="193" t="s">
        <v>69</v>
      </c>
      <c r="D7" s="190">
        <v>2528</v>
      </c>
      <c r="E7" s="190">
        <v>2625</v>
      </c>
      <c r="F7" s="190">
        <v>44.4</v>
      </c>
    </row>
    <row r="8" spans="1:9" x14ac:dyDescent="0.2">
      <c r="B8" s="93" t="str">
        <f>VLOOKUP(C8,Input!D:F,3,FALSE)</f>
        <v>XEM</v>
      </c>
      <c r="C8" s="193" t="s">
        <v>74</v>
      </c>
      <c r="D8" s="190">
        <v>1565</v>
      </c>
      <c r="E8" s="190">
        <v>4820</v>
      </c>
      <c r="F8" s="190">
        <v>38.5</v>
      </c>
    </row>
    <row r="9" spans="1:9" x14ac:dyDescent="0.2">
      <c r="B9" s="93" t="str">
        <f>VLOOKUP(C9,Input!D:F,3,FALSE)</f>
        <v>XHY</v>
      </c>
      <c r="C9" s="193" t="s">
        <v>87</v>
      </c>
      <c r="D9" s="190">
        <v>0</v>
      </c>
      <c r="E9" s="190">
        <v>10018</v>
      </c>
      <c r="F9" s="190">
        <v>16.84</v>
      </c>
    </row>
    <row r="10" spans="1:9" x14ac:dyDescent="0.2">
      <c r="B10" s="93" t="str">
        <f>VLOOKUP(C10,Input!D:F,3,FALSE)</f>
        <v>XIG</v>
      </c>
      <c r="C10" s="193" t="s">
        <v>83</v>
      </c>
      <c r="D10" s="190">
        <v>0</v>
      </c>
      <c r="E10" s="190">
        <v>17099</v>
      </c>
      <c r="F10" s="190">
        <v>20.11</v>
      </c>
    </row>
    <row r="11" spans="1:9" x14ac:dyDescent="0.2">
      <c r="B11" s="93" t="str">
        <f>VLOOKUP(C11,Input!D:F,3,FALSE)</f>
        <v>XIU</v>
      </c>
      <c r="C11" s="193" t="s">
        <v>57</v>
      </c>
      <c r="D11" s="190">
        <v>4711</v>
      </c>
      <c r="E11" s="190">
        <v>16909</v>
      </c>
      <c r="F11" s="190">
        <v>43.405000000000001</v>
      </c>
    </row>
    <row r="12" spans="1:9" x14ac:dyDescent="0.2">
      <c r="B12" s="93" t="str">
        <f>VLOOKUP(C12,Input!D:F,3,FALSE)</f>
        <v>XSB</v>
      </c>
      <c r="C12" s="193" t="s">
        <v>103</v>
      </c>
      <c r="D12" s="190">
        <v>0</v>
      </c>
      <c r="E12" s="190">
        <v>0</v>
      </c>
      <c r="F12" s="190">
        <v>27.06</v>
      </c>
    </row>
    <row r="13" spans="1:9" x14ac:dyDescent="0.2">
      <c r="B13" s="93" t="str">
        <f>VLOOKUP(C13,Input!D:F,3,FALSE)</f>
        <v>XUS</v>
      </c>
      <c r="C13" s="193" t="s">
        <v>64</v>
      </c>
      <c r="D13" s="190">
        <v>3671</v>
      </c>
      <c r="E13" s="190">
        <v>18822</v>
      </c>
      <c r="F13" s="190">
        <v>55.71</v>
      </c>
      <c r="G13" t="s">
        <v>78</v>
      </c>
      <c r="H13" s="220"/>
      <c r="I13" s="220"/>
    </row>
    <row r="14" spans="1:9" x14ac:dyDescent="0.2">
      <c r="B14" s="88"/>
      <c r="C14" s="103"/>
      <c r="D14" s="101"/>
      <c r="E14" s="101"/>
      <c r="F14" s="133"/>
      <c r="H14" s="220"/>
      <c r="I14" s="220"/>
    </row>
    <row r="15" spans="1:9" x14ac:dyDescent="0.2">
      <c r="A15" s="88" t="s">
        <v>112</v>
      </c>
      <c r="B15" s="93" t="str">
        <f>VLOOKUP(C15,Input!D:F,3,FALSE)</f>
        <v>XBB</v>
      </c>
      <c r="C15" s="155" t="s">
        <v>48</v>
      </c>
      <c r="D15" s="154">
        <v>23490</v>
      </c>
      <c r="E15" s="155">
        <v>51609</v>
      </c>
      <c r="F15" s="154">
        <v>26.91</v>
      </c>
    </row>
    <row r="16" spans="1:9" x14ac:dyDescent="0.2">
      <c r="A16" s="111">
        <v>45238</v>
      </c>
      <c r="B16" s="93" t="str">
        <f>VLOOKUP(C16,Input!D:F,3,FALSE)</f>
        <v>XIU</v>
      </c>
      <c r="C16" s="155" t="s">
        <v>57</v>
      </c>
      <c r="D16" s="154">
        <v>5242</v>
      </c>
      <c r="E16" s="155">
        <v>22832</v>
      </c>
      <c r="F16" s="154">
        <v>29.85</v>
      </c>
    </row>
    <row r="17" spans="1:7" x14ac:dyDescent="0.2">
      <c r="B17" s="93" t="str">
        <f>VLOOKUP(C17,Input!D:F,3,FALSE)</f>
        <v>XUS</v>
      </c>
      <c r="C17" s="155" t="s">
        <v>64</v>
      </c>
      <c r="D17" s="154">
        <v>2320</v>
      </c>
      <c r="E17" s="155">
        <v>9156</v>
      </c>
      <c r="F17" s="154">
        <v>75.22</v>
      </c>
    </row>
    <row r="18" spans="1:7" x14ac:dyDescent="0.2">
      <c r="B18" s="93" t="str">
        <f>VLOOKUP(C18,Input!D:F,3,FALSE)</f>
        <v>XEF</v>
      </c>
      <c r="C18" s="155" t="s">
        <v>69</v>
      </c>
      <c r="D18" s="136">
        <v>2402</v>
      </c>
      <c r="E18" s="135">
        <v>8629</v>
      </c>
      <c r="F18" s="137">
        <v>32.79</v>
      </c>
    </row>
    <row r="19" spans="1:7" x14ac:dyDescent="0.2">
      <c r="B19" s="93" t="str">
        <f>VLOOKUP(C19,Input!D:F,3,FALSE)</f>
        <v>XEM</v>
      </c>
      <c r="C19" s="155" t="s">
        <v>74</v>
      </c>
      <c r="D19" s="136">
        <v>1435</v>
      </c>
      <c r="E19" s="135">
        <v>3168</v>
      </c>
      <c r="F19" s="137">
        <v>29.32</v>
      </c>
    </row>
    <row r="20" spans="1:7" x14ac:dyDescent="0.2">
      <c r="B20" s="93" t="str">
        <f>VLOOKUP(C20,Input!D:F,3,FALSE)</f>
        <v>XCB</v>
      </c>
      <c r="C20" s="155" t="s">
        <v>79</v>
      </c>
      <c r="D20" s="136">
        <v>0</v>
      </c>
      <c r="E20" s="135">
        <v>33484</v>
      </c>
      <c r="F20" s="137">
        <v>18.829999999999998</v>
      </c>
    </row>
    <row r="21" spans="1:7" x14ac:dyDescent="0.2">
      <c r="B21" s="93" t="str">
        <f>VLOOKUP(C21,Input!D:F,3,FALSE)</f>
        <v>XIG</v>
      </c>
      <c r="C21" s="155" t="s">
        <v>83</v>
      </c>
      <c r="D21" s="136">
        <v>0</v>
      </c>
      <c r="E21" s="135">
        <v>5209</v>
      </c>
      <c r="F21" s="137">
        <v>19.14</v>
      </c>
    </row>
    <row r="22" spans="1:7" x14ac:dyDescent="0.2">
      <c r="B22" s="93" t="str">
        <f>VLOOKUP(C22,Input!D:F,3,FALSE)</f>
        <v>XHY</v>
      </c>
      <c r="C22" s="155" t="s">
        <v>87</v>
      </c>
      <c r="D22" s="136">
        <v>0</v>
      </c>
      <c r="E22" s="135">
        <v>2854</v>
      </c>
      <c r="F22" s="137">
        <v>15.85</v>
      </c>
    </row>
    <row r="23" spans="1:7" x14ac:dyDescent="0.2">
      <c r="B23" s="93" t="str">
        <f>VLOOKUP(C23,Input!D:F,3,FALSE)</f>
        <v>TD Core</v>
      </c>
      <c r="C23" s="155" t="s">
        <v>92</v>
      </c>
      <c r="D23" s="136">
        <v>0</v>
      </c>
      <c r="E23" s="135">
        <v>44540.841999999997</v>
      </c>
      <c r="F23" s="156">
        <v>10.56000042</v>
      </c>
    </row>
    <row r="24" spans="1:7" x14ac:dyDescent="0.2">
      <c r="B24" s="93" t="str">
        <f>VLOOKUP(C24,Input!D:F,3,FALSE)</f>
        <v>NBI ME</v>
      </c>
      <c r="C24" s="155" t="s">
        <v>99</v>
      </c>
      <c r="D24" s="136">
        <v>0</v>
      </c>
      <c r="E24" s="135">
        <v>19937.741999999998</v>
      </c>
      <c r="F24" s="137">
        <v>11.86</v>
      </c>
    </row>
    <row r="25" spans="1:7" x14ac:dyDescent="0.2">
      <c r="B25" s="93" t="str">
        <f>VLOOKUP(C25,Input!D:F,3,FALSE)</f>
        <v>XSB</v>
      </c>
      <c r="C25" s="155" t="s">
        <v>103</v>
      </c>
      <c r="D25" s="136">
        <v>0</v>
      </c>
      <c r="E25" s="135">
        <v>0</v>
      </c>
      <c r="F25" s="137">
        <v>25.7</v>
      </c>
    </row>
    <row r="26" spans="1:7" x14ac:dyDescent="0.2">
      <c r="B26" s="93" t="str">
        <f>VLOOKUP(C26,Input!D:F,3,FALSE)</f>
        <v>NBI HC</v>
      </c>
      <c r="C26" s="155" t="s">
        <v>107</v>
      </c>
      <c r="D26" s="136">
        <v>0</v>
      </c>
      <c r="E26" s="135">
        <v>0</v>
      </c>
      <c r="F26" s="137">
        <v>9.7799999999999994</v>
      </c>
      <c r="G26" t="s">
        <v>78</v>
      </c>
    </row>
    <row r="27" spans="1:7" x14ac:dyDescent="0.2">
      <c r="B27" s="88"/>
      <c r="C27" s="103"/>
      <c r="D27" s="101"/>
      <c r="E27" s="101"/>
      <c r="F27" s="133"/>
    </row>
    <row r="28" spans="1:7" x14ac:dyDescent="0.2">
      <c r="A28" s="88" t="s">
        <v>106</v>
      </c>
      <c r="B28" s="93" t="str">
        <f>VLOOKUP(C28,Input!D:F,3,FALSE)</f>
        <v>XBB</v>
      </c>
      <c r="C28" s="155" t="s">
        <v>48</v>
      </c>
      <c r="D28" s="136">
        <v>22473</v>
      </c>
      <c r="E28" s="135">
        <v>84502</v>
      </c>
      <c r="F28" s="137">
        <v>28.25</v>
      </c>
    </row>
    <row r="29" spans="1:7" x14ac:dyDescent="0.2">
      <c r="A29" s="111">
        <v>45576</v>
      </c>
      <c r="B29" s="93" t="str">
        <f>VLOOKUP(C29,Input!D:F,3,FALSE)</f>
        <v>XIU</v>
      </c>
      <c r="C29" s="155" t="s">
        <v>57</v>
      </c>
      <c r="D29" s="136">
        <v>4538</v>
      </c>
      <c r="E29" s="135">
        <v>18526</v>
      </c>
      <c r="F29" s="137">
        <v>37.1</v>
      </c>
    </row>
    <row r="30" spans="1:7" x14ac:dyDescent="0.2">
      <c r="B30" s="93" t="str">
        <f>VLOOKUP(C30,Input!D:F,3,FALSE)</f>
        <v>XUS</v>
      </c>
      <c r="C30" s="155" t="s">
        <v>64</v>
      </c>
      <c r="D30" s="136">
        <v>6394</v>
      </c>
      <c r="E30" s="135">
        <v>16958</v>
      </c>
      <c r="F30" s="137">
        <v>49.71</v>
      </c>
    </row>
    <row r="31" spans="1:7" x14ac:dyDescent="0.2">
      <c r="B31" s="93" t="str">
        <f>VLOOKUP(C31,Input!D:F,3,FALSE)</f>
        <v>XEF</v>
      </c>
      <c r="C31" s="155" t="s">
        <v>69</v>
      </c>
      <c r="D31" s="136">
        <v>2594</v>
      </c>
      <c r="E31" s="135">
        <v>4033</v>
      </c>
      <c r="F31" s="137">
        <v>39.24</v>
      </c>
    </row>
    <row r="32" spans="1:7" x14ac:dyDescent="0.2">
      <c r="B32" s="93" t="str">
        <f>VLOOKUP(C32,Input!D:F,3,FALSE)</f>
        <v>XEM</v>
      </c>
      <c r="C32" s="155" t="s">
        <v>74</v>
      </c>
      <c r="D32" s="136">
        <v>1612</v>
      </c>
      <c r="E32" s="135">
        <v>4648</v>
      </c>
      <c r="F32" s="137">
        <v>35.24</v>
      </c>
    </row>
    <row r="33" spans="1:7" x14ac:dyDescent="0.2">
      <c r="B33" s="93" t="str">
        <f>VLOOKUP(C33,Input!D:F,3,FALSE)</f>
        <v>XCB</v>
      </c>
      <c r="C33" s="155" t="s">
        <v>79</v>
      </c>
      <c r="D33" s="136">
        <v>0</v>
      </c>
      <c r="E33" s="135">
        <v>18364</v>
      </c>
      <c r="F33" s="137">
        <v>20.05</v>
      </c>
    </row>
    <row r="34" spans="1:7" x14ac:dyDescent="0.2">
      <c r="B34" s="93" t="str">
        <f>VLOOKUP(C34,Input!D:F,3,FALSE)</f>
        <v>XIG</v>
      </c>
      <c r="C34" s="155" t="s">
        <v>83</v>
      </c>
      <c r="D34" s="136">
        <v>0</v>
      </c>
      <c r="E34" s="135">
        <v>7761</v>
      </c>
      <c r="F34" s="137">
        <v>20.41</v>
      </c>
    </row>
    <row r="35" spans="1:7" x14ac:dyDescent="0.2">
      <c r="B35" s="93" t="str">
        <f>VLOOKUP(C35,Input!D:F,3,FALSE)</f>
        <v>XHY</v>
      </c>
      <c r="C35" s="155" t="s">
        <v>87</v>
      </c>
      <c r="D35" s="136">
        <v>0</v>
      </c>
      <c r="E35" s="135">
        <v>12538</v>
      </c>
      <c r="F35" s="137">
        <v>16.88</v>
      </c>
    </row>
    <row r="36" spans="1:7" x14ac:dyDescent="0.2">
      <c r="B36" s="93" t="str">
        <f>VLOOKUP(C36,Input!D:F,3,FALSE)</f>
        <v>TD Core</v>
      </c>
      <c r="C36" s="155" t="s">
        <v>92</v>
      </c>
      <c r="D36" s="136">
        <v>0</v>
      </c>
      <c r="E36" s="135">
        <v>0</v>
      </c>
      <c r="F36" s="137">
        <v>12</v>
      </c>
    </row>
    <row r="37" spans="1:7" x14ac:dyDescent="0.2">
      <c r="B37" s="93" t="str">
        <f>VLOOKUP(C37,Input!D:F,3,FALSE)</f>
        <v>NBI ME</v>
      </c>
      <c r="C37" s="155" t="s">
        <v>99</v>
      </c>
      <c r="D37" s="136">
        <v>0</v>
      </c>
      <c r="E37" s="135">
        <v>19074.795999999998</v>
      </c>
      <c r="F37" s="137">
        <v>14.05</v>
      </c>
    </row>
    <row r="38" spans="1:7" x14ac:dyDescent="0.2">
      <c r="B38" s="93" t="str">
        <f>VLOOKUP(C38,Input!D:F,3,FALSE)</f>
        <v>XSB</v>
      </c>
      <c r="C38" s="155" t="s">
        <v>103</v>
      </c>
      <c r="D38" s="136">
        <v>0</v>
      </c>
      <c r="E38" s="135">
        <v>0</v>
      </c>
      <c r="F38" s="137">
        <v>26.76</v>
      </c>
    </row>
    <row r="39" spans="1:7" x14ac:dyDescent="0.2">
      <c r="B39" s="93" t="str">
        <f>VLOOKUP(C39,Input!D:F,3,FALSE)</f>
        <v>NBI HC</v>
      </c>
      <c r="C39" s="155" t="s">
        <v>107</v>
      </c>
      <c r="D39" s="136">
        <v>0</v>
      </c>
      <c r="E39" s="135">
        <v>13123.36</v>
      </c>
      <c r="F39" s="137">
        <v>12.1</v>
      </c>
      <c r="G39" t="s">
        <v>78</v>
      </c>
    </row>
    <row r="40" spans="1:7" x14ac:dyDescent="0.2">
      <c r="B40" s="88"/>
      <c r="C40" s="103"/>
      <c r="D40" s="101"/>
      <c r="E40" s="101"/>
      <c r="F40" s="133"/>
    </row>
    <row r="41" spans="1:7" x14ac:dyDescent="0.2">
      <c r="A41" s="88" t="s">
        <v>98</v>
      </c>
      <c r="B41" s="93" t="str">
        <f>VLOOKUP(C41,Input!D:F,3,FALSE)</f>
        <v>XBB</v>
      </c>
      <c r="C41" s="155" t="s">
        <v>48</v>
      </c>
      <c r="D41" s="136">
        <v>15736</v>
      </c>
      <c r="E41" s="135">
        <v>51745</v>
      </c>
      <c r="F41" s="137">
        <v>28.04</v>
      </c>
    </row>
    <row r="42" spans="1:7" x14ac:dyDescent="0.2">
      <c r="A42" s="185">
        <v>45293</v>
      </c>
      <c r="B42" s="93" t="str">
        <f>VLOOKUP(C42,Input!D:F,3,FALSE)</f>
        <v>XIU</v>
      </c>
      <c r="C42" s="155" t="s">
        <v>57</v>
      </c>
      <c r="D42" s="136">
        <v>4679</v>
      </c>
      <c r="E42" s="135">
        <v>23017</v>
      </c>
      <c r="F42" s="137">
        <v>31.93</v>
      </c>
    </row>
    <row r="43" spans="1:7" x14ac:dyDescent="0.2">
      <c r="B43" s="93" t="str">
        <f>VLOOKUP(C43,Input!D:F,3,FALSE)</f>
        <v>XUS</v>
      </c>
      <c r="C43" s="155" t="s">
        <v>64</v>
      </c>
      <c r="D43" s="136">
        <v>2470</v>
      </c>
      <c r="E43" s="135">
        <v>9156</v>
      </c>
      <c r="F43" s="137">
        <v>78.28</v>
      </c>
    </row>
    <row r="44" spans="1:7" x14ac:dyDescent="0.2">
      <c r="B44" s="93" t="str">
        <f>VLOOKUP(C44,Input!D:F,3,FALSE)</f>
        <v>XEF</v>
      </c>
      <c r="C44" s="155" t="s">
        <v>69</v>
      </c>
      <c r="D44" s="136">
        <v>2702</v>
      </c>
      <c r="E44" s="135">
        <v>8629</v>
      </c>
      <c r="F44" s="137">
        <v>34.479999999999997</v>
      </c>
    </row>
    <row r="45" spans="1:7" x14ac:dyDescent="0.2">
      <c r="B45" s="93" t="str">
        <f>VLOOKUP(C45,Input!D:F,3,FALSE)</f>
        <v>XEM</v>
      </c>
      <c r="C45" s="155" t="s">
        <v>74</v>
      </c>
      <c r="D45" s="136">
        <v>1585</v>
      </c>
      <c r="E45" s="135">
        <v>3168</v>
      </c>
      <c r="F45" s="137">
        <v>29.24</v>
      </c>
    </row>
    <row r="46" spans="1:7" x14ac:dyDescent="0.2">
      <c r="B46" s="93" t="str">
        <f>VLOOKUP(C46,Input!D:F,3,FALSE)</f>
        <v>XCB</v>
      </c>
      <c r="C46" s="155" t="s">
        <v>79</v>
      </c>
      <c r="D46" s="136">
        <v>0</v>
      </c>
      <c r="E46" s="135">
        <v>33593</v>
      </c>
      <c r="F46" s="137">
        <v>19.559999999999999</v>
      </c>
    </row>
    <row r="47" spans="1:7" x14ac:dyDescent="0.2">
      <c r="B47" s="93" t="str">
        <f>VLOOKUP(C47,Input!D:F,3,FALSE)</f>
        <v>XIG</v>
      </c>
      <c r="C47" s="155" t="s">
        <v>83</v>
      </c>
      <c r="D47" s="136">
        <v>0</v>
      </c>
      <c r="E47" s="135">
        <v>5226</v>
      </c>
      <c r="F47" s="137">
        <v>20.350000000000001</v>
      </c>
    </row>
    <row r="48" spans="1:7" x14ac:dyDescent="0.2">
      <c r="B48" s="93" t="str">
        <f>VLOOKUP(C48,Input!D:F,3,FALSE)</f>
        <v>XHY</v>
      </c>
      <c r="C48" s="155" t="s">
        <v>87</v>
      </c>
      <c r="D48" s="136">
        <v>0</v>
      </c>
      <c r="E48" s="135">
        <v>2867</v>
      </c>
      <c r="F48" s="137">
        <v>16.36</v>
      </c>
    </row>
    <row r="49" spans="1:7" x14ac:dyDescent="0.2">
      <c r="B49" s="93" t="str">
        <f>VLOOKUP(C49,Input!D:F,3,FALSE)</f>
        <v>TD Core</v>
      </c>
      <c r="C49" s="155" t="s">
        <v>92</v>
      </c>
      <c r="D49" s="136">
        <v>0</v>
      </c>
      <c r="E49" s="135">
        <v>44779.125999999967</v>
      </c>
      <c r="F49" s="137">
        <v>11.11</v>
      </c>
    </row>
    <row r="50" spans="1:7" x14ac:dyDescent="0.2">
      <c r="B50" s="93" t="str">
        <f>VLOOKUP(C50,Input!D:F,3,FALSE)</f>
        <v>NBI ME</v>
      </c>
      <c r="C50" s="155" t="s">
        <v>99</v>
      </c>
      <c r="D50" s="136">
        <v>0</v>
      </c>
      <c r="E50" s="135">
        <v>20217.367999999999</v>
      </c>
      <c r="F50" s="137">
        <v>11.98</v>
      </c>
    </row>
    <row r="51" spans="1:7" x14ac:dyDescent="0.2">
      <c r="B51" s="93" t="str">
        <f>VLOOKUP(C51,Input!D:F,3,FALSE)</f>
        <v>XSB</v>
      </c>
      <c r="C51" s="155" t="s">
        <v>103</v>
      </c>
      <c r="D51" s="136">
        <v>7850</v>
      </c>
      <c r="E51" s="135">
        <v>0</v>
      </c>
      <c r="F51" s="137">
        <v>26.14</v>
      </c>
    </row>
    <row r="52" spans="1:7" x14ac:dyDescent="0.2">
      <c r="B52" s="93" t="str">
        <f>VLOOKUP(C52,Input!D:F,3,FALSE)</f>
        <v>NBI HC</v>
      </c>
      <c r="C52" s="155" t="s">
        <v>107</v>
      </c>
      <c r="D52" s="136">
        <v>0</v>
      </c>
      <c r="E52" s="135">
        <v>0</v>
      </c>
      <c r="F52" s="137">
        <v>10.29</v>
      </c>
      <c r="G52" t="s">
        <v>78</v>
      </c>
    </row>
    <row r="53" spans="1:7" x14ac:dyDescent="0.2">
      <c r="B53" s="88"/>
      <c r="C53" s="103"/>
      <c r="D53" s="101"/>
      <c r="E53" s="101"/>
      <c r="F53" s="133"/>
    </row>
    <row r="54" spans="1:7" x14ac:dyDescent="0.2">
      <c r="A54" s="88" t="s">
        <v>56</v>
      </c>
      <c r="B54" s="93" t="str">
        <f>VLOOKUP(C54,Input!D:F,3,FALSE)</f>
        <v>NBI HC</v>
      </c>
      <c r="C54" s="193" t="s">
        <v>107</v>
      </c>
      <c r="D54" s="190">
        <v>0</v>
      </c>
      <c r="E54" s="190">
        <v>13144.169</v>
      </c>
      <c r="F54" s="190">
        <v>11.33</v>
      </c>
    </row>
    <row r="55" spans="1:7" x14ac:dyDescent="0.2">
      <c r="A55" s="111">
        <f>VLOOKUP(A54,Input!$A:$B,2,FALSE)</f>
        <v>45761</v>
      </c>
      <c r="B55" s="93" t="str">
        <f>VLOOKUP(C55,Input!D:F,3,FALSE)</f>
        <v>NBI ME</v>
      </c>
      <c r="C55" s="193" t="s">
        <v>99</v>
      </c>
      <c r="D55" s="190">
        <v>0</v>
      </c>
      <c r="E55" s="190">
        <v>19160.271000000001</v>
      </c>
      <c r="F55" s="190">
        <v>12.99</v>
      </c>
    </row>
    <row r="56" spans="1:7" x14ac:dyDescent="0.2">
      <c r="B56" s="93" t="str">
        <f>VLOOKUP(C56,Input!D:F,3,FALSE)</f>
        <v>TD Core</v>
      </c>
      <c r="C56" s="193" t="s">
        <v>92</v>
      </c>
      <c r="D56" s="190">
        <v>0</v>
      </c>
      <c r="E56" s="274">
        <v>-2.9103800000000001E-11</v>
      </c>
      <c r="F56" s="190">
        <v>10.51</v>
      </c>
    </row>
    <row r="57" spans="1:7" x14ac:dyDescent="0.2">
      <c r="B57" s="93" t="str">
        <f>VLOOKUP(C57,Input!D:F,3,FALSE)</f>
        <v>XBB</v>
      </c>
      <c r="C57" s="193" t="s">
        <v>48</v>
      </c>
      <c r="D57" s="190">
        <v>25760</v>
      </c>
      <c r="E57" s="190">
        <v>85673</v>
      </c>
      <c r="F57" s="190">
        <v>28.34</v>
      </c>
    </row>
    <row r="58" spans="1:7" x14ac:dyDescent="0.2">
      <c r="B58" s="93" t="str">
        <f>VLOOKUP(C58,Input!D:F,3,FALSE)</f>
        <v>XCB</v>
      </c>
      <c r="C58" s="193" t="s">
        <v>79</v>
      </c>
      <c r="D58" s="190">
        <v>0</v>
      </c>
      <c r="E58" s="190">
        <v>18676</v>
      </c>
      <c r="F58" s="190">
        <v>20.079999999999998</v>
      </c>
    </row>
    <row r="59" spans="1:7" x14ac:dyDescent="0.2">
      <c r="B59" s="93" t="str">
        <f>VLOOKUP(C59,Input!D:F,3,FALSE)</f>
        <v>XEF</v>
      </c>
      <c r="C59" s="193" t="s">
        <v>69</v>
      </c>
      <c r="D59" s="190">
        <v>2428</v>
      </c>
      <c r="E59" s="190">
        <v>4075</v>
      </c>
      <c r="F59" s="190">
        <v>38.450000000000003</v>
      </c>
    </row>
    <row r="60" spans="1:7" x14ac:dyDescent="0.2">
      <c r="B60" s="93" t="str">
        <f>VLOOKUP(C60,Input!D:F,3,FALSE)</f>
        <v>XEM</v>
      </c>
      <c r="C60" s="193" t="s">
        <v>74</v>
      </c>
      <c r="D60" s="190">
        <v>1865</v>
      </c>
      <c r="E60" s="190">
        <v>4720</v>
      </c>
      <c r="F60" s="190">
        <v>32.21</v>
      </c>
    </row>
    <row r="61" spans="1:7" x14ac:dyDescent="0.2">
      <c r="B61" s="93" t="str">
        <f>VLOOKUP(C61,Input!D:F,3,FALSE)</f>
        <v>XHY</v>
      </c>
      <c r="C61" s="193" t="s">
        <v>87</v>
      </c>
      <c r="D61" s="190">
        <v>0</v>
      </c>
      <c r="E61" s="190">
        <v>12853</v>
      </c>
      <c r="F61" s="190">
        <v>16.254999999999999</v>
      </c>
    </row>
    <row r="62" spans="1:7" x14ac:dyDescent="0.2">
      <c r="B62" s="93" t="str">
        <f>VLOOKUP(C62,Input!D:F,3,FALSE)</f>
        <v>XIG</v>
      </c>
      <c r="C62" s="193" t="s">
        <v>83</v>
      </c>
      <c r="D62" s="190">
        <v>0</v>
      </c>
      <c r="E62" s="190">
        <v>7919</v>
      </c>
      <c r="F62" s="190">
        <v>19.305</v>
      </c>
    </row>
    <row r="63" spans="1:7" x14ac:dyDescent="0.2">
      <c r="B63" s="93" t="str">
        <f>VLOOKUP(C63,Input!D:F,3,FALSE)</f>
        <v>XIU</v>
      </c>
      <c r="C63" s="193" t="s">
        <v>57</v>
      </c>
      <c r="D63" s="190">
        <v>5161</v>
      </c>
      <c r="E63" s="190">
        <v>18809</v>
      </c>
      <c r="F63" s="190">
        <v>36.270000000000003</v>
      </c>
    </row>
    <row r="64" spans="1:7" x14ac:dyDescent="0.2">
      <c r="B64" s="93" t="str">
        <f>VLOOKUP(C64,Input!D:F,3,FALSE)</f>
        <v>XSB</v>
      </c>
      <c r="C64" s="193" t="s">
        <v>103</v>
      </c>
      <c r="D64" s="190">
        <v>0</v>
      </c>
      <c r="E64" s="190">
        <v>0</v>
      </c>
      <c r="F64" s="190">
        <v>26.97</v>
      </c>
    </row>
    <row r="65" spans="1:7" x14ac:dyDescent="0.2">
      <c r="B65" s="93" t="str">
        <f>VLOOKUP(C65,Input!D:F,3,FALSE)</f>
        <v>XUS</v>
      </c>
      <c r="C65" s="193" t="s">
        <v>64</v>
      </c>
      <c r="D65" s="190">
        <v>4471</v>
      </c>
      <c r="E65" s="190">
        <v>17022</v>
      </c>
      <c r="F65" s="190">
        <v>46.56</v>
      </c>
      <c r="G65" t="s">
        <v>78</v>
      </c>
    </row>
    <row r="66" spans="1:7" x14ac:dyDescent="0.2">
      <c r="B66" s="88"/>
      <c r="C66" s="103"/>
      <c r="D66" s="101"/>
      <c r="E66" s="101"/>
      <c r="F66" s="133"/>
    </row>
    <row r="67" spans="1:7" x14ac:dyDescent="0.2">
      <c r="A67" s="88" t="s">
        <v>63</v>
      </c>
      <c r="B67" s="93" t="str">
        <f>VLOOKUP(C67,Input!D:F,3,FALSE)</f>
        <v>NBI HC</v>
      </c>
      <c r="C67" s="193" t="s">
        <v>107</v>
      </c>
      <c r="D67" s="190">
        <v>0</v>
      </c>
      <c r="E67" s="190">
        <v>13144.169</v>
      </c>
      <c r="F67" s="190">
        <v>12.3</v>
      </c>
    </row>
    <row r="68" spans="1:7" x14ac:dyDescent="0.2">
      <c r="A68" s="111">
        <f>VLOOKUP(A67,Input!$A:$B,2,FALSE)</f>
        <v>45722</v>
      </c>
      <c r="B68" s="93" t="str">
        <f>VLOOKUP(C68,Input!D:F,3,FALSE)</f>
        <v>NBI ME</v>
      </c>
      <c r="C68" s="193" t="s">
        <v>99</v>
      </c>
      <c r="D68" s="190">
        <v>0</v>
      </c>
      <c r="E68" s="190">
        <v>19157.026999999998</v>
      </c>
      <c r="F68" s="190">
        <v>14.17</v>
      </c>
    </row>
    <row r="69" spans="1:7" x14ac:dyDescent="0.2">
      <c r="B69" s="93" t="str">
        <f>VLOOKUP(C69,Input!D:F,3,FALSE)</f>
        <v>TD Core</v>
      </c>
      <c r="C69" s="193" t="s">
        <v>92</v>
      </c>
      <c r="D69" s="190">
        <v>0</v>
      </c>
      <c r="E69" s="274">
        <v>-2.9103800000000001E-11</v>
      </c>
      <c r="F69" s="190">
        <v>10.64</v>
      </c>
    </row>
    <row r="70" spans="1:7" x14ac:dyDescent="0.2">
      <c r="B70" s="93" t="str">
        <f>VLOOKUP(C70,Input!D:F,3,FALSE)</f>
        <v>XBB</v>
      </c>
      <c r="C70" s="193" t="s">
        <v>48</v>
      </c>
      <c r="D70" s="190">
        <v>27983</v>
      </c>
      <c r="E70" s="190">
        <v>85439</v>
      </c>
      <c r="F70" s="190">
        <v>28.5</v>
      </c>
    </row>
    <row r="71" spans="1:7" x14ac:dyDescent="0.2">
      <c r="B71" s="93" t="str">
        <f>VLOOKUP(C71,Input!D:F,3,FALSE)</f>
        <v>XCB</v>
      </c>
      <c r="C71" s="193" t="s">
        <v>79</v>
      </c>
      <c r="D71" s="190">
        <v>0</v>
      </c>
      <c r="E71" s="190">
        <v>18613</v>
      </c>
      <c r="F71" s="190">
        <v>20.23</v>
      </c>
    </row>
    <row r="72" spans="1:7" x14ac:dyDescent="0.2">
      <c r="B72" s="93" t="str">
        <f>VLOOKUP(C72,Input!D:F,3,FALSE)</f>
        <v>XEF</v>
      </c>
      <c r="C72" s="193" t="s">
        <v>69</v>
      </c>
      <c r="D72" s="190">
        <v>2618</v>
      </c>
      <c r="E72" s="190">
        <v>4075</v>
      </c>
      <c r="F72" s="190">
        <v>41.32</v>
      </c>
    </row>
    <row r="73" spans="1:7" x14ac:dyDescent="0.2">
      <c r="B73" s="93" t="str">
        <f>VLOOKUP(C73,Input!D:F,3,FALSE)</f>
        <v>XEM</v>
      </c>
      <c r="C73" s="193" t="s">
        <v>74</v>
      </c>
      <c r="D73" s="190">
        <v>1865</v>
      </c>
      <c r="E73" s="190">
        <v>4720</v>
      </c>
      <c r="F73" s="190">
        <v>34.85</v>
      </c>
    </row>
    <row r="74" spans="1:7" x14ac:dyDescent="0.2">
      <c r="B74" s="93" t="str">
        <f>VLOOKUP(C74,Input!D:F,3,FALSE)</f>
        <v>XHY</v>
      </c>
      <c r="C74" s="193" t="s">
        <v>87</v>
      </c>
      <c r="D74" s="190">
        <v>0</v>
      </c>
      <c r="E74" s="190">
        <v>12788</v>
      </c>
      <c r="F74" s="190">
        <v>16.71</v>
      </c>
    </row>
    <row r="75" spans="1:7" x14ac:dyDescent="0.2">
      <c r="B75" s="93" t="str">
        <f>VLOOKUP(C75,Input!D:F,3,FALSE)</f>
        <v>XIG</v>
      </c>
      <c r="C75" s="193" t="s">
        <v>83</v>
      </c>
      <c r="D75" s="190">
        <v>0</v>
      </c>
      <c r="E75" s="190">
        <v>7892</v>
      </c>
      <c r="F75" s="190">
        <v>19.809999999999999</v>
      </c>
    </row>
    <row r="76" spans="1:7" x14ac:dyDescent="0.2">
      <c r="B76" s="93" t="str">
        <f>VLOOKUP(C76,Input!D:F,3,FALSE)</f>
        <v>XIU</v>
      </c>
      <c r="C76" s="193" t="s">
        <v>57</v>
      </c>
      <c r="D76" s="190">
        <v>4451</v>
      </c>
      <c r="E76" s="190">
        <v>18809</v>
      </c>
      <c r="F76" s="190">
        <v>37.33</v>
      </c>
    </row>
    <row r="77" spans="1:7" x14ac:dyDescent="0.2">
      <c r="B77" s="93" t="str">
        <f>VLOOKUP(C77,Input!D:F,3,FALSE)</f>
        <v>XSB</v>
      </c>
      <c r="C77" s="193" t="s">
        <v>103</v>
      </c>
      <c r="D77" s="190">
        <v>0</v>
      </c>
      <c r="E77" s="190">
        <v>0</v>
      </c>
      <c r="F77" s="190">
        <v>26.965</v>
      </c>
    </row>
    <row r="78" spans="1:7" x14ac:dyDescent="0.2">
      <c r="B78" s="93" t="str">
        <f>VLOOKUP(C78,Input!D:F,3,FALSE)</f>
        <v>XUS</v>
      </c>
      <c r="C78" s="193" t="s">
        <v>64</v>
      </c>
      <c r="D78" s="190">
        <v>3481</v>
      </c>
      <c r="E78" s="190">
        <v>17022</v>
      </c>
      <c r="F78" s="190">
        <v>50.9</v>
      </c>
      <c r="G78" t="s">
        <v>78</v>
      </c>
    </row>
    <row r="79" spans="1:7" x14ac:dyDescent="0.2">
      <c r="B79" s="88"/>
      <c r="C79" s="103"/>
      <c r="D79" s="101"/>
      <c r="E79" s="101"/>
      <c r="F79" s="133"/>
    </row>
    <row r="80" spans="1:7" x14ac:dyDescent="0.2">
      <c r="A80" s="88" t="s">
        <v>68</v>
      </c>
      <c r="B80" s="93" t="str">
        <f>VLOOKUP(C80,Input!D:F,3,FALSE)</f>
        <v>NBI HC</v>
      </c>
      <c r="C80" s="155" t="s">
        <v>107</v>
      </c>
      <c r="D80" s="136">
        <v>0</v>
      </c>
      <c r="E80" s="135">
        <v>13144.169</v>
      </c>
      <c r="F80" s="137">
        <v>12.35</v>
      </c>
    </row>
    <row r="81" spans="1:7" x14ac:dyDescent="0.2">
      <c r="A81" s="111">
        <f>VLOOKUP(A80,Input!$A:$B,2,FALSE)</f>
        <v>45694</v>
      </c>
      <c r="B81" s="93" t="str">
        <f>VLOOKUP(C81,Input!D:F,3,FALSE)</f>
        <v>NBI ME</v>
      </c>
      <c r="C81" s="155" t="s">
        <v>99</v>
      </c>
      <c r="D81" s="136">
        <v>0</v>
      </c>
      <c r="E81" s="135">
        <v>19157.026999999998</v>
      </c>
      <c r="F81" s="137">
        <v>13.96</v>
      </c>
    </row>
    <row r="82" spans="1:7" x14ac:dyDescent="0.2">
      <c r="B82" s="93" t="str">
        <f>VLOOKUP(C82,Input!D:F,3,FALSE)</f>
        <v>TD Core</v>
      </c>
      <c r="C82" s="155" t="s">
        <v>92</v>
      </c>
      <c r="D82" s="136">
        <v>0</v>
      </c>
      <c r="E82" s="180">
        <v>-2.9103800000000001E-11</v>
      </c>
      <c r="F82" s="137">
        <v>10.77</v>
      </c>
    </row>
    <row r="83" spans="1:7" x14ac:dyDescent="0.2">
      <c r="B83" s="93" t="str">
        <f>VLOOKUP(C83,Input!D:F,3,FALSE)</f>
        <v>XBB</v>
      </c>
      <c r="C83" s="155" t="s">
        <v>48</v>
      </c>
      <c r="D83" s="136">
        <v>25413</v>
      </c>
      <c r="E83" s="135">
        <v>85206</v>
      </c>
      <c r="F83" s="137">
        <v>28.89</v>
      </c>
    </row>
    <row r="84" spans="1:7" x14ac:dyDescent="0.2">
      <c r="B84" s="93" t="str">
        <f>VLOOKUP(C84,Input!D:F,3,FALSE)</f>
        <v>XCB</v>
      </c>
      <c r="C84" s="155" t="s">
        <v>79</v>
      </c>
      <c r="D84" s="136">
        <v>0</v>
      </c>
      <c r="E84" s="135">
        <v>18550</v>
      </c>
      <c r="F84" s="137">
        <v>20.45</v>
      </c>
    </row>
    <row r="85" spans="1:7" x14ac:dyDescent="0.2">
      <c r="B85" s="93" t="str">
        <f>VLOOKUP(C85,Input!D:F,3,FALSE)</f>
        <v>XEF</v>
      </c>
      <c r="C85" s="155" t="s">
        <v>69</v>
      </c>
      <c r="D85" s="136">
        <v>3218</v>
      </c>
      <c r="E85" s="135">
        <v>4075</v>
      </c>
      <c r="F85" s="137">
        <v>39.92</v>
      </c>
    </row>
    <row r="86" spans="1:7" x14ac:dyDescent="0.2">
      <c r="B86" s="93" t="str">
        <f>VLOOKUP(C86,Input!D:F,3,FALSE)</f>
        <v>XEM</v>
      </c>
      <c r="C86" s="155" t="s">
        <v>74</v>
      </c>
      <c r="D86" s="136">
        <v>1415</v>
      </c>
      <c r="E86" s="135">
        <v>4720</v>
      </c>
      <c r="F86" s="137">
        <v>34.104999999999997</v>
      </c>
    </row>
    <row r="87" spans="1:7" x14ac:dyDescent="0.2">
      <c r="B87" s="93" t="str">
        <f>VLOOKUP(C87,Input!D:F,3,FALSE)</f>
        <v>XHY</v>
      </c>
      <c r="C87" s="155" t="s">
        <v>87</v>
      </c>
      <c r="D87" s="136">
        <v>0</v>
      </c>
      <c r="E87" s="135">
        <v>12724</v>
      </c>
      <c r="F87" s="137">
        <v>16.78</v>
      </c>
    </row>
    <row r="88" spans="1:7" x14ac:dyDescent="0.2">
      <c r="B88" s="93" t="str">
        <f>VLOOKUP(C88,Input!D:F,3,FALSE)</f>
        <v>XIG</v>
      </c>
      <c r="C88" s="155" t="s">
        <v>83</v>
      </c>
      <c r="D88" s="136">
        <v>0</v>
      </c>
      <c r="E88" s="135">
        <v>7864</v>
      </c>
      <c r="F88" s="137">
        <v>19.739999999999998</v>
      </c>
    </row>
    <row r="89" spans="1:7" x14ac:dyDescent="0.2">
      <c r="B89" s="93" t="str">
        <f>VLOOKUP(C89,Input!D:F,3,FALSE)</f>
        <v>XIU</v>
      </c>
      <c r="C89" s="155" t="s">
        <v>57</v>
      </c>
      <c r="D89" s="136">
        <v>4767</v>
      </c>
      <c r="E89" s="135">
        <v>18676</v>
      </c>
      <c r="F89" s="137">
        <v>38.89</v>
      </c>
    </row>
    <row r="90" spans="1:7" x14ac:dyDescent="0.2">
      <c r="B90" s="93" t="str">
        <f>VLOOKUP(C90,Input!D:F,3,FALSE)</f>
        <v>XSB</v>
      </c>
      <c r="C90" s="155" t="s">
        <v>103</v>
      </c>
      <c r="D90" s="136">
        <v>0</v>
      </c>
      <c r="E90" s="135">
        <v>0</v>
      </c>
      <c r="F90" s="137">
        <v>27.06</v>
      </c>
    </row>
    <row r="91" spans="1:7" x14ac:dyDescent="0.2">
      <c r="B91" s="93" t="str">
        <f>VLOOKUP(C91,Input!D:F,3,FALSE)</f>
        <v>XUS</v>
      </c>
      <c r="C91" s="155" t="s">
        <v>64</v>
      </c>
      <c r="D91" s="136">
        <v>4481</v>
      </c>
      <c r="E91" s="135">
        <v>17022</v>
      </c>
      <c r="F91" s="137">
        <v>53.87</v>
      </c>
      <c r="G91" t="s">
        <v>78</v>
      </c>
    </row>
    <row r="92" spans="1:7" x14ac:dyDescent="0.2">
      <c r="B92" s="88"/>
      <c r="C92" s="103"/>
      <c r="D92" s="101"/>
      <c r="E92" s="101"/>
      <c r="F92" s="132"/>
    </row>
    <row r="93" spans="1:7" x14ac:dyDescent="0.2">
      <c r="A93" s="88" t="s">
        <v>73</v>
      </c>
      <c r="B93" s="93" t="str">
        <f>VLOOKUP(C93,Input!D:F,3,FALSE)</f>
        <v>NBI HC</v>
      </c>
      <c r="C93" s="155" t="s">
        <v>107</v>
      </c>
      <c r="D93" s="136">
        <v>0</v>
      </c>
      <c r="E93" s="135">
        <v>13123.36</v>
      </c>
      <c r="F93" s="137">
        <v>11.81</v>
      </c>
    </row>
    <row r="94" spans="1:7" x14ac:dyDescent="0.2">
      <c r="A94" s="111">
        <f>VLOOKUP(A93,Input!$A:$B,2,FALSE)</f>
        <v>45604</v>
      </c>
      <c r="B94" s="93" t="str">
        <f>VLOOKUP(C94,Input!D:F,3,FALSE)</f>
        <v>NBI ME</v>
      </c>
      <c r="C94" s="155" t="s">
        <v>99</v>
      </c>
      <c r="D94" s="136">
        <v>0</v>
      </c>
      <c r="E94" s="135">
        <v>19074.795999999998</v>
      </c>
      <c r="F94" s="137">
        <v>13.72</v>
      </c>
    </row>
    <row r="95" spans="1:7" x14ac:dyDescent="0.2">
      <c r="B95" s="93" t="str">
        <f>VLOOKUP(C95,Input!D:F,3,FALSE)</f>
        <v>TD Core</v>
      </c>
      <c r="C95" s="155" t="s">
        <v>92</v>
      </c>
      <c r="D95" s="136">
        <v>0</v>
      </c>
      <c r="E95" s="180">
        <v>-2.9103800000000001E-11</v>
      </c>
      <c r="F95" s="137">
        <v>10.66</v>
      </c>
    </row>
    <row r="96" spans="1:7" x14ac:dyDescent="0.2">
      <c r="B96" s="93" t="str">
        <f>VLOOKUP(C96,Input!D:F,3,FALSE)</f>
        <v>XBB</v>
      </c>
      <c r="C96" s="155" t="s">
        <v>48</v>
      </c>
      <c r="D96" s="136">
        <v>25803</v>
      </c>
      <c r="E96" s="135">
        <v>84502</v>
      </c>
      <c r="F96" s="137">
        <v>28.5</v>
      </c>
    </row>
    <row r="97" spans="1:7" x14ac:dyDescent="0.2">
      <c r="B97" s="93" t="str">
        <f>VLOOKUP(C97,Input!D:F,3,FALSE)</f>
        <v>XCB</v>
      </c>
      <c r="C97" s="155" t="s">
        <v>79</v>
      </c>
      <c r="D97" s="136">
        <v>0</v>
      </c>
      <c r="E97" s="135">
        <v>18364</v>
      </c>
      <c r="F97" s="137">
        <v>20.190000000000001</v>
      </c>
    </row>
    <row r="98" spans="1:7" x14ac:dyDescent="0.2">
      <c r="B98" s="93" t="str">
        <f>VLOOKUP(C98,Input!D:F,3,FALSE)</f>
        <v>XEF</v>
      </c>
      <c r="C98" s="155" t="s">
        <v>69</v>
      </c>
      <c r="D98" s="136">
        <v>2564</v>
      </c>
      <c r="E98" s="135">
        <v>4033</v>
      </c>
      <c r="F98" s="137">
        <v>38.200000000000003</v>
      </c>
    </row>
    <row r="99" spans="1:7" x14ac:dyDescent="0.2">
      <c r="B99" s="93" t="str">
        <f>VLOOKUP(C99,Input!D:F,3,FALSE)</f>
        <v>XEM</v>
      </c>
      <c r="C99" s="155" t="s">
        <v>74</v>
      </c>
      <c r="D99" s="136">
        <v>1692</v>
      </c>
      <c r="E99" s="135">
        <v>4648</v>
      </c>
      <c r="F99" s="137">
        <v>34.299999999999997</v>
      </c>
    </row>
    <row r="100" spans="1:7" x14ac:dyDescent="0.2">
      <c r="B100" s="93" t="str">
        <f>VLOOKUP(C100,Input!D:F,3,FALSE)</f>
        <v>XHY</v>
      </c>
      <c r="C100" s="155" t="s">
        <v>87</v>
      </c>
      <c r="D100" s="136">
        <v>0</v>
      </c>
      <c r="E100" s="135">
        <v>12538</v>
      </c>
      <c r="F100" s="137">
        <v>16.899999999999999</v>
      </c>
    </row>
    <row r="101" spans="1:7" x14ac:dyDescent="0.2">
      <c r="B101" s="93" t="str">
        <f>VLOOKUP(C101,Input!D:F,3,FALSE)</f>
        <v>XIG</v>
      </c>
      <c r="C101" s="155" t="s">
        <v>83</v>
      </c>
      <c r="D101" s="136">
        <v>0</v>
      </c>
      <c r="E101" s="135">
        <v>7761</v>
      </c>
      <c r="F101" s="137">
        <v>20.22</v>
      </c>
    </row>
    <row r="102" spans="1:7" x14ac:dyDescent="0.2">
      <c r="B102" s="93" t="str">
        <f>VLOOKUP(C102,Input!D:F,3,FALSE)</f>
        <v>XIU</v>
      </c>
      <c r="C102" s="155" t="s">
        <v>57</v>
      </c>
      <c r="D102" s="136">
        <v>4778</v>
      </c>
      <c r="E102" s="135">
        <v>18526</v>
      </c>
      <c r="F102" s="137">
        <v>37.61</v>
      </c>
    </row>
    <row r="103" spans="1:7" x14ac:dyDescent="0.2">
      <c r="B103" s="93" t="str">
        <f>VLOOKUP(C103,Input!D:F,3,FALSE)</f>
        <v>XSB</v>
      </c>
      <c r="C103" s="155" t="s">
        <v>103</v>
      </c>
      <c r="D103" s="136">
        <v>0</v>
      </c>
      <c r="E103" s="135">
        <v>0</v>
      </c>
      <c r="F103" s="137">
        <v>23.73</v>
      </c>
    </row>
    <row r="104" spans="1:7" x14ac:dyDescent="0.2">
      <c r="B104" s="93" t="str">
        <f>VLOOKUP(C104,Input!D:F,3,FALSE)</f>
        <v>XUS</v>
      </c>
      <c r="C104" s="155" t="s">
        <v>64</v>
      </c>
      <c r="D104" s="136">
        <v>4377</v>
      </c>
      <c r="E104" s="135">
        <v>16920</v>
      </c>
      <c r="F104" s="137">
        <v>51.86</v>
      </c>
      <c r="G104" t="s">
        <v>78</v>
      </c>
    </row>
    <row r="105" spans="1:7" x14ac:dyDescent="0.2">
      <c r="B105" s="88"/>
      <c r="C105" s="103"/>
      <c r="D105" s="101"/>
      <c r="E105" s="101"/>
      <c r="F105" s="132"/>
    </row>
    <row r="106" spans="1:7" x14ac:dyDescent="0.2">
      <c r="A106" s="88" t="s">
        <v>77</v>
      </c>
      <c r="B106" s="93" t="str">
        <f>VLOOKUP(C106,Input!D:F,3,FALSE)</f>
        <v>NBI HC</v>
      </c>
      <c r="C106" s="193" t="s">
        <v>107</v>
      </c>
      <c r="D106" s="190">
        <v>0</v>
      </c>
      <c r="E106" s="190">
        <v>13144.169</v>
      </c>
      <c r="F106" s="190">
        <v>12.03</v>
      </c>
    </row>
    <row r="107" spans="1:7" x14ac:dyDescent="0.2">
      <c r="A107" s="111">
        <f>VLOOKUP(A106,Input!$A:$B,2,FALSE)</f>
        <v>45811</v>
      </c>
      <c r="B107" s="93" t="str">
        <f>VLOOKUP(C107,Input!D:F,3,FALSE)</f>
        <v>NBI ME</v>
      </c>
      <c r="C107" s="193" t="s">
        <v>99</v>
      </c>
      <c r="D107" s="190">
        <v>0</v>
      </c>
      <c r="E107" s="190">
        <v>19160.271000000001</v>
      </c>
      <c r="F107" s="190">
        <v>14.33</v>
      </c>
    </row>
    <row r="108" spans="1:7" x14ac:dyDescent="0.2">
      <c r="B108" s="93" t="str">
        <f>VLOOKUP(C108,Input!D:F,3,FALSE)</f>
        <v>TD Core</v>
      </c>
      <c r="C108" s="193" t="s">
        <v>92</v>
      </c>
      <c r="D108" s="190">
        <v>0</v>
      </c>
      <c r="E108" s="207">
        <v>-2.9103800000000001E-11</v>
      </c>
      <c r="F108" s="190">
        <v>10.52</v>
      </c>
    </row>
    <row r="109" spans="1:7" x14ac:dyDescent="0.2">
      <c r="B109" s="93" t="str">
        <f>VLOOKUP(C109,Input!D:F,3,FALSE)</f>
        <v>XBB</v>
      </c>
      <c r="C109" s="193" t="s">
        <v>48</v>
      </c>
      <c r="D109" s="190">
        <v>28082</v>
      </c>
      <c r="E109" s="190">
        <v>88112</v>
      </c>
      <c r="F109" s="190">
        <v>28.28</v>
      </c>
    </row>
    <row r="110" spans="1:7" x14ac:dyDescent="0.2">
      <c r="B110" s="93" t="str">
        <f>VLOOKUP(C110,Input!D:F,3,FALSE)</f>
        <v>XCB</v>
      </c>
      <c r="C110" s="193" t="s">
        <v>79</v>
      </c>
      <c r="D110" s="190">
        <v>0</v>
      </c>
      <c r="E110" s="190">
        <v>5390</v>
      </c>
      <c r="F110" s="190">
        <v>20.22</v>
      </c>
    </row>
    <row r="111" spans="1:7" x14ac:dyDescent="0.2">
      <c r="B111" s="93" t="str">
        <f>VLOOKUP(C111,Input!D:F,3,FALSE)</f>
        <v>XEF</v>
      </c>
      <c r="C111" s="193" t="s">
        <v>69</v>
      </c>
      <c r="D111" s="190">
        <v>2528</v>
      </c>
      <c r="E111" s="190">
        <v>2625</v>
      </c>
      <c r="F111" s="190">
        <v>42.45</v>
      </c>
    </row>
    <row r="112" spans="1:7" x14ac:dyDescent="0.2">
      <c r="B112" s="93" t="str">
        <f>VLOOKUP(C112,Input!D:F,3,FALSE)</f>
        <v>XEM</v>
      </c>
      <c r="C112" s="193" t="s">
        <v>74</v>
      </c>
      <c r="D112" s="190">
        <v>1565</v>
      </c>
      <c r="E112" s="190">
        <v>4820</v>
      </c>
      <c r="F112" s="190">
        <v>34.76</v>
      </c>
    </row>
    <row r="113" spans="1:7" x14ac:dyDescent="0.2">
      <c r="B113" s="93" t="str">
        <f>VLOOKUP(C113,Input!D:F,3,FALSE)</f>
        <v>XHY</v>
      </c>
      <c r="C113" s="193" t="s">
        <v>87</v>
      </c>
      <c r="D113" s="190">
        <v>0</v>
      </c>
      <c r="E113" s="190">
        <v>10018</v>
      </c>
      <c r="F113" s="190">
        <v>16.62</v>
      </c>
    </row>
    <row r="114" spans="1:7" x14ac:dyDescent="0.2">
      <c r="B114" s="93" t="str">
        <f>VLOOKUP(C114,Input!D:F,3,FALSE)</f>
        <v>XIG</v>
      </c>
      <c r="C114" s="193" t="s">
        <v>83</v>
      </c>
      <c r="D114" s="190">
        <v>0</v>
      </c>
      <c r="E114" s="190">
        <v>17099</v>
      </c>
      <c r="F114" s="190">
        <v>19.475000000000001</v>
      </c>
    </row>
    <row r="115" spans="1:7" x14ac:dyDescent="0.2">
      <c r="B115" s="93" t="str">
        <f>VLOOKUP(C115,Input!D:F,3,FALSE)</f>
        <v>XIU</v>
      </c>
      <c r="C115" s="193" t="s">
        <v>57</v>
      </c>
      <c r="D115" s="190">
        <v>4711</v>
      </c>
      <c r="E115" s="190">
        <v>16909</v>
      </c>
      <c r="F115" s="190">
        <v>39.840000000000003</v>
      </c>
    </row>
    <row r="116" spans="1:7" x14ac:dyDescent="0.2">
      <c r="B116" s="93" t="str">
        <f>VLOOKUP(C116,Input!D:F,3,FALSE)</f>
        <v>XSB</v>
      </c>
      <c r="C116" s="193" t="s">
        <v>103</v>
      </c>
      <c r="D116" s="190">
        <v>0</v>
      </c>
      <c r="E116" s="190">
        <v>0</v>
      </c>
      <c r="F116" s="190">
        <v>26.95</v>
      </c>
    </row>
    <row r="117" spans="1:7" x14ac:dyDescent="0.2">
      <c r="B117" s="93" t="str">
        <f>VLOOKUP(C117,Input!D:F,3,FALSE)</f>
        <v>XUS</v>
      </c>
      <c r="C117" s="193" t="s">
        <v>64</v>
      </c>
      <c r="D117" s="190">
        <v>3671</v>
      </c>
      <c r="E117" s="190">
        <v>18822</v>
      </c>
      <c r="F117" s="190">
        <v>50.94</v>
      </c>
      <c r="G117" t="s">
        <v>78</v>
      </c>
    </row>
    <row r="118" spans="1:7" x14ac:dyDescent="0.2">
      <c r="B118" s="88"/>
      <c r="C118" s="103"/>
      <c r="D118" s="101"/>
      <c r="E118" s="101"/>
      <c r="F118" s="132"/>
    </row>
    <row r="119" spans="1:7" x14ac:dyDescent="0.2">
      <c r="A119" s="88" t="s">
        <v>82</v>
      </c>
      <c r="B119" s="93" t="str">
        <f>VLOOKUP(C119,Input!D:F,3,FALSE)</f>
        <v>NBI HC</v>
      </c>
      <c r="C119" s="193" t="s">
        <v>107</v>
      </c>
      <c r="D119" s="190">
        <v>0</v>
      </c>
      <c r="E119" s="190">
        <v>13123.36</v>
      </c>
      <c r="F119" s="190">
        <v>11.43</v>
      </c>
    </row>
    <row r="120" spans="1:7" x14ac:dyDescent="0.2">
      <c r="A120" s="111">
        <f>VLOOKUP(A119,Input!$A:$B,2,FALSE)</f>
        <v>45421</v>
      </c>
      <c r="B120" s="93" t="str">
        <f>VLOOKUP(C120,Input!D:F,3,FALSE)</f>
        <v>NBI ME</v>
      </c>
      <c r="C120" s="193" t="s">
        <v>99</v>
      </c>
      <c r="D120" s="190">
        <v>0</v>
      </c>
      <c r="E120" s="190">
        <v>19068.609</v>
      </c>
      <c r="F120" s="190">
        <v>13.03</v>
      </c>
    </row>
    <row r="121" spans="1:7" x14ac:dyDescent="0.2">
      <c r="B121" s="93" t="str">
        <f>VLOOKUP(C121,Input!D:F,3,FALSE)</f>
        <v>TD Core</v>
      </c>
      <c r="C121" s="193" t="s">
        <v>92</v>
      </c>
      <c r="D121" s="190">
        <v>0</v>
      </c>
      <c r="E121" s="274">
        <v>-2.9103800000000001E-11</v>
      </c>
      <c r="F121" s="190">
        <v>10.210000000000001</v>
      </c>
    </row>
    <row r="122" spans="1:7" x14ac:dyDescent="0.2">
      <c r="B122" s="93" t="str">
        <f>VLOOKUP(C122,Input!D:F,3,FALSE)</f>
        <v>XBB</v>
      </c>
      <c r="C122" s="193" t="s">
        <v>48</v>
      </c>
      <c r="D122" s="190">
        <v>19814</v>
      </c>
      <c r="E122" s="190">
        <v>83348</v>
      </c>
      <c r="F122" s="190">
        <v>27.35</v>
      </c>
    </row>
    <row r="123" spans="1:7" x14ac:dyDescent="0.2">
      <c r="B123" s="93" t="str">
        <f>VLOOKUP(C123,Input!D:F,3,FALSE)</f>
        <v>XCB</v>
      </c>
      <c r="C123" s="193" t="s">
        <v>79</v>
      </c>
      <c r="D123" s="190">
        <v>0</v>
      </c>
      <c r="E123" s="190">
        <v>18055</v>
      </c>
      <c r="F123" s="190">
        <v>19.399999999999999</v>
      </c>
    </row>
    <row r="124" spans="1:7" x14ac:dyDescent="0.2">
      <c r="B124" s="93" t="str">
        <f>VLOOKUP(C124,Input!D:F,3,FALSE)</f>
        <v>XEF</v>
      </c>
      <c r="C124" s="193" t="s">
        <v>69</v>
      </c>
      <c r="D124" s="190">
        <v>2879</v>
      </c>
      <c r="E124" s="190">
        <v>3965</v>
      </c>
      <c r="F124" s="190">
        <v>37.869999999999997</v>
      </c>
    </row>
    <row r="125" spans="1:7" x14ac:dyDescent="0.2">
      <c r="B125" s="93" t="str">
        <f>VLOOKUP(C125,Input!D:F,3,FALSE)</f>
        <v>XEM</v>
      </c>
      <c r="C125" s="193" t="s">
        <v>74</v>
      </c>
      <c r="D125" s="190">
        <v>1613</v>
      </c>
      <c r="E125" s="190">
        <v>4624</v>
      </c>
      <c r="F125" s="190">
        <v>32.015000000000001</v>
      </c>
    </row>
    <row r="126" spans="1:7" x14ac:dyDescent="0.2">
      <c r="B126" s="93" t="str">
        <f>VLOOKUP(C126,Input!D:F,3,FALSE)</f>
        <v>XHY</v>
      </c>
      <c r="C126" s="193" t="s">
        <v>87</v>
      </c>
      <c r="D126" s="190">
        <v>0</v>
      </c>
      <c r="E126" s="190">
        <v>12234</v>
      </c>
      <c r="F126" s="190">
        <v>16.32</v>
      </c>
    </row>
    <row r="127" spans="1:7" x14ac:dyDescent="0.2">
      <c r="B127" s="93" t="str">
        <f>VLOOKUP(C127,Input!D:F,3,FALSE)</f>
        <v>XIG</v>
      </c>
      <c r="C127" s="193" t="s">
        <v>83</v>
      </c>
      <c r="D127" s="190">
        <v>0</v>
      </c>
      <c r="E127" s="190">
        <v>7636</v>
      </c>
      <c r="F127" s="190">
        <v>19.7</v>
      </c>
    </row>
    <row r="128" spans="1:7" x14ac:dyDescent="0.2">
      <c r="B128" s="93" t="str">
        <f>VLOOKUP(C128,Input!D:F,3,FALSE)</f>
        <v>XIU</v>
      </c>
      <c r="C128" s="193" t="s">
        <v>57</v>
      </c>
      <c r="D128" s="190">
        <v>4819</v>
      </c>
      <c r="E128" s="190">
        <v>18245</v>
      </c>
      <c r="F128" s="190">
        <v>34.01</v>
      </c>
    </row>
    <row r="129" spans="1:7" x14ac:dyDescent="0.2">
      <c r="B129" s="93" t="str">
        <f>VLOOKUP(C129,Input!D:F,3,FALSE)</f>
        <v>XSB</v>
      </c>
      <c r="C129" s="193" t="s">
        <v>103</v>
      </c>
      <c r="D129" s="190">
        <v>3850</v>
      </c>
      <c r="E129" s="190">
        <v>0</v>
      </c>
      <c r="F129" s="190">
        <v>26.05</v>
      </c>
    </row>
    <row r="130" spans="1:7" x14ac:dyDescent="0.2">
      <c r="B130" s="93" t="str">
        <f>VLOOKUP(C130,Input!D:F,3,FALSE)</f>
        <v>XUS</v>
      </c>
      <c r="C130" s="193" t="s">
        <v>64</v>
      </c>
      <c r="D130" s="190">
        <v>2487</v>
      </c>
      <c r="E130" s="190">
        <v>8420</v>
      </c>
      <c r="F130" s="190">
        <v>88.64</v>
      </c>
      <c r="G130" t="s">
        <v>78</v>
      </c>
    </row>
    <row r="131" spans="1:7" x14ac:dyDescent="0.2">
      <c r="B131" s="88"/>
      <c r="C131" s="103"/>
      <c r="D131" s="101"/>
      <c r="E131" s="101"/>
      <c r="F131" s="132"/>
    </row>
    <row r="132" spans="1:7" x14ac:dyDescent="0.2">
      <c r="A132" s="88" t="s">
        <v>86</v>
      </c>
      <c r="B132" s="93" t="str">
        <f>VLOOKUP(C132,Input!D:F,3,FALSE)</f>
        <v>NBI HC</v>
      </c>
      <c r="C132" s="193" t="s">
        <v>107</v>
      </c>
      <c r="D132" s="190">
        <v>0</v>
      </c>
      <c r="E132" s="190">
        <v>0</v>
      </c>
      <c r="F132" s="190">
        <v>0</v>
      </c>
    </row>
    <row r="133" spans="1:7" x14ac:dyDescent="0.2">
      <c r="A133" s="111">
        <f>VLOOKUP(A132,Input!$A:$B,2,FALSE)</f>
        <v>45056</v>
      </c>
      <c r="B133" s="93" t="str">
        <f>VLOOKUP(C133,Input!D:F,3,FALSE)</f>
        <v>NBI ME</v>
      </c>
      <c r="C133" s="193" t="s">
        <v>99</v>
      </c>
      <c r="D133" s="190">
        <v>0</v>
      </c>
      <c r="E133" s="190">
        <v>19933.866000000002</v>
      </c>
      <c r="F133" s="190">
        <v>11.59</v>
      </c>
    </row>
    <row r="134" spans="1:7" x14ac:dyDescent="0.2">
      <c r="B134" s="93" t="str">
        <f>VLOOKUP(C134,Input!D:F,3,FALSE)</f>
        <v>TD Core</v>
      </c>
      <c r="C134" s="193" t="s">
        <v>92</v>
      </c>
      <c r="D134" s="190">
        <v>0</v>
      </c>
      <c r="E134" s="190">
        <v>43753.535000000003</v>
      </c>
      <c r="F134" s="190">
        <v>10.41</v>
      </c>
    </row>
    <row r="135" spans="1:7" x14ac:dyDescent="0.2">
      <c r="B135" s="93" t="str">
        <f>VLOOKUP(C135,Input!D:F,3,FALSE)</f>
        <v>XBB</v>
      </c>
      <c r="C135" s="193" t="s">
        <v>48</v>
      </c>
      <c r="D135" s="190">
        <v>22826</v>
      </c>
      <c r="E135" s="190">
        <v>50799</v>
      </c>
      <c r="F135" s="190">
        <v>27.97</v>
      </c>
    </row>
    <row r="136" spans="1:7" x14ac:dyDescent="0.2">
      <c r="B136" s="93" t="str">
        <f>VLOOKUP(C136,Input!D:F,3,FALSE)</f>
        <v>XCB</v>
      </c>
      <c r="C136" s="193" t="s">
        <v>79</v>
      </c>
      <c r="D136" s="190">
        <v>0</v>
      </c>
      <c r="E136" s="190">
        <v>33198</v>
      </c>
      <c r="F136" s="190">
        <v>19.329999999999998</v>
      </c>
    </row>
    <row r="137" spans="1:7" x14ac:dyDescent="0.2">
      <c r="B137" s="93" t="str">
        <f>VLOOKUP(C137,Input!D:F,3,FALSE)</f>
        <v>XEF</v>
      </c>
      <c r="C137" s="193" t="s">
        <v>69</v>
      </c>
      <c r="D137" s="190">
        <v>2653</v>
      </c>
      <c r="E137" s="190">
        <v>8474</v>
      </c>
      <c r="F137" s="190">
        <v>34.07</v>
      </c>
    </row>
    <row r="138" spans="1:7" x14ac:dyDescent="0.2">
      <c r="B138" s="93" t="str">
        <f>VLOOKUP(C138,Input!D:F,3,FALSE)</f>
        <v>XEM</v>
      </c>
      <c r="C138" s="193" t="s">
        <v>74</v>
      </c>
      <c r="D138" s="190">
        <v>1575</v>
      </c>
      <c r="E138" s="190">
        <v>3149</v>
      </c>
      <c r="F138" s="190">
        <v>28.98</v>
      </c>
    </row>
    <row r="139" spans="1:7" x14ac:dyDescent="0.2">
      <c r="B139" s="93" t="str">
        <f>VLOOKUP(C139,Input!D:F,3,FALSE)</f>
        <v>XHY</v>
      </c>
      <c r="C139" s="193" t="s">
        <v>87</v>
      </c>
      <c r="D139" s="190">
        <v>0</v>
      </c>
      <c r="E139" s="190">
        <v>2775</v>
      </c>
      <c r="F139" s="190">
        <v>15.97</v>
      </c>
    </row>
    <row r="140" spans="1:7" x14ac:dyDescent="0.2">
      <c r="B140" s="93" t="str">
        <f>VLOOKUP(C140,Input!D:F,3,FALSE)</f>
        <v>XIG</v>
      </c>
      <c r="C140" s="193" t="s">
        <v>83</v>
      </c>
      <c r="D140" s="190">
        <v>0</v>
      </c>
      <c r="E140" s="190">
        <v>5117</v>
      </c>
      <c r="F140" s="190">
        <v>20.32</v>
      </c>
    </row>
    <row r="141" spans="1:7" x14ac:dyDescent="0.2">
      <c r="B141" s="93" t="str">
        <f>VLOOKUP(C141,Input!D:F,3,FALSE)</f>
        <v>XIU</v>
      </c>
      <c r="C141" s="193" t="s">
        <v>57</v>
      </c>
      <c r="D141" s="190">
        <v>4615</v>
      </c>
      <c r="E141" s="190">
        <v>22462</v>
      </c>
      <c r="F141" s="190">
        <v>31.4</v>
      </c>
    </row>
    <row r="142" spans="1:7" x14ac:dyDescent="0.2">
      <c r="B142" s="93" t="str">
        <f>VLOOKUP(C142,Input!D:F,3,FALSE)</f>
        <v>XSB</v>
      </c>
      <c r="C142" s="193" t="s">
        <v>103</v>
      </c>
      <c r="D142" s="190">
        <v>0</v>
      </c>
      <c r="E142" s="190">
        <v>0</v>
      </c>
      <c r="F142" s="190">
        <v>25.99</v>
      </c>
    </row>
    <row r="143" spans="1:7" x14ac:dyDescent="0.2">
      <c r="B143" s="93" t="str">
        <f>VLOOKUP(C143,Input!D:F,3,FALSE)</f>
        <v>XUS</v>
      </c>
      <c r="C143" s="193" t="s">
        <v>64</v>
      </c>
      <c r="D143" s="190">
        <v>2357</v>
      </c>
      <c r="E143" s="190">
        <v>9105</v>
      </c>
      <c r="F143" s="190">
        <v>68.790000000000006</v>
      </c>
      <c r="G143" t="s">
        <v>78</v>
      </c>
    </row>
    <row r="144" spans="1:7" x14ac:dyDescent="0.2">
      <c r="B144" s="88"/>
      <c r="C144" s="88"/>
      <c r="D144" s="101"/>
      <c r="E144" s="101"/>
      <c r="F144" s="132"/>
    </row>
    <row r="145" spans="1:7" x14ac:dyDescent="0.2">
      <c r="A145" s="88" t="s">
        <v>91</v>
      </c>
      <c r="B145" s="93" t="str">
        <f>VLOOKUP(C145,Input!D:F,3,FALSE)</f>
        <v>NBI HC</v>
      </c>
      <c r="C145" s="193" t="s">
        <v>107</v>
      </c>
      <c r="D145" s="190">
        <v>0</v>
      </c>
      <c r="E145" s="190">
        <v>0</v>
      </c>
      <c r="F145" s="190">
        <v>0</v>
      </c>
    </row>
    <row r="146" spans="1:7" x14ac:dyDescent="0.2">
      <c r="A146" s="111">
        <f>VLOOKUP(A145,Input!$A:$B,2,FALSE)</f>
        <v>44655</v>
      </c>
      <c r="B146" s="93" t="str">
        <f>VLOOKUP(C146,Input!D:F,3,FALSE)</f>
        <v>NBI ME</v>
      </c>
      <c r="C146" s="193" t="s">
        <v>99</v>
      </c>
      <c r="D146" s="190">
        <v>0</v>
      </c>
      <c r="E146" s="190">
        <v>0</v>
      </c>
      <c r="F146" s="190">
        <v>12.8</v>
      </c>
    </row>
    <row r="147" spans="1:7" x14ac:dyDescent="0.2">
      <c r="B147" s="93" t="str">
        <f>VLOOKUP(C147,Input!D:F,3,FALSE)</f>
        <v>TD Core</v>
      </c>
      <c r="C147" s="193" t="s">
        <v>92</v>
      </c>
      <c r="D147" s="190">
        <v>0</v>
      </c>
      <c r="E147" s="190">
        <v>42334</v>
      </c>
      <c r="F147" s="190">
        <v>10.95</v>
      </c>
    </row>
    <row r="148" spans="1:7" x14ac:dyDescent="0.2">
      <c r="B148" s="93" t="str">
        <f>VLOOKUP(C148,Input!D:F,3,FALSE)</f>
        <v>XBB</v>
      </c>
      <c r="C148" s="193" t="s">
        <v>48</v>
      </c>
      <c r="D148" s="190">
        <v>18478</v>
      </c>
      <c r="E148" s="190">
        <v>28695</v>
      </c>
      <c r="F148" s="190">
        <v>29.33</v>
      </c>
    </row>
    <row r="149" spans="1:7" x14ac:dyDescent="0.2">
      <c r="B149" s="93" t="str">
        <f>VLOOKUP(C149,Input!D:F,3,FALSE)</f>
        <v>XCB</v>
      </c>
      <c r="C149" s="193" t="s">
        <v>79</v>
      </c>
      <c r="D149" s="190">
        <v>0</v>
      </c>
      <c r="E149" s="190">
        <v>34340</v>
      </c>
      <c r="F149" s="190">
        <v>20.059999999999999</v>
      </c>
    </row>
    <row r="150" spans="1:7" x14ac:dyDescent="0.2">
      <c r="B150" s="93" t="str">
        <f>VLOOKUP(C150,Input!D:F,3,FALSE)</f>
        <v>XEF</v>
      </c>
      <c r="C150" s="193" t="s">
        <v>69</v>
      </c>
      <c r="D150" s="190">
        <v>2607</v>
      </c>
      <c r="E150" s="190">
        <v>9529</v>
      </c>
      <c r="F150" s="190">
        <v>32.869999999999997</v>
      </c>
    </row>
    <row r="151" spans="1:7" x14ac:dyDescent="0.2">
      <c r="B151" s="93" t="str">
        <f>VLOOKUP(C151,Input!D:F,3,FALSE)</f>
        <v>XEM</v>
      </c>
      <c r="C151" s="193" t="s">
        <v>74</v>
      </c>
      <c r="D151" s="190">
        <v>1089</v>
      </c>
      <c r="E151" s="190">
        <v>8330</v>
      </c>
      <c r="F151" s="190">
        <v>32.32</v>
      </c>
    </row>
    <row r="152" spans="1:7" x14ac:dyDescent="0.2">
      <c r="B152" s="93" t="str">
        <f>VLOOKUP(C152,Input!D:F,3,FALSE)</f>
        <v>XHY</v>
      </c>
      <c r="C152" s="193" t="s">
        <v>87</v>
      </c>
      <c r="D152" s="190">
        <v>0</v>
      </c>
      <c r="E152" s="190">
        <v>10519</v>
      </c>
      <c r="F152" s="190">
        <v>17.7</v>
      </c>
    </row>
    <row r="153" spans="1:7" x14ac:dyDescent="0.2">
      <c r="B153" s="93" t="str">
        <f>VLOOKUP(C153,Input!D:F,3,FALSE)</f>
        <v>XIG</v>
      </c>
      <c r="C153" s="193" t="s">
        <v>83</v>
      </c>
      <c r="D153" s="190">
        <v>0</v>
      </c>
      <c r="E153" s="190">
        <v>7796</v>
      </c>
      <c r="F153" s="190">
        <v>22.945</v>
      </c>
    </row>
    <row r="154" spans="1:7" x14ac:dyDescent="0.2">
      <c r="B154" s="93" t="str">
        <f>VLOOKUP(C154,Input!D:F,3,FALSE)</f>
        <v>XIU</v>
      </c>
      <c r="C154" s="193" t="s">
        <v>57</v>
      </c>
      <c r="D154" s="190">
        <v>6889</v>
      </c>
      <c r="E154" s="190">
        <v>28678</v>
      </c>
      <c r="F154" s="190">
        <v>33.780799999999999</v>
      </c>
    </row>
    <row r="155" spans="1:7" x14ac:dyDescent="0.2">
      <c r="B155" s="93" t="str">
        <f>VLOOKUP(C155,Input!D:F,3,FALSE)</f>
        <v>XSB</v>
      </c>
      <c r="C155" s="193" t="s">
        <v>103</v>
      </c>
      <c r="D155" s="190">
        <v>0</v>
      </c>
      <c r="E155" s="190">
        <v>0</v>
      </c>
      <c r="F155" s="190">
        <v>26.375</v>
      </c>
    </row>
    <row r="156" spans="1:7" x14ac:dyDescent="0.2">
      <c r="B156" s="93" t="str">
        <f>VLOOKUP(C156,Input!D:F,3,FALSE)</f>
        <v>XUS</v>
      </c>
      <c r="C156" s="193" t="s">
        <v>64</v>
      </c>
      <c r="D156" s="190">
        <v>3170</v>
      </c>
      <c r="E156" s="190">
        <v>10852</v>
      </c>
      <c r="F156" s="190">
        <v>71.069999999999993</v>
      </c>
      <c r="G156" t="s"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ABA62-60ED-C24C-A15B-9314D127E9A7}">
  <sheetPr>
    <tabColor rgb="FF00B0F0"/>
  </sheetPr>
  <dimension ref="A1:AU5790"/>
  <sheetViews>
    <sheetView tabSelected="1" zoomScaleNormal="100" workbookViewId="0">
      <pane ySplit="1" topLeftCell="A2" activePane="bottomLeft" state="frozen"/>
      <selection pane="bottomLeft" activeCell="C14" sqref="C14"/>
    </sheetView>
  </sheetViews>
  <sheetFormatPr baseColWidth="10" defaultColWidth="11" defaultRowHeight="15.75" customHeight="1" x14ac:dyDescent="0.2"/>
  <cols>
    <col min="1" max="1" width="10.6640625" style="182" customWidth="1"/>
    <col min="2" max="25" width="10.6640625" customWidth="1"/>
    <col min="26" max="26" width="10.6640625" style="166" customWidth="1"/>
    <col min="27" max="27" width="10.6640625" hidden="1" customWidth="1"/>
    <col min="28" max="28" width="10.6640625" customWidth="1"/>
    <col min="29" max="29" width="10.6640625" style="88" customWidth="1"/>
    <col min="30" max="30" width="10.6640625" style="103" customWidth="1"/>
    <col min="31" max="32" width="10.6640625" style="101" customWidth="1"/>
    <col min="33" max="33" width="10.6640625" style="132" customWidth="1"/>
    <col min="34" max="38" width="10.6640625" customWidth="1"/>
    <col min="39" max="39" width="11.1640625" bestFit="1" customWidth="1"/>
    <col min="45" max="45" width="12" customWidth="1"/>
  </cols>
  <sheetData>
    <row r="1" spans="1:47" s="97" customFormat="1" ht="34" x14ac:dyDescent="0.2">
      <c r="A1" s="208" t="s">
        <v>167</v>
      </c>
      <c r="B1" s="209" t="s">
        <v>42</v>
      </c>
      <c r="C1" s="209" t="s">
        <v>43</v>
      </c>
      <c r="D1" s="209" t="s">
        <v>44</v>
      </c>
      <c r="E1" s="209" t="s">
        <v>168</v>
      </c>
      <c r="F1" s="209" t="s">
        <v>169</v>
      </c>
      <c r="G1" s="209" t="str">
        <f>"Ratio (+) "&amp;B1</f>
        <v>Ratio (+) Tactic</v>
      </c>
      <c r="H1" s="209" t="str">
        <f>"Ratio (+) "&amp;C1</f>
        <v>Ratio (+) Strategic</v>
      </c>
      <c r="I1" s="209" t="str">
        <f>"Ratio (+) "&amp;D1</f>
        <v>Ratio (+) Global</v>
      </c>
      <c r="J1" s="210" t="str">
        <f>"Ratio (-) "&amp;B1</f>
        <v>Ratio (-) Tactic</v>
      </c>
      <c r="K1" s="210" t="str">
        <f>"Ratio (-) "&amp;C1</f>
        <v>Ratio (-) Strategic</v>
      </c>
      <c r="L1" s="210" t="str">
        <f>"Ratio (-) "&amp;D1</f>
        <v>Ratio (-) Global</v>
      </c>
      <c r="N1" t="s">
        <v>170</v>
      </c>
      <c r="O1" s="209" t="s">
        <v>171</v>
      </c>
      <c r="P1" s="209" t="s">
        <v>42</v>
      </c>
      <c r="Q1" s="209" t="s">
        <v>43</v>
      </c>
      <c r="R1" s="209" t="s">
        <v>44</v>
      </c>
      <c r="S1" s="209" t="s">
        <v>172</v>
      </c>
      <c r="T1" s="209" t="str">
        <f>"Alpha (+) "&amp;P1</f>
        <v>Alpha (+) Tactic</v>
      </c>
      <c r="U1" s="209" t="str">
        <f>"Alpha (+) "&amp;Q1</f>
        <v>Alpha (+) Strategic</v>
      </c>
      <c r="V1" s="209" t="str">
        <f>"Alpha (+) "&amp;R1</f>
        <v>Alpha (+) Global</v>
      </c>
      <c r="W1" s="210" t="str">
        <f>"Alpha (-) "&amp;P1</f>
        <v>Alpha (-) Tactic</v>
      </c>
      <c r="X1" s="210" t="str">
        <f>"Alpha (-) "&amp;Q1</f>
        <v>Alpha (-) Strategic</v>
      </c>
      <c r="Y1" s="210" t="str">
        <f>"Alpha (-) "&amp;R1</f>
        <v>Alpha (-) Global</v>
      </c>
      <c r="Z1" s="165"/>
      <c r="AA1" t="s">
        <v>170</v>
      </c>
      <c r="AB1" s="209" t="s">
        <v>173</v>
      </c>
      <c r="AC1" s="209" t="s">
        <v>42</v>
      </c>
      <c r="AD1" s="209" t="s">
        <v>43</v>
      </c>
      <c r="AE1" s="209" t="s">
        <v>44</v>
      </c>
      <c r="AF1" s="209" t="s">
        <v>172</v>
      </c>
      <c r="AG1" s="209" t="str">
        <f>"Ratio (+) "&amp;AC1</f>
        <v>Ratio (+) Tactic</v>
      </c>
      <c r="AH1" s="209" t="str">
        <f>"Ratio (+) "&amp;AD1</f>
        <v>Ratio (+) Strategic</v>
      </c>
      <c r="AI1" s="209" t="str">
        <f>"Ratio (+) "&amp;AE1</f>
        <v>Ratio (+) Global</v>
      </c>
      <c r="AJ1" s="210" t="str">
        <f>"Ratio (-) "&amp;AC1</f>
        <v>Ratio (-) Tactic</v>
      </c>
      <c r="AK1" s="210" t="str">
        <f>"Ratio (-) "&amp;AD1</f>
        <v>Ratio (-) Strategic</v>
      </c>
      <c r="AL1" s="210" t="str">
        <f>"Ratio (-) "&amp;AE1</f>
        <v>Ratio (-) Global</v>
      </c>
      <c r="AN1" s="97" t="s">
        <v>174</v>
      </c>
      <c r="AO1" s="97" t="s">
        <v>175</v>
      </c>
      <c r="AP1" s="97" t="s">
        <v>176</v>
      </c>
      <c r="AQ1" s="97" t="s">
        <v>177</v>
      </c>
      <c r="AR1" s="97" t="s">
        <v>178</v>
      </c>
      <c r="AS1" s="97" t="s">
        <v>179</v>
      </c>
      <c r="AT1" s="226">
        <v>45658</v>
      </c>
      <c r="AU1" s="226">
        <v>45689</v>
      </c>
    </row>
    <row r="2" spans="1:47" ht="16" x14ac:dyDescent="0.2">
      <c r="A2" s="211">
        <v>43472</v>
      </c>
      <c r="B2" s="281">
        <v>1000</v>
      </c>
      <c r="C2" s="281">
        <v>1000</v>
      </c>
      <c r="D2" s="281">
        <v>1000</v>
      </c>
      <c r="E2" s="281">
        <v>1000</v>
      </c>
      <c r="F2" s="281">
        <v>1000</v>
      </c>
      <c r="G2" s="82" t="str">
        <f>IF((B2-$E2)/1000 &gt; 0, (B2-$E2)/1000, "")</f>
        <v/>
      </c>
      <c r="H2" s="82" t="str">
        <f>IF((C2-$F2)/1000 &gt; 0, (C2-$F2)/1000, "")</f>
        <v/>
      </c>
      <c r="I2" s="82" t="str">
        <f>IF((D2-$F2)/1000 &gt; 0, (D2-$F2)/1000, "")</f>
        <v/>
      </c>
      <c r="J2" s="82" t="str">
        <f>IF((B2-$E2)/1000 &lt; 0, (B2-$E2)/1000, "")</f>
        <v/>
      </c>
      <c r="K2" s="82" t="str">
        <f>IF((C2-$F2)/1000 &lt; 0, (C2-$F2)/1000, "")</f>
        <v/>
      </c>
      <c r="L2" s="82" t="str">
        <f>IF((D2-$F2)/1000 &lt; 0, (D2-$F2)/1000, "")</f>
        <v/>
      </c>
      <c r="N2">
        <f>MATCH(Input!$B$12,Données!A:A,0)</f>
        <v>927</v>
      </c>
      <c r="O2" s="212" cm="1">
        <f t="array" ref="O2">INDEX($A:$A,N2)</f>
        <v>44817</v>
      </c>
      <c r="P2" cm="1">
        <f t="array" ref="P2">INDEX(B:B,$N2)/INDEX(B:B,$N$2)*1000</f>
        <v>1000</v>
      </c>
      <c r="Q2" cm="1">
        <f t="array" ref="Q2">INDEX(C:C,$N2)/INDEX(C:C,$N$2)*1000</f>
        <v>1000</v>
      </c>
      <c r="R2" cm="1">
        <f t="array" ref="R2">INDEX(D:D,$N2)/INDEX(D:D,$N$2)*1000</f>
        <v>1000</v>
      </c>
      <c r="S2" cm="1">
        <f t="array" ref="S2">INDEX(E:E,$N2)/INDEX(E:E,$N$2)*1000</f>
        <v>1000</v>
      </c>
      <c r="T2" s="82" t="str">
        <f t="shared" ref="T2:V3" si="0">IF((P2-$S2)/1000 &gt; 0, (P2-$S2)/1000, "")</f>
        <v/>
      </c>
      <c r="U2" s="82" t="str">
        <f t="shared" si="0"/>
        <v/>
      </c>
      <c r="V2" s="82" t="str">
        <f t="shared" si="0"/>
        <v/>
      </c>
      <c r="W2" s="82" t="str">
        <f>IF((P2-$S2)/1000 &lt; 0, (P2-$S2)/1000, "")</f>
        <v/>
      </c>
      <c r="X2" s="82" t="str">
        <f>IF((Q2-$S2)/1000 &lt; 0, (Q2-$S2)/1000, "")</f>
        <v/>
      </c>
      <c r="Y2" s="82" t="str">
        <f>IF((R2-$S2)/1000 &lt; 0, (R2-$S2)/1000, "")</f>
        <v/>
      </c>
      <c r="AA2">
        <f>MATCH(Input!$B$14,Données!A:A,0)</f>
        <v>1429</v>
      </c>
      <c r="AB2" s="265" cm="1">
        <f t="array" ref="AB2">INDEX($A:$A,AA2)</f>
        <v>45547</v>
      </c>
      <c r="AC2" cm="1">
        <f t="array" ref="AC2">INDEX(B:B,$AA2)/INDEX(B:B,$AA$2)*1000</f>
        <v>1000</v>
      </c>
      <c r="AD2" cm="1">
        <f t="array" ref="AD2">INDEX(C:C,$AA2)/INDEX(C:C,$AA$2)*1000</f>
        <v>1000</v>
      </c>
      <c r="AE2" cm="1">
        <f t="array" ref="AE2">INDEX(D:D,$AA2)/INDEX(D:D,$AA$2)*1000</f>
        <v>1000</v>
      </c>
      <c r="AF2" cm="1">
        <f t="array" ref="AF2">INDEX(E:E,$AA2)/INDEX(E:E,$AA$2)*1000</f>
        <v>1000</v>
      </c>
      <c r="AG2" s="82" t="str">
        <f t="shared" ref="AG2:AG65" si="1">IF((AC2-$AF2)/1000 &gt; 0, (AC2-$AF2)/1000, "")</f>
        <v/>
      </c>
      <c r="AH2" s="82" t="str">
        <f t="shared" ref="AH2:AH65" si="2">IF((AD2-$AF2)/1000 &gt; 0, (AD2-$AF2)/1000, "")</f>
        <v/>
      </c>
      <c r="AI2" s="82" t="str">
        <f t="shared" ref="AI2:AI65" si="3">IF((AE2-$AF2)/1000 &gt; 0, (AE2-$AF2)/1000, "")</f>
        <v/>
      </c>
      <c r="AJ2" s="82" t="str">
        <f t="shared" ref="AJ2:AJ65" si="4">IF((AC2-$AF2)/1000 &lt; 0, (AC2-$AF2)/1000, "")</f>
        <v/>
      </c>
      <c r="AK2" s="82" t="str">
        <f t="shared" ref="AK2:AK65" si="5">IF((AD2-$AF2)/1000 &lt; 0, (AD2-$AF2)/1000, "")</f>
        <v/>
      </c>
      <c r="AL2" s="82" t="str">
        <f t="shared" ref="AL2:AL65" si="6">IF((AE2-$AF2)/1000 &lt; 0, (AE2-$AF2)/1000, "")</f>
        <v/>
      </c>
      <c r="AN2" t="str">
        <f>Holdings!B2</f>
        <v>NBI HC</v>
      </c>
      <c r="AO2">
        <f>Holdings!F15</f>
        <v>26.91</v>
      </c>
      <c r="AP2">
        <f>Holdings!F2</f>
        <v>12.11</v>
      </c>
      <c r="AQ2">
        <f>AP2/AO2-1</f>
        <v>-0.54998141954663704</v>
      </c>
      <c r="AR2">
        <f>ABS(AQ2)</f>
        <v>0.54998141954663704</v>
      </c>
      <c r="AS2" t="str">
        <f>IF(AQ2&gt;=0,"green","red")</f>
        <v>red</v>
      </c>
    </row>
    <row r="3" spans="1:47" ht="16" x14ac:dyDescent="0.2">
      <c r="A3" s="211">
        <v>43473</v>
      </c>
      <c r="B3" s="281">
        <v>1000</v>
      </c>
      <c r="C3" s="281">
        <v>1001.008336</v>
      </c>
      <c r="D3" s="281">
        <v>1001.008336</v>
      </c>
      <c r="E3" s="281">
        <v>1000</v>
      </c>
      <c r="F3" s="281">
        <v>1001.009681</v>
      </c>
      <c r="G3" s="82" t="str">
        <f t="shared" ref="G3:G66" si="7">IF((B3-$E3)/1000 &gt; 0, (B3-$E3)/1000, "")</f>
        <v/>
      </c>
      <c r="H3" s="82" t="str">
        <f t="shared" ref="H3:H66" si="8">IF((C3-$F3)/1000 &gt; 0, (C3-$F3)/1000, "")</f>
        <v/>
      </c>
      <c r="I3" s="82" t="str">
        <f t="shared" ref="I3:I66" si="9">IF((D3-$F3)/1000 &gt; 0, (D3-$F3)/1000, "")</f>
        <v/>
      </c>
      <c r="J3" s="82" t="str">
        <f t="shared" ref="J3:J66" si="10">IF((B3-$E3)/1000 &lt; 0, (B3-$E3)/1000, "")</f>
        <v/>
      </c>
      <c r="K3" s="82">
        <f t="shared" ref="K3:K66" si="11">IF((C3-$F3)/1000 &lt; 0, (C3-$F3)/1000, "")</f>
        <v>-1.3450000000148066E-6</v>
      </c>
      <c r="L3" s="82">
        <f t="shared" ref="L3:L66" si="12">IF((D3-$F3)/1000 &lt; 0, (D3-$F3)/1000, "")</f>
        <v>-1.3450000000148066E-6</v>
      </c>
      <c r="N3">
        <f>N2+1</f>
        <v>928</v>
      </c>
      <c r="O3" s="212" cm="1">
        <f t="array" ref="O3">INDEX($A:$A,N3)</f>
        <v>44818</v>
      </c>
      <c r="P3" cm="1">
        <f t="array" ref="P3">INDEX(B:B,$N3)/INDEX(B:B,$N$2)*1000</f>
        <v>1003.1162135274865</v>
      </c>
      <c r="Q3" cm="1">
        <f t="array" ref="Q3">INDEX(C:C,$N3)/INDEX(C:C,$N$2)*1000</f>
        <v>1003.5067912688942</v>
      </c>
      <c r="R3" cm="1">
        <f t="array" ref="R3">INDEX(D:D,$N3)/INDEX(D:D,$N$2)*1000</f>
        <v>1003.429419555129</v>
      </c>
      <c r="S3" cm="1">
        <f t="array" ref="S3">INDEX(E:E,$N3)/INDEX(E:E,$N$2)*1000</f>
        <v>1003.1081691992015</v>
      </c>
      <c r="T3" s="82">
        <f t="shared" si="0"/>
        <v>8.0443282849955719E-6</v>
      </c>
      <c r="U3" s="82">
        <f t="shared" si="0"/>
        <v>3.9862206969269211E-4</v>
      </c>
      <c r="V3" s="82">
        <f t="shared" si="0"/>
        <v>3.2125035592753194E-4</v>
      </c>
      <c r="W3" s="82" t="str">
        <f t="shared" ref="W3:W66" si="13">IF((P3-$S3)/1000 &lt; 0, (P3-$S3)/1000, "")</f>
        <v/>
      </c>
      <c r="X3" s="82" t="str">
        <f t="shared" ref="X3:X66" si="14">IF((Q3-$S3)/1000 &lt; 0, (Q3-$S3)/1000, "")</f>
        <v/>
      </c>
      <c r="Y3" s="82" t="str">
        <f t="shared" ref="Y3:Y66" si="15">IF((R3-$S3)/1000 &lt; 0, (R3-$S3)/1000, "")</f>
        <v/>
      </c>
      <c r="AA3">
        <f>AA2+1</f>
        <v>1430</v>
      </c>
      <c r="AB3" s="265" cm="1">
        <f t="array" ref="AB3">INDEX($A:$A,AA3)</f>
        <v>45548</v>
      </c>
      <c r="AC3" cm="1">
        <f t="array" ref="AC3">INDEX(B:B,$AA3)/INDEX(B:B,$AA$2)*1000</f>
        <v>1002.428892522263</v>
      </c>
      <c r="AD3" cm="1">
        <f t="array" ref="AD3">INDEX(C:C,$AA3)/INDEX(C:C,$AA$2)*1000</f>
        <v>1002.8320645914268</v>
      </c>
      <c r="AE3" cm="1">
        <f t="array" ref="AE3">INDEX(D:D,$AA3)/INDEX(D:D,$AA$2)*1000</f>
        <v>1002.7525808799865</v>
      </c>
      <c r="AF3" cm="1">
        <f t="array" ref="AF3">INDEX(E:E,$AA3)/INDEX(E:E,$AA$2)*1000</f>
        <v>1002.4454485607941</v>
      </c>
      <c r="AG3" s="82" t="str">
        <f t="shared" si="1"/>
        <v/>
      </c>
      <c r="AH3" s="82">
        <f t="shared" si="2"/>
        <v>3.8661603063269468E-4</v>
      </c>
      <c r="AI3" s="82">
        <f t="shared" si="3"/>
        <v>3.0713231919230567E-4</v>
      </c>
      <c r="AJ3" s="82">
        <f t="shared" si="4"/>
        <v>-1.6556038531120977E-5</v>
      </c>
      <c r="AK3" s="82" t="str">
        <f t="shared" si="5"/>
        <v/>
      </c>
      <c r="AL3" s="82" t="str">
        <f t="shared" si="6"/>
        <v/>
      </c>
      <c r="AN3" t="str">
        <f>Holdings!B3</f>
        <v>NBI ME</v>
      </c>
      <c r="AO3">
        <f>Holdings!F16</f>
        <v>29.85</v>
      </c>
      <c r="AP3">
        <f>Holdings!F3</f>
        <v>16.23</v>
      </c>
      <c r="AQ3">
        <f t="shared" ref="AQ3:AQ13" si="16">AP3/AO3-1</f>
        <v>-0.45628140703517595</v>
      </c>
      <c r="AR3">
        <f t="shared" ref="AR3:AR13" si="17">ABS(AQ3)</f>
        <v>0.45628140703517595</v>
      </c>
      <c r="AS3" t="str">
        <f t="shared" ref="AS3:AS13" si="18">IF(AQ3&gt;=0,"green","red")</f>
        <v>red</v>
      </c>
    </row>
    <row r="4" spans="1:47" ht="16" x14ac:dyDescent="0.2">
      <c r="A4" s="211">
        <v>43474</v>
      </c>
      <c r="B4" s="281">
        <v>1000</v>
      </c>
      <c r="C4" s="281">
        <v>1003.719783</v>
      </c>
      <c r="D4" s="281">
        <v>1003.719783</v>
      </c>
      <c r="E4" s="281">
        <v>1000</v>
      </c>
      <c r="F4" s="281">
        <v>1003.688726</v>
      </c>
      <c r="G4" s="82" t="str">
        <f t="shared" si="7"/>
        <v/>
      </c>
      <c r="H4" s="82">
        <f t="shared" si="8"/>
        <v>3.105700000003253E-5</v>
      </c>
      <c r="I4" s="82">
        <f t="shared" si="9"/>
        <v>3.105700000003253E-5</v>
      </c>
      <c r="J4" s="82" t="str">
        <f t="shared" si="10"/>
        <v/>
      </c>
      <c r="K4" s="82" t="str">
        <f t="shared" si="11"/>
        <v/>
      </c>
      <c r="L4" s="82" t="str">
        <f t="shared" si="12"/>
        <v/>
      </c>
      <c r="N4">
        <f t="shared" ref="N4:N67" si="19">N3+1</f>
        <v>929</v>
      </c>
      <c r="O4" s="212" cm="1">
        <f t="array" ref="O4">INDEX($A:$A,N4)</f>
        <v>44819</v>
      </c>
      <c r="P4" cm="1">
        <f t="array" ref="P4">INDEX(B:B,$N4)/INDEX(B:B,$N$2)*1000</f>
        <v>1001.5957768451551</v>
      </c>
      <c r="Q4" cm="1">
        <f t="array" ref="Q4">INDEX(C:C,$N4)/INDEX(C:C,$N$2)*1000</f>
        <v>1000.6602681788368</v>
      </c>
      <c r="R4" cm="1">
        <f t="array" ref="R4">INDEX(D:D,$N4)/INDEX(D:D,$N$2)*1000</f>
        <v>1000.8455890717976</v>
      </c>
      <c r="S4" cm="1">
        <f t="array" ref="S4">INDEX(E:E,$N4)/INDEX(E:E,$N$2)*1000</f>
        <v>1001.7221489561742</v>
      </c>
      <c r="T4" s="82" t="str">
        <f t="shared" ref="T4:T67" si="20">IF((P4-$S4)/1000 &gt; 0, (P4-$S4)/1000, "")</f>
        <v/>
      </c>
      <c r="U4" s="82" t="str">
        <f t="shared" ref="U4:U67" si="21">IF((Q4-$S4)/1000 &gt; 0, (Q4-$S4)/1000, "")</f>
        <v/>
      </c>
      <c r="V4" s="82" t="str">
        <f t="shared" ref="V4:V67" si="22">IF((R4-$S4)/1000 &gt; 0, (R4-$S4)/1000, "")</f>
        <v/>
      </c>
      <c r="W4" s="82">
        <f t="shared" si="13"/>
        <v>-1.2637211101912272E-4</v>
      </c>
      <c r="X4" s="82">
        <f t="shared" si="14"/>
        <v>-1.0618807773374783E-3</v>
      </c>
      <c r="Y4" s="82">
        <f t="shared" si="15"/>
        <v>-8.7655988437666105E-4</v>
      </c>
      <c r="AA4">
        <f t="shared" ref="AA4:AA67" si="23">AA3+1</f>
        <v>1431</v>
      </c>
      <c r="AB4" s="265" cm="1">
        <f t="array" ref="AB4">INDEX($A:$A,AA4)</f>
        <v>45551</v>
      </c>
      <c r="AC4" cm="1">
        <f t="array" ref="AC4">INDEX(B:B,$AA4)/INDEX(B:B,$AA$2)*1000</f>
        <v>1006.1387520078951</v>
      </c>
      <c r="AD4" cm="1">
        <f t="array" ref="AD4">INDEX(C:C,$AA4)/INDEX(C:C,$AA$2)*1000</f>
        <v>1006.380384493045</v>
      </c>
      <c r="AE4" cm="1">
        <f t="array" ref="AE4">INDEX(D:D,$AA4)/INDEX(D:D,$AA$2)*1000</f>
        <v>1006.332746919963</v>
      </c>
      <c r="AF4" cm="1">
        <f t="array" ref="AF4">INDEX(E:E,$AA4)/INDEX(E:E,$AA$2)*1000</f>
        <v>1006.2717387201033</v>
      </c>
      <c r="AG4" s="82" t="str">
        <f t="shared" si="1"/>
        <v/>
      </c>
      <c r="AH4" s="82">
        <f t="shared" si="2"/>
        <v>1.086457729417134E-4</v>
      </c>
      <c r="AI4" s="82">
        <f t="shared" si="3"/>
        <v>6.1008199859770683E-5</v>
      </c>
      <c r="AJ4" s="82">
        <f t="shared" si="4"/>
        <v>-1.329867122082078E-4</v>
      </c>
      <c r="AK4" s="82" t="str">
        <f t="shared" si="5"/>
        <v/>
      </c>
      <c r="AL4" s="82" t="str">
        <f t="shared" si="6"/>
        <v/>
      </c>
      <c r="AN4" t="str">
        <f>Holdings!B4</f>
        <v>TD Core</v>
      </c>
      <c r="AO4">
        <f>Holdings!F17</f>
        <v>75.22</v>
      </c>
      <c r="AP4">
        <f>Holdings!F4</f>
        <v>10.55</v>
      </c>
      <c r="AQ4">
        <f t="shared" si="16"/>
        <v>-0.85974474873703799</v>
      </c>
      <c r="AR4">
        <f t="shared" si="17"/>
        <v>0.85974474873703799</v>
      </c>
      <c r="AS4" t="str">
        <f t="shared" si="18"/>
        <v>red</v>
      </c>
    </row>
    <row r="5" spans="1:47" ht="16" x14ac:dyDescent="0.2">
      <c r="A5" s="211">
        <v>43475</v>
      </c>
      <c r="B5" s="281">
        <v>1000</v>
      </c>
      <c r="C5" s="281">
        <v>1006.770165</v>
      </c>
      <c r="D5" s="281">
        <v>1006.770165</v>
      </c>
      <c r="E5" s="281">
        <v>1000</v>
      </c>
      <c r="F5" s="281">
        <v>1006.7092280000001</v>
      </c>
      <c r="G5" s="82" t="str">
        <f t="shared" si="7"/>
        <v/>
      </c>
      <c r="H5" s="82">
        <f t="shared" si="8"/>
        <v>6.0936999999967158E-5</v>
      </c>
      <c r="I5" s="82">
        <f t="shared" si="9"/>
        <v>6.0936999999967158E-5</v>
      </c>
      <c r="J5" s="82" t="str">
        <f t="shared" si="10"/>
        <v/>
      </c>
      <c r="K5" s="82" t="str">
        <f t="shared" si="11"/>
        <v/>
      </c>
      <c r="L5" s="82" t="str">
        <f t="shared" si="12"/>
        <v/>
      </c>
      <c r="N5">
        <f t="shared" si="19"/>
        <v>930</v>
      </c>
      <c r="O5" s="212" cm="1">
        <f t="array" ref="O5">INDEX($A:$A,N5)</f>
        <v>44820</v>
      </c>
      <c r="P5" cm="1">
        <f t="array" ref="P5">INDEX(B:B,$N5)/INDEX(B:B,$N$2)*1000</f>
        <v>1000.1204040157717</v>
      </c>
      <c r="Q5" cm="1">
        <f t="array" ref="Q5">INDEX(C:C,$N5)/INDEX(C:C,$N$2)*1000</f>
        <v>997.68005710533635</v>
      </c>
      <c r="R5" cm="1">
        <f t="array" ref="R5">INDEX(D:D,$N5)/INDEX(D:D,$N$2)*1000</f>
        <v>998.16348133262443</v>
      </c>
      <c r="S5" cm="1">
        <f t="array" ref="S5">INDEX(E:E,$N5)/INDEX(E:E,$N$2)*1000</f>
        <v>1000.3588765606614</v>
      </c>
      <c r="T5" s="82" t="str">
        <f t="shared" si="20"/>
        <v/>
      </c>
      <c r="U5" s="82" t="str">
        <f t="shared" si="21"/>
        <v/>
      </c>
      <c r="V5" s="82" t="str">
        <f t="shared" si="22"/>
        <v/>
      </c>
      <c r="W5" s="82">
        <f t="shared" si="13"/>
        <v>-2.3847254488975977E-4</v>
      </c>
      <c r="X5" s="82">
        <f t="shared" si="14"/>
        <v>-2.6788194553250834E-3</v>
      </c>
      <c r="Y5" s="82">
        <f t="shared" si="15"/>
        <v>-2.1953952280370005E-3</v>
      </c>
      <c r="AA5">
        <f t="shared" si="23"/>
        <v>1432</v>
      </c>
      <c r="AB5" s="265" cm="1">
        <f t="array" ref="AB5">INDEX($A:$A,AA5)</f>
        <v>45552</v>
      </c>
      <c r="AC5" cm="1">
        <f t="array" ref="AC5">INDEX(B:B,$AA5)/INDEX(B:B,$AA$2)*1000</f>
        <v>1004.4390476556513</v>
      </c>
      <c r="AD5" cm="1">
        <f t="array" ref="AD5">INDEX(C:C,$AA5)/INDEX(C:C,$AA$2)*1000</f>
        <v>1005.1341767676167</v>
      </c>
      <c r="AE5" cm="1">
        <f t="array" ref="AE5">INDEX(D:D,$AA5)/INDEX(D:D,$AA$2)*1000</f>
        <v>1004.9971350757046</v>
      </c>
      <c r="AF5" cm="1">
        <f t="array" ref="AF5">INDEX(E:E,$AA5)/INDEX(E:E,$AA$2)*1000</f>
        <v>1004.5049963367385</v>
      </c>
      <c r="AG5" s="82" t="str">
        <f t="shared" si="1"/>
        <v/>
      </c>
      <c r="AH5" s="82">
        <f t="shared" si="2"/>
        <v>6.2918043087825031E-4</v>
      </c>
      <c r="AI5" s="82">
        <f t="shared" si="3"/>
        <v>4.9213873896610492E-4</v>
      </c>
      <c r="AJ5" s="82">
        <f t="shared" si="4"/>
        <v>-6.5948681087206747E-5</v>
      </c>
      <c r="AK5" s="82" t="str">
        <f t="shared" si="5"/>
        <v/>
      </c>
      <c r="AL5" s="82" t="str">
        <f t="shared" si="6"/>
        <v/>
      </c>
      <c r="AN5" t="str">
        <f>Holdings!B5</f>
        <v>XBB</v>
      </c>
      <c r="AO5">
        <f>Holdings!F18</f>
        <v>32.79</v>
      </c>
      <c r="AP5">
        <f>Holdings!F5</f>
        <v>28.24</v>
      </c>
      <c r="AQ5">
        <f t="shared" si="16"/>
        <v>-0.13876181762732542</v>
      </c>
      <c r="AR5">
        <f t="shared" si="17"/>
        <v>0.13876181762732542</v>
      </c>
      <c r="AS5" t="str">
        <f t="shared" si="18"/>
        <v>red</v>
      </c>
    </row>
    <row r="6" spans="1:47" ht="16" x14ac:dyDescent="0.2">
      <c r="A6" s="211">
        <v>43476</v>
      </c>
      <c r="B6" s="281">
        <v>1000</v>
      </c>
      <c r="C6" s="281">
        <v>1007.943853</v>
      </c>
      <c r="D6" s="281">
        <v>1007.943853</v>
      </c>
      <c r="E6" s="281">
        <v>1000</v>
      </c>
      <c r="F6" s="281">
        <v>1007.899604</v>
      </c>
      <c r="G6" s="82" t="str">
        <f t="shared" si="7"/>
        <v/>
      </c>
      <c r="H6" s="82">
        <f t="shared" si="8"/>
        <v>4.4249000000036174E-5</v>
      </c>
      <c r="I6" s="82">
        <f t="shared" si="9"/>
        <v>4.4249000000036174E-5</v>
      </c>
      <c r="J6" s="82" t="str">
        <f t="shared" si="10"/>
        <v/>
      </c>
      <c r="K6" s="82" t="str">
        <f t="shared" si="11"/>
        <v/>
      </c>
      <c r="L6" s="82" t="str">
        <f t="shared" si="12"/>
        <v/>
      </c>
      <c r="N6">
        <f t="shared" si="19"/>
        <v>931</v>
      </c>
      <c r="O6" s="212" cm="1">
        <f t="array" ref="O6">INDEX($A:$A,N6)</f>
        <v>44823</v>
      </c>
      <c r="P6" cm="1">
        <f t="array" ref="P6">INDEX(B:B,$N6)/INDEX(B:B,$N$2)*1000</f>
        <v>1001.2958091267557</v>
      </c>
      <c r="Q6" cm="1">
        <f t="array" ref="Q6">INDEX(C:C,$N6)/INDEX(C:C,$N$2)*1000</f>
        <v>1000.7397864746677</v>
      </c>
      <c r="R6" cm="1">
        <f t="array" ref="R6">INDEX(D:D,$N6)/INDEX(D:D,$N$2)*1000</f>
        <v>1000.8499331883219</v>
      </c>
      <c r="S6" cm="1">
        <f t="array" ref="S6">INDEX(E:E,$N6)/INDEX(E:E,$N$2)*1000</f>
        <v>1001.4259378733785</v>
      </c>
      <c r="T6" s="82" t="str">
        <f t="shared" si="20"/>
        <v/>
      </c>
      <c r="U6" s="82" t="str">
        <f t="shared" si="21"/>
        <v/>
      </c>
      <c r="V6" s="82" t="str">
        <f t="shared" si="22"/>
        <v/>
      </c>
      <c r="W6" s="82">
        <f t="shared" si="13"/>
        <v>-1.3012874662285867E-4</v>
      </c>
      <c r="X6" s="82">
        <f t="shared" si="14"/>
        <v>-6.8615139871087646E-4</v>
      </c>
      <c r="Y6" s="82">
        <f t="shared" si="15"/>
        <v>-5.7600468505665959E-4</v>
      </c>
      <c r="AA6">
        <f t="shared" si="23"/>
        <v>1433</v>
      </c>
      <c r="AB6" s="265" cm="1">
        <f t="array" ref="AB6">INDEX($A:$A,AA6)</f>
        <v>45553</v>
      </c>
      <c r="AC6" cm="1">
        <f t="array" ref="AC6">INDEX(B:B,$AA6)/INDEX(B:B,$AA$2)*1000</f>
        <v>1002.0766914636539</v>
      </c>
      <c r="AD6" cm="1">
        <f t="array" ref="AD6">INDEX(C:C,$AA6)/INDEX(C:C,$AA$2)*1000</f>
        <v>1002.7174720242724</v>
      </c>
      <c r="AE6" cm="1">
        <f t="array" ref="AE6">INDEX(D:D,$AA6)/INDEX(D:D,$AA$2)*1000</f>
        <v>1002.591144388119</v>
      </c>
      <c r="AF6" cm="1">
        <f t="array" ref="AF6">INDEX(E:E,$AA6)/INDEX(E:E,$AA$2)*1000</f>
        <v>1002.065462031823</v>
      </c>
      <c r="AG6" s="82">
        <f t="shared" si="1"/>
        <v>1.1229431830884096E-5</v>
      </c>
      <c r="AH6" s="82">
        <f t="shared" si="2"/>
        <v>6.5200999244939344E-4</v>
      </c>
      <c r="AI6" s="82">
        <f t="shared" si="3"/>
        <v>5.2568235629598802E-4</v>
      </c>
      <c r="AJ6" s="82" t="str">
        <f t="shared" si="4"/>
        <v/>
      </c>
      <c r="AK6" s="82" t="str">
        <f t="shared" si="5"/>
        <v/>
      </c>
      <c r="AL6" s="82" t="str">
        <f t="shared" si="6"/>
        <v/>
      </c>
      <c r="AN6" t="str">
        <f>Holdings!B6</f>
        <v>XCB</v>
      </c>
      <c r="AO6">
        <f>Holdings!F19</f>
        <v>29.32</v>
      </c>
      <c r="AP6">
        <f>Holdings!F6</f>
        <v>20.25</v>
      </c>
      <c r="AQ6">
        <f t="shared" si="16"/>
        <v>-0.30934515688949527</v>
      </c>
      <c r="AR6">
        <f t="shared" si="17"/>
        <v>0.30934515688949527</v>
      </c>
      <c r="AS6" t="str">
        <f t="shared" si="18"/>
        <v>red</v>
      </c>
    </row>
    <row r="7" spans="1:47" ht="16" x14ac:dyDescent="0.2">
      <c r="A7" s="211">
        <v>43479</v>
      </c>
      <c r="B7" s="281">
        <v>1000</v>
      </c>
      <c r="C7" s="281">
        <v>1006.792542</v>
      </c>
      <c r="D7" s="281">
        <v>1006.792542</v>
      </c>
      <c r="E7" s="281">
        <v>1000</v>
      </c>
      <c r="F7" s="281">
        <v>1006.762866</v>
      </c>
      <c r="G7" s="82" t="str">
        <f t="shared" si="7"/>
        <v/>
      </c>
      <c r="H7" s="82">
        <f t="shared" si="8"/>
        <v>2.967599999999493E-5</v>
      </c>
      <c r="I7" s="82">
        <f t="shared" si="9"/>
        <v>2.967599999999493E-5</v>
      </c>
      <c r="J7" s="82" t="str">
        <f t="shared" si="10"/>
        <v/>
      </c>
      <c r="K7" s="82" t="str">
        <f t="shared" si="11"/>
        <v/>
      </c>
      <c r="L7" s="82" t="str">
        <f t="shared" si="12"/>
        <v/>
      </c>
      <c r="N7">
        <f t="shared" si="19"/>
        <v>932</v>
      </c>
      <c r="O7" s="212" cm="1">
        <f t="array" ref="O7">INDEX($A:$A,N7)</f>
        <v>44824</v>
      </c>
      <c r="P7" cm="1">
        <f t="array" ref="P7">INDEX(B:B,$N7)/INDEX(B:B,$N$2)*1000</f>
        <v>1000.9269597349399</v>
      </c>
      <c r="Q7" cm="1">
        <f t="array" ref="Q7">INDEX(C:C,$N7)/INDEX(C:C,$N$2)*1000</f>
        <v>998.52401598981783</v>
      </c>
      <c r="R7" cm="1">
        <f t="array" ref="R7">INDEX(D:D,$N7)/INDEX(D:D,$N$2)*1000</f>
        <v>999.00003061940311</v>
      </c>
      <c r="S7" cm="1">
        <f t="array" ref="S7">INDEX(E:E,$N7)/INDEX(E:E,$N$2)*1000</f>
        <v>1001.1875774564767</v>
      </c>
      <c r="T7" s="82" t="str">
        <f t="shared" si="20"/>
        <v/>
      </c>
      <c r="U7" s="82" t="str">
        <f t="shared" si="21"/>
        <v/>
      </c>
      <c r="V7" s="82" t="str">
        <f t="shared" si="22"/>
        <v/>
      </c>
      <c r="W7" s="82">
        <f t="shared" si="13"/>
        <v>-2.6061772153673248E-4</v>
      </c>
      <c r="X7" s="82">
        <f t="shared" si="14"/>
        <v>-2.6635614666588479E-3</v>
      </c>
      <c r="Y7" s="82">
        <f t="shared" si="15"/>
        <v>-2.1875468370735687E-3</v>
      </c>
      <c r="AA7">
        <f t="shared" si="23"/>
        <v>1434</v>
      </c>
      <c r="AB7" s="265" cm="1">
        <f t="array" ref="AB7">INDEX($A:$A,AA7)</f>
        <v>45554</v>
      </c>
      <c r="AC7" cm="1">
        <f t="array" ref="AC7">INDEX(B:B,$AA7)/INDEX(B:B,$AA$2)*1000</f>
        <v>1007.7666455703394</v>
      </c>
      <c r="AD7" cm="1">
        <f t="array" ref="AD7">INDEX(C:C,$AA7)/INDEX(C:C,$AA$2)*1000</f>
        <v>1008.6235354388901</v>
      </c>
      <c r="AE7" cm="1">
        <f t="array" ref="AE7">INDEX(D:D,$AA7)/INDEX(D:D,$AA$2)*1000</f>
        <v>1008.4546031996515</v>
      </c>
      <c r="AF7" cm="1">
        <f t="array" ref="AF7">INDEX(E:E,$AA7)/INDEX(E:E,$AA$2)*1000</f>
        <v>1007.8012042695401</v>
      </c>
      <c r="AG7" s="82" t="str">
        <f t="shared" si="1"/>
        <v/>
      </c>
      <c r="AH7" s="82">
        <f t="shared" si="2"/>
        <v>8.2233116935003631E-4</v>
      </c>
      <c r="AI7" s="82">
        <f t="shared" si="3"/>
        <v>6.5339893011139342E-4</v>
      </c>
      <c r="AJ7" s="82">
        <f t="shared" si="4"/>
        <v>-3.455869920071564E-5</v>
      </c>
      <c r="AK7" s="82" t="str">
        <f t="shared" si="5"/>
        <v/>
      </c>
      <c r="AL7" s="82" t="str">
        <f t="shared" si="6"/>
        <v/>
      </c>
      <c r="AN7" t="str">
        <f>Holdings!B7</f>
        <v>XEF</v>
      </c>
      <c r="AO7">
        <f>Holdings!F20</f>
        <v>18.829999999999998</v>
      </c>
      <c r="AP7">
        <f>Holdings!F7</f>
        <v>44.4</v>
      </c>
      <c r="AQ7">
        <f t="shared" si="16"/>
        <v>1.3579394583112059</v>
      </c>
      <c r="AR7">
        <f t="shared" si="17"/>
        <v>1.3579394583112059</v>
      </c>
      <c r="AS7" t="str">
        <f t="shared" si="18"/>
        <v>green</v>
      </c>
    </row>
    <row r="8" spans="1:47" ht="16" x14ac:dyDescent="0.2">
      <c r="A8" s="211">
        <v>43480</v>
      </c>
      <c r="B8" s="281">
        <v>1000</v>
      </c>
      <c r="C8" s="281">
        <v>1009.0997589999999</v>
      </c>
      <c r="D8" s="281">
        <v>1009.0997589999999</v>
      </c>
      <c r="E8" s="281">
        <v>1000</v>
      </c>
      <c r="F8" s="281">
        <v>1009.035513</v>
      </c>
      <c r="G8" s="82" t="str">
        <f t="shared" si="7"/>
        <v/>
      </c>
      <c r="H8" s="82">
        <f t="shared" si="8"/>
        <v>6.4245999999911876E-5</v>
      </c>
      <c r="I8" s="82">
        <f t="shared" si="9"/>
        <v>6.4245999999911876E-5</v>
      </c>
      <c r="J8" s="82" t="str">
        <f t="shared" si="10"/>
        <v/>
      </c>
      <c r="K8" s="82" t="str">
        <f t="shared" si="11"/>
        <v/>
      </c>
      <c r="L8" s="82" t="str">
        <f t="shared" si="12"/>
        <v/>
      </c>
      <c r="N8">
        <f t="shared" si="19"/>
        <v>933</v>
      </c>
      <c r="O8" s="212" cm="1">
        <f t="array" ref="O8">INDEX($A:$A,N8)</f>
        <v>44825</v>
      </c>
      <c r="P8" cm="1">
        <f t="array" ref="P8">INDEX(B:B,$N8)/INDEX(B:B,$N$2)*1000</f>
        <v>999.42170735320587</v>
      </c>
      <c r="Q8" cm="1">
        <f t="array" ref="Q8">INDEX(C:C,$N8)/INDEX(C:C,$N$2)*1000</f>
        <v>995.09861513164935</v>
      </c>
      <c r="R8" cm="1">
        <f t="array" ref="R8">INDEX(D:D,$N8)/INDEX(D:D,$N$2)*1000</f>
        <v>995.95500348976361</v>
      </c>
      <c r="S8" cm="1">
        <f t="array" ref="S8">INDEX(E:E,$N8)/INDEX(E:E,$N$2)*1000</f>
        <v>999.86781240977234</v>
      </c>
      <c r="T8" s="82" t="str">
        <f t="shared" si="20"/>
        <v/>
      </c>
      <c r="U8" s="82" t="str">
        <f t="shared" si="21"/>
        <v/>
      </c>
      <c r="V8" s="82" t="str">
        <f t="shared" si="22"/>
        <v/>
      </c>
      <c r="W8" s="82">
        <f t="shared" si="13"/>
        <v>-4.4610505656646638E-4</v>
      </c>
      <c r="X8" s="82">
        <f t="shared" si="14"/>
        <v>-4.7691972781229875E-3</v>
      </c>
      <c r="Y8" s="82">
        <f t="shared" si="15"/>
        <v>-3.9128089200087292E-3</v>
      </c>
      <c r="AA8">
        <f t="shared" si="23"/>
        <v>1435</v>
      </c>
      <c r="AB8" s="265" cm="1">
        <f t="array" ref="AB8">INDEX($A:$A,AA8)</f>
        <v>45555</v>
      </c>
      <c r="AC8" cm="1">
        <f t="array" ref="AC8">INDEX(B:B,$AA8)/INDEX(B:B,$AA$2)*1000</f>
        <v>1007.0335347652295</v>
      </c>
      <c r="AD8" cm="1">
        <f t="array" ref="AD8">INDEX(C:C,$AA8)/INDEX(C:C,$AA$2)*1000</f>
        <v>1008.1060257540008</v>
      </c>
      <c r="AE8" cm="1">
        <f t="array" ref="AE8">INDEX(D:D,$AA8)/INDEX(D:D,$AA$2)*1000</f>
        <v>1007.8945890403093</v>
      </c>
      <c r="AF8" cm="1">
        <f t="array" ref="AF8">INDEX(E:E,$AA8)/INDEX(E:E,$AA$2)*1000</f>
        <v>1007.1102621431438</v>
      </c>
      <c r="AG8" s="82" t="str">
        <f t="shared" si="1"/>
        <v/>
      </c>
      <c r="AH8" s="82">
        <f t="shared" si="2"/>
        <v>9.9576361085701144E-4</v>
      </c>
      <c r="AI8" s="82">
        <f t="shared" si="3"/>
        <v>7.8432689716544243E-4</v>
      </c>
      <c r="AJ8" s="82">
        <f t="shared" si="4"/>
        <v>-7.6727377914266977E-5</v>
      </c>
      <c r="AK8" s="82" t="str">
        <f t="shared" si="5"/>
        <v/>
      </c>
      <c r="AL8" s="82" t="str">
        <f t="shared" si="6"/>
        <v/>
      </c>
      <c r="AM8" s="144"/>
      <c r="AN8" t="str">
        <f>Holdings!B8</f>
        <v>XEM</v>
      </c>
      <c r="AO8">
        <f>Holdings!F21</f>
        <v>19.14</v>
      </c>
      <c r="AP8">
        <f>Holdings!F8</f>
        <v>38.5</v>
      </c>
      <c r="AQ8">
        <f t="shared" si="16"/>
        <v>1.0114942528735633</v>
      </c>
      <c r="AR8">
        <f t="shared" si="17"/>
        <v>1.0114942528735633</v>
      </c>
      <c r="AS8" t="str">
        <f t="shared" si="18"/>
        <v>green</v>
      </c>
    </row>
    <row r="9" spans="1:47" ht="16" x14ac:dyDescent="0.2">
      <c r="A9" s="211">
        <v>43481</v>
      </c>
      <c r="B9" s="281">
        <v>1000</v>
      </c>
      <c r="C9" s="281">
        <v>1010.012193</v>
      </c>
      <c r="D9" s="281">
        <v>1010.012193</v>
      </c>
      <c r="E9" s="281">
        <v>1000</v>
      </c>
      <c r="F9" s="281">
        <v>1009.901867</v>
      </c>
      <c r="G9" s="82" t="str">
        <f t="shared" si="7"/>
        <v/>
      </c>
      <c r="H9" s="82">
        <f t="shared" si="8"/>
        <v>1.1032599999998638E-4</v>
      </c>
      <c r="I9" s="82">
        <f t="shared" si="9"/>
        <v>1.1032599999998638E-4</v>
      </c>
      <c r="J9" s="82" t="str">
        <f t="shared" si="10"/>
        <v/>
      </c>
      <c r="K9" s="82" t="str">
        <f t="shared" si="11"/>
        <v/>
      </c>
      <c r="L9" s="82" t="str">
        <f t="shared" si="12"/>
        <v/>
      </c>
      <c r="N9">
        <f t="shared" si="19"/>
        <v>934</v>
      </c>
      <c r="O9" s="212" cm="1">
        <f t="array" ref="O9">INDEX($A:$A,N9)</f>
        <v>44826</v>
      </c>
      <c r="P9" cm="1">
        <f t="array" ref="P9">INDEX(B:B,$N9)/INDEX(B:B,$N$2)*1000</f>
        <v>994.72465580528274</v>
      </c>
      <c r="Q9" cm="1">
        <f t="array" ref="Q9">INDEX(C:C,$N9)/INDEX(C:C,$N$2)*1000</f>
        <v>990.53959952941523</v>
      </c>
      <c r="R9" cm="1">
        <f t="array" ref="R9">INDEX(D:D,$N9)/INDEX(D:D,$N$2)*1000</f>
        <v>991.36864359086462</v>
      </c>
      <c r="S9" cm="1">
        <f t="array" ref="S9">INDEX(E:E,$N9)/INDEX(E:E,$N$2)*1000</f>
        <v>995.14483869828109</v>
      </c>
      <c r="T9" s="82" t="str">
        <f t="shared" si="20"/>
        <v/>
      </c>
      <c r="U9" s="82" t="str">
        <f t="shared" si="21"/>
        <v/>
      </c>
      <c r="V9" s="82" t="str">
        <f t="shared" si="22"/>
        <v/>
      </c>
      <c r="W9" s="82">
        <f t="shared" si="13"/>
        <v>-4.2018289299835485E-4</v>
      </c>
      <c r="X9" s="82">
        <f t="shared" si="14"/>
        <v>-4.6052391688658646E-3</v>
      </c>
      <c r="Y9" s="82">
        <f t="shared" si="15"/>
        <v>-3.7761951074164698E-3</v>
      </c>
      <c r="AA9">
        <f t="shared" si="23"/>
        <v>1436</v>
      </c>
      <c r="AB9" s="265" cm="1">
        <f t="array" ref="AB9">INDEX($A:$A,AA9)</f>
        <v>45558</v>
      </c>
      <c r="AC9" cm="1">
        <f t="array" ref="AC9">INDEX(B:B,$AA9)/INDEX(B:B,$AA$2)*1000</f>
        <v>1007.1887445277737</v>
      </c>
      <c r="AD9" cm="1">
        <f t="array" ref="AD9">INDEX(C:C,$AA9)/INDEX(C:C,$AA$2)*1000</f>
        <v>1007.9185234494248</v>
      </c>
      <c r="AE9" cm="1">
        <f t="array" ref="AE9">INDEX(D:D,$AA9)/INDEX(D:D,$AA$2)*1000</f>
        <v>1007.7746506383683</v>
      </c>
      <c r="AF9" cm="1">
        <f t="array" ref="AF9">INDEX(E:E,$AA9)/INDEX(E:E,$AA$2)*1000</f>
        <v>1007.2885046939222</v>
      </c>
      <c r="AG9" s="82" t="str">
        <f t="shared" si="1"/>
        <v/>
      </c>
      <c r="AH9" s="82">
        <f t="shared" si="2"/>
        <v>6.3001875550264686E-4</v>
      </c>
      <c r="AI9" s="82">
        <f t="shared" si="3"/>
        <v>4.8614594444609338E-4</v>
      </c>
      <c r="AJ9" s="82">
        <f t="shared" si="4"/>
        <v>-9.9760166148485046E-5</v>
      </c>
      <c r="AK9" s="82" t="str">
        <f t="shared" si="5"/>
        <v/>
      </c>
      <c r="AL9" s="82" t="str">
        <f t="shared" si="6"/>
        <v/>
      </c>
      <c r="AN9" t="str">
        <f>Holdings!B9</f>
        <v>XHY</v>
      </c>
      <c r="AO9">
        <f>Holdings!F22</f>
        <v>15.85</v>
      </c>
      <c r="AP9">
        <f>Holdings!F9</f>
        <v>16.84</v>
      </c>
      <c r="AQ9">
        <f t="shared" si="16"/>
        <v>6.246056782334386E-2</v>
      </c>
      <c r="AR9">
        <f t="shared" si="17"/>
        <v>6.246056782334386E-2</v>
      </c>
      <c r="AS9" t="str">
        <f t="shared" si="18"/>
        <v>green</v>
      </c>
    </row>
    <row r="10" spans="1:47" ht="16" x14ac:dyDescent="0.2">
      <c r="A10" s="211">
        <v>43482</v>
      </c>
      <c r="B10" s="281">
        <v>1000</v>
      </c>
      <c r="C10" s="281">
        <v>1013.452979</v>
      </c>
      <c r="D10" s="281">
        <v>1013.452979</v>
      </c>
      <c r="E10" s="281">
        <v>1000</v>
      </c>
      <c r="F10" s="281">
        <v>1013.290003</v>
      </c>
      <c r="G10" s="82" t="str">
        <f t="shared" si="7"/>
        <v/>
      </c>
      <c r="H10" s="82">
        <f t="shared" si="8"/>
        <v>1.6297600000007151E-4</v>
      </c>
      <c r="I10" s="82">
        <f t="shared" si="9"/>
        <v>1.6297600000007151E-4</v>
      </c>
      <c r="J10" s="82" t="str">
        <f t="shared" si="10"/>
        <v/>
      </c>
      <c r="K10" s="82" t="str">
        <f t="shared" si="11"/>
        <v/>
      </c>
      <c r="L10" s="82" t="str">
        <f t="shared" si="12"/>
        <v/>
      </c>
      <c r="N10">
        <f t="shared" si="19"/>
        <v>935</v>
      </c>
      <c r="O10" s="212" cm="1">
        <f t="array" ref="O10">INDEX($A:$A,N10)</f>
        <v>44827</v>
      </c>
      <c r="P10" cm="1">
        <f t="array" ref="P10">INDEX(B:B,$N10)/INDEX(B:B,$N$2)*1000</f>
        <v>986.93077190683698</v>
      </c>
      <c r="Q10" cm="1">
        <f t="array" ref="Q10">INDEX(C:C,$N10)/INDEX(C:C,$N$2)*1000</f>
        <v>979.69704596480256</v>
      </c>
      <c r="R10" cm="1">
        <f t="array" ref="R10">INDEX(D:D,$N10)/INDEX(D:D,$N$2)*1000</f>
        <v>981.13001993790476</v>
      </c>
      <c r="S10" cm="1">
        <f t="array" ref="S10">INDEX(E:E,$N10)/INDEX(E:E,$N$2)*1000</f>
        <v>987.49452445182862</v>
      </c>
      <c r="T10" s="82" t="str">
        <f t="shared" si="20"/>
        <v/>
      </c>
      <c r="U10" s="82" t="str">
        <f t="shared" si="21"/>
        <v/>
      </c>
      <c r="V10" s="82" t="str">
        <f t="shared" si="22"/>
        <v/>
      </c>
      <c r="W10" s="82">
        <f t="shared" si="13"/>
        <v>-5.6375254499164387E-4</v>
      </c>
      <c r="X10" s="82">
        <f t="shared" si="14"/>
        <v>-7.7974784870260688E-3</v>
      </c>
      <c r="Y10" s="82">
        <f t="shared" si="15"/>
        <v>-6.3645045139238618E-3</v>
      </c>
      <c r="AA10">
        <f t="shared" si="23"/>
        <v>1437</v>
      </c>
      <c r="AB10" s="265" cm="1">
        <f t="array" ref="AB10">INDEX($A:$A,AA10)</f>
        <v>45559</v>
      </c>
      <c r="AC10" cm="1">
        <f t="array" ref="AC10">INDEX(B:B,$AA10)/INDEX(B:B,$AA$2)*1000</f>
        <v>1006.2278942810212</v>
      </c>
      <c r="AD10" cm="1">
        <f t="array" ref="AD10">INDEX(C:C,$AA10)/INDEX(C:C,$AA$2)*1000</f>
        <v>1007.4371038098852</v>
      </c>
      <c r="AE10" cm="1">
        <f t="array" ref="AE10">INDEX(D:D,$AA10)/INDEX(D:D,$AA$2)*1000</f>
        <v>1007.1987137736227</v>
      </c>
      <c r="AF10" cm="1">
        <f t="array" ref="AF10">INDEX(E:E,$AA10)/INDEX(E:E,$AA$2)*1000</f>
        <v>1006.267941052408</v>
      </c>
      <c r="AG10" s="82" t="str">
        <f t="shared" si="1"/>
        <v/>
      </c>
      <c r="AH10" s="82">
        <f t="shared" si="2"/>
        <v>1.1691627574772383E-3</v>
      </c>
      <c r="AI10" s="82">
        <f t="shared" si="3"/>
        <v>9.3077272121468017E-4</v>
      </c>
      <c r="AJ10" s="82">
        <f t="shared" si="4"/>
        <v>-4.0046771386755608E-5</v>
      </c>
      <c r="AK10" s="82" t="str">
        <f t="shared" si="5"/>
        <v/>
      </c>
      <c r="AL10" s="82" t="str">
        <f t="shared" si="6"/>
        <v/>
      </c>
      <c r="AN10" t="str">
        <f>Holdings!B10</f>
        <v>XIG</v>
      </c>
      <c r="AO10">
        <f>Holdings!F23</f>
        <v>10.56000042</v>
      </c>
      <c r="AP10">
        <f>Holdings!F10</f>
        <v>20.11</v>
      </c>
      <c r="AQ10">
        <f t="shared" si="16"/>
        <v>0.90435598486462943</v>
      </c>
      <c r="AR10">
        <f t="shared" si="17"/>
        <v>0.90435598486462943</v>
      </c>
      <c r="AS10" t="str">
        <f t="shared" si="18"/>
        <v>green</v>
      </c>
    </row>
    <row r="11" spans="1:47" ht="16" x14ac:dyDescent="0.2">
      <c r="A11" s="211">
        <v>43483</v>
      </c>
      <c r="B11" s="281">
        <v>1000</v>
      </c>
      <c r="C11" s="281">
        <v>1016.132617</v>
      </c>
      <c r="D11" s="281">
        <v>1016.132617</v>
      </c>
      <c r="E11" s="281">
        <v>1000</v>
      </c>
      <c r="F11" s="281">
        <v>1015.86574</v>
      </c>
      <c r="G11" s="82" t="str">
        <f t="shared" si="7"/>
        <v/>
      </c>
      <c r="H11" s="82">
        <f t="shared" si="8"/>
        <v>2.6687700000002223E-4</v>
      </c>
      <c r="I11" s="82">
        <f t="shared" si="9"/>
        <v>2.6687700000002223E-4</v>
      </c>
      <c r="J11" s="82" t="str">
        <f t="shared" si="10"/>
        <v/>
      </c>
      <c r="K11" s="82" t="str">
        <f t="shared" si="11"/>
        <v/>
      </c>
      <c r="L11" s="82" t="str">
        <f t="shared" si="12"/>
        <v/>
      </c>
      <c r="N11">
        <f t="shared" si="19"/>
        <v>936</v>
      </c>
      <c r="O11" s="212" cm="1">
        <f t="array" ref="O11">INDEX($A:$A,N11)</f>
        <v>44830</v>
      </c>
      <c r="P11" cm="1">
        <f t="array" ref="P11">INDEX(B:B,$N11)/INDEX(B:B,$N$2)*1000</f>
        <v>982.51953420453401</v>
      </c>
      <c r="Q11" cm="1">
        <f t="array" ref="Q11">INDEX(C:C,$N11)/INDEX(C:C,$N$2)*1000</f>
        <v>974.08825013130058</v>
      </c>
      <c r="R11" cm="1">
        <f t="array" ref="R11">INDEX(D:D,$N11)/INDEX(D:D,$N$2)*1000</f>
        <v>975.75845539025079</v>
      </c>
      <c r="S11" cm="1">
        <f t="array" ref="S11">INDEX(E:E,$N11)/INDEX(E:E,$N$2)*1000</f>
        <v>983.03376256121305</v>
      </c>
      <c r="T11" s="82" t="str">
        <f t="shared" si="20"/>
        <v/>
      </c>
      <c r="U11" s="82" t="str">
        <f t="shared" si="21"/>
        <v/>
      </c>
      <c r="V11" s="82" t="str">
        <f t="shared" si="22"/>
        <v/>
      </c>
      <c r="W11" s="82">
        <f t="shared" si="13"/>
        <v>-5.1422835667904105E-4</v>
      </c>
      <c r="X11" s="82">
        <f t="shared" si="14"/>
        <v>-8.9455124299124694E-3</v>
      </c>
      <c r="Y11" s="82">
        <f t="shared" si="15"/>
        <v>-7.2753071709622643E-3</v>
      </c>
      <c r="AA11">
        <f t="shared" si="23"/>
        <v>1438</v>
      </c>
      <c r="AB11" s="265" cm="1">
        <f t="array" ref="AB11">INDEX($A:$A,AA11)</f>
        <v>45560</v>
      </c>
      <c r="AC11" cm="1">
        <f t="array" ref="AC11">INDEX(B:B,$AA11)/INDEX(B:B,$AA$2)*1000</f>
        <v>1003.7793260711941</v>
      </c>
      <c r="AD11" cm="1">
        <f t="array" ref="AD11">INDEX(C:C,$AA11)/INDEX(C:C,$AA$2)*1000</f>
        <v>1005.2219287589209</v>
      </c>
      <c r="AE11" cm="1">
        <f t="array" ref="AE11">INDEX(D:D,$AA11)/INDEX(D:D,$AA$2)*1000</f>
        <v>1004.9375259182602</v>
      </c>
      <c r="AF11" cm="1">
        <f t="array" ref="AF11">INDEX(E:E,$AA11)/INDEX(E:E,$AA$2)*1000</f>
        <v>1003.7468166441539</v>
      </c>
      <c r="AG11" s="82">
        <f t="shared" si="1"/>
        <v>3.2509427040167791E-5</v>
      </c>
      <c r="AH11" s="82">
        <f t="shared" si="2"/>
        <v>1.4751121147669438E-3</v>
      </c>
      <c r="AI11" s="82">
        <f t="shared" si="3"/>
        <v>1.1907092741063252E-3</v>
      </c>
      <c r="AJ11" s="82" t="str">
        <f t="shared" si="4"/>
        <v/>
      </c>
      <c r="AK11" s="82" t="str">
        <f t="shared" si="5"/>
        <v/>
      </c>
      <c r="AL11" s="82" t="str">
        <f t="shared" si="6"/>
        <v/>
      </c>
      <c r="AN11" t="str">
        <f>Holdings!B11</f>
        <v>XIU</v>
      </c>
      <c r="AO11">
        <f>Holdings!F24</f>
        <v>11.86</v>
      </c>
      <c r="AP11">
        <f>Holdings!F11</f>
        <v>43.405000000000001</v>
      </c>
      <c r="AQ11">
        <f t="shared" si="16"/>
        <v>2.6597807757166949</v>
      </c>
      <c r="AR11">
        <f t="shared" si="17"/>
        <v>2.6597807757166949</v>
      </c>
      <c r="AS11" t="str">
        <f t="shared" si="18"/>
        <v>green</v>
      </c>
    </row>
    <row r="12" spans="1:47" ht="16" x14ac:dyDescent="0.2">
      <c r="A12" s="211">
        <v>43486</v>
      </c>
      <c r="B12" s="281">
        <v>1000</v>
      </c>
      <c r="C12" s="281">
        <v>1016.574169</v>
      </c>
      <c r="D12" s="281">
        <v>1016.574169</v>
      </c>
      <c r="E12" s="281">
        <v>1000</v>
      </c>
      <c r="F12" s="281">
        <v>1016.347482</v>
      </c>
      <c r="G12" s="82" t="str">
        <f t="shared" si="7"/>
        <v/>
      </c>
      <c r="H12" s="82">
        <f t="shared" si="8"/>
        <v>2.2668699999996988E-4</v>
      </c>
      <c r="I12" s="82">
        <f t="shared" si="9"/>
        <v>2.2668699999996988E-4</v>
      </c>
      <c r="J12" s="82" t="str">
        <f t="shared" si="10"/>
        <v/>
      </c>
      <c r="K12" s="82" t="str">
        <f t="shared" si="11"/>
        <v/>
      </c>
      <c r="L12" s="82" t="str">
        <f t="shared" si="12"/>
        <v/>
      </c>
      <c r="N12">
        <f t="shared" si="19"/>
        <v>937</v>
      </c>
      <c r="O12" s="212" cm="1">
        <f t="array" ref="O12">INDEX($A:$A,N12)</f>
        <v>44831</v>
      </c>
      <c r="P12" cm="1">
        <f t="array" ref="P12">INDEX(B:B,$N12)/INDEX(B:B,$N$2)*1000</f>
        <v>973.72763291581202</v>
      </c>
      <c r="Q12" cm="1">
        <f t="array" ref="Q12">INDEX(C:C,$N12)/INDEX(C:C,$N$2)*1000</f>
        <v>967.56147095511278</v>
      </c>
      <c r="R12" cm="1">
        <f t="array" ref="R12">INDEX(D:D,$N12)/INDEX(D:D,$N$2)*1000</f>
        <v>968.78296463180118</v>
      </c>
      <c r="S12" cm="1">
        <f t="array" ref="S12">INDEX(E:E,$N12)/INDEX(E:E,$N$2)*1000</f>
        <v>974.0967160673149</v>
      </c>
      <c r="T12" s="82" t="str">
        <f t="shared" si="20"/>
        <v/>
      </c>
      <c r="U12" s="82" t="str">
        <f t="shared" si="21"/>
        <v/>
      </c>
      <c r="V12" s="82" t="str">
        <f t="shared" si="22"/>
        <v/>
      </c>
      <c r="W12" s="82">
        <f t="shared" si="13"/>
        <v>-3.690831515028776E-4</v>
      </c>
      <c r="X12" s="82">
        <f t="shared" si="14"/>
        <v>-6.5352451122021194E-3</v>
      </c>
      <c r="Y12" s="82">
        <f t="shared" si="15"/>
        <v>-5.3137514355137225E-3</v>
      </c>
      <c r="AA12">
        <f t="shared" si="23"/>
        <v>1439</v>
      </c>
      <c r="AB12" s="265" cm="1">
        <f t="array" ref="AB12">INDEX($A:$A,AA12)</f>
        <v>45561</v>
      </c>
      <c r="AC12" cm="1">
        <f t="array" ref="AC12">INDEX(B:B,$AA12)/INDEX(B:B,$AA$2)*1000</f>
        <v>1007.5535105210942</v>
      </c>
      <c r="AD12" cm="1">
        <f t="array" ref="AD12">INDEX(C:C,$AA12)/INDEX(C:C,$AA$2)*1000</f>
        <v>1009.2029650856682</v>
      </c>
      <c r="AE12" cm="1">
        <f t="array" ref="AE12">INDEX(D:D,$AA12)/INDEX(D:D,$AA$2)*1000</f>
        <v>1008.8777825534498</v>
      </c>
      <c r="AF12" cm="1">
        <f t="array" ref="AF12">INDEX(E:E,$AA12)/INDEX(E:E,$AA$2)*1000</f>
        <v>1007.4506045503592</v>
      </c>
      <c r="AG12" s="82">
        <f t="shared" si="1"/>
        <v>1.0290597073492336E-4</v>
      </c>
      <c r="AH12" s="82">
        <f t="shared" si="2"/>
        <v>1.7523605353089806E-3</v>
      </c>
      <c r="AI12" s="82">
        <f t="shared" si="3"/>
        <v>1.4271780030906029E-3</v>
      </c>
      <c r="AJ12" s="82" t="str">
        <f t="shared" si="4"/>
        <v/>
      </c>
      <c r="AK12" s="82" t="str">
        <f t="shared" si="5"/>
        <v/>
      </c>
      <c r="AL12" s="82" t="str">
        <f t="shared" si="6"/>
        <v/>
      </c>
      <c r="AN12" t="str">
        <f>Holdings!B12</f>
        <v>XSB</v>
      </c>
      <c r="AO12">
        <f>Holdings!F25</f>
        <v>25.7</v>
      </c>
      <c r="AP12">
        <f>Holdings!F12</f>
        <v>27.06</v>
      </c>
      <c r="AQ12">
        <f t="shared" si="16"/>
        <v>5.2918287937743225E-2</v>
      </c>
      <c r="AR12">
        <f t="shared" si="17"/>
        <v>5.2918287937743225E-2</v>
      </c>
      <c r="AS12" t="str">
        <f t="shared" si="18"/>
        <v>green</v>
      </c>
    </row>
    <row r="13" spans="1:47" ht="16" x14ac:dyDescent="0.2">
      <c r="A13" s="211">
        <v>43487</v>
      </c>
      <c r="B13" s="281">
        <v>1000</v>
      </c>
      <c r="C13" s="281">
        <v>1015.728388</v>
      </c>
      <c r="D13" s="281">
        <v>1015.728388</v>
      </c>
      <c r="E13" s="281">
        <v>1000</v>
      </c>
      <c r="F13" s="281">
        <v>1015.623907</v>
      </c>
      <c r="G13" s="82" t="str">
        <f t="shared" si="7"/>
        <v/>
      </c>
      <c r="H13" s="82">
        <f t="shared" si="8"/>
        <v>1.0448099999996429E-4</v>
      </c>
      <c r="I13" s="82">
        <f t="shared" si="9"/>
        <v>1.0448099999996429E-4</v>
      </c>
      <c r="J13" s="82" t="str">
        <f t="shared" si="10"/>
        <v/>
      </c>
      <c r="K13" s="82" t="str">
        <f t="shared" si="11"/>
        <v/>
      </c>
      <c r="L13" s="82" t="str">
        <f t="shared" si="12"/>
        <v/>
      </c>
      <c r="N13">
        <f t="shared" si="19"/>
        <v>938</v>
      </c>
      <c r="O13" s="212" cm="1">
        <f t="array" ref="O13">INDEX($A:$A,N13)</f>
        <v>44832</v>
      </c>
      <c r="P13" cm="1">
        <f t="array" ref="P13">INDEX(B:B,$N13)/INDEX(B:B,$N$2)*1000</f>
        <v>989.43652878717251</v>
      </c>
      <c r="Q13" cm="1">
        <f t="array" ref="Q13">INDEX(C:C,$N13)/INDEX(C:C,$N$2)*1000</f>
        <v>981.98216752242615</v>
      </c>
      <c r="R13" cm="1">
        <f t="array" ref="R13">INDEX(D:D,$N13)/INDEX(D:D,$N$2)*1000</f>
        <v>983.45884803073852</v>
      </c>
      <c r="S13" cm="1">
        <f t="array" ref="S13">INDEX(E:E,$N13)/INDEX(E:E,$N$2)*1000</f>
        <v>989.98864177883036</v>
      </c>
      <c r="T13" s="82" t="str">
        <f t="shared" si="20"/>
        <v/>
      </c>
      <c r="U13" s="82" t="str">
        <f t="shared" si="21"/>
        <v/>
      </c>
      <c r="V13" s="82" t="str">
        <f t="shared" si="22"/>
        <v/>
      </c>
      <c r="W13" s="82">
        <f t="shared" si="13"/>
        <v>-5.5211299165785024E-4</v>
      </c>
      <c r="X13" s="82">
        <f t="shared" si="14"/>
        <v>-8.006474256404203E-3</v>
      </c>
      <c r="Y13" s="82">
        <f t="shared" si="15"/>
        <v>-6.5297937480918332E-3</v>
      </c>
      <c r="AA13">
        <f t="shared" si="23"/>
        <v>1440</v>
      </c>
      <c r="AB13" s="265" cm="1">
        <f t="array" ref="AB13">INDEX($A:$A,AA13)</f>
        <v>45562</v>
      </c>
      <c r="AC13" cm="1">
        <f t="array" ref="AC13">INDEX(B:B,$AA13)/INDEX(B:B,$AA$2)*1000</f>
        <v>1012.0799016638205</v>
      </c>
      <c r="AD13" cm="1">
        <f t="array" ref="AD13">INDEX(C:C,$AA13)/INDEX(C:C,$AA$2)*1000</f>
        <v>1014.2368245847899</v>
      </c>
      <c r="AE13" cm="1">
        <f t="array" ref="AE13">INDEX(D:D,$AA13)/INDEX(D:D,$AA$2)*1000</f>
        <v>1013.8115970376642</v>
      </c>
      <c r="AF13" cm="1">
        <f t="array" ref="AF13">INDEX(E:E,$AA13)/INDEX(E:E,$AA$2)*1000</f>
        <v>1012.0905708792352</v>
      </c>
      <c r="AG13" s="82" t="str">
        <f t="shared" si="1"/>
        <v/>
      </c>
      <c r="AH13" s="82">
        <f t="shared" si="2"/>
        <v>2.1462537055547274E-3</v>
      </c>
      <c r="AI13" s="82">
        <f t="shared" si="3"/>
        <v>1.7210261584290265E-3</v>
      </c>
      <c r="AJ13" s="82">
        <f t="shared" si="4"/>
        <v>-1.0669215414736754E-5</v>
      </c>
      <c r="AK13" s="82" t="str">
        <f t="shared" si="5"/>
        <v/>
      </c>
      <c r="AL13" s="82" t="str">
        <f t="shared" si="6"/>
        <v/>
      </c>
      <c r="AN13" t="str">
        <f>Holdings!B13</f>
        <v>XUS</v>
      </c>
      <c r="AO13">
        <f>Holdings!F26</f>
        <v>9.7799999999999994</v>
      </c>
      <c r="AP13">
        <f>Holdings!F13</f>
        <v>55.71</v>
      </c>
      <c r="AQ13">
        <f t="shared" si="16"/>
        <v>4.6963190184049086</v>
      </c>
      <c r="AR13">
        <f t="shared" si="17"/>
        <v>4.6963190184049086</v>
      </c>
      <c r="AS13" t="str">
        <f t="shared" si="18"/>
        <v>green</v>
      </c>
    </row>
    <row r="14" spans="1:47" ht="16" x14ac:dyDescent="0.2">
      <c r="A14" s="211">
        <v>43488</v>
      </c>
      <c r="B14" s="281">
        <v>1000</v>
      </c>
      <c r="C14" s="281">
        <v>1015.985007</v>
      </c>
      <c r="D14" s="281">
        <v>1015.985007</v>
      </c>
      <c r="E14" s="281">
        <v>1000</v>
      </c>
      <c r="F14" s="281">
        <v>1015.850922</v>
      </c>
      <c r="G14" s="82" t="str">
        <f t="shared" si="7"/>
        <v/>
      </c>
      <c r="H14" s="82">
        <f t="shared" si="8"/>
        <v>1.3408500000002731E-4</v>
      </c>
      <c r="I14" s="82">
        <f t="shared" si="9"/>
        <v>1.3408500000002731E-4</v>
      </c>
      <c r="J14" s="82" t="str">
        <f t="shared" si="10"/>
        <v/>
      </c>
      <c r="K14" s="82" t="str">
        <f t="shared" si="11"/>
        <v/>
      </c>
      <c r="L14" s="82" t="str">
        <f t="shared" si="12"/>
        <v/>
      </c>
      <c r="N14">
        <f t="shared" si="19"/>
        <v>939</v>
      </c>
      <c r="O14" s="212" cm="1">
        <f t="array" ref="O14">INDEX($A:$A,N14)</f>
        <v>44833</v>
      </c>
      <c r="P14" cm="1">
        <f t="array" ref="P14">INDEX(B:B,$N14)/INDEX(B:B,$N$2)*1000</f>
        <v>980.97443671092481</v>
      </c>
      <c r="Q14" cm="1">
        <f t="array" ref="Q14">INDEX(C:C,$N14)/INDEX(C:C,$N$2)*1000</f>
        <v>973.02706121461063</v>
      </c>
      <c r="R14" cm="1">
        <f t="array" ref="R14">INDEX(D:D,$N14)/INDEX(D:D,$N$2)*1000</f>
        <v>974.60140674440675</v>
      </c>
      <c r="S14" cm="1">
        <f t="array" ref="S14">INDEX(E:E,$N14)/INDEX(E:E,$N$2)*1000</f>
        <v>981.51869621775654</v>
      </c>
      <c r="T14" s="82" t="str">
        <f t="shared" si="20"/>
        <v/>
      </c>
      <c r="U14" s="82" t="str">
        <f t="shared" si="21"/>
        <v/>
      </c>
      <c r="V14" s="82" t="str">
        <f t="shared" si="22"/>
        <v/>
      </c>
      <c r="W14" s="82">
        <f t="shared" si="13"/>
        <v>-5.4425950683173593E-4</v>
      </c>
      <c r="X14" s="82">
        <f t="shared" si="14"/>
        <v>-8.4916350031459167E-3</v>
      </c>
      <c r="Y14" s="82">
        <f t="shared" si="15"/>
        <v>-6.9172894733497969E-3</v>
      </c>
      <c r="AA14">
        <f t="shared" si="23"/>
        <v>1441</v>
      </c>
      <c r="AB14" s="265" cm="1">
        <f t="array" ref="AB14">INDEX($A:$A,AA14)</f>
        <v>45565</v>
      </c>
      <c r="AC14" cm="1">
        <f t="array" ref="AC14">INDEX(B:B,$AA14)/INDEX(B:B,$AA$2)*1000</f>
        <v>1011.666739574023</v>
      </c>
      <c r="AD14" cm="1">
        <f t="array" ref="AD14">INDEX(C:C,$AA14)/INDEX(C:C,$AA$2)*1000</f>
        <v>1013.6402221812302</v>
      </c>
      <c r="AE14" cm="1">
        <f t="array" ref="AE14">INDEX(D:D,$AA14)/INDEX(D:D,$AA$2)*1000</f>
        <v>1013.2511592563782</v>
      </c>
      <c r="AF14" cm="1">
        <f t="array" ref="AF14">INDEX(E:E,$AA14)/INDEX(E:E,$AA$2)*1000</f>
        <v>1011.7340103857539</v>
      </c>
      <c r="AG14" s="82" t="str">
        <f t="shared" si="1"/>
        <v/>
      </c>
      <c r="AH14" s="82">
        <f t="shared" si="2"/>
        <v>1.9062117954763381E-3</v>
      </c>
      <c r="AI14" s="82">
        <f t="shared" si="3"/>
        <v>1.5171488706242826E-3</v>
      </c>
      <c r="AJ14" s="82">
        <f t="shared" si="4"/>
        <v>-6.7270811730850259E-5</v>
      </c>
      <c r="AK14" s="82" t="str">
        <f t="shared" si="5"/>
        <v/>
      </c>
      <c r="AL14" s="82" t="str">
        <f t="shared" si="6"/>
        <v/>
      </c>
    </row>
    <row r="15" spans="1:47" ht="16" x14ac:dyDescent="0.2">
      <c r="A15" s="211">
        <v>43489</v>
      </c>
      <c r="B15" s="281">
        <v>1000</v>
      </c>
      <c r="C15" s="281">
        <v>1019.2904109999999</v>
      </c>
      <c r="D15" s="281">
        <v>1019.2904109999999</v>
      </c>
      <c r="E15" s="281">
        <v>1000</v>
      </c>
      <c r="F15" s="281">
        <v>1019.131394</v>
      </c>
      <c r="G15" s="82" t="str">
        <f t="shared" si="7"/>
        <v/>
      </c>
      <c r="H15" s="82">
        <f t="shared" si="8"/>
        <v>1.5901699999994889E-4</v>
      </c>
      <c r="I15" s="82">
        <f t="shared" si="9"/>
        <v>1.5901699999994889E-4</v>
      </c>
      <c r="J15" s="82" t="str">
        <f t="shared" si="10"/>
        <v/>
      </c>
      <c r="K15" s="82" t="str">
        <f t="shared" si="11"/>
        <v/>
      </c>
      <c r="L15" s="82" t="str">
        <f t="shared" si="12"/>
        <v/>
      </c>
      <c r="N15">
        <f t="shared" si="19"/>
        <v>940</v>
      </c>
      <c r="O15" s="212" cm="1">
        <f t="array" ref="O15">INDEX($A:$A,N15)</f>
        <v>44834</v>
      </c>
      <c r="P15" cm="1">
        <f t="array" ref="P15">INDEX(B:B,$N15)/INDEX(B:B,$N$2)*1000</f>
        <v>980.14445231715831</v>
      </c>
      <c r="Q15" cm="1">
        <f t="array" ref="Q15">INDEX(C:C,$N15)/INDEX(C:C,$N$2)*1000</f>
        <v>971.5193349356183</v>
      </c>
      <c r="R15" cm="1">
        <f t="array" ref="R15">INDEX(D:D,$N15)/INDEX(D:D,$N$2)*1000</f>
        <v>973.22793875170112</v>
      </c>
      <c r="S15" cm="1">
        <f t="array" ref="S15">INDEX(E:E,$N15)/INDEX(E:E,$N$2)*1000</f>
        <v>980.69138473355451</v>
      </c>
      <c r="T15" s="82" t="str">
        <f t="shared" si="20"/>
        <v/>
      </c>
      <c r="U15" s="82" t="str">
        <f t="shared" si="21"/>
        <v/>
      </c>
      <c r="V15" s="82" t="str">
        <f t="shared" si="22"/>
        <v/>
      </c>
      <c r="W15" s="82">
        <f t="shared" si="13"/>
        <v>-5.4693241639620287E-4</v>
      </c>
      <c r="X15" s="82">
        <f t="shared" si="14"/>
        <v>-9.17204979793621E-3</v>
      </c>
      <c r="Y15" s="82">
        <f t="shared" si="15"/>
        <v>-7.4634459818533972E-3</v>
      </c>
      <c r="AA15">
        <f t="shared" si="23"/>
        <v>1442</v>
      </c>
      <c r="AB15" s="265" cm="1">
        <f t="array" ref="AB15">INDEX($A:$A,AA15)</f>
        <v>45566</v>
      </c>
      <c r="AC15" cm="1">
        <f t="array" ref="AC15">INDEX(B:B,$AA15)/INDEX(B:B,$AA$2)*1000</f>
        <v>1010.884697412469</v>
      </c>
      <c r="AD15" cm="1">
        <f t="array" ref="AD15">INDEX(C:C,$AA15)/INDEX(C:C,$AA$2)*1000</f>
        <v>1012.2503325077936</v>
      </c>
      <c r="AE15" cm="1">
        <f t="array" ref="AE15">INDEX(D:D,$AA15)/INDEX(D:D,$AA$2)*1000</f>
        <v>1011.9811041373532</v>
      </c>
      <c r="AF15" cm="1">
        <f t="array" ref="AF15">INDEX(E:E,$AA15)/INDEX(E:E,$AA$2)*1000</f>
        <v>1011.0919871919322</v>
      </c>
      <c r="AG15" s="82" t="str">
        <f t="shared" si="1"/>
        <v/>
      </c>
      <c r="AH15" s="82">
        <f t="shared" si="2"/>
        <v>1.1583453158614248E-3</v>
      </c>
      <c r="AI15" s="82">
        <f t="shared" si="3"/>
        <v>8.8911694542105125E-4</v>
      </c>
      <c r="AJ15" s="82">
        <f t="shared" si="4"/>
        <v>-2.0728977946316717E-4</v>
      </c>
      <c r="AK15" s="82" t="str">
        <f t="shared" si="5"/>
        <v/>
      </c>
      <c r="AL15" s="82" t="str">
        <f t="shared" si="6"/>
        <v/>
      </c>
    </row>
    <row r="16" spans="1:47" ht="16" x14ac:dyDescent="0.2">
      <c r="A16" s="211">
        <v>43490</v>
      </c>
      <c r="B16" s="281">
        <v>1000</v>
      </c>
      <c r="C16" s="281">
        <v>1018.98562</v>
      </c>
      <c r="D16" s="281">
        <v>1018.98562</v>
      </c>
      <c r="E16" s="281">
        <v>1000</v>
      </c>
      <c r="F16" s="281">
        <v>1018.776103</v>
      </c>
      <c r="G16" s="82" t="str">
        <f t="shared" si="7"/>
        <v/>
      </c>
      <c r="H16" s="82">
        <f t="shared" si="8"/>
        <v>2.0951700000000528E-4</v>
      </c>
      <c r="I16" s="82">
        <f t="shared" si="9"/>
        <v>2.0951700000000528E-4</v>
      </c>
      <c r="J16" s="82" t="str">
        <f t="shared" si="10"/>
        <v/>
      </c>
      <c r="K16" s="82" t="str">
        <f t="shared" si="11"/>
        <v/>
      </c>
      <c r="L16" s="82" t="str">
        <f t="shared" si="12"/>
        <v/>
      </c>
      <c r="N16">
        <f t="shared" si="19"/>
        <v>941</v>
      </c>
      <c r="O16" s="212" cm="1">
        <f t="array" ref="O16">INDEX($A:$A,N16)</f>
        <v>44837</v>
      </c>
      <c r="P16" cm="1">
        <f t="array" ref="P16">INDEX(B:B,$N16)/INDEX(B:B,$N$2)*1000</f>
        <v>985.76389946129291</v>
      </c>
      <c r="Q16" cm="1">
        <f t="array" ref="Q16">INDEX(C:C,$N16)/INDEX(C:C,$N$2)*1000</f>
        <v>979.73457798617392</v>
      </c>
      <c r="R16" cm="1">
        <f t="array" ref="R16">INDEX(D:D,$N16)/INDEX(D:D,$N$2)*1000</f>
        <v>980.92896401382779</v>
      </c>
      <c r="S16" cm="1">
        <f t="array" ref="S16">INDEX(E:E,$N16)/INDEX(E:E,$N$2)*1000</f>
        <v>986.26749217810607</v>
      </c>
      <c r="T16" s="82" t="str">
        <f t="shared" si="20"/>
        <v/>
      </c>
      <c r="U16" s="82" t="str">
        <f t="shared" si="21"/>
        <v/>
      </c>
      <c r="V16" s="82" t="str">
        <f t="shared" si="22"/>
        <v/>
      </c>
      <c r="W16" s="82">
        <f t="shared" si="13"/>
        <v>-5.0359271681315937E-4</v>
      </c>
      <c r="X16" s="82">
        <f t="shared" si="14"/>
        <v>-6.5329141919321498E-3</v>
      </c>
      <c r="Y16" s="82">
        <f t="shared" si="15"/>
        <v>-5.3385281642782728E-3</v>
      </c>
      <c r="AA16">
        <f t="shared" si="23"/>
        <v>1443</v>
      </c>
      <c r="AB16" s="265" cm="1">
        <f t="array" ref="AB16">INDEX($A:$A,AA16)</f>
        <v>45567</v>
      </c>
      <c r="AC16" cm="1">
        <f t="array" ref="AC16">INDEX(B:B,$AA16)/INDEX(B:B,$AA$2)*1000</f>
        <v>1007.9421584857818</v>
      </c>
      <c r="AD16" cm="1">
        <f t="array" ref="AD16">INDEX(C:C,$AA16)/INDEX(C:C,$AA$2)*1000</f>
        <v>1010.5053929361881</v>
      </c>
      <c r="AE16" cm="1">
        <f t="array" ref="AE16">INDEX(D:D,$AA16)/INDEX(D:D,$AA$2)*1000</f>
        <v>1010.0000638664526</v>
      </c>
      <c r="AF16" cm="1">
        <f t="array" ref="AF16">INDEX(E:E,$AA16)/INDEX(E:E,$AA$2)*1000</f>
        <v>1007.9689472917441</v>
      </c>
      <c r="AG16" s="82" t="str">
        <f t="shared" si="1"/>
        <v/>
      </c>
      <c r="AH16" s="82">
        <f t="shared" si="2"/>
        <v>2.5364456444439158E-3</v>
      </c>
      <c r="AI16" s="82">
        <f t="shared" si="3"/>
        <v>2.0311165747084487E-3</v>
      </c>
      <c r="AJ16" s="82">
        <f t="shared" si="4"/>
        <v>-2.6788805962382867E-5</v>
      </c>
      <c r="AK16" s="82" t="str">
        <f t="shared" si="5"/>
        <v/>
      </c>
      <c r="AL16" s="82" t="str">
        <f t="shared" si="6"/>
        <v/>
      </c>
    </row>
    <row r="17" spans="1:38" ht="16" x14ac:dyDescent="0.2">
      <c r="A17" s="211">
        <v>43493</v>
      </c>
      <c r="B17" s="281">
        <v>1000</v>
      </c>
      <c r="C17" s="281">
        <v>1017.1359189999999</v>
      </c>
      <c r="D17" s="281">
        <v>1017.1359189999999</v>
      </c>
      <c r="E17" s="281">
        <v>1000</v>
      </c>
      <c r="F17" s="281">
        <v>1016.959983</v>
      </c>
      <c r="G17" s="82" t="str">
        <f t="shared" si="7"/>
        <v/>
      </c>
      <c r="H17" s="82">
        <f t="shared" si="8"/>
        <v>1.7593599999997877E-4</v>
      </c>
      <c r="I17" s="82">
        <f t="shared" si="9"/>
        <v>1.7593599999997877E-4</v>
      </c>
      <c r="J17" s="82" t="str">
        <f t="shared" si="10"/>
        <v/>
      </c>
      <c r="K17" s="82" t="str">
        <f t="shared" si="11"/>
        <v/>
      </c>
      <c r="L17" s="82" t="str">
        <f t="shared" si="12"/>
        <v/>
      </c>
      <c r="N17">
        <f t="shared" si="19"/>
        <v>942</v>
      </c>
      <c r="O17" s="212" cm="1">
        <f t="array" ref="O17">INDEX($A:$A,N17)</f>
        <v>44838</v>
      </c>
      <c r="P17" cm="1">
        <f t="array" ref="P17">INDEX(B:B,$N17)/INDEX(B:B,$N$2)*1000</f>
        <v>997.13928024124073</v>
      </c>
      <c r="Q17" cm="1">
        <f t="array" ref="Q17">INDEX(C:C,$N17)/INDEX(C:C,$N$2)*1000</f>
        <v>993.5355294662246</v>
      </c>
      <c r="R17" cm="1">
        <f t="array" ref="R17">INDEX(D:D,$N17)/INDEX(D:D,$N$2)*1000</f>
        <v>994.24941945124488</v>
      </c>
      <c r="S17" cm="1">
        <f t="array" ref="S17">INDEX(E:E,$N17)/INDEX(E:E,$N$2)*1000</f>
        <v>997.5718315959424</v>
      </c>
      <c r="T17" s="82" t="str">
        <f t="shared" si="20"/>
        <v/>
      </c>
      <c r="U17" s="82" t="str">
        <f t="shared" si="21"/>
        <v/>
      </c>
      <c r="V17" s="82" t="str">
        <f t="shared" si="22"/>
        <v/>
      </c>
      <c r="W17" s="82">
        <f t="shared" si="13"/>
        <v>-4.3255135470167259E-4</v>
      </c>
      <c r="X17" s="82">
        <f t="shared" si="14"/>
        <v>-4.0363021297177967E-3</v>
      </c>
      <c r="Y17" s="82">
        <f t="shared" si="15"/>
        <v>-3.3224121446975233E-3</v>
      </c>
      <c r="AA17">
        <f t="shared" si="23"/>
        <v>1444</v>
      </c>
      <c r="AB17" s="265" cm="1">
        <f t="array" ref="AB17">INDEX($A:$A,AA17)</f>
        <v>45568</v>
      </c>
      <c r="AC17" cm="1">
        <f t="array" ref="AC17">INDEX(B:B,$AA17)/INDEX(B:B,$AA$2)*1000</f>
        <v>1004.795994165038</v>
      </c>
      <c r="AD17" cm="1">
        <f t="array" ref="AD17">INDEX(C:C,$AA17)/INDEX(C:C,$AA$2)*1000</f>
        <v>1007.2925422009158</v>
      </c>
      <c r="AE17" cm="1">
        <f t="array" ref="AE17">INDEX(D:D,$AA17)/INDEX(D:D,$AA$2)*1000</f>
        <v>1006.800360211289</v>
      </c>
      <c r="AF17" cm="1">
        <f t="array" ref="AF17">INDEX(E:E,$AA17)/INDEX(E:E,$AA$2)*1000</f>
        <v>1004.5354522681838</v>
      </c>
      <c r="AG17" s="82">
        <f t="shared" si="1"/>
        <v>2.6054189685419262E-4</v>
      </c>
      <c r="AH17" s="82">
        <f t="shared" si="2"/>
        <v>2.7570899327320148E-3</v>
      </c>
      <c r="AI17" s="82">
        <f t="shared" si="3"/>
        <v>2.264907943105186E-3</v>
      </c>
      <c r="AJ17" s="82" t="str">
        <f t="shared" si="4"/>
        <v/>
      </c>
      <c r="AK17" s="82" t="str">
        <f t="shared" si="5"/>
        <v/>
      </c>
      <c r="AL17" s="82" t="str">
        <f t="shared" si="6"/>
        <v/>
      </c>
    </row>
    <row r="18" spans="1:38" ht="16" x14ac:dyDescent="0.2">
      <c r="A18" s="211">
        <v>43494</v>
      </c>
      <c r="B18" s="281">
        <v>1000</v>
      </c>
      <c r="C18" s="281">
        <v>1020.021388</v>
      </c>
      <c r="D18" s="281">
        <v>1020.021388</v>
      </c>
      <c r="E18" s="281">
        <v>1000</v>
      </c>
      <c r="F18" s="281">
        <v>1019.8095530000001</v>
      </c>
      <c r="G18" s="82" t="str">
        <f t="shared" si="7"/>
        <v/>
      </c>
      <c r="H18" s="82">
        <f t="shared" si="8"/>
        <v>2.1183499999995092E-4</v>
      </c>
      <c r="I18" s="82">
        <f t="shared" si="9"/>
        <v>2.1183499999995092E-4</v>
      </c>
      <c r="J18" s="82" t="str">
        <f t="shared" si="10"/>
        <v/>
      </c>
      <c r="K18" s="82" t="str">
        <f t="shared" si="11"/>
        <v/>
      </c>
      <c r="L18" s="82" t="str">
        <f t="shared" si="12"/>
        <v/>
      </c>
      <c r="N18">
        <f t="shared" si="19"/>
        <v>943</v>
      </c>
      <c r="O18" s="212" cm="1">
        <f t="array" ref="O18">INDEX($A:$A,N18)</f>
        <v>44839</v>
      </c>
      <c r="P18" cm="1">
        <f t="array" ref="P18">INDEX(B:B,$N18)/INDEX(B:B,$N$2)*1000</f>
        <v>990.69276016144045</v>
      </c>
      <c r="Q18" cm="1">
        <f t="array" ref="Q18">INDEX(C:C,$N18)/INDEX(C:C,$N$2)*1000</f>
        <v>988.58439206614185</v>
      </c>
      <c r="R18" cm="1">
        <f t="array" ref="R18">INDEX(D:D,$N18)/INDEX(D:D,$N$2)*1000</f>
        <v>989.00205245581208</v>
      </c>
      <c r="S18" cm="1">
        <f t="array" ref="S18">INDEX(E:E,$N18)/INDEX(E:E,$N$2)*1000</f>
        <v>990.98292086922152</v>
      </c>
      <c r="T18" s="82" t="str">
        <f t="shared" si="20"/>
        <v/>
      </c>
      <c r="U18" s="82" t="str">
        <f t="shared" si="21"/>
        <v/>
      </c>
      <c r="V18" s="82" t="str">
        <f t="shared" si="22"/>
        <v/>
      </c>
      <c r="W18" s="82">
        <f t="shared" si="13"/>
        <v>-2.9016070778106951E-4</v>
      </c>
      <c r="X18" s="82">
        <f t="shared" si="14"/>
        <v>-2.3985288030796709E-3</v>
      </c>
      <c r="Y18" s="82">
        <f t="shared" si="15"/>
        <v>-1.9808684134094393E-3</v>
      </c>
      <c r="AA18">
        <f t="shared" si="23"/>
        <v>1445</v>
      </c>
      <c r="AB18" s="265" cm="1">
        <f t="array" ref="AB18">INDEX($A:$A,AA18)</f>
        <v>45569</v>
      </c>
      <c r="AC18" cm="1">
        <f t="array" ref="AC18">INDEX(B:B,$AA18)/INDEX(B:B,$AA$2)*1000</f>
        <v>1005.9870608959108</v>
      </c>
      <c r="AD18" cm="1">
        <f t="array" ref="AD18">INDEX(C:C,$AA18)/INDEX(C:C,$AA$2)*1000</f>
        <v>1007.3681860006691</v>
      </c>
      <c r="AE18" cm="1">
        <f t="array" ref="AE18">INDEX(D:D,$AA18)/INDEX(D:D,$AA$2)*1000</f>
        <v>1007.095903608189</v>
      </c>
      <c r="AF18" cm="1">
        <f t="array" ref="AF18">INDEX(E:E,$AA18)/INDEX(E:E,$AA$2)*1000</f>
        <v>1004.0939651776763</v>
      </c>
      <c r="AG18" s="82">
        <f t="shared" si="1"/>
        <v>1.8930957182344628E-3</v>
      </c>
      <c r="AH18" s="82">
        <f t="shared" si="2"/>
        <v>3.2742208229927881E-3</v>
      </c>
      <c r="AI18" s="82">
        <f t="shared" si="3"/>
        <v>3.0019384305127231E-3</v>
      </c>
      <c r="AJ18" s="82" t="str">
        <f t="shared" si="4"/>
        <v/>
      </c>
      <c r="AK18" s="82" t="str">
        <f t="shared" si="5"/>
        <v/>
      </c>
      <c r="AL18" s="82" t="str">
        <f t="shared" si="6"/>
        <v/>
      </c>
    </row>
    <row r="19" spans="1:38" ht="16" x14ac:dyDescent="0.2">
      <c r="A19" s="211">
        <v>43495</v>
      </c>
      <c r="B19" s="281">
        <v>1000</v>
      </c>
      <c r="C19" s="281">
        <v>1021.5531130000001</v>
      </c>
      <c r="D19" s="281">
        <v>1021.5531130000001</v>
      </c>
      <c r="E19" s="281">
        <v>1000</v>
      </c>
      <c r="F19" s="281">
        <v>1021.299519</v>
      </c>
      <c r="G19" s="82" t="str">
        <f t="shared" si="7"/>
        <v/>
      </c>
      <c r="H19" s="82">
        <f t="shared" si="8"/>
        <v>2.5359400000002098E-4</v>
      </c>
      <c r="I19" s="82">
        <f t="shared" si="9"/>
        <v>2.5359400000002098E-4</v>
      </c>
      <c r="J19" s="82" t="str">
        <f t="shared" si="10"/>
        <v/>
      </c>
      <c r="K19" s="82" t="str">
        <f t="shared" si="11"/>
        <v/>
      </c>
      <c r="L19" s="82" t="str">
        <f t="shared" si="12"/>
        <v/>
      </c>
      <c r="N19">
        <f t="shared" si="19"/>
        <v>944</v>
      </c>
      <c r="O19" s="212" cm="1">
        <f t="array" ref="O19">INDEX($A:$A,N19)</f>
        <v>44840</v>
      </c>
      <c r="P19" cm="1">
        <f t="array" ref="P19">INDEX(B:B,$N19)/INDEX(B:B,$N$2)*1000</f>
        <v>987.4164468850397</v>
      </c>
      <c r="Q19" cm="1">
        <f t="array" ref="Q19">INDEX(C:C,$N19)/INDEX(C:C,$N$2)*1000</f>
        <v>984.74023534052674</v>
      </c>
      <c r="R19" cm="1">
        <f t="array" ref="R19">INDEX(D:D,$N19)/INDEX(D:D,$N$2)*1000</f>
        <v>985.27038244108871</v>
      </c>
      <c r="S19" cm="1">
        <f t="array" ref="S19">INDEX(E:E,$N19)/INDEX(E:E,$N$2)*1000</f>
        <v>987.86974628794587</v>
      </c>
      <c r="T19" s="82" t="str">
        <f t="shared" si="20"/>
        <v/>
      </c>
      <c r="U19" s="82" t="str">
        <f t="shared" si="21"/>
        <v/>
      </c>
      <c r="V19" s="82" t="str">
        <f t="shared" si="22"/>
        <v/>
      </c>
      <c r="W19" s="82">
        <f t="shared" si="13"/>
        <v>-4.5329940290616833E-4</v>
      </c>
      <c r="X19" s="82">
        <f t="shared" si="14"/>
        <v>-3.1295109474191347E-3</v>
      </c>
      <c r="Y19" s="82">
        <f t="shared" si="15"/>
        <v>-2.599363846857159E-3</v>
      </c>
      <c r="AA19">
        <f t="shared" si="23"/>
        <v>1446</v>
      </c>
      <c r="AB19" s="265" cm="1">
        <f t="array" ref="AB19">INDEX($A:$A,AA19)</f>
        <v>45572</v>
      </c>
      <c r="AC19" cm="1">
        <f t="array" ref="AC19">INDEX(B:B,$AA19)/INDEX(B:B,$AA$2)*1000</f>
        <v>1003.3590672937692</v>
      </c>
      <c r="AD19" cm="1">
        <f t="array" ref="AD19">INDEX(C:C,$AA19)/INDEX(C:C,$AA$2)*1000</f>
        <v>1005.0301950667902</v>
      </c>
      <c r="AE19" cm="1">
        <f t="array" ref="AE19">INDEX(D:D,$AA19)/INDEX(D:D,$AA$2)*1000</f>
        <v>1004.7007402197729</v>
      </c>
      <c r="AF19" cm="1">
        <f t="array" ref="AF19">INDEX(E:E,$AA19)/INDEX(E:E,$AA$2)*1000</f>
        <v>1001.6635123915179</v>
      </c>
      <c r="AG19" s="82">
        <f t="shared" si="1"/>
        <v>1.6955549022512741E-3</v>
      </c>
      <c r="AH19" s="82">
        <f t="shared" si="2"/>
        <v>3.3666826752722727E-3</v>
      </c>
      <c r="AI19" s="82">
        <f t="shared" si="3"/>
        <v>3.037227828255027E-3</v>
      </c>
      <c r="AJ19" s="82" t="str">
        <f t="shared" si="4"/>
        <v/>
      </c>
      <c r="AK19" s="82" t="str">
        <f t="shared" si="5"/>
        <v/>
      </c>
      <c r="AL19" s="82" t="str">
        <f t="shared" si="6"/>
        <v/>
      </c>
    </row>
    <row r="20" spans="1:38" ht="16" x14ac:dyDescent="0.2">
      <c r="A20" s="211">
        <v>43496</v>
      </c>
      <c r="B20" s="281">
        <v>1000</v>
      </c>
      <c r="C20" s="281">
        <v>1027.796173</v>
      </c>
      <c r="D20" s="281">
        <v>1027.796173</v>
      </c>
      <c r="E20" s="281">
        <v>1000</v>
      </c>
      <c r="F20" s="281">
        <v>1027.579475</v>
      </c>
      <c r="G20" s="82" t="str">
        <f t="shared" si="7"/>
        <v/>
      </c>
      <c r="H20" s="82">
        <f t="shared" si="8"/>
        <v>2.1669799999995122E-4</v>
      </c>
      <c r="I20" s="82">
        <f t="shared" si="9"/>
        <v>2.1669799999995122E-4</v>
      </c>
      <c r="J20" s="82" t="str">
        <f t="shared" si="10"/>
        <v/>
      </c>
      <c r="K20" s="82" t="str">
        <f t="shared" si="11"/>
        <v/>
      </c>
      <c r="L20" s="82" t="str">
        <f t="shared" si="12"/>
        <v/>
      </c>
      <c r="N20">
        <f t="shared" si="19"/>
        <v>945</v>
      </c>
      <c r="O20" s="212" cm="1">
        <f t="array" ref="O20">INDEX($A:$A,N20)</f>
        <v>44841</v>
      </c>
      <c r="P20" cm="1">
        <f t="array" ref="P20">INDEX(B:B,$N20)/INDEX(B:B,$N$2)*1000</f>
        <v>975.09348163902564</v>
      </c>
      <c r="Q20" cm="1">
        <f t="array" ref="Q20">INDEX(C:C,$N20)/INDEX(C:C,$N$2)*1000</f>
        <v>971.3462730113107</v>
      </c>
      <c r="R20" cm="1">
        <f t="array" ref="R20">INDEX(D:D,$N20)/INDEX(D:D,$N$2)*1000</f>
        <v>972.08858116369254</v>
      </c>
      <c r="S20" cm="1">
        <f t="array" ref="S20">INDEX(E:E,$N20)/INDEX(E:E,$N$2)*1000</f>
        <v>976.12409415576769</v>
      </c>
      <c r="T20" s="82" t="str">
        <f t="shared" si="20"/>
        <v/>
      </c>
      <c r="U20" s="82" t="str">
        <f t="shared" si="21"/>
        <v/>
      </c>
      <c r="V20" s="82" t="str">
        <f t="shared" si="22"/>
        <v/>
      </c>
      <c r="W20" s="82">
        <f t="shared" si="13"/>
        <v>-1.0306125167420532E-3</v>
      </c>
      <c r="X20" s="82">
        <f t="shared" si="14"/>
        <v>-4.777821144456993E-3</v>
      </c>
      <c r="Y20" s="82">
        <f t="shared" si="15"/>
        <v>-4.0355129920751553E-3</v>
      </c>
      <c r="AA20">
        <f t="shared" si="23"/>
        <v>1447</v>
      </c>
      <c r="AB20" s="265" cm="1">
        <f t="array" ref="AB20">INDEX($A:$A,AA20)</f>
        <v>45573</v>
      </c>
      <c r="AC20" cm="1">
        <f t="array" ref="AC20">INDEX(B:B,$AA20)/INDEX(B:B,$AA$2)*1000</f>
        <v>1006.0083337679617</v>
      </c>
      <c r="AD20" cm="1">
        <f t="array" ref="AD20">INDEX(C:C,$AA20)/INDEX(C:C,$AA$2)*1000</f>
        <v>1006.8176936076287</v>
      </c>
      <c r="AE20" cm="1">
        <f t="array" ref="AE20">INDEX(D:D,$AA20)/INDEX(D:D,$AA$2)*1000</f>
        <v>1006.6581321293548</v>
      </c>
      <c r="AF20" cm="1">
        <f t="array" ref="AF20">INDEX(E:E,$AA20)/INDEX(E:E,$AA$2)*1000</f>
        <v>1003.4829801976115</v>
      </c>
      <c r="AG20" s="82">
        <f t="shared" si="1"/>
        <v>2.525353570350262E-3</v>
      </c>
      <c r="AH20" s="82">
        <f t="shared" si="2"/>
        <v>3.3347134100172298E-3</v>
      </c>
      <c r="AI20" s="82">
        <f t="shared" si="3"/>
        <v>3.1751519317433576E-3</v>
      </c>
      <c r="AJ20" s="82" t="str">
        <f t="shared" si="4"/>
        <v/>
      </c>
      <c r="AK20" s="82" t="str">
        <f t="shared" si="5"/>
        <v/>
      </c>
      <c r="AL20" s="82" t="str">
        <f t="shared" si="6"/>
        <v/>
      </c>
    </row>
    <row r="21" spans="1:38" ht="16" x14ac:dyDescent="0.2">
      <c r="A21" s="211">
        <v>43497</v>
      </c>
      <c r="B21" s="281">
        <v>1000</v>
      </c>
      <c r="C21" s="281">
        <v>1024.47055</v>
      </c>
      <c r="D21" s="281">
        <v>1024.47055</v>
      </c>
      <c r="E21" s="281">
        <v>1000</v>
      </c>
      <c r="F21" s="281">
        <v>1024.2908769999999</v>
      </c>
      <c r="G21" s="82" t="str">
        <f t="shared" si="7"/>
        <v/>
      </c>
      <c r="H21" s="82">
        <f t="shared" si="8"/>
        <v>1.7967300000009344E-4</v>
      </c>
      <c r="I21" s="82">
        <f t="shared" si="9"/>
        <v>1.7967300000009344E-4</v>
      </c>
      <c r="J21" s="82" t="str">
        <f t="shared" si="10"/>
        <v/>
      </c>
      <c r="K21" s="82" t="str">
        <f t="shared" si="11"/>
        <v/>
      </c>
      <c r="L21" s="82" t="str">
        <f t="shared" si="12"/>
        <v/>
      </c>
      <c r="N21">
        <f t="shared" si="19"/>
        <v>946</v>
      </c>
      <c r="O21" s="212" cm="1">
        <f t="array" ref="O21">INDEX($A:$A,N21)</f>
        <v>44845</v>
      </c>
      <c r="P21" cm="1">
        <f t="array" ref="P21">INDEX(B:B,$N21)/INDEX(B:B,$N$2)*1000</f>
        <v>965.55880839850477</v>
      </c>
      <c r="Q21" cm="1">
        <f t="array" ref="Q21">INDEX(C:C,$N21)/INDEX(C:C,$N$2)*1000</f>
        <v>960.34356907608299</v>
      </c>
      <c r="R21" cm="1">
        <f t="array" ref="R21">INDEX(D:D,$N21)/INDEX(D:D,$N$2)*1000</f>
        <v>961.37668862133376</v>
      </c>
      <c r="S21" cm="1">
        <f t="array" ref="S21">INDEX(E:E,$N21)/INDEX(E:E,$N$2)*1000</f>
        <v>966.86120613674814</v>
      </c>
      <c r="T21" s="82" t="str">
        <f t="shared" si="20"/>
        <v/>
      </c>
      <c r="U21" s="82" t="str">
        <f t="shared" si="21"/>
        <v/>
      </c>
      <c r="V21" s="82" t="str">
        <f t="shared" si="22"/>
        <v/>
      </c>
      <c r="W21" s="82">
        <f t="shared" si="13"/>
        <v>-1.3023977382433714E-3</v>
      </c>
      <c r="X21" s="82">
        <f t="shared" si="14"/>
        <v>-6.5176370606651515E-3</v>
      </c>
      <c r="Y21" s="82">
        <f t="shared" si="15"/>
        <v>-5.4845175154143817E-3</v>
      </c>
      <c r="AA21">
        <f t="shared" si="23"/>
        <v>1448</v>
      </c>
      <c r="AB21" s="265" cm="1">
        <f t="array" ref="AB21">INDEX($A:$A,AA21)</f>
        <v>45574</v>
      </c>
      <c r="AC21" cm="1">
        <f t="array" ref="AC21">INDEX(B:B,$AA21)/INDEX(B:B,$AA$2)*1000</f>
        <v>1009.9373654101508</v>
      </c>
      <c r="AD21" cm="1">
        <f t="array" ref="AD21">INDEX(C:C,$AA21)/INDEX(C:C,$AA$2)*1000</f>
        <v>1009.4977170068921</v>
      </c>
      <c r="AE21" cm="1">
        <f t="array" ref="AE21">INDEX(D:D,$AA21)/INDEX(D:D,$AA$2)*1000</f>
        <v>1009.5843909810962</v>
      </c>
      <c r="AF21" cm="1">
        <f t="array" ref="AF21">INDEX(E:E,$AA21)/INDEX(E:E,$AA$2)*1000</f>
        <v>1006.1885870414735</v>
      </c>
      <c r="AG21" s="82">
        <f t="shared" si="1"/>
        <v>3.7487783686773355E-3</v>
      </c>
      <c r="AH21" s="82">
        <f t="shared" si="2"/>
        <v>3.3091299654186058E-3</v>
      </c>
      <c r="AI21" s="82">
        <f t="shared" si="3"/>
        <v>3.3958039396227379E-3</v>
      </c>
      <c r="AJ21" s="82" t="str">
        <f t="shared" si="4"/>
        <v/>
      </c>
      <c r="AK21" s="82" t="str">
        <f t="shared" si="5"/>
        <v/>
      </c>
      <c r="AL21" s="82" t="str">
        <f t="shared" si="6"/>
        <v/>
      </c>
    </row>
    <row r="22" spans="1:38" ht="16" x14ac:dyDescent="0.2">
      <c r="A22" s="211">
        <v>43500</v>
      </c>
      <c r="B22" s="281">
        <v>1000</v>
      </c>
      <c r="C22" s="281">
        <v>1027.177561</v>
      </c>
      <c r="D22" s="281">
        <v>1027.177561</v>
      </c>
      <c r="E22" s="281">
        <v>1000</v>
      </c>
      <c r="F22" s="281">
        <v>1026.9241099999999</v>
      </c>
      <c r="G22" s="82" t="str">
        <f t="shared" si="7"/>
        <v/>
      </c>
      <c r="H22" s="82">
        <f t="shared" si="8"/>
        <v>2.5345100000004095E-4</v>
      </c>
      <c r="I22" s="82">
        <f t="shared" si="9"/>
        <v>2.5345100000004095E-4</v>
      </c>
      <c r="J22" s="82" t="str">
        <f t="shared" si="10"/>
        <v/>
      </c>
      <c r="K22" s="82" t="str">
        <f t="shared" si="11"/>
        <v/>
      </c>
      <c r="L22" s="82" t="str">
        <f t="shared" si="12"/>
        <v/>
      </c>
      <c r="N22">
        <f t="shared" si="19"/>
        <v>947</v>
      </c>
      <c r="O22" s="212" cm="1">
        <f t="array" ref="O22">INDEX($A:$A,N22)</f>
        <v>44846</v>
      </c>
      <c r="P22" cm="1">
        <f t="array" ref="P22">INDEX(B:B,$N22)/INDEX(B:B,$N$2)*1000</f>
        <v>965.31526397693005</v>
      </c>
      <c r="Q22" cm="1">
        <f t="array" ref="Q22">INDEX(C:C,$N22)/INDEX(C:C,$N$2)*1000</f>
        <v>960.03593659988189</v>
      </c>
      <c r="R22" cm="1">
        <f t="array" ref="R22">INDEX(D:D,$N22)/INDEX(D:D,$N$2)*1000</f>
        <v>961.08175113035554</v>
      </c>
      <c r="S22" cm="1">
        <f t="array" ref="S22">INDEX(E:E,$N22)/INDEX(E:E,$N$2)*1000</f>
        <v>966.65168043476501</v>
      </c>
      <c r="T22" s="82" t="str">
        <f t="shared" si="20"/>
        <v/>
      </c>
      <c r="U22" s="82" t="str">
        <f t="shared" si="21"/>
        <v/>
      </c>
      <c r="V22" s="82" t="str">
        <f t="shared" si="22"/>
        <v/>
      </c>
      <c r="W22" s="82">
        <f t="shared" si="13"/>
        <v>-1.3364164578349572E-3</v>
      </c>
      <c r="X22" s="82">
        <f t="shared" si="14"/>
        <v>-6.6157438348831196E-3</v>
      </c>
      <c r="Y22" s="82">
        <f t="shared" si="15"/>
        <v>-5.5699293044094702E-3</v>
      </c>
      <c r="AA22">
        <f t="shared" si="23"/>
        <v>1449</v>
      </c>
      <c r="AB22" s="265" cm="1">
        <f t="array" ref="AB22">INDEX($A:$A,AA22)</f>
        <v>45575</v>
      </c>
      <c r="AC22" cm="1">
        <f t="array" ref="AC22">INDEX(B:B,$AA22)/INDEX(B:B,$AA$2)*1000</f>
        <v>1011.6090174516894</v>
      </c>
      <c r="AD22" cm="1">
        <f t="array" ref="AD22">INDEX(C:C,$AA22)/INDEX(C:C,$AA$2)*1000</f>
        <v>1011.2137482007402</v>
      </c>
      <c r="AE22" cm="1">
        <f t="array" ref="AE22">INDEX(D:D,$AA22)/INDEX(D:D,$AA$2)*1000</f>
        <v>1011.2916731228911</v>
      </c>
      <c r="AF22" cm="1">
        <f t="array" ref="AF22">INDEX(E:E,$AA22)/INDEX(E:E,$AA$2)*1000</f>
        <v>1008.0545091058382</v>
      </c>
      <c r="AG22" s="82">
        <f t="shared" si="1"/>
        <v>3.554508345851218E-3</v>
      </c>
      <c r="AH22" s="82">
        <f t="shared" si="2"/>
        <v>3.1592390949019772E-3</v>
      </c>
      <c r="AI22" s="82">
        <f t="shared" si="3"/>
        <v>3.2371640170529188E-3</v>
      </c>
      <c r="AJ22" s="82" t="str">
        <f t="shared" si="4"/>
        <v/>
      </c>
      <c r="AK22" s="82" t="str">
        <f t="shared" si="5"/>
        <v/>
      </c>
      <c r="AL22" s="82" t="str">
        <f t="shared" si="6"/>
        <v/>
      </c>
    </row>
    <row r="23" spans="1:38" ht="16" x14ac:dyDescent="0.2">
      <c r="A23" s="211">
        <v>43501</v>
      </c>
      <c r="B23" s="281">
        <v>1000</v>
      </c>
      <c r="C23" s="281">
        <v>1031.190726</v>
      </c>
      <c r="D23" s="281">
        <v>1031.190726</v>
      </c>
      <c r="E23" s="281">
        <v>1000</v>
      </c>
      <c r="F23" s="281">
        <v>1030.8492000000001</v>
      </c>
      <c r="G23" s="82" t="str">
        <f t="shared" si="7"/>
        <v/>
      </c>
      <c r="H23" s="82">
        <f t="shared" si="8"/>
        <v>3.415259999999307E-4</v>
      </c>
      <c r="I23" s="82">
        <f t="shared" si="9"/>
        <v>3.415259999999307E-4</v>
      </c>
      <c r="J23" s="82" t="str">
        <f t="shared" si="10"/>
        <v/>
      </c>
      <c r="K23" s="82" t="str">
        <f t="shared" si="11"/>
        <v/>
      </c>
      <c r="L23" s="82" t="str">
        <f t="shared" si="12"/>
        <v/>
      </c>
      <c r="N23">
        <f t="shared" si="19"/>
        <v>948</v>
      </c>
      <c r="O23" s="212" cm="1">
        <f t="array" ref="O23">INDEX($A:$A,N23)</f>
        <v>44847</v>
      </c>
      <c r="P23" cm="1">
        <f t="array" ref="P23">INDEX(B:B,$N23)/INDEX(B:B,$N$2)*1000</f>
        <v>973.48851467171562</v>
      </c>
      <c r="Q23" cm="1">
        <f t="array" ref="Q23">INDEX(C:C,$N23)/INDEX(C:C,$N$2)*1000</f>
        <v>969.49164211689231</v>
      </c>
      <c r="R23" cm="1">
        <f t="array" ref="R23">INDEX(D:D,$N23)/INDEX(D:D,$N$2)*1000</f>
        <v>970.28340821088022</v>
      </c>
      <c r="S23" cm="1">
        <f t="array" ref="S23">INDEX(E:E,$N23)/INDEX(E:E,$N$2)*1000</f>
        <v>974.34934298988344</v>
      </c>
      <c r="T23" s="82" t="str">
        <f t="shared" si="20"/>
        <v/>
      </c>
      <c r="U23" s="82" t="str">
        <f t="shared" si="21"/>
        <v/>
      </c>
      <c r="V23" s="82" t="str">
        <f t="shared" si="22"/>
        <v/>
      </c>
      <c r="W23" s="82">
        <f t="shared" si="13"/>
        <v>-8.6082831816781892E-4</v>
      </c>
      <c r="X23" s="82">
        <f t="shared" si="14"/>
        <v>-4.8577008729911312E-3</v>
      </c>
      <c r="Y23" s="82">
        <f t="shared" si="15"/>
        <v>-4.0659347790032146E-3</v>
      </c>
      <c r="AA23">
        <f t="shared" si="23"/>
        <v>1450</v>
      </c>
      <c r="AB23" s="265" cm="1">
        <f t="array" ref="AB23">INDEX($A:$A,AA23)</f>
        <v>45576</v>
      </c>
      <c r="AC23" cm="1">
        <f t="array" ref="AC23">INDEX(B:B,$AA23)/INDEX(B:B,$AA$2)*1000</f>
        <v>1015.8915894745087</v>
      </c>
      <c r="AD23" cm="1">
        <f t="array" ref="AD23">INDEX(C:C,$AA23)/INDEX(C:C,$AA$2)*1000</f>
        <v>1015.3974868663853</v>
      </c>
      <c r="AE23" cm="1">
        <f t="array" ref="AE23">INDEX(D:D,$AA23)/INDEX(D:D,$AA$2)*1000</f>
        <v>1015.4948964167387</v>
      </c>
      <c r="AF23" cm="1">
        <f t="array" ref="AF23">INDEX(E:E,$AA23)/INDEX(E:E,$AA$2)*1000</f>
        <v>1011.7353730546907</v>
      </c>
      <c r="AG23" s="82">
        <f t="shared" si="1"/>
        <v>4.156216419817952E-3</v>
      </c>
      <c r="AH23" s="82">
        <f t="shared" si="2"/>
        <v>3.662113811694553E-3</v>
      </c>
      <c r="AI23" s="82">
        <f t="shared" si="3"/>
        <v>3.7595233620479574E-3</v>
      </c>
      <c r="AJ23" s="82" t="str">
        <f t="shared" si="4"/>
        <v/>
      </c>
      <c r="AK23" s="82" t="str">
        <f t="shared" si="5"/>
        <v/>
      </c>
      <c r="AL23" s="82" t="str">
        <f t="shared" si="6"/>
        <v/>
      </c>
    </row>
    <row r="24" spans="1:38" ht="16" x14ac:dyDescent="0.2">
      <c r="A24" s="211">
        <v>43502</v>
      </c>
      <c r="B24" s="281">
        <v>1000</v>
      </c>
      <c r="C24" s="281">
        <v>1032.0342290000001</v>
      </c>
      <c r="D24" s="281">
        <v>1032.0342290000001</v>
      </c>
      <c r="E24" s="281">
        <v>1000</v>
      </c>
      <c r="F24" s="281">
        <v>1031.718396</v>
      </c>
      <c r="G24" s="82" t="str">
        <f t="shared" si="7"/>
        <v/>
      </c>
      <c r="H24" s="82">
        <f t="shared" si="8"/>
        <v>3.1583300000011152E-4</v>
      </c>
      <c r="I24" s="82">
        <f t="shared" si="9"/>
        <v>3.1583300000011152E-4</v>
      </c>
      <c r="J24" s="82" t="str">
        <f t="shared" si="10"/>
        <v/>
      </c>
      <c r="K24" s="82" t="str">
        <f t="shared" si="11"/>
        <v/>
      </c>
      <c r="L24" s="82" t="str">
        <f t="shared" si="12"/>
        <v/>
      </c>
      <c r="N24">
        <f t="shared" si="19"/>
        <v>949</v>
      </c>
      <c r="O24" s="212" cm="1">
        <f t="array" ref="O24">INDEX($A:$A,N24)</f>
        <v>44848</v>
      </c>
      <c r="P24" cm="1">
        <f t="array" ref="P24">INDEX(B:B,$N24)/INDEX(B:B,$N$2)*1000</f>
        <v>965.84681440081249</v>
      </c>
      <c r="Q24" cm="1">
        <f t="array" ref="Q24">INDEX(C:C,$N24)/INDEX(C:C,$N$2)*1000</f>
        <v>961.49771065410584</v>
      </c>
      <c r="R24" cm="1">
        <f t="array" ref="R24">INDEX(D:D,$N24)/INDEX(D:D,$N$2)*1000</f>
        <v>962.35925231146473</v>
      </c>
      <c r="S24" cm="1">
        <f t="array" ref="S24">INDEX(E:E,$N24)/INDEX(E:E,$N$2)*1000</f>
        <v>966.95106071780765</v>
      </c>
      <c r="T24" s="82" t="str">
        <f t="shared" si="20"/>
        <v/>
      </c>
      <c r="U24" s="82" t="str">
        <f t="shared" si="21"/>
        <v/>
      </c>
      <c r="V24" s="82" t="str">
        <f t="shared" si="22"/>
        <v/>
      </c>
      <c r="W24" s="82">
        <f t="shared" si="13"/>
        <v>-1.1042463169951588E-3</v>
      </c>
      <c r="X24" s="82">
        <f t="shared" si="14"/>
        <v>-5.4533500637018052E-3</v>
      </c>
      <c r="Y24" s="82">
        <f t="shared" si="15"/>
        <v>-4.5918084063429204E-3</v>
      </c>
      <c r="AA24">
        <f t="shared" si="23"/>
        <v>1451</v>
      </c>
      <c r="AB24" s="265" cm="1">
        <f t="array" ref="AB24">INDEX($A:$A,AA24)</f>
        <v>45580</v>
      </c>
      <c r="AC24" cm="1">
        <f t="array" ref="AC24">INDEX(B:B,$AA24)/INDEX(B:B,$AA$2)*1000</f>
        <v>1016.4418523491177</v>
      </c>
      <c r="AD24" cm="1">
        <f t="array" ref="AD24">INDEX(C:C,$AA24)/INDEX(C:C,$AA$2)*1000</f>
        <v>1015.4081216786482</v>
      </c>
      <c r="AE24" cm="1">
        <f t="array" ref="AE24">INDEX(D:D,$AA24)/INDEX(D:D,$AA$2)*1000</f>
        <v>1015.6119158316534</v>
      </c>
      <c r="AF24" cm="1">
        <f t="array" ref="AF24">INDEX(E:E,$AA24)/INDEX(E:E,$AA$2)*1000</f>
        <v>1012.5606555704489</v>
      </c>
      <c r="AG24" s="82">
        <f t="shared" si="1"/>
        <v>3.8811967786687093E-3</v>
      </c>
      <c r="AH24" s="82">
        <f t="shared" si="2"/>
        <v>2.8474661081992281E-3</v>
      </c>
      <c r="AI24" s="82">
        <f t="shared" si="3"/>
        <v>3.0512602612044475E-3</v>
      </c>
      <c r="AJ24" s="82" t="str">
        <f t="shared" si="4"/>
        <v/>
      </c>
      <c r="AK24" s="82" t="str">
        <f t="shared" si="5"/>
        <v/>
      </c>
      <c r="AL24" s="82" t="str">
        <f t="shared" si="6"/>
        <v/>
      </c>
    </row>
    <row r="25" spans="1:38" ht="16" x14ac:dyDescent="0.2">
      <c r="A25" s="211">
        <v>43503</v>
      </c>
      <c r="B25" s="281">
        <v>1000</v>
      </c>
      <c r="C25" s="281">
        <v>1032.954935</v>
      </c>
      <c r="D25" s="281">
        <v>1032.954935</v>
      </c>
      <c r="E25" s="281">
        <v>1000</v>
      </c>
      <c r="F25" s="281">
        <v>1032.721012</v>
      </c>
      <c r="G25" s="82" t="str">
        <f t="shared" si="7"/>
        <v/>
      </c>
      <c r="H25" s="82">
        <f t="shared" si="8"/>
        <v>2.3392300000000431E-4</v>
      </c>
      <c r="I25" s="82">
        <f t="shared" si="9"/>
        <v>2.3392300000000431E-4</v>
      </c>
      <c r="J25" s="82" t="str">
        <f t="shared" si="10"/>
        <v/>
      </c>
      <c r="K25" s="82" t="str">
        <f t="shared" si="11"/>
        <v/>
      </c>
      <c r="L25" s="82" t="str">
        <f t="shared" si="12"/>
        <v/>
      </c>
      <c r="N25">
        <f t="shared" si="19"/>
        <v>950</v>
      </c>
      <c r="O25" s="212" cm="1">
        <f t="array" ref="O25">INDEX($A:$A,N25)</f>
        <v>44851</v>
      </c>
      <c r="P25" cm="1">
        <f t="array" ref="P25">INDEX(B:B,$N25)/INDEX(B:B,$N$2)*1000</f>
        <v>973.40580642669227</v>
      </c>
      <c r="Q25" cm="1">
        <f t="array" ref="Q25">INDEX(C:C,$N25)/INDEX(C:C,$N$2)*1000</f>
        <v>969.18875290690823</v>
      </c>
      <c r="R25" cm="1">
        <f t="array" ref="R25">INDEX(D:D,$N25)/INDEX(D:D,$N$2)*1000</f>
        <v>970.02413562432196</v>
      </c>
      <c r="S25" cm="1">
        <f t="array" ref="S25">INDEX(E:E,$N25)/INDEX(E:E,$N$2)*1000</f>
        <v>974.21635033820326</v>
      </c>
      <c r="T25" s="82" t="str">
        <f t="shared" si="20"/>
        <v/>
      </c>
      <c r="U25" s="82" t="str">
        <f t="shared" si="21"/>
        <v/>
      </c>
      <c r="V25" s="82" t="str">
        <f t="shared" si="22"/>
        <v/>
      </c>
      <c r="W25" s="82">
        <f t="shared" si="13"/>
        <v>-8.1054391151099022E-4</v>
      </c>
      <c r="X25" s="82">
        <f t="shared" si="14"/>
        <v>-5.0275974312950214E-3</v>
      </c>
      <c r="Y25" s="82">
        <f t="shared" si="15"/>
        <v>-4.1922147138812992E-3</v>
      </c>
      <c r="AA25">
        <f t="shared" si="23"/>
        <v>1452</v>
      </c>
      <c r="AB25" s="265" cm="1">
        <f t="array" ref="AB25">INDEX($A:$A,AA25)</f>
        <v>45581</v>
      </c>
      <c r="AC25" cm="1">
        <f t="array" ref="AC25">INDEX(B:B,$AA25)/INDEX(B:B,$AA$2)*1000</f>
        <v>1019.1990037907142</v>
      </c>
      <c r="AD25" cm="1">
        <f t="array" ref="AD25">INDEX(C:C,$AA25)/INDEX(C:C,$AA$2)*1000</f>
        <v>1018.4759720309085</v>
      </c>
      <c r="AE25" cm="1">
        <f t="array" ref="AE25">INDEX(D:D,$AA25)/INDEX(D:D,$AA$2)*1000</f>
        <v>1018.6185139176554</v>
      </c>
      <c r="AF25" cm="1">
        <f t="array" ref="AF25">INDEX(E:E,$AA25)/INDEX(E:E,$AA$2)*1000</f>
        <v>1015.5554169128358</v>
      </c>
      <c r="AG25" s="82">
        <f t="shared" si="1"/>
        <v>3.6435868778784196E-3</v>
      </c>
      <c r="AH25" s="82">
        <f t="shared" si="2"/>
        <v>2.9205551180726845E-3</v>
      </c>
      <c r="AI25" s="82">
        <f t="shared" si="3"/>
        <v>3.0630970048196103E-3</v>
      </c>
      <c r="AJ25" s="82" t="str">
        <f t="shared" si="4"/>
        <v/>
      </c>
      <c r="AK25" s="82" t="str">
        <f t="shared" si="5"/>
        <v/>
      </c>
      <c r="AL25" s="82" t="str">
        <f t="shared" si="6"/>
        <v/>
      </c>
    </row>
    <row r="26" spans="1:38" ht="16" x14ac:dyDescent="0.2">
      <c r="A26" s="211">
        <v>43504</v>
      </c>
      <c r="B26" s="281">
        <v>1000</v>
      </c>
      <c r="C26" s="281">
        <v>1029.6387420000001</v>
      </c>
      <c r="D26" s="281">
        <v>1029.6387420000001</v>
      </c>
      <c r="E26" s="281">
        <v>1000</v>
      </c>
      <c r="F26" s="281">
        <v>1029.4387380000001</v>
      </c>
      <c r="G26" s="82" t="str">
        <f t="shared" si="7"/>
        <v/>
      </c>
      <c r="H26" s="82">
        <f t="shared" si="8"/>
        <v>2.0000400000003536E-4</v>
      </c>
      <c r="I26" s="82">
        <f t="shared" si="9"/>
        <v>2.0000400000003536E-4</v>
      </c>
      <c r="J26" s="82" t="str">
        <f t="shared" si="10"/>
        <v/>
      </c>
      <c r="K26" s="82" t="str">
        <f t="shared" si="11"/>
        <v/>
      </c>
      <c r="L26" s="82" t="str">
        <f t="shared" si="12"/>
        <v/>
      </c>
      <c r="N26">
        <f t="shared" si="19"/>
        <v>951</v>
      </c>
      <c r="O26" s="212" cm="1">
        <f t="array" ref="O26">INDEX($A:$A,N26)</f>
        <v>44852</v>
      </c>
      <c r="P26" cm="1">
        <f t="array" ref="P26">INDEX(B:B,$N26)/INDEX(B:B,$N$2)*1000</f>
        <v>979.93431545010287</v>
      </c>
      <c r="Q26" cm="1">
        <f t="array" ref="Q26">INDEX(C:C,$N26)/INDEX(C:C,$N$2)*1000</f>
        <v>976.55568893516249</v>
      </c>
      <c r="R26" cm="1">
        <f t="array" ref="R26">INDEX(D:D,$N26)/INDEX(D:D,$N$2)*1000</f>
        <v>977.22498236981914</v>
      </c>
      <c r="S26" cm="1">
        <f t="array" ref="S26">INDEX(E:E,$N26)/INDEX(E:E,$N$2)*1000</f>
        <v>980.60479104029605</v>
      </c>
      <c r="T26" s="82" t="str">
        <f t="shared" si="20"/>
        <v/>
      </c>
      <c r="U26" s="82" t="str">
        <f t="shared" si="21"/>
        <v/>
      </c>
      <c r="V26" s="82" t="str">
        <f t="shared" si="22"/>
        <v/>
      </c>
      <c r="W26" s="82">
        <f t="shared" si="13"/>
        <v>-6.7047559019317755E-4</v>
      </c>
      <c r="X26" s="82">
        <f t="shared" si="14"/>
        <v>-4.0491021051335561E-3</v>
      </c>
      <c r="Y26" s="82">
        <f t="shared" si="15"/>
        <v>-3.3798086704769047E-3</v>
      </c>
      <c r="AA26">
        <f t="shared" si="23"/>
        <v>1453</v>
      </c>
      <c r="AB26" s="265" cm="1">
        <f t="array" ref="AB26">INDEX($A:$A,AA26)</f>
        <v>45582</v>
      </c>
      <c r="AC26" cm="1">
        <f t="array" ref="AC26">INDEX(B:B,$AA26)/INDEX(B:B,$AA$2)*1000</f>
        <v>1019.7494698296907</v>
      </c>
      <c r="AD26" cm="1">
        <f t="array" ref="AD26">INDEX(C:C,$AA26)/INDEX(C:C,$AA$2)*1000</f>
        <v>1018.1153335741097</v>
      </c>
      <c r="AE26" cm="1">
        <f t="array" ref="AE26">INDEX(D:D,$AA26)/INDEX(D:D,$AA$2)*1000</f>
        <v>1018.4374952731115</v>
      </c>
      <c r="AF26" cm="1">
        <f t="array" ref="AF26">INDEX(E:E,$AA26)/INDEX(E:E,$AA$2)*1000</f>
        <v>1015.3533681587774</v>
      </c>
      <c r="AG26" s="82">
        <f t="shared" si="1"/>
        <v>4.3961016709133677E-3</v>
      </c>
      <c r="AH26" s="82">
        <f t="shared" si="2"/>
        <v>2.7619654153323834E-3</v>
      </c>
      <c r="AI26" s="82">
        <f t="shared" si="3"/>
        <v>3.0841271143341375E-3</v>
      </c>
      <c r="AJ26" s="82" t="str">
        <f t="shared" si="4"/>
        <v/>
      </c>
      <c r="AK26" s="82" t="str">
        <f t="shared" si="5"/>
        <v/>
      </c>
      <c r="AL26" s="82" t="str">
        <f t="shared" si="6"/>
        <v/>
      </c>
    </row>
    <row r="27" spans="1:38" ht="16" x14ac:dyDescent="0.2">
      <c r="A27" s="211">
        <v>43507</v>
      </c>
      <c r="B27" s="281">
        <v>1000</v>
      </c>
      <c r="C27" s="281">
        <v>1030.12381</v>
      </c>
      <c r="D27" s="281">
        <v>1030.12381</v>
      </c>
      <c r="E27" s="281">
        <v>1000</v>
      </c>
      <c r="F27" s="281">
        <v>1029.945759</v>
      </c>
      <c r="G27" s="82" t="str">
        <f t="shared" si="7"/>
        <v/>
      </c>
      <c r="H27" s="82">
        <f t="shared" si="8"/>
        <v>1.7805100000009588E-4</v>
      </c>
      <c r="I27" s="82">
        <f t="shared" si="9"/>
        <v>1.7805100000009588E-4</v>
      </c>
      <c r="J27" s="82" t="str">
        <f t="shared" si="10"/>
        <v/>
      </c>
      <c r="K27" s="82" t="str">
        <f t="shared" si="11"/>
        <v/>
      </c>
      <c r="L27" s="82" t="str">
        <f t="shared" si="12"/>
        <v/>
      </c>
      <c r="N27">
        <f t="shared" si="19"/>
        <v>952</v>
      </c>
      <c r="O27" s="212" cm="1">
        <f t="array" ref="O27">INDEX($A:$A,N27)</f>
        <v>44853</v>
      </c>
      <c r="P27" cm="1">
        <f t="array" ref="P27">INDEX(B:B,$N27)/INDEX(B:B,$N$2)*1000</f>
        <v>969.24509493666415</v>
      </c>
      <c r="Q27" cm="1">
        <f t="array" ref="Q27">INDEX(C:C,$N27)/INDEX(C:C,$N$2)*1000</f>
        <v>966.85773520169028</v>
      </c>
      <c r="R27" cm="1">
        <f t="array" ref="R27">INDEX(D:D,$N27)/INDEX(D:D,$N$2)*1000</f>
        <v>967.33066218415956</v>
      </c>
      <c r="S27" cm="1">
        <f t="array" ref="S27">INDEX(E:E,$N27)/INDEX(E:E,$N$2)*1000</f>
        <v>969.48653797970007</v>
      </c>
      <c r="T27" s="82" t="str">
        <f t="shared" si="20"/>
        <v/>
      </c>
      <c r="U27" s="82" t="str">
        <f t="shared" si="21"/>
        <v/>
      </c>
      <c r="V27" s="82" t="str">
        <f t="shared" si="22"/>
        <v/>
      </c>
      <c r="W27" s="82">
        <f t="shared" si="13"/>
        <v>-2.4144304303592889E-4</v>
      </c>
      <c r="X27" s="82">
        <f t="shared" si="14"/>
        <v>-2.6288027780097989E-3</v>
      </c>
      <c r="Y27" s="82">
        <f t="shared" si="15"/>
        <v>-2.15587579554051E-3</v>
      </c>
      <c r="AA27">
        <f t="shared" si="23"/>
        <v>1454</v>
      </c>
      <c r="AB27" s="265" cm="1">
        <f t="array" ref="AB27">INDEX($A:$A,AA27)</f>
        <v>45583</v>
      </c>
      <c r="AC27" cm="1">
        <f t="array" ref="AC27">INDEX(B:B,$AA27)/INDEX(B:B,$AA$2)*1000</f>
        <v>1022.8796935616214</v>
      </c>
      <c r="AD27" cm="1">
        <f t="array" ref="AD27">INDEX(C:C,$AA27)/INDEX(C:C,$AA$2)*1000</f>
        <v>1021.5894717865876</v>
      </c>
      <c r="AE27" cm="1">
        <f t="array" ref="AE27">INDEX(D:D,$AA27)/INDEX(D:D,$AA$2)*1000</f>
        <v>1021.8438322986833</v>
      </c>
      <c r="AF27" cm="1">
        <f t="array" ref="AF27">INDEX(E:E,$AA27)/INDEX(E:E,$AA$2)*1000</f>
        <v>1018.1837101399807</v>
      </c>
      <c r="AG27" s="82">
        <f t="shared" si="1"/>
        <v>4.6959834216406763E-3</v>
      </c>
      <c r="AH27" s="82">
        <f t="shared" si="2"/>
        <v>3.4057616466069474E-3</v>
      </c>
      <c r="AI27" s="82">
        <f t="shared" si="3"/>
        <v>3.6601221587026201E-3</v>
      </c>
      <c r="AJ27" s="82" t="str">
        <f t="shared" si="4"/>
        <v/>
      </c>
      <c r="AK27" s="82" t="str">
        <f t="shared" si="5"/>
        <v/>
      </c>
      <c r="AL27" s="82" t="str">
        <f t="shared" si="6"/>
        <v/>
      </c>
    </row>
    <row r="28" spans="1:38" ht="16" x14ac:dyDescent="0.2">
      <c r="A28" s="211">
        <v>43508</v>
      </c>
      <c r="B28" s="281">
        <v>1000</v>
      </c>
      <c r="C28" s="281">
        <v>1031.813494</v>
      </c>
      <c r="D28" s="281">
        <v>1031.813494</v>
      </c>
      <c r="E28" s="281">
        <v>1000</v>
      </c>
      <c r="F28" s="281">
        <v>1031.547405</v>
      </c>
      <c r="G28" s="82" t="str">
        <f t="shared" si="7"/>
        <v/>
      </c>
      <c r="H28" s="82">
        <f t="shared" si="8"/>
        <v>2.6608899999996537E-4</v>
      </c>
      <c r="I28" s="82">
        <f t="shared" si="9"/>
        <v>2.6608899999996537E-4</v>
      </c>
      <c r="J28" s="82" t="str">
        <f t="shared" si="10"/>
        <v/>
      </c>
      <c r="K28" s="82" t="str">
        <f t="shared" si="11"/>
        <v/>
      </c>
      <c r="L28" s="82" t="str">
        <f t="shared" si="12"/>
        <v/>
      </c>
      <c r="N28">
        <f t="shared" si="19"/>
        <v>953</v>
      </c>
      <c r="O28" s="212" cm="1">
        <f t="array" ref="O28">INDEX($A:$A,N28)</f>
        <v>44854</v>
      </c>
      <c r="P28" cm="1">
        <f t="array" ref="P28">INDEX(B:B,$N28)/INDEX(B:B,$N$2)*1000</f>
        <v>963.28124894001769</v>
      </c>
      <c r="Q28" cm="1">
        <f t="array" ref="Q28">INDEX(C:C,$N28)/INDEX(C:C,$N$2)*1000</f>
        <v>961.66373791258343</v>
      </c>
      <c r="R28" cm="1">
        <f t="array" ref="R28">INDEX(D:D,$N28)/INDEX(D:D,$N$2)*1000</f>
        <v>961.98416097123618</v>
      </c>
      <c r="S28" cm="1">
        <f t="array" ref="S28">INDEX(E:E,$N28)/INDEX(E:E,$N$2)*1000</f>
        <v>963.41553154986968</v>
      </c>
      <c r="T28" s="82" t="str">
        <f t="shared" si="20"/>
        <v/>
      </c>
      <c r="U28" s="82" t="str">
        <f t="shared" si="21"/>
        <v/>
      </c>
      <c r="V28" s="82" t="str">
        <f t="shared" si="22"/>
        <v/>
      </c>
      <c r="W28" s="82">
        <f t="shared" si="13"/>
        <v>-1.3428260985199358E-4</v>
      </c>
      <c r="X28" s="82">
        <f t="shared" si="14"/>
        <v>-1.751793637286255E-3</v>
      </c>
      <c r="Y28" s="82">
        <f t="shared" si="15"/>
        <v>-1.431370578633505E-3</v>
      </c>
      <c r="AA28">
        <f t="shared" si="23"/>
        <v>1455</v>
      </c>
      <c r="AB28" s="265" cm="1">
        <f t="array" ref="AB28">INDEX($A:$A,AA28)</f>
        <v>45586</v>
      </c>
      <c r="AC28" cm="1">
        <f t="array" ref="AC28">INDEX(B:B,$AA28)/INDEX(B:B,$AA$2)*1000</f>
        <v>1018.1017130433431</v>
      </c>
      <c r="AD28" cm="1">
        <f t="array" ref="AD28">INDEX(C:C,$AA28)/INDEX(C:C,$AA$2)*1000</f>
        <v>1016.2732678819799</v>
      </c>
      <c r="AE28" cm="1">
        <f t="array" ref="AE28">INDEX(D:D,$AA28)/INDEX(D:D,$AA$2)*1000</f>
        <v>1016.6337362193225</v>
      </c>
      <c r="AF28" cm="1">
        <f t="array" ref="AF28">INDEX(E:E,$AA28)/INDEX(E:E,$AA$2)*1000</f>
        <v>1012.5455587385526</v>
      </c>
      <c r="AG28" s="82">
        <f t="shared" si="1"/>
        <v>5.5561543047905389E-3</v>
      </c>
      <c r="AH28" s="82">
        <f t="shared" si="2"/>
        <v>3.7277091434273187E-3</v>
      </c>
      <c r="AI28" s="82">
        <f t="shared" si="3"/>
        <v>4.0881774807699006E-3</v>
      </c>
      <c r="AJ28" s="82" t="str">
        <f t="shared" si="4"/>
        <v/>
      </c>
      <c r="AK28" s="82" t="str">
        <f t="shared" si="5"/>
        <v/>
      </c>
      <c r="AL28" s="82" t="str">
        <f t="shared" si="6"/>
        <v/>
      </c>
    </row>
    <row r="29" spans="1:38" ht="16" x14ac:dyDescent="0.2">
      <c r="A29" s="211">
        <v>43509</v>
      </c>
      <c r="B29" s="281">
        <v>1000</v>
      </c>
      <c r="C29" s="281">
        <v>1031.1747419999999</v>
      </c>
      <c r="D29" s="281">
        <v>1031.1747419999999</v>
      </c>
      <c r="E29" s="281">
        <v>1000</v>
      </c>
      <c r="F29" s="281">
        <v>1030.8957150000001</v>
      </c>
      <c r="G29" s="82" t="str">
        <f t="shared" si="7"/>
        <v/>
      </c>
      <c r="H29" s="82">
        <f t="shared" si="8"/>
        <v>2.7902699999981449E-4</v>
      </c>
      <c r="I29" s="82">
        <f t="shared" si="9"/>
        <v>2.7902699999981449E-4</v>
      </c>
      <c r="J29" s="82" t="str">
        <f t="shared" si="10"/>
        <v/>
      </c>
      <c r="K29" s="82" t="str">
        <f t="shared" si="11"/>
        <v/>
      </c>
      <c r="L29" s="82" t="str">
        <f t="shared" si="12"/>
        <v/>
      </c>
      <c r="N29">
        <f t="shared" si="19"/>
        <v>954</v>
      </c>
      <c r="O29" s="212" cm="1">
        <f t="array" ref="O29">INDEX($A:$A,N29)</f>
        <v>44855</v>
      </c>
      <c r="P29" cm="1">
        <f t="array" ref="P29">INDEX(B:B,$N29)/INDEX(B:B,$N$2)*1000</f>
        <v>969.75502825987792</v>
      </c>
      <c r="Q29" cm="1">
        <f t="array" ref="Q29">INDEX(C:C,$N29)/INDEX(C:C,$N$2)*1000</f>
        <v>968.82789283962234</v>
      </c>
      <c r="R29" cm="1">
        <f t="array" ref="R29">INDEX(D:D,$N29)/INDEX(D:D,$N$2)*1000</f>
        <v>969.01155506888472</v>
      </c>
      <c r="S29" cm="1">
        <f t="array" ref="S29">INDEX(E:E,$N29)/INDEX(E:E,$N$2)*1000</f>
        <v>969.430167440677</v>
      </c>
      <c r="T29" s="82">
        <f t="shared" si="20"/>
        <v>3.2486081920092146E-4</v>
      </c>
      <c r="U29" s="82" t="str">
        <f t="shared" si="21"/>
        <v/>
      </c>
      <c r="V29" s="82" t="str">
        <f t="shared" si="22"/>
        <v/>
      </c>
      <c r="W29" s="82" t="str">
        <f t="shared" si="13"/>
        <v/>
      </c>
      <c r="X29" s="82">
        <f t="shared" si="14"/>
        <v>-6.0227460105465979E-4</v>
      </c>
      <c r="Y29" s="82">
        <f t="shared" si="15"/>
        <v>-4.1861237179227829E-4</v>
      </c>
      <c r="AA29">
        <f t="shared" si="23"/>
        <v>1456</v>
      </c>
      <c r="AB29" s="265" cm="1">
        <f t="array" ref="AB29">INDEX($A:$A,AA29)</f>
        <v>45587</v>
      </c>
      <c r="AC29" cm="1">
        <f t="array" ref="AC29">INDEX(B:B,$AA29)/INDEX(B:B,$AA$2)*1000</f>
        <v>1017.7288337591576</v>
      </c>
      <c r="AD29" cm="1">
        <f t="array" ref="AD29">INDEX(C:C,$AA29)/INDEX(C:C,$AA$2)*1000</f>
        <v>1015.947751068752</v>
      </c>
      <c r="AE29" cm="1">
        <f t="array" ref="AE29">INDEX(D:D,$AA29)/INDEX(D:D,$AA$2)*1000</f>
        <v>1016.2988823920871</v>
      </c>
      <c r="AF29" cm="1">
        <f t="array" ref="AF29">INDEX(E:E,$AA29)/INDEX(E:E,$AA$2)*1000</f>
        <v>1012.4752710075819</v>
      </c>
      <c r="AG29" s="82">
        <f t="shared" si="1"/>
        <v>5.2535627515757138E-3</v>
      </c>
      <c r="AH29" s="82">
        <f t="shared" si="2"/>
        <v>3.472480061170131E-3</v>
      </c>
      <c r="AI29" s="82">
        <f t="shared" si="3"/>
        <v>3.8236113845051705E-3</v>
      </c>
      <c r="AJ29" s="82" t="str">
        <f t="shared" si="4"/>
        <v/>
      </c>
      <c r="AK29" s="82" t="str">
        <f t="shared" si="5"/>
        <v/>
      </c>
      <c r="AL29" s="82" t="str">
        <f t="shared" si="6"/>
        <v/>
      </c>
    </row>
    <row r="30" spans="1:38" ht="16" x14ac:dyDescent="0.2">
      <c r="A30" s="211">
        <v>43510</v>
      </c>
      <c r="B30" s="281">
        <v>1000</v>
      </c>
      <c r="C30" s="281">
        <v>1035.74658</v>
      </c>
      <c r="D30" s="281">
        <v>1035.74658</v>
      </c>
      <c r="E30" s="281">
        <v>1000</v>
      </c>
      <c r="F30" s="281">
        <v>1035.5018849999999</v>
      </c>
      <c r="G30" s="82" t="str">
        <f t="shared" si="7"/>
        <v/>
      </c>
      <c r="H30" s="82">
        <f t="shared" si="8"/>
        <v>2.446950000000925E-4</v>
      </c>
      <c r="I30" s="82">
        <f t="shared" si="9"/>
        <v>2.446950000000925E-4</v>
      </c>
      <c r="J30" s="82" t="str">
        <f t="shared" si="10"/>
        <v/>
      </c>
      <c r="K30" s="82" t="str">
        <f t="shared" si="11"/>
        <v/>
      </c>
      <c r="L30" s="82" t="str">
        <f t="shared" si="12"/>
        <v/>
      </c>
      <c r="N30">
        <f t="shared" si="19"/>
        <v>955</v>
      </c>
      <c r="O30" s="212" cm="1">
        <f t="array" ref="O30">INDEX($A:$A,N30)</f>
        <v>44858</v>
      </c>
      <c r="P30" cm="1">
        <f t="array" ref="P30">INDEX(B:B,$N30)/INDEX(B:B,$N$2)*1000</f>
        <v>973.73012002413714</v>
      </c>
      <c r="Q30" cm="1">
        <f t="array" ref="Q30">INDEX(C:C,$N30)/INDEX(C:C,$N$2)*1000</f>
        <v>971.30344989286607</v>
      </c>
      <c r="R30" cm="1">
        <f t="array" ref="R30">INDEX(D:D,$N30)/INDEX(D:D,$N$2)*1000</f>
        <v>971.78416466261785</v>
      </c>
      <c r="S30" cm="1">
        <f t="array" ref="S30">INDEX(E:E,$N30)/INDEX(E:E,$N$2)*1000</f>
        <v>973.41619801046465</v>
      </c>
      <c r="T30" s="82">
        <f t="shared" si="20"/>
        <v>3.1392201367248161E-4</v>
      </c>
      <c r="U30" s="82" t="str">
        <f t="shared" si="21"/>
        <v/>
      </c>
      <c r="V30" s="82" t="str">
        <f t="shared" si="22"/>
        <v/>
      </c>
      <c r="W30" s="82" t="str">
        <f t="shared" si="13"/>
        <v/>
      </c>
      <c r="X30" s="82">
        <f t="shared" si="14"/>
        <v>-2.1127481175985847E-3</v>
      </c>
      <c r="Y30" s="82">
        <f t="shared" si="15"/>
        <v>-1.6320333478468002E-3</v>
      </c>
      <c r="AA30">
        <f t="shared" si="23"/>
        <v>1457</v>
      </c>
      <c r="AB30" s="265" cm="1">
        <f t="array" ref="AB30">INDEX($A:$A,AA30)</f>
        <v>45588</v>
      </c>
      <c r="AC30" cm="1">
        <f t="array" ref="AC30">INDEX(B:B,$AA30)/INDEX(B:B,$AA$2)*1000</f>
        <v>1012.9692099228596</v>
      </c>
      <c r="AD30" cm="1">
        <f t="array" ref="AD30">INDEX(C:C,$AA30)/INDEX(C:C,$AA$2)*1000</f>
        <v>1011.6674645064813</v>
      </c>
      <c r="AE30" cm="1">
        <f t="array" ref="AE30">INDEX(D:D,$AA30)/INDEX(D:D,$AA$2)*1000</f>
        <v>1011.9240971286323</v>
      </c>
      <c r="AF30" cm="1">
        <f t="array" ref="AF30">INDEX(E:E,$AA30)/INDEX(E:E,$AA$2)*1000</f>
        <v>1008.3754380924488</v>
      </c>
      <c r="AG30" s="82">
        <f t="shared" si="1"/>
        <v>4.5937718304107878E-3</v>
      </c>
      <c r="AH30" s="82">
        <f t="shared" si="2"/>
        <v>3.2920264140325344E-3</v>
      </c>
      <c r="AI30" s="82">
        <f t="shared" si="3"/>
        <v>3.5486590361834941E-3</v>
      </c>
      <c r="AJ30" s="82" t="str">
        <f t="shared" si="4"/>
        <v/>
      </c>
      <c r="AK30" s="82" t="str">
        <f t="shared" si="5"/>
        <v/>
      </c>
      <c r="AL30" s="82" t="str">
        <f t="shared" si="6"/>
        <v/>
      </c>
    </row>
    <row r="31" spans="1:38" ht="16" x14ac:dyDescent="0.2">
      <c r="A31" s="211">
        <v>43511</v>
      </c>
      <c r="B31" s="281">
        <v>1000</v>
      </c>
      <c r="C31" s="281">
        <v>1039.2775140000001</v>
      </c>
      <c r="D31" s="281">
        <v>1039.2775140000001</v>
      </c>
      <c r="E31" s="281">
        <v>1000</v>
      </c>
      <c r="F31" s="281">
        <v>1038.943115</v>
      </c>
      <c r="G31" s="82" t="str">
        <f t="shared" si="7"/>
        <v/>
      </c>
      <c r="H31" s="82">
        <f t="shared" si="8"/>
        <v>3.3439900000007582E-4</v>
      </c>
      <c r="I31" s="82">
        <f t="shared" si="9"/>
        <v>3.3439900000007582E-4</v>
      </c>
      <c r="J31" s="82" t="str">
        <f t="shared" si="10"/>
        <v/>
      </c>
      <c r="K31" s="82" t="str">
        <f t="shared" si="11"/>
        <v/>
      </c>
      <c r="L31" s="82" t="str">
        <f t="shared" si="12"/>
        <v/>
      </c>
      <c r="N31">
        <f t="shared" si="19"/>
        <v>956</v>
      </c>
      <c r="O31" s="212" cm="1">
        <f t="array" ref="O31">INDEX($A:$A,N31)</f>
        <v>44859</v>
      </c>
      <c r="P31" cm="1">
        <f t="array" ref="P31">INDEX(B:B,$N31)/INDEX(B:B,$N$2)*1000</f>
        <v>978.70868483251229</v>
      </c>
      <c r="Q31" cm="1">
        <f t="array" ref="Q31">INDEX(C:C,$N31)/INDEX(C:C,$N$2)*1000</f>
        <v>977.27344657032802</v>
      </c>
      <c r="R31" cm="1">
        <f t="array" ref="R31">INDEX(D:D,$N31)/INDEX(D:D,$N$2)*1000</f>
        <v>977.55776284026092</v>
      </c>
      <c r="S31" cm="1">
        <f t="array" ref="S31">INDEX(E:E,$N31)/INDEX(E:E,$N$2)*1000</f>
        <v>978.2423809890804</v>
      </c>
      <c r="T31" s="82">
        <f t="shared" si="20"/>
        <v>4.6630384343188781E-4</v>
      </c>
      <c r="U31" s="82" t="str">
        <f t="shared" si="21"/>
        <v/>
      </c>
      <c r="V31" s="82" t="str">
        <f t="shared" si="22"/>
        <v/>
      </c>
      <c r="W31" s="82" t="str">
        <f t="shared" si="13"/>
        <v/>
      </c>
      <c r="X31" s="82">
        <f t="shared" si="14"/>
        <v>-9.6893441875238299E-4</v>
      </c>
      <c r="Y31" s="82">
        <f t="shared" si="15"/>
        <v>-6.846181488194816E-4</v>
      </c>
      <c r="AA31">
        <f t="shared" si="23"/>
        <v>1458</v>
      </c>
      <c r="AB31" s="265" cm="1">
        <f t="array" ref="AB31">INDEX($A:$A,AA31)</f>
        <v>45589</v>
      </c>
      <c r="AC31" cm="1">
        <f t="array" ref="AC31">INDEX(B:B,$AA31)/INDEX(B:B,$AA$2)*1000</f>
        <v>1014.8947869487716</v>
      </c>
      <c r="AD31" cm="1">
        <f t="array" ref="AD31">INDEX(C:C,$AA31)/INDEX(C:C,$AA$2)*1000</f>
        <v>1013.090181943784</v>
      </c>
      <c r="AE31" cm="1">
        <f t="array" ref="AE31">INDEX(D:D,$AA31)/INDEX(D:D,$AA$2)*1000</f>
        <v>1013.445950883028</v>
      </c>
      <c r="AF31" cm="1">
        <f t="array" ref="AF31">INDEX(E:E,$AA31)/INDEX(E:E,$AA$2)*1000</f>
        <v>1010.1314908633441</v>
      </c>
      <c r="AG31" s="82">
        <f t="shared" si="1"/>
        <v>4.763296085427555E-3</v>
      </c>
      <c r="AH31" s="82">
        <f t="shared" si="2"/>
        <v>2.9586910804399623E-3</v>
      </c>
      <c r="AI31" s="82">
        <f t="shared" si="3"/>
        <v>3.3144600196839064E-3</v>
      </c>
      <c r="AJ31" s="82" t="str">
        <f t="shared" si="4"/>
        <v/>
      </c>
      <c r="AK31" s="82" t="str">
        <f t="shared" si="5"/>
        <v/>
      </c>
      <c r="AL31" s="82" t="str">
        <f t="shared" si="6"/>
        <v/>
      </c>
    </row>
    <row r="32" spans="1:38" ht="16" x14ac:dyDescent="0.2">
      <c r="A32" s="211">
        <v>43515</v>
      </c>
      <c r="B32" s="281">
        <v>1000</v>
      </c>
      <c r="C32" s="281">
        <v>1040.6481220000001</v>
      </c>
      <c r="D32" s="281">
        <v>1040.6481220000001</v>
      </c>
      <c r="E32" s="281">
        <v>1000</v>
      </c>
      <c r="F32" s="281">
        <v>1040.2694039999999</v>
      </c>
      <c r="G32" s="82" t="str">
        <f t="shared" si="7"/>
        <v/>
      </c>
      <c r="H32" s="82">
        <f t="shared" si="8"/>
        <v>3.7871800000016263E-4</v>
      </c>
      <c r="I32" s="82">
        <f t="shared" si="9"/>
        <v>3.7871800000016263E-4</v>
      </c>
      <c r="J32" s="82" t="str">
        <f t="shared" si="10"/>
        <v/>
      </c>
      <c r="K32" s="82" t="str">
        <f t="shared" si="11"/>
        <v/>
      </c>
      <c r="L32" s="82" t="str">
        <f t="shared" si="12"/>
        <v/>
      </c>
      <c r="N32">
        <f t="shared" si="19"/>
        <v>957</v>
      </c>
      <c r="O32" s="212" cm="1">
        <f t="array" ref="O32">INDEX($A:$A,N32)</f>
        <v>44860</v>
      </c>
      <c r="P32" cm="1">
        <f t="array" ref="P32">INDEX(B:B,$N32)/INDEX(B:B,$N$2)*1000</f>
        <v>987.45841469724928</v>
      </c>
      <c r="Q32" cm="1">
        <f t="array" ref="Q32">INDEX(C:C,$N32)/INDEX(C:C,$N$2)*1000</f>
        <v>984.05640698396769</v>
      </c>
      <c r="R32" cm="1">
        <f t="array" ref="R32">INDEX(D:D,$N32)/INDEX(D:D,$N$2)*1000</f>
        <v>984.73033157041834</v>
      </c>
      <c r="S32" cm="1">
        <f t="array" ref="S32">INDEX(E:E,$N32)/INDEX(E:E,$N$2)*1000</f>
        <v>987.68686899510624</v>
      </c>
      <c r="T32" s="82" t="str">
        <f t="shared" si="20"/>
        <v/>
      </c>
      <c r="U32" s="82" t="str">
        <f t="shared" si="21"/>
        <v/>
      </c>
      <c r="V32" s="82" t="str">
        <f t="shared" si="22"/>
        <v/>
      </c>
      <c r="W32" s="82">
        <f t="shared" si="13"/>
        <v>-2.2845429785695615E-4</v>
      </c>
      <c r="X32" s="82">
        <f t="shared" si="14"/>
        <v>-3.6304620111385476E-3</v>
      </c>
      <c r="Y32" s="82">
        <f t="shared" si="15"/>
        <v>-2.9565374246878946E-3</v>
      </c>
      <c r="AA32">
        <f t="shared" si="23"/>
        <v>1459</v>
      </c>
      <c r="AB32" s="265" cm="1">
        <f t="array" ref="AB32">INDEX($A:$A,AA32)</f>
        <v>45590</v>
      </c>
      <c r="AC32" cm="1">
        <f t="array" ref="AC32">INDEX(B:B,$AA32)/INDEX(B:B,$AA$2)*1000</f>
        <v>1015.0295568131704</v>
      </c>
      <c r="AD32" cm="1">
        <f t="array" ref="AD32">INDEX(C:C,$AA32)/INDEX(C:C,$AA$2)*1000</f>
        <v>1013.1330247427745</v>
      </c>
      <c r="AE32" cm="1">
        <f t="array" ref="AE32">INDEX(D:D,$AA32)/INDEX(D:D,$AA$2)*1000</f>
        <v>1013.5069166142265</v>
      </c>
      <c r="AF32" cm="1">
        <f t="array" ref="AF32">INDEX(E:E,$AA32)/INDEX(E:E,$AA$2)*1000</f>
        <v>1009.7743408691755</v>
      </c>
      <c r="AG32" s="82">
        <f t="shared" si="1"/>
        <v>5.2552159439949262E-3</v>
      </c>
      <c r="AH32" s="82">
        <f t="shared" si="2"/>
        <v>3.3586838735990342E-3</v>
      </c>
      <c r="AI32" s="82">
        <f t="shared" si="3"/>
        <v>3.732575745051008E-3</v>
      </c>
      <c r="AJ32" s="82" t="str">
        <f t="shared" si="4"/>
        <v/>
      </c>
      <c r="AK32" s="82" t="str">
        <f t="shared" si="5"/>
        <v/>
      </c>
      <c r="AL32" s="82" t="str">
        <f t="shared" si="6"/>
        <v/>
      </c>
    </row>
    <row r="33" spans="1:38" ht="16" x14ac:dyDescent="0.2">
      <c r="A33" s="211">
        <v>43516</v>
      </c>
      <c r="B33" s="281">
        <v>1000</v>
      </c>
      <c r="C33" s="281">
        <v>1040.288407</v>
      </c>
      <c r="D33" s="281">
        <v>1040.288407</v>
      </c>
      <c r="E33" s="281">
        <v>1000</v>
      </c>
      <c r="F33" s="281">
        <v>1039.896436</v>
      </c>
      <c r="G33" s="82" t="str">
        <f t="shared" si="7"/>
        <v/>
      </c>
      <c r="H33" s="82">
        <f t="shared" si="8"/>
        <v>3.9197100000001227E-4</v>
      </c>
      <c r="I33" s="82">
        <f t="shared" si="9"/>
        <v>3.9197100000001227E-4</v>
      </c>
      <c r="J33" s="82" t="str">
        <f t="shared" si="10"/>
        <v/>
      </c>
      <c r="K33" s="82" t="str">
        <f t="shared" si="11"/>
        <v/>
      </c>
      <c r="L33" s="82" t="str">
        <f t="shared" si="12"/>
        <v/>
      </c>
      <c r="N33">
        <f t="shared" si="19"/>
        <v>958</v>
      </c>
      <c r="O33" s="212" cm="1">
        <f t="array" ref="O33">INDEX($A:$A,N33)</f>
        <v>44861</v>
      </c>
      <c r="P33" cm="1">
        <f t="array" ref="P33">INDEX(B:B,$N33)/INDEX(B:B,$N$2)*1000</f>
        <v>990.07340548940124</v>
      </c>
      <c r="Q33" cm="1">
        <f t="array" ref="Q33">INDEX(C:C,$N33)/INDEX(C:C,$N$2)*1000</f>
        <v>986.62061946154404</v>
      </c>
      <c r="R33" cm="1">
        <f t="array" ref="R33">INDEX(D:D,$N33)/INDEX(D:D,$N$2)*1000</f>
        <v>987.30460310640797</v>
      </c>
      <c r="S33" cm="1">
        <f t="array" ref="S33">INDEX(E:E,$N33)/INDEX(E:E,$N$2)*1000</f>
        <v>990.49624760905624</v>
      </c>
      <c r="T33" s="82" t="str">
        <f t="shared" si="20"/>
        <v/>
      </c>
      <c r="U33" s="82" t="str">
        <f t="shared" si="21"/>
        <v/>
      </c>
      <c r="V33" s="82" t="str">
        <f t="shared" si="22"/>
        <v/>
      </c>
      <c r="W33" s="82">
        <f t="shared" si="13"/>
        <v>-4.2284211965500161E-4</v>
      </c>
      <c r="X33" s="82">
        <f t="shared" si="14"/>
        <v>-3.8756281475122024E-3</v>
      </c>
      <c r="Y33" s="82">
        <f t="shared" si="15"/>
        <v>-3.1916445026482733E-3</v>
      </c>
      <c r="AA33">
        <f t="shared" si="23"/>
        <v>1460</v>
      </c>
      <c r="AB33" s="265" cm="1">
        <f t="array" ref="AB33">INDEX($A:$A,AA33)</f>
        <v>45593</v>
      </c>
      <c r="AC33" cm="1">
        <f t="array" ref="AC33">INDEX(B:B,$AA33)/INDEX(B:B,$AA$2)*1000</f>
        <v>1015.8229441418312</v>
      </c>
      <c r="AD33" cm="1">
        <f t="array" ref="AD33">INDEX(C:C,$AA33)/INDEX(C:C,$AA$2)*1000</f>
        <v>1012.95071518461</v>
      </c>
      <c r="AE33" cm="1">
        <f t="array" ref="AE33">INDEX(D:D,$AA33)/INDEX(D:D,$AA$2)*1000</f>
        <v>1013.5169605991879</v>
      </c>
      <c r="AF33" cm="1">
        <f t="array" ref="AF33">INDEX(E:E,$AA33)/INDEX(E:E,$AA$2)*1000</f>
        <v>1010.1130888173882</v>
      </c>
      <c r="AG33" s="82">
        <f t="shared" si="1"/>
        <v>5.7098553244429697E-3</v>
      </c>
      <c r="AH33" s="82">
        <f t="shared" si="2"/>
        <v>2.8376263672217875E-3</v>
      </c>
      <c r="AI33" s="82">
        <f t="shared" si="3"/>
        <v>3.4038717817996941E-3</v>
      </c>
      <c r="AJ33" s="82" t="str">
        <f t="shared" si="4"/>
        <v/>
      </c>
      <c r="AK33" s="82" t="str">
        <f t="shared" si="5"/>
        <v/>
      </c>
      <c r="AL33" s="82" t="str">
        <f t="shared" si="6"/>
        <v/>
      </c>
    </row>
    <row r="34" spans="1:38" ht="16" x14ac:dyDescent="0.2">
      <c r="A34" s="211">
        <v>43517</v>
      </c>
      <c r="B34" s="281">
        <v>1000</v>
      </c>
      <c r="C34" s="281">
        <v>1040.6075229999999</v>
      </c>
      <c r="D34" s="281">
        <v>1040.6075229999999</v>
      </c>
      <c r="E34" s="281">
        <v>1000</v>
      </c>
      <c r="F34" s="281">
        <v>1040.1636840000001</v>
      </c>
      <c r="G34" s="82" t="str">
        <f t="shared" si="7"/>
        <v/>
      </c>
      <c r="H34" s="82">
        <f t="shared" si="8"/>
        <v>4.4383899999979803E-4</v>
      </c>
      <c r="I34" s="82">
        <f t="shared" si="9"/>
        <v>4.4383899999979803E-4</v>
      </c>
      <c r="J34" s="82" t="str">
        <f t="shared" si="10"/>
        <v/>
      </c>
      <c r="K34" s="82" t="str">
        <f t="shared" si="11"/>
        <v/>
      </c>
      <c r="L34" s="82" t="str">
        <f t="shared" si="12"/>
        <v/>
      </c>
      <c r="N34">
        <f t="shared" si="19"/>
        <v>959</v>
      </c>
      <c r="O34" s="212" cm="1">
        <f t="array" ref="O34">INDEX($A:$A,N34)</f>
        <v>44862</v>
      </c>
      <c r="P34" cm="1">
        <f t="array" ref="P34">INDEX(B:B,$N34)/INDEX(B:B,$N$2)*1000</f>
        <v>996.1791270295829</v>
      </c>
      <c r="Q34" cm="1">
        <f t="array" ref="Q34">INDEX(C:C,$N34)/INDEX(C:C,$N$2)*1000</f>
        <v>993.63839225833817</v>
      </c>
      <c r="R34" cm="1">
        <f t="array" ref="R34">INDEX(D:D,$N34)/INDEX(D:D,$N$2)*1000</f>
        <v>994.1417027241589</v>
      </c>
      <c r="S34" cm="1">
        <f t="array" ref="S34">INDEX(E:E,$N34)/INDEX(E:E,$N$2)*1000</f>
        <v>996.09979423144591</v>
      </c>
      <c r="T34" s="82">
        <f t="shared" si="20"/>
        <v>7.9332798136988458E-5</v>
      </c>
      <c r="U34" s="82" t="str">
        <f t="shared" si="21"/>
        <v/>
      </c>
      <c r="V34" s="82" t="str">
        <f t="shared" si="22"/>
        <v/>
      </c>
      <c r="W34" s="82" t="str">
        <f t="shared" si="13"/>
        <v/>
      </c>
      <c r="X34" s="82">
        <f t="shared" si="14"/>
        <v>-2.4614019731077404E-3</v>
      </c>
      <c r="Y34" s="82">
        <f t="shared" si="15"/>
        <v>-1.9580915072870083E-3</v>
      </c>
      <c r="AA34">
        <f t="shared" si="23"/>
        <v>1461</v>
      </c>
      <c r="AB34" s="265" cm="1">
        <f t="array" ref="AB34">INDEX($A:$A,AA34)</f>
        <v>45594</v>
      </c>
      <c r="AC34" cm="1">
        <f t="array" ref="AC34">INDEX(B:B,$AA34)/INDEX(B:B,$AA$2)*1000</f>
        <v>1016.3754746433389</v>
      </c>
      <c r="AD34" cm="1">
        <f t="array" ref="AD34">INDEX(C:C,$AA34)/INDEX(C:C,$AA$2)*1000</f>
        <v>1013.4081149385719</v>
      </c>
      <c r="AE34" cm="1">
        <f t="array" ref="AE34">INDEX(D:D,$AA34)/INDEX(D:D,$AA$2)*1000</f>
        <v>1013.9931151767389</v>
      </c>
      <c r="AF34" cm="1">
        <f t="array" ref="AF34">INDEX(E:E,$AA34)/INDEX(E:E,$AA$2)*1000</f>
        <v>1010.2784890756346</v>
      </c>
      <c r="AG34" s="82">
        <f t="shared" si="1"/>
        <v>6.0969855677042231E-3</v>
      </c>
      <c r="AH34" s="82">
        <f t="shared" si="2"/>
        <v>3.129625862937246E-3</v>
      </c>
      <c r="AI34" s="82">
        <f t="shared" si="3"/>
        <v>3.7146261011042725E-3</v>
      </c>
      <c r="AJ34" s="82" t="str">
        <f t="shared" si="4"/>
        <v/>
      </c>
      <c r="AK34" s="82" t="str">
        <f t="shared" si="5"/>
        <v/>
      </c>
      <c r="AL34" s="82" t="str">
        <f t="shared" si="6"/>
        <v/>
      </c>
    </row>
    <row r="35" spans="1:38" ht="16" x14ac:dyDescent="0.2">
      <c r="A35" s="211">
        <v>43518</v>
      </c>
      <c r="B35" s="281">
        <v>1000</v>
      </c>
      <c r="C35" s="281">
        <v>1039.3044870000001</v>
      </c>
      <c r="D35" s="281">
        <v>1039.3044870000001</v>
      </c>
      <c r="E35" s="281">
        <v>1000</v>
      </c>
      <c r="F35" s="281">
        <v>1038.8668700000001</v>
      </c>
      <c r="G35" s="82" t="str">
        <f t="shared" si="7"/>
        <v/>
      </c>
      <c r="H35" s="82">
        <f t="shared" si="8"/>
        <v>4.3761700000004565E-4</v>
      </c>
      <c r="I35" s="82">
        <f t="shared" si="9"/>
        <v>4.3761700000004565E-4</v>
      </c>
      <c r="J35" s="82" t="str">
        <f t="shared" si="10"/>
        <v/>
      </c>
      <c r="K35" s="82" t="str">
        <f t="shared" si="11"/>
        <v/>
      </c>
      <c r="L35" s="82" t="str">
        <f t="shared" si="12"/>
        <v/>
      </c>
      <c r="N35">
        <f t="shared" si="19"/>
        <v>960</v>
      </c>
      <c r="O35" s="212" cm="1">
        <f t="array" ref="O35">INDEX($A:$A,N35)</f>
        <v>44865</v>
      </c>
      <c r="P35" cm="1">
        <f t="array" ref="P35">INDEX(B:B,$N35)/INDEX(B:B,$N$2)*1000</f>
        <v>994.65596727761636</v>
      </c>
      <c r="Q35" cm="1">
        <f t="array" ref="Q35">INDEX(C:C,$N35)/INDEX(C:C,$N$2)*1000</f>
        <v>990.86291549716896</v>
      </c>
      <c r="R35" cm="1">
        <f t="array" ref="R35">INDEX(D:D,$N35)/INDEX(D:D,$N$2)*1000</f>
        <v>991.61430535724901</v>
      </c>
      <c r="S35" cm="1">
        <f t="array" ref="S35">INDEX(E:E,$N35)/INDEX(E:E,$N$2)*1000</f>
        <v>994.70709236728192</v>
      </c>
      <c r="T35" s="82" t="str">
        <f t="shared" si="20"/>
        <v/>
      </c>
      <c r="U35" s="82" t="str">
        <f t="shared" si="21"/>
        <v/>
      </c>
      <c r="V35" s="82" t="str">
        <f t="shared" si="22"/>
        <v/>
      </c>
      <c r="W35" s="82">
        <f t="shared" si="13"/>
        <v>-5.1125089665561064E-5</v>
      </c>
      <c r="X35" s="82">
        <f t="shared" si="14"/>
        <v>-3.8441768701129603E-3</v>
      </c>
      <c r="Y35" s="82">
        <f t="shared" si="15"/>
        <v>-3.0927870100329073E-3</v>
      </c>
      <c r="AA35">
        <f t="shared" si="23"/>
        <v>1462</v>
      </c>
      <c r="AB35" s="265" cm="1">
        <f t="array" ref="AB35">INDEX($A:$A,AA35)</f>
        <v>45595</v>
      </c>
      <c r="AC35" cm="1">
        <f t="array" ref="AC35">INDEX(B:B,$AA35)/INDEX(B:B,$AA$2)*1000</f>
        <v>1014.5802603778598</v>
      </c>
      <c r="AD35" cm="1">
        <f t="array" ref="AD35">INDEX(C:C,$AA35)/INDEX(C:C,$AA$2)*1000</f>
        <v>1011.6839864972676</v>
      </c>
      <c r="AE35" cm="1">
        <f t="array" ref="AE35">INDEX(D:D,$AA35)/INDEX(D:D,$AA$2)*1000</f>
        <v>1012.2549725627199</v>
      </c>
      <c r="AF35" cm="1">
        <f t="array" ref="AF35">INDEX(E:E,$AA35)/INDEX(E:E,$AA$2)*1000</f>
        <v>1009.0466371590801</v>
      </c>
      <c r="AG35" s="82">
        <f t="shared" si="1"/>
        <v>5.5336232187796668E-3</v>
      </c>
      <c r="AH35" s="82">
        <f t="shared" si="2"/>
        <v>2.6373493381875051E-3</v>
      </c>
      <c r="AI35" s="82">
        <f t="shared" si="3"/>
        <v>3.2083354036398079E-3</v>
      </c>
      <c r="AJ35" s="82" t="str">
        <f t="shared" si="4"/>
        <v/>
      </c>
      <c r="AK35" s="82" t="str">
        <f t="shared" si="5"/>
        <v/>
      </c>
      <c r="AL35" s="82" t="str">
        <f t="shared" si="6"/>
        <v/>
      </c>
    </row>
    <row r="36" spans="1:38" ht="16" x14ac:dyDescent="0.2">
      <c r="A36" s="211">
        <v>43521</v>
      </c>
      <c r="B36" s="281">
        <v>1000</v>
      </c>
      <c r="C36" s="281">
        <v>1041.2443969999999</v>
      </c>
      <c r="D36" s="281">
        <v>1041.2443969999999</v>
      </c>
      <c r="E36" s="281">
        <v>1000</v>
      </c>
      <c r="F36" s="281">
        <v>1040.7283199999999</v>
      </c>
      <c r="G36" s="82" t="str">
        <f t="shared" si="7"/>
        <v/>
      </c>
      <c r="H36" s="82">
        <f t="shared" si="8"/>
        <v>5.1607699999999565E-4</v>
      </c>
      <c r="I36" s="82">
        <f t="shared" si="9"/>
        <v>5.1607699999999565E-4</v>
      </c>
      <c r="J36" s="82" t="str">
        <f t="shared" si="10"/>
        <v/>
      </c>
      <c r="K36" s="82" t="str">
        <f t="shared" si="11"/>
        <v/>
      </c>
      <c r="L36" s="82" t="str">
        <f t="shared" si="12"/>
        <v/>
      </c>
      <c r="N36">
        <f t="shared" si="19"/>
        <v>961</v>
      </c>
      <c r="O36" s="212" cm="1">
        <f t="array" ref="O36">INDEX($A:$A,N36)</f>
        <v>44866</v>
      </c>
      <c r="P36" cm="1">
        <f t="array" ref="P36">INDEX(B:B,$N36)/INDEX(B:B,$N$2)*1000</f>
        <v>998.07206194092487</v>
      </c>
      <c r="Q36" cm="1">
        <f t="array" ref="Q36">INDEX(C:C,$N36)/INDEX(C:C,$N$2)*1000</f>
        <v>994.45955965374753</v>
      </c>
      <c r="R36" cm="1">
        <f t="array" ref="R36">INDEX(D:D,$N36)/INDEX(D:D,$N$2)*1000</f>
        <v>995.17518300125914</v>
      </c>
      <c r="S36" cm="1">
        <f t="array" ref="S36">INDEX(E:E,$N36)/INDEX(E:E,$N$2)*1000</f>
        <v>998.32223054254086</v>
      </c>
      <c r="T36" s="82" t="str">
        <f t="shared" si="20"/>
        <v/>
      </c>
      <c r="U36" s="82" t="str">
        <f t="shared" si="21"/>
        <v/>
      </c>
      <c r="V36" s="82" t="str">
        <f t="shared" si="22"/>
        <v/>
      </c>
      <c r="W36" s="82">
        <f t="shared" si="13"/>
        <v>-2.5016860161599654E-4</v>
      </c>
      <c r="X36" s="82">
        <f t="shared" si="14"/>
        <v>-3.8626708887933318E-3</v>
      </c>
      <c r="Y36" s="82">
        <f t="shared" si="15"/>
        <v>-3.1470475412817222E-3</v>
      </c>
      <c r="AA36">
        <f t="shared" si="23"/>
        <v>1463</v>
      </c>
      <c r="AB36" s="265" cm="1">
        <f t="array" ref="AB36">INDEX($A:$A,AA36)</f>
        <v>45596</v>
      </c>
      <c r="AC36" cm="1">
        <f t="array" ref="AC36">INDEX(B:B,$AA36)/INDEX(B:B,$AA$2)*1000</f>
        <v>1010.7424721971945</v>
      </c>
      <c r="AD36" cm="1">
        <f t="array" ref="AD36">INDEX(C:C,$AA36)/INDEX(C:C,$AA$2)*1000</f>
        <v>1009.1178182712224</v>
      </c>
      <c r="AE36" cm="1">
        <f t="array" ref="AE36">INDEX(D:D,$AA36)/INDEX(D:D,$AA$2)*1000</f>
        <v>1009.4381107409992</v>
      </c>
      <c r="AF36" cm="1">
        <f t="array" ref="AF36">INDEX(E:E,$AA36)/INDEX(E:E,$AA$2)*1000</f>
        <v>1007.8393068670483</v>
      </c>
      <c r="AG36" s="82">
        <f t="shared" si="1"/>
        <v>2.90316533014618E-3</v>
      </c>
      <c r="AH36" s="82">
        <f t="shared" si="2"/>
        <v>1.2785114041740826E-3</v>
      </c>
      <c r="AI36" s="82">
        <f t="shared" si="3"/>
        <v>1.5988038739508284E-3</v>
      </c>
      <c r="AJ36" s="82" t="str">
        <f t="shared" si="4"/>
        <v/>
      </c>
      <c r="AK36" s="82" t="str">
        <f t="shared" si="5"/>
        <v/>
      </c>
      <c r="AL36" s="82" t="str">
        <f t="shared" si="6"/>
        <v/>
      </c>
    </row>
    <row r="37" spans="1:38" ht="16" x14ac:dyDescent="0.2">
      <c r="A37" s="211">
        <v>43522</v>
      </c>
      <c r="B37" s="281">
        <v>1000</v>
      </c>
      <c r="C37" s="281">
        <v>1042.5559049999999</v>
      </c>
      <c r="D37" s="281">
        <v>1042.5559049999999</v>
      </c>
      <c r="E37" s="281">
        <v>1000</v>
      </c>
      <c r="F37" s="281">
        <v>1042.114499</v>
      </c>
      <c r="G37" s="82" t="str">
        <f t="shared" si="7"/>
        <v/>
      </c>
      <c r="H37" s="82">
        <f t="shared" si="8"/>
        <v>4.4140599999991536E-4</v>
      </c>
      <c r="I37" s="82">
        <f t="shared" si="9"/>
        <v>4.4140599999991536E-4</v>
      </c>
      <c r="J37" s="82" t="str">
        <f t="shared" si="10"/>
        <v/>
      </c>
      <c r="K37" s="82" t="str">
        <f t="shared" si="11"/>
        <v/>
      </c>
      <c r="L37" s="82" t="str">
        <f t="shared" si="12"/>
        <v/>
      </c>
      <c r="N37">
        <f t="shared" si="19"/>
        <v>962</v>
      </c>
      <c r="O37" s="212" cm="1">
        <f t="array" ref="O37">INDEX($A:$A,N37)</f>
        <v>44867</v>
      </c>
      <c r="P37" cm="1">
        <f t="array" ref="P37">INDEX(B:B,$N37)/INDEX(B:B,$N$2)*1000</f>
        <v>988.94457324200164</v>
      </c>
      <c r="Q37" cm="1">
        <f t="array" ref="Q37">INDEX(C:C,$N37)/INDEX(C:C,$N$2)*1000</f>
        <v>985.61039175537235</v>
      </c>
      <c r="R37" cm="1">
        <f t="array" ref="R37">INDEX(D:D,$N37)/INDEX(D:D,$N$2)*1000</f>
        <v>986.27088129849187</v>
      </c>
      <c r="S37" cm="1">
        <f t="array" ref="S37">INDEX(E:E,$N37)/INDEX(E:E,$N$2)*1000</f>
        <v>989.46152390364307</v>
      </c>
      <c r="T37" s="82" t="str">
        <f t="shared" si="20"/>
        <v/>
      </c>
      <c r="U37" s="82" t="str">
        <f t="shared" si="21"/>
        <v/>
      </c>
      <c r="V37" s="82" t="str">
        <f t="shared" si="22"/>
        <v/>
      </c>
      <c r="W37" s="82">
        <f t="shared" si="13"/>
        <v>-5.1695066164143095E-4</v>
      </c>
      <c r="X37" s="82">
        <f t="shared" si="14"/>
        <v>-3.8511321482707218E-3</v>
      </c>
      <c r="Y37" s="82">
        <f t="shared" si="15"/>
        <v>-3.190642605151197E-3</v>
      </c>
      <c r="AA37">
        <f t="shared" si="23"/>
        <v>1464</v>
      </c>
      <c r="AB37" s="265" cm="1">
        <f t="array" ref="AB37">INDEX($A:$A,AA37)</f>
        <v>45597</v>
      </c>
      <c r="AC37" cm="1">
        <f t="array" ref="AC37">INDEX(B:B,$AA37)/INDEX(B:B,$AA$2)*1000</f>
        <v>1011.5180209130117</v>
      </c>
      <c r="AD37" cm="1">
        <f t="array" ref="AD37">INDEX(C:C,$AA37)/INDEX(C:C,$AA$2)*1000</f>
        <v>1009.6206159962866</v>
      </c>
      <c r="AE37" cm="1">
        <f t="array" ref="AE37">INDEX(D:D,$AA37)/INDEX(D:D,$AA$2)*1000</f>
        <v>1009.9946797228738</v>
      </c>
      <c r="AF37" cm="1">
        <f t="array" ref="AF37">INDEX(E:E,$AA37)/INDEX(E:E,$AA$2)*1000</f>
        <v>1007.4230191263442</v>
      </c>
      <c r="AG37" s="82">
        <f t="shared" si="1"/>
        <v>4.0950017866674673E-3</v>
      </c>
      <c r="AH37" s="82">
        <f t="shared" si="2"/>
        <v>2.1975968699423447E-3</v>
      </c>
      <c r="AI37" s="82">
        <f t="shared" si="3"/>
        <v>2.5716605965295683E-3</v>
      </c>
      <c r="AJ37" s="82" t="str">
        <f t="shared" si="4"/>
        <v/>
      </c>
      <c r="AK37" s="82" t="str">
        <f t="shared" si="5"/>
        <v/>
      </c>
      <c r="AL37" s="82" t="str">
        <f t="shared" si="6"/>
        <v/>
      </c>
    </row>
    <row r="38" spans="1:38" ht="16" x14ac:dyDescent="0.2">
      <c r="A38" s="211">
        <v>43523</v>
      </c>
      <c r="B38" s="281">
        <v>1000</v>
      </c>
      <c r="C38" s="281">
        <v>1040.6586709999999</v>
      </c>
      <c r="D38" s="281">
        <v>1040.6586709999999</v>
      </c>
      <c r="E38" s="281">
        <v>1000</v>
      </c>
      <c r="F38" s="281">
        <v>1040.208466</v>
      </c>
      <c r="G38" s="82" t="str">
        <f t="shared" si="7"/>
        <v/>
      </c>
      <c r="H38" s="82">
        <f t="shared" si="8"/>
        <v>4.5020499999986894E-4</v>
      </c>
      <c r="I38" s="82">
        <f t="shared" si="9"/>
        <v>4.5020499999986894E-4</v>
      </c>
      <c r="J38" s="82" t="str">
        <f t="shared" si="10"/>
        <v/>
      </c>
      <c r="K38" s="82" t="str">
        <f t="shared" si="11"/>
        <v/>
      </c>
      <c r="L38" s="82" t="str">
        <f t="shared" si="12"/>
        <v/>
      </c>
      <c r="N38">
        <f t="shared" si="19"/>
        <v>963</v>
      </c>
      <c r="O38" s="212" cm="1">
        <f t="array" ref="O38">INDEX($A:$A,N38)</f>
        <v>44868</v>
      </c>
      <c r="P38" cm="1">
        <f t="array" ref="P38">INDEX(B:B,$N38)/INDEX(B:B,$N$2)*1000</f>
        <v>984.05710852846948</v>
      </c>
      <c r="Q38" cm="1">
        <f t="array" ref="Q38">INDEX(C:C,$N38)/INDEX(C:C,$N$2)*1000</f>
        <v>981.08851304611267</v>
      </c>
      <c r="R38" cm="1">
        <f t="array" ref="R38">INDEX(D:D,$N38)/INDEX(D:D,$N$2)*1000</f>
        <v>981.67658096657942</v>
      </c>
      <c r="S38" cm="1">
        <f t="array" ref="S38">INDEX(E:E,$N38)/INDEX(E:E,$N$2)*1000</f>
        <v>984.39594209552718</v>
      </c>
      <c r="T38" s="82" t="str">
        <f t="shared" si="20"/>
        <v/>
      </c>
      <c r="U38" s="82" t="str">
        <f t="shared" si="21"/>
        <v/>
      </c>
      <c r="V38" s="82" t="str">
        <f t="shared" si="22"/>
        <v/>
      </c>
      <c r="W38" s="82">
        <f t="shared" si="13"/>
        <v>-3.3883356705769076E-4</v>
      </c>
      <c r="X38" s="82">
        <f t="shared" si="14"/>
        <v>-3.3074290494145087E-3</v>
      </c>
      <c r="Y38" s="82">
        <f t="shared" si="15"/>
        <v>-2.7193611289477531E-3</v>
      </c>
      <c r="AA38">
        <f t="shared" si="23"/>
        <v>1465</v>
      </c>
      <c r="AB38" s="265" cm="1">
        <f t="array" ref="AB38">INDEX($A:$A,AA38)</f>
        <v>45600</v>
      </c>
      <c r="AC38" cm="1">
        <f t="array" ref="AC38">INDEX(B:B,$AA38)/INDEX(B:B,$AA$2)*1000</f>
        <v>1011.0893753542279</v>
      </c>
      <c r="AD38" cm="1">
        <f t="array" ref="AD38">INDEX(C:C,$AA38)/INDEX(C:C,$AA$2)*1000</f>
        <v>1009.9080679288279</v>
      </c>
      <c r="AE38" cm="1">
        <f t="array" ref="AE38">INDEX(D:D,$AA38)/INDEX(D:D,$AA$2)*1000</f>
        <v>1010.1409564503512</v>
      </c>
      <c r="AF38" cm="1">
        <f t="array" ref="AF38">INDEX(E:E,$AA38)/INDEX(E:E,$AA$2)*1000</f>
        <v>1008.0225982706547</v>
      </c>
      <c r="AG38" s="82">
        <f t="shared" si="1"/>
        <v>3.066777083573129E-3</v>
      </c>
      <c r="AH38" s="82">
        <f t="shared" si="2"/>
        <v>1.8854696581731786E-3</v>
      </c>
      <c r="AI38" s="82">
        <f t="shared" si="3"/>
        <v>2.1183581796964291E-3</v>
      </c>
      <c r="AJ38" s="82" t="str">
        <f t="shared" si="4"/>
        <v/>
      </c>
      <c r="AK38" s="82" t="str">
        <f t="shared" si="5"/>
        <v/>
      </c>
      <c r="AL38" s="82" t="str">
        <f t="shared" si="6"/>
        <v/>
      </c>
    </row>
    <row r="39" spans="1:38" ht="16" x14ac:dyDescent="0.2">
      <c r="A39" s="211">
        <v>43524</v>
      </c>
      <c r="B39" s="281">
        <v>1000</v>
      </c>
      <c r="C39" s="281">
        <v>1040.3549599999999</v>
      </c>
      <c r="D39" s="281">
        <v>1040.3549599999999</v>
      </c>
      <c r="E39" s="281">
        <v>1000</v>
      </c>
      <c r="F39" s="281">
        <v>1039.9623180000001</v>
      </c>
      <c r="G39" s="82" t="str">
        <f t="shared" si="7"/>
        <v/>
      </c>
      <c r="H39" s="82">
        <f t="shared" si="8"/>
        <v>3.9264199999979607E-4</v>
      </c>
      <c r="I39" s="82">
        <f t="shared" si="9"/>
        <v>3.9264199999979607E-4</v>
      </c>
      <c r="J39" s="82" t="str">
        <f t="shared" si="10"/>
        <v/>
      </c>
      <c r="K39" s="82" t="str">
        <f t="shared" si="11"/>
        <v/>
      </c>
      <c r="L39" s="82" t="str">
        <f t="shared" si="12"/>
        <v/>
      </c>
      <c r="N39">
        <f t="shared" si="19"/>
        <v>964</v>
      </c>
      <c r="O39" s="212" cm="1">
        <f t="array" ref="O39">INDEX($A:$A,N39)</f>
        <v>44869</v>
      </c>
      <c r="P39" cm="1">
        <f t="array" ref="P39">INDEX(B:B,$N39)/INDEX(B:B,$N$2)*1000</f>
        <v>983.47463613153275</v>
      </c>
      <c r="Q39" cm="1">
        <f t="array" ref="Q39">INDEX(C:C,$N39)/INDEX(C:C,$N$2)*1000</f>
        <v>982.15015316837435</v>
      </c>
      <c r="R39" cm="1">
        <f t="array" ref="R39">INDEX(D:D,$N39)/INDEX(D:D,$N$2)*1000</f>
        <v>982.41252880062666</v>
      </c>
      <c r="S39" cm="1">
        <f t="array" ref="S39">INDEX(E:E,$N39)/INDEX(E:E,$N$2)*1000</f>
        <v>983.58102739093738</v>
      </c>
      <c r="T39" s="82" t="str">
        <f t="shared" si="20"/>
        <v/>
      </c>
      <c r="U39" s="82" t="str">
        <f t="shared" si="21"/>
        <v/>
      </c>
      <c r="V39" s="82" t="str">
        <f t="shared" si="22"/>
        <v/>
      </c>
      <c r="W39" s="82">
        <f t="shared" si="13"/>
        <v>-1.0639125940463146E-4</v>
      </c>
      <c r="X39" s="82">
        <f t="shared" si="14"/>
        <v>-1.4308742225630339E-3</v>
      </c>
      <c r="Y39" s="82">
        <f t="shared" si="15"/>
        <v>-1.1684985903107189E-3</v>
      </c>
      <c r="AA39">
        <f t="shared" si="23"/>
        <v>1466</v>
      </c>
      <c r="AB39" s="265" cm="1">
        <f t="array" ref="AB39">INDEX($A:$A,AA39)</f>
        <v>45601</v>
      </c>
      <c r="AC39" cm="1">
        <f t="array" ref="AC39">INDEX(B:B,$AA39)/INDEX(B:B,$AA$2)*1000</f>
        <v>1015.0615122239303</v>
      </c>
      <c r="AD39" cm="1">
        <f t="array" ref="AD39">INDEX(C:C,$AA39)/INDEX(C:C,$AA$2)*1000</f>
        <v>1013.9116810464295</v>
      </c>
      <c r="AE39" cm="1">
        <f t="array" ref="AE39">INDEX(D:D,$AA39)/INDEX(D:D,$AA$2)*1000</f>
        <v>1014.1383641116723</v>
      </c>
      <c r="AF39" cm="1">
        <f t="array" ref="AF39">INDEX(E:E,$AA39)/INDEX(E:E,$AA$2)*1000</f>
        <v>1011.3390609658595</v>
      </c>
      <c r="AG39" s="82">
        <f t="shared" si="1"/>
        <v>3.7224512580708051E-3</v>
      </c>
      <c r="AH39" s="82">
        <f t="shared" si="2"/>
        <v>2.5726200805700045E-3</v>
      </c>
      <c r="AI39" s="82">
        <f t="shared" si="3"/>
        <v>2.7993031458128145E-3</v>
      </c>
      <c r="AJ39" s="82" t="str">
        <f t="shared" si="4"/>
        <v/>
      </c>
      <c r="AK39" s="82" t="str">
        <f t="shared" si="5"/>
        <v/>
      </c>
      <c r="AL39" s="82" t="str">
        <f t="shared" si="6"/>
        <v/>
      </c>
    </row>
    <row r="40" spans="1:38" ht="16" x14ac:dyDescent="0.2">
      <c r="A40" s="211">
        <v>43525</v>
      </c>
      <c r="B40" s="281">
        <v>1000</v>
      </c>
      <c r="C40" s="281">
        <v>1045.3555819999999</v>
      </c>
      <c r="D40" s="281">
        <v>1045.3555819999999</v>
      </c>
      <c r="E40" s="281">
        <v>1000</v>
      </c>
      <c r="F40" s="281">
        <v>1044.7663680000001</v>
      </c>
      <c r="G40" s="82" t="str">
        <f t="shared" si="7"/>
        <v/>
      </c>
      <c r="H40" s="82">
        <f t="shared" si="8"/>
        <v>5.8921399999985625E-4</v>
      </c>
      <c r="I40" s="82">
        <f t="shared" si="9"/>
        <v>5.8921399999985625E-4</v>
      </c>
      <c r="J40" s="82" t="str">
        <f t="shared" si="10"/>
        <v/>
      </c>
      <c r="K40" s="82" t="str">
        <f t="shared" si="11"/>
        <v/>
      </c>
      <c r="L40" s="82" t="str">
        <f t="shared" si="12"/>
        <v/>
      </c>
      <c r="N40">
        <f t="shared" si="19"/>
        <v>965</v>
      </c>
      <c r="O40" s="212" cm="1">
        <f t="array" ref="O40">INDEX($A:$A,N40)</f>
        <v>44872</v>
      </c>
      <c r="P40" cm="1">
        <f t="array" ref="P40">INDEX(B:B,$N40)/INDEX(B:B,$N$2)*1000</f>
        <v>981.9189089614855</v>
      </c>
      <c r="Q40" cm="1">
        <f t="array" ref="Q40">INDEX(C:C,$N40)/INDEX(C:C,$N$2)*1000</f>
        <v>982.01735896881621</v>
      </c>
      <c r="R40" cm="1">
        <f t="array" ref="R40">INDEX(D:D,$N40)/INDEX(D:D,$N$2)*1000</f>
        <v>981.99785649050841</v>
      </c>
      <c r="S40" cm="1">
        <f t="array" ref="S40">INDEX(E:E,$N40)/INDEX(E:E,$N$2)*1000</f>
        <v>981.39318635948018</v>
      </c>
      <c r="T40" s="82">
        <f t="shared" si="20"/>
        <v>5.2572260200531675E-4</v>
      </c>
      <c r="U40" s="82">
        <f t="shared" si="21"/>
        <v>6.2417260933602845E-4</v>
      </c>
      <c r="V40" s="82">
        <f t="shared" si="22"/>
        <v>6.0467013102822871E-4</v>
      </c>
      <c r="W40" s="82" t="str">
        <f t="shared" si="13"/>
        <v/>
      </c>
      <c r="X40" s="82" t="str">
        <f t="shared" si="14"/>
        <v/>
      </c>
      <c r="Y40" s="82" t="str">
        <f t="shared" si="15"/>
        <v/>
      </c>
      <c r="AA40">
        <f t="shared" si="23"/>
        <v>1467</v>
      </c>
      <c r="AB40" s="265" cm="1">
        <f t="array" ref="AB40">INDEX($A:$A,AA40)</f>
        <v>45602</v>
      </c>
      <c r="AC40" cm="1">
        <f t="array" ref="AC40">INDEX(B:B,$AA40)/INDEX(B:B,$AA$2)*1000</f>
        <v>1022.449654764119</v>
      </c>
      <c r="AD40" cm="1">
        <f t="array" ref="AD40">INDEX(C:C,$AA40)/INDEX(C:C,$AA$2)*1000</f>
        <v>1018.6480376589831</v>
      </c>
      <c r="AE40" cm="1">
        <f t="array" ref="AE40">INDEX(D:D,$AA40)/INDEX(D:D,$AA$2)*1000</f>
        <v>1019.3975076033623</v>
      </c>
      <c r="AF40" cm="1">
        <f t="array" ref="AF40">INDEX(E:E,$AA40)/INDEX(E:E,$AA$2)*1000</f>
        <v>1014.9572798395951</v>
      </c>
      <c r="AG40" s="82">
        <f t="shared" si="1"/>
        <v>7.4923749245239153E-3</v>
      </c>
      <c r="AH40" s="82">
        <f t="shared" si="2"/>
        <v>3.6907578193879544E-3</v>
      </c>
      <c r="AI40" s="82">
        <f t="shared" si="3"/>
        <v>4.4402277637672115E-3</v>
      </c>
      <c r="AJ40" s="82" t="str">
        <f t="shared" si="4"/>
        <v/>
      </c>
      <c r="AK40" s="82" t="str">
        <f t="shared" si="5"/>
        <v/>
      </c>
      <c r="AL40" s="82" t="str">
        <f t="shared" si="6"/>
        <v/>
      </c>
    </row>
    <row r="41" spans="1:38" ht="16" x14ac:dyDescent="0.2">
      <c r="A41" s="211">
        <v>43528</v>
      </c>
      <c r="B41" s="281">
        <v>1000</v>
      </c>
      <c r="C41" s="281">
        <v>1046.0937719999999</v>
      </c>
      <c r="D41" s="281">
        <v>1046.0937719999999</v>
      </c>
      <c r="E41" s="281">
        <v>1000</v>
      </c>
      <c r="F41" s="281">
        <v>1045.602901</v>
      </c>
      <c r="G41" s="82" t="str">
        <f t="shared" si="7"/>
        <v/>
      </c>
      <c r="H41" s="82">
        <f t="shared" si="8"/>
        <v>4.9087099999997011E-4</v>
      </c>
      <c r="I41" s="82">
        <f t="shared" si="9"/>
        <v>4.9087099999997011E-4</v>
      </c>
      <c r="J41" s="82" t="str">
        <f t="shared" si="10"/>
        <v/>
      </c>
      <c r="K41" s="82" t="str">
        <f t="shared" si="11"/>
        <v/>
      </c>
      <c r="L41" s="82" t="str">
        <f t="shared" si="12"/>
        <v/>
      </c>
      <c r="N41">
        <f t="shared" si="19"/>
        <v>966</v>
      </c>
      <c r="O41" s="212" cm="1">
        <f t="array" ref="O41">INDEX($A:$A,N41)</f>
        <v>44873</v>
      </c>
      <c r="P41" cm="1">
        <f t="array" ref="P41">INDEX(B:B,$N41)/INDEX(B:B,$N$2)*1000</f>
        <v>988.49109746806096</v>
      </c>
      <c r="Q41" cm="1">
        <f t="array" ref="Q41">INDEX(C:C,$N41)/INDEX(C:C,$N$2)*1000</f>
        <v>987.21874636676546</v>
      </c>
      <c r="R41" cm="1">
        <f t="array" ref="R41">INDEX(D:D,$N41)/INDEX(D:D,$N$2)*1000</f>
        <v>987.47079435805642</v>
      </c>
      <c r="S41" cm="1">
        <f t="array" ref="S41">INDEX(E:E,$N41)/INDEX(E:E,$N$2)*1000</f>
        <v>988.29542544782623</v>
      </c>
      <c r="T41" s="82">
        <f t="shared" si="20"/>
        <v>1.9567202023472419E-4</v>
      </c>
      <c r="U41" s="82" t="str">
        <f t="shared" si="21"/>
        <v/>
      </c>
      <c r="V41" s="82" t="str">
        <f t="shared" si="22"/>
        <v/>
      </c>
      <c r="W41" s="82" t="str">
        <f t="shared" si="13"/>
        <v/>
      </c>
      <c r="X41" s="82">
        <f t="shared" si="14"/>
        <v>-1.0766790810607745E-3</v>
      </c>
      <c r="Y41" s="82">
        <f t="shared" si="15"/>
        <v>-8.2463108976980946E-4</v>
      </c>
      <c r="AA41">
        <f t="shared" si="23"/>
        <v>1468</v>
      </c>
      <c r="AB41" s="265" cm="1">
        <f t="array" ref="AB41">INDEX($A:$A,AA41)</f>
        <v>45603</v>
      </c>
      <c r="AC41" cm="1">
        <f t="array" ref="AC41">INDEX(B:B,$AA41)/INDEX(B:B,$AA$2)*1000</f>
        <v>1028.7085159831133</v>
      </c>
      <c r="AD41" cm="1">
        <f t="array" ref="AD41">INDEX(C:C,$AA41)/INDEX(C:C,$AA$2)*1000</f>
        <v>1024.8577665169437</v>
      </c>
      <c r="AE41" cm="1">
        <f t="array" ref="AE41">INDEX(D:D,$AA41)/INDEX(D:D,$AA$2)*1000</f>
        <v>1025.6169226566419</v>
      </c>
      <c r="AF41" cm="1">
        <f t="array" ref="AF41">INDEX(E:E,$AA41)/INDEX(E:E,$AA$2)*1000</f>
        <v>1021.7712043982839</v>
      </c>
      <c r="AG41" s="82">
        <f t="shared" si="1"/>
        <v>6.9373115848294442E-3</v>
      </c>
      <c r="AH41" s="82">
        <f t="shared" si="2"/>
        <v>3.0865621186597992E-3</v>
      </c>
      <c r="AI41" s="82">
        <f t="shared" si="3"/>
        <v>3.8457182583580335E-3</v>
      </c>
      <c r="AJ41" s="82" t="str">
        <f t="shared" si="4"/>
        <v/>
      </c>
      <c r="AK41" s="82" t="str">
        <f t="shared" si="5"/>
        <v/>
      </c>
      <c r="AL41" s="82" t="str">
        <f t="shared" si="6"/>
        <v/>
      </c>
    </row>
    <row r="42" spans="1:38" ht="16" x14ac:dyDescent="0.2">
      <c r="A42" s="211">
        <v>43529</v>
      </c>
      <c r="B42" s="281">
        <v>1000</v>
      </c>
      <c r="C42" s="281">
        <v>1048.3863839999999</v>
      </c>
      <c r="D42" s="281">
        <v>1048.3863839999999</v>
      </c>
      <c r="E42" s="281">
        <v>1000</v>
      </c>
      <c r="F42" s="281">
        <v>1047.825965</v>
      </c>
      <c r="G42" s="82" t="str">
        <f t="shared" si="7"/>
        <v/>
      </c>
      <c r="H42" s="82">
        <f t="shared" si="8"/>
        <v>5.604189999999107E-4</v>
      </c>
      <c r="I42" s="82">
        <f t="shared" si="9"/>
        <v>5.604189999999107E-4</v>
      </c>
      <c r="J42" s="82" t="str">
        <f t="shared" si="10"/>
        <v/>
      </c>
      <c r="K42" s="82" t="str">
        <f t="shared" si="11"/>
        <v/>
      </c>
      <c r="L42" s="82" t="str">
        <f t="shared" si="12"/>
        <v/>
      </c>
      <c r="N42">
        <f t="shared" si="19"/>
        <v>967</v>
      </c>
      <c r="O42" s="212" cm="1">
        <f t="array" ref="O42">INDEX($A:$A,N42)</f>
        <v>44874</v>
      </c>
      <c r="P42" cm="1">
        <f t="array" ref="P42">INDEX(B:B,$N42)/INDEX(B:B,$N$2)*1000</f>
        <v>984.29004420565786</v>
      </c>
      <c r="Q42" cm="1">
        <f t="array" ref="Q42">INDEX(C:C,$N42)/INDEX(C:C,$N$2)*1000</f>
        <v>981.88085849940262</v>
      </c>
      <c r="R42" cm="1">
        <f t="array" ref="R42">INDEX(D:D,$N42)/INDEX(D:D,$N$2)*1000</f>
        <v>982.35810958705758</v>
      </c>
      <c r="S42" cm="1">
        <f t="array" ref="S42">INDEX(E:E,$N42)/INDEX(E:E,$N$2)*1000</f>
        <v>984.77433361803958</v>
      </c>
      <c r="T42" s="82" t="str">
        <f t="shared" si="20"/>
        <v/>
      </c>
      <c r="U42" s="82" t="str">
        <f t="shared" si="21"/>
        <v/>
      </c>
      <c r="V42" s="82" t="str">
        <f t="shared" si="22"/>
        <v/>
      </c>
      <c r="W42" s="82">
        <f t="shared" si="13"/>
        <v>-4.8428941238171319E-4</v>
      </c>
      <c r="X42" s="82">
        <f t="shared" si="14"/>
        <v>-2.8934751186369565E-3</v>
      </c>
      <c r="Y42" s="82">
        <f t="shared" si="15"/>
        <v>-2.4162240309819937E-3</v>
      </c>
      <c r="AA42">
        <f t="shared" si="23"/>
        <v>1469</v>
      </c>
      <c r="AB42" s="265" cm="1">
        <f t="array" ref="AB42">INDEX($A:$A,AA42)</f>
        <v>45604</v>
      </c>
      <c r="AC42" cm="1">
        <f t="array" ref="AC42">INDEX(B:B,$AA42)/INDEX(B:B,$AA$2)*1000</f>
        <v>1031.2266820539398</v>
      </c>
      <c r="AD42" cm="1">
        <f t="array" ref="AD42">INDEX(C:C,$AA42)/INDEX(C:C,$AA$2)*1000</f>
        <v>1026.7388359112663</v>
      </c>
      <c r="AE42" cm="1">
        <f t="array" ref="AE42">INDEX(D:D,$AA42)/INDEX(D:D,$AA$2)*1000</f>
        <v>1027.6235924064099</v>
      </c>
      <c r="AF42" cm="1">
        <f t="array" ref="AF42">INDEX(E:E,$AA42)/INDEX(E:E,$AA$2)*1000</f>
        <v>1023.74431854075</v>
      </c>
      <c r="AG42" s="82">
        <f t="shared" si="1"/>
        <v>7.4823635131898523E-3</v>
      </c>
      <c r="AH42" s="82">
        <f t="shared" si="2"/>
        <v>2.9945173705162916E-3</v>
      </c>
      <c r="AI42" s="82">
        <f t="shared" si="3"/>
        <v>3.8792738656599113E-3</v>
      </c>
      <c r="AJ42" s="82" t="str">
        <f t="shared" si="4"/>
        <v/>
      </c>
      <c r="AK42" s="82" t="str">
        <f t="shared" si="5"/>
        <v/>
      </c>
      <c r="AL42" s="82" t="str">
        <f t="shared" si="6"/>
        <v/>
      </c>
    </row>
    <row r="43" spans="1:38" ht="16" x14ac:dyDescent="0.2">
      <c r="A43" s="211">
        <v>43530</v>
      </c>
      <c r="B43" s="281">
        <v>1000</v>
      </c>
      <c r="C43" s="281">
        <v>1051.6544449999999</v>
      </c>
      <c r="D43" s="281">
        <v>1051.6544449999999</v>
      </c>
      <c r="E43" s="281">
        <v>1000</v>
      </c>
      <c r="F43" s="281">
        <v>1051.1974760000001</v>
      </c>
      <c r="G43" s="82" t="str">
        <f t="shared" si="7"/>
        <v/>
      </c>
      <c r="H43" s="82">
        <f t="shared" si="8"/>
        <v>4.5696899999984452E-4</v>
      </c>
      <c r="I43" s="82">
        <f t="shared" si="9"/>
        <v>4.5696899999984452E-4</v>
      </c>
      <c r="J43" s="82" t="str">
        <f t="shared" si="10"/>
        <v/>
      </c>
      <c r="K43" s="82" t="str">
        <f t="shared" si="11"/>
        <v/>
      </c>
      <c r="L43" s="82" t="str">
        <f t="shared" si="12"/>
        <v/>
      </c>
      <c r="N43">
        <f t="shared" si="19"/>
        <v>968</v>
      </c>
      <c r="O43" s="212" cm="1">
        <f t="array" ref="O43">INDEX($A:$A,N43)</f>
        <v>44875</v>
      </c>
      <c r="P43" cm="1">
        <f t="array" ref="P43">INDEX(B:B,$N43)/INDEX(B:B,$N$2)*1000</f>
        <v>1011.3326089866616</v>
      </c>
      <c r="Q43" cm="1">
        <f t="array" ref="Q43">INDEX(C:C,$N43)/INDEX(C:C,$N$2)*1000</f>
        <v>1009.9823426523043</v>
      </c>
      <c r="R43" cm="1">
        <f t="array" ref="R43">INDEX(D:D,$N43)/INDEX(D:D,$N$2)*1000</f>
        <v>1010.2498260412978</v>
      </c>
      <c r="S43" cm="1">
        <f t="array" ref="S43">INDEX(E:E,$N43)/INDEX(E:E,$N$2)*1000</f>
        <v>1011.8475556051839</v>
      </c>
      <c r="T43" s="82" t="str">
        <f t="shared" si="20"/>
        <v/>
      </c>
      <c r="U43" s="82" t="str">
        <f t="shared" si="21"/>
        <v/>
      </c>
      <c r="V43" s="82" t="str">
        <f t="shared" si="22"/>
        <v/>
      </c>
      <c r="W43" s="82">
        <f t="shared" si="13"/>
        <v>-5.149466185222309E-4</v>
      </c>
      <c r="X43" s="82">
        <f t="shared" si="14"/>
        <v>-1.8652129528795741E-3</v>
      </c>
      <c r="Y43" s="82">
        <f t="shared" si="15"/>
        <v>-1.5977295638861051E-3</v>
      </c>
      <c r="AA43">
        <f t="shared" si="23"/>
        <v>1470</v>
      </c>
      <c r="AB43" s="265" cm="1">
        <f t="array" ref="AB43">INDEX($A:$A,AA43)</f>
        <v>45607</v>
      </c>
      <c r="AC43" cm="1">
        <f t="array" ref="AC43">INDEX(B:B,$AA43)/INDEX(B:B,$AA$2)*1000</f>
        <v>1030.9368993401531</v>
      </c>
      <c r="AD43" cm="1">
        <f t="array" ref="AD43">INDEX(C:C,$AA43)/INDEX(C:C,$AA$2)*1000</f>
        <v>1026.2992413684844</v>
      </c>
      <c r="AE43" cm="1">
        <f t="array" ref="AE43">INDEX(D:D,$AA43)/INDEX(D:D,$AA$2)*1000</f>
        <v>1027.2135326874409</v>
      </c>
      <c r="AF43" cm="1">
        <f t="array" ref="AF43">INDEX(E:E,$AA43)/INDEX(E:E,$AA$2)*1000</f>
        <v>1023.401491408187</v>
      </c>
      <c r="AG43" s="82">
        <f t="shared" si="1"/>
        <v>7.5354079319661198E-3</v>
      </c>
      <c r="AH43" s="82">
        <f t="shared" si="2"/>
        <v>2.8977499602974603E-3</v>
      </c>
      <c r="AI43" s="82">
        <f t="shared" si="3"/>
        <v>3.8120412792538899E-3</v>
      </c>
      <c r="AJ43" s="82" t="str">
        <f t="shared" si="4"/>
        <v/>
      </c>
      <c r="AK43" s="82" t="str">
        <f t="shared" si="5"/>
        <v/>
      </c>
      <c r="AL43" s="82" t="str">
        <f t="shared" si="6"/>
        <v/>
      </c>
    </row>
    <row r="44" spans="1:38" ht="16" x14ac:dyDescent="0.2">
      <c r="A44" s="211">
        <v>43531</v>
      </c>
      <c r="B44" s="281">
        <v>1000</v>
      </c>
      <c r="C44" s="281">
        <v>1050.4731449999999</v>
      </c>
      <c r="D44" s="281">
        <v>1050.4731449999999</v>
      </c>
      <c r="E44" s="281">
        <v>1000</v>
      </c>
      <c r="F44" s="281">
        <v>1050.1952040000001</v>
      </c>
      <c r="G44" s="82" t="str">
        <f t="shared" si="7"/>
        <v/>
      </c>
      <c r="H44" s="82">
        <f t="shared" si="8"/>
        <v>2.7794099999982791E-4</v>
      </c>
      <c r="I44" s="82">
        <f t="shared" si="9"/>
        <v>2.7794099999982791E-4</v>
      </c>
      <c r="J44" s="82" t="str">
        <f t="shared" si="10"/>
        <v/>
      </c>
      <c r="K44" s="82" t="str">
        <f t="shared" si="11"/>
        <v/>
      </c>
      <c r="L44" s="82" t="str">
        <f t="shared" si="12"/>
        <v/>
      </c>
      <c r="N44">
        <f t="shared" si="19"/>
        <v>969</v>
      </c>
      <c r="O44" s="212" cm="1">
        <f t="array" ref="O44">INDEX($A:$A,N44)</f>
        <v>44876</v>
      </c>
      <c r="P44" cm="1">
        <f t="array" ref="P44">INDEX(B:B,$N44)/INDEX(B:B,$N$2)*1000</f>
        <v>1014.0866104856364</v>
      </c>
      <c r="Q44" cm="1">
        <f t="array" ref="Q44">INDEX(C:C,$N44)/INDEX(C:C,$N$2)*1000</f>
        <v>1013.6444055776524</v>
      </c>
      <c r="R44" cm="1">
        <f t="array" ref="R44">INDEX(D:D,$N44)/INDEX(D:D,$N$2)*1000</f>
        <v>1013.7320050377348</v>
      </c>
      <c r="S44" cm="1">
        <f t="array" ref="S44">INDEX(E:E,$N44)/INDEX(E:E,$N$2)*1000</f>
        <v>1014.4356716351324</v>
      </c>
      <c r="T44" s="82" t="str">
        <f t="shared" si="20"/>
        <v/>
      </c>
      <c r="U44" s="82" t="str">
        <f t="shared" si="21"/>
        <v/>
      </c>
      <c r="V44" s="82" t="str">
        <f t="shared" si="22"/>
        <v/>
      </c>
      <c r="W44" s="82">
        <f t="shared" si="13"/>
        <v>-3.4906114949603763E-4</v>
      </c>
      <c r="X44" s="82">
        <f t="shared" si="14"/>
        <v>-7.9126605748001564E-4</v>
      </c>
      <c r="Y44" s="82">
        <f t="shared" si="15"/>
        <v>-7.0366659739761416E-4</v>
      </c>
      <c r="AA44">
        <f t="shared" si="23"/>
        <v>1471</v>
      </c>
      <c r="AB44" s="265" cm="1">
        <f t="array" ref="AB44">INDEX($A:$A,AA44)</f>
        <v>45608</v>
      </c>
      <c r="AC44" cm="1">
        <f t="array" ref="AC44">INDEX(B:B,$AA44)/INDEX(B:B,$AA$2)*1000</f>
        <v>1026.7712398152551</v>
      </c>
      <c r="AD44" cm="1">
        <f t="array" ref="AD44">INDEX(C:C,$AA44)/INDEX(C:C,$AA$2)*1000</f>
        <v>1021.5493137494744</v>
      </c>
      <c r="AE44" cm="1">
        <f t="array" ref="AE44">INDEX(D:D,$AA44)/INDEX(D:D,$AA$2)*1000</f>
        <v>1022.5787903779444</v>
      </c>
      <c r="AF44" cm="1">
        <f t="array" ref="AF44">INDEX(E:E,$AA44)/INDEX(E:E,$AA$2)*1000</f>
        <v>1019.0609729816804</v>
      </c>
      <c r="AG44" s="82">
        <f t="shared" si="1"/>
        <v>7.7102668335746784E-3</v>
      </c>
      <c r="AH44" s="82">
        <f t="shared" si="2"/>
        <v>2.488340767794057E-3</v>
      </c>
      <c r="AI44" s="82">
        <f t="shared" si="3"/>
        <v>3.5178173962640358E-3</v>
      </c>
      <c r="AJ44" s="82" t="str">
        <f t="shared" si="4"/>
        <v/>
      </c>
      <c r="AK44" s="82" t="str">
        <f t="shared" si="5"/>
        <v/>
      </c>
      <c r="AL44" s="82" t="str">
        <f t="shared" si="6"/>
        <v/>
      </c>
    </row>
    <row r="45" spans="1:38" ht="16" x14ac:dyDescent="0.2">
      <c r="A45" s="211">
        <v>43532</v>
      </c>
      <c r="B45" s="281">
        <v>1000</v>
      </c>
      <c r="C45" s="281">
        <v>1047.6084940000001</v>
      </c>
      <c r="D45" s="281">
        <v>1047.6084940000001</v>
      </c>
      <c r="E45" s="281">
        <v>1000</v>
      </c>
      <c r="F45" s="281">
        <v>1047.423515</v>
      </c>
      <c r="G45" s="82" t="str">
        <f t="shared" si="7"/>
        <v/>
      </c>
      <c r="H45" s="82">
        <f t="shared" si="8"/>
        <v>1.8497900000011213E-4</v>
      </c>
      <c r="I45" s="82">
        <f t="shared" si="9"/>
        <v>1.8497900000011213E-4</v>
      </c>
      <c r="J45" s="82" t="str">
        <f t="shared" si="10"/>
        <v/>
      </c>
      <c r="K45" s="82" t="str">
        <f t="shared" si="11"/>
        <v/>
      </c>
      <c r="L45" s="82" t="str">
        <f t="shared" si="12"/>
        <v/>
      </c>
      <c r="N45">
        <f t="shared" si="19"/>
        <v>970</v>
      </c>
      <c r="O45" s="212" cm="1">
        <f t="array" ref="O45">INDEX($A:$A,N45)</f>
        <v>44879</v>
      </c>
      <c r="P45" cm="1">
        <f t="array" ref="P45">INDEX(B:B,$N45)/INDEX(B:B,$N$2)*1000</f>
        <v>1011.2133724085008</v>
      </c>
      <c r="Q45" cm="1">
        <f t="array" ref="Q45">INDEX(C:C,$N45)/INDEX(C:C,$N$2)*1000</f>
        <v>1009.9003957834649</v>
      </c>
      <c r="R45" cm="1">
        <f t="array" ref="R45">INDEX(D:D,$N45)/INDEX(D:D,$N$2)*1000</f>
        <v>1010.1604914424245</v>
      </c>
      <c r="S45" cm="1">
        <f t="array" ref="S45">INDEX(E:E,$N45)/INDEX(E:E,$N$2)*1000</f>
        <v>1011.8132860448534</v>
      </c>
      <c r="T45" s="82" t="str">
        <f t="shared" si="20"/>
        <v/>
      </c>
      <c r="U45" s="82" t="str">
        <f t="shared" si="21"/>
        <v/>
      </c>
      <c r="V45" s="82" t="str">
        <f t="shared" si="22"/>
        <v/>
      </c>
      <c r="W45" s="82">
        <f t="shared" si="13"/>
        <v>-5.9991363635253944E-4</v>
      </c>
      <c r="X45" s="82">
        <f t="shared" si="14"/>
        <v>-1.9128902613884974E-3</v>
      </c>
      <c r="Y45" s="82">
        <f t="shared" si="15"/>
        <v>-1.6527946024289123E-3</v>
      </c>
      <c r="AA45">
        <f t="shared" si="23"/>
        <v>1472</v>
      </c>
      <c r="AB45" s="265" cm="1">
        <f t="array" ref="AB45">INDEX($A:$A,AA45)</f>
        <v>45609</v>
      </c>
      <c r="AC45" cm="1">
        <f t="array" ref="AC45">INDEX(B:B,$AA45)/INDEX(B:B,$AA$2)*1000</f>
        <v>1026.0073582039265</v>
      </c>
      <c r="AD45" cm="1">
        <f t="array" ref="AD45">INDEX(C:C,$AA45)/INDEX(C:C,$AA$2)*1000</f>
        <v>1020.7475890590079</v>
      </c>
      <c r="AE45" cm="1">
        <f t="array" ref="AE45">INDEX(D:D,$AA45)/INDEX(D:D,$AA$2)*1000</f>
        <v>1021.7845266315868</v>
      </c>
      <c r="AF45" cm="1">
        <f t="array" ref="AF45">INDEX(E:E,$AA45)/INDEX(E:E,$AA$2)*1000</f>
        <v>1018.0250975610805</v>
      </c>
      <c r="AG45" s="82">
        <f t="shared" si="1"/>
        <v>7.9822606428459723E-3</v>
      </c>
      <c r="AH45" s="82">
        <f t="shared" si="2"/>
        <v>2.722491497927308E-3</v>
      </c>
      <c r="AI45" s="82">
        <f t="shared" si="3"/>
        <v>3.7594290705062578E-3</v>
      </c>
      <c r="AJ45" s="82" t="str">
        <f t="shared" si="4"/>
        <v/>
      </c>
      <c r="AK45" s="82" t="str">
        <f t="shared" si="5"/>
        <v/>
      </c>
      <c r="AL45" s="82" t="str">
        <f t="shared" si="6"/>
        <v/>
      </c>
    </row>
    <row r="46" spans="1:38" ht="16" x14ac:dyDescent="0.2">
      <c r="A46" s="211">
        <v>43535</v>
      </c>
      <c r="B46" s="281">
        <v>1000</v>
      </c>
      <c r="C46" s="281">
        <v>1053.033545</v>
      </c>
      <c r="D46" s="281">
        <v>1053.033545</v>
      </c>
      <c r="E46" s="281">
        <v>1000</v>
      </c>
      <c r="F46" s="281">
        <v>1052.7065190000001</v>
      </c>
      <c r="G46" s="82" t="str">
        <f t="shared" si="7"/>
        <v/>
      </c>
      <c r="H46" s="82">
        <f t="shared" si="8"/>
        <v>3.2702599999993252E-4</v>
      </c>
      <c r="I46" s="82">
        <f t="shared" si="9"/>
        <v>3.2702599999993252E-4</v>
      </c>
      <c r="J46" s="82" t="str">
        <f t="shared" si="10"/>
        <v/>
      </c>
      <c r="K46" s="82" t="str">
        <f t="shared" si="11"/>
        <v/>
      </c>
      <c r="L46" s="82" t="str">
        <f t="shared" si="12"/>
        <v/>
      </c>
      <c r="N46">
        <f t="shared" si="19"/>
        <v>971</v>
      </c>
      <c r="O46" s="212" cm="1">
        <f t="array" ref="O46">INDEX($A:$A,N46)</f>
        <v>44880</v>
      </c>
      <c r="P46" cm="1">
        <f t="array" ref="P46">INDEX(B:B,$N46)/INDEX(B:B,$N$2)*1000</f>
        <v>1015.2748945171595</v>
      </c>
      <c r="Q46" cm="1">
        <f t="array" ref="Q46">INDEX(C:C,$N46)/INDEX(C:C,$N$2)*1000</f>
        <v>1015.12324175919</v>
      </c>
      <c r="R46" cm="1">
        <f t="array" ref="R46">INDEX(D:D,$N46)/INDEX(D:D,$N$2)*1000</f>
        <v>1015.1532840984139</v>
      </c>
      <c r="S46" cm="1">
        <f t="array" ref="S46">INDEX(E:E,$N46)/INDEX(E:E,$N$2)*1000</f>
        <v>1015.7982877305481</v>
      </c>
      <c r="T46" s="82" t="str">
        <f t="shared" si="20"/>
        <v/>
      </c>
      <c r="U46" s="82" t="str">
        <f t="shared" si="21"/>
        <v/>
      </c>
      <c r="V46" s="82" t="str">
        <f t="shared" si="22"/>
        <v/>
      </c>
      <c r="W46" s="82">
        <f t="shared" si="13"/>
        <v>-5.2339321338854461E-4</v>
      </c>
      <c r="X46" s="82">
        <f t="shared" si="14"/>
        <v>-6.7504597135803121E-4</v>
      </c>
      <c r="Y46" s="82">
        <f t="shared" si="15"/>
        <v>-6.4500363213414852E-4</v>
      </c>
      <c r="AA46">
        <f t="shared" si="23"/>
        <v>1473</v>
      </c>
      <c r="AB46" s="265" cm="1">
        <f t="array" ref="AB46">INDEX($A:$A,AA46)</f>
        <v>45610</v>
      </c>
      <c r="AC46" cm="1">
        <f t="array" ref="AC46">INDEX(B:B,$AA46)/INDEX(B:B,$AA$2)*1000</f>
        <v>1027.3423278189057</v>
      </c>
      <c r="AD46" cm="1">
        <f t="array" ref="AD46">INDEX(C:C,$AA46)/INDEX(C:C,$AA$2)*1000</f>
        <v>1021.6318222853287</v>
      </c>
      <c r="AE46" cm="1">
        <f t="array" ref="AE46">INDEX(D:D,$AA46)/INDEX(D:D,$AA$2)*1000</f>
        <v>1022.7576199578497</v>
      </c>
      <c r="AF46" cm="1">
        <f t="array" ref="AF46">INDEX(E:E,$AA46)/INDEX(E:E,$AA$2)*1000</f>
        <v>1019.5386032816962</v>
      </c>
      <c r="AG46" s="82">
        <f t="shared" si="1"/>
        <v>7.8037245372095188E-3</v>
      </c>
      <c r="AH46" s="82">
        <f t="shared" si="2"/>
        <v>2.0932190036324983E-3</v>
      </c>
      <c r="AI46" s="82">
        <f t="shared" si="3"/>
        <v>3.2190166761535011E-3</v>
      </c>
      <c r="AJ46" s="82" t="str">
        <f t="shared" si="4"/>
        <v/>
      </c>
      <c r="AK46" s="82" t="str">
        <f t="shared" si="5"/>
        <v/>
      </c>
      <c r="AL46" s="82" t="str">
        <f t="shared" si="6"/>
        <v/>
      </c>
    </row>
    <row r="47" spans="1:38" ht="16" x14ac:dyDescent="0.2">
      <c r="A47" s="211">
        <v>43536</v>
      </c>
      <c r="B47" s="281">
        <v>1000</v>
      </c>
      <c r="C47" s="281">
        <v>1053.7747919999999</v>
      </c>
      <c r="D47" s="281">
        <v>1053.7747919999999</v>
      </c>
      <c r="E47" s="281">
        <v>1000</v>
      </c>
      <c r="F47" s="281">
        <v>1053.4716539999999</v>
      </c>
      <c r="G47" s="82" t="str">
        <f t="shared" si="7"/>
        <v/>
      </c>
      <c r="H47" s="82">
        <f t="shared" si="8"/>
        <v>3.0313799999998991E-4</v>
      </c>
      <c r="I47" s="82">
        <f t="shared" si="9"/>
        <v>3.0313799999998991E-4</v>
      </c>
      <c r="J47" s="82" t="str">
        <f t="shared" si="10"/>
        <v/>
      </c>
      <c r="K47" s="82" t="str">
        <f t="shared" si="11"/>
        <v/>
      </c>
      <c r="L47" s="82" t="str">
        <f t="shared" si="12"/>
        <v/>
      </c>
      <c r="N47">
        <f t="shared" si="19"/>
        <v>972</v>
      </c>
      <c r="O47" s="212" cm="1">
        <f t="array" ref="O47">INDEX($A:$A,N47)</f>
        <v>44881</v>
      </c>
      <c r="P47" cm="1">
        <f t="array" ref="P47">INDEX(B:B,$N47)/INDEX(B:B,$N$2)*1000</f>
        <v>1016.5488762712722</v>
      </c>
      <c r="Q47" cm="1">
        <f t="array" ref="Q47">INDEX(C:C,$N47)/INDEX(C:C,$N$2)*1000</f>
        <v>1016.0809191139967</v>
      </c>
      <c r="R47" cm="1">
        <f t="array" ref="R47">INDEX(D:D,$N47)/INDEX(D:D,$N$2)*1000</f>
        <v>1016.1736202857068</v>
      </c>
      <c r="S47" cm="1">
        <f t="array" ref="S47">INDEX(E:E,$N47)/INDEX(E:E,$N$2)*1000</f>
        <v>1017.4089327586667</v>
      </c>
      <c r="T47" s="82" t="str">
        <f t="shared" si="20"/>
        <v/>
      </c>
      <c r="U47" s="82" t="str">
        <f t="shared" si="21"/>
        <v/>
      </c>
      <c r="V47" s="82" t="str">
        <f t="shared" si="22"/>
        <v/>
      </c>
      <c r="W47" s="82">
        <f t="shared" si="13"/>
        <v>-8.60056487394445E-4</v>
      </c>
      <c r="X47" s="82">
        <f t="shared" si="14"/>
        <v>-1.3280136446699089E-3</v>
      </c>
      <c r="Y47" s="82">
        <f t="shared" si="15"/>
        <v>-1.2353124729598903E-3</v>
      </c>
      <c r="AA47">
        <f t="shared" si="23"/>
        <v>1474</v>
      </c>
      <c r="AB47" s="265" cm="1">
        <f t="array" ref="AB47">INDEX($A:$A,AA47)</f>
        <v>45611</v>
      </c>
      <c r="AC47" cm="1">
        <f t="array" ref="AC47">INDEX(B:B,$AA47)/INDEX(B:B,$AA$2)*1000</f>
        <v>1024.0115191258146</v>
      </c>
      <c r="AD47" cm="1">
        <f t="array" ref="AD47">INDEX(C:C,$AA47)/INDEX(C:C,$AA$2)*1000</f>
        <v>1018.170119760276</v>
      </c>
      <c r="AE47" cm="1">
        <f t="array" ref="AE47">INDEX(D:D,$AA47)/INDEX(D:D,$AA$2)*1000</f>
        <v>1019.3217228318914</v>
      </c>
      <c r="AF47" cm="1">
        <f t="array" ref="AF47">INDEX(E:E,$AA47)/INDEX(E:E,$AA$2)*1000</f>
        <v>1016.5671605012043</v>
      </c>
      <c r="AG47" s="82">
        <f t="shared" si="1"/>
        <v>7.4443586246103451E-3</v>
      </c>
      <c r="AH47" s="82">
        <f t="shared" si="2"/>
        <v>1.6029592590716675E-3</v>
      </c>
      <c r="AI47" s="82">
        <f t="shared" si="3"/>
        <v>2.7545623306871221E-3</v>
      </c>
      <c r="AJ47" s="82" t="str">
        <f t="shared" si="4"/>
        <v/>
      </c>
      <c r="AK47" s="82" t="str">
        <f t="shared" si="5"/>
        <v/>
      </c>
      <c r="AL47" s="82" t="str">
        <f t="shared" si="6"/>
        <v/>
      </c>
    </row>
    <row r="48" spans="1:38" ht="16" x14ac:dyDescent="0.2">
      <c r="A48" s="211">
        <v>43537</v>
      </c>
      <c r="B48" s="281">
        <v>1000</v>
      </c>
      <c r="C48" s="281">
        <v>1054.204356</v>
      </c>
      <c r="D48" s="281">
        <v>1054.204356</v>
      </c>
      <c r="E48" s="281">
        <v>1000</v>
      </c>
      <c r="F48" s="281">
        <v>1053.8767459999999</v>
      </c>
      <c r="G48" s="82" t="str">
        <f t="shared" si="7"/>
        <v/>
      </c>
      <c r="H48" s="82">
        <f t="shared" si="8"/>
        <v>3.276100000000497E-4</v>
      </c>
      <c r="I48" s="82">
        <f t="shared" si="9"/>
        <v>3.276100000000497E-4</v>
      </c>
      <c r="J48" s="82" t="str">
        <f t="shared" si="10"/>
        <v/>
      </c>
      <c r="K48" s="82" t="str">
        <f t="shared" si="11"/>
        <v/>
      </c>
      <c r="L48" s="82" t="str">
        <f t="shared" si="12"/>
        <v/>
      </c>
      <c r="N48">
        <f t="shared" si="19"/>
        <v>973</v>
      </c>
      <c r="O48" s="212" cm="1">
        <f t="array" ref="O48">INDEX($A:$A,N48)</f>
        <v>44882</v>
      </c>
      <c r="P48" cm="1">
        <f t="array" ref="P48">INDEX(B:B,$N48)/INDEX(B:B,$N$2)*1000</f>
        <v>1014.0482667727422</v>
      </c>
      <c r="Q48" cm="1">
        <f t="array" ref="Q48">INDEX(C:C,$N48)/INDEX(C:C,$N$2)*1000</f>
        <v>1012.9934332688568</v>
      </c>
      <c r="R48" cm="1">
        <f t="array" ref="R48">INDEX(D:D,$N48)/INDEX(D:D,$N$2)*1000</f>
        <v>1013.2023924241023</v>
      </c>
      <c r="S48" cm="1">
        <f t="array" ref="S48">INDEX(E:E,$N48)/INDEX(E:E,$N$2)*1000</f>
        <v>1014.8945061036226</v>
      </c>
      <c r="T48" s="82" t="str">
        <f t="shared" si="20"/>
        <v/>
      </c>
      <c r="U48" s="82" t="str">
        <f t="shared" si="21"/>
        <v/>
      </c>
      <c r="V48" s="82" t="str">
        <f t="shared" si="22"/>
        <v/>
      </c>
      <c r="W48" s="82">
        <f t="shared" si="13"/>
        <v>-8.4623933088039398E-4</v>
      </c>
      <c r="X48" s="82">
        <f t="shared" si="14"/>
        <v>-1.9010728347657276E-3</v>
      </c>
      <c r="Y48" s="82">
        <f t="shared" si="15"/>
        <v>-1.6921136795202756E-3</v>
      </c>
      <c r="AA48">
        <f t="shared" si="23"/>
        <v>1475</v>
      </c>
      <c r="AB48" s="265" cm="1">
        <f t="array" ref="AB48">INDEX($A:$A,AA48)</f>
        <v>45614</v>
      </c>
      <c r="AC48" cm="1">
        <f t="array" ref="AC48">INDEX(B:B,$AA48)/INDEX(B:B,$AA$2)*1000</f>
        <v>1024.7146225538854</v>
      </c>
      <c r="AD48" cm="1">
        <f t="array" ref="AD48">INDEX(C:C,$AA48)/INDEX(C:C,$AA$2)*1000</f>
        <v>1019.0940173148759</v>
      </c>
      <c r="AE48" cm="1">
        <f t="array" ref="AE48">INDEX(D:D,$AA48)/INDEX(D:D,$AA$2)*1000</f>
        <v>1020.2020921291193</v>
      </c>
      <c r="AF48" cm="1">
        <f t="array" ref="AF48">INDEX(E:E,$AA48)/INDEX(E:E,$AA$2)*1000</f>
        <v>1017.3108994320456</v>
      </c>
      <c r="AG48" s="82">
        <f t="shared" si="1"/>
        <v>7.4037231218397892E-3</v>
      </c>
      <c r="AH48" s="82">
        <f t="shared" si="2"/>
        <v>1.7831178828303109E-3</v>
      </c>
      <c r="AI48" s="82">
        <f t="shared" si="3"/>
        <v>2.8911926970736205E-3</v>
      </c>
      <c r="AJ48" s="82" t="str">
        <f t="shared" si="4"/>
        <v/>
      </c>
      <c r="AK48" s="82" t="str">
        <f t="shared" si="5"/>
        <v/>
      </c>
      <c r="AL48" s="82" t="str">
        <f t="shared" si="6"/>
        <v/>
      </c>
    </row>
    <row r="49" spans="1:38" ht="16" x14ac:dyDescent="0.2">
      <c r="A49" s="211">
        <v>43538</v>
      </c>
      <c r="B49" s="281">
        <v>1000</v>
      </c>
      <c r="C49" s="281">
        <v>1053.967097</v>
      </c>
      <c r="D49" s="281">
        <v>1053.967097</v>
      </c>
      <c r="E49" s="281">
        <v>1000</v>
      </c>
      <c r="F49" s="281">
        <v>1053.6540150000001</v>
      </c>
      <c r="G49" s="82" t="str">
        <f t="shared" si="7"/>
        <v/>
      </c>
      <c r="H49" s="82">
        <f t="shared" si="8"/>
        <v>3.1308199999989484E-4</v>
      </c>
      <c r="I49" s="82">
        <f t="shared" si="9"/>
        <v>3.1308199999989484E-4</v>
      </c>
      <c r="J49" s="82" t="str">
        <f t="shared" si="10"/>
        <v/>
      </c>
      <c r="K49" s="82" t="str">
        <f t="shared" si="11"/>
        <v/>
      </c>
      <c r="L49" s="82" t="str">
        <f t="shared" si="12"/>
        <v/>
      </c>
      <c r="N49">
        <f t="shared" si="19"/>
        <v>974</v>
      </c>
      <c r="O49" s="212" cm="1">
        <f t="array" ref="O49">INDEX($A:$A,N49)</f>
        <v>44883</v>
      </c>
      <c r="P49" cm="1">
        <f t="array" ref="P49">INDEX(B:B,$N49)/INDEX(B:B,$N$2)*1000</f>
        <v>1016.266008136201</v>
      </c>
      <c r="Q49" cm="1">
        <f t="array" ref="Q49">INDEX(C:C,$N49)/INDEX(C:C,$N$2)*1000</f>
        <v>1015.49207513793</v>
      </c>
      <c r="R49" cm="1">
        <f t="array" ref="R49">INDEX(D:D,$N49)/INDEX(D:D,$N$2)*1000</f>
        <v>1015.6453889532879</v>
      </c>
      <c r="S49" cm="1">
        <f t="array" ref="S49">INDEX(E:E,$N49)/INDEX(E:E,$N$2)*1000</f>
        <v>1016.8025406378223</v>
      </c>
      <c r="T49" s="82" t="str">
        <f t="shared" si="20"/>
        <v/>
      </c>
      <c r="U49" s="82" t="str">
        <f t="shared" si="21"/>
        <v/>
      </c>
      <c r="V49" s="82" t="str">
        <f t="shared" si="22"/>
        <v/>
      </c>
      <c r="W49" s="82">
        <f t="shared" si="13"/>
        <v>-5.3653250162130921E-4</v>
      </c>
      <c r="X49" s="82">
        <f t="shared" si="14"/>
        <v>-1.3104654998923025E-3</v>
      </c>
      <c r="Y49" s="82">
        <f t="shared" si="15"/>
        <v>-1.1571516845343694E-3</v>
      </c>
      <c r="AA49">
        <f t="shared" si="23"/>
        <v>1476</v>
      </c>
      <c r="AB49" s="265" cm="1">
        <f t="array" ref="AB49">INDEX($A:$A,AA49)</f>
        <v>45615</v>
      </c>
      <c r="AC49" cm="1">
        <f t="array" ref="AC49">INDEX(B:B,$AA49)/INDEX(B:B,$AA$2)*1000</f>
        <v>1021.9600192622951</v>
      </c>
      <c r="AD49" cm="1">
        <f t="array" ref="AD49">INDEX(C:C,$AA49)/INDEX(C:C,$AA$2)*1000</f>
        <v>1016.8942803489978</v>
      </c>
      <c r="AE49" cm="1">
        <f t="array" ref="AE49">INDEX(D:D,$AA49)/INDEX(D:D,$AA$2)*1000</f>
        <v>1017.8929661467497</v>
      </c>
      <c r="AF49" cm="1">
        <f t="array" ref="AF49">INDEX(E:E,$AA49)/INDEX(E:E,$AA$2)*1000</f>
        <v>1014.3745018659037</v>
      </c>
      <c r="AG49" s="82">
        <f t="shared" si="1"/>
        <v>7.585517396391424E-3</v>
      </c>
      <c r="AH49" s="82">
        <f t="shared" si="2"/>
        <v>2.5197784830941145E-3</v>
      </c>
      <c r="AI49" s="82">
        <f t="shared" si="3"/>
        <v>3.5184642808460467E-3</v>
      </c>
      <c r="AJ49" s="82" t="str">
        <f t="shared" si="4"/>
        <v/>
      </c>
      <c r="AK49" s="82" t="str">
        <f t="shared" si="5"/>
        <v/>
      </c>
      <c r="AL49" s="82" t="str">
        <f t="shared" si="6"/>
        <v/>
      </c>
    </row>
    <row r="50" spans="1:38" ht="16" x14ac:dyDescent="0.2">
      <c r="A50" s="211">
        <v>43539</v>
      </c>
      <c r="B50" s="281">
        <v>1000</v>
      </c>
      <c r="C50" s="281">
        <v>1058.7276830000001</v>
      </c>
      <c r="D50" s="281">
        <v>1058.7276830000001</v>
      </c>
      <c r="E50" s="281">
        <v>1000</v>
      </c>
      <c r="F50" s="281">
        <v>1058.347583</v>
      </c>
      <c r="G50" s="82" t="str">
        <f t="shared" si="7"/>
        <v/>
      </c>
      <c r="H50" s="82">
        <f t="shared" si="8"/>
        <v>3.8010000000008405E-4</v>
      </c>
      <c r="I50" s="82">
        <f t="shared" si="9"/>
        <v>3.8010000000008405E-4</v>
      </c>
      <c r="J50" s="82" t="str">
        <f t="shared" si="10"/>
        <v/>
      </c>
      <c r="K50" s="82" t="str">
        <f t="shared" si="11"/>
        <v/>
      </c>
      <c r="L50" s="82" t="str">
        <f t="shared" si="12"/>
        <v/>
      </c>
      <c r="N50">
        <f t="shared" si="19"/>
        <v>975</v>
      </c>
      <c r="O50" s="212" cm="1">
        <f t="array" ref="O50">INDEX($A:$A,N50)</f>
        <v>44886</v>
      </c>
      <c r="P50" cm="1">
        <f t="array" ref="P50">INDEX(B:B,$N50)/INDEX(B:B,$N$2)*1000</f>
        <v>1015.314865221345</v>
      </c>
      <c r="Q50" cm="1">
        <f t="array" ref="Q50">INDEX(C:C,$N50)/INDEX(C:C,$N$2)*1000</f>
        <v>1014.2727227080452</v>
      </c>
      <c r="R50" cm="1">
        <f t="array" ref="R50">INDEX(D:D,$N50)/INDEX(D:D,$N$2)*1000</f>
        <v>1014.4791672936835</v>
      </c>
      <c r="S50" cm="1">
        <f t="array" ref="S50">INDEX(E:E,$N50)/INDEX(E:E,$N$2)*1000</f>
        <v>1016.0937258376739</v>
      </c>
      <c r="T50" s="82" t="str">
        <f t="shared" si="20"/>
        <v/>
      </c>
      <c r="U50" s="82" t="str">
        <f t="shared" si="21"/>
        <v/>
      </c>
      <c r="V50" s="82" t="str">
        <f t="shared" si="22"/>
        <v/>
      </c>
      <c r="W50" s="82">
        <f t="shared" si="13"/>
        <v>-7.7886061632887046E-4</v>
      </c>
      <c r="X50" s="82">
        <f t="shared" si="14"/>
        <v>-1.8210031296287069E-3</v>
      </c>
      <c r="Y50" s="82">
        <f t="shared" si="15"/>
        <v>-1.6145585439903698E-3</v>
      </c>
      <c r="AA50">
        <f t="shared" si="23"/>
        <v>1477</v>
      </c>
      <c r="AB50" s="265" cm="1">
        <f t="array" ref="AB50">INDEX($A:$A,AA50)</f>
        <v>45616</v>
      </c>
      <c r="AC50" cm="1">
        <f t="array" ref="AC50">INDEX(B:B,$AA50)/INDEX(B:B,$AA$2)*1000</f>
        <v>1019.861135998529</v>
      </c>
      <c r="AD50" cm="1">
        <f t="array" ref="AD50">INDEX(C:C,$AA50)/INDEX(C:C,$AA$2)*1000</f>
        <v>1015.0779537197128</v>
      </c>
      <c r="AE50" cm="1">
        <f t="array" ref="AE50">INDEX(D:D,$AA50)/INDEX(D:D,$AA$2)*1000</f>
        <v>1016.0209344101235</v>
      </c>
      <c r="AF50" cm="1">
        <f t="array" ref="AF50">INDEX(E:E,$AA50)/INDEX(E:E,$AA$2)*1000</f>
        <v>1012.0798195095506</v>
      </c>
      <c r="AG50" s="82">
        <f t="shared" si="1"/>
        <v>7.7813164889784046E-3</v>
      </c>
      <c r="AH50" s="82">
        <f t="shared" si="2"/>
        <v>2.9981342101622205E-3</v>
      </c>
      <c r="AI50" s="82">
        <f t="shared" si="3"/>
        <v>3.9411149005728705E-3</v>
      </c>
      <c r="AJ50" s="82" t="str">
        <f t="shared" si="4"/>
        <v/>
      </c>
      <c r="AK50" s="82" t="str">
        <f t="shared" si="5"/>
        <v/>
      </c>
      <c r="AL50" s="82" t="str">
        <f t="shared" si="6"/>
        <v/>
      </c>
    </row>
    <row r="51" spans="1:38" ht="16" x14ac:dyDescent="0.2">
      <c r="A51" s="211">
        <v>43542</v>
      </c>
      <c r="B51" s="281">
        <v>1000</v>
      </c>
      <c r="C51" s="281">
        <v>1062.1552819999999</v>
      </c>
      <c r="D51" s="281">
        <v>1062.1552819999999</v>
      </c>
      <c r="E51" s="281">
        <v>1000</v>
      </c>
      <c r="F51" s="281">
        <v>1061.689239</v>
      </c>
      <c r="G51" s="82" t="str">
        <f t="shared" si="7"/>
        <v/>
      </c>
      <c r="H51" s="82">
        <f t="shared" si="8"/>
        <v>4.6604299999989963E-4</v>
      </c>
      <c r="I51" s="82">
        <f t="shared" si="9"/>
        <v>4.6604299999989963E-4</v>
      </c>
      <c r="J51" s="82" t="str">
        <f t="shared" si="10"/>
        <v/>
      </c>
      <c r="K51" s="82" t="str">
        <f t="shared" si="11"/>
        <v/>
      </c>
      <c r="L51" s="82" t="str">
        <f t="shared" si="12"/>
        <v/>
      </c>
      <c r="N51">
        <f t="shared" si="19"/>
        <v>976</v>
      </c>
      <c r="O51" s="212" cm="1">
        <f t="array" ref="O51">INDEX($A:$A,N51)</f>
        <v>44887</v>
      </c>
      <c r="P51" cm="1">
        <f t="array" ref="P51">INDEX(B:B,$N51)/INDEX(B:B,$N$2)*1000</f>
        <v>1021.5896949043286</v>
      </c>
      <c r="Q51" cm="1">
        <f t="array" ref="Q51">INDEX(C:C,$N51)/INDEX(C:C,$N$2)*1000</f>
        <v>1020.8137385846901</v>
      </c>
      <c r="R51" cm="1">
        <f t="array" ref="R51">INDEX(D:D,$N51)/INDEX(D:D,$N$2)*1000</f>
        <v>1020.9674525767975</v>
      </c>
      <c r="S51" cm="1">
        <f t="array" ref="S51">INDEX(E:E,$N51)/INDEX(E:E,$N$2)*1000</f>
        <v>1022.252487757779</v>
      </c>
      <c r="T51" s="82" t="str">
        <f t="shared" si="20"/>
        <v/>
      </c>
      <c r="U51" s="82" t="str">
        <f t="shared" si="21"/>
        <v/>
      </c>
      <c r="V51" s="82" t="str">
        <f t="shared" si="22"/>
        <v/>
      </c>
      <c r="W51" s="82">
        <f t="shared" si="13"/>
        <v>-6.6279285345046898E-4</v>
      </c>
      <c r="X51" s="82">
        <f t="shared" si="14"/>
        <v>-1.4387491730889223E-3</v>
      </c>
      <c r="Y51" s="82">
        <f t="shared" si="15"/>
        <v>-1.285035180981481E-3</v>
      </c>
      <c r="AA51">
        <f t="shared" si="23"/>
        <v>1478</v>
      </c>
      <c r="AB51" s="265" cm="1">
        <f t="array" ref="AB51">INDEX($A:$A,AA51)</f>
        <v>45617</v>
      </c>
      <c r="AC51" cm="1">
        <f t="array" ref="AC51">INDEX(B:B,$AA51)/INDEX(B:B,$AA$2)*1000</f>
        <v>1017.1445861743207</v>
      </c>
      <c r="AD51" cm="1">
        <f t="array" ref="AD51">INDEX(C:C,$AA51)/INDEX(C:C,$AA$2)*1000</f>
        <v>1011.9519816534134</v>
      </c>
      <c r="AE51" cm="1">
        <f t="array" ref="AE51">INDEX(D:D,$AA51)/INDEX(D:D,$AA$2)*1000</f>
        <v>1012.9756778360146</v>
      </c>
      <c r="AF51" cm="1">
        <f t="array" ref="AF51">INDEX(E:E,$AA51)/INDEX(E:E,$AA$2)*1000</f>
        <v>1008.8713509341993</v>
      </c>
      <c r="AG51" s="82">
        <f t="shared" si="1"/>
        <v>8.2732352401213797E-3</v>
      </c>
      <c r="AH51" s="82">
        <f t="shared" si="2"/>
        <v>3.0806307192141275E-3</v>
      </c>
      <c r="AI51" s="82">
        <f t="shared" si="3"/>
        <v>4.1043269018152841E-3</v>
      </c>
      <c r="AJ51" s="82" t="str">
        <f t="shared" si="4"/>
        <v/>
      </c>
      <c r="AK51" s="82" t="str">
        <f t="shared" si="5"/>
        <v/>
      </c>
      <c r="AL51" s="82" t="str">
        <f t="shared" si="6"/>
        <v/>
      </c>
    </row>
    <row r="52" spans="1:38" ht="16" x14ac:dyDescent="0.2">
      <c r="A52" s="211">
        <v>43543</v>
      </c>
      <c r="B52" s="281">
        <v>1000</v>
      </c>
      <c r="C52" s="281">
        <v>1060.9834719999999</v>
      </c>
      <c r="D52" s="281">
        <v>1060.9834719999999</v>
      </c>
      <c r="E52" s="281">
        <v>1000</v>
      </c>
      <c r="F52" s="281">
        <v>1060.5586129999999</v>
      </c>
      <c r="G52" s="82" t="str">
        <f t="shared" si="7"/>
        <v/>
      </c>
      <c r="H52" s="82">
        <f t="shared" si="8"/>
        <v>4.2485899999996946E-4</v>
      </c>
      <c r="I52" s="82">
        <f t="shared" si="9"/>
        <v>4.2485899999996946E-4</v>
      </c>
      <c r="J52" s="82" t="str">
        <f t="shared" si="10"/>
        <v/>
      </c>
      <c r="K52" s="82" t="str">
        <f t="shared" si="11"/>
        <v/>
      </c>
      <c r="L52" s="82" t="str">
        <f t="shared" si="12"/>
        <v/>
      </c>
      <c r="N52">
        <f t="shared" si="19"/>
        <v>977</v>
      </c>
      <c r="O52" s="212" cm="1">
        <f t="array" ref="O52">INDEX($A:$A,N52)</f>
        <v>44888</v>
      </c>
      <c r="P52" cm="1">
        <f t="array" ref="P52">INDEX(B:B,$N52)/INDEX(B:B,$N$2)*1000</f>
        <v>1026.1959565323568</v>
      </c>
      <c r="Q52" cm="1">
        <f t="array" ref="Q52">INDEX(C:C,$N52)/INDEX(C:C,$N$2)*1000</f>
        <v>1025.6797007961475</v>
      </c>
      <c r="R52" cm="1">
        <f t="array" ref="R52">INDEX(D:D,$N52)/INDEX(D:D,$N$2)*1000</f>
        <v>1025.7819688449435</v>
      </c>
      <c r="S52" cm="1">
        <f t="array" ref="S52">INDEX(E:E,$N52)/INDEX(E:E,$N$2)*1000</f>
        <v>1027.0356291175813</v>
      </c>
      <c r="T52" s="82" t="str">
        <f t="shared" si="20"/>
        <v/>
      </c>
      <c r="U52" s="82" t="str">
        <f t="shared" si="21"/>
        <v/>
      </c>
      <c r="V52" s="82" t="str">
        <f t="shared" si="22"/>
        <v/>
      </c>
      <c r="W52" s="82">
        <f t="shared" si="13"/>
        <v>-8.3967258522443442E-4</v>
      </c>
      <c r="X52" s="82">
        <f t="shared" si="14"/>
        <v>-1.3559283214337938E-3</v>
      </c>
      <c r="Y52" s="82">
        <f t="shared" si="15"/>
        <v>-1.2536602726377168E-3</v>
      </c>
      <c r="AA52">
        <f t="shared" si="23"/>
        <v>1479</v>
      </c>
      <c r="AB52" s="265" cm="1">
        <f t="array" ref="AB52">INDEX($A:$A,AA52)</f>
        <v>45618</v>
      </c>
      <c r="AC52" cm="1">
        <f t="array" ref="AC52">INDEX(B:B,$AA52)/INDEX(B:B,$AA$2)*1000</f>
        <v>1019.5711344923466</v>
      </c>
      <c r="AD52" cm="1">
        <f t="array" ref="AD52">INDEX(C:C,$AA52)/INDEX(C:C,$AA$2)*1000</f>
        <v>1014.5697026601217</v>
      </c>
      <c r="AE52" cm="1">
        <f t="array" ref="AE52">INDEX(D:D,$AA52)/INDEX(D:D,$AA$2)*1000</f>
        <v>1015.555710402763</v>
      </c>
      <c r="AF52" cm="1">
        <f t="array" ref="AF52">INDEX(E:E,$AA52)/INDEX(E:E,$AA$2)*1000</f>
        <v>1011.2651383816693</v>
      </c>
      <c r="AG52" s="82">
        <f t="shared" si="1"/>
        <v>8.3059961106772568E-3</v>
      </c>
      <c r="AH52" s="82">
        <f t="shared" si="2"/>
        <v>3.3045642784524033E-3</v>
      </c>
      <c r="AI52" s="82">
        <f t="shared" si="3"/>
        <v>4.2905720210936809E-3</v>
      </c>
      <c r="AJ52" s="82" t="str">
        <f t="shared" si="4"/>
        <v/>
      </c>
      <c r="AK52" s="82" t="str">
        <f t="shared" si="5"/>
        <v/>
      </c>
      <c r="AL52" s="82" t="str">
        <f t="shared" si="6"/>
        <v/>
      </c>
    </row>
    <row r="53" spans="1:38" ht="16" x14ac:dyDescent="0.2">
      <c r="A53" s="211">
        <v>43544</v>
      </c>
      <c r="B53" s="281">
        <v>1000</v>
      </c>
      <c r="C53" s="281">
        <v>1061.4030459999999</v>
      </c>
      <c r="D53" s="281">
        <v>1061.4030459999999</v>
      </c>
      <c r="E53" s="281">
        <v>1000</v>
      </c>
      <c r="F53" s="281">
        <v>1061.119567</v>
      </c>
      <c r="G53" s="82" t="str">
        <f t="shared" si="7"/>
        <v/>
      </c>
      <c r="H53" s="82">
        <f t="shared" si="8"/>
        <v>2.8347899999994297E-4</v>
      </c>
      <c r="I53" s="82">
        <f t="shared" si="9"/>
        <v>2.8347899999994297E-4</v>
      </c>
      <c r="J53" s="82" t="str">
        <f t="shared" si="10"/>
        <v/>
      </c>
      <c r="K53" s="82" t="str">
        <f t="shared" si="11"/>
        <v/>
      </c>
      <c r="L53" s="82" t="str">
        <f t="shared" si="12"/>
        <v/>
      </c>
      <c r="N53">
        <f t="shared" si="19"/>
        <v>978</v>
      </c>
      <c r="O53" s="212" cm="1">
        <f t="array" ref="O53">INDEX($A:$A,N53)</f>
        <v>44889</v>
      </c>
      <c r="P53" cm="1">
        <f t="array" ref="P53">INDEX(B:B,$N53)/INDEX(B:B,$N$2)*1000</f>
        <v>1030.6796001044174</v>
      </c>
      <c r="Q53" cm="1">
        <f t="array" ref="Q53">INDEX(C:C,$N53)/INDEX(C:C,$N$2)*1000</f>
        <v>1029.5293703393556</v>
      </c>
      <c r="R53" cm="1">
        <f t="array" ref="R53">INDEX(D:D,$N53)/INDEX(D:D,$N$2)*1000</f>
        <v>1029.7572265553802</v>
      </c>
      <c r="S53" cm="1">
        <f t="array" ref="S53">INDEX(E:E,$N53)/INDEX(E:E,$N$2)*1000</f>
        <v>1031.8128832224384</v>
      </c>
      <c r="T53" s="82" t="str">
        <f t="shared" si="20"/>
        <v/>
      </c>
      <c r="U53" s="82" t="str">
        <f t="shared" si="21"/>
        <v/>
      </c>
      <c r="V53" s="82" t="str">
        <f t="shared" si="22"/>
        <v/>
      </c>
      <c r="W53" s="82">
        <f t="shared" si="13"/>
        <v>-1.1332831180209269E-3</v>
      </c>
      <c r="X53" s="82">
        <f t="shared" si="14"/>
        <v>-2.2835128830827217E-3</v>
      </c>
      <c r="Y53" s="82">
        <f t="shared" si="15"/>
        <v>-2.0556566670582015E-3</v>
      </c>
      <c r="AA53">
        <f t="shared" si="23"/>
        <v>1480</v>
      </c>
      <c r="AB53" s="265" cm="1">
        <f t="array" ref="AB53">INDEX($A:$A,AA53)</f>
        <v>45621</v>
      </c>
      <c r="AC53" cm="1">
        <f t="array" ref="AC53">INDEX(B:B,$AA53)/INDEX(B:B,$AA$2)*1000</f>
        <v>1026.3729095056665</v>
      </c>
      <c r="AD53" cm="1">
        <f t="array" ref="AD53">INDEX(C:C,$AA53)/INDEX(C:C,$AA$2)*1000</f>
        <v>1021.5253847175909</v>
      </c>
      <c r="AE53" cm="1">
        <f t="array" ref="AE53">INDEX(D:D,$AA53)/INDEX(D:D,$AA$2)*1000</f>
        <v>1022.4810503278825</v>
      </c>
      <c r="AF53" cm="1">
        <f t="array" ref="AF53">INDEX(E:E,$AA53)/INDEX(E:E,$AA$2)*1000</f>
        <v>1018.4284587948694</v>
      </c>
      <c r="AG53" s="82">
        <f t="shared" si="1"/>
        <v>7.9444507107971282E-3</v>
      </c>
      <c r="AH53" s="82">
        <f t="shared" si="2"/>
        <v>3.0969259227215389E-3</v>
      </c>
      <c r="AI53" s="82">
        <f t="shared" si="3"/>
        <v>4.0525915330131288E-3</v>
      </c>
      <c r="AJ53" s="82" t="str">
        <f t="shared" si="4"/>
        <v/>
      </c>
      <c r="AK53" s="82" t="str">
        <f t="shared" si="5"/>
        <v/>
      </c>
      <c r="AL53" s="82" t="str">
        <f t="shared" si="6"/>
        <v/>
      </c>
    </row>
    <row r="54" spans="1:38" ht="16" x14ac:dyDescent="0.2">
      <c r="A54" s="211">
        <v>43545</v>
      </c>
      <c r="B54" s="281">
        <v>1000</v>
      </c>
      <c r="C54" s="281">
        <v>1065.8241559999999</v>
      </c>
      <c r="D54" s="281">
        <v>1065.8241559999999</v>
      </c>
      <c r="E54" s="281">
        <v>1000</v>
      </c>
      <c r="F54" s="281">
        <v>1065.379833</v>
      </c>
      <c r="G54" s="82" t="str">
        <f t="shared" si="7"/>
        <v/>
      </c>
      <c r="H54" s="82">
        <f t="shared" si="8"/>
        <v>4.4432299999994031E-4</v>
      </c>
      <c r="I54" s="82">
        <f t="shared" si="9"/>
        <v>4.4432299999994031E-4</v>
      </c>
      <c r="J54" s="82" t="str">
        <f t="shared" si="10"/>
        <v/>
      </c>
      <c r="K54" s="82" t="str">
        <f t="shared" si="11"/>
        <v/>
      </c>
      <c r="L54" s="82" t="str">
        <f t="shared" si="12"/>
        <v/>
      </c>
      <c r="N54">
        <f t="shared" si="19"/>
        <v>979</v>
      </c>
      <c r="O54" s="212" cm="1">
        <f t="array" ref="O54">INDEX($A:$A,N54)</f>
        <v>44890</v>
      </c>
      <c r="P54" cm="1">
        <f t="array" ref="P54">INDEX(B:B,$N54)/INDEX(B:B,$N$2)*1000</f>
        <v>1032.9538913084682</v>
      </c>
      <c r="Q54" cm="1">
        <f t="array" ref="Q54">INDEX(C:C,$N54)/INDEX(C:C,$N$2)*1000</f>
        <v>1031.2364682273681</v>
      </c>
      <c r="R54" cm="1">
        <f t="array" ref="R54">INDEX(D:D,$N54)/INDEX(D:D,$N$2)*1000</f>
        <v>1031.5766833483979</v>
      </c>
      <c r="S54" cm="1">
        <f t="array" ref="S54">INDEX(E:E,$N54)/INDEX(E:E,$N$2)*1000</f>
        <v>1034.1762490410545</v>
      </c>
      <c r="T54" s="82" t="str">
        <f t="shared" si="20"/>
        <v/>
      </c>
      <c r="U54" s="82" t="str">
        <f t="shared" si="21"/>
        <v/>
      </c>
      <c r="V54" s="82" t="str">
        <f t="shared" si="22"/>
        <v/>
      </c>
      <c r="W54" s="82">
        <f t="shared" si="13"/>
        <v>-1.2223577325862606E-3</v>
      </c>
      <c r="X54" s="82">
        <f t="shared" si="14"/>
        <v>-2.9397808136864116E-3</v>
      </c>
      <c r="Y54" s="82">
        <f t="shared" si="15"/>
        <v>-2.5995656926565973E-3</v>
      </c>
      <c r="AA54">
        <f t="shared" si="23"/>
        <v>1481</v>
      </c>
      <c r="AB54" s="265" cm="1">
        <f t="array" ref="AB54">INDEX($A:$A,AA54)</f>
        <v>45622</v>
      </c>
      <c r="AC54" cm="1">
        <f t="array" ref="AC54">INDEX(B:B,$AA54)/INDEX(B:B,$AA$2)*1000</f>
        <v>1030.0960598479219</v>
      </c>
      <c r="AD54" cm="1">
        <f t="array" ref="AD54">INDEX(C:C,$AA54)/INDEX(C:C,$AA$2)*1000</f>
        <v>1024.9771222122656</v>
      </c>
      <c r="AE54" cm="1">
        <f t="array" ref="AE54">INDEX(D:D,$AA54)/INDEX(D:D,$AA$2)*1000</f>
        <v>1025.9862949983269</v>
      </c>
      <c r="AF54" cm="1">
        <f t="array" ref="AF54">INDEX(E:E,$AA54)/INDEX(E:E,$AA$2)*1000</f>
        <v>1021.8364087886309</v>
      </c>
      <c r="AG54" s="82">
        <f t="shared" si="1"/>
        <v>8.2596510592909452E-3</v>
      </c>
      <c r="AH54" s="82">
        <f t="shared" si="2"/>
        <v>3.1407134236346793E-3</v>
      </c>
      <c r="AI54" s="82">
        <f t="shared" si="3"/>
        <v>4.1498862096959787E-3</v>
      </c>
      <c r="AJ54" s="82" t="str">
        <f t="shared" si="4"/>
        <v/>
      </c>
      <c r="AK54" s="82" t="str">
        <f t="shared" si="5"/>
        <v/>
      </c>
      <c r="AL54" s="82" t="str">
        <f t="shared" si="6"/>
        <v/>
      </c>
    </row>
    <row r="55" spans="1:38" ht="16" x14ac:dyDescent="0.2">
      <c r="A55" s="211">
        <v>43546</v>
      </c>
      <c r="B55" s="281">
        <v>1000</v>
      </c>
      <c r="C55" s="281">
        <v>1062.84654</v>
      </c>
      <c r="D55" s="281">
        <v>1062.84654</v>
      </c>
      <c r="E55" s="281">
        <v>1000</v>
      </c>
      <c r="F55" s="281">
        <v>1062.8340700000001</v>
      </c>
      <c r="G55" s="82" t="str">
        <f t="shared" si="7"/>
        <v/>
      </c>
      <c r="H55" s="82">
        <f t="shared" si="8"/>
        <v>1.2469999999893844E-5</v>
      </c>
      <c r="I55" s="82">
        <f t="shared" si="9"/>
        <v>1.2469999999893844E-5</v>
      </c>
      <c r="J55" s="82" t="str">
        <f t="shared" si="10"/>
        <v/>
      </c>
      <c r="K55" s="82" t="str">
        <f t="shared" si="11"/>
        <v/>
      </c>
      <c r="L55" s="82" t="str">
        <f t="shared" si="12"/>
        <v/>
      </c>
      <c r="N55">
        <f t="shared" si="19"/>
        <v>980</v>
      </c>
      <c r="O55" s="212" cm="1">
        <f t="array" ref="O55">INDEX($A:$A,N55)</f>
        <v>44893</v>
      </c>
      <c r="P55" cm="1">
        <f t="array" ref="P55">INDEX(B:B,$N55)/INDEX(B:B,$N$2)*1000</f>
        <v>1028.2854205742328</v>
      </c>
      <c r="Q55" cm="1">
        <f t="array" ref="Q55">INDEX(C:C,$N55)/INDEX(C:C,$N$2)*1000</f>
        <v>1026.8784289040641</v>
      </c>
      <c r="R55" cm="1">
        <f t="array" ref="R55">INDEX(D:D,$N55)/INDEX(D:D,$N$2)*1000</f>
        <v>1027.1571490418667</v>
      </c>
      <c r="S55" cm="1">
        <f t="array" ref="S55">INDEX(E:E,$N55)/INDEX(E:E,$N$2)*1000</f>
        <v>1029.5772110399027</v>
      </c>
      <c r="T55" s="82" t="str">
        <f t="shared" si="20"/>
        <v/>
      </c>
      <c r="U55" s="82" t="str">
        <f t="shared" si="21"/>
        <v/>
      </c>
      <c r="V55" s="82" t="str">
        <f t="shared" si="22"/>
        <v/>
      </c>
      <c r="W55" s="82">
        <f t="shared" si="13"/>
        <v>-1.2917904656699192E-3</v>
      </c>
      <c r="X55" s="82">
        <f t="shared" si="14"/>
        <v>-2.6987821358386553E-3</v>
      </c>
      <c r="Y55" s="82">
        <f t="shared" si="15"/>
        <v>-2.4200619980360898E-3</v>
      </c>
      <c r="AA55">
        <f t="shared" si="23"/>
        <v>1482</v>
      </c>
      <c r="AB55" s="265" cm="1">
        <f t="array" ref="AB55">INDEX($A:$A,AA55)</f>
        <v>45623</v>
      </c>
      <c r="AC55" cm="1">
        <f t="array" ref="AC55">INDEX(B:B,$AA55)/INDEX(B:B,$AA$2)*1000</f>
        <v>1031.0753222561545</v>
      </c>
      <c r="AD55" cm="1">
        <f t="array" ref="AD55">INDEX(C:C,$AA55)/INDEX(C:C,$AA$2)*1000</f>
        <v>1025.5839206540461</v>
      </c>
      <c r="AE55" cm="1">
        <f t="array" ref="AE55">INDEX(D:D,$AA55)/INDEX(D:D,$AA$2)*1000</f>
        <v>1026.6665229489997</v>
      </c>
      <c r="AF55" cm="1">
        <f t="array" ref="AF55">INDEX(E:E,$AA55)/INDEX(E:E,$AA$2)*1000</f>
        <v>1023.1871786337001</v>
      </c>
      <c r="AG55" s="82">
        <f t="shared" si="1"/>
        <v>7.8881436224544355E-3</v>
      </c>
      <c r="AH55" s="82">
        <f t="shared" si="2"/>
        <v>2.3967420203459826E-3</v>
      </c>
      <c r="AI55" s="82">
        <f t="shared" si="3"/>
        <v>3.4793443152996133E-3</v>
      </c>
      <c r="AJ55" s="82" t="str">
        <f t="shared" si="4"/>
        <v/>
      </c>
      <c r="AK55" s="82" t="str">
        <f t="shared" si="5"/>
        <v/>
      </c>
      <c r="AL55" s="82" t="str">
        <f t="shared" si="6"/>
        <v/>
      </c>
    </row>
    <row r="56" spans="1:38" ht="16" x14ac:dyDescent="0.2">
      <c r="A56" s="211">
        <v>43549</v>
      </c>
      <c r="B56" s="281">
        <v>1000</v>
      </c>
      <c r="C56" s="281">
        <v>1061.8717999999999</v>
      </c>
      <c r="D56" s="281">
        <v>1061.8717999999999</v>
      </c>
      <c r="E56" s="281">
        <v>1000</v>
      </c>
      <c r="F56" s="281">
        <v>1061.8803949999999</v>
      </c>
      <c r="G56" s="82" t="str">
        <f t="shared" si="7"/>
        <v/>
      </c>
      <c r="H56" s="82" t="str">
        <f t="shared" si="8"/>
        <v/>
      </c>
      <c r="I56" s="82" t="str">
        <f t="shared" si="9"/>
        <v/>
      </c>
      <c r="J56" s="82" t="str">
        <f t="shared" si="10"/>
        <v/>
      </c>
      <c r="K56" s="82">
        <f t="shared" si="11"/>
        <v>-8.5950000000138963E-6</v>
      </c>
      <c r="L56" s="82">
        <f t="shared" si="12"/>
        <v>-8.5950000000138963E-6</v>
      </c>
      <c r="N56">
        <f t="shared" si="19"/>
        <v>981</v>
      </c>
      <c r="O56" s="212" cm="1">
        <f t="array" ref="O56">INDEX($A:$A,N56)</f>
        <v>44894</v>
      </c>
      <c r="P56" cm="1">
        <f t="array" ref="P56">INDEX(B:B,$N56)/INDEX(B:B,$N$2)*1000</f>
        <v>1029.1657608242006</v>
      </c>
      <c r="Q56" cm="1">
        <f t="array" ref="Q56">INDEX(C:C,$N56)/INDEX(C:C,$N$2)*1000</f>
        <v>1028.326997215112</v>
      </c>
      <c r="R56" cm="1">
        <f t="array" ref="R56">INDEX(D:D,$N56)/INDEX(D:D,$N$2)*1000</f>
        <v>1028.4931539719078</v>
      </c>
      <c r="S56" cm="1">
        <f t="array" ref="S56">INDEX(E:E,$N56)/INDEX(E:E,$N$2)*1000</f>
        <v>1030.1768680633061</v>
      </c>
      <c r="T56" s="82" t="str">
        <f t="shared" si="20"/>
        <v/>
      </c>
      <c r="U56" s="82" t="str">
        <f t="shared" si="21"/>
        <v/>
      </c>
      <c r="V56" s="82" t="str">
        <f t="shared" si="22"/>
        <v/>
      </c>
      <c r="W56" s="82">
        <f t="shared" si="13"/>
        <v>-1.0111072391055132E-3</v>
      </c>
      <c r="X56" s="82">
        <f t="shared" si="14"/>
        <v>-1.8498708481940866E-3</v>
      </c>
      <c r="Y56" s="82">
        <f t="shared" si="15"/>
        <v>-1.6837140913983149E-3</v>
      </c>
      <c r="AA56">
        <f t="shared" si="23"/>
        <v>1483</v>
      </c>
      <c r="AB56" s="265" cm="1">
        <f t="array" ref="AB56">INDEX($A:$A,AA56)</f>
        <v>45624</v>
      </c>
      <c r="AC56" cm="1">
        <f t="array" ref="AC56">INDEX(B:B,$AA56)/INDEX(B:B,$AA$2)*1000</f>
        <v>1033.3100310576276</v>
      </c>
      <c r="AD56" cm="1">
        <f t="array" ref="AD56">INDEX(C:C,$AA56)/INDEX(C:C,$AA$2)*1000</f>
        <v>1027.4420230796343</v>
      </c>
      <c r="AE56" cm="1">
        <f t="array" ref="AE56">INDEX(D:D,$AA56)/INDEX(D:D,$AA$2)*1000</f>
        <v>1028.5988719872157</v>
      </c>
      <c r="AF56" cm="1">
        <f t="array" ref="AF56">INDEX(E:E,$AA56)/INDEX(E:E,$AA$2)*1000</f>
        <v>1025.4033090208704</v>
      </c>
      <c r="AG56" s="82">
        <f t="shared" si="1"/>
        <v>7.9067220367571734E-3</v>
      </c>
      <c r="AH56" s="82">
        <f t="shared" si="2"/>
        <v>2.0387140587638441E-3</v>
      </c>
      <c r="AI56" s="82">
        <f t="shared" si="3"/>
        <v>3.1955629663452784E-3</v>
      </c>
      <c r="AJ56" s="82" t="str">
        <f t="shared" si="4"/>
        <v/>
      </c>
      <c r="AK56" s="82" t="str">
        <f t="shared" si="5"/>
        <v/>
      </c>
      <c r="AL56" s="82" t="str">
        <f t="shared" si="6"/>
        <v/>
      </c>
    </row>
    <row r="57" spans="1:38" ht="16" x14ac:dyDescent="0.2">
      <c r="A57" s="211">
        <v>43550</v>
      </c>
      <c r="B57" s="281">
        <v>1000</v>
      </c>
      <c r="C57" s="281">
        <v>1063.7386839999999</v>
      </c>
      <c r="D57" s="281">
        <v>1063.7386839999999</v>
      </c>
      <c r="E57" s="281">
        <v>1000</v>
      </c>
      <c r="F57" s="281">
        <v>1063.6727370000001</v>
      </c>
      <c r="G57" s="82" t="str">
        <f t="shared" si="7"/>
        <v/>
      </c>
      <c r="H57" s="82">
        <f t="shared" si="8"/>
        <v>6.5946999999823679E-5</v>
      </c>
      <c r="I57" s="82">
        <f t="shared" si="9"/>
        <v>6.5946999999823679E-5</v>
      </c>
      <c r="J57" s="82" t="str">
        <f t="shared" si="10"/>
        <v/>
      </c>
      <c r="K57" s="82" t="str">
        <f t="shared" si="11"/>
        <v/>
      </c>
      <c r="L57" s="82" t="str">
        <f t="shared" si="12"/>
        <v/>
      </c>
      <c r="N57">
        <f t="shared" si="19"/>
        <v>982</v>
      </c>
      <c r="O57" s="212" cm="1">
        <f t="array" ref="O57">INDEX($A:$A,N57)</f>
        <v>44895</v>
      </c>
      <c r="P57" cm="1">
        <f t="array" ref="P57">INDEX(B:B,$N57)/INDEX(B:B,$N$2)*1000</f>
        <v>1038.7561608950987</v>
      </c>
      <c r="Q57" cm="1">
        <f t="array" ref="Q57">INDEX(C:C,$N57)/INDEX(C:C,$N$2)*1000</f>
        <v>1039.3930743963372</v>
      </c>
      <c r="R57" cm="1">
        <f t="array" ref="R57">INDEX(D:D,$N57)/INDEX(D:D,$N$2)*1000</f>
        <v>1039.2669041893316</v>
      </c>
      <c r="S57" cm="1">
        <f t="array" ref="S57">INDEX(E:E,$N57)/INDEX(E:E,$N$2)*1000</f>
        <v>1039.2445095258629</v>
      </c>
      <c r="T57" s="82" t="str">
        <f t="shared" si="20"/>
        <v/>
      </c>
      <c r="U57" s="82">
        <f t="shared" si="21"/>
        <v>1.4856487047427435E-4</v>
      </c>
      <c r="V57" s="82">
        <f t="shared" si="22"/>
        <v>2.2394663468730868E-5</v>
      </c>
      <c r="W57" s="82">
        <f t="shared" si="13"/>
        <v>-4.8834863076422156E-4</v>
      </c>
      <c r="X57" s="82" t="str">
        <f t="shared" si="14"/>
        <v/>
      </c>
      <c r="Y57" s="82" t="str">
        <f t="shared" si="15"/>
        <v/>
      </c>
      <c r="AA57">
        <f t="shared" si="23"/>
        <v>1484</v>
      </c>
      <c r="AB57" s="265" cm="1">
        <f t="array" ref="AB57">INDEX($A:$A,AA57)</f>
        <v>45625</v>
      </c>
      <c r="AC57" cm="1">
        <f t="array" ref="AC57">INDEX(B:B,$AA57)/INDEX(B:B,$AA$2)*1000</f>
        <v>1041.1321053371551</v>
      </c>
      <c r="AD57" cm="1">
        <f t="array" ref="AD57">INDEX(C:C,$AA57)/INDEX(C:C,$AA$2)*1000</f>
        <v>1035.1195278771584</v>
      </c>
      <c r="AE57" cm="1">
        <f t="array" ref="AE57">INDEX(D:D,$AA57)/INDEX(D:D,$AA$2)*1000</f>
        <v>1036.3048783075749</v>
      </c>
      <c r="AF57" cm="1">
        <f t="array" ref="AF57">INDEX(E:E,$AA57)/INDEX(E:E,$AA$2)*1000</f>
        <v>1033.6579804785667</v>
      </c>
      <c r="AG57" s="82">
        <f t="shared" si="1"/>
        <v>7.4741248585883111E-3</v>
      </c>
      <c r="AH57" s="82">
        <f t="shared" si="2"/>
        <v>1.4615473985916197E-3</v>
      </c>
      <c r="AI57" s="82">
        <f t="shared" si="3"/>
        <v>2.6468978290081395E-3</v>
      </c>
      <c r="AJ57" s="82" t="str">
        <f t="shared" si="4"/>
        <v/>
      </c>
      <c r="AK57" s="82" t="str">
        <f t="shared" si="5"/>
        <v/>
      </c>
      <c r="AL57" s="82" t="str">
        <f t="shared" si="6"/>
        <v/>
      </c>
    </row>
    <row r="58" spans="1:38" ht="16" x14ac:dyDescent="0.2">
      <c r="A58" s="211">
        <v>43551</v>
      </c>
      <c r="B58" s="281">
        <v>1000</v>
      </c>
      <c r="C58" s="281">
        <v>1064.0353729999999</v>
      </c>
      <c r="D58" s="281">
        <v>1064.0353729999999</v>
      </c>
      <c r="E58" s="281">
        <v>1000</v>
      </c>
      <c r="F58" s="281">
        <v>1064.036728</v>
      </c>
      <c r="G58" s="82" t="str">
        <f t="shared" si="7"/>
        <v/>
      </c>
      <c r="H58" s="82" t="str">
        <f t="shared" si="8"/>
        <v/>
      </c>
      <c r="I58" s="82" t="str">
        <f t="shared" si="9"/>
        <v/>
      </c>
      <c r="J58" s="82" t="str">
        <f t="shared" si="10"/>
        <v/>
      </c>
      <c r="K58" s="82">
        <f t="shared" si="11"/>
        <v>-1.3550000001032458E-6</v>
      </c>
      <c r="L58" s="82">
        <f t="shared" si="12"/>
        <v>-1.3550000001032458E-6</v>
      </c>
      <c r="N58">
        <f t="shared" si="19"/>
        <v>983</v>
      </c>
      <c r="O58" s="212" cm="1">
        <f t="array" ref="O58">INDEX($A:$A,N58)</f>
        <v>44896</v>
      </c>
      <c r="P58" cm="1">
        <f t="array" ref="P58">INDEX(B:B,$N58)/INDEX(B:B,$N$2)*1000</f>
        <v>1046.8046584646429</v>
      </c>
      <c r="Q58" cm="1">
        <f t="array" ref="Q58">INDEX(C:C,$N58)/INDEX(C:C,$N$2)*1000</f>
        <v>1046.1937914315258</v>
      </c>
      <c r="R58" cm="1">
        <f t="array" ref="R58">INDEX(D:D,$N58)/INDEX(D:D,$N$2)*1000</f>
        <v>1046.3148026201193</v>
      </c>
      <c r="S58" cm="1">
        <f t="array" ref="S58">INDEX(E:E,$N58)/INDEX(E:E,$N$2)*1000</f>
        <v>1048.1131481591199</v>
      </c>
      <c r="T58" s="82" t="str">
        <f t="shared" si="20"/>
        <v/>
      </c>
      <c r="U58" s="82" t="str">
        <f t="shared" si="21"/>
        <v/>
      </c>
      <c r="V58" s="82" t="str">
        <f t="shared" si="22"/>
        <v/>
      </c>
      <c r="W58" s="82">
        <f t="shared" si="13"/>
        <v>-1.3084896944769752E-3</v>
      </c>
      <c r="X58" s="82">
        <f t="shared" si="14"/>
        <v>-1.9193567275940496E-3</v>
      </c>
      <c r="Y58" s="82">
        <f t="shared" si="15"/>
        <v>-1.7983455390005929E-3</v>
      </c>
      <c r="AA58">
        <f t="shared" si="23"/>
        <v>1485</v>
      </c>
      <c r="AB58" s="265" cm="1">
        <f t="array" ref="AB58">INDEX($A:$A,AA58)</f>
        <v>45628</v>
      </c>
      <c r="AC58" cm="1">
        <f t="array" ref="AC58">INDEX(B:B,$AA58)/INDEX(B:B,$AA$2)*1000</f>
        <v>1045.4685104474784</v>
      </c>
      <c r="AD58" cm="1">
        <f t="array" ref="AD58">INDEX(C:C,$AA58)/INDEX(C:C,$AA$2)*1000</f>
        <v>1039.5636919663532</v>
      </c>
      <c r="AE58" cm="1">
        <f t="array" ref="AE58">INDEX(D:D,$AA58)/INDEX(D:D,$AA$2)*1000</f>
        <v>1040.7277977022195</v>
      </c>
      <c r="AF58" cm="1">
        <f t="array" ref="AF58">INDEX(E:E,$AA58)/INDEX(E:E,$AA$2)*1000</f>
        <v>1038.0033231862112</v>
      </c>
      <c r="AG58" s="82">
        <f t="shared" si="1"/>
        <v>7.4651872612671467E-3</v>
      </c>
      <c r="AH58" s="82">
        <f t="shared" si="2"/>
        <v>1.5603687801419709E-3</v>
      </c>
      <c r="AI58" s="82">
        <f t="shared" si="3"/>
        <v>2.7244745160082857E-3</v>
      </c>
      <c r="AJ58" s="82" t="str">
        <f t="shared" si="4"/>
        <v/>
      </c>
      <c r="AK58" s="82" t="str">
        <f t="shared" si="5"/>
        <v/>
      </c>
      <c r="AL58" s="82" t="str">
        <f t="shared" si="6"/>
        <v/>
      </c>
    </row>
    <row r="59" spans="1:38" ht="16" x14ac:dyDescent="0.2">
      <c r="A59" s="211">
        <v>43552</v>
      </c>
      <c r="B59" s="281">
        <v>1000</v>
      </c>
      <c r="C59" s="281">
        <v>1065.2292</v>
      </c>
      <c r="D59" s="281">
        <v>1065.2292</v>
      </c>
      <c r="E59" s="281">
        <v>1000</v>
      </c>
      <c r="F59" s="281">
        <v>1065.162906</v>
      </c>
      <c r="G59" s="82" t="str">
        <f t="shared" si="7"/>
        <v/>
      </c>
      <c r="H59" s="82">
        <f t="shared" si="8"/>
        <v>6.6293999999970766E-5</v>
      </c>
      <c r="I59" s="82">
        <f t="shared" si="9"/>
        <v>6.6293999999970766E-5</v>
      </c>
      <c r="J59" s="82" t="str">
        <f t="shared" si="10"/>
        <v/>
      </c>
      <c r="K59" s="82" t="str">
        <f t="shared" si="11"/>
        <v/>
      </c>
      <c r="L59" s="82" t="str">
        <f t="shared" si="12"/>
        <v/>
      </c>
      <c r="N59">
        <f t="shared" si="19"/>
        <v>984</v>
      </c>
      <c r="O59" s="212" cm="1">
        <f t="array" ref="O59">INDEX($A:$A,N59)</f>
        <v>44897</v>
      </c>
      <c r="P59" cm="1">
        <f t="array" ref="P59">INDEX(B:B,$N59)/INDEX(B:B,$N$2)*1000</f>
        <v>1048.7829752148848</v>
      </c>
      <c r="Q59" cm="1">
        <f t="array" ref="Q59">INDEX(C:C,$N59)/INDEX(C:C,$N$2)*1000</f>
        <v>1048.0925973356511</v>
      </c>
      <c r="R59" cm="1">
        <f t="array" ref="R59">INDEX(D:D,$N59)/INDEX(D:D,$N$2)*1000</f>
        <v>1048.2293589486007</v>
      </c>
      <c r="S59" cm="1">
        <f t="array" ref="S59">INDEX(E:E,$N59)/INDEX(E:E,$N$2)*1000</f>
        <v>1050.3513171989134</v>
      </c>
      <c r="T59" s="82" t="str">
        <f t="shared" si="20"/>
        <v/>
      </c>
      <c r="U59" s="82" t="str">
        <f t="shared" si="21"/>
        <v/>
      </c>
      <c r="V59" s="82" t="str">
        <f t="shared" si="22"/>
        <v/>
      </c>
      <c r="W59" s="82">
        <f t="shared" si="13"/>
        <v>-1.5683419840286205E-3</v>
      </c>
      <c r="X59" s="82">
        <f t="shared" si="14"/>
        <v>-2.2587198632622856E-3</v>
      </c>
      <c r="Y59" s="82">
        <f t="shared" si="15"/>
        <v>-2.1219582503126731E-3</v>
      </c>
      <c r="AA59">
        <f t="shared" si="23"/>
        <v>1486</v>
      </c>
      <c r="AB59" s="265" cm="1">
        <f t="array" ref="AB59">INDEX($A:$A,AA59)</f>
        <v>45629</v>
      </c>
      <c r="AC59" cm="1">
        <f t="array" ref="AC59">INDEX(B:B,$AA59)/INDEX(B:B,$AA$2)*1000</f>
        <v>1043.8376006755821</v>
      </c>
      <c r="AD59" cm="1">
        <f t="array" ref="AD59">INDEX(C:C,$AA59)/INDEX(C:C,$AA$2)*1000</f>
        <v>1038.2244085048594</v>
      </c>
      <c r="AE59" cm="1">
        <f t="array" ref="AE59">INDEX(D:D,$AA59)/INDEX(D:D,$AA$2)*1000</f>
        <v>1039.3310213124839</v>
      </c>
      <c r="AF59" cm="1">
        <f t="array" ref="AF59">INDEX(E:E,$AA59)/INDEX(E:E,$AA$2)*1000</f>
        <v>1036.1175834721985</v>
      </c>
      <c r="AG59" s="82">
        <f t="shared" si="1"/>
        <v>7.7200172033835774E-3</v>
      </c>
      <c r="AH59" s="82">
        <f t="shared" si="2"/>
        <v>2.1068250326609357E-3</v>
      </c>
      <c r="AI59" s="82">
        <f t="shared" si="3"/>
        <v>3.213437840285451E-3</v>
      </c>
      <c r="AJ59" s="82" t="str">
        <f t="shared" si="4"/>
        <v/>
      </c>
      <c r="AK59" s="82" t="str">
        <f t="shared" si="5"/>
        <v/>
      </c>
      <c r="AL59" s="82" t="str">
        <f t="shared" si="6"/>
        <v/>
      </c>
    </row>
    <row r="60" spans="1:38" ht="16" x14ac:dyDescent="0.2">
      <c r="A60" s="211">
        <v>43553</v>
      </c>
      <c r="B60" s="281">
        <v>1000</v>
      </c>
      <c r="C60" s="281">
        <v>1063.4843289999999</v>
      </c>
      <c r="D60" s="281">
        <v>1063.4843289999999</v>
      </c>
      <c r="E60" s="281">
        <v>1000</v>
      </c>
      <c r="F60" s="281">
        <v>1063.319587</v>
      </c>
      <c r="G60" s="82" t="str">
        <f t="shared" si="7"/>
        <v/>
      </c>
      <c r="H60" s="82">
        <f t="shared" si="8"/>
        <v>1.6474199999993289E-4</v>
      </c>
      <c r="I60" s="82">
        <f t="shared" si="9"/>
        <v>1.6474199999993289E-4</v>
      </c>
      <c r="J60" s="82" t="str">
        <f t="shared" si="10"/>
        <v/>
      </c>
      <c r="K60" s="82" t="str">
        <f t="shared" si="11"/>
        <v/>
      </c>
      <c r="L60" s="82" t="str">
        <f t="shared" si="12"/>
        <v/>
      </c>
      <c r="N60">
        <f t="shared" si="19"/>
        <v>985</v>
      </c>
      <c r="O60" s="212" cm="1">
        <f t="array" ref="O60">INDEX($A:$A,N60)</f>
        <v>44900</v>
      </c>
      <c r="P60" cm="1">
        <f t="array" ref="P60">INDEX(B:B,$N60)/INDEX(B:B,$N$2)*1000</f>
        <v>1042.2284076900166</v>
      </c>
      <c r="Q60" cm="1">
        <f t="array" ref="Q60">INDEX(C:C,$N60)/INDEX(C:C,$N$2)*1000</f>
        <v>1041.809417404462</v>
      </c>
      <c r="R60" cm="1">
        <f t="array" ref="R60">INDEX(D:D,$N60)/INDEX(D:D,$N$2)*1000</f>
        <v>1041.892418078053</v>
      </c>
      <c r="S60" cm="1">
        <f t="array" ref="S60">INDEX(E:E,$N60)/INDEX(E:E,$N$2)*1000</f>
        <v>1043.8513414552788</v>
      </c>
      <c r="T60" s="82" t="str">
        <f t="shared" si="20"/>
        <v/>
      </c>
      <c r="U60" s="82" t="str">
        <f t="shared" si="21"/>
        <v/>
      </c>
      <c r="V60" s="82" t="str">
        <f t="shared" si="22"/>
        <v/>
      </c>
      <c r="W60" s="82">
        <f t="shared" si="13"/>
        <v>-1.6229337652621325E-3</v>
      </c>
      <c r="X60" s="82">
        <f t="shared" si="14"/>
        <v>-2.0419240508167606E-3</v>
      </c>
      <c r="Y60" s="82">
        <f t="shared" si="15"/>
        <v>-1.9589233772258014E-3</v>
      </c>
      <c r="AA60">
        <f t="shared" si="23"/>
        <v>1487</v>
      </c>
      <c r="AB60" s="265" cm="1">
        <f t="array" ref="AB60">INDEX($A:$A,AA60)</f>
        <v>45630</v>
      </c>
      <c r="AC60" cm="1">
        <f t="array" ref="AC60">INDEX(B:B,$AA60)/INDEX(B:B,$AA$2)*1000</f>
        <v>1047.1605179958096</v>
      </c>
      <c r="AD60" cm="1">
        <f t="array" ref="AD60">INDEX(C:C,$AA60)/INDEX(C:C,$AA$2)*1000</f>
        <v>1042.0623918165359</v>
      </c>
      <c r="AE60" cm="1">
        <f t="array" ref="AE60">INDEX(D:D,$AA60)/INDEX(D:D,$AA$2)*1000</f>
        <v>1043.0674624008425</v>
      </c>
      <c r="AF60" cm="1">
        <f t="array" ref="AF60">INDEX(E:E,$AA60)/INDEX(E:E,$AA$2)*1000</f>
        <v>1039.4019725177441</v>
      </c>
      <c r="AG60" s="82">
        <f t="shared" si="1"/>
        <v>7.758545478065571E-3</v>
      </c>
      <c r="AH60" s="82">
        <f t="shared" si="2"/>
        <v>2.6604192987917941E-3</v>
      </c>
      <c r="AI60" s="82">
        <f t="shared" si="3"/>
        <v>3.6654898830984165E-3</v>
      </c>
      <c r="AJ60" s="82" t="str">
        <f t="shared" si="4"/>
        <v/>
      </c>
      <c r="AK60" s="82" t="str">
        <f t="shared" si="5"/>
        <v/>
      </c>
      <c r="AL60" s="82" t="str">
        <f t="shared" si="6"/>
        <v/>
      </c>
    </row>
    <row r="61" spans="1:38" ht="16" x14ac:dyDescent="0.2">
      <c r="A61" s="211">
        <v>43556</v>
      </c>
      <c r="B61" s="281">
        <v>1000</v>
      </c>
      <c r="C61" s="281">
        <v>1065.5974329999999</v>
      </c>
      <c r="D61" s="281">
        <v>1065.5974329999999</v>
      </c>
      <c r="E61" s="281">
        <v>1000</v>
      </c>
      <c r="F61" s="281">
        <v>1064.7918320000001</v>
      </c>
      <c r="G61" s="82" t="str">
        <f t="shared" si="7"/>
        <v/>
      </c>
      <c r="H61" s="82">
        <f t="shared" si="8"/>
        <v>8.0560099999979679E-4</v>
      </c>
      <c r="I61" s="82">
        <f t="shared" si="9"/>
        <v>8.0560099999979679E-4</v>
      </c>
      <c r="J61" s="82" t="str">
        <f t="shared" si="10"/>
        <v/>
      </c>
      <c r="K61" s="82" t="str">
        <f t="shared" si="11"/>
        <v/>
      </c>
      <c r="L61" s="82" t="str">
        <f t="shared" si="12"/>
        <v/>
      </c>
      <c r="N61">
        <f t="shared" si="19"/>
        <v>986</v>
      </c>
      <c r="O61" s="212" cm="1">
        <f t="array" ref="O61">INDEX($A:$A,N61)</f>
        <v>44901</v>
      </c>
      <c r="P61" cm="1">
        <f t="array" ref="P61">INDEX(B:B,$N61)/INDEX(B:B,$N$2)*1000</f>
        <v>1041.6466584003203</v>
      </c>
      <c r="Q61" cm="1">
        <f t="array" ref="Q61">INDEX(C:C,$N61)/INDEX(C:C,$N$2)*1000</f>
        <v>1039.1048549751404</v>
      </c>
      <c r="R61" cm="1">
        <f t="array" ref="R61">INDEX(D:D,$N61)/INDEX(D:D,$N$2)*1000</f>
        <v>1039.608377190523</v>
      </c>
      <c r="S61" cm="1">
        <f t="array" ref="S61">INDEX(E:E,$N61)/INDEX(E:E,$N$2)*1000</f>
        <v>1044.1286588736491</v>
      </c>
      <c r="T61" s="82" t="str">
        <f t="shared" si="20"/>
        <v/>
      </c>
      <c r="U61" s="82" t="str">
        <f t="shared" si="21"/>
        <v/>
      </c>
      <c r="V61" s="82" t="str">
        <f t="shared" si="22"/>
        <v/>
      </c>
      <c r="W61" s="82">
        <f t="shared" si="13"/>
        <v>-2.4820004733287532E-3</v>
      </c>
      <c r="X61" s="82">
        <f t="shared" si="14"/>
        <v>-5.0238038985087313E-3</v>
      </c>
      <c r="Y61" s="82">
        <f t="shared" si="15"/>
        <v>-4.5202816831260862E-3</v>
      </c>
      <c r="AA61">
        <f t="shared" si="23"/>
        <v>1488</v>
      </c>
      <c r="AB61" s="265" cm="1">
        <f t="array" ref="AB61">INDEX($A:$A,AA61)</f>
        <v>45631</v>
      </c>
      <c r="AC61" cm="1">
        <f t="array" ref="AC61">INDEX(B:B,$AA61)/INDEX(B:B,$AA$2)*1000</f>
        <v>1046.9331379988166</v>
      </c>
      <c r="AD61" cm="1">
        <f t="array" ref="AD61">INDEX(C:C,$AA61)/INDEX(C:C,$AA$2)*1000</f>
        <v>1041.7249999324761</v>
      </c>
      <c r="AE61" cm="1">
        <f t="array" ref="AE61">INDEX(D:D,$AA61)/INDEX(D:D,$AA$2)*1000</f>
        <v>1042.7517586740523</v>
      </c>
      <c r="AF61" cm="1">
        <f t="array" ref="AF61">INDEX(E:E,$AA61)/INDEX(E:E,$AA$2)*1000</f>
        <v>1039.3741184097421</v>
      </c>
      <c r="AG61" s="82">
        <f t="shared" si="1"/>
        <v>7.5590195890745237E-3</v>
      </c>
      <c r="AH61" s="82">
        <f t="shared" si="2"/>
        <v>2.3508815227339711E-3</v>
      </c>
      <c r="AI61" s="82">
        <f t="shared" si="3"/>
        <v>3.3776402643102303E-3</v>
      </c>
      <c r="AJ61" s="82" t="str">
        <f t="shared" si="4"/>
        <v/>
      </c>
      <c r="AK61" s="82" t="str">
        <f t="shared" si="5"/>
        <v/>
      </c>
      <c r="AL61" s="82" t="str">
        <f t="shared" si="6"/>
        <v/>
      </c>
    </row>
    <row r="62" spans="1:38" ht="16" x14ac:dyDescent="0.2">
      <c r="A62" s="211">
        <v>43557</v>
      </c>
      <c r="B62" s="281">
        <v>1000</v>
      </c>
      <c r="C62" s="281">
        <v>1067.2674919999999</v>
      </c>
      <c r="D62" s="281">
        <v>1067.2674919999999</v>
      </c>
      <c r="E62" s="281">
        <v>1000</v>
      </c>
      <c r="F62" s="281">
        <v>1066.553576</v>
      </c>
      <c r="G62" s="82" t="str">
        <f t="shared" si="7"/>
        <v/>
      </c>
      <c r="H62" s="82">
        <f t="shared" si="8"/>
        <v>7.1391599999992648E-4</v>
      </c>
      <c r="I62" s="82">
        <f t="shared" si="9"/>
        <v>7.1391599999992648E-4</v>
      </c>
      <c r="J62" s="82" t="str">
        <f t="shared" si="10"/>
        <v/>
      </c>
      <c r="K62" s="82" t="str">
        <f t="shared" si="11"/>
        <v/>
      </c>
      <c r="L62" s="82" t="str">
        <f t="shared" si="12"/>
        <v/>
      </c>
      <c r="N62">
        <f t="shared" si="19"/>
        <v>987</v>
      </c>
      <c r="O62" s="212" cm="1">
        <f t="array" ref="O62">INDEX($A:$A,N62)</f>
        <v>44902</v>
      </c>
      <c r="P62" cm="1">
        <f t="array" ref="P62">INDEX(B:B,$N62)/INDEX(B:B,$N$2)*1000</f>
        <v>1042.3815066190925</v>
      </c>
      <c r="Q62" cm="1">
        <f t="array" ref="Q62">INDEX(C:C,$N62)/INDEX(C:C,$N$2)*1000</f>
        <v>1040.4804720588263</v>
      </c>
      <c r="R62" cm="1">
        <f t="array" ref="R62">INDEX(D:D,$N62)/INDEX(D:D,$N$2)*1000</f>
        <v>1040.8570597054627</v>
      </c>
      <c r="S62" cm="1">
        <f t="array" ref="S62">INDEX(E:E,$N62)/INDEX(E:E,$N$2)*1000</f>
        <v>1045.0696308394113</v>
      </c>
      <c r="T62" s="82" t="str">
        <f t="shared" si="20"/>
        <v/>
      </c>
      <c r="U62" s="82" t="str">
        <f t="shared" si="21"/>
        <v/>
      </c>
      <c r="V62" s="82" t="str">
        <f t="shared" si="22"/>
        <v/>
      </c>
      <c r="W62" s="82">
        <f t="shared" si="13"/>
        <v>-2.6881242203187412E-3</v>
      </c>
      <c r="X62" s="82">
        <f t="shared" si="14"/>
        <v>-4.5891587805849668E-3</v>
      </c>
      <c r="Y62" s="82">
        <f t="shared" si="15"/>
        <v>-4.2125711339485858E-3</v>
      </c>
      <c r="AA62">
        <f t="shared" si="23"/>
        <v>1489</v>
      </c>
      <c r="AB62" s="265" cm="1">
        <f t="array" ref="AB62">INDEX($A:$A,AA62)</f>
        <v>45632</v>
      </c>
      <c r="AC62" cm="1">
        <f t="array" ref="AC62">INDEX(B:B,$AA62)/INDEX(B:B,$AA$2)*1000</f>
        <v>1052.992296458845</v>
      </c>
      <c r="AD62" cm="1">
        <f t="array" ref="AD62">INDEX(C:C,$AA62)/INDEX(C:C,$AA$2)*1000</f>
        <v>1047.7752812614683</v>
      </c>
      <c r="AE62" cm="1">
        <f t="array" ref="AE62">INDEX(D:D,$AA62)/INDEX(D:D,$AA$2)*1000</f>
        <v>1048.8037896676751</v>
      </c>
      <c r="AF62" cm="1">
        <f t="array" ref="AF62">INDEX(E:E,$AA62)/INDEX(E:E,$AA$2)*1000</f>
        <v>1045.2398427419414</v>
      </c>
      <c r="AG62" s="82">
        <f t="shared" si="1"/>
        <v>7.7524537169035741E-3</v>
      </c>
      <c r="AH62" s="82">
        <f t="shared" si="2"/>
        <v>2.535438519526906E-3</v>
      </c>
      <c r="AI62" s="82">
        <f t="shared" si="3"/>
        <v>3.5639469257337168E-3</v>
      </c>
      <c r="AJ62" s="82" t="str">
        <f t="shared" si="4"/>
        <v/>
      </c>
      <c r="AK62" s="82" t="str">
        <f t="shared" si="5"/>
        <v/>
      </c>
      <c r="AL62" s="82" t="str">
        <f t="shared" si="6"/>
        <v/>
      </c>
    </row>
    <row r="63" spans="1:38" ht="16" x14ac:dyDescent="0.2">
      <c r="A63" s="211">
        <v>43558</v>
      </c>
      <c r="B63" s="281">
        <v>1000</v>
      </c>
      <c r="C63" s="281">
        <v>1068.0147280000001</v>
      </c>
      <c r="D63" s="281">
        <v>1068.0147280000001</v>
      </c>
      <c r="E63" s="281">
        <v>1000</v>
      </c>
      <c r="F63" s="281">
        <v>1067.045568</v>
      </c>
      <c r="G63" s="82" t="str">
        <f t="shared" si="7"/>
        <v/>
      </c>
      <c r="H63" s="82">
        <f t="shared" si="8"/>
        <v>9.6916000000010175E-4</v>
      </c>
      <c r="I63" s="82">
        <f t="shared" si="9"/>
        <v>9.6916000000010175E-4</v>
      </c>
      <c r="J63" s="82" t="str">
        <f t="shared" si="10"/>
        <v/>
      </c>
      <c r="K63" s="82" t="str">
        <f t="shared" si="11"/>
        <v/>
      </c>
      <c r="L63" s="82" t="str">
        <f t="shared" si="12"/>
        <v/>
      </c>
      <c r="N63">
        <f t="shared" si="19"/>
        <v>988</v>
      </c>
      <c r="O63" s="212" cm="1">
        <f t="array" ref="O63">INDEX($A:$A,N63)</f>
        <v>44903</v>
      </c>
      <c r="P63" cm="1">
        <f t="array" ref="P63">INDEX(B:B,$N63)/INDEX(B:B,$N$2)*1000</f>
        <v>1042.6235572533412</v>
      </c>
      <c r="Q63" cm="1">
        <f t="array" ref="Q63">INDEX(C:C,$N63)/INDEX(C:C,$N$2)*1000</f>
        <v>1040.6087102036568</v>
      </c>
      <c r="R63" cm="1">
        <f t="array" ref="R63">INDEX(D:D,$N63)/INDEX(D:D,$N$2)*1000</f>
        <v>1041.0078436977731</v>
      </c>
      <c r="S63" cm="1">
        <f t="array" ref="S63">INDEX(E:E,$N63)/INDEX(E:E,$N$2)*1000</f>
        <v>1045.2197913293355</v>
      </c>
      <c r="T63" s="82" t="str">
        <f t="shared" si="20"/>
        <v/>
      </c>
      <c r="U63" s="82" t="str">
        <f t="shared" si="21"/>
        <v/>
      </c>
      <c r="V63" s="82" t="str">
        <f t="shared" si="22"/>
        <v/>
      </c>
      <c r="W63" s="82">
        <f t="shared" si="13"/>
        <v>-2.5962340759942892E-3</v>
      </c>
      <c r="X63" s="82">
        <f t="shared" si="14"/>
        <v>-4.6110811256787655E-3</v>
      </c>
      <c r="Y63" s="82">
        <f t="shared" si="15"/>
        <v>-4.2119476315624522E-3</v>
      </c>
      <c r="AA63">
        <f t="shared" si="23"/>
        <v>1490</v>
      </c>
      <c r="AB63" s="265" cm="1">
        <f t="array" ref="AB63">INDEX($A:$A,AA63)</f>
        <v>45635</v>
      </c>
      <c r="AC63" cm="1">
        <f t="array" ref="AC63">INDEX(B:B,$AA63)/INDEX(B:B,$AA$2)*1000</f>
        <v>1051.6633983328397</v>
      </c>
      <c r="AD63" cm="1">
        <f t="array" ref="AD63">INDEX(C:C,$AA63)/INDEX(C:C,$AA$2)*1000</f>
        <v>1046.8193996850609</v>
      </c>
      <c r="AE63" cm="1">
        <f t="array" ref="AE63">INDEX(D:D,$AA63)/INDEX(D:D,$AA$2)*1000</f>
        <v>1047.7743700784024</v>
      </c>
      <c r="AF63" cm="1">
        <f t="array" ref="AF63">INDEX(E:E,$AA63)/INDEX(E:E,$AA$2)*1000</f>
        <v>1044.1370192922257</v>
      </c>
      <c r="AG63" s="82">
        <f t="shared" si="1"/>
        <v>7.5263790406140743E-3</v>
      </c>
      <c r="AH63" s="82">
        <f t="shared" si="2"/>
        <v>2.6823803928352845E-3</v>
      </c>
      <c r="AI63" s="82">
        <f t="shared" si="3"/>
        <v>3.6373507861767393E-3</v>
      </c>
      <c r="AJ63" s="82" t="str">
        <f t="shared" si="4"/>
        <v/>
      </c>
      <c r="AK63" s="82" t="str">
        <f t="shared" si="5"/>
        <v/>
      </c>
      <c r="AL63" s="82" t="str">
        <f t="shared" si="6"/>
        <v/>
      </c>
    </row>
    <row r="64" spans="1:38" ht="16" x14ac:dyDescent="0.2">
      <c r="A64" s="211">
        <v>43559</v>
      </c>
      <c r="B64" s="281">
        <v>1000</v>
      </c>
      <c r="C64" s="281">
        <v>1068.821659</v>
      </c>
      <c r="D64" s="281">
        <v>1068.821659</v>
      </c>
      <c r="E64" s="281">
        <v>1000</v>
      </c>
      <c r="F64" s="281">
        <v>1067.7965919999999</v>
      </c>
      <c r="G64" s="82" t="str">
        <f t="shared" si="7"/>
        <v/>
      </c>
      <c r="H64" s="82">
        <f t="shared" si="8"/>
        <v>1.0250670000000355E-3</v>
      </c>
      <c r="I64" s="82">
        <f t="shared" si="9"/>
        <v>1.0250670000000355E-3</v>
      </c>
      <c r="J64" s="82" t="str">
        <f t="shared" si="10"/>
        <v/>
      </c>
      <c r="K64" s="82" t="str">
        <f t="shared" si="11"/>
        <v/>
      </c>
      <c r="L64" s="82" t="str">
        <f t="shared" si="12"/>
        <v/>
      </c>
      <c r="N64">
        <f t="shared" si="19"/>
        <v>989</v>
      </c>
      <c r="O64" s="212" cm="1">
        <f t="array" ref="O64">INDEX($A:$A,N64)</f>
        <v>44904</v>
      </c>
      <c r="P64" cm="1">
        <f t="array" ref="P64">INDEX(B:B,$N64)/INDEX(B:B,$N$2)*1000</f>
        <v>1039.6646024244787</v>
      </c>
      <c r="Q64" cm="1">
        <f t="array" ref="Q64">INDEX(C:C,$N64)/INDEX(C:C,$N$2)*1000</f>
        <v>1038.1935663843356</v>
      </c>
      <c r="R64" cm="1">
        <f t="array" ref="R64">INDEX(D:D,$N64)/INDEX(D:D,$N$2)*1000</f>
        <v>1038.4849735294647</v>
      </c>
      <c r="S64" cm="1">
        <f t="array" ref="S64">INDEX(E:E,$N64)/INDEX(E:E,$N$2)*1000</f>
        <v>1041.9942717835836</v>
      </c>
      <c r="T64" s="82" t="str">
        <f t="shared" si="20"/>
        <v/>
      </c>
      <c r="U64" s="82" t="str">
        <f t="shared" si="21"/>
        <v/>
      </c>
      <c r="V64" s="82" t="str">
        <f t="shared" si="22"/>
        <v/>
      </c>
      <c r="W64" s="82">
        <f t="shared" si="13"/>
        <v>-2.3296693591048552E-3</v>
      </c>
      <c r="X64" s="82">
        <f t="shared" si="14"/>
        <v>-3.8007053992480449E-3</v>
      </c>
      <c r="Y64" s="82">
        <f t="shared" si="15"/>
        <v>-3.5092982541189031E-3</v>
      </c>
      <c r="AA64">
        <f t="shared" si="23"/>
        <v>1491</v>
      </c>
      <c r="AB64" s="265" cm="1">
        <f t="array" ref="AB64">INDEX($A:$A,AA64)</f>
        <v>45636</v>
      </c>
      <c r="AC64" cm="1">
        <f t="array" ref="AC64">INDEX(B:B,$AA64)/INDEX(B:B,$AA$2)*1000</f>
        <v>1048.4460327153986</v>
      </c>
      <c r="AD64" cm="1">
        <f t="array" ref="AD64">INDEX(C:C,$AA64)/INDEX(C:C,$AA$2)*1000</f>
        <v>1043.2938354645162</v>
      </c>
      <c r="AE64" cm="1">
        <f t="array" ref="AE64">INDEX(D:D,$AA64)/INDEX(D:D,$AA$2)*1000</f>
        <v>1044.3095654968101</v>
      </c>
      <c r="AF64" cm="1">
        <f t="array" ref="AF64">INDEX(E:E,$AA64)/INDEX(E:E,$AA$2)*1000</f>
        <v>1040.9421421164022</v>
      </c>
      <c r="AG64" s="82">
        <f t="shared" si="1"/>
        <v>7.50389059899635E-3</v>
      </c>
      <c r="AH64" s="82">
        <f t="shared" si="2"/>
        <v>2.3516933481139402E-3</v>
      </c>
      <c r="AI64" s="82">
        <f t="shared" si="3"/>
        <v>3.3674233804078997E-3</v>
      </c>
      <c r="AJ64" s="82" t="str">
        <f t="shared" si="4"/>
        <v/>
      </c>
      <c r="AK64" s="82" t="str">
        <f t="shared" si="5"/>
        <v/>
      </c>
      <c r="AL64" s="82" t="str">
        <f t="shared" si="6"/>
        <v/>
      </c>
    </row>
    <row r="65" spans="1:38" ht="16" x14ac:dyDescent="0.2">
      <c r="A65" s="211">
        <v>43560</v>
      </c>
      <c r="B65" s="281">
        <v>1000</v>
      </c>
      <c r="C65" s="281">
        <v>1072.000491</v>
      </c>
      <c r="D65" s="281">
        <v>1072.000491</v>
      </c>
      <c r="E65" s="281">
        <v>1000</v>
      </c>
      <c r="F65" s="281">
        <v>1070.459243</v>
      </c>
      <c r="G65" s="82" t="str">
        <f t="shared" si="7"/>
        <v/>
      </c>
      <c r="H65" s="82">
        <f t="shared" si="8"/>
        <v>1.5412479999999959E-3</v>
      </c>
      <c r="I65" s="82">
        <f t="shared" si="9"/>
        <v>1.5412479999999959E-3</v>
      </c>
      <c r="J65" s="82" t="str">
        <f t="shared" si="10"/>
        <v/>
      </c>
      <c r="K65" s="82" t="str">
        <f t="shared" si="11"/>
        <v/>
      </c>
      <c r="L65" s="82" t="str">
        <f t="shared" si="12"/>
        <v/>
      </c>
      <c r="N65">
        <f t="shared" si="19"/>
        <v>990</v>
      </c>
      <c r="O65" s="212" cm="1">
        <f t="array" ref="O65">INDEX($A:$A,N65)</f>
        <v>44907</v>
      </c>
      <c r="P65" cm="1">
        <f t="array" ref="P65">INDEX(B:B,$N65)/INDEX(B:B,$N$2)*1000</f>
        <v>1039.7524837406436</v>
      </c>
      <c r="Q65" cm="1">
        <f t="array" ref="Q65">INDEX(C:C,$N65)/INDEX(C:C,$N$2)*1000</f>
        <v>1038.8774628962294</v>
      </c>
      <c r="R65" cm="1">
        <f t="array" ref="R65">INDEX(D:D,$N65)/INDEX(D:D,$N$2)*1000</f>
        <v>1039.0508011532895</v>
      </c>
      <c r="S65" cm="1">
        <f t="array" ref="S65">INDEX(E:E,$N65)/INDEX(E:E,$N$2)*1000</f>
        <v>1041.4665996994252</v>
      </c>
      <c r="T65" s="82" t="str">
        <f t="shared" si="20"/>
        <v/>
      </c>
      <c r="U65" s="82" t="str">
        <f t="shared" si="21"/>
        <v/>
      </c>
      <c r="V65" s="82" t="str">
        <f t="shared" si="22"/>
        <v/>
      </c>
      <c r="W65" s="82">
        <f t="shared" si="13"/>
        <v>-1.7141159587815765E-3</v>
      </c>
      <c r="X65" s="82">
        <f t="shared" si="14"/>
        <v>-2.5891368031957427E-3</v>
      </c>
      <c r="Y65" s="82">
        <f t="shared" si="15"/>
        <v>-2.4157985461356474E-3</v>
      </c>
      <c r="AA65">
        <f t="shared" si="23"/>
        <v>1492</v>
      </c>
      <c r="AB65" s="265" cm="1">
        <f t="array" ref="AB65">INDEX($A:$A,AA65)</f>
        <v>45637</v>
      </c>
      <c r="AC65" cm="1">
        <f t="array" ref="AC65">INDEX(B:B,$AA65)/INDEX(B:B,$AA$2)*1000</f>
        <v>1050.1075890506891</v>
      </c>
      <c r="AD65" cm="1">
        <f t="array" ref="AD65">INDEX(C:C,$AA65)/INDEX(C:C,$AA$2)*1000</f>
        <v>1044.9056433853123</v>
      </c>
      <c r="AE65" cm="1">
        <f t="array" ref="AE65">INDEX(D:D,$AA65)/INDEX(D:D,$AA$2)*1000</f>
        <v>1045.931181165206</v>
      </c>
      <c r="AF65" cm="1">
        <f t="array" ref="AF65">INDEX(E:E,$AA65)/INDEX(E:E,$AA$2)*1000</f>
        <v>1042.0460507286082</v>
      </c>
      <c r="AG65" s="82">
        <f t="shared" si="1"/>
        <v>8.0615383220808776E-3</v>
      </c>
      <c r="AH65" s="82">
        <f t="shared" si="2"/>
        <v>2.8595926567040806E-3</v>
      </c>
      <c r="AI65" s="82">
        <f t="shared" si="3"/>
        <v>3.8851304365978196E-3</v>
      </c>
      <c r="AJ65" s="82" t="str">
        <f t="shared" si="4"/>
        <v/>
      </c>
      <c r="AK65" s="82" t="str">
        <f t="shared" si="5"/>
        <v/>
      </c>
      <c r="AL65" s="82" t="str">
        <f t="shared" si="6"/>
        <v/>
      </c>
    </row>
    <row r="66" spans="1:38" ht="16" x14ac:dyDescent="0.2">
      <c r="A66" s="211">
        <v>43563</v>
      </c>
      <c r="B66" s="281">
        <v>1000</v>
      </c>
      <c r="C66" s="281">
        <v>1069.619598</v>
      </c>
      <c r="D66" s="281">
        <v>1069.619598</v>
      </c>
      <c r="E66" s="281">
        <v>1000</v>
      </c>
      <c r="F66" s="281">
        <v>1068.2939409999999</v>
      </c>
      <c r="G66" s="82" t="str">
        <f t="shared" si="7"/>
        <v/>
      </c>
      <c r="H66" s="82">
        <f t="shared" si="8"/>
        <v>1.325657000000092E-3</v>
      </c>
      <c r="I66" s="82">
        <f t="shared" si="9"/>
        <v>1.325657000000092E-3</v>
      </c>
      <c r="J66" s="82" t="str">
        <f t="shared" si="10"/>
        <v/>
      </c>
      <c r="K66" s="82" t="str">
        <f t="shared" si="11"/>
        <v/>
      </c>
      <c r="L66" s="82" t="str">
        <f t="shared" si="12"/>
        <v/>
      </c>
      <c r="N66">
        <f t="shared" si="19"/>
        <v>991</v>
      </c>
      <c r="O66" s="212" cm="1">
        <f t="array" ref="O66">INDEX($A:$A,N66)</f>
        <v>44908</v>
      </c>
      <c r="P66" cm="1">
        <f t="array" ref="P66">INDEX(B:B,$N66)/INDEX(B:B,$N$2)*1000</f>
        <v>1042.8667115775888</v>
      </c>
      <c r="Q66" cm="1">
        <f t="array" ref="Q66">INDEX(C:C,$N66)/INDEX(C:C,$N$2)*1000</f>
        <v>1042.7257624309339</v>
      </c>
      <c r="R66" cm="1">
        <f t="array" ref="R66">INDEX(D:D,$N66)/INDEX(D:D,$N$2)*1000</f>
        <v>1042.7536843048333</v>
      </c>
      <c r="S66" cm="1">
        <f t="array" ref="S66">INDEX(E:E,$N66)/INDEX(E:E,$N$2)*1000</f>
        <v>1044.8948498590289</v>
      </c>
      <c r="T66" s="82" t="str">
        <f t="shared" si="20"/>
        <v/>
      </c>
      <c r="U66" s="82" t="str">
        <f t="shared" si="21"/>
        <v/>
      </c>
      <c r="V66" s="82" t="str">
        <f t="shared" si="22"/>
        <v/>
      </c>
      <c r="W66" s="82">
        <f t="shared" si="13"/>
        <v>-2.0281382814400788E-3</v>
      </c>
      <c r="X66" s="82">
        <f t="shared" si="14"/>
        <v>-2.1690874280950539E-3</v>
      </c>
      <c r="Y66" s="82">
        <f t="shared" si="15"/>
        <v>-2.1411655541955952E-3</v>
      </c>
      <c r="AA66">
        <f t="shared" si="23"/>
        <v>1493</v>
      </c>
      <c r="AB66" s="265" cm="1">
        <f t="array" ref="AB66">INDEX($A:$A,AA66)</f>
        <v>45638</v>
      </c>
      <c r="AC66" cm="1">
        <f t="array" ref="AC66">INDEX(B:B,$AA66)/INDEX(B:B,$AA$2)*1000</f>
        <v>1046.4466765495295</v>
      </c>
      <c r="AD66" cm="1">
        <f t="array" ref="AD66">INDEX(C:C,$AA66)/INDEX(C:C,$AA$2)*1000</f>
        <v>1041.4312769821606</v>
      </c>
      <c r="AE66" cm="1">
        <f t="array" ref="AE66">INDEX(D:D,$AA66)/INDEX(D:D,$AA$2)*1000</f>
        <v>1042.4200381036487</v>
      </c>
      <c r="AF66" cm="1">
        <f t="array" ref="AF66">INDEX(E:E,$AA66)/INDEX(E:E,$AA$2)*1000</f>
        <v>1038.2772388914495</v>
      </c>
      <c r="AG66" s="82">
        <f t="shared" ref="AG66:AG129" si="24">IF((AC66-$AF66)/1000 &gt; 0, (AC66-$AF66)/1000, "")</f>
        <v>8.1694376580799151E-3</v>
      </c>
      <c r="AH66" s="82">
        <f t="shared" ref="AH66:AH129" si="25">IF((AD66-$AF66)/1000 &gt; 0, (AD66-$AF66)/1000, "")</f>
        <v>3.1540380907110828E-3</v>
      </c>
      <c r="AI66" s="82">
        <f t="shared" ref="AI66:AI129" si="26">IF((AE66-$AF66)/1000 &gt; 0, (AE66-$AF66)/1000, "")</f>
        <v>4.1427992121991792E-3</v>
      </c>
      <c r="AJ66" s="82" t="str">
        <f t="shared" ref="AJ66:AJ129" si="27">IF((AC66-$AF66)/1000 &lt; 0, (AC66-$AF66)/1000, "")</f>
        <v/>
      </c>
      <c r="AK66" s="82" t="str">
        <f t="shared" ref="AK66:AK129" si="28">IF((AD66-$AF66)/1000 &lt; 0, (AD66-$AF66)/1000, "")</f>
        <v/>
      </c>
      <c r="AL66" s="82" t="str">
        <f t="shared" ref="AL66:AL129" si="29">IF((AE66-$AF66)/1000 &lt; 0, (AE66-$AF66)/1000, "")</f>
        <v/>
      </c>
    </row>
    <row r="67" spans="1:38" ht="16" x14ac:dyDescent="0.2">
      <c r="A67" s="211">
        <v>43564</v>
      </c>
      <c r="B67" s="281">
        <v>1000</v>
      </c>
      <c r="C67" s="281">
        <v>1067.1291269999999</v>
      </c>
      <c r="D67" s="281">
        <v>1067.1291269999999</v>
      </c>
      <c r="E67" s="281">
        <v>1000</v>
      </c>
      <c r="F67" s="281">
        <v>1065.749116</v>
      </c>
      <c r="G67" s="82" t="str">
        <f t="shared" ref="G67:G130" si="30">IF((B67-$E67)/1000 &gt; 0, (B67-$E67)/1000, "")</f>
        <v/>
      </c>
      <c r="H67" s="82">
        <f t="shared" ref="H67:H130" si="31">IF((C67-$F67)/1000 &gt; 0, (C67-$F67)/1000, "")</f>
        <v>1.3800109999999677E-3</v>
      </c>
      <c r="I67" s="82">
        <f t="shared" ref="I67:I130" si="32">IF((D67-$F67)/1000 &gt; 0, (D67-$F67)/1000, "")</f>
        <v>1.3800109999999677E-3</v>
      </c>
      <c r="J67" s="82" t="str">
        <f t="shared" ref="J67:J130" si="33">IF((B67-$E67)/1000 &lt; 0, (B67-$E67)/1000, "")</f>
        <v/>
      </c>
      <c r="K67" s="82" t="str">
        <f t="shared" ref="K67:K130" si="34">IF((C67-$F67)/1000 &lt; 0, (C67-$F67)/1000, "")</f>
        <v/>
      </c>
      <c r="L67" s="82" t="str">
        <f t="shared" ref="L67:L130" si="35">IF((D67-$F67)/1000 &lt; 0, (D67-$F67)/1000, "")</f>
        <v/>
      </c>
      <c r="N67">
        <f t="shared" si="19"/>
        <v>992</v>
      </c>
      <c r="O67" s="212" cm="1">
        <f t="array" ref="O67">INDEX($A:$A,N67)</f>
        <v>44909</v>
      </c>
      <c r="P67" cm="1">
        <f t="array" ref="P67">INDEX(B:B,$N67)/INDEX(B:B,$N$2)*1000</f>
        <v>1042.1265447147703</v>
      </c>
      <c r="Q67" cm="1">
        <f t="array" ref="Q67">INDEX(C:C,$N67)/INDEX(C:C,$N$2)*1000</f>
        <v>1040.7193219985279</v>
      </c>
      <c r="R67" cm="1">
        <f t="array" ref="R67">INDEX(D:D,$N67)/INDEX(D:D,$N$2)*1000</f>
        <v>1040.9980879157094</v>
      </c>
      <c r="S67" cm="1">
        <f t="array" ref="S67">INDEX(E:E,$N67)/INDEX(E:E,$N$2)*1000</f>
        <v>1044.6722785640191</v>
      </c>
      <c r="T67" s="82" t="str">
        <f t="shared" si="20"/>
        <v/>
      </c>
      <c r="U67" s="82" t="str">
        <f t="shared" si="21"/>
        <v/>
      </c>
      <c r="V67" s="82" t="str">
        <f t="shared" si="22"/>
        <v/>
      </c>
      <c r="W67" s="82">
        <f t="shared" ref="W67:W130" si="36">IF((P67-$S67)/1000 &lt; 0, (P67-$S67)/1000, "")</f>
        <v>-2.5457338492487908E-3</v>
      </c>
      <c r="X67" s="82">
        <f t="shared" ref="X67:X130" si="37">IF((Q67-$S67)/1000 &lt; 0, (Q67-$S67)/1000, "")</f>
        <v>-3.9529565654911492E-3</v>
      </c>
      <c r="Y67" s="82">
        <f t="shared" ref="Y67:Y130" si="38">IF((R67-$S67)/1000 &lt; 0, (R67-$S67)/1000, "")</f>
        <v>-3.6741906483096047E-3</v>
      </c>
      <c r="AA67">
        <f t="shared" si="23"/>
        <v>1494</v>
      </c>
      <c r="AB67" s="265" cm="1">
        <f t="array" ref="AB67">INDEX($A:$A,AA67)</f>
        <v>45639</v>
      </c>
      <c r="AC67" cm="1">
        <f t="array" ref="AC67">INDEX(B:B,$AA67)/INDEX(B:B,$AA$2)*1000</f>
        <v>1044.9055568325305</v>
      </c>
      <c r="AD67" cm="1">
        <f t="array" ref="AD67">INDEX(C:C,$AA67)/INDEX(C:C,$AA$2)*1000</f>
        <v>1039.7582879019963</v>
      </c>
      <c r="AE67" cm="1">
        <f t="array" ref="AE67">INDEX(D:D,$AA67)/INDEX(D:D,$AA$2)*1000</f>
        <v>1040.7730465675331</v>
      </c>
      <c r="AF67" cm="1">
        <f t="array" ref="AF67">INDEX(E:E,$AA67)/INDEX(E:E,$AA$2)*1000</f>
        <v>1036.6571907465516</v>
      </c>
      <c r="AG67" s="82">
        <f t="shared" si="24"/>
        <v>8.2483660859788872E-3</v>
      </c>
      <c r="AH67" s="82">
        <f t="shared" si="25"/>
        <v>3.1010971554446768E-3</v>
      </c>
      <c r="AI67" s="82">
        <f t="shared" si="26"/>
        <v>4.1158558209815508E-3</v>
      </c>
      <c r="AJ67" s="82" t="str">
        <f t="shared" si="27"/>
        <v/>
      </c>
      <c r="AK67" s="82" t="str">
        <f t="shared" si="28"/>
        <v/>
      </c>
      <c r="AL67" s="82" t="str">
        <f t="shared" si="29"/>
        <v/>
      </c>
    </row>
    <row r="68" spans="1:38" ht="16" x14ac:dyDescent="0.2">
      <c r="A68" s="211">
        <v>43565</v>
      </c>
      <c r="B68" s="281">
        <v>1000</v>
      </c>
      <c r="C68" s="281">
        <v>1070.965956</v>
      </c>
      <c r="D68" s="281">
        <v>1070.965956</v>
      </c>
      <c r="E68" s="281">
        <v>1000</v>
      </c>
      <c r="F68" s="281">
        <v>1069.4708049999999</v>
      </c>
      <c r="G68" s="82" t="str">
        <f t="shared" si="30"/>
        <v/>
      </c>
      <c r="H68" s="82">
        <f t="shared" si="31"/>
        <v>1.495151000000078E-3</v>
      </c>
      <c r="I68" s="82">
        <f t="shared" si="32"/>
        <v>1.495151000000078E-3</v>
      </c>
      <c r="J68" s="82" t="str">
        <f t="shared" si="33"/>
        <v/>
      </c>
      <c r="K68" s="82" t="str">
        <f t="shared" si="34"/>
        <v/>
      </c>
      <c r="L68" s="82" t="str">
        <f t="shared" si="35"/>
        <v/>
      </c>
      <c r="N68">
        <f t="shared" ref="N68:N131" si="39">N67+1</f>
        <v>993</v>
      </c>
      <c r="O68" s="212" cm="1">
        <f t="array" ref="O68">INDEX($A:$A,N68)</f>
        <v>44910</v>
      </c>
      <c r="P68" cm="1">
        <f t="array" ref="P68">INDEX(B:B,$N68)/INDEX(B:B,$N$2)*1000</f>
        <v>1035.5761854837513</v>
      </c>
      <c r="Q68" cm="1">
        <f t="array" ref="Q68">INDEX(C:C,$N68)/INDEX(C:C,$N$2)*1000</f>
        <v>1033.7894661328176</v>
      </c>
      <c r="R68" cm="1">
        <f t="array" ref="R68">INDEX(D:D,$N68)/INDEX(D:D,$N$2)*1000</f>
        <v>1034.1434089803581</v>
      </c>
      <c r="S68" cm="1">
        <f t="array" ref="S68">INDEX(E:E,$N68)/INDEX(E:E,$N$2)*1000</f>
        <v>1039.2914617209588</v>
      </c>
      <c r="T68" s="82" t="str">
        <f t="shared" ref="T68:T131" si="40">IF((P68-$S68)/1000 &gt; 0, (P68-$S68)/1000, "")</f>
        <v/>
      </c>
      <c r="U68" s="82" t="str">
        <f t="shared" ref="U68:U131" si="41">IF((Q68-$S68)/1000 &gt; 0, (Q68-$S68)/1000, "")</f>
        <v/>
      </c>
      <c r="V68" s="82" t="str">
        <f t="shared" ref="V68:V131" si="42">IF((R68-$S68)/1000 &gt; 0, (R68-$S68)/1000, "")</f>
        <v/>
      </c>
      <c r="W68" s="82">
        <f t="shared" si="36"/>
        <v>-3.7152762372074902E-3</v>
      </c>
      <c r="X68" s="82">
        <f t="shared" si="37"/>
        <v>-5.5019955881411989E-3</v>
      </c>
      <c r="Y68" s="82">
        <f t="shared" si="38"/>
        <v>-5.1480527406006331E-3</v>
      </c>
      <c r="AA68">
        <f t="shared" ref="AA68:AA131" si="43">AA67+1</f>
        <v>1495</v>
      </c>
      <c r="AB68" s="265" cm="1">
        <f t="array" ref="AB68">INDEX($A:$A,AA68)</f>
        <v>45642</v>
      </c>
      <c r="AC68" cm="1">
        <f t="array" ref="AC68">INDEX(B:B,$AA68)/INDEX(B:B,$AA$2)*1000</f>
        <v>1044.2617453622306</v>
      </c>
      <c r="AD68" cm="1">
        <f t="array" ref="AD68">INDEX(C:C,$AA68)/INDEX(C:C,$AA$2)*1000</f>
        <v>1039.3909009173099</v>
      </c>
      <c r="AE68" cm="1">
        <f t="array" ref="AE68">INDEX(D:D,$AA68)/INDEX(D:D,$AA$2)*1000</f>
        <v>1040.3511633704286</v>
      </c>
      <c r="AF68" cm="1">
        <f t="array" ref="AF68">INDEX(E:E,$AA68)/INDEX(E:E,$AA$2)*1000</f>
        <v>1035.6639117633958</v>
      </c>
      <c r="AG68" s="82">
        <f t="shared" si="24"/>
        <v>8.5978335988347674E-3</v>
      </c>
      <c r="AH68" s="82">
        <f t="shared" si="25"/>
        <v>3.7269891539140191E-3</v>
      </c>
      <c r="AI68" s="82">
        <f t="shared" si="26"/>
        <v>4.6872516070327495E-3</v>
      </c>
      <c r="AJ68" s="82" t="str">
        <f t="shared" si="27"/>
        <v/>
      </c>
      <c r="AK68" s="82" t="str">
        <f t="shared" si="28"/>
        <v/>
      </c>
      <c r="AL68" s="82" t="str">
        <f t="shared" si="29"/>
        <v/>
      </c>
    </row>
    <row r="69" spans="1:38" ht="16" x14ac:dyDescent="0.2">
      <c r="A69" s="211">
        <v>43566</v>
      </c>
      <c r="B69" s="281">
        <v>1000</v>
      </c>
      <c r="C69" s="281">
        <v>1070.1357989999999</v>
      </c>
      <c r="D69" s="281">
        <v>1070.1357989999999</v>
      </c>
      <c r="E69" s="281">
        <v>1000</v>
      </c>
      <c r="F69" s="281">
        <v>1068.700511</v>
      </c>
      <c r="G69" s="82" t="str">
        <f t="shared" si="30"/>
        <v/>
      </c>
      <c r="H69" s="82">
        <f t="shared" si="31"/>
        <v>1.4352879999999005E-3</v>
      </c>
      <c r="I69" s="82">
        <f t="shared" si="32"/>
        <v>1.4352879999999005E-3</v>
      </c>
      <c r="J69" s="82" t="str">
        <f t="shared" si="33"/>
        <v/>
      </c>
      <c r="K69" s="82" t="str">
        <f t="shared" si="34"/>
        <v/>
      </c>
      <c r="L69" s="82" t="str">
        <f t="shared" si="35"/>
        <v/>
      </c>
      <c r="N69">
        <f t="shared" si="39"/>
        <v>994</v>
      </c>
      <c r="O69" s="212" cm="1">
        <f t="array" ref="O69">INDEX($A:$A,N69)</f>
        <v>44911</v>
      </c>
      <c r="P69" cm="1">
        <f t="array" ref="P69">INDEX(B:B,$N69)/INDEX(B:B,$N$2)*1000</f>
        <v>1030.6686821365404</v>
      </c>
      <c r="Q69" cm="1">
        <f t="array" ref="Q69">INDEX(C:C,$N69)/INDEX(C:C,$N$2)*1000</f>
        <v>1028.0799246362119</v>
      </c>
      <c r="R69" cm="1">
        <f t="array" ref="R69">INDEX(D:D,$N69)/INDEX(D:D,$N$2)*1000</f>
        <v>1028.592748043443</v>
      </c>
      <c r="S69" cm="1">
        <f t="array" ref="S69">INDEX(E:E,$N69)/INDEX(E:E,$N$2)*1000</f>
        <v>1034.5223885183495</v>
      </c>
      <c r="T69" s="82" t="str">
        <f t="shared" si="40"/>
        <v/>
      </c>
      <c r="U69" s="82" t="str">
        <f t="shared" si="41"/>
        <v/>
      </c>
      <c r="V69" s="82" t="str">
        <f t="shared" si="42"/>
        <v/>
      </c>
      <c r="W69" s="82">
        <f t="shared" si="36"/>
        <v>-3.8537063818091608E-3</v>
      </c>
      <c r="X69" s="82">
        <f t="shared" si="37"/>
        <v>-6.4424638821376449E-3</v>
      </c>
      <c r="Y69" s="82">
        <f t="shared" si="38"/>
        <v>-5.9296404749065914E-3</v>
      </c>
      <c r="AA69">
        <f t="shared" si="43"/>
        <v>1496</v>
      </c>
      <c r="AB69" s="265" cm="1">
        <f t="array" ref="AB69">INDEX($A:$A,AA69)</f>
        <v>45643</v>
      </c>
      <c r="AC69" cm="1">
        <f t="array" ref="AC69">INDEX(B:B,$AA69)/INDEX(B:B,$AA$2)*1000</f>
        <v>1046.3491693742837</v>
      </c>
      <c r="AD69" cm="1">
        <f t="array" ref="AD69">INDEX(C:C,$AA69)/INDEX(C:C,$AA$2)*1000</f>
        <v>1041.2495280405894</v>
      </c>
      <c r="AE69" cm="1">
        <f t="array" ref="AE69">INDEX(D:D,$AA69)/INDEX(D:D,$AA$2)*1000</f>
        <v>1042.2548972029754</v>
      </c>
      <c r="AF69" cm="1">
        <f t="array" ref="AF69">INDEX(E:E,$AA69)/INDEX(E:E,$AA$2)*1000</f>
        <v>1038.064544637218</v>
      </c>
      <c r="AG69" s="82">
        <f t="shared" si="24"/>
        <v>8.2846247370657686E-3</v>
      </c>
      <c r="AH69" s="82">
        <f t="shared" si="25"/>
        <v>3.1849834033714614E-3</v>
      </c>
      <c r="AI69" s="82">
        <f t="shared" si="26"/>
        <v>4.1903525657573937E-3</v>
      </c>
      <c r="AJ69" s="82" t="str">
        <f t="shared" si="27"/>
        <v/>
      </c>
      <c r="AK69" s="82" t="str">
        <f t="shared" si="28"/>
        <v/>
      </c>
      <c r="AL69" s="82" t="str">
        <f t="shared" si="29"/>
        <v/>
      </c>
    </row>
    <row r="70" spans="1:38" ht="16" x14ac:dyDescent="0.2">
      <c r="A70" s="211">
        <v>43567</v>
      </c>
      <c r="B70" s="281">
        <v>1000</v>
      </c>
      <c r="C70" s="281">
        <v>1070.6392880000001</v>
      </c>
      <c r="D70" s="281">
        <v>1070.6392880000001</v>
      </c>
      <c r="E70" s="281">
        <v>1000</v>
      </c>
      <c r="F70" s="281">
        <v>1068.8809389999999</v>
      </c>
      <c r="G70" s="82" t="str">
        <f t="shared" si="30"/>
        <v/>
      </c>
      <c r="H70" s="82">
        <f t="shared" si="31"/>
        <v>1.7583490000001802E-3</v>
      </c>
      <c r="I70" s="82">
        <f t="shared" si="32"/>
        <v>1.7583490000001802E-3</v>
      </c>
      <c r="J70" s="82" t="str">
        <f t="shared" si="33"/>
        <v/>
      </c>
      <c r="K70" s="82" t="str">
        <f t="shared" si="34"/>
        <v/>
      </c>
      <c r="L70" s="82" t="str">
        <f t="shared" si="35"/>
        <v/>
      </c>
      <c r="N70">
        <f t="shared" si="39"/>
        <v>995</v>
      </c>
      <c r="O70" s="212" cm="1">
        <f t="array" ref="O70">INDEX($A:$A,N70)</f>
        <v>44914</v>
      </c>
      <c r="P70" cm="1">
        <f t="array" ref="P70">INDEX(B:B,$N70)/INDEX(B:B,$N$2)*1000</f>
        <v>1023.3875526310037</v>
      </c>
      <c r="Q70" cm="1">
        <f t="array" ref="Q70">INDEX(C:C,$N70)/INDEX(C:C,$N$2)*1000</f>
        <v>1020.6433347184425</v>
      </c>
      <c r="R70" cm="1">
        <f t="array" ref="R70">INDEX(D:D,$N70)/INDEX(D:D,$N$2)*1000</f>
        <v>1021.1869542350669</v>
      </c>
      <c r="S70" cm="1">
        <f t="array" ref="S70">INDEX(E:E,$N70)/INDEX(E:E,$N$2)*1000</f>
        <v>1027.2763638823901</v>
      </c>
      <c r="T70" s="82" t="str">
        <f t="shared" si="40"/>
        <v/>
      </c>
      <c r="U70" s="82" t="str">
        <f t="shared" si="41"/>
        <v/>
      </c>
      <c r="V70" s="82" t="str">
        <f t="shared" si="42"/>
        <v/>
      </c>
      <c r="W70" s="82">
        <f t="shared" si="36"/>
        <v>-3.8888112513864146E-3</v>
      </c>
      <c r="X70" s="82">
        <f t="shared" si="37"/>
        <v>-6.6330291639476397E-3</v>
      </c>
      <c r="Y70" s="82">
        <f t="shared" si="38"/>
        <v>-6.0894096473232363E-3</v>
      </c>
      <c r="AA70">
        <f t="shared" si="43"/>
        <v>1497</v>
      </c>
      <c r="AB70" s="265" cm="1">
        <f t="array" ref="AB70">INDEX($A:$A,AA70)</f>
        <v>45644</v>
      </c>
      <c r="AC70" cm="1">
        <f t="array" ref="AC70">INDEX(B:B,$AA70)/INDEX(B:B,$AA$2)*1000</f>
        <v>1033.9034179133839</v>
      </c>
      <c r="AD70" cm="1">
        <f t="array" ref="AD70">INDEX(C:C,$AA70)/INDEX(C:C,$AA$2)*1000</f>
        <v>1028.8441998348414</v>
      </c>
      <c r="AE70" cm="1">
        <f t="array" ref="AE70">INDEX(D:D,$AA70)/INDEX(D:D,$AA$2)*1000</f>
        <v>1029.8415996269778</v>
      </c>
      <c r="AF70" cm="1">
        <f t="array" ref="AF70">INDEX(E:E,$AA70)/INDEX(E:E,$AA$2)*1000</f>
        <v>1026.6500436241736</v>
      </c>
      <c r="AG70" s="82">
        <f t="shared" si="24"/>
        <v>7.2533742892103422E-3</v>
      </c>
      <c r="AH70" s="82">
        <f t="shared" si="25"/>
        <v>2.1941562106678704E-3</v>
      </c>
      <c r="AI70" s="82">
        <f t="shared" si="26"/>
        <v>3.1915560028041908E-3</v>
      </c>
      <c r="AJ70" s="82" t="str">
        <f t="shared" si="27"/>
        <v/>
      </c>
      <c r="AK70" s="82" t="str">
        <f t="shared" si="28"/>
        <v/>
      </c>
      <c r="AL70" s="82" t="str">
        <f t="shared" si="29"/>
        <v/>
      </c>
    </row>
    <row r="71" spans="1:38" ht="16" x14ac:dyDescent="0.2">
      <c r="A71" s="211">
        <v>43570</v>
      </c>
      <c r="B71" s="281">
        <v>1000</v>
      </c>
      <c r="C71" s="281">
        <v>1073.0448449999999</v>
      </c>
      <c r="D71" s="281">
        <v>1073.0448449999999</v>
      </c>
      <c r="E71" s="281">
        <v>1000</v>
      </c>
      <c r="F71" s="281">
        <v>1071.419163</v>
      </c>
      <c r="G71" s="82" t="str">
        <f t="shared" si="30"/>
        <v/>
      </c>
      <c r="H71" s="82">
        <f t="shared" si="31"/>
        <v>1.6256819999998697E-3</v>
      </c>
      <c r="I71" s="82">
        <f t="shared" si="32"/>
        <v>1.6256819999998697E-3</v>
      </c>
      <c r="J71" s="82" t="str">
        <f t="shared" si="33"/>
        <v/>
      </c>
      <c r="K71" s="82" t="str">
        <f t="shared" si="34"/>
        <v/>
      </c>
      <c r="L71" s="82" t="str">
        <f t="shared" si="35"/>
        <v/>
      </c>
      <c r="N71">
        <f t="shared" si="39"/>
        <v>996</v>
      </c>
      <c r="O71" s="212" cm="1">
        <f t="array" ref="O71">INDEX($A:$A,N71)</f>
        <v>44915</v>
      </c>
      <c r="P71" cm="1">
        <f t="array" ref="P71">INDEX(B:B,$N71)/INDEX(B:B,$N$2)*1000</f>
        <v>1020.5857746754718</v>
      </c>
      <c r="Q71" cm="1">
        <f t="array" ref="Q71">INDEX(C:C,$N71)/INDEX(C:C,$N$2)*1000</f>
        <v>1018.0605132462686</v>
      </c>
      <c r="R71" cm="1">
        <f t="array" ref="R71">INDEX(D:D,$N71)/INDEX(D:D,$N$2)*1000</f>
        <v>1018.5607587309117</v>
      </c>
      <c r="S71" cm="1">
        <f t="array" ref="S71">INDEX(E:E,$N71)/INDEX(E:E,$N$2)*1000</f>
        <v>1023.988314980274</v>
      </c>
      <c r="T71" s="82" t="str">
        <f t="shared" si="40"/>
        <v/>
      </c>
      <c r="U71" s="82" t="str">
        <f t="shared" si="41"/>
        <v/>
      </c>
      <c r="V71" s="82" t="str">
        <f t="shared" si="42"/>
        <v/>
      </c>
      <c r="W71" s="82">
        <f t="shared" si="36"/>
        <v>-3.4025403048021873E-3</v>
      </c>
      <c r="X71" s="82">
        <f t="shared" si="37"/>
        <v>-5.92780173400547E-3</v>
      </c>
      <c r="Y71" s="82">
        <f t="shared" si="38"/>
        <v>-5.4275562493622826E-3</v>
      </c>
      <c r="AA71">
        <f t="shared" si="43"/>
        <v>1498</v>
      </c>
      <c r="AB71" s="265" cm="1">
        <f t="array" ref="AB71">INDEX($A:$A,AA71)</f>
        <v>45645</v>
      </c>
      <c r="AC71" cm="1">
        <f t="array" ref="AC71">INDEX(B:B,$AA71)/INDEX(B:B,$AA$2)*1000</f>
        <v>1027.6394252313144</v>
      </c>
      <c r="AD71" cm="1">
        <f t="array" ref="AD71">INDEX(C:C,$AA71)/INDEX(C:C,$AA$2)*1000</f>
        <v>1022.8473749883365</v>
      </c>
      <c r="AE71" cm="1">
        <f t="array" ref="AE71">INDEX(D:D,$AA71)/INDEX(D:D,$AA$2)*1000</f>
        <v>1023.7921040423026</v>
      </c>
      <c r="AF71" cm="1">
        <f t="array" ref="AF71">INDEX(E:E,$AA71)/INDEX(E:E,$AA$2)*1000</f>
        <v>1020.0404744916218</v>
      </c>
      <c r="AG71" s="82">
        <f t="shared" si="24"/>
        <v>7.5989507396925548E-3</v>
      </c>
      <c r="AH71" s="82">
        <f t="shared" si="25"/>
        <v>2.8069004967146609E-3</v>
      </c>
      <c r="AI71" s="82">
        <f t="shared" si="26"/>
        <v>3.7516295506808319E-3</v>
      </c>
      <c r="AJ71" s="82" t="str">
        <f t="shared" si="27"/>
        <v/>
      </c>
      <c r="AK71" s="82" t="str">
        <f t="shared" si="28"/>
        <v/>
      </c>
      <c r="AL71" s="82" t="str">
        <f t="shared" si="29"/>
        <v/>
      </c>
    </row>
    <row r="72" spans="1:38" ht="16" x14ac:dyDescent="0.2">
      <c r="A72" s="211">
        <v>43571</v>
      </c>
      <c r="B72" s="281">
        <v>1000</v>
      </c>
      <c r="C72" s="281">
        <v>1072.32158</v>
      </c>
      <c r="D72" s="281">
        <v>1072.32158</v>
      </c>
      <c r="E72" s="281">
        <v>1000</v>
      </c>
      <c r="F72" s="281">
        <v>1070.3855550000001</v>
      </c>
      <c r="G72" s="82" t="str">
        <f t="shared" si="30"/>
        <v/>
      </c>
      <c r="H72" s="82">
        <f t="shared" si="31"/>
        <v>1.9360249999999723E-3</v>
      </c>
      <c r="I72" s="82">
        <f t="shared" si="32"/>
        <v>1.9360249999999723E-3</v>
      </c>
      <c r="J72" s="82" t="str">
        <f t="shared" si="33"/>
        <v/>
      </c>
      <c r="K72" s="82" t="str">
        <f t="shared" si="34"/>
        <v/>
      </c>
      <c r="L72" s="82" t="str">
        <f t="shared" si="35"/>
        <v/>
      </c>
      <c r="N72">
        <f t="shared" si="39"/>
        <v>997</v>
      </c>
      <c r="O72" s="212" cm="1">
        <f t="array" ref="O72">INDEX($A:$A,N72)</f>
        <v>44916</v>
      </c>
      <c r="P72" cm="1">
        <f t="array" ref="P72">INDEX(B:B,$N72)/INDEX(B:B,$N$2)*1000</f>
        <v>1026.4751168399057</v>
      </c>
      <c r="Q72" cm="1">
        <f t="array" ref="Q72">INDEX(C:C,$N72)/INDEX(C:C,$N$2)*1000</f>
        <v>1024.6516621167043</v>
      </c>
      <c r="R72" cm="1">
        <f t="array" ref="R72">INDEX(D:D,$N72)/INDEX(D:D,$N$2)*1000</f>
        <v>1025.01288229533</v>
      </c>
      <c r="S72" cm="1">
        <f t="array" ref="S72">INDEX(E:E,$N72)/INDEX(E:E,$N$2)*1000</f>
        <v>1029.2554159208769</v>
      </c>
      <c r="T72" s="82" t="str">
        <f t="shared" si="40"/>
        <v/>
      </c>
      <c r="U72" s="82" t="str">
        <f t="shared" si="41"/>
        <v/>
      </c>
      <c r="V72" s="82" t="str">
        <f t="shared" si="42"/>
        <v/>
      </c>
      <c r="W72" s="82">
        <f t="shared" si="36"/>
        <v>-2.7802990809711902E-3</v>
      </c>
      <c r="X72" s="82">
        <f t="shared" si="37"/>
        <v>-4.6037538041725839E-3</v>
      </c>
      <c r="Y72" s="82">
        <f t="shared" si="38"/>
        <v>-4.2425336255469117E-3</v>
      </c>
      <c r="AA72">
        <f t="shared" si="43"/>
        <v>1499</v>
      </c>
      <c r="AB72" s="265" cm="1">
        <f t="array" ref="AB72">INDEX($A:$A,AA72)</f>
        <v>45646</v>
      </c>
      <c r="AC72" cm="1">
        <f t="array" ref="AC72">INDEX(B:B,$AA72)/INDEX(B:B,$AA$2)*1000</f>
        <v>1032.8117313769428</v>
      </c>
      <c r="AD72" cm="1">
        <f t="array" ref="AD72">INDEX(C:C,$AA72)/INDEX(C:C,$AA$2)*1000</f>
        <v>1027.7128290659616</v>
      </c>
      <c r="AE72" cm="1">
        <f t="array" ref="AE72">INDEX(D:D,$AA72)/INDEX(D:D,$AA$2)*1000</f>
        <v>1028.718052365811</v>
      </c>
      <c r="AF72" cm="1">
        <f t="array" ref="AF72">INDEX(E:E,$AA72)/INDEX(E:E,$AA$2)*1000</f>
        <v>1024.7589125855047</v>
      </c>
      <c r="AG72" s="82">
        <f t="shared" si="24"/>
        <v>8.052818791438085E-3</v>
      </c>
      <c r="AH72" s="82">
        <f t="shared" si="25"/>
        <v>2.9539164804568826E-3</v>
      </c>
      <c r="AI72" s="82">
        <f t="shared" si="26"/>
        <v>3.9591397803062593E-3</v>
      </c>
      <c r="AJ72" s="82" t="str">
        <f t="shared" si="27"/>
        <v/>
      </c>
      <c r="AK72" s="82" t="str">
        <f t="shared" si="28"/>
        <v/>
      </c>
      <c r="AL72" s="82" t="str">
        <f t="shared" si="29"/>
        <v/>
      </c>
    </row>
    <row r="73" spans="1:38" ht="16" x14ac:dyDescent="0.2">
      <c r="A73" s="211">
        <v>43572</v>
      </c>
      <c r="B73" s="281">
        <v>1000</v>
      </c>
      <c r="C73" s="281">
        <v>1071.6230390000001</v>
      </c>
      <c r="D73" s="281">
        <v>1071.6230390000001</v>
      </c>
      <c r="E73" s="281">
        <v>1000</v>
      </c>
      <c r="F73" s="281">
        <v>1069.720202</v>
      </c>
      <c r="G73" s="82" t="str">
        <f t="shared" si="30"/>
        <v/>
      </c>
      <c r="H73" s="82">
        <f t="shared" si="31"/>
        <v>1.9028370000000905E-3</v>
      </c>
      <c r="I73" s="82">
        <f t="shared" si="32"/>
        <v>1.9028370000000905E-3</v>
      </c>
      <c r="J73" s="82" t="str">
        <f t="shared" si="33"/>
        <v/>
      </c>
      <c r="K73" s="82" t="str">
        <f t="shared" si="34"/>
        <v/>
      </c>
      <c r="L73" s="82" t="str">
        <f t="shared" si="35"/>
        <v/>
      </c>
      <c r="N73">
        <f t="shared" si="39"/>
        <v>998</v>
      </c>
      <c r="O73" s="212" cm="1">
        <f t="array" ref="O73">INDEX($A:$A,N73)</f>
        <v>44917</v>
      </c>
      <c r="P73" cm="1">
        <f t="array" ref="P73">INDEX(B:B,$N73)/INDEX(B:B,$N$2)*1000</f>
        <v>1019.1130383331462</v>
      </c>
      <c r="Q73" cm="1">
        <f t="array" ref="Q73">INDEX(C:C,$N73)/INDEX(C:C,$N$2)*1000</f>
        <v>1017.5957680568462</v>
      </c>
      <c r="R73" cm="1">
        <f t="array" ref="R73">INDEX(D:D,$N73)/INDEX(D:D,$N$2)*1000</f>
        <v>1017.8963341022646</v>
      </c>
      <c r="S73" cm="1">
        <f t="array" ref="S73">INDEX(E:E,$N73)/INDEX(E:E,$N$2)*1000</f>
        <v>1022.0805186587016</v>
      </c>
      <c r="T73" s="82" t="str">
        <f t="shared" si="40"/>
        <v/>
      </c>
      <c r="U73" s="82" t="str">
        <f t="shared" si="41"/>
        <v/>
      </c>
      <c r="V73" s="82" t="str">
        <f t="shared" si="42"/>
        <v/>
      </c>
      <c r="W73" s="82">
        <f t="shared" si="36"/>
        <v>-2.9674803255554708E-3</v>
      </c>
      <c r="X73" s="82">
        <f t="shared" si="37"/>
        <v>-4.4847506018554665E-3</v>
      </c>
      <c r="Y73" s="82">
        <f t="shared" si="38"/>
        <v>-4.1841845564370029E-3</v>
      </c>
      <c r="AA73">
        <f t="shared" si="43"/>
        <v>1500</v>
      </c>
      <c r="AB73" s="265" cm="1">
        <f t="array" ref="AB73">INDEX($A:$A,AA73)</f>
        <v>45649</v>
      </c>
      <c r="AC73" cm="1">
        <f t="array" ref="AC73">INDEX(B:B,$AA73)/INDEX(B:B,$AA$2)*1000</f>
        <v>1035.7052186113683</v>
      </c>
      <c r="AD73" cm="1">
        <f t="array" ref="AD73">INDEX(C:C,$AA73)/INDEX(C:C,$AA$2)*1000</f>
        <v>1030.5019762034242</v>
      </c>
      <c r="AE73" cm="1">
        <f t="array" ref="AE73">INDEX(D:D,$AA73)/INDEX(D:D,$AA$2)*1000</f>
        <v>1031.5277695189257</v>
      </c>
      <c r="AF73" cm="1">
        <f t="array" ref="AF73">INDEX(E:E,$AA73)/INDEX(E:E,$AA$2)*1000</f>
        <v>1027.1966214433928</v>
      </c>
      <c r="AG73" s="82">
        <f t="shared" si="24"/>
        <v>8.5085971679754943E-3</v>
      </c>
      <c r="AH73" s="82">
        <f t="shared" si="25"/>
        <v>3.3053547600313776E-3</v>
      </c>
      <c r="AI73" s="82">
        <f t="shared" si="26"/>
        <v>4.3311480755328377E-3</v>
      </c>
      <c r="AJ73" s="82" t="str">
        <f t="shared" si="27"/>
        <v/>
      </c>
      <c r="AK73" s="82" t="str">
        <f t="shared" si="28"/>
        <v/>
      </c>
      <c r="AL73" s="82" t="str">
        <f t="shared" si="29"/>
        <v/>
      </c>
    </row>
    <row r="74" spans="1:38" ht="16" x14ac:dyDescent="0.2">
      <c r="A74" s="211">
        <v>43573</v>
      </c>
      <c r="B74" s="281">
        <v>1000</v>
      </c>
      <c r="C74" s="281">
        <v>1075.085268</v>
      </c>
      <c r="D74" s="281">
        <v>1075.085268</v>
      </c>
      <c r="E74" s="281">
        <v>1000</v>
      </c>
      <c r="F74" s="281">
        <v>1073.0985900000001</v>
      </c>
      <c r="G74" s="82" t="str">
        <f t="shared" si="30"/>
        <v/>
      </c>
      <c r="H74" s="82">
        <f t="shared" si="31"/>
        <v>1.9866779999999835E-3</v>
      </c>
      <c r="I74" s="82">
        <f t="shared" si="32"/>
        <v>1.9866779999999835E-3</v>
      </c>
      <c r="J74" s="82" t="str">
        <f t="shared" si="33"/>
        <v/>
      </c>
      <c r="K74" s="82" t="str">
        <f t="shared" si="34"/>
        <v/>
      </c>
      <c r="L74" s="82" t="str">
        <f t="shared" si="35"/>
        <v/>
      </c>
      <c r="N74">
        <f t="shared" si="39"/>
        <v>999</v>
      </c>
      <c r="O74" s="212" cm="1">
        <f t="array" ref="O74">INDEX($A:$A,N74)</f>
        <v>44918</v>
      </c>
      <c r="P74" cm="1">
        <f t="array" ref="P74">INDEX(B:B,$N74)/INDEX(B:B,$N$2)*1000</f>
        <v>1018.562476849032</v>
      </c>
      <c r="Q74" cm="1">
        <f t="array" ref="Q74">INDEX(C:C,$N74)/INDEX(C:C,$N$2)*1000</f>
        <v>1017.9091937365113</v>
      </c>
      <c r="R74" cm="1">
        <f t="array" ref="R74">INDEX(D:D,$N74)/INDEX(D:D,$N$2)*1000</f>
        <v>1018.0386069268221</v>
      </c>
      <c r="S74" cm="1">
        <f t="array" ref="S74">INDEX(E:E,$N74)/INDEX(E:E,$N$2)*1000</f>
        <v>1021.0031616989799</v>
      </c>
      <c r="T74" s="82" t="str">
        <f t="shared" si="40"/>
        <v/>
      </c>
      <c r="U74" s="82" t="str">
        <f t="shared" si="41"/>
        <v/>
      </c>
      <c r="V74" s="82" t="str">
        <f t="shared" si="42"/>
        <v/>
      </c>
      <c r="W74" s="82">
        <f t="shared" si="36"/>
        <v>-2.4406848499478428E-3</v>
      </c>
      <c r="X74" s="82">
        <f t="shared" si="37"/>
        <v>-3.0939679624685822E-3</v>
      </c>
      <c r="Y74" s="82">
        <f t="shared" si="38"/>
        <v>-2.9645547721577261E-3</v>
      </c>
      <c r="AA74">
        <f t="shared" si="43"/>
        <v>1501</v>
      </c>
      <c r="AB74" s="265" cm="1">
        <f t="array" ref="AB74">INDEX($A:$A,AA74)</f>
        <v>45650</v>
      </c>
      <c r="AC74" cm="1">
        <f t="array" ref="AC74">INDEX(B:B,$AA74)/INDEX(B:B,$AA$2)*1000</f>
        <v>1038.585670507432</v>
      </c>
      <c r="AD74" cm="1">
        <f t="array" ref="AD74">INDEX(C:C,$AA74)/INDEX(C:C,$AA$2)*1000</f>
        <v>1033.118288625727</v>
      </c>
      <c r="AE74" cm="1">
        <f t="array" ref="AE74">INDEX(D:D,$AA74)/INDEX(D:D,$AA$2)*1000</f>
        <v>1034.1961557131951</v>
      </c>
      <c r="AF74" cm="1">
        <f t="array" ref="AF74">INDEX(E:E,$AA74)/INDEX(E:E,$AA$2)*1000</f>
        <v>1029.4792258530038</v>
      </c>
      <c r="AG74" s="82">
        <f t="shared" si="24"/>
        <v>9.1064446544282876E-3</v>
      </c>
      <c r="AH74" s="82">
        <f t="shared" si="25"/>
        <v>3.639062772723264E-3</v>
      </c>
      <c r="AI74" s="82">
        <f t="shared" si="26"/>
        <v>4.716929860191385E-3</v>
      </c>
      <c r="AJ74" s="82" t="str">
        <f t="shared" si="27"/>
        <v/>
      </c>
      <c r="AK74" s="82" t="str">
        <f t="shared" si="28"/>
        <v/>
      </c>
      <c r="AL74" s="82" t="str">
        <f t="shared" si="29"/>
        <v/>
      </c>
    </row>
    <row r="75" spans="1:38" ht="16" x14ac:dyDescent="0.2">
      <c r="A75" s="211">
        <v>43577</v>
      </c>
      <c r="B75" s="281">
        <v>1000</v>
      </c>
      <c r="C75" s="281">
        <v>1072.689206</v>
      </c>
      <c r="D75" s="281">
        <v>1072.689206</v>
      </c>
      <c r="E75" s="281">
        <v>1000</v>
      </c>
      <c r="F75" s="281">
        <v>1070.9281820000001</v>
      </c>
      <c r="G75" s="82" t="str">
        <f t="shared" si="30"/>
        <v/>
      </c>
      <c r="H75" s="82">
        <f t="shared" si="31"/>
        <v>1.7610239999999067E-3</v>
      </c>
      <c r="I75" s="82">
        <f t="shared" si="32"/>
        <v>1.7610239999999067E-3</v>
      </c>
      <c r="J75" s="82" t="str">
        <f t="shared" si="33"/>
        <v/>
      </c>
      <c r="K75" s="82" t="str">
        <f t="shared" si="34"/>
        <v/>
      </c>
      <c r="L75" s="82" t="str">
        <f t="shared" si="35"/>
        <v/>
      </c>
      <c r="N75">
        <f t="shared" si="39"/>
        <v>1000</v>
      </c>
      <c r="O75" s="212" cm="1">
        <f t="array" ref="O75">INDEX($A:$A,N75)</f>
        <v>44923</v>
      </c>
      <c r="P75" cm="1">
        <f t="array" ref="P75">INDEX(B:B,$N75)/INDEX(B:B,$N$2)*1000</f>
        <v>1008.2548914051723</v>
      </c>
      <c r="Q75" cm="1">
        <f t="array" ref="Q75">INDEX(C:C,$N75)/INDEX(C:C,$N$2)*1000</f>
        <v>1006.5916319968602</v>
      </c>
      <c r="R75" cm="1">
        <f t="array" ref="R75">INDEX(D:D,$N75)/INDEX(D:D,$N$2)*1000</f>
        <v>1006.9211171005148</v>
      </c>
      <c r="S75" cm="1">
        <f t="array" ref="S75">INDEX(E:E,$N75)/INDEX(E:E,$N$2)*1000</f>
        <v>1010.4957883934476</v>
      </c>
      <c r="T75" s="82" t="str">
        <f t="shared" si="40"/>
        <v/>
      </c>
      <c r="U75" s="82" t="str">
        <f t="shared" si="41"/>
        <v/>
      </c>
      <c r="V75" s="82" t="str">
        <f t="shared" si="42"/>
        <v/>
      </c>
      <c r="W75" s="82">
        <f t="shared" si="36"/>
        <v>-2.2408969882752672E-3</v>
      </c>
      <c r="X75" s="82">
        <f t="shared" si="37"/>
        <v>-3.9041563965873821E-3</v>
      </c>
      <c r="Y75" s="82">
        <f t="shared" si="38"/>
        <v>-3.5746712929327486E-3</v>
      </c>
      <c r="AA75">
        <f t="shared" si="43"/>
        <v>1502</v>
      </c>
      <c r="AB75" s="265" cm="1">
        <f t="array" ref="AB75">INDEX($A:$A,AA75)</f>
        <v>45653</v>
      </c>
      <c r="AC75" cm="1">
        <f t="array" ref="AC75">INDEX(B:B,$AA75)/INDEX(B:B,$AA$2)*1000</f>
        <v>1036.6558496904495</v>
      </c>
      <c r="AD75" cm="1">
        <f t="array" ref="AD75">INDEX(C:C,$AA75)/INDEX(C:C,$AA$2)*1000</f>
        <v>1030.8731241084738</v>
      </c>
      <c r="AE75" cm="1">
        <f t="array" ref="AE75">INDEX(D:D,$AA75)/INDEX(D:D,$AA$2)*1000</f>
        <v>1032.0131594763679</v>
      </c>
      <c r="AF75" cm="1">
        <f t="array" ref="AF75">INDEX(E:E,$AA75)/INDEX(E:E,$AA$2)*1000</f>
        <v>1028.1215632611186</v>
      </c>
      <c r="AG75" s="82">
        <f t="shared" si="24"/>
        <v>8.5342864293309045E-3</v>
      </c>
      <c r="AH75" s="82">
        <f t="shared" si="25"/>
        <v>2.7515608473552221E-3</v>
      </c>
      <c r="AI75" s="82">
        <f t="shared" si="26"/>
        <v>3.891596215249365E-3</v>
      </c>
      <c r="AJ75" s="82" t="str">
        <f t="shared" si="27"/>
        <v/>
      </c>
      <c r="AK75" s="82" t="str">
        <f t="shared" si="28"/>
        <v/>
      </c>
      <c r="AL75" s="82" t="str">
        <f t="shared" si="29"/>
        <v/>
      </c>
    </row>
    <row r="76" spans="1:38" ht="16" x14ac:dyDescent="0.2">
      <c r="A76" s="211">
        <v>43578</v>
      </c>
      <c r="B76" s="281">
        <v>1000</v>
      </c>
      <c r="C76" s="281">
        <v>1079.023739</v>
      </c>
      <c r="D76" s="281">
        <v>1079.023739</v>
      </c>
      <c r="E76" s="281">
        <v>1000</v>
      </c>
      <c r="F76" s="281">
        <v>1076.6729049999999</v>
      </c>
      <c r="G76" s="82" t="str">
        <f t="shared" si="30"/>
        <v/>
      </c>
      <c r="H76" s="82">
        <f t="shared" si="31"/>
        <v>2.3508340000000772E-3</v>
      </c>
      <c r="I76" s="82">
        <f t="shared" si="32"/>
        <v>2.3508340000000772E-3</v>
      </c>
      <c r="J76" s="82" t="str">
        <f t="shared" si="33"/>
        <v/>
      </c>
      <c r="K76" s="82" t="str">
        <f t="shared" si="34"/>
        <v/>
      </c>
      <c r="L76" s="82" t="str">
        <f t="shared" si="35"/>
        <v/>
      </c>
      <c r="N76">
        <f t="shared" si="39"/>
        <v>1001</v>
      </c>
      <c r="O76" s="212" cm="1">
        <f t="array" ref="O76">INDEX($A:$A,N76)</f>
        <v>44924</v>
      </c>
      <c r="P76" cm="1">
        <f t="array" ref="P76">INDEX(B:B,$N76)/INDEX(B:B,$N$2)*1000</f>
        <v>1010.5156861931586</v>
      </c>
      <c r="Q76" cm="1">
        <f t="array" ref="Q76">INDEX(C:C,$N76)/INDEX(C:C,$N$2)*1000</f>
        <v>1009.1408149290085</v>
      </c>
      <c r="R76" cm="1">
        <f t="array" ref="R76">INDEX(D:D,$N76)/INDEX(D:D,$N$2)*1000</f>
        <v>1009.4131718906063</v>
      </c>
      <c r="S76" cm="1">
        <f t="array" ref="S76">INDEX(E:E,$N76)/INDEX(E:E,$N$2)*1000</f>
        <v>1012.4252717871176</v>
      </c>
      <c r="T76" s="82" t="str">
        <f t="shared" si="40"/>
        <v/>
      </c>
      <c r="U76" s="82" t="str">
        <f t="shared" si="41"/>
        <v/>
      </c>
      <c r="V76" s="82" t="str">
        <f t="shared" si="42"/>
        <v/>
      </c>
      <c r="W76" s="82">
        <f t="shared" si="36"/>
        <v>-1.9095855939590366E-3</v>
      </c>
      <c r="X76" s="82">
        <f t="shared" si="37"/>
        <v>-3.2844568581091378E-3</v>
      </c>
      <c r="Y76" s="82">
        <f t="shared" si="38"/>
        <v>-3.0120998965112449E-3</v>
      </c>
      <c r="AA76">
        <f t="shared" si="43"/>
        <v>1503</v>
      </c>
      <c r="AB76" s="265" cm="1">
        <f t="array" ref="AB76">INDEX($A:$A,AA76)</f>
        <v>45656</v>
      </c>
      <c r="AC76" cm="1">
        <f t="array" ref="AC76">INDEX(B:B,$AA76)/INDEX(B:B,$AA$2)*1000</f>
        <v>1029.23772087106</v>
      </c>
      <c r="AD76" cm="1">
        <f t="array" ref="AD76">INDEX(C:C,$AA76)/INDEX(C:C,$AA$2)*1000</f>
        <v>1024.0449449985292</v>
      </c>
      <c r="AE76" cm="1">
        <f t="array" ref="AE76">INDEX(D:D,$AA76)/INDEX(D:D,$AA$2)*1000</f>
        <v>1025.0686750709949</v>
      </c>
      <c r="AF76" cm="1">
        <f t="array" ref="AF76">INDEX(E:E,$AA76)/INDEX(E:E,$AA$2)*1000</f>
        <v>1021.7163463465366</v>
      </c>
      <c r="AG76" s="82">
        <f t="shared" si="24"/>
        <v>7.5213745245233665E-3</v>
      </c>
      <c r="AH76" s="82">
        <f t="shared" si="25"/>
        <v>2.3285986519925926E-3</v>
      </c>
      <c r="AI76" s="82">
        <f t="shared" si="26"/>
        <v>3.3523287244582888E-3</v>
      </c>
      <c r="AJ76" s="82" t="str">
        <f t="shared" si="27"/>
        <v/>
      </c>
      <c r="AK76" s="82" t="str">
        <f t="shared" si="28"/>
        <v/>
      </c>
      <c r="AL76" s="82" t="str">
        <f t="shared" si="29"/>
        <v/>
      </c>
    </row>
    <row r="77" spans="1:38" ht="16" x14ac:dyDescent="0.2">
      <c r="A77" s="211">
        <v>43579</v>
      </c>
      <c r="B77" s="281">
        <v>1000</v>
      </c>
      <c r="C77" s="281">
        <v>1079.607681</v>
      </c>
      <c r="D77" s="281">
        <v>1079.607681</v>
      </c>
      <c r="E77" s="281">
        <v>1000</v>
      </c>
      <c r="F77" s="281">
        <v>1077.695303</v>
      </c>
      <c r="G77" s="82" t="str">
        <f t="shared" si="30"/>
        <v/>
      </c>
      <c r="H77" s="82">
        <f t="shared" si="31"/>
        <v>1.9123779999999898E-3</v>
      </c>
      <c r="I77" s="82">
        <f t="shared" si="32"/>
        <v>1.9123779999999898E-3</v>
      </c>
      <c r="J77" s="82" t="str">
        <f t="shared" si="33"/>
        <v/>
      </c>
      <c r="K77" s="82" t="str">
        <f t="shared" si="34"/>
        <v/>
      </c>
      <c r="L77" s="82" t="str">
        <f t="shared" si="35"/>
        <v/>
      </c>
      <c r="N77">
        <f t="shared" si="39"/>
        <v>1002</v>
      </c>
      <c r="O77" s="212" cm="1">
        <f t="array" ref="O77">INDEX($A:$A,N77)</f>
        <v>44925</v>
      </c>
      <c r="P77" cm="1">
        <f t="array" ref="P77">INDEX(B:B,$N77)/INDEX(B:B,$N$2)*1000</f>
        <v>1006.6988759436857</v>
      </c>
      <c r="Q77" cm="1">
        <f t="array" ref="Q77">INDEX(C:C,$N77)/INDEX(C:C,$N$2)*1000</f>
        <v>1005.1656886688133</v>
      </c>
      <c r="R77" cm="1">
        <f t="array" ref="R77">INDEX(D:D,$N77)/INDEX(D:D,$N$2)*1000</f>
        <v>1005.4694077356594</v>
      </c>
      <c r="S77" cm="1">
        <f t="array" ref="S77">INDEX(E:E,$N77)/INDEX(E:E,$N$2)*1000</f>
        <v>1008.8702312548259</v>
      </c>
      <c r="T77" s="82" t="str">
        <f t="shared" si="40"/>
        <v/>
      </c>
      <c r="U77" s="82" t="str">
        <f t="shared" si="41"/>
        <v/>
      </c>
      <c r="V77" s="82" t="str">
        <f t="shared" si="42"/>
        <v/>
      </c>
      <c r="W77" s="82">
        <f t="shared" si="36"/>
        <v>-2.1713553111401326E-3</v>
      </c>
      <c r="X77" s="82">
        <f t="shared" si="37"/>
        <v>-3.704542586012508E-3</v>
      </c>
      <c r="Y77" s="82">
        <f t="shared" si="38"/>
        <v>-3.4008235191664653E-3</v>
      </c>
      <c r="AA77">
        <f t="shared" si="43"/>
        <v>1504</v>
      </c>
      <c r="AB77" s="265" cm="1">
        <f t="array" ref="AB77">INDEX($A:$A,AA77)</f>
        <v>45657</v>
      </c>
      <c r="AC77" cm="1">
        <f t="array" ref="AC77">INDEX(B:B,$AA77)/INDEX(B:B,$AA$2)*1000</f>
        <v>1030.3242634420035</v>
      </c>
      <c r="AD77" cm="1">
        <f t="array" ref="AD77">INDEX(C:C,$AA77)/INDEX(C:C,$AA$2)*1000</f>
        <v>1024.8694303001146</v>
      </c>
      <c r="AE77" cm="1">
        <f t="array" ref="AE77">INDEX(D:D,$AA77)/INDEX(D:D,$AA$2)*1000</f>
        <v>1025.9448236043108</v>
      </c>
      <c r="AF77" cm="1">
        <f t="array" ref="AF77">INDEX(E:E,$AA77)/INDEX(E:E,$AA$2)*1000</f>
        <v>1023.006100063287</v>
      </c>
      <c r="AG77" s="82">
        <f t="shared" si="24"/>
        <v>7.3181633787164626E-3</v>
      </c>
      <c r="AH77" s="82">
        <f t="shared" si="25"/>
        <v>1.8633302368275509E-3</v>
      </c>
      <c r="AI77" s="82">
        <f t="shared" si="26"/>
        <v>2.9387235410238189E-3</v>
      </c>
      <c r="AJ77" s="82" t="str">
        <f t="shared" si="27"/>
        <v/>
      </c>
      <c r="AK77" s="82" t="str">
        <f t="shared" si="28"/>
        <v/>
      </c>
      <c r="AL77" s="82" t="str">
        <f t="shared" si="29"/>
        <v/>
      </c>
    </row>
    <row r="78" spans="1:38" ht="16" x14ac:dyDescent="0.2">
      <c r="A78" s="211">
        <v>43580</v>
      </c>
      <c r="B78" s="281">
        <v>1000</v>
      </c>
      <c r="C78" s="281">
        <v>1078.7296369999999</v>
      </c>
      <c r="D78" s="281">
        <v>1078.7296369999999</v>
      </c>
      <c r="E78" s="281">
        <v>1000</v>
      </c>
      <c r="F78" s="281">
        <v>1076.7728540000001</v>
      </c>
      <c r="G78" s="82" t="str">
        <f t="shared" si="30"/>
        <v/>
      </c>
      <c r="H78" s="82">
        <f t="shared" si="31"/>
        <v>1.9567829999998592E-3</v>
      </c>
      <c r="I78" s="82">
        <f t="shared" si="32"/>
        <v>1.9567829999998592E-3</v>
      </c>
      <c r="J78" s="82" t="str">
        <f t="shared" si="33"/>
        <v/>
      </c>
      <c r="K78" s="82" t="str">
        <f t="shared" si="34"/>
        <v/>
      </c>
      <c r="L78" s="82" t="str">
        <f t="shared" si="35"/>
        <v/>
      </c>
      <c r="N78">
        <f t="shared" si="39"/>
        <v>1003</v>
      </c>
      <c r="O78" s="212" cm="1">
        <f t="array" ref="O78">INDEX($A:$A,N78)</f>
        <v>44929</v>
      </c>
      <c r="P78" cm="1">
        <f t="array" ref="P78">INDEX(B:B,$N78)/INDEX(B:B,$N$2)*1000</f>
        <v>1012.5098561181956</v>
      </c>
      <c r="Q78" cm="1">
        <f t="array" ref="Q78">INDEX(C:C,$N78)/INDEX(C:C,$N$2)*1000</f>
        <v>1011.8508556668926</v>
      </c>
      <c r="R78" cm="1">
        <f t="array" ref="R78">INDEX(D:D,$N78)/INDEX(D:D,$N$2)*1000</f>
        <v>1011.9814017180387</v>
      </c>
      <c r="S78" cm="1">
        <f t="array" ref="S78">INDEX(E:E,$N78)/INDEX(E:E,$N$2)*1000</f>
        <v>1014.5142186030517</v>
      </c>
      <c r="T78" s="82" t="str">
        <f t="shared" si="40"/>
        <v/>
      </c>
      <c r="U78" s="82" t="str">
        <f t="shared" si="41"/>
        <v/>
      </c>
      <c r="V78" s="82" t="str">
        <f t="shared" si="42"/>
        <v/>
      </c>
      <c r="W78" s="82">
        <f t="shared" si="36"/>
        <v>-2.0043624848561877E-3</v>
      </c>
      <c r="X78" s="82">
        <f t="shared" si="37"/>
        <v>-2.66336293615916E-3</v>
      </c>
      <c r="Y78" s="82">
        <f t="shared" si="38"/>
        <v>-2.5328168850130622E-3</v>
      </c>
      <c r="AA78">
        <f t="shared" si="43"/>
        <v>1505</v>
      </c>
      <c r="AB78" s="265" cm="1">
        <f t="array" ref="AB78">INDEX($A:$A,AA78)</f>
        <v>45659</v>
      </c>
      <c r="AC78" cm="1">
        <f t="array" ref="AC78">INDEX(B:B,$AA78)/INDEX(B:B,$AA$2)*1000</f>
        <v>1031.5379634647861</v>
      </c>
      <c r="AD78" cm="1">
        <f t="array" ref="AD78">INDEX(C:C,$AA78)/INDEX(C:C,$AA$2)*1000</f>
        <v>1026.0623104285289</v>
      </c>
      <c r="AE78" cm="1">
        <f t="array" ref="AE78">INDEX(D:D,$AA78)/INDEX(D:D,$AA$2)*1000</f>
        <v>1027.1418085044206</v>
      </c>
      <c r="AF78" cm="1">
        <f t="array" ref="AF78">INDEX(E:E,$AA78)/INDEX(E:E,$AA$2)*1000</f>
        <v>1024.2039806993978</v>
      </c>
      <c r="AG78" s="82">
        <f t="shared" si="24"/>
        <v>7.3339827653883275E-3</v>
      </c>
      <c r="AH78" s="82">
        <f t="shared" si="25"/>
        <v>1.8583297291311282E-3</v>
      </c>
      <c r="AI78" s="82">
        <f t="shared" si="26"/>
        <v>2.9378278050228345E-3</v>
      </c>
      <c r="AJ78" s="82" t="str">
        <f t="shared" si="27"/>
        <v/>
      </c>
      <c r="AK78" s="82" t="str">
        <f t="shared" si="28"/>
        <v/>
      </c>
      <c r="AL78" s="82" t="str">
        <f t="shared" si="29"/>
        <v/>
      </c>
    </row>
    <row r="79" spans="1:38" ht="16" x14ac:dyDescent="0.2">
      <c r="A79" s="211">
        <v>43581</v>
      </c>
      <c r="B79" s="281">
        <v>1000</v>
      </c>
      <c r="C79" s="281">
        <v>1080.634638</v>
      </c>
      <c r="D79" s="281">
        <v>1080.634638</v>
      </c>
      <c r="E79" s="281">
        <v>1000</v>
      </c>
      <c r="F79" s="281">
        <v>1078.714197</v>
      </c>
      <c r="G79" s="82" t="str">
        <f t="shared" si="30"/>
        <v/>
      </c>
      <c r="H79" s="82">
        <f t="shared" si="31"/>
        <v>1.9204409999999826E-3</v>
      </c>
      <c r="I79" s="82">
        <f t="shared" si="32"/>
        <v>1.9204409999999826E-3</v>
      </c>
      <c r="J79" s="82" t="str">
        <f t="shared" si="33"/>
        <v/>
      </c>
      <c r="K79" s="82" t="str">
        <f t="shared" si="34"/>
        <v/>
      </c>
      <c r="L79" s="82" t="str">
        <f t="shared" si="35"/>
        <v/>
      </c>
      <c r="N79">
        <f t="shared" si="39"/>
        <v>1004</v>
      </c>
      <c r="O79" s="212" cm="1">
        <f t="array" ref="O79">INDEX($A:$A,N79)</f>
        <v>44930</v>
      </c>
      <c r="P79" cm="1">
        <f t="array" ref="P79">INDEX(B:B,$N79)/INDEX(B:B,$N$2)*1000</f>
        <v>1015.613287773746</v>
      </c>
      <c r="Q79" cm="1">
        <f t="array" ref="Q79">INDEX(C:C,$N79)/INDEX(C:C,$N$2)*1000</f>
        <v>1015.0992450422341</v>
      </c>
      <c r="R79" cm="1">
        <f t="array" ref="R79">INDEX(D:D,$N79)/INDEX(D:D,$N$2)*1000</f>
        <v>1015.2010753969618</v>
      </c>
      <c r="S79" cm="1">
        <f t="array" ref="S79">INDEX(E:E,$N79)/INDEX(E:E,$N$2)*1000</f>
        <v>1017.7394921578044</v>
      </c>
      <c r="T79" s="82" t="str">
        <f t="shared" si="40"/>
        <v/>
      </c>
      <c r="U79" s="82" t="str">
        <f t="shared" si="41"/>
        <v/>
      </c>
      <c r="V79" s="82" t="str">
        <f t="shared" si="42"/>
        <v/>
      </c>
      <c r="W79" s="82">
        <f t="shared" si="36"/>
        <v>-2.1262043840583828E-3</v>
      </c>
      <c r="X79" s="82">
        <f t="shared" si="37"/>
        <v>-2.6402471155703325E-3</v>
      </c>
      <c r="Y79" s="82">
        <f t="shared" si="38"/>
        <v>-2.5384167608426653E-3</v>
      </c>
      <c r="AA79">
        <f t="shared" si="43"/>
        <v>1506</v>
      </c>
      <c r="AB79" s="265" cm="1">
        <f t="array" ref="AB79">INDEX($A:$A,AA79)</f>
        <v>45660</v>
      </c>
      <c r="AC79" cm="1">
        <f t="array" ref="AC79">INDEX(B:B,$AA79)/INDEX(B:B,$AA$2)*1000</f>
        <v>1039.9093043321222</v>
      </c>
      <c r="AD79" cm="1">
        <f t="array" ref="AD79">INDEX(C:C,$AA79)/INDEX(C:C,$AA$2)*1000</f>
        <v>1033.694567973482</v>
      </c>
      <c r="AE79" cm="1">
        <f t="array" ref="AE79">INDEX(D:D,$AA79)/INDEX(D:D,$AA$2)*1000</f>
        <v>1034.9197722457527</v>
      </c>
      <c r="AF79" cm="1">
        <f t="array" ref="AF79">INDEX(E:E,$AA79)/INDEX(E:E,$AA$2)*1000</f>
        <v>1031.236452010982</v>
      </c>
      <c r="AG79" s="82">
        <f t="shared" si="24"/>
        <v>8.6728523211402255E-3</v>
      </c>
      <c r="AH79" s="82">
        <f t="shared" si="25"/>
        <v>2.4581159624999598E-3</v>
      </c>
      <c r="AI79" s="82">
        <f t="shared" si="26"/>
        <v>3.6833202347706902E-3</v>
      </c>
      <c r="AJ79" s="82" t="str">
        <f t="shared" si="27"/>
        <v/>
      </c>
      <c r="AK79" s="82" t="str">
        <f t="shared" si="28"/>
        <v/>
      </c>
      <c r="AL79" s="82" t="str">
        <f t="shared" si="29"/>
        <v/>
      </c>
    </row>
    <row r="80" spans="1:38" ht="16" x14ac:dyDescent="0.2">
      <c r="A80" s="211">
        <v>43584</v>
      </c>
      <c r="B80" s="281">
        <v>1000</v>
      </c>
      <c r="C80" s="281">
        <v>1079.626661</v>
      </c>
      <c r="D80" s="281">
        <v>1079.626661</v>
      </c>
      <c r="E80" s="281">
        <v>1000</v>
      </c>
      <c r="F80" s="281">
        <v>1077.550199</v>
      </c>
      <c r="G80" s="82" t="str">
        <f t="shared" si="30"/>
        <v/>
      </c>
      <c r="H80" s="82">
        <f t="shared" si="31"/>
        <v>2.0764619999999925E-3</v>
      </c>
      <c r="I80" s="82">
        <f t="shared" si="32"/>
        <v>2.0764619999999925E-3</v>
      </c>
      <c r="J80" s="82" t="str">
        <f t="shared" si="33"/>
        <v/>
      </c>
      <c r="K80" s="82" t="str">
        <f t="shared" si="34"/>
        <v/>
      </c>
      <c r="L80" s="82" t="str">
        <f t="shared" si="35"/>
        <v/>
      </c>
      <c r="N80">
        <f t="shared" si="39"/>
        <v>1005</v>
      </c>
      <c r="O80" s="212" cm="1">
        <f t="array" ref="O80">INDEX($A:$A,N80)</f>
        <v>44931</v>
      </c>
      <c r="P80" cm="1">
        <f t="array" ref="P80">INDEX(B:B,$N80)/INDEX(B:B,$N$2)*1000</f>
        <v>1018.0623701726363</v>
      </c>
      <c r="Q80" cm="1">
        <f t="array" ref="Q80">INDEX(C:C,$N80)/INDEX(C:C,$N$2)*1000</f>
        <v>1017.1272009923163</v>
      </c>
      <c r="R80" cm="1">
        <f t="array" ref="R80">INDEX(D:D,$N80)/INDEX(D:D,$N$2)*1000</f>
        <v>1017.3124544136909</v>
      </c>
      <c r="S80" cm="1">
        <f t="array" ref="S80">INDEX(E:E,$N80)/INDEX(E:E,$N$2)*1000</f>
        <v>1020.268727859929</v>
      </c>
      <c r="T80" s="82" t="str">
        <f t="shared" si="40"/>
        <v/>
      </c>
      <c r="U80" s="82" t="str">
        <f t="shared" si="41"/>
        <v/>
      </c>
      <c r="V80" s="82" t="str">
        <f t="shared" si="42"/>
        <v/>
      </c>
      <c r="W80" s="82">
        <f t="shared" si="36"/>
        <v>-2.2063576872926659E-3</v>
      </c>
      <c r="X80" s="82">
        <f t="shared" si="37"/>
        <v>-3.1415268676126969E-3</v>
      </c>
      <c r="Y80" s="82">
        <f t="shared" si="38"/>
        <v>-2.956273446238015E-3</v>
      </c>
      <c r="AA80">
        <f t="shared" si="43"/>
        <v>1507</v>
      </c>
      <c r="AB80" s="265" cm="1">
        <f t="array" ref="AB80">INDEX($A:$A,AA80)</f>
        <v>45663</v>
      </c>
      <c r="AC80" cm="1">
        <f t="array" ref="AC80">INDEX(B:B,$AA80)/INDEX(B:B,$AA$2)*1000</f>
        <v>1039.4575050680876</v>
      </c>
      <c r="AD80" cm="1">
        <f t="array" ref="AD80">INDEX(C:C,$AA80)/INDEX(C:C,$AA$2)*1000</f>
        <v>1033.451492788349</v>
      </c>
      <c r="AE80" cm="1">
        <f t="array" ref="AE80">INDEX(D:D,$AA80)/INDEX(D:D,$AA$2)*1000</f>
        <v>1034.6355486173136</v>
      </c>
      <c r="AF80" cm="1">
        <f t="array" ref="AF80">INDEX(E:E,$AA80)/INDEX(E:E,$AA$2)*1000</f>
        <v>1030.9694346668514</v>
      </c>
      <c r="AG80" s="82">
        <f t="shared" si="24"/>
        <v>8.4880704012362009E-3</v>
      </c>
      <c r="AH80" s="82">
        <f t="shared" si="25"/>
        <v>2.4820581214976302E-3</v>
      </c>
      <c r="AI80" s="82">
        <f t="shared" si="26"/>
        <v>3.6661139504622041E-3</v>
      </c>
      <c r="AJ80" s="82" t="str">
        <f t="shared" si="27"/>
        <v/>
      </c>
      <c r="AK80" s="82" t="str">
        <f t="shared" si="28"/>
        <v/>
      </c>
      <c r="AL80" s="82" t="str">
        <f t="shared" si="29"/>
        <v/>
      </c>
    </row>
    <row r="81" spans="1:38" ht="16" x14ac:dyDescent="0.2">
      <c r="A81" s="211">
        <v>43585</v>
      </c>
      <c r="B81" s="281">
        <v>1000</v>
      </c>
      <c r="C81" s="281">
        <v>1080.496893</v>
      </c>
      <c r="D81" s="281">
        <v>1080.496893</v>
      </c>
      <c r="E81" s="281">
        <v>1000</v>
      </c>
      <c r="F81" s="281">
        <v>1078.814386</v>
      </c>
      <c r="G81" s="82" t="str">
        <f t="shared" si="30"/>
        <v/>
      </c>
      <c r="H81" s="82">
        <f t="shared" si="31"/>
        <v>1.682506999999987E-3</v>
      </c>
      <c r="I81" s="82">
        <f t="shared" si="32"/>
        <v>1.682506999999987E-3</v>
      </c>
      <c r="J81" s="82" t="str">
        <f t="shared" si="33"/>
        <v/>
      </c>
      <c r="K81" s="82" t="str">
        <f t="shared" si="34"/>
        <v/>
      </c>
      <c r="L81" s="82" t="str">
        <f t="shared" si="35"/>
        <v/>
      </c>
      <c r="N81">
        <f t="shared" si="39"/>
        <v>1006</v>
      </c>
      <c r="O81" s="212" cm="1">
        <f t="array" ref="O81">INDEX($A:$A,N81)</f>
        <v>44932</v>
      </c>
      <c r="P81" cm="1">
        <f t="array" ref="P81">INDEX(B:B,$N81)/INDEX(B:B,$N$2)*1000</f>
        <v>1027.1325040984341</v>
      </c>
      <c r="Q81" cm="1">
        <f t="array" ref="Q81">INDEX(C:C,$N81)/INDEX(C:C,$N$2)*1000</f>
        <v>1027.7281059348688</v>
      </c>
      <c r="R81" cm="1">
        <f t="array" ref="R81">INDEX(D:D,$N81)/INDEX(D:D,$N$2)*1000</f>
        <v>1027.6101198877916</v>
      </c>
      <c r="S81" cm="1">
        <f t="array" ref="S81">INDEX(E:E,$N81)/INDEX(E:E,$N$2)*1000</f>
        <v>1028.9410121993888</v>
      </c>
      <c r="T81" s="82" t="str">
        <f t="shared" si="40"/>
        <v/>
      </c>
      <c r="U81" s="82" t="str">
        <f t="shared" si="41"/>
        <v/>
      </c>
      <c r="V81" s="82" t="str">
        <f t="shared" si="42"/>
        <v/>
      </c>
      <c r="W81" s="82">
        <f t="shared" si="36"/>
        <v>-1.8085081009546684E-3</v>
      </c>
      <c r="X81" s="82">
        <f t="shared" si="37"/>
        <v>-1.2129062645199157E-3</v>
      </c>
      <c r="Y81" s="82">
        <f t="shared" si="38"/>
        <v>-1.3308923115971539E-3</v>
      </c>
      <c r="AA81">
        <f t="shared" si="43"/>
        <v>1508</v>
      </c>
      <c r="AB81" s="265" cm="1">
        <f t="array" ref="AB81">INDEX($A:$A,AA81)</f>
        <v>45664</v>
      </c>
      <c r="AC81" cm="1">
        <f t="array" ref="AC81">INDEX(B:B,$AA81)/INDEX(B:B,$AA$2)*1000</f>
        <v>1034.7981069025489</v>
      </c>
      <c r="AD81" cm="1">
        <f t="array" ref="AD81">INDEX(C:C,$AA81)/INDEX(C:C,$AA$2)*1000</f>
        <v>1028.7015419276961</v>
      </c>
      <c r="AE81" cm="1">
        <f t="array" ref="AE81">INDEX(D:D,$AA81)/INDEX(D:D,$AA$2)*1000</f>
        <v>1029.9034491333096</v>
      </c>
      <c r="AF81" cm="1">
        <f t="array" ref="AF81">INDEX(E:E,$AA81)/INDEX(E:E,$AA$2)*1000</f>
        <v>1026.6521738470669</v>
      </c>
      <c r="AG81" s="82">
        <f t="shared" si="24"/>
        <v>8.1459330554819187E-3</v>
      </c>
      <c r="AH81" s="82">
        <f t="shared" si="25"/>
        <v>2.049368080629165E-3</v>
      </c>
      <c r="AI81" s="82">
        <f t="shared" si="26"/>
        <v>3.2512752862426169E-3</v>
      </c>
      <c r="AJ81" s="82" t="str">
        <f t="shared" si="27"/>
        <v/>
      </c>
      <c r="AK81" s="82" t="str">
        <f t="shared" si="28"/>
        <v/>
      </c>
      <c r="AL81" s="82" t="str">
        <f t="shared" si="29"/>
        <v/>
      </c>
    </row>
    <row r="82" spans="1:38" ht="16" x14ac:dyDescent="0.2">
      <c r="A82" s="211">
        <v>43586</v>
      </c>
      <c r="B82" s="281">
        <v>1000</v>
      </c>
      <c r="C82" s="281">
        <v>1079.012385</v>
      </c>
      <c r="D82" s="281">
        <v>1079.012385</v>
      </c>
      <c r="E82" s="281">
        <v>1000</v>
      </c>
      <c r="F82" s="281">
        <v>1077.5996479999999</v>
      </c>
      <c r="G82" s="82" t="str">
        <f t="shared" si="30"/>
        <v/>
      </c>
      <c r="H82" s="82">
        <f t="shared" si="31"/>
        <v>1.4127370000001065E-3</v>
      </c>
      <c r="I82" s="82">
        <f t="shared" si="32"/>
        <v>1.4127370000001065E-3</v>
      </c>
      <c r="J82" s="82" t="str">
        <f t="shared" si="33"/>
        <v/>
      </c>
      <c r="K82" s="82" t="str">
        <f t="shared" si="34"/>
        <v/>
      </c>
      <c r="L82" s="82" t="str">
        <f t="shared" si="35"/>
        <v/>
      </c>
      <c r="N82">
        <f t="shared" si="39"/>
        <v>1007</v>
      </c>
      <c r="O82" s="212" cm="1">
        <f t="array" ref="O82">INDEX($A:$A,N82)</f>
        <v>44935</v>
      </c>
      <c r="P82" cm="1">
        <f t="array" ref="P82">INDEX(B:B,$N82)/INDEX(B:B,$N$2)*1000</f>
        <v>1026.9476931110264</v>
      </c>
      <c r="Q82" cm="1">
        <f t="array" ref="Q82">INDEX(C:C,$N82)/INDEX(C:C,$N$2)*1000</f>
        <v>1028.1029197285627</v>
      </c>
      <c r="R82" cm="1">
        <f t="array" ref="R82">INDEX(D:D,$N82)/INDEX(D:D,$N$2)*1000</f>
        <v>1027.8740743902001</v>
      </c>
      <c r="S82" cm="1">
        <f t="array" ref="S82">INDEX(E:E,$N82)/INDEX(E:E,$N$2)*1000</f>
        <v>1028.7633746120653</v>
      </c>
      <c r="T82" s="82" t="str">
        <f t="shared" si="40"/>
        <v/>
      </c>
      <c r="U82" s="82" t="str">
        <f t="shared" si="41"/>
        <v/>
      </c>
      <c r="V82" s="82" t="str">
        <f t="shared" si="42"/>
        <v/>
      </c>
      <c r="W82" s="82">
        <f t="shared" si="36"/>
        <v>-1.8156815010388527E-3</v>
      </c>
      <c r="X82" s="82">
        <f t="shared" si="37"/>
        <v>-6.6045488350255257E-4</v>
      </c>
      <c r="Y82" s="82">
        <f t="shared" si="38"/>
        <v>-8.893002218651418E-4</v>
      </c>
      <c r="AA82">
        <f t="shared" si="43"/>
        <v>1509</v>
      </c>
      <c r="AB82" s="265" cm="1">
        <f t="array" ref="AB82">INDEX($A:$A,AA82)</f>
        <v>45665</v>
      </c>
      <c r="AC82" cm="1">
        <f t="array" ref="AC82">INDEX(B:B,$AA82)/INDEX(B:B,$AA$2)*1000</f>
        <v>1039.5278077531609</v>
      </c>
      <c r="AD82" cm="1">
        <f t="array" ref="AD82">INDEX(C:C,$AA82)/INDEX(C:C,$AA$2)*1000</f>
        <v>1032.8165536473123</v>
      </c>
      <c r="AE82" cm="1">
        <f t="array" ref="AE82">INDEX(D:D,$AA82)/INDEX(D:D,$AA$2)*1000</f>
        <v>1034.1396439838611</v>
      </c>
      <c r="AF82" cm="1">
        <f t="array" ref="AF82">INDEX(E:E,$AA82)/INDEX(E:E,$AA$2)*1000</f>
        <v>1030.7148914780885</v>
      </c>
      <c r="AG82" s="82">
        <f t="shared" si="24"/>
        <v>8.8129162750724393E-3</v>
      </c>
      <c r="AH82" s="82">
        <f t="shared" si="25"/>
        <v>2.1016621692238006E-3</v>
      </c>
      <c r="AI82" s="82">
        <f t="shared" si="26"/>
        <v>3.4247525057726309E-3</v>
      </c>
      <c r="AJ82" s="82" t="str">
        <f t="shared" si="27"/>
        <v/>
      </c>
      <c r="AK82" s="82" t="str">
        <f t="shared" si="28"/>
        <v/>
      </c>
      <c r="AL82" s="82" t="str">
        <f t="shared" si="29"/>
        <v/>
      </c>
    </row>
    <row r="83" spans="1:38" ht="16" x14ac:dyDescent="0.2">
      <c r="A83" s="211">
        <v>43587</v>
      </c>
      <c r="B83" s="281">
        <v>1000</v>
      </c>
      <c r="C83" s="281">
        <v>1075.4110020000001</v>
      </c>
      <c r="D83" s="281">
        <v>1075.4110020000001</v>
      </c>
      <c r="E83" s="281">
        <v>1000</v>
      </c>
      <c r="F83" s="281">
        <v>1073.628753</v>
      </c>
      <c r="G83" s="82" t="str">
        <f t="shared" si="30"/>
        <v/>
      </c>
      <c r="H83" s="82">
        <f t="shared" si="31"/>
        <v>1.7822490000000927E-3</v>
      </c>
      <c r="I83" s="82">
        <f t="shared" si="32"/>
        <v>1.7822490000000927E-3</v>
      </c>
      <c r="J83" s="82" t="str">
        <f t="shared" si="33"/>
        <v/>
      </c>
      <c r="K83" s="82" t="str">
        <f t="shared" si="34"/>
        <v/>
      </c>
      <c r="L83" s="82" t="str">
        <f t="shared" si="35"/>
        <v/>
      </c>
      <c r="N83">
        <f t="shared" si="39"/>
        <v>1008</v>
      </c>
      <c r="O83" s="212" cm="1">
        <f t="array" ref="O83">INDEX($A:$A,N83)</f>
        <v>44936</v>
      </c>
      <c r="P83" cm="1">
        <f t="array" ref="P83">INDEX(B:B,$N83)/INDEX(B:B,$N$2)*1000</f>
        <v>1029.0018980632642</v>
      </c>
      <c r="Q83" cm="1">
        <f t="array" ref="Q83">INDEX(C:C,$N83)/INDEX(C:C,$N$2)*1000</f>
        <v>1029.5915435338238</v>
      </c>
      <c r="R83" cm="1">
        <f t="array" ref="R83">INDEX(D:D,$N83)/INDEX(D:D,$N$2)*1000</f>
        <v>1029.4747369265908</v>
      </c>
      <c r="S83" cm="1">
        <f t="array" ref="S83">INDEX(E:E,$N83)/INDEX(E:E,$N$2)*1000</f>
        <v>1030.3813857580146</v>
      </c>
      <c r="T83" s="82" t="str">
        <f t="shared" si="40"/>
        <v/>
      </c>
      <c r="U83" s="82" t="str">
        <f t="shared" si="41"/>
        <v/>
      </c>
      <c r="V83" s="82" t="str">
        <f t="shared" si="42"/>
        <v/>
      </c>
      <c r="W83" s="82">
        <f t="shared" si="36"/>
        <v>-1.3794876947504236E-3</v>
      </c>
      <c r="X83" s="82">
        <f t="shared" si="37"/>
        <v>-7.8984222419080656E-4</v>
      </c>
      <c r="Y83" s="82">
        <f t="shared" si="38"/>
        <v>-9.0664883142380862E-4</v>
      </c>
      <c r="AA83">
        <f t="shared" si="43"/>
        <v>1510</v>
      </c>
      <c r="AB83" s="265" cm="1">
        <f t="array" ref="AB83">INDEX($A:$A,AA83)</f>
        <v>45666</v>
      </c>
      <c r="AC83" cm="1">
        <f t="array" ref="AC83">INDEX(B:B,$AA83)/INDEX(B:B,$AA$2)*1000</f>
        <v>1034.1888200908531</v>
      </c>
      <c r="AD83" cm="1">
        <f t="array" ref="AD83">INDEX(C:C,$AA83)/INDEX(C:C,$AA$2)*1000</f>
        <v>1027.7917619103021</v>
      </c>
      <c r="AE83" cm="1">
        <f t="array" ref="AE83">INDEX(D:D,$AA83)/INDEX(D:D,$AA$2)*1000</f>
        <v>1029.0529104081902</v>
      </c>
      <c r="AF83" cm="1">
        <f t="array" ref="AF83">INDEX(E:E,$AA83)/INDEX(E:E,$AA$2)*1000</f>
        <v>1025.5983495341009</v>
      </c>
      <c r="AG83" s="82">
        <f t="shared" si="24"/>
        <v>8.5904705567522791E-3</v>
      </c>
      <c r="AH83" s="82">
        <f t="shared" si="25"/>
        <v>2.1934123762011948E-3</v>
      </c>
      <c r="AI83" s="82">
        <f t="shared" si="26"/>
        <v>3.4545608740893384E-3</v>
      </c>
      <c r="AJ83" s="82" t="str">
        <f t="shared" si="27"/>
        <v/>
      </c>
      <c r="AK83" s="82" t="str">
        <f t="shared" si="28"/>
        <v/>
      </c>
      <c r="AL83" s="82" t="str">
        <f t="shared" si="29"/>
        <v/>
      </c>
    </row>
    <row r="84" spans="1:38" ht="15.75" customHeight="1" x14ac:dyDescent="0.2">
      <c r="A84" s="211">
        <v>43588</v>
      </c>
      <c r="B84" s="281">
        <v>1000</v>
      </c>
      <c r="C84" s="281">
        <v>1079.786599</v>
      </c>
      <c r="D84" s="281">
        <v>1079.786599</v>
      </c>
      <c r="E84" s="281">
        <v>1000</v>
      </c>
      <c r="F84" s="281">
        <v>1077.6651199999999</v>
      </c>
      <c r="G84" s="82" t="str">
        <f t="shared" si="30"/>
        <v/>
      </c>
      <c r="H84" s="82">
        <f t="shared" si="31"/>
        <v>2.1214790000001356E-3</v>
      </c>
      <c r="I84" s="82">
        <f t="shared" si="32"/>
        <v>2.1214790000001356E-3</v>
      </c>
      <c r="J84" s="82" t="str">
        <f t="shared" si="33"/>
        <v/>
      </c>
      <c r="K84" s="82" t="str">
        <f t="shared" si="34"/>
        <v/>
      </c>
      <c r="L84" s="82" t="str">
        <f t="shared" si="35"/>
        <v/>
      </c>
      <c r="N84">
        <f t="shared" si="39"/>
        <v>1009</v>
      </c>
      <c r="O84" s="212" cm="1">
        <f t="array" ref="O84">INDEX($A:$A,N84)</f>
        <v>44937</v>
      </c>
      <c r="P84" cm="1">
        <f t="array" ref="P84">INDEX(B:B,$N84)/INDEX(B:B,$N$2)*1000</f>
        <v>1036.5945240904043</v>
      </c>
      <c r="Q84" cm="1">
        <f t="array" ref="Q84">INDEX(C:C,$N84)/INDEX(C:C,$N$2)*1000</f>
        <v>1037.7170398119633</v>
      </c>
      <c r="R84" cm="1">
        <f t="array" ref="R84">INDEX(D:D,$N84)/INDEX(D:D,$N$2)*1000</f>
        <v>1037.4946739769041</v>
      </c>
      <c r="S84" cm="1">
        <f t="array" ref="S84">INDEX(E:E,$N84)/INDEX(E:E,$N$2)*1000</f>
        <v>1037.978134248985</v>
      </c>
      <c r="T84" s="82" t="str">
        <f t="shared" si="40"/>
        <v/>
      </c>
      <c r="U84" s="82" t="str">
        <f t="shared" si="41"/>
        <v/>
      </c>
      <c r="V84" s="82" t="str">
        <f t="shared" si="42"/>
        <v/>
      </c>
      <c r="W84" s="82">
        <f t="shared" si="36"/>
        <v>-1.3836101585807227E-3</v>
      </c>
      <c r="X84" s="82">
        <f t="shared" si="37"/>
        <v>-2.6109443702171121E-4</v>
      </c>
      <c r="Y84" s="82">
        <f t="shared" si="38"/>
        <v>-4.8346027208094708E-4</v>
      </c>
      <c r="AA84">
        <f t="shared" si="43"/>
        <v>1511</v>
      </c>
      <c r="AB84" s="265" cm="1">
        <f t="array" ref="AB84">INDEX($A:$A,AA84)</f>
        <v>45667</v>
      </c>
      <c r="AC84" cm="1">
        <f t="array" ref="AC84">INDEX(B:B,$AA84)/INDEX(B:B,$AA$2)*1000</f>
        <v>1024.279876594275</v>
      </c>
      <c r="AD84" cm="1">
        <f t="array" ref="AD84">INDEX(C:C,$AA84)/INDEX(C:C,$AA$2)*1000</f>
        <v>1018.378559263458</v>
      </c>
      <c r="AE84" cm="1">
        <f t="array" ref="AE84">INDEX(D:D,$AA84)/INDEX(D:D,$AA$2)*1000</f>
        <v>1019.5419746291357</v>
      </c>
      <c r="AF84" cm="1">
        <f t="array" ref="AF84">INDEX(E:E,$AA84)/INDEX(E:E,$AA$2)*1000</f>
        <v>1015.9908830759119</v>
      </c>
      <c r="AG84" s="82">
        <f t="shared" si="24"/>
        <v>8.2889935183631004E-3</v>
      </c>
      <c r="AH84" s="82">
        <f t="shared" si="25"/>
        <v>2.387676187546049E-3</v>
      </c>
      <c r="AI84" s="82">
        <f t="shared" si="26"/>
        <v>3.5510915532237278E-3</v>
      </c>
      <c r="AJ84" s="82" t="str">
        <f t="shared" si="27"/>
        <v/>
      </c>
      <c r="AK84" s="82" t="str">
        <f t="shared" si="28"/>
        <v/>
      </c>
      <c r="AL84" s="82" t="str">
        <f t="shared" si="29"/>
        <v/>
      </c>
    </row>
    <row r="85" spans="1:38" ht="15.75" customHeight="1" x14ac:dyDescent="0.2">
      <c r="A85" s="211">
        <v>43591</v>
      </c>
      <c r="B85" s="281">
        <v>1000</v>
      </c>
      <c r="C85" s="281">
        <v>1078.1277580000001</v>
      </c>
      <c r="D85" s="281">
        <v>1078.1277580000001</v>
      </c>
      <c r="E85" s="281">
        <v>1000</v>
      </c>
      <c r="F85" s="281">
        <v>1076.7079940000001</v>
      </c>
      <c r="G85" s="82" t="str">
        <f t="shared" si="30"/>
        <v/>
      </c>
      <c r="H85" s="82">
        <f t="shared" si="31"/>
        <v>1.4197639999999866E-3</v>
      </c>
      <c r="I85" s="82">
        <f t="shared" si="32"/>
        <v>1.4197639999999866E-3</v>
      </c>
      <c r="J85" s="82" t="str">
        <f t="shared" si="33"/>
        <v/>
      </c>
      <c r="K85" s="82" t="str">
        <f t="shared" si="34"/>
        <v/>
      </c>
      <c r="L85" s="82" t="str">
        <f t="shared" si="35"/>
        <v/>
      </c>
      <c r="N85">
        <f t="shared" si="39"/>
        <v>1010</v>
      </c>
      <c r="O85" s="212" cm="1">
        <f t="array" ref="O85">INDEX($A:$A,N85)</f>
        <v>44938</v>
      </c>
      <c r="P85" cm="1">
        <f t="array" ref="P85">INDEX(B:B,$N85)/INDEX(B:B,$N$2)*1000</f>
        <v>1044.3346668490142</v>
      </c>
      <c r="Q85" cm="1">
        <f t="array" ref="Q85">INDEX(C:C,$N85)/INDEX(C:C,$N$2)*1000</f>
        <v>1044.4970876634443</v>
      </c>
      <c r="R85" cm="1">
        <f t="array" ref="R85">INDEX(D:D,$N85)/INDEX(D:D,$N$2)*1000</f>
        <v>1044.4649129443046</v>
      </c>
      <c r="S85" cm="1">
        <f t="array" ref="S85">INDEX(E:E,$N85)/INDEX(E:E,$N$2)*1000</f>
        <v>1046.3871741887497</v>
      </c>
      <c r="T85" s="82" t="str">
        <f t="shared" si="40"/>
        <v/>
      </c>
      <c r="U85" s="82" t="str">
        <f t="shared" si="41"/>
        <v/>
      </c>
      <c r="V85" s="82" t="str">
        <f t="shared" si="42"/>
        <v/>
      </c>
      <c r="W85" s="82">
        <f t="shared" si="36"/>
        <v>-2.0525073397354844E-3</v>
      </c>
      <c r="X85" s="82">
        <f t="shared" si="37"/>
        <v>-1.890086525305378E-3</v>
      </c>
      <c r="Y85" s="82">
        <f t="shared" si="38"/>
        <v>-1.9222612444450534E-3</v>
      </c>
      <c r="AA85">
        <f t="shared" si="43"/>
        <v>1512</v>
      </c>
      <c r="AB85" s="265" cm="1">
        <f t="array" ref="AB85">INDEX($A:$A,AA85)</f>
        <v>45670</v>
      </c>
      <c r="AC85" cm="1">
        <f t="array" ref="AC85">INDEX(B:B,$AA85)/INDEX(B:B,$AA$2)*1000</f>
        <v>1020.9606084186436</v>
      </c>
      <c r="AD85" cm="1">
        <f t="array" ref="AD85">INDEX(C:C,$AA85)/INDEX(C:C,$AA$2)*1000</f>
        <v>1014.7750010200791</v>
      </c>
      <c r="AE85" cm="1">
        <f t="array" ref="AE85">INDEX(D:D,$AA85)/INDEX(D:D,$AA$2)*1000</f>
        <v>1015.9944626050361</v>
      </c>
      <c r="AF85" cm="1">
        <f t="array" ref="AF85">INDEX(E:E,$AA85)/INDEX(E:E,$AA$2)*1000</f>
        <v>1012.5586440497352</v>
      </c>
      <c r="AG85" s="82">
        <f t="shared" si="24"/>
        <v>8.4019643689083531E-3</v>
      </c>
      <c r="AH85" s="82">
        <f t="shared" si="25"/>
        <v>2.2163569703438951E-3</v>
      </c>
      <c r="AI85" s="82">
        <f t="shared" si="26"/>
        <v>3.4358185553008979E-3</v>
      </c>
      <c r="AJ85" s="82" t="str">
        <f t="shared" si="27"/>
        <v/>
      </c>
      <c r="AK85" s="82" t="str">
        <f t="shared" si="28"/>
        <v/>
      </c>
      <c r="AL85" s="82" t="str">
        <f t="shared" si="29"/>
        <v/>
      </c>
    </row>
    <row r="86" spans="1:38" ht="15.75" customHeight="1" x14ac:dyDescent="0.2">
      <c r="A86" s="211">
        <v>43592</v>
      </c>
      <c r="B86" s="281">
        <v>1000</v>
      </c>
      <c r="C86" s="281">
        <v>1073.758865</v>
      </c>
      <c r="D86" s="281">
        <v>1073.758865</v>
      </c>
      <c r="E86" s="281">
        <v>1000</v>
      </c>
      <c r="F86" s="281">
        <v>1073.4680539999999</v>
      </c>
      <c r="G86" s="82" t="str">
        <f t="shared" si="30"/>
        <v/>
      </c>
      <c r="H86" s="82">
        <f t="shared" si="31"/>
        <v>2.9081100000007609E-4</v>
      </c>
      <c r="I86" s="82">
        <f t="shared" si="32"/>
        <v>2.9081100000007609E-4</v>
      </c>
      <c r="J86" s="82" t="str">
        <f t="shared" si="33"/>
        <v/>
      </c>
      <c r="K86" s="82" t="str">
        <f t="shared" si="34"/>
        <v/>
      </c>
      <c r="L86" s="82" t="str">
        <f t="shared" si="35"/>
        <v/>
      </c>
      <c r="N86">
        <f t="shared" si="39"/>
        <v>1011</v>
      </c>
      <c r="O86" s="212" cm="1">
        <f t="array" ref="O86">INDEX($A:$A,N86)</f>
        <v>44939</v>
      </c>
      <c r="P86" cm="1">
        <f t="array" ref="P86">INDEX(B:B,$N86)/INDEX(B:B,$N$2)*1000</f>
        <v>1048.2778239140284</v>
      </c>
      <c r="Q86" cm="1">
        <f t="array" ref="Q86">INDEX(C:C,$N86)/INDEX(C:C,$N$2)*1000</f>
        <v>1049.139427044827</v>
      </c>
      <c r="R86" cm="1">
        <f t="array" ref="R86">INDEX(D:D,$N86)/INDEX(D:D,$N$2)*1000</f>
        <v>1048.9687466628081</v>
      </c>
      <c r="S86" cm="1">
        <f t="array" ref="S86">INDEX(E:E,$N86)/INDEX(E:E,$N$2)*1000</f>
        <v>1049.8389889248776</v>
      </c>
      <c r="T86" s="82" t="str">
        <f t="shared" si="40"/>
        <v/>
      </c>
      <c r="U86" s="82" t="str">
        <f t="shared" si="41"/>
        <v/>
      </c>
      <c r="V86" s="82" t="str">
        <f t="shared" si="42"/>
        <v/>
      </c>
      <c r="W86" s="82">
        <f t="shared" si="36"/>
        <v>-1.5611650108492085E-3</v>
      </c>
      <c r="X86" s="82">
        <f t="shared" si="37"/>
        <v>-6.9956188005062354E-4</v>
      </c>
      <c r="Y86" s="82">
        <f t="shared" si="38"/>
        <v>-8.7024226206949612E-4</v>
      </c>
      <c r="AA86">
        <f t="shared" si="43"/>
        <v>1513</v>
      </c>
      <c r="AB86" s="265" cm="1">
        <f t="array" ref="AB86">INDEX($A:$A,AA86)</f>
        <v>45671</v>
      </c>
      <c r="AC86" cm="1">
        <f t="array" ref="AC86">INDEX(B:B,$AA86)/INDEX(B:B,$AA$2)*1000</f>
        <v>1019.4257391315419</v>
      </c>
      <c r="AD86" cm="1">
        <f t="array" ref="AD86">INDEX(C:C,$AA86)/INDEX(C:C,$AA$2)*1000</f>
        <v>1013.2166256358355</v>
      </c>
      <c r="AE86" cm="1">
        <f t="array" ref="AE86">INDEX(D:D,$AA86)/INDEX(D:D,$AA$2)*1000</f>
        <v>1014.4407219909203</v>
      </c>
      <c r="AF86" cm="1">
        <f t="array" ref="AF86">INDEX(E:E,$AA86)/INDEX(E:E,$AA$2)*1000</f>
        <v>1010.8916708480577</v>
      </c>
      <c r="AG86" s="82">
        <f t="shared" si="24"/>
        <v>8.5340682834842019E-3</v>
      </c>
      <c r="AH86" s="82">
        <f t="shared" si="25"/>
        <v>2.324954787777756E-3</v>
      </c>
      <c r="AI86" s="82">
        <f t="shared" si="26"/>
        <v>3.5490511428625951E-3</v>
      </c>
      <c r="AJ86" s="82" t="str">
        <f t="shared" si="27"/>
        <v/>
      </c>
      <c r="AK86" s="82" t="str">
        <f t="shared" si="28"/>
        <v/>
      </c>
      <c r="AL86" s="82" t="str">
        <f t="shared" si="29"/>
        <v/>
      </c>
    </row>
    <row r="87" spans="1:38" ht="15.75" customHeight="1" x14ac:dyDescent="0.2">
      <c r="A87" s="211">
        <v>43593</v>
      </c>
      <c r="B87" s="281">
        <v>1000</v>
      </c>
      <c r="C87" s="281">
        <v>1073.548389</v>
      </c>
      <c r="D87" s="281">
        <v>1073.548389</v>
      </c>
      <c r="E87" s="281">
        <v>1000</v>
      </c>
      <c r="F87" s="281">
        <v>1073.163372</v>
      </c>
      <c r="G87" s="82" t="str">
        <f t="shared" si="30"/>
        <v/>
      </c>
      <c r="H87" s="82">
        <f t="shared" si="31"/>
        <v>3.8501700000006167E-4</v>
      </c>
      <c r="I87" s="82">
        <f t="shared" si="32"/>
        <v>3.8501700000006167E-4</v>
      </c>
      <c r="J87" s="82" t="str">
        <f t="shared" si="33"/>
        <v/>
      </c>
      <c r="K87" s="82" t="str">
        <f t="shared" si="34"/>
        <v/>
      </c>
      <c r="L87" s="82" t="str">
        <f t="shared" si="35"/>
        <v/>
      </c>
      <c r="N87">
        <f t="shared" si="39"/>
        <v>1012</v>
      </c>
      <c r="O87" s="212" cm="1">
        <f t="array" ref="O87">INDEX($A:$A,N87)</f>
        <v>44942</v>
      </c>
      <c r="P87" cm="1">
        <f t="array" ref="P87">INDEX(B:B,$N87)/INDEX(B:B,$N$2)*1000</f>
        <v>1048.84636793347</v>
      </c>
      <c r="Q87" cm="1">
        <f t="array" ref="Q87">INDEX(C:C,$N87)/INDEX(C:C,$N$2)*1000</f>
        <v>1049.5602629440757</v>
      </c>
      <c r="R87" cm="1">
        <f t="array" ref="R87">INDEX(D:D,$N87)/INDEX(D:D,$N$2)*1000</f>
        <v>1049.4188432060703</v>
      </c>
      <c r="S87" cm="1">
        <f t="array" ref="S87">INDEX(E:E,$N87)/INDEX(E:E,$N$2)*1000</f>
        <v>1050.5926421476613</v>
      </c>
      <c r="T87" s="82" t="str">
        <f t="shared" si="40"/>
        <v/>
      </c>
      <c r="U87" s="82" t="str">
        <f t="shared" si="41"/>
        <v/>
      </c>
      <c r="V87" s="82" t="str">
        <f t="shared" si="42"/>
        <v/>
      </c>
      <c r="W87" s="82">
        <f t="shared" si="36"/>
        <v>-1.7462742141913167E-3</v>
      </c>
      <c r="X87" s="82">
        <f t="shared" si="37"/>
        <v>-1.0323792035856058E-3</v>
      </c>
      <c r="Y87" s="82">
        <f t="shared" si="38"/>
        <v>-1.1737989415910306E-3</v>
      </c>
      <c r="AA87">
        <f t="shared" si="43"/>
        <v>1514</v>
      </c>
      <c r="AB87" s="265" cm="1">
        <f t="array" ref="AB87">INDEX($A:$A,AA87)</f>
        <v>45672</v>
      </c>
      <c r="AC87" cm="1">
        <f t="array" ref="AC87">INDEX(B:B,$AA87)/INDEX(B:B,$AA$2)*1000</f>
        <v>1029.9557373450864</v>
      </c>
      <c r="AD87" cm="1">
        <f t="array" ref="AD87">INDEX(C:C,$AA87)/INDEX(C:C,$AA$2)*1000</f>
        <v>1024.1814706334642</v>
      </c>
      <c r="AE87" cm="1">
        <f t="array" ref="AE87">INDEX(D:D,$AA87)/INDEX(D:D,$AA$2)*1000</f>
        <v>1025.319838624712</v>
      </c>
      <c r="AF87" cm="1">
        <f t="array" ref="AF87">INDEX(E:E,$AA87)/INDEX(E:E,$AA$2)*1000</f>
        <v>1021.1139119335891</v>
      </c>
      <c r="AG87" s="82">
        <f t="shared" si="24"/>
        <v>8.8418254114973251E-3</v>
      </c>
      <c r="AH87" s="82">
        <f t="shared" si="25"/>
        <v>3.0675586998751216E-3</v>
      </c>
      <c r="AI87" s="82">
        <f t="shared" si="26"/>
        <v>4.2059266911229545E-3</v>
      </c>
      <c r="AJ87" s="82" t="str">
        <f t="shared" si="27"/>
        <v/>
      </c>
      <c r="AK87" s="82" t="str">
        <f t="shared" si="28"/>
        <v/>
      </c>
      <c r="AL87" s="82" t="str">
        <f t="shared" si="29"/>
        <v/>
      </c>
    </row>
    <row r="88" spans="1:38" ht="15.75" customHeight="1" x14ac:dyDescent="0.2">
      <c r="A88" s="211">
        <v>43594</v>
      </c>
      <c r="B88" s="281">
        <v>1000</v>
      </c>
      <c r="C88" s="281">
        <v>1071.1948239999999</v>
      </c>
      <c r="D88" s="281">
        <v>1071.1948239999999</v>
      </c>
      <c r="E88" s="281">
        <v>1000</v>
      </c>
      <c r="F88" s="281">
        <v>1071.53855</v>
      </c>
      <c r="G88" s="82" t="str">
        <f t="shared" si="30"/>
        <v/>
      </c>
      <c r="H88" s="82" t="str">
        <f t="shared" si="31"/>
        <v/>
      </c>
      <c r="I88" s="82" t="str">
        <f t="shared" si="32"/>
        <v/>
      </c>
      <c r="J88" s="82" t="str">
        <f t="shared" si="33"/>
        <v/>
      </c>
      <c r="K88" s="82">
        <f t="shared" si="34"/>
        <v>-3.4372600000006059E-4</v>
      </c>
      <c r="L88" s="82">
        <f t="shared" si="35"/>
        <v>-3.4372600000006059E-4</v>
      </c>
      <c r="N88">
        <f t="shared" si="39"/>
        <v>1013</v>
      </c>
      <c r="O88" s="212" cm="1">
        <f t="array" ref="O88">INDEX($A:$A,N88)</f>
        <v>44943</v>
      </c>
      <c r="P88" cm="1">
        <f t="array" ref="P88">INDEX(B:B,$N88)/INDEX(B:B,$N$2)*1000</f>
        <v>1049.8952064423697</v>
      </c>
      <c r="Q88" cm="1">
        <f t="array" ref="Q88">INDEX(C:C,$N88)/INDEX(C:C,$N$2)*1000</f>
        <v>1050.0804356752656</v>
      </c>
      <c r="R88" cm="1">
        <f t="array" ref="R88">INDEX(D:D,$N88)/INDEX(D:D,$N$2)*1000</f>
        <v>1050.0437427349455</v>
      </c>
      <c r="S88" cm="1">
        <f t="array" ref="S88">INDEX(E:E,$N88)/INDEX(E:E,$N$2)*1000</f>
        <v>1051.6746476566639</v>
      </c>
      <c r="T88" s="82" t="str">
        <f t="shared" si="40"/>
        <v/>
      </c>
      <c r="U88" s="82" t="str">
        <f t="shared" si="41"/>
        <v/>
      </c>
      <c r="V88" s="82" t="str">
        <f t="shared" si="42"/>
        <v/>
      </c>
      <c r="W88" s="82">
        <f t="shared" si="36"/>
        <v>-1.7794412142941383E-3</v>
      </c>
      <c r="X88" s="82">
        <f t="shared" si="37"/>
        <v>-1.5942119813983026E-3</v>
      </c>
      <c r="Y88" s="82">
        <f t="shared" si="38"/>
        <v>-1.6309049217184111E-3</v>
      </c>
      <c r="AA88">
        <f t="shared" si="43"/>
        <v>1515</v>
      </c>
      <c r="AB88" s="265" cm="1">
        <f t="array" ref="AB88">INDEX($A:$A,AA88)</f>
        <v>45673</v>
      </c>
      <c r="AC88" cm="1">
        <f t="array" ref="AC88">INDEX(B:B,$AA88)/INDEX(B:B,$AA$2)*1000</f>
        <v>1034.0440107811078</v>
      </c>
      <c r="AD88" cm="1">
        <f t="array" ref="AD88">INDEX(C:C,$AA88)/INDEX(C:C,$AA$2)*1000</f>
        <v>1028.8766007976326</v>
      </c>
      <c r="AE88" cm="1">
        <f t="array" ref="AE88">INDEX(D:D,$AA88)/INDEX(D:D,$AA$2)*1000</f>
        <v>1029.8953300639803</v>
      </c>
      <c r="AF88" cm="1">
        <f t="array" ref="AF88">INDEX(E:E,$AA88)/INDEX(E:E,$AA$2)*1000</f>
        <v>1025.4125148560991</v>
      </c>
      <c r="AG88" s="82">
        <f t="shared" si="24"/>
        <v>8.6314959250087218E-3</v>
      </c>
      <c r="AH88" s="82">
        <f t="shared" si="25"/>
        <v>3.4640859415335399E-3</v>
      </c>
      <c r="AI88" s="82">
        <f t="shared" si="26"/>
        <v>4.4828152078812307E-3</v>
      </c>
      <c r="AJ88" s="82" t="str">
        <f t="shared" si="27"/>
        <v/>
      </c>
      <c r="AK88" s="82" t="str">
        <f t="shared" si="28"/>
        <v/>
      </c>
      <c r="AL88" s="82" t="str">
        <f t="shared" si="29"/>
        <v/>
      </c>
    </row>
    <row r="89" spans="1:38" ht="15.75" customHeight="1" x14ac:dyDescent="0.2">
      <c r="A89" s="211">
        <v>43595</v>
      </c>
      <c r="B89" s="281">
        <v>1000</v>
      </c>
      <c r="C89" s="281">
        <v>1068.841688</v>
      </c>
      <c r="D89" s="281">
        <v>1068.841688</v>
      </c>
      <c r="E89" s="281">
        <v>1000</v>
      </c>
      <c r="F89" s="281">
        <v>1068.8770259999999</v>
      </c>
      <c r="G89" s="82" t="str">
        <f t="shared" si="30"/>
        <v/>
      </c>
      <c r="H89" s="82" t="str">
        <f t="shared" si="31"/>
        <v/>
      </c>
      <c r="I89" s="82" t="str">
        <f t="shared" si="32"/>
        <v/>
      </c>
      <c r="J89" s="82" t="str">
        <f t="shared" si="33"/>
        <v/>
      </c>
      <c r="K89" s="82">
        <f t="shared" si="34"/>
        <v>-3.5337999999910607E-5</v>
      </c>
      <c r="L89" s="82">
        <f t="shared" si="35"/>
        <v>-3.5337999999910607E-5</v>
      </c>
      <c r="N89">
        <f t="shared" si="39"/>
        <v>1014</v>
      </c>
      <c r="O89" s="212" cm="1">
        <f t="array" ref="O89">INDEX($A:$A,N89)</f>
        <v>44944</v>
      </c>
      <c r="P89" cm="1">
        <f t="array" ref="P89">INDEX(B:B,$N89)/INDEX(B:B,$N$2)*1000</f>
        <v>1052.3310597845827</v>
      </c>
      <c r="Q89" cm="1">
        <f t="array" ref="Q89">INDEX(C:C,$N89)/INDEX(C:C,$N$2)*1000</f>
        <v>1052.6024565496518</v>
      </c>
      <c r="R89" cm="1">
        <f t="array" ref="R89">INDEX(D:D,$N89)/INDEX(D:D,$N$2)*1000</f>
        <v>1052.5486940672465</v>
      </c>
      <c r="S89" cm="1">
        <f t="array" ref="S89">INDEX(E:E,$N89)/INDEX(E:E,$N$2)*1000</f>
        <v>1055.0503733902729</v>
      </c>
      <c r="T89" s="82" t="str">
        <f t="shared" si="40"/>
        <v/>
      </c>
      <c r="U89" s="82" t="str">
        <f t="shared" si="41"/>
        <v/>
      </c>
      <c r="V89" s="82" t="str">
        <f t="shared" si="42"/>
        <v/>
      </c>
      <c r="W89" s="82">
        <f t="shared" si="36"/>
        <v>-2.7193136056901041E-3</v>
      </c>
      <c r="X89" s="82">
        <f t="shared" si="37"/>
        <v>-2.447916840621019E-3</v>
      </c>
      <c r="Y89" s="82">
        <f t="shared" si="38"/>
        <v>-2.5016793230263376E-3</v>
      </c>
      <c r="AA89">
        <f t="shared" si="43"/>
        <v>1516</v>
      </c>
      <c r="AB89" s="265" cm="1">
        <f t="array" ref="AB89">INDEX($A:$A,AA89)</f>
        <v>45674</v>
      </c>
      <c r="AC89" cm="1">
        <f t="array" ref="AC89">INDEX(B:B,$AA89)/INDEX(B:B,$AA$2)*1000</f>
        <v>1041.8499842845331</v>
      </c>
      <c r="AD89" cm="1">
        <f t="array" ref="AD89">INDEX(C:C,$AA89)/INDEX(C:C,$AA$2)*1000</f>
        <v>1036.3211334816733</v>
      </c>
      <c r="AE89" cm="1">
        <f t="array" ref="AE89">INDEX(D:D,$AA89)/INDEX(D:D,$AA$2)*1000</f>
        <v>1037.4111195936741</v>
      </c>
      <c r="AF89" cm="1">
        <f t="array" ref="AF89">INDEX(E:E,$AA89)/INDEX(E:E,$AA$2)*1000</f>
        <v>1032.6348454911961</v>
      </c>
      <c r="AG89" s="82">
        <f t="shared" si="24"/>
        <v>9.2151387933370188E-3</v>
      </c>
      <c r="AH89" s="82">
        <f t="shared" si="25"/>
        <v>3.6862879904772401E-3</v>
      </c>
      <c r="AI89" s="82">
        <f t="shared" si="26"/>
        <v>4.7762741024780552E-3</v>
      </c>
      <c r="AJ89" s="82" t="str">
        <f t="shared" si="27"/>
        <v/>
      </c>
      <c r="AK89" s="82" t="str">
        <f t="shared" si="28"/>
        <v/>
      </c>
      <c r="AL89" s="82" t="str">
        <f t="shared" si="29"/>
        <v/>
      </c>
    </row>
    <row r="90" spans="1:38" ht="15.75" customHeight="1" x14ac:dyDescent="0.2">
      <c r="A90" s="211">
        <v>43598</v>
      </c>
      <c r="B90" s="281">
        <v>1000</v>
      </c>
      <c r="C90" s="281">
        <v>1064.248378</v>
      </c>
      <c r="D90" s="281">
        <v>1064.248378</v>
      </c>
      <c r="E90" s="281">
        <v>1000</v>
      </c>
      <c r="F90" s="281">
        <v>1065.827434</v>
      </c>
      <c r="G90" s="82" t="str">
        <f t="shared" si="30"/>
        <v/>
      </c>
      <c r="H90" s="82" t="str">
        <f t="shared" si="31"/>
        <v/>
      </c>
      <c r="I90" s="82" t="str">
        <f t="shared" si="32"/>
        <v/>
      </c>
      <c r="J90" s="82" t="str">
        <f t="shared" si="33"/>
        <v/>
      </c>
      <c r="K90" s="82">
        <f t="shared" si="34"/>
        <v>-1.5790560000000368E-3</v>
      </c>
      <c r="L90" s="82">
        <f t="shared" si="35"/>
        <v>-1.5790560000000368E-3</v>
      </c>
      <c r="N90">
        <f t="shared" si="39"/>
        <v>1015</v>
      </c>
      <c r="O90" s="212" cm="1">
        <f t="array" ref="O90">INDEX($A:$A,N90)</f>
        <v>44945</v>
      </c>
      <c r="P90" cm="1">
        <f t="array" ref="P90">INDEX(B:B,$N90)/INDEX(B:B,$N$2)*1000</f>
        <v>1049.4641393812346</v>
      </c>
      <c r="Q90" cm="1">
        <f t="array" ref="Q90">INDEX(C:C,$N90)/INDEX(C:C,$N$2)*1000</f>
        <v>1049.6342434032665</v>
      </c>
      <c r="R90" cm="1">
        <f t="array" ref="R90">INDEX(D:D,$N90)/INDEX(D:D,$N$2)*1000</f>
        <v>1049.6005465809701</v>
      </c>
      <c r="S90" cm="1">
        <f t="array" ref="S90">INDEX(E:E,$N90)/INDEX(E:E,$N$2)*1000</f>
        <v>1052.1969322462469</v>
      </c>
      <c r="T90" s="82" t="str">
        <f t="shared" si="40"/>
        <v/>
      </c>
      <c r="U90" s="82" t="str">
        <f t="shared" si="41"/>
        <v/>
      </c>
      <c r="V90" s="82" t="str">
        <f t="shared" si="42"/>
        <v/>
      </c>
      <c r="W90" s="82">
        <f t="shared" si="36"/>
        <v>-2.7327928650122432E-3</v>
      </c>
      <c r="X90" s="82">
        <f t="shared" si="37"/>
        <v>-2.5626888429803787E-3</v>
      </c>
      <c r="Y90" s="82">
        <f t="shared" si="38"/>
        <v>-2.5963856652767843E-3</v>
      </c>
      <c r="AA90">
        <f t="shared" si="43"/>
        <v>1517</v>
      </c>
      <c r="AB90" s="265" cm="1">
        <f t="array" ref="AB90">INDEX($A:$A,AA90)</f>
        <v>45677</v>
      </c>
      <c r="AC90" cm="1">
        <f t="array" ref="AC90">INDEX(B:B,$AA90)/INDEX(B:B,$AA$2)*1000</f>
        <v>1043.5834373637779</v>
      </c>
      <c r="AD90" cm="1">
        <f t="array" ref="AD90">INDEX(C:C,$AA90)/INDEX(C:C,$AA$2)*1000</f>
        <v>1037.7839307796551</v>
      </c>
      <c r="AE90" cm="1">
        <f t="array" ref="AE90">INDEX(D:D,$AA90)/INDEX(D:D,$AA$2)*1000</f>
        <v>1038.9272751762842</v>
      </c>
      <c r="AF90" cm="1">
        <f t="array" ref="AF90">INDEX(E:E,$AA90)/INDEX(E:E,$AA$2)*1000</f>
        <v>1034.5287580106606</v>
      </c>
      <c r="AG90" s="82">
        <f t="shared" si="24"/>
        <v>9.0546793531173075E-3</v>
      </c>
      <c r="AH90" s="82">
        <f t="shared" si="25"/>
        <v>3.255172768994498E-3</v>
      </c>
      <c r="AI90" s="82">
        <f t="shared" si="26"/>
        <v>4.3985171656236157E-3</v>
      </c>
      <c r="AJ90" s="82" t="str">
        <f t="shared" si="27"/>
        <v/>
      </c>
      <c r="AK90" s="82" t="str">
        <f t="shared" si="28"/>
        <v/>
      </c>
      <c r="AL90" s="82" t="str">
        <f t="shared" si="29"/>
        <v/>
      </c>
    </row>
    <row r="91" spans="1:38" ht="15.75" customHeight="1" x14ac:dyDescent="0.2">
      <c r="A91" s="211">
        <v>43599</v>
      </c>
      <c r="B91" s="281">
        <v>1000</v>
      </c>
      <c r="C91" s="281">
        <v>1066.8871979999999</v>
      </c>
      <c r="D91" s="281">
        <v>1066.8871979999999</v>
      </c>
      <c r="E91" s="281">
        <v>1000</v>
      </c>
      <c r="F91" s="281">
        <v>1067.945295</v>
      </c>
      <c r="G91" s="82" t="str">
        <f t="shared" si="30"/>
        <v/>
      </c>
      <c r="H91" s="82" t="str">
        <f t="shared" si="31"/>
        <v/>
      </c>
      <c r="I91" s="82" t="str">
        <f t="shared" si="32"/>
        <v/>
      </c>
      <c r="J91" s="82" t="str">
        <f t="shared" si="33"/>
        <v/>
      </c>
      <c r="K91" s="82">
        <f t="shared" si="34"/>
        <v>-1.0580970000000889E-3</v>
      </c>
      <c r="L91" s="82">
        <f t="shared" si="35"/>
        <v>-1.0580970000000889E-3</v>
      </c>
      <c r="N91">
        <f t="shared" si="39"/>
        <v>1016</v>
      </c>
      <c r="O91" s="212" cm="1">
        <f t="array" ref="O91">INDEX($A:$A,N91)</f>
        <v>44946</v>
      </c>
      <c r="P91" cm="1">
        <f t="array" ref="P91">INDEX(B:B,$N91)/INDEX(B:B,$N$2)*1000</f>
        <v>1050.1217578437884</v>
      </c>
      <c r="Q91" cm="1">
        <f t="array" ref="Q91">INDEX(C:C,$N91)/INDEX(C:C,$N$2)*1000</f>
        <v>1051.4632478917724</v>
      </c>
      <c r="R91" cm="1">
        <f t="array" ref="R91">INDEX(D:D,$N91)/INDEX(D:D,$N$2)*1000</f>
        <v>1051.1975044987971</v>
      </c>
      <c r="S91" cm="1">
        <f t="array" ref="S91">INDEX(E:E,$N91)/INDEX(E:E,$N$2)*1000</f>
        <v>1051.7306451255429</v>
      </c>
      <c r="T91" s="82" t="str">
        <f t="shared" si="40"/>
        <v/>
      </c>
      <c r="U91" s="82" t="str">
        <f t="shared" si="41"/>
        <v/>
      </c>
      <c r="V91" s="82" t="str">
        <f t="shared" si="42"/>
        <v/>
      </c>
      <c r="W91" s="82">
        <f t="shared" si="36"/>
        <v>-1.6088872817545052E-3</v>
      </c>
      <c r="X91" s="82">
        <f t="shared" si="37"/>
        <v>-2.6739723377045265E-4</v>
      </c>
      <c r="Y91" s="82">
        <f t="shared" si="38"/>
        <v>-5.3314062674576237E-4</v>
      </c>
      <c r="AA91">
        <f t="shared" si="43"/>
        <v>1518</v>
      </c>
      <c r="AB91" s="265" cm="1">
        <f t="array" ref="AB91">INDEX($A:$A,AA91)</f>
        <v>45678</v>
      </c>
      <c r="AC91" cm="1">
        <f t="array" ref="AC91">INDEX(B:B,$AA91)/INDEX(B:B,$AA$2)*1000</f>
        <v>1045.4339287465712</v>
      </c>
      <c r="AD91" cm="1">
        <f t="array" ref="AD91">INDEX(C:C,$AA91)/INDEX(C:C,$AA$2)*1000</f>
        <v>1039.8683589132086</v>
      </c>
      <c r="AE91" cm="1">
        <f t="array" ref="AE91">INDEX(D:D,$AA91)/INDEX(D:D,$AA$2)*1000</f>
        <v>1040.9655837948167</v>
      </c>
      <c r="AF91" cm="1">
        <f t="array" ref="AF91">INDEX(E:E,$AA91)/INDEX(E:E,$AA$2)*1000</f>
        <v>1036.4947115243654</v>
      </c>
      <c r="AG91" s="82">
        <f t="shared" si="24"/>
        <v>8.9392172222057982E-3</v>
      </c>
      <c r="AH91" s="82">
        <f t="shared" si="25"/>
        <v>3.3736473888432103E-3</v>
      </c>
      <c r="AI91" s="82">
        <f t="shared" si="26"/>
        <v>4.4708722704513097E-3</v>
      </c>
      <c r="AJ91" s="82" t="str">
        <f t="shared" si="27"/>
        <v/>
      </c>
      <c r="AK91" s="82" t="str">
        <f t="shared" si="28"/>
        <v/>
      </c>
      <c r="AL91" s="82" t="str">
        <f t="shared" si="29"/>
        <v/>
      </c>
    </row>
    <row r="92" spans="1:38" ht="15.75" customHeight="1" x14ac:dyDescent="0.2">
      <c r="A92" s="211">
        <v>43600</v>
      </c>
      <c r="B92" s="281">
        <v>1000</v>
      </c>
      <c r="C92" s="281">
        <v>1069.588035</v>
      </c>
      <c r="D92" s="281">
        <v>1069.588035</v>
      </c>
      <c r="E92" s="281">
        <v>1000</v>
      </c>
      <c r="F92" s="281">
        <v>1070.6816859999999</v>
      </c>
      <c r="G92" s="82" t="str">
        <f t="shared" si="30"/>
        <v/>
      </c>
      <c r="H92" s="82" t="str">
        <f t="shared" si="31"/>
        <v/>
      </c>
      <c r="I92" s="82" t="str">
        <f t="shared" si="32"/>
        <v/>
      </c>
      <c r="J92" s="82" t="str">
        <f t="shared" si="33"/>
        <v/>
      </c>
      <c r="K92" s="82">
        <f t="shared" si="34"/>
        <v>-1.0936509999999089E-3</v>
      </c>
      <c r="L92" s="82">
        <f t="shared" si="35"/>
        <v>-1.0936509999999089E-3</v>
      </c>
      <c r="N92">
        <f t="shared" si="39"/>
        <v>1017</v>
      </c>
      <c r="O92" s="212" cm="1">
        <f t="array" ref="O92">INDEX($A:$A,N92)</f>
        <v>44949</v>
      </c>
      <c r="P92" cm="1">
        <f t="array" ref="P92">INDEX(B:B,$N92)/INDEX(B:B,$N$2)*1000</f>
        <v>1052.0433392193438</v>
      </c>
      <c r="Q92" cm="1">
        <f t="array" ref="Q92">INDEX(C:C,$N92)/INDEX(C:C,$N$2)*1000</f>
        <v>1053.8510890290338</v>
      </c>
      <c r="R92" cm="1">
        <f t="array" ref="R92">INDEX(D:D,$N92)/INDEX(D:D,$N$2)*1000</f>
        <v>1053.492980710078</v>
      </c>
      <c r="S92" cm="1">
        <f t="array" ref="S92">INDEX(E:E,$N92)/INDEX(E:E,$N$2)*1000</f>
        <v>1052.7816100706925</v>
      </c>
      <c r="T92" s="82" t="str">
        <f t="shared" si="40"/>
        <v/>
      </c>
      <c r="U92" s="82">
        <f t="shared" si="41"/>
        <v>1.0694789583412785E-3</v>
      </c>
      <c r="V92" s="82">
        <f t="shared" si="42"/>
        <v>7.1137063938544998E-4</v>
      </c>
      <c r="W92" s="82">
        <f t="shared" si="36"/>
        <v>-7.3827085134871599E-4</v>
      </c>
      <c r="X92" s="82" t="str">
        <f t="shared" si="37"/>
        <v/>
      </c>
      <c r="Y92" s="82" t="str">
        <f t="shared" si="38"/>
        <v/>
      </c>
      <c r="AA92">
        <f t="shared" si="43"/>
        <v>1519</v>
      </c>
      <c r="AB92" s="265" cm="1">
        <f t="array" ref="AB92">INDEX($A:$A,AA92)</f>
        <v>45679</v>
      </c>
      <c r="AC92" cm="1">
        <f t="array" ref="AC92">INDEX(B:B,$AA92)/INDEX(B:B,$AA$2)*1000</f>
        <v>1046.2073176688843</v>
      </c>
      <c r="AD92" cm="1">
        <f t="array" ref="AD92">INDEX(C:C,$AA92)/INDEX(C:C,$AA$2)*1000</f>
        <v>1040.7563791187038</v>
      </c>
      <c r="AE92" cm="1">
        <f t="array" ref="AE92">INDEX(D:D,$AA92)/INDEX(D:D,$AA$2)*1000</f>
        <v>1041.8310047873645</v>
      </c>
      <c r="AF92" cm="1">
        <f t="array" ref="AF92">INDEX(E:E,$AA92)/INDEX(E:E,$AA$2)*1000</f>
        <v>1036.4941132012186</v>
      </c>
      <c r="AG92" s="82">
        <f t="shared" si="24"/>
        <v>9.7132044676657182E-3</v>
      </c>
      <c r="AH92" s="82">
        <f t="shared" si="25"/>
        <v>4.2622659174851377E-3</v>
      </c>
      <c r="AI92" s="82">
        <f t="shared" si="26"/>
        <v>5.3368915861458392E-3</v>
      </c>
      <c r="AJ92" s="82" t="str">
        <f t="shared" si="27"/>
        <v/>
      </c>
      <c r="AK92" s="82" t="str">
        <f t="shared" si="28"/>
        <v/>
      </c>
      <c r="AL92" s="82" t="str">
        <f t="shared" si="29"/>
        <v/>
      </c>
    </row>
    <row r="93" spans="1:38" ht="15.75" customHeight="1" x14ac:dyDescent="0.2">
      <c r="A93" s="211">
        <v>43601</v>
      </c>
      <c r="B93" s="281">
        <v>1000</v>
      </c>
      <c r="C93" s="281">
        <v>1073.0399500000001</v>
      </c>
      <c r="D93" s="281">
        <v>1073.0399500000001</v>
      </c>
      <c r="E93" s="281">
        <v>1000</v>
      </c>
      <c r="F93" s="281">
        <v>1074.0372239999999</v>
      </c>
      <c r="G93" s="82" t="str">
        <f t="shared" si="30"/>
        <v/>
      </c>
      <c r="H93" s="82" t="str">
        <f t="shared" si="31"/>
        <v/>
      </c>
      <c r="I93" s="82" t="str">
        <f t="shared" si="32"/>
        <v/>
      </c>
      <c r="J93" s="82" t="str">
        <f t="shared" si="33"/>
        <v/>
      </c>
      <c r="K93" s="82">
        <f t="shared" si="34"/>
        <v>-9.9727399999983393E-4</v>
      </c>
      <c r="L93" s="82">
        <f t="shared" si="35"/>
        <v>-9.9727399999983393E-4</v>
      </c>
      <c r="N93">
        <f t="shared" si="39"/>
        <v>1018</v>
      </c>
      <c r="O93" s="212" cm="1">
        <f t="array" ref="O93">INDEX($A:$A,N93)</f>
        <v>44950</v>
      </c>
      <c r="P93" cm="1">
        <f t="array" ref="P93">INDEX(B:B,$N93)/INDEX(B:B,$N$2)*1000</f>
        <v>1052.8652438411525</v>
      </c>
      <c r="Q93" cm="1">
        <f t="array" ref="Q93">INDEX(C:C,$N93)/INDEX(C:C,$N$2)*1000</f>
        <v>1054.5642371204749</v>
      </c>
      <c r="R93" cm="1">
        <f t="array" ref="R93">INDEX(D:D,$N93)/INDEX(D:D,$N$2)*1000</f>
        <v>1054.2276736153308</v>
      </c>
      <c r="S93" cm="1">
        <f t="array" ref="S93">INDEX(E:E,$N93)/INDEX(E:E,$N$2)*1000</f>
        <v>1053.8386995111191</v>
      </c>
      <c r="T93" s="82" t="str">
        <f t="shared" si="40"/>
        <v/>
      </c>
      <c r="U93" s="82">
        <f t="shared" si="41"/>
        <v>7.25537609355797E-4</v>
      </c>
      <c r="V93" s="82">
        <f t="shared" si="42"/>
        <v>3.8897410421168387E-4</v>
      </c>
      <c r="W93" s="82">
        <f t="shared" si="36"/>
        <v>-9.7345566996659731E-4</v>
      </c>
      <c r="X93" s="82" t="str">
        <f t="shared" si="37"/>
        <v/>
      </c>
      <c r="Y93" s="82" t="str">
        <f t="shared" si="38"/>
        <v/>
      </c>
      <c r="AA93">
        <f t="shared" si="43"/>
        <v>1520</v>
      </c>
      <c r="AB93" s="265" cm="1">
        <f t="array" ref="AB93">INDEX($A:$A,AA93)</f>
        <v>45680</v>
      </c>
      <c r="AC93" cm="1">
        <f t="array" ref="AC93">INDEX(B:B,$AA93)/INDEX(B:B,$AA$2)*1000</f>
        <v>1047.8588892569271</v>
      </c>
      <c r="AD93" cm="1">
        <f t="array" ref="AD93">INDEX(C:C,$AA93)/INDEX(C:C,$AA$2)*1000</f>
        <v>1041.8561616779941</v>
      </c>
      <c r="AE93" cm="1">
        <f t="array" ref="AE93">INDEX(D:D,$AA93)/INDEX(D:D,$AA$2)*1000</f>
        <v>1043.0395700923214</v>
      </c>
      <c r="AF93" cm="1">
        <f t="array" ref="AF93">INDEX(E:E,$AA93)/INDEX(E:E,$AA$2)*1000</f>
        <v>1037.804266849929</v>
      </c>
      <c r="AG93" s="82">
        <f t="shared" si="24"/>
        <v>1.0054622406998079E-2</v>
      </c>
      <c r="AH93" s="82">
        <f t="shared" si="25"/>
        <v>4.0518948280650873E-3</v>
      </c>
      <c r="AI93" s="82">
        <f t="shared" si="26"/>
        <v>5.2353032423923199E-3</v>
      </c>
      <c r="AJ93" s="82" t="str">
        <f t="shared" si="27"/>
        <v/>
      </c>
      <c r="AK93" s="82" t="str">
        <f t="shared" si="28"/>
        <v/>
      </c>
      <c r="AL93" s="82" t="str">
        <f t="shared" si="29"/>
        <v/>
      </c>
    </row>
    <row r="94" spans="1:38" ht="15.75" customHeight="1" x14ac:dyDescent="0.2">
      <c r="A94" s="211">
        <v>43602</v>
      </c>
      <c r="B94" s="281">
        <v>1000</v>
      </c>
      <c r="C94" s="281">
        <v>1070.0567289999999</v>
      </c>
      <c r="D94" s="281">
        <v>1070.0567289999999</v>
      </c>
      <c r="E94" s="281">
        <v>1000</v>
      </c>
      <c r="F94" s="281">
        <v>1071.6458720000001</v>
      </c>
      <c r="G94" s="82" t="str">
        <f t="shared" si="30"/>
        <v/>
      </c>
      <c r="H94" s="82" t="str">
        <f t="shared" si="31"/>
        <v/>
      </c>
      <c r="I94" s="82" t="str">
        <f t="shared" si="32"/>
        <v/>
      </c>
      <c r="J94" s="82" t="str">
        <f t="shared" si="33"/>
        <v/>
      </c>
      <c r="K94" s="82">
        <f t="shared" si="34"/>
        <v>-1.5891430000001491E-3</v>
      </c>
      <c r="L94" s="82">
        <f t="shared" si="35"/>
        <v>-1.5891430000001491E-3</v>
      </c>
      <c r="N94">
        <f t="shared" si="39"/>
        <v>1019</v>
      </c>
      <c r="O94" s="212" cm="1">
        <f t="array" ref="O94">INDEX($A:$A,N94)</f>
        <v>44951</v>
      </c>
      <c r="P94" cm="1">
        <f t="array" ref="P94">INDEX(B:B,$N94)/INDEX(B:B,$N$2)*1000</f>
        <v>1055.2651625593317</v>
      </c>
      <c r="Q94" cm="1">
        <f t="array" ref="Q94">INDEX(C:C,$N94)/INDEX(C:C,$N$2)*1000</f>
        <v>1056.4371267428335</v>
      </c>
      <c r="R94" cm="1">
        <f t="array" ref="R94">INDEX(D:D,$N94)/INDEX(D:D,$N$2)*1000</f>
        <v>1056.2049652094931</v>
      </c>
      <c r="S94" cm="1">
        <f t="array" ref="S94">INDEX(E:E,$N94)/INDEX(E:E,$N$2)*1000</f>
        <v>1056.4509382157482</v>
      </c>
      <c r="T94" s="82" t="str">
        <f t="shared" si="40"/>
        <v/>
      </c>
      <c r="U94" s="82" t="str">
        <f t="shared" si="41"/>
        <v/>
      </c>
      <c r="V94" s="82" t="str">
        <f t="shared" si="42"/>
        <v/>
      </c>
      <c r="W94" s="82">
        <f t="shared" si="36"/>
        <v>-1.1857756564165811E-3</v>
      </c>
      <c r="X94" s="82">
        <f t="shared" si="37"/>
        <v>-1.3811472914767365E-5</v>
      </c>
      <c r="Y94" s="82">
        <f t="shared" si="38"/>
        <v>-2.4597300625509889E-4</v>
      </c>
      <c r="AA94">
        <f t="shared" si="43"/>
        <v>1521</v>
      </c>
      <c r="AB94" s="265" cm="1">
        <f t="array" ref="AB94">INDEX($A:$A,AA94)</f>
        <v>45681</v>
      </c>
      <c r="AC94" cm="1">
        <f t="array" ref="AC94">INDEX(B:B,$AA94)/INDEX(B:B,$AA$2)*1000</f>
        <v>1049.3653585096952</v>
      </c>
      <c r="AD94" cm="1">
        <f t="array" ref="AD94">INDEX(C:C,$AA94)/INDEX(C:C,$AA$2)*1000</f>
        <v>1043.9358548550681</v>
      </c>
      <c r="AE94" cm="1">
        <f t="array" ref="AE94">INDEX(D:D,$AA94)/INDEX(D:D,$AA$2)*1000</f>
        <v>1045.0062549887589</v>
      </c>
      <c r="AF94" cm="1">
        <f t="array" ref="AF94">INDEX(E:E,$AA94)/INDEX(E:E,$AA$2)*1000</f>
        <v>1039.8724165236629</v>
      </c>
      <c r="AG94" s="82">
        <f t="shared" si="24"/>
        <v>9.4929419860322918E-3</v>
      </c>
      <c r="AH94" s="82">
        <f t="shared" si="25"/>
        <v>4.0634383314052227E-3</v>
      </c>
      <c r="AI94" s="82">
        <f t="shared" si="26"/>
        <v>5.1338384650960051E-3</v>
      </c>
      <c r="AJ94" s="82" t="str">
        <f t="shared" si="27"/>
        <v/>
      </c>
      <c r="AK94" s="82" t="str">
        <f t="shared" si="28"/>
        <v/>
      </c>
      <c r="AL94" s="82" t="str">
        <f t="shared" si="29"/>
        <v/>
      </c>
    </row>
    <row r="95" spans="1:38" ht="15.75" customHeight="1" x14ac:dyDescent="0.2">
      <c r="A95" s="211">
        <v>43606</v>
      </c>
      <c r="B95" s="281">
        <v>1000</v>
      </c>
      <c r="C95" s="281">
        <v>1067.1681080000001</v>
      </c>
      <c r="D95" s="281">
        <v>1067.1681080000001</v>
      </c>
      <c r="E95" s="281">
        <v>1000</v>
      </c>
      <c r="F95" s="281">
        <v>1068.4930220000001</v>
      </c>
      <c r="G95" s="82" t="str">
        <f t="shared" si="30"/>
        <v/>
      </c>
      <c r="H95" s="82" t="str">
        <f t="shared" si="31"/>
        <v/>
      </c>
      <c r="I95" s="82" t="str">
        <f t="shared" si="32"/>
        <v/>
      </c>
      <c r="J95" s="82" t="str">
        <f t="shared" si="33"/>
        <v/>
      </c>
      <c r="K95" s="82">
        <f t="shared" si="34"/>
        <v>-1.3249140000000353E-3</v>
      </c>
      <c r="L95" s="82">
        <f t="shared" si="35"/>
        <v>-1.3249140000000353E-3</v>
      </c>
      <c r="N95">
        <f t="shared" si="39"/>
        <v>1020</v>
      </c>
      <c r="O95" s="212" cm="1">
        <f t="array" ref="O95">INDEX($A:$A,N95)</f>
        <v>44952</v>
      </c>
      <c r="P95" cm="1">
        <f t="array" ref="P95">INDEX(B:B,$N95)/INDEX(B:B,$N$2)*1000</f>
        <v>1056.5141875990723</v>
      </c>
      <c r="Q95" cm="1">
        <f t="array" ref="Q95">INDEX(C:C,$N95)/INDEX(C:C,$N$2)*1000</f>
        <v>1057.9271464383705</v>
      </c>
      <c r="R95" cm="1">
        <f t="array" ref="R95">INDEX(D:D,$N95)/INDEX(D:D,$N$2)*1000</f>
        <v>1057.6472445580471</v>
      </c>
      <c r="S95" cm="1">
        <f t="array" ref="S95">INDEX(E:E,$N95)/INDEX(E:E,$N$2)*1000</f>
        <v>1057.1786418188403</v>
      </c>
      <c r="T95" s="82" t="str">
        <f t="shared" si="40"/>
        <v/>
      </c>
      <c r="U95" s="82">
        <f t="shared" si="41"/>
        <v>7.4850461953019471E-4</v>
      </c>
      <c r="V95" s="82">
        <f t="shared" si="42"/>
        <v>4.6860273920674446E-4</v>
      </c>
      <c r="W95" s="82">
        <f t="shared" si="36"/>
        <v>-6.644542197680039E-4</v>
      </c>
      <c r="X95" s="82" t="str">
        <f t="shared" si="37"/>
        <v/>
      </c>
      <c r="Y95" s="82" t="str">
        <f t="shared" si="38"/>
        <v/>
      </c>
      <c r="AA95">
        <f t="shared" si="43"/>
        <v>1522</v>
      </c>
      <c r="AB95" s="265" cm="1">
        <f t="array" ref="AB95">INDEX($A:$A,AA95)</f>
        <v>45684</v>
      </c>
      <c r="AC95" cm="1">
        <f t="array" ref="AC95">INDEX(B:B,$AA95)/INDEX(B:B,$AA$2)*1000</f>
        <v>1048.4616169851674</v>
      </c>
      <c r="AD95" cm="1">
        <f t="array" ref="AD95">INDEX(C:C,$AA95)/INDEX(C:C,$AA$2)*1000</f>
        <v>1042.5659374999198</v>
      </c>
      <c r="AE95" cm="1">
        <f t="array" ref="AE95">INDEX(D:D,$AA95)/INDEX(D:D,$AA$2)*1000</f>
        <v>1043.7282416783901</v>
      </c>
      <c r="AF95" cm="1">
        <f t="array" ref="AF95">INDEX(E:E,$AA95)/INDEX(E:E,$AA$2)*1000</f>
        <v>1040.0408396772723</v>
      </c>
      <c r="AG95" s="82">
        <f t="shared" si="24"/>
        <v>8.4207773078951512E-3</v>
      </c>
      <c r="AH95" s="82">
        <f t="shared" si="25"/>
        <v>2.5250978226474671E-3</v>
      </c>
      <c r="AI95" s="82">
        <f t="shared" si="26"/>
        <v>3.6874020011177892E-3</v>
      </c>
      <c r="AJ95" s="82" t="str">
        <f t="shared" si="27"/>
        <v/>
      </c>
      <c r="AK95" s="82" t="str">
        <f t="shared" si="28"/>
        <v/>
      </c>
      <c r="AL95" s="82" t="str">
        <f t="shared" si="29"/>
        <v/>
      </c>
    </row>
    <row r="96" spans="1:38" ht="15.75" customHeight="1" x14ac:dyDescent="0.2">
      <c r="A96" s="211">
        <v>43607</v>
      </c>
      <c r="B96" s="281">
        <v>1000</v>
      </c>
      <c r="C96" s="281">
        <v>1066.671417</v>
      </c>
      <c r="D96" s="281">
        <v>1066.671417</v>
      </c>
      <c r="E96" s="281">
        <v>1000</v>
      </c>
      <c r="F96" s="281">
        <v>1068.078505</v>
      </c>
      <c r="G96" s="82" t="str">
        <f t="shared" si="30"/>
        <v/>
      </c>
      <c r="H96" s="82" t="str">
        <f t="shared" si="31"/>
        <v/>
      </c>
      <c r="I96" s="82" t="str">
        <f t="shared" si="32"/>
        <v/>
      </c>
      <c r="J96" s="82" t="str">
        <f t="shared" si="33"/>
        <v/>
      </c>
      <c r="K96" s="82">
        <f t="shared" si="34"/>
        <v>-1.4070879999999305E-3</v>
      </c>
      <c r="L96" s="82">
        <f t="shared" si="35"/>
        <v>-1.4070879999999305E-3</v>
      </c>
      <c r="N96">
        <f t="shared" si="39"/>
        <v>1021</v>
      </c>
      <c r="O96" s="212" cm="1">
        <f t="array" ref="O96">INDEX($A:$A,N96)</f>
        <v>44953</v>
      </c>
      <c r="P96" cm="1">
        <f t="array" ref="P96">INDEX(B:B,$N96)/INDEX(B:B,$N$2)*1000</f>
        <v>1055.1242736765973</v>
      </c>
      <c r="Q96" cm="1">
        <f t="array" ref="Q96">INDEX(C:C,$N96)/INDEX(C:C,$N$2)*1000</f>
        <v>1056.5334819945551</v>
      </c>
      <c r="R96" cm="1">
        <f t="array" ref="R96">INDEX(D:D,$N96)/INDEX(D:D,$N$2)*1000</f>
        <v>1056.2543234499528</v>
      </c>
      <c r="S96" cm="1">
        <f t="array" ref="S96">INDEX(E:E,$N96)/INDEX(E:E,$N$2)*1000</f>
        <v>1055.6437620185259</v>
      </c>
      <c r="T96" s="82" t="str">
        <f t="shared" si="40"/>
        <v/>
      </c>
      <c r="U96" s="82">
        <f t="shared" si="41"/>
        <v>8.8971997602925511E-4</v>
      </c>
      <c r="V96" s="82">
        <f t="shared" si="42"/>
        <v>6.1056143142695874E-4</v>
      </c>
      <c r="W96" s="82">
        <f t="shared" si="36"/>
        <v>-5.1948834192853607E-4</v>
      </c>
      <c r="X96" s="82" t="str">
        <f t="shared" si="37"/>
        <v/>
      </c>
      <c r="Y96" s="82" t="str">
        <f t="shared" si="38"/>
        <v/>
      </c>
      <c r="AA96">
        <f t="shared" si="43"/>
        <v>1523</v>
      </c>
      <c r="AB96" s="265" cm="1">
        <f t="array" ref="AB96">INDEX($A:$A,AA96)</f>
        <v>45685</v>
      </c>
      <c r="AC96" cm="1">
        <f t="array" ref="AC96">INDEX(B:B,$AA96)/INDEX(B:B,$AA$2)*1000</f>
        <v>1050.5250941695363</v>
      </c>
      <c r="AD96" cm="1">
        <f t="array" ref="AD96">INDEX(C:C,$AA96)/INDEX(C:C,$AA$2)*1000</f>
        <v>1044.2906378264925</v>
      </c>
      <c r="AE96" cm="1">
        <f t="array" ref="AE96">INDEX(D:D,$AA96)/INDEX(D:D,$AA$2)*1000</f>
        <v>1045.519730448809</v>
      </c>
      <c r="AF96" cm="1">
        <f t="array" ref="AF96">INDEX(E:E,$AA96)/INDEX(E:E,$AA$2)*1000</f>
        <v>1041.2894286011058</v>
      </c>
      <c r="AG96" s="82">
        <f t="shared" si="24"/>
        <v>9.2356655684304768E-3</v>
      </c>
      <c r="AH96" s="82">
        <f t="shared" si="25"/>
        <v>3.0012092253866741E-3</v>
      </c>
      <c r="AI96" s="82">
        <f t="shared" si="26"/>
        <v>4.2303018477032311E-3</v>
      </c>
      <c r="AJ96" s="82" t="str">
        <f t="shared" si="27"/>
        <v/>
      </c>
      <c r="AK96" s="82" t="str">
        <f t="shared" si="28"/>
        <v/>
      </c>
      <c r="AL96" s="82" t="str">
        <f t="shared" si="29"/>
        <v/>
      </c>
    </row>
    <row r="97" spans="1:38" ht="15.75" customHeight="1" x14ac:dyDescent="0.2">
      <c r="A97" s="211">
        <v>43608</v>
      </c>
      <c r="B97" s="281">
        <v>1000</v>
      </c>
      <c r="C97" s="281">
        <v>1065.9226779999999</v>
      </c>
      <c r="D97" s="281">
        <v>1065.9226779999999</v>
      </c>
      <c r="E97" s="281">
        <v>1000</v>
      </c>
      <c r="F97" s="281">
        <v>1068.1417739999999</v>
      </c>
      <c r="G97" s="82" t="str">
        <f t="shared" si="30"/>
        <v/>
      </c>
      <c r="H97" s="82" t="str">
        <f t="shared" si="31"/>
        <v/>
      </c>
      <c r="I97" s="82" t="str">
        <f t="shared" si="32"/>
        <v/>
      </c>
      <c r="J97" s="82" t="str">
        <f t="shared" si="33"/>
        <v/>
      </c>
      <c r="K97" s="82">
        <f t="shared" si="34"/>
        <v>-2.2190960000000358E-3</v>
      </c>
      <c r="L97" s="82">
        <f t="shared" si="35"/>
        <v>-2.2190960000000358E-3</v>
      </c>
      <c r="N97">
        <f t="shared" si="39"/>
        <v>1022</v>
      </c>
      <c r="O97" s="212" cm="1">
        <f t="array" ref="O97">INDEX($A:$A,N97)</f>
        <v>44956</v>
      </c>
      <c r="P97" cm="1">
        <f t="array" ref="P97">INDEX(B:B,$N97)/INDEX(B:B,$N$2)*1000</f>
        <v>1050.8290042980184</v>
      </c>
      <c r="Q97" cm="1">
        <f t="array" ref="Q97">INDEX(C:C,$N97)/INDEX(C:C,$N$2)*1000</f>
        <v>1052.1059656405164</v>
      </c>
      <c r="R97" cm="1">
        <f t="array" ref="R97">INDEX(D:D,$N97)/INDEX(D:D,$N$2)*1000</f>
        <v>1051.853005380362</v>
      </c>
      <c r="S97" cm="1">
        <f t="array" ref="S97">INDEX(E:E,$N97)/INDEX(E:E,$N$2)*1000</f>
        <v>1051.741968489885</v>
      </c>
      <c r="T97" s="82" t="str">
        <f t="shared" si="40"/>
        <v/>
      </c>
      <c r="U97" s="82">
        <f t="shared" si="41"/>
        <v>3.6399715063134861E-4</v>
      </c>
      <c r="V97" s="82">
        <f t="shared" si="42"/>
        <v>1.1103689047695297E-4</v>
      </c>
      <c r="W97" s="82">
        <f t="shared" si="36"/>
        <v>-9.1296419186664935E-4</v>
      </c>
      <c r="X97" s="82" t="str">
        <f t="shared" si="37"/>
        <v/>
      </c>
      <c r="Y97" s="82" t="str">
        <f t="shared" si="38"/>
        <v/>
      </c>
      <c r="AA97">
        <f t="shared" si="43"/>
        <v>1524</v>
      </c>
      <c r="AB97" s="265" cm="1">
        <f t="array" ref="AB97">INDEX($A:$A,AA97)</f>
        <v>45686</v>
      </c>
      <c r="AC97" cm="1">
        <f t="array" ref="AC97">INDEX(B:B,$AA97)/INDEX(B:B,$AA$2)*1000</f>
        <v>1051.1730877001953</v>
      </c>
      <c r="AD97" cm="1">
        <f t="array" ref="AD97">INDEX(C:C,$AA97)/INDEX(C:C,$AA$2)*1000</f>
        <v>1044.9313296262419</v>
      </c>
      <c r="AE97" cm="1">
        <f t="array" ref="AE97">INDEX(D:D,$AA97)/INDEX(D:D,$AA$2)*1000</f>
        <v>1046.1618612280142</v>
      </c>
      <c r="AF97" cm="1">
        <f t="array" ref="AF97">INDEX(E:E,$AA97)/INDEX(E:E,$AA$2)*1000</f>
        <v>1042.1446874273422</v>
      </c>
      <c r="AG97" s="82">
        <f t="shared" si="24"/>
        <v>9.0284002728531054E-3</v>
      </c>
      <c r="AH97" s="82">
        <f t="shared" si="25"/>
        <v>2.786642198899699E-3</v>
      </c>
      <c r="AI97" s="82">
        <f t="shared" si="26"/>
        <v>4.0171738006720258E-3</v>
      </c>
      <c r="AJ97" s="82" t="str">
        <f t="shared" si="27"/>
        <v/>
      </c>
      <c r="AK97" s="82" t="str">
        <f t="shared" si="28"/>
        <v/>
      </c>
      <c r="AL97" s="82" t="str">
        <f t="shared" si="29"/>
        <v/>
      </c>
    </row>
    <row r="98" spans="1:38" ht="15.75" customHeight="1" x14ac:dyDescent="0.2">
      <c r="A98" s="211">
        <v>43609</v>
      </c>
      <c r="B98" s="281">
        <v>1000</v>
      </c>
      <c r="C98" s="281">
        <v>1065.359749</v>
      </c>
      <c r="D98" s="281">
        <v>1065.359749</v>
      </c>
      <c r="E98" s="281">
        <v>1000</v>
      </c>
      <c r="F98" s="281">
        <v>1067.708014</v>
      </c>
      <c r="G98" s="82" t="str">
        <f t="shared" si="30"/>
        <v/>
      </c>
      <c r="H98" s="82" t="str">
        <f t="shared" si="31"/>
        <v/>
      </c>
      <c r="I98" s="82" t="str">
        <f t="shared" si="32"/>
        <v/>
      </c>
      <c r="J98" s="82" t="str">
        <f t="shared" si="33"/>
        <v/>
      </c>
      <c r="K98" s="82">
        <f t="shared" si="34"/>
        <v>-2.3482650000000833E-3</v>
      </c>
      <c r="L98" s="82">
        <f t="shared" si="35"/>
        <v>-2.3482650000000833E-3</v>
      </c>
      <c r="N98">
        <f t="shared" si="39"/>
        <v>1023</v>
      </c>
      <c r="O98" s="212" cm="1">
        <f t="array" ref="O98">INDEX($A:$A,N98)</f>
        <v>44957</v>
      </c>
      <c r="P98" cm="1">
        <f t="array" ref="P98">INDEX(B:B,$N98)/INDEX(B:B,$N$2)*1000</f>
        <v>1054.9364817747357</v>
      </c>
      <c r="Q98" cm="1">
        <f t="array" ref="Q98">INDEX(C:C,$N98)/INDEX(C:C,$N$2)*1000</f>
        <v>1056.747300809117</v>
      </c>
      <c r="R98" cm="1">
        <f t="array" ref="R98">INDEX(D:D,$N98)/INDEX(D:D,$N$2)*1000</f>
        <v>1056.3885844996546</v>
      </c>
      <c r="S98" cm="1">
        <f t="array" ref="S98">INDEX(E:E,$N98)/INDEX(E:E,$N$2)*1000</f>
        <v>1055.7157080659131</v>
      </c>
      <c r="T98" s="82" t="str">
        <f t="shared" si="40"/>
        <v/>
      </c>
      <c r="U98" s="82">
        <f t="shared" si="41"/>
        <v>1.0315927432038735E-3</v>
      </c>
      <c r="V98" s="82">
        <f t="shared" si="42"/>
        <v>6.7287643374152142E-4</v>
      </c>
      <c r="W98" s="82">
        <f t="shared" si="36"/>
        <v>-7.7922629117733772E-4</v>
      </c>
      <c r="X98" s="82" t="str">
        <f t="shared" si="37"/>
        <v/>
      </c>
      <c r="Y98" s="82" t="str">
        <f t="shared" si="38"/>
        <v/>
      </c>
      <c r="AA98">
        <f t="shared" si="43"/>
        <v>1525</v>
      </c>
      <c r="AB98" s="265" cm="1">
        <f t="array" ref="AB98">INDEX($A:$A,AA98)</f>
        <v>45687</v>
      </c>
      <c r="AC98" cm="1">
        <f t="array" ref="AC98">INDEX(B:B,$AA98)/INDEX(B:B,$AA$2)*1000</f>
        <v>1059.4120458844473</v>
      </c>
      <c r="AD98" cm="1">
        <f t="array" ref="AD98">INDEX(C:C,$AA98)/INDEX(C:C,$AA$2)*1000</f>
        <v>1053.2138333989681</v>
      </c>
      <c r="AE98" cm="1">
        <f t="array" ref="AE98">INDEX(D:D,$AA98)/INDEX(D:D,$AA$2)*1000</f>
        <v>1054.4357801845235</v>
      </c>
      <c r="AF98" cm="1">
        <f t="array" ref="AF98">INDEX(E:E,$AA98)/INDEX(E:E,$AA$2)*1000</f>
        <v>1050.163102248219</v>
      </c>
      <c r="AG98" s="82">
        <f t="shared" si="24"/>
        <v>9.2489436362282046E-3</v>
      </c>
      <c r="AH98" s="82">
        <f t="shared" si="25"/>
        <v>3.0507311507490158E-3</v>
      </c>
      <c r="AI98" s="82">
        <f t="shared" si="26"/>
        <v>4.2726779363044896E-3</v>
      </c>
      <c r="AJ98" s="82" t="str">
        <f t="shared" si="27"/>
        <v/>
      </c>
      <c r="AK98" s="82" t="str">
        <f t="shared" si="28"/>
        <v/>
      </c>
      <c r="AL98" s="82" t="str">
        <f t="shared" si="29"/>
        <v/>
      </c>
    </row>
    <row r="99" spans="1:38" ht="15.75" customHeight="1" x14ac:dyDescent="0.2">
      <c r="A99" s="211">
        <v>43612</v>
      </c>
      <c r="B99" s="281">
        <v>1000</v>
      </c>
      <c r="C99" s="281">
        <v>1068.2951929999999</v>
      </c>
      <c r="D99" s="281">
        <v>1068.2951929999999</v>
      </c>
      <c r="E99" s="281">
        <v>1000</v>
      </c>
      <c r="F99" s="281">
        <v>1070.5126210000001</v>
      </c>
      <c r="G99" s="82" t="str">
        <f t="shared" si="30"/>
        <v/>
      </c>
      <c r="H99" s="82" t="str">
        <f t="shared" si="31"/>
        <v/>
      </c>
      <c r="I99" s="82" t="str">
        <f t="shared" si="32"/>
        <v/>
      </c>
      <c r="J99" s="82" t="str">
        <f t="shared" si="33"/>
        <v/>
      </c>
      <c r="K99" s="82">
        <f t="shared" si="34"/>
        <v>-2.2174280000001544E-3</v>
      </c>
      <c r="L99" s="82">
        <f t="shared" si="35"/>
        <v>-2.2174280000001544E-3</v>
      </c>
      <c r="N99">
        <f t="shared" si="39"/>
        <v>1024</v>
      </c>
      <c r="O99" s="212" cm="1">
        <f t="array" ref="O99">INDEX($A:$A,N99)</f>
        <v>44958</v>
      </c>
      <c r="P99" cm="1">
        <f t="array" ref="P99">INDEX(B:B,$N99)/INDEX(B:B,$N$2)*1000</f>
        <v>1060.789773237394</v>
      </c>
      <c r="Q99" cm="1">
        <f t="array" ref="Q99">INDEX(C:C,$N99)/INDEX(C:C,$N$2)*1000</f>
        <v>1063.1517135519828</v>
      </c>
      <c r="R99" cm="1">
        <f t="array" ref="R99">INDEX(D:D,$N99)/INDEX(D:D,$N$2)*1000</f>
        <v>1062.6838230549267</v>
      </c>
      <c r="S99" cm="1">
        <f t="array" ref="S99">INDEX(E:E,$N99)/INDEX(E:E,$N$2)*1000</f>
        <v>1061.7206196311035</v>
      </c>
      <c r="T99" s="82" t="str">
        <f t="shared" si="40"/>
        <v/>
      </c>
      <c r="U99" s="82">
        <f t="shared" si="41"/>
        <v>1.4310939208792206E-3</v>
      </c>
      <c r="V99" s="82">
        <f t="shared" si="42"/>
        <v>9.6320342382318817E-4</v>
      </c>
      <c r="W99" s="82">
        <f t="shared" si="36"/>
        <v>-9.3084639370954396E-4</v>
      </c>
      <c r="X99" s="82" t="str">
        <f t="shared" si="37"/>
        <v/>
      </c>
      <c r="Y99" s="82" t="str">
        <f t="shared" si="38"/>
        <v/>
      </c>
      <c r="AA99">
        <f t="shared" si="43"/>
        <v>1526</v>
      </c>
      <c r="AB99" s="265" cm="1">
        <f t="array" ref="AB99">INDEX($A:$A,AA99)</f>
        <v>45688</v>
      </c>
      <c r="AC99" cm="1">
        <f t="array" ref="AC99">INDEX(B:B,$AA99)/INDEX(B:B,$AA$2)*1000</f>
        <v>1060.0923011352199</v>
      </c>
      <c r="AD99" cm="1">
        <f t="array" ref="AD99">INDEX(C:C,$AA99)/INDEX(C:C,$AA$2)*1000</f>
        <v>1053.7159078159402</v>
      </c>
      <c r="AE99" cm="1">
        <f t="array" ref="AE99">INDEX(D:D,$AA99)/INDEX(D:D,$AA$2)*1000</f>
        <v>1054.9729826885755</v>
      </c>
      <c r="AF99" cm="1">
        <f t="array" ref="AF99">INDEX(E:E,$AA99)/INDEX(E:E,$AA$2)*1000</f>
        <v>1051.4187788150143</v>
      </c>
      <c r="AG99" s="82">
        <f t="shared" si="24"/>
        <v>8.6735223202056202E-3</v>
      </c>
      <c r="AH99" s="82">
        <f t="shared" si="25"/>
        <v>2.2971290009259062E-3</v>
      </c>
      <c r="AI99" s="82">
        <f t="shared" si="26"/>
        <v>3.5542038735611641E-3</v>
      </c>
      <c r="AJ99" s="82" t="str">
        <f t="shared" si="27"/>
        <v/>
      </c>
      <c r="AK99" s="82" t="str">
        <f t="shared" si="28"/>
        <v/>
      </c>
      <c r="AL99" s="82" t="str">
        <f t="shared" si="29"/>
        <v/>
      </c>
    </row>
    <row r="100" spans="1:38" ht="15.75" customHeight="1" x14ac:dyDescent="0.2">
      <c r="A100" s="211">
        <v>43613</v>
      </c>
      <c r="B100" s="281">
        <v>1000</v>
      </c>
      <c r="C100" s="281">
        <v>1067.29386</v>
      </c>
      <c r="D100" s="281">
        <v>1067.29386</v>
      </c>
      <c r="E100" s="281">
        <v>1000</v>
      </c>
      <c r="F100" s="281">
        <v>1069.6722769999999</v>
      </c>
      <c r="G100" s="82" t="str">
        <f t="shared" si="30"/>
        <v/>
      </c>
      <c r="H100" s="82" t="str">
        <f t="shared" si="31"/>
        <v/>
      </c>
      <c r="I100" s="82" t="str">
        <f t="shared" si="32"/>
        <v/>
      </c>
      <c r="J100" s="82" t="str">
        <f t="shared" si="33"/>
        <v/>
      </c>
      <c r="K100" s="82">
        <f t="shared" si="34"/>
        <v>-2.3784169999998992E-3</v>
      </c>
      <c r="L100" s="82">
        <f t="shared" si="35"/>
        <v>-2.3784169999998992E-3</v>
      </c>
      <c r="N100">
        <f t="shared" si="39"/>
        <v>1025</v>
      </c>
      <c r="O100" s="212" cm="1">
        <f t="array" ref="O100">INDEX($A:$A,N100)</f>
        <v>44959</v>
      </c>
      <c r="P100" cm="1">
        <f t="array" ref="P100">INDEX(B:B,$N100)/INDEX(B:B,$N$2)*1000</f>
        <v>1064.27318918481</v>
      </c>
      <c r="Q100" cm="1">
        <f t="array" ref="Q100">INDEX(C:C,$N100)/INDEX(C:C,$N$2)*1000</f>
        <v>1066.8167106076335</v>
      </c>
      <c r="R100" cm="1">
        <f t="array" ref="R100">INDEX(D:D,$N100)/INDEX(D:D,$N$2)*1000</f>
        <v>1066.3128493492372</v>
      </c>
      <c r="S100" cm="1">
        <f t="array" ref="S100">INDEX(E:E,$N100)/INDEX(E:E,$N$2)*1000</f>
        <v>1065.104875321382</v>
      </c>
      <c r="T100" s="82" t="str">
        <f t="shared" si="40"/>
        <v/>
      </c>
      <c r="U100" s="82">
        <f t="shared" si="41"/>
        <v>1.7118352862514712E-3</v>
      </c>
      <c r="V100" s="82">
        <f t="shared" si="42"/>
        <v>1.2079740278552436E-3</v>
      </c>
      <c r="W100" s="82">
        <f t="shared" si="36"/>
        <v>-8.3168613657198874E-4</v>
      </c>
      <c r="X100" s="82" t="str">
        <f t="shared" si="37"/>
        <v/>
      </c>
      <c r="Y100" s="82" t="str">
        <f t="shared" si="38"/>
        <v/>
      </c>
      <c r="AA100">
        <f t="shared" si="43"/>
        <v>1527</v>
      </c>
      <c r="AB100" s="265" cm="1">
        <f t="array" ref="AB100">INDEX($A:$A,AA100)</f>
        <v>45691</v>
      </c>
      <c r="AC100" cm="1">
        <f t="array" ref="AC100">INDEX(B:B,$AA100)/INDEX(B:B,$AA$2)*1000</f>
        <v>1059.8587035271883</v>
      </c>
      <c r="AD100" cm="1">
        <f t="array" ref="AD100">INDEX(C:C,$AA100)/INDEX(C:C,$AA$2)*1000</f>
        <v>1053.4041268135441</v>
      </c>
      <c r="AE100" cm="1">
        <f t="array" ref="AE100">INDEX(D:D,$AA100)/INDEX(D:D,$AA$2)*1000</f>
        <v>1054.6766145285542</v>
      </c>
      <c r="AF100" cm="1">
        <f t="array" ref="AF100">INDEX(E:E,$AA100)/INDEX(E:E,$AA$2)*1000</f>
        <v>1051.9425922831886</v>
      </c>
      <c r="AG100" s="82">
        <f t="shared" si="24"/>
        <v>7.9161112439996937E-3</v>
      </c>
      <c r="AH100" s="82">
        <f t="shared" si="25"/>
        <v>1.4615345303554933E-3</v>
      </c>
      <c r="AI100" s="82">
        <f t="shared" si="26"/>
        <v>2.7340222453656224E-3</v>
      </c>
      <c r="AJ100" s="82" t="str">
        <f t="shared" si="27"/>
        <v/>
      </c>
      <c r="AK100" s="82" t="str">
        <f t="shared" si="28"/>
        <v/>
      </c>
      <c r="AL100" s="82" t="str">
        <f t="shared" si="29"/>
        <v/>
      </c>
    </row>
    <row r="101" spans="1:38" ht="15.75" customHeight="1" x14ac:dyDescent="0.2">
      <c r="A101" s="211">
        <v>43614</v>
      </c>
      <c r="B101" s="281">
        <v>1000</v>
      </c>
      <c r="C101" s="281">
        <v>1064.8999260000001</v>
      </c>
      <c r="D101" s="281">
        <v>1064.8999260000001</v>
      </c>
      <c r="E101" s="281">
        <v>1000</v>
      </c>
      <c r="F101" s="281">
        <v>1067.094578</v>
      </c>
      <c r="G101" s="82" t="str">
        <f t="shared" si="30"/>
        <v/>
      </c>
      <c r="H101" s="82" t="str">
        <f t="shared" si="31"/>
        <v/>
      </c>
      <c r="I101" s="82" t="str">
        <f t="shared" si="32"/>
        <v/>
      </c>
      <c r="J101" s="82" t="str">
        <f t="shared" si="33"/>
        <v/>
      </c>
      <c r="K101" s="82">
        <f t="shared" si="34"/>
        <v>-2.1946519999999055E-3</v>
      </c>
      <c r="L101" s="82">
        <f t="shared" si="35"/>
        <v>-2.1946519999999055E-3</v>
      </c>
      <c r="N101">
        <f t="shared" si="39"/>
        <v>1026</v>
      </c>
      <c r="O101" s="212" cm="1">
        <f t="array" ref="O101">INDEX($A:$A,N101)</f>
        <v>44960</v>
      </c>
      <c r="P101" cm="1">
        <f t="array" ref="P101">INDEX(B:B,$N101)/INDEX(B:B,$N$2)*1000</f>
        <v>1059.1284562354404</v>
      </c>
      <c r="Q101" cm="1">
        <f t="array" ref="Q101">INDEX(C:C,$N101)/INDEX(C:C,$N$2)*1000</f>
        <v>1061.9342332369924</v>
      </c>
      <c r="R101" cm="1">
        <f t="array" ref="R101">INDEX(D:D,$N101)/INDEX(D:D,$N$2)*1000</f>
        <v>1061.3784194775751</v>
      </c>
      <c r="S101" cm="1">
        <f t="array" ref="S101">INDEX(E:E,$N101)/INDEX(E:E,$N$2)*1000</f>
        <v>1059.4470181644372</v>
      </c>
      <c r="T101" s="82" t="str">
        <f t="shared" si="40"/>
        <v/>
      </c>
      <c r="U101" s="82">
        <f t="shared" si="41"/>
        <v>2.4872150725552726E-3</v>
      </c>
      <c r="V101" s="82">
        <f t="shared" si="42"/>
        <v>1.9314013131379397E-3</v>
      </c>
      <c r="W101" s="82">
        <f t="shared" si="36"/>
        <v>-3.1856192899681445E-4</v>
      </c>
      <c r="X101" s="82" t="str">
        <f t="shared" si="37"/>
        <v/>
      </c>
      <c r="Y101" s="82" t="str">
        <f t="shared" si="38"/>
        <v/>
      </c>
      <c r="AA101">
        <f t="shared" si="43"/>
        <v>1528</v>
      </c>
      <c r="AB101" s="265" cm="1">
        <f t="array" ref="AB101">INDEX($A:$A,AA101)</f>
        <v>45692</v>
      </c>
      <c r="AC101" cm="1">
        <f t="array" ref="AC101">INDEX(B:B,$AA101)/INDEX(B:B,$AA$2)*1000</f>
        <v>1056.6281814541667</v>
      </c>
      <c r="AD101" cm="1">
        <f t="array" ref="AD101">INDEX(C:C,$AA101)/INDEX(C:C,$AA$2)*1000</f>
        <v>1050.5628965633898</v>
      </c>
      <c r="AE101" cm="1">
        <f t="array" ref="AE101">INDEX(D:D,$AA101)/INDEX(D:D,$AA$2)*1000</f>
        <v>1051.7586377316993</v>
      </c>
      <c r="AF101" cm="1">
        <f t="array" ref="AF101">INDEX(E:E,$AA101)/INDEX(E:E,$AA$2)*1000</f>
        <v>1049.2580751271933</v>
      </c>
      <c r="AG101" s="82">
        <f t="shared" si="24"/>
        <v>7.3701063269734279E-3</v>
      </c>
      <c r="AH101" s="82">
        <f t="shared" si="25"/>
        <v>1.304821436196562E-3</v>
      </c>
      <c r="AI101" s="82">
        <f t="shared" si="26"/>
        <v>2.5005626045060581E-3</v>
      </c>
      <c r="AJ101" s="82" t="str">
        <f t="shared" si="27"/>
        <v/>
      </c>
      <c r="AK101" s="82" t="str">
        <f t="shared" si="28"/>
        <v/>
      </c>
      <c r="AL101" s="82" t="str">
        <f t="shared" si="29"/>
        <v/>
      </c>
    </row>
    <row r="102" spans="1:38" ht="15.75" customHeight="1" x14ac:dyDescent="0.2">
      <c r="A102" s="211">
        <v>43615</v>
      </c>
      <c r="B102" s="281">
        <v>1000</v>
      </c>
      <c r="C102" s="281">
        <v>1066.258836</v>
      </c>
      <c r="D102" s="281">
        <v>1066.258836</v>
      </c>
      <c r="E102" s="281">
        <v>1000</v>
      </c>
      <c r="F102" s="281">
        <v>1068.420642</v>
      </c>
      <c r="G102" s="82" t="str">
        <f t="shared" si="30"/>
        <v/>
      </c>
      <c r="H102" s="82" t="str">
        <f t="shared" si="31"/>
        <v/>
      </c>
      <c r="I102" s="82" t="str">
        <f t="shared" si="32"/>
        <v/>
      </c>
      <c r="J102" s="82" t="str">
        <f t="shared" si="33"/>
        <v/>
      </c>
      <c r="K102" s="82">
        <f t="shared" si="34"/>
        <v>-2.1618060000000694E-3</v>
      </c>
      <c r="L102" s="82">
        <f t="shared" si="35"/>
        <v>-2.1618060000000694E-3</v>
      </c>
      <c r="N102">
        <f t="shared" si="39"/>
        <v>1027</v>
      </c>
      <c r="O102" s="212" cm="1">
        <f t="array" ref="O102">INDEX($A:$A,N102)</f>
        <v>44963</v>
      </c>
      <c r="P102" cm="1">
        <f t="array" ref="P102">INDEX(B:B,$N102)/INDEX(B:B,$N$2)*1000</f>
        <v>1052.0471783479179</v>
      </c>
      <c r="Q102" cm="1">
        <f t="array" ref="Q102">INDEX(C:C,$N102)/INDEX(C:C,$N$2)*1000</f>
        <v>1055.4769845805363</v>
      </c>
      <c r="R102" cm="1">
        <f t="array" ref="R102">INDEX(D:D,$N102)/INDEX(D:D,$N$2)*1000</f>
        <v>1054.7975531119882</v>
      </c>
      <c r="S102" cm="1">
        <f t="array" ref="S102">INDEX(E:E,$N102)/INDEX(E:E,$N$2)*1000</f>
        <v>1052.0736567251899</v>
      </c>
      <c r="T102" s="82" t="str">
        <f t="shared" si="40"/>
        <v/>
      </c>
      <c r="U102" s="82">
        <f t="shared" si="41"/>
        <v>3.4033278553463335E-3</v>
      </c>
      <c r="V102" s="82">
        <f t="shared" si="42"/>
        <v>2.7238963867982874E-3</v>
      </c>
      <c r="W102" s="82">
        <f t="shared" si="36"/>
        <v>-2.6478377272042054E-5</v>
      </c>
      <c r="X102" s="82" t="str">
        <f t="shared" si="37"/>
        <v/>
      </c>
      <c r="Y102" s="82" t="str">
        <f t="shared" si="38"/>
        <v/>
      </c>
      <c r="AA102">
        <f t="shared" si="43"/>
        <v>1529</v>
      </c>
      <c r="AB102" s="265" cm="1">
        <f t="array" ref="AB102">INDEX($A:$A,AA102)</f>
        <v>45693</v>
      </c>
      <c r="AC102" cm="1">
        <f t="array" ref="AC102">INDEX(B:B,$AA102)/INDEX(B:B,$AA$2)*1000</f>
        <v>1061.6316150335549</v>
      </c>
      <c r="AD102" cm="1">
        <f t="array" ref="AD102">INDEX(C:C,$AA102)/INDEX(C:C,$AA$2)*1000</f>
        <v>1055.4821733554477</v>
      </c>
      <c r="AE102" cm="1">
        <f t="array" ref="AE102">INDEX(D:D,$AA102)/INDEX(D:D,$AA$2)*1000</f>
        <v>1056.6945056934296</v>
      </c>
      <c r="AF102" cm="1">
        <f t="array" ref="AF102">INDEX(E:E,$AA102)/INDEX(E:E,$AA$2)*1000</f>
        <v>1054.2401547714726</v>
      </c>
      <c r="AG102" s="82">
        <f t="shared" si="24"/>
        <v>7.3914602620823193E-3</v>
      </c>
      <c r="AH102" s="82">
        <f t="shared" si="25"/>
        <v>1.2420185839750956E-3</v>
      </c>
      <c r="AI102" s="82">
        <f t="shared" si="26"/>
        <v>2.4543509219570295E-3</v>
      </c>
      <c r="AJ102" s="82" t="str">
        <f t="shared" si="27"/>
        <v/>
      </c>
      <c r="AK102" s="82" t="str">
        <f t="shared" si="28"/>
        <v/>
      </c>
      <c r="AL102" s="82" t="str">
        <f t="shared" si="29"/>
        <v/>
      </c>
    </row>
    <row r="103" spans="1:38" ht="15.75" customHeight="1" x14ac:dyDescent="0.2">
      <c r="A103" s="211">
        <v>43616</v>
      </c>
      <c r="B103" s="281">
        <v>1000</v>
      </c>
      <c r="C103" s="281">
        <v>1067.39203</v>
      </c>
      <c r="D103" s="281">
        <v>1067.39203</v>
      </c>
      <c r="E103" s="281">
        <v>1000</v>
      </c>
      <c r="F103" s="281">
        <v>1069.776413</v>
      </c>
      <c r="G103" s="82" t="str">
        <f t="shared" si="30"/>
        <v/>
      </c>
      <c r="H103" s="82" t="str">
        <f t="shared" si="31"/>
        <v/>
      </c>
      <c r="I103" s="82" t="str">
        <f t="shared" si="32"/>
        <v/>
      </c>
      <c r="J103" s="82" t="str">
        <f t="shared" si="33"/>
        <v/>
      </c>
      <c r="K103" s="82">
        <f t="shared" si="34"/>
        <v>-2.3843830000000706E-3</v>
      </c>
      <c r="L103" s="82">
        <f t="shared" si="35"/>
        <v>-2.3843830000000706E-3</v>
      </c>
      <c r="N103">
        <f t="shared" si="39"/>
        <v>1028</v>
      </c>
      <c r="O103" s="212" cm="1">
        <f t="array" ref="O103">INDEX($A:$A,N103)</f>
        <v>44964</v>
      </c>
      <c r="P103" cm="1">
        <f t="array" ref="P103">INDEX(B:B,$N103)/INDEX(B:B,$N$2)*1000</f>
        <v>1054.240210375797</v>
      </c>
      <c r="Q103" cm="1">
        <f t="array" ref="Q103">INDEX(C:C,$N103)/INDEX(C:C,$N$2)*1000</f>
        <v>1057.3133757269813</v>
      </c>
      <c r="R103" cm="1">
        <f t="array" ref="R103">INDEX(D:D,$N103)/INDEX(D:D,$N$2)*1000</f>
        <v>1056.7045936203497</v>
      </c>
      <c r="S103" cm="1">
        <f t="array" ref="S103">INDEX(E:E,$N103)/INDEX(E:E,$N$2)*1000</f>
        <v>1053.6703298534633</v>
      </c>
      <c r="T103" s="82">
        <f t="shared" si="40"/>
        <v>5.6988052233373305E-4</v>
      </c>
      <c r="U103" s="82">
        <f t="shared" si="41"/>
        <v>3.6430458735180766E-3</v>
      </c>
      <c r="V103" s="82">
        <f t="shared" si="42"/>
        <v>3.0342637668863974E-3</v>
      </c>
      <c r="W103" s="82" t="str">
        <f t="shared" si="36"/>
        <v/>
      </c>
      <c r="X103" s="82" t="str">
        <f t="shared" si="37"/>
        <v/>
      </c>
      <c r="Y103" s="82" t="str">
        <f t="shared" si="38"/>
        <v/>
      </c>
      <c r="AA103">
        <f t="shared" si="43"/>
        <v>1530</v>
      </c>
      <c r="AB103" s="265" cm="1">
        <f t="array" ref="AB103">INDEX($A:$A,AA103)</f>
        <v>45694</v>
      </c>
      <c r="AC103" cm="1">
        <f t="array" ref="AC103">INDEX(B:B,$AA103)/INDEX(B:B,$AA$2)*1000</f>
        <v>1062.2870232822161</v>
      </c>
      <c r="AD103" cm="1">
        <f t="array" ref="AD103">INDEX(C:C,$AA103)/INDEX(C:C,$AA$2)*1000</f>
        <v>1056.1101385950919</v>
      </c>
      <c r="AE103" cm="1">
        <f t="array" ref="AE103">INDEX(D:D,$AA103)/INDEX(D:D,$AA$2)*1000</f>
        <v>1057.3278809166036</v>
      </c>
      <c r="AF103" cm="1">
        <f t="array" ref="AF103">INDEX(E:E,$AA103)/INDEX(E:E,$AA$2)*1000</f>
        <v>1054.8784364405217</v>
      </c>
      <c r="AG103" s="82">
        <f t="shared" si="24"/>
        <v>7.4085868416943869E-3</v>
      </c>
      <c r="AH103" s="82">
        <f t="shared" si="25"/>
        <v>1.2317021545702573E-3</v>
      </c>
      <c r="AI103" s="82">
        <f t="shared" si="26"/>
        <v>2.4494444760819077E-3</v>
      </c>
      <c r="AJ103" s="82" t="str">
        <f t="shared" si="27"/>
        <v/>
      </c>
      <c r="AK103" s="82" t="str">
        <f t="shared" si="28"/>
        <v/>
      </c>
      <c r="AL103" s="82" t="str">
        <f t="shared" si="29"/>
        <v/>
      </c>
    </row>
    <row r="104" spans="1:38" ht="15.75" customHeight="1" x14ac:dyDescent="0.2">
      <c r="A104" s="211">
        <v>43619</v>
      </c>
      <c r="B104" s="281">
        <v>1000</v>
      </c>
      <c r="C104" s="281">
        <v>1068.744312</v>
      </c>
      <c r="D104" s="281">
        <v>1068.744312</v>
      </c>
      <c r="E104" s="281">
        <v>1000</v>
      </c>
      <c r="F104" s="281">
        <v>1071.487897</v>
      </c>
      <c r="G104" s="82" t="str">
        <f t="shared" si="30"/>
        <v/>
      </c>
      <c r="H104" s="82" t="str">
        <f t="shared" si="31"/>
        <v/>
      </c>
      <c r="I104" s="82" t="str">
        <f t="shared" si="32"/>
        <v/>
      </c>
      <c r="J104" s="82" t="str">
        <f t="shared" si="33"/>
        <v/>
      </c>
      <c r="K104" s="82">
        <f t="shared" si="34"/>
        <v>-2.7435849999999391E-3</v>
      </c>
      <c r="L104" s="82">
        <f t="shared" si="35"/>
        <v>-2.7435849999999391E-3</v>
      </c>
      <c r="N104">
        <f t="shared" si="39"/>
        <v>1029</v>
      </c>
      <c r="O104" s="212" cm="1">
        <f t="array" ref="O104">INDEX($A:$A,N104)</f>
        <v>44965</v>
      </c>
      <c r="P104" cm="1">
        <f t="array" ref="P104">INDEX(B:B,$N104)/INDEX(B:B,$N$2)*1000</f>
        <v>1054.0184257734254</v>
      </c>
      <c r="Q104" cm="1">
        <f t="array" ref="Q104">INDEX(C:C,$N104)/INDEX(C:C,$N$2)*1000</f>
        <v>1056.8634081670657</v>
      </c>
      <c r="R104" cm="1">
        <f t="array" ref="R104">INDEX(D:D,$N104)/INDEX(D:D,$N$2)*1000</f>
        <v>1056.2998283713828</v>
      </c>
      <c r="S104" cm="1">
        <f t="array" ref="S104">INDEX(E:E,$N104)/INDEX(E:E,$N$2)*1000</f>
        <v>1054.1769536642846</v>
      </c>
      <c r="T104" s="82" t="str">
        <f t="shared" si="40"/>
        <v/>
      </c>
      <c r="U104" s="82">
        <f t="shared" si="41"/>
        <v>2.6864545027810889E-3</v>
      </c>
      <c r="V104" s="82">
        <f t="shared" si="42"/>
        <v>2.1228747070981624E-3</v>
      </c>
      <c r="W104" s="82">
        <f t="shared" si="36"/>
        <v>-1.5852789085920449E-4</v>
      </c>
      <c r="X104" s="82" t="str">
        <f t="shared" si="37"/>
        <v/>
      </c>
      <c r="Y104" s="82" t="str">
        <f t="shared" si="38"/>
        <v/>
      </c>
      <c r="AA104">
        <f t="shared" si="43"/>
        <v>1531</v>
      </c>
      <c r="AB104" s="265" cm="1">
        <f t="array" ref="AB104">INDEX($A:$A,AA104)</f>
        <v>45695</v>
      </c>
      <c r="AC104" cm="1">
        <f t="array" ref="AC104">INDEX(B:B,$AA104)/INDEX(B:B,$AA$2)*1000</f>
        <v>1054.2446086510197</v>
      </c>
      <c r="AD104" cm="1">
        <f t="array" ref="AD104">INDEX(C:C,$AA104)/INDEX(C:C,$AA$2)*1000</f>
        <v>1048.591789045272</v>
      </c>
      <c r="AE104" cm="1">
        <f t="array" ref="AE104">INDEX(D:D,$AA104)/INDEX(D:D,$AA$2)*1000</f>
        <v>1049.7062140018957</v>
      </c>
      <c r="AF104" cm="1">
        <f t="array" ref="AF104">INDEX(E:E,$AA104)/INDEX(E:E,$AA$2)*1000</f>
        <v>1046.9103296885339</v>
      </c>
      <c r="AG104" s="82">
        <f t="shared" si="24"/>
        <v>7.3342789624857687E-3</v>
      </c>
      <c r="AH104" s="82">
        <f t="shared" si="25"/>
        <v>1.6814593567380598E-3</v>
      </c>
      <c r="AI104" s="82">
        <f t="shared" si="26"/>
        <v>2.7958843133617391E-3</v>
      </c>
      <c r="AJ104" s="82" t="str">
        <f t="shared" si="27"/>
        <v/>
      </c>
      <c r="AK104" s="82" t="str">
        <f t="shared" si="28"/>
        <v/>
      </c>
      <c r="AL104" s="82" t="str">
        <f t="shared" si="29"/>
        <v/>
      </c>
    </row>
    <row r="105" spans="1:38" ht="15.75" customHeight="1" x14ac:dyDescent="0.2">
      <c r="A105" s="211">
        <v>43620</v>
      </c>
      <c r="B105" s="281">
        <v>1000</v>
      </c>
      <c r="C105" s="281">
        <v>1072.257744</v>
      </c>
      <c r="D105" s="281">
        <v>1072.257744</v>
      </c>
      <c r="E105" s="281">
        <v>1000</v>
      </c>
      <c r="F105" s="281">
        <v>1074.726185</v>
      </c>
      <c r="G105" s="82" t="str">
        <f t="shared" si="30"/>
        <v/>
      </c>
      <c r="H105" s="82" t="str">
        <f t="shared" si="31"/>
        <v/>
      </c>
      <c r="I105" s="82" t="str">
        <f t="shared" si="32"/>
        <v/>
      </c>
      <c r="J105" s="82" t="str">
        <f t="shared" si="33"/>
        <v/>
      </c>
      <c r="K105" s="82">
        <f t="shared" si="34"/>
        <v>-2.4684409999999844E-3</v>
      </c>
      <c r="L105" s="82">
        <f t="shared" si="35"/>
        <v>-2.4684409999999844E-3</v>
      </c>
      <c r="N105">
        <f t="shared" si="39"/>
        <v>1030</v>
      </c>
      <c r="O105" s="212" cm="1">
        <f t="array" ref="O105">INDEX($A:$A,N105)</f>
        <v>44966</v>
      </c>
      <c r="P105" cm="1">
        <f t="array" ref="P105">INDEX(B:B,$N105)/INDEX(B:B,$N$2)*1000</f>
        <v>1051.6184708998842</v>
      </c>
      <c r="Q105" cm="1">
        <f t="array" ref="Q105">INDEX(C:C,$N105)/INDEX(C:C,$N$2)*1000</f>
        <v>1053.4171629918608</v>
      </c>
      <c r="R105" cm="1">
        <f t="array" ref="R105">INDEX(D:D,$N105)/INDEX(D:D,$N$2)*1000</f>
        <v>1053.0608494179971</v>
      </c>
      <c r="S105" cm="1">
        <f t="array" ref="S105">INDEX(E:E,$N105)/INDEX(E:E,$N$2)*1000</f>
        <v>1051.7039711450029</v>
      </c>
      <c r="T105" s="82" t="str">
        <f t="shared" si="40"/>
        <v/>
      </c>
      <c r="U105" s="82">
        <f t="shared" si="41"/>
        <v>1.7131918468578533E-3</v>
      </c>
      <c r="V105" s="82">
        <f t="shared" si="42"/>
        <v>1.3568782729942086E-3</v>
      </c>
      <c r="W105" s="82">
        <f t="shared" si="36"/>
        <v>-8.5500245118737432E-5</v>
      </c>
      <c r="X105" s="82" t="str">
        <f t="shared" si="37"/>
        <v/>
      </c>
      <c r="Y105" s="82" t="str">
        <f t="shared" si="38"/>
        <v/>
      </c>
      <c r="AA105">
        <f t="shared" si="43"/>
        <v>1532</v>
      </c>
      <c r="AB105" s="265" cm="1">
        <f t="array" ref="AB105">INDEX($A:$A,AA105)</f>
        <v>45698</v>
      </c>
      <c r="AC105" cm="1">
        <f t="array" ref="AC105">INDEX(B:B,$AA105)/INDEX(B:B,$AA$2)*1000</f>
        <v>1058.2002274762656</v>
      </c>
      <c r="AD105" cm="1">
        <f t="array" ref="AD105">INDEX(C:C,$AA105)/INDEX(C:C,$AA$2)*1000</f>
        <v>1052.6566452999555</v>
      </c>
      <c r="AE105" cm="1">
        <f t="array" ref="AE105">INDEX(D:D,$AA105)/INDEX(D:D,$AA$2)*1000</f>
        <v>1053.7495351161899</v>
      </c>
      <c r="AF105" cm="1">
        <f t="array" ref="AF105">INDEX(E:E,$AA105)/INDEX(E:E,$AA$2)*1000</f>
        <v>1050.5014964960192</v>
      </c>
      <c r="AG105" s="82">
        <f t="shared" si="24"/>
        <v>7.6987309802464101E-3</v>
      </c>
      <c r="AH105" s="82">
        <f t="shared" si="25"/>
        <v>2.1551488039362994E-3</v>
      </c>
      <c r="AI105" s="82">
        <f t="shared" si="26"/>
        <v>3.2480386201707459E-3</v>
      </c>
      <c r="AJ105" s="82" t="str">
        <f t="shared" si="27"/>
        <v/>
      </c>
      <c r="AK105" s="82" t="str">
        <f t="shared" si="28"/>
        <v/>
      </c>
      <c r="AL105" s="82" t="str">
        <f t="shared" si="29"/>
        <v/>
      </c>
    </row>
    <row r="106" spans="1:38" ht="15.75" customHeight="1" x14ac:dyDescent="0.2">
      <c r="A106" s="211">
        <v>43621</v>
      </c>
      <c r="B106" s="281">
        <v>1000</v>
      </c>
      <c r="C106" s="281">
        <v>1075.393145</v>
      </c>
      <c r="D106" s="281">
        <v>1075.393145</v>
      </c>
      <c r="E106" s="281">
        <v>1000</v>
      </c>
      <c r="F106" s="281">
        <v>1077.871819</v>
      </c>
      <c r="G106" s="82" t="str">
        <f t="shared" si="30"/>
        <v/>
      </c>
      <c r="H106" s="82" t="str">
        <f t="shared" si="31"/>
        <v/>
      </c>
      <c r="I106" s="82" t="str">
        <f t="shared" si="32"/>
        <v/>
      </c>
      <c r="J106" s="82" t="str">
        <f t="shared" si="33"/>
        <v/>
      </c>
      <c r="K106" s="82">
        <f t="shared" si="34"/>
        <v>-2.4786739999999555E-3</v>
      </c>
      <c r="L106" s="82">
        <f t="shared" si="35"/>
        <v>-2.4786739999999555E-3</v>
      </c>
      <c r="N106">
        <f t="shared" si="39"/>
        <v>1031</v>
      </c>
      <c r="O106" s="212" cm="1">
        <f t="array" ref="O106">INDEX($A:$A,N106)</f>
        <v>44967</v>
      </c>
      <c r="P106" cm="1">
        <f t="array" ref="P106">INDEX(B:B,$N106)/INDEX(B:B,$N$2)*1000</f>
        <v>1044.0416961446251</v>
      </c>
      <c r="Q106" cm="1">
        <f t="array" ref="Q106">INDEX(C:C,$N106)/INDEX(C:C,$N$2)*1000</f>
        <v>1046.4825975062379</v>
      </c>
      <c r="R106" cm="1">
        <f t="array" ref="R106">INDEX(D:D,$N106)/INDEX(D:D,$N$2)*1000</f>
        <v>1045.9990642546088</v>
      </c>
      <c r="S106" cm="1">
        <f t="array" ref="S106">INDEX(E:E,$N106)/INDEX(E:E,$N$2)*1000</f>
        <v>1043.846580119611</v>
      </c>
      <c r="T106" s="82">
        <f t="shared" si="40"/>
        <v>1.9511602501415837E-4</v>
      </c>
      <c r="U106" s="82">
        <f t="shared" si="41"/>
        <v>2.636017386626918E-3</v>
      </c>
      <c r="V106" s="82">
        <f t="shared" si="42"/>
        <v>2.1524841349978489E-3</v>
      </c>
      <c r="W106" s="82" t="str">
        <f t="shared" si="36"/>
        <v/>
      </c>
      <c r="X106" s="82" t="str">
        <f t="shared" si="37"/>
        <v/>
      </c>
      <c r="Y106" s="82" t="str">
        <f t="shared" si="38"/>
        <v/>
      </c>
      <c r="AA106">
        <f t="shared" si="43"/>
        <v>1533</v>
      </c>
      <c r="AB106" s="265" cm="1">
        <f t="array" ref="AB106">INDEX($A:$A,AA106)</f>
        <v>45699</v>
      </c>
      <c r="AC106" cm="1">
        <f t="array" ref="AC106">INDEX(B:B,$AA106)/INDEX(B:B,$AA$2)*1000</f>
        <v>1056.6936542971098</v>
      </c>
      <c r="AD106" cm="1">
        <f t="array" ref="AD106">INDEX(C:C,$AA106)/INDEX(C:C,$AA$2)*1000</f>
        <v>1050.9728551945684</v>
      </c>
      <c r="AE106" cm="1">
        <f t="array" ref="AE106">INDEX(D:D,$AA106)/INDEX(D:D,$AA$2)*1000</f>
        <v>1052.1006825941217</v>
      </c>
      <c r="AF106" cm="1">
        <f t="array" ref="AF106">INDEX(E:E,$AA106)/INDEX(E:E,$AA$2)*1000</f>
        <v>1048.7756686685448</v>
      </c>
      <c r="AG106" s="82">
        <f t="shared" si="24"/>
        <v>7.9179856285650201E-3</v>
      </c>
      <c r="AH106" s="82">
        <f t="shared" si="25"/>
        <v>2.1971865260236429E-3</v>
      </c>
      <c r="AI106" s="82">
        <f t="shared" si="26"/>
        <v>3.3250139255769683E-3</v>
      </c>
      <c r="AJ106" s="82" t="str">
        <f t="shared" si="27"/>
        <v/>
      </c>
      <c r="AK106" s="82" t="str">
        <f t="shared" si="28"/>
        <v/>
      </c>
      <c r="AL106" s="82" t="str">
        <f t="shared" si="29"/>
        <v/>
      </c>
    </row>
    <row r="107" spans="1:38" ht="15.75" customHeight="1" x14ac:dyDescent="0.2">
      <c r="A107" s="211">
        <v>43622</v>
      </c>
      <c r="B107" s="281">
        <v>1000</v>
      </c>
      <c r="C107" s="281">
        <v>1074.255715</v>
      </c>
      <c r="D107" s="281">
        <v>1074.255715</v>
      </c>
      <c r="E107" s="281">
        <v>1000</v>
      </c>
      <c r="F107" s="281">
        <v>1076.610682</v>
      </c>
      <c r="G107" s="82" t="str">
        <f t="shared" si="30"/>
        <v/>
      </c>
      <c r="H107" s="82" t="str">
        <f t="shared" si="31"/>
        <v/>
      </c>
      <c r="I107" s="82" t="str">
        <f t="shared" si="32"/>
        <v/>
      </c>
      <c r="J107" s="82" t="str">
        <f t="shared" si="33"/>
        <v/>
      </c>
      <c r="K107" s="82">
        <f t="shared" si="34"/>
        <v>-2.3549669999999878E-3</v>
      </c>
      <c r="L107" s="82">
        <f t="shared" si="35"/>
        <v>-2.3549669999999878E-3</v>
      </c>
      <c r="N107">
        <f t="shared" si="39"/>
        <v>1032</v>
      </c>
      <c r="O107" s="212" cm="1">
        <f t="array" ref="O107">INDEX($A:$A,N107)</f>
        <v>44970</v>
      </c>
      <c r="P107" cm="1">
        <f t="array" ref="P107">INDEX(B:B,$N107)/INDEX(B:B,$N$2)*1000</f>
        <v>1050.8479164067328</v>
      </c>
      <c r="Q107" cm="1">
        <f t="array" ref="Q107">INDEX(C:C,$N107)/INDEX(C:C,$N$2)*1000</f>
        <v>1052.3173481175381</v>
      </c>
      <c r="R107" cm="1">
        <f t="array" ref="R107">INDEX(D:D,$N107)/INDEX(D:D,$N$2)*1000</f>
        <v>1052.0262594744086</v>
      </c>
      <c r="S107" cm="1">
        <f t="array" ref="S107">INDEX(E:E,$N107)/INDEX(E:E,$N$2)*1000</f>
        <v>1050.5414381002322</v>
      </c>
      <c r="T107" s="82">
        <f t="shared" si="40"/>
        <v>3.0647830650059406E-4</v>
      </c>
      <c r="U107" s="82">
        <f t="shared" si="41"/>
        <v>1.7759100173059324E-3</v>
      </c>
      <c r="V107" s="82">
        <f t="shared" si="42"/>
        <v>1.484821374176363E-3</v>
      </c>
      <c r="W107" s="82" t="str">
        <f t="shared" si="36"/>
        <v/>
      </c>
      <c r="X107" s="82" t="str">
        <f t="shared" si="37"/>
        <v/>
      </c>
      <c r="Y107" s="82" t="str">
        <f t="shared" si="38"/>
        <v/>
      </c>
      <c r="AA107">
        <f t="shared" si="43"/>
        <v>1534</v>
      </c>
      <c r="AB107" s="265" cm="1">
        <f t="array" ref="AB107">INDEX($A:$A,AA107)</f>
        <v>45700</v>
      </c>
      <c r="AC107" cm="1">
        <f t="array" ref="AC107">INDEX(B:B,$AA107)/INDEX(B:B,$AA$2)*1000</f>
        <v>1053.0336560356031</v>
      </c>
      <c r="AD107" cm="1">
        <f t="array" ref="AD107">INDEX(C:C,$AA107)/INDEX(C:C,$AA$2)*1000</f>
        <v>1047.4608957865062</v>
      </c>
      <c r="AE107" cm="1">
        <f t="array" ref="AE107">INDEX(D:D,$AA107)/INDEX(D:D,$AA$2)*1000</f>
        <v>1048.5595375446114</v>
      </c>
      <c r="AF107" cm="1">
        <f t="array" ref="AF107">INDEX(E:E,$AA107)/INDEX(E:E,$AA$2)*1000</f>
        <v>1044.951465421874</v>
      </c>
      <c r="AG107" s="82">
        <f t="shared" si="24"/>
        <v>8.0821906137291538E-3</v>
      </c>
      <c r="AH107" s="82">
        <f t="shared" si="25"/>
        <v>2.5094303646321803E-3</v>
      </c>
      <c r="AI107" s="82">
        <f t="shared" si="26"/>
        <v>3.6080721227374395E-3</v>
      </c>
      <c r="AJ107" s="82" t="str">
        <f t="shared" si="27"/>
        <v/>
      </c>
      <c r="AK107" s="82" t="str">
        <f t="shared" si="28"/>
        <v/>
      </c>
      <c r="AL107" s="82" t="str">
        <f t="shared" si="29"/>
        <v/>
      </c>
    </row>
    <row r="108" spans="1:38" ht="15.75" customHeight="1" x14ac:dyDescent="0.2">
      <c r="A108" s="211">
        <v>43623</v>
      </c>
      <c r="B108" s="281">
        <v>1000</v>
      </c>
      <c r="C108" s="281">
        <v>1076.3965410000001</v>
      </c>
      <c r="D108" s="281">
        <v>1076.3965410000001</v>
      </c>
      <c r="E108" s="281">
        <v>1000</v>
      </c>
      <c r="F108" s="281">
        <v>1078.7065279999999</v>
      </c>
      <c r="G108" s="82" t="str">
        <f t="shared" si="30"/>
        <v/>
      </c>
      <c r="H108" s="82" t="str">
        <f t="shared" si="31"/>
        <v/>
      </c>
      <c r="I108" s="82" t="str">
        <f t="shared" si="32"/>
        <v/>
      </c>
      <c r="J108" s="82" t="str">
        <f t="shared" si="33"/>
        <v/>
      </c>
      <c r="K108" s="82">
        <f t="shared" si="34"/>
        <v>-2.3099869999998646E-3</v>
      </c>
      <c r="L108" s="82">
        <f t="shared" si="35"/>
        <v>-2.3099869999998646E-3</v>
      </c>
      <c r="N108">
        <f t="shared" si="39"/>
        <v>1033</v>
      </c>
      <c r="O108" s="212" cm="1">
        <f t="array" ref="O108">INDEX($A:$A,N108)</f>
        <v>44971</v>
      </c>
      <c r="P108" cm="1">
        <f t="array" ref="P108">INDEX(B:B,$N108)/INDEX(B:B,$N$2)*1000</f>
        <v>1047.7632151316295</v>
      </c>
      <c r="Q108" cm="1">
        <f t="array" ref="Q108">INDEX(C:C,$N108)/INDEX(C:C,$N$2)*1000</f>
        <v>1049.9649348135245</v>
      </c>
      <c r="R108" cm="1">
        <f t="array" ref="R108">INDEX(D:D,$N108)/INDEX(D:D,$N$2)*1000</f>
        <v>1049.5287827042944</v>
      </c>
      <c r="S108" cm="1">
        <f t="array" ref="S108">INDEX(E:E,$N108)/INDEX(E:E,$N$2)*1000</f>
        <v>1046.8934372775918</v>
      </c>
      <c r="T108" s="82">
        <f t="shared" si="40"/>
        <v>8.6977785403769307E-4</v>
      </c>
      <c r="U108" s="82">
        <f t="shared" si="41"/>
        <v>3.0714975359326219E-3</v>
      </c>
      <c r="V108" s="82">
        <f t="shared" si="42"/>
        <v>2.6353454267025425E-3</v>
      </c>
      <c r="W108" s="82" t="str">
        <f t="shared" si="36"/>
        <v/>
      </c>
      <c r="X108" s="82" t="str">
        <f t="shared" si="37"/>
        <v/>
      </c>
      <c r="Y108" s="82" t="str">
        <f t="shared" si="38"/>
        <v/>
      </c>
      <c r="AA108">
        <f t="shared" si="43"/>
        <v>1535</v>
      </c>
      <c r="AB108" s="265" cm="1">
        <f t="array" ref="AB108">INDEX($A:$A,AA108)</f>
        <v>45701</v>
      </c>
      <c r="AC108" cm="1">
        <f t="array" ref="AC108">INDEX(B:B,$AA108)/INDEX(B:B,$AA$2)*1000</f>
        <v>1058.0163137142383</v>
      </c>
      <c r="AD108" cm="1">
        <f t="array" ref="AD108">INDEX(C:C,$AA108)/INDEX(C:C,$AA$2)*1000</f>
        <v>1052.3646506827058</v>
      </c>
      <c r="AE108" cm="1">
        <f t="array" ref="AE108">INDEX(D:D,$AA108)/INDEX(D:D,$AA$2)*1000</f>
        <v>1053.4788477192844</v>
      </c>
      <c r="AF108" cm="1">
        <f t="array" ref="AF108">INDEX(E:E,$AA108)/INDEX(E:E,$AA$2)*1000</f>
        <v>1049.9915222582738</v>
      </c>
      <c r="AG108" s="82">
        <f t="shared" si="24"/>
        <v>8.0247914559645316E-3</v>
      </c>
      <c r="AH108" s="82">
        <f t="shared" si="25"/>
        <v>2.3731284244320251E-3</v>
      </c>
      <c r="AI108" s="82">
        <f t="shared" si="26"/>
        <v>3.4873254610106414E-3</v>
      </c>
      <c r="AJ108" s="82" t="str">
        <f t="shared" si="27"/>
        <v/>
      </c>
      <c r="AK108" s="82" t="str">
        <f t="shared" si="28"/>
        <v/>
      </c>
      <c r="AL108" s="82" t="str">
        <f t="shared" si="29"/>
        <v/>
      </c>
    </row>
    <row r="109" spans="1:38" ht="15.75" customHeight="1" x14ac:dyDescent="0.2">
      <c r="A109" s="211">
        <v>43626</v>
      </c>
      <c r="B109" s="281">
        <v>1000</v>
      </c>
      <c r="C109" s="281">
        <v>1075.9984460000001</v>
      </c>
      <c r="D109" s="281">
        <v>1075.9984460000001</v>
      </c>
      <c r="E109" s="281">
        <v>1000</v>
      </c>
      <c r="F109" s="281">
        <v>1077.8158570000001</v>
      </c>
      <c r="G109" s="82" t="str">
        <f t="shared" si="30"/>
        <v/>
      </c>
      <c r="H109" s="82" t="str">
        <f t="shared" si="31"/>
        <v/>
      </c>
      <c r="I109" s="82" t="str">
        <f t="shared" si="32"/>
        <v/>
      </c>
      <c r="J109" s="82" t="str">
        <f t="shared" si="33"/>
        <v/>
      </c>
      <c r="K109" s="82">
        <f t="shared" si="34"/>
        <v>-1.8174109999999927E-3</v>
      </c>
      <c r="L109" s="82">
        <f t="shared" si="35"/>
        <v>-1.8174109999999927E-3</v>
      </c>
      <c r="N109">
        <f t="shared" si="39"/>
        <v>1034</v>
      </c>
      <c r="O109" s="212" cm="1">
        <f t="array" ref="O109">INDEX($A:$A,N109)</f>
        <v>44972</v>
      </c>
      <c r="P109" cm="1">
        <f t="array" ref="P109">INDEX(B:B,$N109)/INDEX(B:B,$N$2)*1000</f>
        <v>1046.2727864483297</v>
      </c>
      <c r="Q109" cm="1">
        <f t="array" ref="Q109">INDEX(C:C,$N109)/INDEX(C:C,$N$2)*1000</f>
        <v>1049.2682759994943</v>
      </c>
      <c r="R109" cm="1">
        <f t="array" ref="R109">INDEX(D:D,$N109)/INDEX(D:D,$N$2)*1000</f>
        <v>1048.6748818780866</v>
      </c>
      <c r="S109" cm="1">
        <f t="array" ref="S109">INDEX(E:E,$N109)/INDEX(E:E,$N$2)*1000</f>
        <v>1044.6840190435344</v>
      </c>
      <c r="T109" s="82">
        <f t="shared" si="40"/>
        <v>1.5887674047953624E-3</v>
      </c>
      <c r="U109" s="82">
        <f t="shared" si="41"/>
        <v>4.5842569559599727E-3</v>
      </c>
      <c r="V109" s="82">
        <f t="shared" si="42"/>
        <v>3.9908628345522177E-3</v>
      </c>
      <c r="W109" s="82" t="str">
        <f t="shared" si="36"/>
        <v/>
      </c>
      <c r="X109" s="82" t="str">
        <f t="shared" si="37"/>
        <v/>
      </c>
      <c r="Y109" s="82" t="str">
        <f t="shared" si="38"/>
        <v/>
      </c>
      <c r="AA109">
        <f t="shared" si="43"/>
        <v>1536</v>
      </c>
      <c r="AB109" s="265" cm="1">
        <f t="array" ref="AB109">INDEX($A:$A,AA109)</f>
        <v>45702</v>
      </c>
      <c r="AC109" cm="1">
        <f t="array" ref="AC109">INDEX(B:B,$AA109)/INDEX(B:B,$AA$2)*1000</f>
        <v>1057.288082760949</v>
      </c>
      <c r="AD109" cm="1">
        <f t="array" ref="AD109">INDEX(C:C,$AA109)/INDEX(C:C,$AA$2)*1000</f>
        <v>1051.6888717497036</v>
      </c>
      <c r="AE109" cm="1">
        <f t="array" ref="AE109">INDEX(D:D,$AA109)/INDEX(D:D,$AA$2)*1000</f>
        <v>1052.7927284027385</v>
      </c>
      <c r="AF109" cm="1">
        <f t="array" ref="AF109">INDEX(E:E,$AA109)/INDEX(E:E,$AA$2)*1000</f>
        <v>1049.3520190796364</v>
      </c>
      <c r="AG109" s="82">
        <f t="shared" si="24"/>
        <v>7.9360636813125898E-3</v>
      </c>
      <c r="AH109" s="82">
        <f t="shared" si="25"/>
        <v>2.3368526700671736E-3</v>
      </c>
      <c r="AI109" s="82">
        <f t="shared" si="26"/>
        <v>3.4407093231020552E-3</v>
      </c>
      <c r="AJ109" s="82" t="str">
        <f t="shared" si="27"/>
        <v/>
      </c>
      <c r="AK109" s="82" t="str">
        <f t="shared" si="28"/>
        <v/>
      </c>
      <c r="AL109" s="82" t="str">
        <f t="shared" si="29"/>
        <v/>
      </c>
    </row>
    <row r="110" spans="1:38" ht="15.75" customHeight="1" x14ac:dyDescent="0.2">
      <c r="A110" s="211">
        <v>43627</v>
      </c>
      <c r="B110" s="281">
        <v>1000</v>
      </c>
      <c r="C110" s="281">
        <v>1077.9741590000001</v>
      </c>
      <c r="D110" s="281">
        <v>1077.9741590000001</v>
      </c>
      <c r="E110" s="281">
        <v>1000</v>
      </c>
      <c r="F110" s="281">
        <v>1079.6059270000001</v>
      </c>
      <c r="G110" s="82" t="str">
        <f t="shared" si="30"/>
        <v/>
      </c>
      <c r="H110" s="82" t="str">
        <f t="shared" si="31"/>
        <v/>
      </c>
      <c r="I110" s="82" t="str">
        <f t="shared" si="32"/>
        <v/>
      </c>
      <c r="J110" s="82" t="str">
        <f t="shared" si="33"/>
        <v/>
      </c>
      <c r="K110" s="82">
        <f t="shared" si="34"/>
        <v>-1.6317679999999655E-3</v>
      </c>
      <c r="L110" s="82">
        <f t="shared" si="35"/>
        <v>-1.6317679999999655E-3</v>
      </c>
      <c r="N110">
        <f t="shared" si="39"/>
        <v>1035</v>
      </c>
      <c r="O110" s="212" cm="1">
        <f t="array" ref="O110">INDEX($A:$A,N110)</f>
        <v>44973</v>
      </c>
      <c r="P110" cm="1">
        <f t="array" ref="P110">INDEX(B:B,$N110)/INDEX(B:B,$N$2)*1000</f>
        <v>1043.4830196846481</v>
      </c>
      <c r="Q110" cm="1">
        <f t="array" ref="Q110">INDEX(C:C,$N110)/INDEX(C:C,$N$2)*1000</f>
        <v>1045.257786610483</v>
      </c>
      <c r="R110" cm="1">
        <f t="array" ref="R110">INDEX(D:D,$N110)/INDEX(D:D,$N$2)*1000</f>
        <v>1044.9062120929043</v>
      </c>
      <c r="S110" cm="1">
        <f t="array" ref="S110">INDEX(E:E,$N110)/INDEX(E:E,$N$2)*1000</f>
        <v>1042.2347926431755</v>
      </c>
      <c r="T110" s="82">
        <f t="shared" si="40"/>
        <v>1.2482270414725463E-3</v>
      </c>
      <c r="U110" s="82">
        <f t="shared" si="41"/>
        <v>3.0229939673074567E-3</v>
      </c>
      <c r="V110" s="82">
        <f t="shared" si="42"/>
        <v>2.6714194497287737E-3</v>
      </c>
      <c r="W110" s="82" t="str">
        <f t="shared" si="36"/>
        <v/>
      </c>
      <c r="X110" s="82" t="str">
        <f t="shared" si="37"/>
        <v/>
      </c>
      <c r="Y110" s="82" t="str">
        <f t="shared" si="38"/>
        <v/>
      </c>
      <c r="AA110">
        <f t="shared" si="43"/>
        <v>1537</v>
      </c>
      <c r="AB110" s="265" cm="1">
        <f t="array" ref="AB110">INDEX($A:$A,AA110)</f>
        <v>45706</v>
      </c>
      <c r="AC110" cm="1">
        <f t="array" ref="AC110">INDEX(B:B,$AA110)/INDEX(B:B,$AA$2)*1000</f>
        <v>1056.5638635225109</v>
      </c>
      <c r="AD110" cm="1">
        <f t="array" ref="AD110">INDEX(C:C,$AA110)/INDEX(C:C,$AA$2)*1000</f>
        <v>1051.1364700205011</v>
      </c>
      <c r="AE110" cm="1">
        <f t="array" ref="AE110">INDEX(D:D,$AA110)/INDEX(D:D,$AA$2)*1000</f>
        <v>1052.2064538980187</v>
      </c>
      <c r="AF110" cm="1">
        <f t="array" ref="AF110">INDEX(E:E,$AA110)/INDEX(E:E,$AA$2)*1000</f>
        <v>1048.0426690767615</v>
      </c>
      <c r="AG110" s="82">
        <f t="shared" si="24"/>
        <v>8.5211944457494158E-3</v>
      </c>
      <c r="AH110" s="82">
        <f t="shared" si="25"/>
        <v>3.0938009437395521E-3</v>
      </c>
      <c r="AI110" s="82">
        <f t="shared" si="26"/>
        <v>4.1637848212571953E-3</v>
      </c>
      <c r="AJ110" s="82" t="str">
        <f t="shared" si="27"/>
        <v/>
      </c>
      <c r="AK110" s="82" t="str">
        <f t="shared" si="28"/>
        <v/>
      </c>
      <c r="AL110" s="82" t="str">
        <f t="shared" si="29"/>
        <v/>
      </c>
    </row>
    <row r="111" spans="1:38" ht="15.75" customHeight="1" x14ac:dyDescent="0.2">
      <c r="A111" s="211">
        <v>43628</v>
      </c>
      <c r="B111" s="281">
        <v>1000</v>
      </c>
      <c r="C111" s="281">
        <v>1078.190325</v>
      </c>
      <c r="D111" s="281">
        <v>1078.190325</v>
      </c>
      <c r="E111" s="281">
        <v>1000</v>
      </c>
      <c r="F111" s="281">
        <v>1080.0480520000001</v>
      </c>
      <c r="G111" s="82" t="str">
        <f t="shared" si="30"/>
        <v/>
      </c>
      <c r="H111" s="82" t="str">
        <f t="shared" si="31"/>
        <v/>
      </c>
      <c r="I111" s="82" t="str">
        <f t="shared" si="32"/>
        <v/>
      </c>
      <c r="J111" s="82" t="str">
        <f t="shared" si="33"/>
        <v/>
      </c>
      <c r="K111" s="82">
        <f t="shared" si="34"/>
        <v>-1.8577270000000681E-3</v>
      </c>
      <c r="L111" s="82">
        <f t="shared" si="35"/>
        <v>-1.8577270000000681E-3</v>
      </c>
      <c r="N111">
        <f t="shared" si="39"/>
        <v>1036</v>
      </c>
      <c r="O111" s="212" cm="1">
        <f t="array" ref="O111">INDEX($A:$A,N111)</f>
        <v>44974</v>
      </c>
      <c r="P111" cm="1">
        <f t="array" ref="P111">INDEX(B:B,$N111)/INDEX(B:B,$N$2)*1000</f>
        <v>1042.9993361057279</v>
      </c>
      <c r="Q111" cm="1">
        <f t="array" ref="Q111">INDEX(C:C,$N111)/INDEX(C:C,$N$2)*1000</f>
        <v>1044.6380363468656</v>
      </c>
      <c r="R111" cm="1">
        <f t="array" ref="R111">INDEX(D:D,$N111)/INDEX(D:D,$N$2)*1000</f>
        <v>1044.3134163931106</v>
      </c>
      <c r="S111" cm="1">
        <f t="array" ref="S111">INDEX(E:E,$N111)/INDEX(E:E,$N$2)*1000</f>
        <v>1042.1823391948208</v>
      </c>
      <c r="T111" s="82">
        <f t="shared" si="40"/>
        <v>8.1699691090716443E-4</v>
      </c>
      <c r="U111" s="82">
        <f t="shared" si="41"/>
        <v>2.4556971520448769E-3</v>
      </c>
      <c r="V111" s="82">
        <f t="shared" si="42"/>
        <v>2.1310771982898588E-3</v>
      </c>
      <c r="W111" s="82" t="str">
        <f t="shared" si="36"/>
        <v/>
      </c>
      <c r="X111" s="82" t="str">
        <f t="shared" si="37"/>
        <v/>
      </c>
      <c r="Y111" s="82" t="str">
        <f t="shared" si="38"/>
        <v/>
      </c>
      <c r="AA111">
        <f t="shared" si="43"/>
        <v>1538</v>
      </c>
      <c r="AB111" s="265" cm="1">
        <f t="array" ref="AB111">INDEX($A:$A,AA111)</f>
        <v>45707</v>
      </c>
      <c r="AC111" cm="1">
        <f t="array" ref="AC111">INDEX(B:B,$AA111)/INDEX(B:B,$AA$2)*1000</f>
        <v>1057.1587209757256</v>
      </c>
      <c r="AD111" cm="1">
        <f t="array" ref="AD111">INDEX(C:C,$AA111)/INDEX(C:C,$AA$2)*1000</f>
        <v>1052.0593315612707</v>
      </c>
      <c r="AE111" cm="1">
        <f t="array" ref="AE111">INDEX(D:D,$AA111)/INDEX(D:D,$AA$2)*1000</f>
        <v>1053.064650836754</v>
      </c>
      <c r="AF111" cm="1">
        <f t="array" ref="AF111">INDEX(E:E,$AA111)/INDEX(E:E,$AA$2)*1000</f>
        <v>1048.6079793831382</v>
      </c>
      <c r="AG111" s="82">
        <f t="shared" si="24"/>
        <v>8.5507415925874276E-3</v>
      </c>
      <c r="AH111" s="82">
        <f t="shared" si="25"/>
        <v>3.4513521781325382E-3</v>
      </c>
      <c r="AI111" s="82">
        <f t="shared" si="26"/>
        <v>4.4566714536158547E-3</v>
      </c>
      <c r="AJ111" s="82" t="str">
        <f t="shared" si="27"/>
        <v/>
      </c>
      <c r="AK111" s="82" t="str">
        <f t="shared" si="28"/>
        <v/>
      </c>
      <c r="AL111" s="82" t="str">
        <f t="shared" si="29"/>
        <v/>
      </c>
    </row>
    <row r="112" spans="1:38" ht="15.75" customHeight="1" x14ac:dyDescent="0.2">
      <c r="A112" s="211">
        <v>43629</v>
      </c>
      <c r="B112" s="281">
        <v>1000</v>
      </c>
      <c r="C112" s="281">
        <v>1080.382494</v>
      </c>
      <c r="D112" s="281">
        <v>1080.382494</v>
      </c>
      <c r="E112" s="281">
        <v>1000</v>
      </c>
      <c r="F112" s="281">
        <v>1082.265159</v>
      </c>
      <c r="G112" s="82" t="str">
        <f t="shared" si="30"/>
        <v/>
      </c>
      <c r="H112" s="82" t="str">
        <f t="shared" si="31"/>
        <v/>
      </c>
      <c r="I112" s="82" t="str">
        <f t="shared" si="32"/>
        <v/>
      </c>
      <c r="J112" s="82" t="str">
        <f t="shared" si="33"/>
        <v/>
      </c>
      <c r="K112" s="82">
        <f t="shared" si="34"/>
        <v>-1.8826650000000882E-3</v>
      </c>
      <c r="L112" s="82">
        <f t="shared" si="35"/>
        <v>-1.8826650000000882E-3</v>
      </c>
      <c r="N112">
        <f t="shared" si="39"/>
        <v>1037</v>
      </c>
      <c r="O112" s="212" cm="1">
        <f t="array" ref="O112">INDEX($A:$A,N112)</f>
        <v>44978</v>
      </c>
      <c r="P112" cm="1">
        <f t="array" ref="P112">INDEX(B:B,$N112)/INDEX(B:B,$N$2)*1000</f>
        <v>1031.7232503188652</v>
      </c>
      <c r="Q112" cm="1">
        <f t="array" ref="Q112">INDEX(C:C,$N112)/INDEX(C:C,$N$2)*1000</f>
        <v>1033.3905857413815</v>
      </c>
      <c r="R112" cm="1">
        <f t="array" ref="R112">INDEX(D:D,$N112)/INDEX(D:D,$N$2)*1000</f>
        <v>1033.0602928312908</v>
      </c>
      <c r="S112" cm="1">
        <f t="array" ref="S112">INDEX(E:E,$N112)/INDEX(E:E,$N$2)*1000</f>
        <v>1030.8289882580279</v>
      </c>
      <c r="T112" s="82">
        <f t="shared" si="40"/>
        <v>8.9426206083726356E-4</v>
      </c>
      <c r="U112" s="82">
        <f t="shared" si="41"/>
        <v>2.5615974833535803E-3</v>
      </c>
      <c r="V112" s="82">
        <f t="shared" si="42"/>
        <v>2.2313045732628325E-3</v>
      </c>
      <c r="W112" s="82" t="str">
        <f t="shared" si="36"/>
        <v/>
      </c>
      <c r="X112" s="82" t="str">
        <f t="shared" si="37"/>
        <v/>
      </c>
      <c r="Y112" s="82" t="str">
        <f t="shared" si="38"/>
        <v/>
      </c>
      <c r="AA112">
        <f t="shared" si="43"/>
        <v>1539</v>
      </c>
      <c r="AB112" s="265" cm="1">
        <f t="array" ref="AB112">INDEX($A:$A,AA112)</f>
        <v>45708</v>
      </c>
      <c r="AC112" cm="1">
        <f t="array" ref="AC112">INDEX(B:B,$AA112)/INDEX(B:B,$AA$2)*1000</f>
        <v>1054.071052364714</v>
      </c>
      <c r="AD112" cm="1">
        <f t="array" ref="AD112">INDEX(C:C,$AA112)/INDEX(C:C,$AA$2)*1000</f>
        <v>1049.1950399672266</v>
      </c>
      <c r="AE112" cm="1">
        <f t="array" ref="AE112">INDEX(D:D,$AA112)/INDEX(D:D,$AA$2)*1000</f>
        <v>1050.1563218013509</v>
      </c>
      <c r="AF112" cm="1">
        <f t="array" ref="AF112">INDEX(E:E,$AA112)/INDEX(E:E,$AA$2)*1000</f>
        <v>1045.6889869250545</v>
      </c>
      <c r="AG112" s="82">
        <f t="shared" si="24"/>
        <v>8.3820654396595268E-3</v>
      </c>
      <c r="AH112" s="82">
        <f t="shared" si="25"/>
        <v>3.5060530421721979E-3</v>
      </c>
      <c r="AI112" s="82">
        <f t="shared" si="26"/>
        <v>4.467334876296491E-3</v>
      </c>
      <c r="AJ112" s="82" t="str">
        <f t="shared" si="27"/>
        <v/>
      </c>
      <c r="AK112" s="82" t="str">
        <f t="shared" si="28"/>
        <v/>
      </c>
      <c r="AL112" s="82" t="str">
        <f t="shared" si="29"/>
        <v/>
      </c>
    </row>
    <row r="113" spans="1:38" ht="15.75" customHeight="1" x14ac:dyDescent="0.2">
      <c r="A113" s="211">
        <v>43630</v>
      </c>
      <c r="B113" s="281">
        <v>1000</v>
      </c>
      <c r="C113" s="281">
        <v>1083.0382970000001</v>
      </c>
      <c r="D113" s="281">
        <v>1083.0382970000001</v>
      </c>
      <c r="E113" s="281">
        <v>1000</v>
      </c>
      <c r="F113" s="281">
        <v>1084.9619709999999</v>
      </c>
      <c r="G113" s="82" t="str">
        <f t="shared" si="30"/>
        <v/>
      </c>
      <c r="H113" s="82" t="str">
        <f t="shared" si="31"/>
        <v/>
      </c>
      <c r="I113" s="82" t="str">
        <f t="shared" si="32"/>
        <v/>
      </c>
      <c r="J113" s="82" t="str">
        <f t="shared" si="33"/>
        <v/>
      </c>
      <c r="K113" s="82">
        <f t="shared" si="34"/>
        <v>-1.9236739999998918E-3</v>
      </c>
      <c r="L113" s="82">
        <f t="shared" si="35"/>
        <v>-1.9236739999998918E-3</v>
      </c>
      <c r="N113">
        <f t="shared" si="39"/>
        <v>1038</v>
      </c>
      <c r="O113" s="212" cm="1">
        <f t="array" ref="O113">INDEX($A:$A,N113)</f>
        <v>44979</v>
      </c>
      <c r="P113" cm="1">
        <f t="array" ref="P113">INDEX(B:B,$N113)/INDEX(B:B,$N$2)*1000</f>
        <v>1029.292455872966</v>
      </c>
      <c r="Q113" cm="1">
        <f t="array" ref="Q113">INDEX(C:C,$N113)/INDEX(C:C,$N$2)*1000</f>
        <v>1030.1794859614736</v>
      </c>
      <c r="R113" cm="1">
        <f t="array" ref="R113">INDEX(D:D,$N113)/INDEX(D:D,$N$2)*1000</f>
        <v>1030.003769350541</v>
      </c>
      <c r="S113" cm="1">
        <f t="array" ref="S113">INDEX(E:E,$N113)/INDEX(E:E,$N$2)*1000</f>
        <v>1029.0254376715857</v>
      </c>
      <c r="T113" s="82">
        <f t="shared" si="40"/>
        <v>2.670182013803242E-4</v>
      </c>
      <c r="U113" s="82">
        <f t="shared" si="41"/>
        <v>1.1540482898878964E-3</v>
      </c>
      <c r="V113" s="82">
        <f t="shared" si="42"/>
        <v>9.7833167895532819E-4</v>
      </c>
      <c r="W113" s="82" t="str">
        <f t="shared" si="36"/>
        <v/>
      </c>
      <c r="X113" s="82" t="str">
        <f t="shared" si="37"/>
        <v/>
      </c>
      <c r="Y113" s="82" t="str">
        <f t="shared" si="38"/>
        <v/>
      </c>
      <c r="AA113">
        <f t="shared" si="43"/>
        <v>1540</v>
      </c>
      <c r="AB113" s="265" cm="1">
        <f t="array" ref="AB113">INDEX($A:$A,AA113)</f>
        <v>45709</v>
      </c>
      <c r="AC113" cm="1">
        <f t="array" ref="AC113">INDEX(B:B,$AA113)/INDEX(B:B,$AA$2)*1000</f>
        <v>1053.0313055801546</v>
      </c>
      <c r="AD113" cm="1">
        <f t="array" ref="AD113">INDEX(C:C,$AA113)/INDEX(C:C,$AA$2)*1000</f>
        <v>1048.6441242945725</v>
      </c>
      <c r="AE113" cm="1">
        <f t="array" ref="AE113">INDEX(D:D,$AA113)/INDEX(D:D,$AA$2)*1000</f>
        <v>1049.509035198852</v>
      </c>
      <c r="AF113" cm="1">
        <f t="array" ref="AF113">INDEX(E:E,$AA113)/INDEX(E:E,$AA$2)*1000</f>
        <v>1045.6402524620828</v>
      </c>
      <c r="AG113" s="82">
        <f t="shared" si="24"/>
        <v>7.3910531180717953E-3</v>
      </c>
      <c r="AH113" s="82">
        <f t="shared" si="25"/>
        <v>3.0038718324897217E-3</v>
      </c>
      <c r="AI113" s="82">
        <f t="shared" si="26"/>
        <v>3.8687827367691625E-3</v>
      </c>
      <c r="AJ113" s="82" t="str">
        <f t="shared" si="27"/>
        <v/>
      </c>
      <c r="AK113" s="82" t="str">
        <f t="shared" si="28"/>
        <v/>
      </c>
      <c r="AL113" s="82" t="str">
        <f t="shared" si="29"/>
        <v/>
      </c>
    </row>
    <row r="114" spans="1:38" ht="15.75" customHeight="1" x14ac:dyDescent="0.2">
      <c r="A114" s="211">
        <v>43633</v>
      </c>
      <c r="B114" s="281">
        <v>1000</v>
      </c>
      <c r="C114" s="281">
        <v>1083.1741589999999</v>
      </c>
      <c r="D114" s="281">
        <v>1083.1741589999999</v>
      </c>
      <c r="E114" s="281">
        <v>1000</v>
      </c>
      <c r="F114" s="281">
        <v>1084.953544</v>
      </c>
      <c r="G114" s="82" t="str">
        <f t="shared" si="30"/>
        <v/>
      </c>
      <c r="H114" s="82" t="str">
        <f t="shared" si="31"/>
        <v/>
      </c>
      <c r="I114" s="82" t="str">
        <f t="shared" si="32"/>
        <v/>
      </c>
      <c r="J114" s="82" t="str">
        <f t="shared" si="33"/>
        <v/>
      </c>
      <c r="K114" s="82">
        <f t="shared" si="34"/>
        <v>-1.7793850000000476E-3</v>
      </c>
      <c r="L114" s="82">
        <f t="shared" si="35"/>
        <v>-1.7793850000000476E-3</v>
      </c>
      <c r="N114">
        <f t="shared" si="39"/>
        <v>1039</v>
      </c>
      <c r="O114" s="212" cm="1">
        <f t="array" ref="O114">INDEX($A:$A,N114)</f>
        <v>44980</v>
      </c>
      <c r="P114" cm="1">
        <f t="array" ref="P114">INDEX(B:B,$N114)/INDEX(B:B,$N$2)*1000</f>
        <v>1033.4235799079106</v>
      </c>
      <c r="Q114" cm="1">
        <f t="array" ref="Q114">INDEX(C:C,$N114)/INDEX(C:C,$N$2)*1000</f>
        <v>1034.6666684289278</v>
      </c>
      <c r="R114" cm="1">
        <f t="array" ref="R114">INDEX(D:D,$N114)/INDEX(D:D,$N$2)*1000</f>
        <v>1034.4204173208459</v>
      </c>
      <c r="S114" cm="1">
        <f t="array" ref="S114">INDEX(E:E,$N114)/INDEX(E:E,$N$2)*1000</f>
        <v>1033.4080697094544</v>
      </c>
      <c r="T114" s="82">
        <f t="shared" si="40"/>
        <v>1.5510198456240687E-5</v>
      </c>
      <c r="U114" s="82">
        <f t="shared" si="41"/>
        <v>1.2585987194734117E-3</v>
      </c>
      <c r="V114" s="82">
        <f t="shared" si="42"/>
        <v>1.0123476113915331E-3</v>
      </c>
      <c r="W114" s="82" t="str">
        <f t="shared" si="36"/>
        <v/>
      </c>
      <c r="X114" s="82" t="str">
        <f t="shared" si="37"/>
        <v/>
      </c>
      <c r="Y114" s="82" t="str">
        <f t="shared" si="38"/>
        <v/>
      </c>
      <c r="AA114">
        <f t="shared" si="43"/>
        <v>1541</v>
      </c>
      <c r="AB114" s="265" cm="1">
        <f t="array" ref="AB114">INDEX($A:$A,AA114)</f>
        <v>45712</v>
      </c>
      <c r="AC114" cm="1">
        <f t="array" ref="AC114">INDEX(B:B,$AA114)/INDEX(B:B,$AA$2)*1000</f>
        <v>1052.7300190747744</v>
      </c>
      <c r="AD114" cm="1">
        <f t="array" ref="AD114">INDEX(C:C,$AA114)/INDEX(C:C,$AA$2)*1000</f>
        <v>1047.6257727040661</v>
      </c>
      <c r="AE114" cm="1">
        <f t="array" ref="AE114">INDEX(D:D,$AA114)/INDEX(D:D,$AA$2)*1000</f>
        <v>1048.6320499595076</v>
      </c>
      <c r="AF114" cm="1">
        <f t="array" ref="AF114">INDEX(E:E,$AA114)/INDEX(E:E,$AA$2)*1000</f>
        <v>1045.3953089110487</v>
      </c>
      <c r="AG114" s="82">
        <f t="shared" si="24"/>
        <v>7.3347101637257313E-3</v>
      </c>
      <c r="AH114" s="82">
        <f t="shared" si="25"/>
        <v>2.2304637930174068E-3</v>
      </c>
      <c r="AI114" s="82">
        <f t="shared" si="26"/>
        <v>3.2367410484589526E-3</v>
      </c>
      <c r="AJ114" s="82" t="str">
        <f t="shared" si="27"/>
        <v/>
      </c>
      <c r="AK114" s="82" t="str">
        <f t="shared" si="28"/>
        <v/>
      </c>
      <c r="AL114" s="82" t="str">
        <f t="shared" si="29"/>
        <v/>
      </c>
    </row>
    <row r="115" spans="1:38" ht="15.75" customHeight="1" x14ac:dyDescent="0.2">
      <c r="A115" s="211">
        <v>43634</v>
      </c>
      <c r="B115" s="281">
        <v>1000</v>
      </c>
      <c r="C115" s="281">
        <v>1089.8716079999999</v>
      </c>
      <c r="D115" s="281">
        <v>1089.8716079999999</v>
      </c>
      <c r="E115" s="281">
        <v>1000</v>
      </c>
      <c r="F115" s="281">
        <v>1091.166659</v>
      </c>
      <c r="G115" s="82" t="str">
        <f t="shared" si="30"/>
        <v/>
      </c>
      <c r="H115" s="82" t="str">
        <f t="shared" si="31"/>
        <v/>
      </c>
      <c r="I115" s="82" t="str">
        <f t="shared" si="32"/>
        <v/>
      </c>
      <c r="J115" s="82" t="str">
        <f t="shared" si="33"/>
        <v/>
      </c>
      <c r="K115" s="82">
        <f t="shared" si="34"/>
        <v>-1.2950510000000577E-3</v>
      </c>
      <c r="L115" s="82">
        <f t="shared" si="35"/>
        <v>-1.2950510000000577E-3</v>
      </c>
      <c r="N115">
        <f t="shared" si="39"/>
        <v>1040</v>
      </c>
      <c r="O115" s="212" cm="1">
        <f t="array" ref="O115">INDEX($A:$A,N115)</f>
        <v>44981</v>
      </c>
      <c r="P115" cm="1">
        <f t="array" ref="P115">INDEX(B:B,$N115)/INDEX(B:B,$N$2)*1000</f>
        <v>1028.2452481611854</v>
      </c>
      <c r="Q115" cm="1">
        <f t="array" ref="Q115">INDEX(C:C,$N115)/INDEX(C:C,$N$2)*1000</f>
        <v>1029.4227659056301</v>
      </c>
      <c r="R115" cm="1">
        <f t="array" ref="R115">INDEX(D:D,$N115)/INDEX(D:D,$N$2)*1000</f>
        <v>1029.1895045048002</v>
      </c>
      <c r="S115" cm="1">
        <f t="array" ref="S115">INDEX(E:E,$N115)/INDEX(E:E,$N$2)*1000</f>
        <v>1028.2387253975394</v>
      </c>
      <c r="T115" s="82">
        <f t="shared" si="40"/>
        <v>6.5227636459894715E-6</v>
      </c>
      <c r="U115" s="82">
        <f t="shared" si="41"/>
        <v>1.1840405080906749E-3</v>
      </c>
      <c r="V115" s="82">
        <f t="shared" si="42"/>
        <v>9.5077910726081428E-4</v>
      </c>
      <c r="W115" s="82" t="str">
        <f t="shared" si="36"/>
        <v/>
      </c>
      <c r="X115" s="82" t="str">
        <f t="shared" si="37"/>
        <v/>
      </c>
      <c r="Y115" s="82" t="str">
        <f t="shared" si="38"/>
        <v/>
      </c>
      <c r="AA115">
        <f t="shared" si="43"/>
        <v>1542</v>
      </c>
      <c r="AB115" s="265" cm="1">
        <f t="array" ref="AB115">INDEX($A:$A,AA115)</f>
        <v>45713</v>
      </c>
      <c r="AC115" cm="1">
        <f t="array" ref="AC115">INDEX(B:B,$AA115)/INDEX(B:B,$AA$2)*1000</f>
        <v>1055.4723746806269</v>
      </c>
      <c r="AD115" cm="1">
        <f t="array" ref="AD115">INDEX(C:C,$AA115)/INDEX(C:C,$AA$2)*1000</f>
        <v>1049.3941574588118</v>
      </c>
      <c r="AE115" cm="1">
        <f t="array" ref="AE115">INDEX(D:D,$AA115)/INDEX(D:D,$AA$2)*1000</f>
        <v>1050.5924479690862</v>
      </c>
      <c r="AF115" cm="1">
        <f t="array" ref="AF115">INDEX(E:E,$AA115)/INDEX(E:E,$AA$2)*1000</f>
        <v>1048.213931458173</v>
      </c>
      <c r="AG115" s="82">
        <f t="shared" si="24"/>
        <v>7.2584432224539345E-3</v>
      </c>
      <c r="AH115" s="82">
        <f t="shared" si="25"/>
        <v>1.1802260006388678E-3</v>
      </c>
      <c r="AI115" s="82">
        <f t="shared" si="26"/>
        <v>2.3785165109131865E-3</v>
      </c>
      <c r="AJ115" s="82" t="str">
        <f t="shared" si="27"/>
        <v/>
      </c>
      <c r="AK115" s="82" t="str">
        <f t="shared" si="28"/>
        <v/>
      </c>
      <c r="AL115" s="82" t="str">
        <f t="shared" si="29"/>
        <v/>
      </c>
    </row>
    <row r="116" spans="1:38" ht="15.75" customHeight="1" x14ac:dyDescent="0.2">
      <c r="A116" s="211">
        <v>43635</v>
      </c>
      <c r="B116" s="281">
        <v>1000</v>
      </c>
      <c r="C116" s="281">
        <v>1085.5540020000001</v>
      </c>
      <c r="D116" s="281">
        <v>1085.5540020000001</v>
      </c>
      <c r="E116" s="281">
        <v>1000</v>
      </c>
      <c r="F116" s="281">
        <v>1086.59772</v>
      </c>
      <c r="G116" s="82" t="str">
        <f t="shared" si="30"/>
        <v/>
      </c>
      <c r="H116" s="82" t="str">
        <f t="shared" si="31"/>
        <v/>
      </c>
      <c r="I116" s="82" t="str">
        <f t="shared" si="32"/>
        <v/>
      </c>
      <c r="J116" s="82" t="str">
        <f t="shared" si="33"/>
        <v/>
      </c>
      <c r="K116" s="82">
        <f t="shared" si="34"/>
        <v>-1.0437179999998989E-3</v>
      </c>
      <c r="L116" s="82">
        <f t="shared" si="35"/>
        <v>-1.0437179999998989E-3</v>
      </c>
      <c r="N116">
        <f t="shared" si="39"/>
        <v>1041</v>
      </c>
      <c r="O116" s="212" cm="1">
        <f t="array" ref="O116">INDEX($A:$A,N116)</f>
        <v>44984</v>
      </c>
      <c r="P116" cm="1">
        <f t="array" ref="P116">INDEX(B:B,$N116)/INDEX(B:B,$N$2)*1000</f>
        <v>1031.0930262032505</v>
      </c>
      <c r="Q116" cm="1">
        <f t="array" ref="Q116">INDEX(C:C,$N116)/INDEX(C:C,$N$2)*1000</f>
        <v>1032.0542796195793</v>
      </c>
      <c r="R116" cm="1">
        <f t="array" ref="R116">INDEX(D:D,$N116)/INDEX(D:D,$N$2)*1000</f>
        <v>1031.8638591907388</v>
      </c>
      <c r="S116" cm="1">
        <f t="array" ref="S116">INDEX(E:E,$N116)/INDEX(E:E,$N$2)*1000</f>
        <v>1031.1434687909345</v>
      </c>
      <c r="T116" s="82" t="str">
        <f t="shared" si="40"/>
        <v/>
      </c>
      <c r="U116" s="82">
        <f t="shared" si="41"/>
        <v>9.1081082864479868E-4</v>
      </c>
      <c r="V116" s="82">
        <f t="shared" si="42"/>
        <v>7.2039039980427335E-4</v>
      </c>
      <c r="W116" s="82">
        <f t="shared" si="36"/>
        <v>-5.0442587684074171E-5</v>
      </c>
      <c r="X116" s="82" t="str">
        <f t="shared" si="37"/>
        <v/>
      </c>
      <c r="Y116" s="82" t="str">
        <f t="shared" si="38"/>
        <v/>
      </c>
      <c r="AA116">
        <f t="shared" si="43"/>
        <v>1543</v>
      </c>
      <c r="AB116" s="265" cm="1">
        <f t="array" ref="AB116">INDEX($A:$A,AA116)</f>
        <v>45714</v>
      </c>
      <c r="AC116" cm="1">
        <f t="array" ref="AC116">INDEX(B:B,$AA116)/INDEX(B:B,$AA$2)*1000</f>
        <v>1057.6045026674831</v>
      </c>
      <c r="AD116" cm="1">
        <f t="array" ref="AD116">INDEX(C:C,$AA116)/INDEX(C:C,$AA$2)*1000</f>
        <v>1051.8830197555055</v>
      </c>
      <c r="AE116" cm="1">
        <f t="array" ref="AE116">INDEX(D:D,$AA116)/INDEX(D:D,$AA$2)*1000</f>
        <v>1053.0109815193355</v>
      </c>
      <c r="AF116" cm="1">
        <f t="array" ref="AF116">INDEX(E:E,$AA116)/INDEX(E:E,$AA$2)*1000</f>
        <v>1050.3000893753622</v>
      </c>
      <c r="AG116" s="82">
        <f t="shared" si="24"/>
        <v>7.3044132921208987E-3</v>
      </c>
      <c r="AH116" s="82">
        <f t="shared" si="25"/>
        <v>1.5829303801433525E-3</v>
      </c>
      <c r="AI116" s="82">
        <f t="shared" si="26"/>
        <v>2.7108921439732967E-3</v>
      </c>
      <c r="AJ116" s="82" t="str">
        <f t="shared" si="27"/>
        <v/>
      </c>
      <c r="AK116" s="82" t="str">
        <f t="shared" si="28"/>
        <v/>
      </c>
      <c r="AL116" s="82" t="str">
        <f t="shared" si="29"/>
        <v/>
      </c>
    </row>
    <row r="117" spans="1:38" ht="15.75" customHeight="1" x14ac:dyDescent="0.2">
      <c r="A117" s="211">
        <v>43636</v>
      </c>
      <c r="B117" s="281">
        <v>1000</v>
      </c>
      <c r="C117" s="281">
        <v>1087.6820809999999</v>
      </c>
      <c r="D117" s="281">
        <v>1087.6820809999999</v>
      </c>
      <c r="E117" s="281">
        <v>1000</v>
      </c>
      <c r="F117" s="281">
        <v>1088.537192</v>
      </c>
      <c r="G117" s="82" t="str">
        <f t="shared" si="30"/>
        <v/>
      </c>
      <c r="H117" s="82" t="str">
        <f t="shared" si="31"/>
        <v/>
      </c>
      <c r="I117" s="82" t="str">
        <f t="shared" si="32"/>
        <v/>
      </c>
      <c r="J117" s="82" t="str">
        <f t="shared" si="33"/>
        <v/>
      </c>
      <c r="K117" s="82">
        <f t="shared" si="34"/>
        <v>-8.5511100000007902E-4</v>
      </c>
      <c r="L117" s="82">
        <f t="shared" si="35"/>
        <v>-8.5511100000007902E-4</v>
      </c>
      <c r="N117">
        <f t="shared" si="39"/>
        <v>1042</v>
      </c>
      <c r="O117" s="212" cm="1">
        <f t="array" ref="O117">INDEX($A:$A,N117)</f>
        <v>44985</v>
      </c>
      <c r="P117" cm="1">
        <f t="array" ref="P117">INDEX(B:B,$N117)/INDEX(B:B,$N$2)*1000</f>
        <v>1036.2644988972149</v>
      </c>
      <c r="Q117" cm="1">
        <f t="array" ref="Q117">INDEX(C:C,$N117)/INDEX(C:C,$N$2)*1000</f>
        <v>1036.8437249581179</v>
      </c>
      <c r="R117" cm="1">
        <f t="array" ref="R117">INDEX(D:D,$N117)/INDEX(D:D,$N$2)*1000</f>
        <v>1036.7289826113567</v>
      </c>
      <c r="S117" cm="1">
        <f t="array" ref="S117">INDEX(E:E,$N117)/INDEX(E:E,$N$2)*1000</f>
        <v>1036.869671581549</v>
      </c>
      <c r="T117" s="82" t="str">
        <f t="shared" si="40"/>
        <v/>
      </c>
      <c r="U117" s="82" t="str">
        <f t="shared" si="41"/>
        <v/>
      </c>
      <c r="V117" s="82" t="str">
        <f t="shared" si="42"/>
        <v/>
      </c>
      <c r="W117" s="82">
        <f t="shared" si="36"/>
        <v>-6.0517268433409304E-4</v>
      </c>
      <c r="X117" s="82">
        <f t="shared" si="37"/>
        <v>-2.5946623431082117E-5</v>
      </c>
      <c r="Y117" s="82">
        <f t="shared" si="38"/>
        <v>-1.4068897019228643E-4</v>
      </c>
      <c r="AA117">
        <f t="shared" si="43"/>
        <v>1544</v>
      </c>
      <c r="AB117" s="265" cm="1">
        <f t="array" ref="AB117">INDEX($A:$A,AA117)</f>
        <v>45715</v>
      </c>
      <c r="AC117" cm="1">
        <f t="array" ref="AC117">INDEX(B:B,$AA117)/INDEX(B:B,$AA$2)*1000</f>
        <v>1054.6910967296544</v>
      </c>
      <c r="AD117" cm="1">
        <f t="array" ref="AD117">INDEX(C:C,$AA117)/INDEX(C:C,$AA$2)*1000</f>
        <v>1048.3366852536069</v>
      </c>
      <c r="AE117" cm="1">
        <f t="array" ref="AE117">INDEX(D:D,$AA117)/INDEX(D:D,$AA$2)*1000</f>
        <v>1049.5894257173616</v>
      </c>
      <c r="AF117" cm="1">
        <f t="array" ref="AF117">INDEX(E:E,$AA117)/INDEX(E:E,$AA$2)*1000</f>
        <v>1047.7997137872301</v>
      </c>
      <c r="AG117" s="82">
        <f t="shared" si="24"/>
        <v>6.8913829424243431E-3</v>
      </c>
      <c r="AH117" s="82">
        <f t="shared" si="25"/>
        <v>5.3697146637682639E-4</v>
      </c>
      <c r="AI117" s="82">
        <f t="shared" si="26"/>
        <v>1.7897119301314888E-3</v>
      </c>
      <c r="AJ117" s="82" t="str">
        <f t="shared" si="27"/>
        <v/>
      </c>
      <c r="AK117" s="82" t="str">
        <f t="shared" si="28"/>
        <v/>
      </c>
      <c r="AL117" s="82" t="str">
        <f t="shared" si="29"/>
        <v/>
      </c>
    </row>
    <row r="118" spans="1:38" ht="15.75" customHeight="1" x14ac:dyDescent="0.2">
      <c r="A118" s="211">
        <v>43637</v>
      </c>
      <c r="B118" s="281">
        <v>1000</v>
      </c>
      <c r="C118" s="281">
        <v>1085.667252</v>
      </c>
      <c r="D118" s="281">
        <v>1085.667252</v>
      </c>
      <c r="E118" s="281">
        <v>1000</v>
      </c>
      <c r="F118" s="281">
        <v>1086.4772909999999</v>
      </c>
      <c r="G118" s="82" t="str">
        <f t="shared" si="30"/>
        <v/>
      </c>
      <c r="H118" s="82" t="str">
        <f t="shared" si="31"/>
        <v/>
      </c>
      <c r="I118" s="82" t="str">
        <f t="shared" si="32"/>
        <v/>
      </c>
      <c r="J118" s="82" t="str">
        <f t="shared" si="33"/>
        <v/>
      </c>
      <c r="K118" s="82">
        <f t="shared" si="34"/>
        <v>-8.1003899999996067E-4</v>
      </c>
      <c r="L118" s="82">
        <f t="shared" si="35"/>
        <v>-8.1003899999996067E-4</v>
      </c>
      <c r="N118">
        <f t="shared" si="39"/>
        <v>1043</v>
      </c>
      <c r="O118" s="212" cm="1">
        <f t="array" ref="O118">INDEX($A:$A,N118)</f>
        <v>44986</v>
      </c>
      <c r="P118" cm="1">
        <f t="array" ref="P118">INDEX(B:B,$N118)/INDEX(B:B,$N$2)*1000</f>
        <v>1033.5002159550261</v>
      </c>
      <c r="Q118" cm="1">
        <f t="array" ref="Q118">INDEX(C:C,$N118)/INDEX(C:C,$N$2)*1000</f>
        <v>1034.1865684464667</v>
      </c>
      <c r="R118" cm="1">
        <f t="array" ref="R118">INDEX(D:D,$N118)/INDEX(D:D,$N$2)*1000</f>
        <v>1034.0506052769551</v>
      </c>
      <c r="S118" cm="1">
        <f t="array" ref="S118">INDEX(E:E,$N118)/INDEX(E:E,$N$2)*1000</f>
        <v>1033.5690985289868</v>
      </c>
      <c r="T118" s="82" t="str">
        <f t="shared" si="40"/>
        <v/>
      </c>
      <c r="U118" s="82">
        <f t="shared" si="41"/>
        <v>6.1746991747986611E-4</v>
      </c>
      <c r="V118" s="82">
        <f t="shared" si="42"/>
        <v>4.815067479682966E-4</v>
      </c>
      <c r="W118" s="82">
        <f t="shared" si="36"/>
        <v>-6.8882573960763691E-5</v>
      </c>
      <c r="X118" s="82" t="str">
        <f t="shared" si="37"/>
        <v/>
      </c>
      <c r="Y118" s="82" t="str">
        <f t="shared" si="38"/>
        <v/>
      </c>
      <c r="AA118">
        <f t="shared" si="43"/>
        <v>1545</v>
      </c>
      <c r="AB118" s="265" cm="1">
        <f t="array" ref="AB118">INDEX($A:$A,AA118)</f>
        <v>45716</v>
      </c>
      <c r="AC118" cm="1">
        <f t="array" ref="AC118">INDEX(B:B,$AA118)/INDEX(B:B,$AA$2)*1000</f>
        <v>1064.1860686045716</v>
      </c>
      <c r="AD118" cm="1">
        <f t="array" ref="AD118">INDEX(C:C,$AA118)/INDEX(C:C,$AA$2)*1000</f>
        <v>1057.2380611493465</v>
      </c>
      <c r="AE118" cm="1">
        <f t="array" ref="AE118">INDEX(D:D,$AA118)/INDEX(D:D,$AA$2)*1000</f>
        <v>1058.607826167844</v>
      </c>
      <c r="AF118" cm="1">
        <f t="array" ref="AF118">INDEX(E:E,$AA118)/INDEX(E:E,$AA$2)*1000</f>
        <v>1057.02537709188</v>
      </c>
      <c r="AG118" s="82">
        <f t="shared" si="24"/>
        <v>7.1606915126915284E-3</v>
      </c>
      <c r="AH118" s="82">
        <f t="shared" si="25"/>
        <v>2.1268405746650387E-4</v>
      </c>
      <c r="AI118" s="82">
        <f t="shared" si="26"/>
        <v>1.5824490759639503E-3</v>
      </c>
      <c r="AJ118" s="82" t="str">
        <f t="shared" si="27"/>
        <v/>
      </c>
      <c r="AK118" s="82" t="str">
        <f t="shared" si="28"/>
        <v/>
      </c>
      <c r="AL118" s="82" t="str">
        <f t="shared" si="29"/>
        <v/>
      </c>
    </row>
    <row r="119" spans="1:38" ht="15.75" customHeight="1" x14ac:dyDescent="0.2">
      <c r="A119" s="211">
        <v>43640</v>
      </c>
      <c r="B119" s="281">
        <v>1000</v>
      </c>
      <c r="C119" s="281">
        <v>1085.4618359999999</v>
      </c>
      <c r="D119" s="281">
        <v>1085.4618359999999</v>
      </c>
      <c r="E119" s="281">
        <v>1000</v>
      </c>
      <c r="F119" s="281">
        <v>1086.565157</v>
      </c>
      <c r="G119" s="82" t="str">
        <f t="shared" si="30"/>
        <v/>
      </c>
      <c r="H119" s="82" t="str">
        <f t="shared" si="31"/>
        <v/>
      </c>
      <c r="I119" s="82" t="str">
        <f t="shared" si="32"/>
        <v/>
      </c>
      <c r="J119" s="82" t="str">
        <f t="shared" si="33"/>
        <v/>
      </c>
      <c r="K119" s="82">
        <f t="shared" si="34"/>
        <v>-1.1033210000000509E-3</v>
      </c>
      <c r="L119" s="82">
        <f t="shared" si="35"/>
        <v>-1.1033210000000509E-3</v>
      </c>
      <c r="N119">
        <f t="shared" si="39"/>
        <v>1044</v>
      </c>
      <c r="O119" s="212" cm="1">
        <f t="array" ref="O119">INDEX($A:$A,N119)</f>
        <v>44987</v>
      </c>
      <c r="P119" cm="1">
        <f t="array" ref="P119">INDEX(B:B,$N119)/INDEX(B:B,$N$2)*1000</f>
        <v>1033.8110340878632</v>
      </c>
      <c r="Q119" cm="1">
        <f t="array" ref="Q119">INDEX(C:C,$N119)/INDEX(C:C,$N$2)*1000</f>
        <v>1035.0144607891586</v>
      </c>
      <c r="R119" cm="1">
        <f t="array" ref="R119">INDEX(D:D,$N119)/INDEX(D:D,$N$2)*1000</f>
        <v>1034.7760667197094</v>
      </c>
      <c r="S119" cm="1">
        <f t="array" ref="S119">INDEX(E:E,$N119)/INDEX(E:E,$N$2)*1000</f>
        <v>1032.9931538711669</v>
      </c>
      <c r="T119" s="82">
        <f t="shared" si="40"/>
        <v>8.1788021669626683E-4</v>
      </c>
      <c r="U119" s="82">
        <f t="shared" si="41"/>
        <v>2.0213069179917512E-3</v>
      </c>
      <c r="V119" s="82">
        <f t="shared" si="42"/>
        <v>1.7829128485425372E-3</v>
      </c>
      <c r="W119" s="82" t="str">
        <f t="shared" si="36"/>
        <v/>
      </c>
      <c r="X119" s="82" t="str">
        <f t="shared" si="37"/>
        <v/>
      </c>
      <c r="Y119" s="82" t="str">
        <f t="shared" si="38"/>
        <v/>
      </c>
      <c r="AA119">
        <f t="shared" si="43"/>
        <v>1546</v>
      </c>
      <c r="AB119" s="265" cm="1">
        <f t="array" ref="AB119">INDEX($A:$A,AA119)</f>
        <v>45719</v>
      </c>
      <c r="AC119" cm="1">
        <f t="array" ref="AC119">INDEX(B:B,$AA119)/INDEX(B:B,$AA$2)*1000</f>
        <v>1064.2183561109318</v>
      </c>
      <c r="AD119" cm="1">
        <f t="array" ref="AD119">INDEX(C:C,$AA119)/INDEX(C:C,$AA$2)*1000</f>
        <v>1056.2248079300964</v>
      </c>
      <c r="AE119" cm="1">
        <f t="array" ref="AE119">INDEX(D:D,$AA119)/INDEX(D:D,$AA$2)*1000</f>
        <v>1057.8006963978039</v>
      </c>
      <c r="AF119" cm="1">
        <f t="array" ref="AF119">INDEX(E:E,$AA119)/INDEX(E:E,$AA$2)*1000</f>
        <v>1057.7180027039137</v>
      </c>
      <c r="AG119" s="82">
        <f t="shared" si="24"/>
        <v>6.5003534070181106E-3</v>
      </c>
      <c r="AH119" s="82" t="str">
        <f t="shared" si="25"/>
        <v/>
      </c>
      <c r="AI119" s="82">
        <f t="shared" si="26"/>
        <v>8.2693693890178107E-5</v>
      </c>
      <c r="AJ119" s="82" t="str">
        <f t="shared" si="27"/>
        <v/>
      </c>
      <c r="AK119" s="82">
        <f t="shared" si="28"/>
        <v>-1.4931947738173221E-3</v>
      </c>
      <c r="AL119" s="82" t="str">
        <f t="shared" si="29"/>
        <v/>
      </c>
    </row>
    <row r="120" spans="1:38" ht="15.75" customHeight="1" x14ac:dyDescent="0.2">
      <c r="A120" s="211">
        <v>43641</v>
      </c>
      <c r="B120" s="281">
        <v>1000</v>
      </c>
      <c r="C120" s="281">
        <v>1081.3694909999999</v>
      </c>
      <c r="D120" s="281">
        <v>1081.3694909999999</v>
      </c>
      <c r="E120" s="281">
        <v>1000</v>
      </c>
      <c r="F120" s="281">
        <v>1083.0029709999999</v>
      </c>
      <c r="G120" s="82" t="str">
        <f t="shared" si="30"/>
        <v/>
      </c>
      <c r="H120" s="82" t="str">
        <f t="shared" si="31"/>
        <v/>
      </c>
      <c r="I120" s="82" t="str">
        <f t="shared" si="32"/>
        <v/>
      </c>
      <c r="J120" s="82" t="str">
        <f t="shared" si="33"/>
        <v/>
      </c>
      <c r="K120" s="82">
        <f t="shared" si="34"/>
        <v>-1.6334799999999632E-3</v>
      </c>
      <c r="L120" s="82">
        <f t="shared" si="35"/>
        <v>-1.6334799999999632E-3</v>
      </c>
      <c r="N120">
        <f t="shared" si="39"/>
        <v>1045</v>
      </c>
      <c r="O120" s="212" cm="1">
        <f t="array" ref="O120">INDEX($A:$A,N120)</f>
        <v>44988</v>
      </c>
      <c r="P120" cm="1">
        <f t="array" ref="P120">INDEX(B:B,$N120)/INDEX(B:B,$N$2)*1000</f>
        <v>1045.6081005639551</v>
      </c>
      <c r="Q120" cm="1">
        <f t="array" ref="Q120">INDEX(C:C,$N120)/INDEX(C:C,$N$2)*1000</f>
        <v>1046.6018753813471</v>
      </c>
      <c r="R120" cm="1">
        <f t="array" ref="R120">INDEX(D:D,$N120)/INDEX(D:D,$N$2)*1000</f>
        <v>1046.405012230987</v>
      </c>
      <c r="S120" cm="1">
        <f t="array" ref="S120">INDEX(E:E,$N120)/INDEX(E:E,$N$2)*1000</f>
        <v>1044.761155209319</v>
      </c>
      <c r="T120" s="82">
        <f t="shared" si="40"/>
        <v>8.4694535463609099E-4</v>
      </c>
      <c r="U120" s="82">
        <f t="shared" si="41"/>
        <v>1.8407201720281137E-3</v>
      </c>
      <c r="V120" s="82">
        <f t="shared" si="42"/>
        <v>1.6438570216680546E-3</v>
      </c>
      <c r="W120" s="82" t="str">
        <f t="shared" si="36"/>
        <v/>
      </c>
      <c r="X120" s="82" t="str">
        <f t="shared" si="37"/>
        <v/>
      </c>
      <c r="Y120" s="82" t="str">
        <f t="shared" si="38"/>
        <v/>
      </c>
      <c r="AA120">
        <f t="shared" si="43"/>
        <v>1547</v>
      </c>
      <c r="AB120" s="265" cm="1">
        <f t="array" ref="AB120">INDEX($A:$A,AA120)</f>
        <v>45720</v>
      </c>
      <c r="AC120" cm="1">
        <f t="array" ref="AC120">INDEX(B:B,$AA120)/INDEX(B:B,$AA$2)*1000</f>
        <v>1056.4824196160998</v>
      </c>
      <c r="AD120" cm="1">
        <f t="array" ref="AD120">INDEX(C:C,$AA120)/INDEX(C:C,$AA$2)*1000</f>
        <v>1048.9774291709796</v>
      </c>
      <c r="AE120" cm="1">
        <f t="array" ref="AE120">INDEX(D:D,$AA120)/INDEX(D:D,$AA$2)*1000</f>
        <v>1050.4570006483502</v>
      </c>
      <c r="AF120" cm="1">
        <f t="array" ref="AF120">INDEX(E:E,$AA120)/INDEX(E:E,$AA$2)*1000</f>
        <v>1050.236886881228</v>
      </c>
      <c r="AG120" s="82">
        <f t="shared" si="24"/>
        <v>6.2455327348718585E-3</v>
      </c>
      <c r="AH120" s="82" t="str">
        <f t="shared" si="25"/>
        <v/>
      </c>
      <c r="AI120" s="82">
        <f t="shared" si="26"/>
        <v>2.2011376712225683E-4</v>
      </c>
      <c r="AJ120" s="82" t="str">
        <f t="shared" si="27"/>
        <v/>
      </c>
      <c r="AK120" s="82">
        <f t="shared" si="28"/>
        <v>-1.2594577102483981E-3</v>
      </c>
      <c r="AL120" s="82" t="str">
        <f t="shared" si="29"/>
        <v/>
      </c>
    </row>
    <row r="121" spans="1:38" ht="15.75" customHeight="1" x14ac:dyDescent="0.2">
      <c r="A121" s="211">
        <v>43642</v>
      </c>
      <c r="B121" s="281">
        <v>1000</v>
      </c>
      <c r="C121" s="281">
        <v>1077.971407</v>
      </c>
      <c r="D121" s="281">
        <v>1077.971407</v>
      </c>
      <c r="E121" s="281">
        <v>1000</v>
      </c>
      <c r="F121" s="281">
        <v>1079.4507390000001</v>
      </c>
      <c r="G121" s="82" t="str">
        <f t="shared" si="30"/>
        <v/>
      </c>
      <c r="H121" s="82" t="str">
        <f t="shared" si="31"/>
        <v/>
      </c>
      <c r="I121" s="82" t="str">
        <f t="shared" si="32"/>
        <v/>
      </c>
      <c r="J121" s="82" t="str">
        <f t="shared" si="33"/>
        <v/>
      </c>
      <c r="K121" s="82">
        <f t="shared" si="34"/>
        <v>-1.4793320000001131E-3</v>
      </c>
      <c r="L121" s="82">
        <f t="shared" si="35"/>
        <v>-1.4793320000001131E-3</v>
      </c>
      <c r="N121">
        <f t="shared" si="39"/>
        <v>1046</v>
      </c>
      <c r="O121" s="212" cm="1">
        <f t="array" ref="O121">INDEX($A:$A,N121)</f>
        <v>44991</v>
      </c>
      <c r="P121" cm="1">
        <f t="array" ref="P121">INDEX(B:B,$N121)/INDEX(B:B,$N$2)*1000</f>
        <v>1044.6662724121072</v>
      </c>
      <c r="Q121" cm="1">
        <f t="array" ref="Q121">INDEX(C:C,$N121)/INDEX(C:C,$N$2)*1000</f>
        <v>1046.0212005554818</v>
      </c>
      <c r="R121" cm="1">
        <f t="array" ref="R121">INDEX(D:D,$N121)/INDEX(D:D,$N$2)*1000</f>
        <v>1045.7527947932538</v>
      </c>
      <c r="S121" cm="1">
        <f t="array" ref="S121">INDEX(E:E,$N121)/INDEX(E:E,$N$2)*1000</f>
        <v>1043.6281731702545</v>
      </c>
      <c r="T121" s="82">
        <f t="shared" si="40"/>
        <v>1.0380992418527058E-3</v>
      </c>
      <c r="U121" s="82">
        <f t="shared" si="41"/>
        <v>2.3930273852272423E-3</v>
      </c>
      <c r="V121" s="82">
        <f t="shared" si="42"/>
        <v>2.1246216229992569E-3</v>
      </c>
      <c r="W121" s="82" t="str">
        <f t="shared" si="36"/>
        <v/>
      </c>
      <c r="X121" s="82" t="str">
        <f t="shared" si="37"/>
        <v/>
      </c>
      <c r="Y121" s="82" t="str">
        <f t="shared" si="38"/>
        <v/>
      </c>
      <c r="AA121">
        <f t="shared" si="43"/>
        <v>1548</v>
      </c>
      <c r="AB121" s="265" cm="1">
        <f t="array" ref="AB121">INDEX($A:$A,AA121)</f>
        <v>45721</v>
      </c>
      <c r="AC121" cm="1">
        <f t="array" ref="AC121">INDEX(B:B,$AA121)/INDEX(B:B,$AA$2)*1000</f>
        <v>1057.0578905002728</v>
      </c>
      <c r="AD121" cm="1">
        <f t="array" ref="AD121">INDEX(C:C,$AA121)/INDEX(C:C,$AA$2)*1000</f>
        <v>1050.2705751545577</v>
      </c>
      <c r="AE121" cm="1">
        <f t="array" ref="AE121">INDEX(D:D,$AA121)/INDEX(D:D,$AA$2)*1000</f>
        <v>1051.6086608105595</v>
      </c>
      <c r="AF121" cm="1">
        <f t="array" ref="AF121">INDEX(E:E,$AA121)/INDEX(E:E,$AA$2)*1000</f>
        <v>1050.2867024964808</v>
      </c>
      <c r="AG121" s="82">
        <f t="shared" si="24"/>
        <v>6.7711880037920761E-3</v>
      </c>
      <c r="AH121" s="82" t="str">
        <f t="shared" si="25"/>
        <v/>
      </c>
      <c r="AI121" s="82">
        <f t="shared" si="26"/>
        <v>1.3219583140787563E-3</v>
      </c>
      <c r="AJ121" s="82" t="str">
        <f t="shared" si="27"/>
        <v/>
      </c>
      <c r="AK121" s="82">
        <f t="shared" si="28"/>
        <v>-1.6127341923038331E-5</v>
      </c>
      <c r="AL121" s="82" t="str">
        <f t="shared" si="29"/>
        <v/>
      </c>
    </row>
    <row r="122" spans="1:38" ht="15.75" customHeight="1" x14ac:dyDescent="0.2">
      <c r="A122" s="211">
        <v>43643</v>
      </c>
      <c r="B122" s="281">
        <v>1000</v>
      </c>
      <c r="C122" s="281">
        <v>1079.439451</v>
      </c>
      <c r="D122" s="281">
        <v>1079.439451</v>
      </c>
      <c r="E122" s="281">
        <v>1000</v>
      </c>
      <c r="F122" s="281">
        <v>1080.6560959999999</v>
      </c>
      <c r="G122" s="82" t="str">
        <f t="shared" si="30"/>
        <v/>
      </c>
      <c r="H122" s="82" t="str">
        <f t="shared" si="31"/>
        <v/>
      </c>
      <c r="I122" s="82" t="str">
        <f t="shared" si="32"/>
        <v/>
      </c>
      <c r="J122" s="82" t="str">
        <f t="shared" si="33"/>
        <v/>
      </c>
      <c r="K122" s="82">
        <f t="shared" si="34"/>
        <v>-1.2166449999999713E-3</v>
      </c>
      <c r="L122" s="82">
        <f t="shared" si="35"/>
        <v>-1.2166449999999713E-3</v>
      </c>
      <c r="N122">
        <f t="shared" si="39"/>
        <v>1047</v>
      </c>
      <c r="O122" s="212" cm="1">
        <f t="array" ref="O122">INDEX($A:$A,N122)</f>
        <v>44992</v>
      </c>
      <c r="P122" cm="1">
        <f t="array" ref="P122">INDEX(B:B,$N122)/INDEX(B:B,$N$2)*1000</f>
        <v>1041.2972206320894</v>
      </c>
      <c r="Q122" cm="1">
        <f t="array" ref="Q122">INDEX(C:C,$N122)/INDEX(C:C,$N$2)*1000</f>
        <v>1041.8231856448322</v>
      </c>
      <c r="R122" cm="1">
        <f t="array" ref="R122">INDEX(D:D,$N122)/INDEX(D:D,$N$2)*1000</f>
        <v>1041.7189946545732</v>
      </c>
      <c r="S122" cm="1">
        <f t="array" ref="S122">INDEX(E:E,$N122)/INDEX(E:E,$N$2)*1000</f>
        <v>1041.1917003823016</v>
      </c>
      <c r="T122" s="82">
        <f t="shared" si="40"/>
        <v>1.0552024978778718E-4</v>
      </c>
      <c r="U122" s="82">
        <f t="shared" si="41"/>
        <v>6.3148526253053202E-4</v>
      </c>
      <c r="V122" s="82">
        <f t="shared" si="42"/>
        <v>5.2729427227154698E-4</v>
      </c>
      <c r="W122" s="82" t="str">
        <f t="shared" si="36"/>
        <v/>
      </c>
      <c r="X122" s="82" t="str">
        <f t="shared" si="37"/>
        <v/>
      </c>
      <c r="Y122" s="82" t="str">
        <f t="shared" si="38"/>
        <v/>
      </c>
      <c r="AA122">
        <f t="shared" si="43"/>
        <v>1549</v>
      </c>
      <c r="AB122" s="265" cm="1">
        <f t="array" ref="AB122">INDEX($A:$A,AA122)</f>
        <v>45722</v>
      </c>
      <c r="AC122" cm="1">
        <f t="array" ref="AC122">INDEX(B:B,$AA122)/INDEX(B:B,$AA$2)*1000</f>
        <v>1043.429249674281</v>
      </c>
      <c r="AD122" cm="1">
        <f t="array" ref="AD122">INDEX(C:C,$AA122)/INDEX(C:C,$AA$2)*1000</f>
        <v>1038.7918757485722</v>
      </c>
      <c r="AE122" cm="1">
        <f t="array" ref="AE122">INDEX(D:D,$AA122)/INDEX(D:D,$AA$2)*1000</f>
        <v>1039.7061107941015</v>
      </c>
      <c r="AF122" cm="1">
        <f t="array" ref="AF122">INDEX(E:E,$AA122)/INDEX(E:E,$AA$2)*1000</f>
        <v>1038.8209999400362</v>
      </c>
      <c r="AG122" s="82">
        <f t="shared" si="24"/>
        <v>4.6082497342447371E-3</v>
      </c>
      <c r="AH122" s="82" t="str">
        <f t="shared" si="25"/>
        <v/>
      </c>
      <c r="AI122" s="82">
        <f t="shared" si="26"/>
        <v>8.851108540652604E-4</v>
      </c>
      <c r="AJ122" s="82" t="str">
        <f t="shared" si="27"/>
        <v/>
      </c>
      <c r="AK122" s="82">
        <f t="shared" si="28"/>
        <v>-2.91241914640068E-5</v>
      </c>
      <c r="AL122" s="82" t="str">
        <f t="shared" si="29"/>
        <v/>
      </c>
    </row>
    <row r="123" spans="1:38" ht="15.75" customHeight="1" x14ac:dyDescent="0.2">
      <c r="A123" s="211">
        <v>43644</v>
      </c>
      <c r="B123" s="281">
        <v>1000</v>
      </c>
      <c r="C123" s="281">
        <v>1086.1840970000001</v>
      </c>
      <c r="D123" s="281">
        <v>1086.1840970000001</v>
      </c>
      <c r="E123" s="281">
        <v>1000</v>
      </c>
      <c r="F123" s="281">
        <v>1087.9692910000001</v>
      </c>
      <c r="G123" s="82" t="str">
        <f t="shared" si="30"/>
        <v/>
      </c>
      <c r="H123" s="82" t="str">
        <f t="shared" si="31"/>
        <v/>
      </c>
      <c r="I123" s="82" t="str">
        <f t="shared" si="32"/>
        <v/>
      </c>
      <c r="J123" s="82" t="str">
        <f t="shared" si="33"/>
        <v/>
      </c>
      <c r="K123" s="82">
        <f t="shared" si="34"/>
        <v>-1.7851940000000468E-3</v>
      </c>
      <c r="L123" s="82">
        <f t="shared" si="35"/>
        <v>-1.7851940000000468E-3</v>
      </c>
      <c r="N123">
        <f t="shared" si="39"/>
        <v>1048</v>
      </c>
      <c r="O123" s="212" cm="1">
        <f t="array" ref="O123">INDEX($A:$A,N123)</f>
        <v>44993</v>
      </c>
      <c r="P123" cm="1">
        <f t="array" ref="P123">INDEX(B:B,$N123)/INDEX(B:B,$N$2)*1000</f>
        <v>1045.2884776490055</v>
      </c>
      <c r="Q123" cm="1">
        <f t="array" ref="Q123">INDEX(C:C,$N123)/INDEX(C:C,$N$2)*1000</f>
        <v>1045.2837520676185</v>
      </c>
      <c r="R123" cm="1">
        <f t="array" ref="R123">INDEX(D:D,$N123)/INDEX(D:D,$N$2)*1000</f>
        <v>1045.2846891622562</v>
      </c>
      <c r="S123" cm="1">
        <f t="array" ref="S123">INDEX(E:E,$N123)/INDEX(E:E,$N$2)*1000</f>
        <v>1045.064169450307</v>
      </c>
      <c r="T123" s="82">
        <f t="shared" si="40"/>
        <v>2.2430819869850892E-4</v>
      </c>
      <c r="U123" s="82">
        <f t="shared" si="41"/>
        <v>2.1958261731151651E-4</v>
      </c>
      <c r="V123" s="82">
        <f t="shared" si="42"/>
        <v>2.2051971194923681E-4</v>
      </c>
      <c r="W123" s="82" t="str">
        <f t="shared" si="36"/>
        <v/>
      </c>
      <c r="X123" s="82" t="str">
        <f t="shared" si="37"/>
        <v/>
      </c>
      <c r="Y123" s="82" t="str">
        <f t="shared" si="38"/>
        <v/>
      </c>
      <c r="AA123">
        <f t="shared" si="43"/>
        <v>1550</v>
      </c>
      <c r="AB123" s="265" cm="1">
        <f t="array" ref="AB123">INDEX($A:$A,AA123)</f>
        <v>45723</v>
      </c>
      <c r="AC123" cm="1">
        <f t="array" ref="AC123">INDEX(B:B,$AA123)/INDEX(B:B,$AA$2)*1000</f>
        <v>1049.7962334067086</v>
      </c>
      <c r="AD123" cm="1">
        <f t="array" ref="AD123">INDEX(C:C,$AA123)/INDEX(C:C,$AA$2)*1000</f>
        <v>1044.8531003698122</v>
      </c>
      <c r="AE123" cm="1">
        <f t="array" ref="AE123">INDEX(D:D,$AA123)/INDEX(D:D,$AA$2)*1000</f>
        <v>1045.8276143814744</v>
      </c>
      <c r="AF123" cm="1">
        <f t="array" ref="AF123">INDEX(E:E,$AA123)/INDEX(E:E,$AA$2)*1000</f>
        <v>1045.2605875518543</v>
      </c>
      <c r="AG123" s="82">
        <f t="shared" si="24"/>
        <v>4.5356458548542374E-3</v>
      </c>
      <c r="AH123" s="82" t="str">
        <f t="shared" si="25"/>
        <v/>
      </c>
      <c r="AI123" s="82">
        <f t="shared" si="26"/>
        <v>5.6702682962009017E-4</v>
      </c>
      <c r="AJ123" s="82" t="str">
        <f t="shared" si="27"/>
        <v/>
      </c>
      <c r="AK123" s="82">
        <f t="shared" si="28"/>
        <v>-4.0748718204213218E-4</v>
      </c>
      <c r="AL123" s="82" t="str">
        <f t="shared" si="29"/>
        <v/>
      </c>
    </row>
    <row r="124" spans="1:38" ht="15.75" customHeight="1" x14ac:dyDescent="0.2">
      <c r="A124" s="211">
        <v>43648</v>
      </c>
      <c r="B124" s="281">
        <v>1000</v>
      </c>
      <c r="C124" s="281">
        <v>1090.2125109999999</v>
      </c>
      <c r="D124" s="281">
        <v>1090.2125109999999</v>
      </c>
      <c r="E124" s="281">
        <v>1000</v>
      </c>
      <c r="F124" s="281">
        <v>1091.4383290000001</v>
      </c>
      <c r="G124" s="82" t="str">
        <f t="shared" si="30"/>
        <v/>
      </c>
      <c r="H124" s="82" t="str">
        <f t="shared" si="31"/>
        <v/>
      </c>
      <c r="I124" s="82" t="str">
        <f t="shared" si="32"/>
        <v/>
      </c>
      <c r="J124" s="82" t="str">
        <f t="shared" si="33"/>
        <v/>
      </c>
      <c r="K124" s="82">
        <f t="shared" si="34"/>
        <v>-1.2258180000001176E-3</v>
      </c>
      <c r="L124" s="82">
        <f t="shared" si="35"/>
        <v>-1.2258180000001176E-3</v>
      </c>
      <c r="N124">
        <f t="shared" si="39"/>
        <v>1049</v>
      </c>
      <c r="O124" s="212" cm="1">
        <f t="array" ref="O124">INDEX($A:$A,N124)</f>
        <v>44994</v>
      </c>
      <c r="P124" cm="1">
        <f t="array" ref="P124">INDEX(B:B,$N124)/INDEX(B:B,$N$2)*1000</f>
        <v>1042.0513834258429</v>
      </c>
      <c r="Q124" cm="1">
        <f t="array" ref="Q124">INDEX(C:C,$N124)/INDEX(C:C,$N$2)*1000</f>
        <v>1041.3792726942856</v>
      </c>
      <c r="R124" cm="1">
        <f t="array" ref="R124">INDEX(D:D,$N124)/INDEX(D:D,$N$2)*1000</f>
        <v>1041.512415324722</v>
      </c>
      <c r="S124" cm="1">
        <f t="array" ref="S124">INDEX(E:E,$N124)/INDEX(E:E,$N$2)*1000</f>
        <v>1043.5804499440815</v>
      </c>
      <c r="T124" s="82" t="str">
        <f t="shared" si="40"/>
        <v/>
      </c>
      <c r="U124" s="82" t="str">
        <f t="shared" si="41"/>
        <v/>
      </c>
      <c r="V124" s="82" t="str">
        <f t="shared" si="42"/>
        <v/>
      </c>
      <c r="W124" s="82">
        <f t="shared" si="36"/>
        <v>-1.529066518238551E-3</v>
      </c>
      <c r="X124" s="82">
        <f t="shared" si="37"/>
        <v>-2.2011772497958189E-3</v>
      </c>
      <c r="Y124" s="82">
        <f t="shared" si="38"/>
        <v>-2.0680346193594234E-3</v>
      </c>
      <c r="AA124">
        <f t="shared" si="43"/>
        <v>1551</v>
      </c>
      <c r="AB124" s="265" cm="1">
        <f t="array" ref="AB124">INDEX($A:$A,AA124)</f>
        <v>45726</v>
      </c>
      <c r="AC124" cm="1">
        <f t="array" ref="AC124">INDEX(B:B,$AA124)/INDEX(B:B,$AA$2)*1000</f>
        <v>1044.5656745671877</v>
      </c>
      <c r="AD124" cm="1">
        <f t="array" ref="AD124">INDEX(C:C,$AA124)/INDEX(C:C,$AA$2)*1000</f>
        <v>1038.0574701240214</v>
      </c>
      <c r="AE124" cm="1">
        <f t="array" ref="AE124">INDEX(D:D,$AA124)/INDEX(D:D,$AA$2)*1000</f>
        <v>1039.340530676717</v>
      </c>
      <c r="AF124" cm="1">
        <f t="array" ref="AF124">INDEX(E:E,$AA124)/INDEX(E:E,$AA$2)*1000</f>
        <v>1039.9206625432073</v>
      </c>
      <c r="AG124" s="82">
        <f t="shared" si="24"/>
        <v>4.6450120239803711E-3</v>
      </c>
      <c r="AH124" s="82" t="str">
        <f t="shared" si="25"/>
        <v/>
      </c>
      <c r="AI124" s="82" t="str">
        <f t="shared" si="26"/>
        <v/>
      </c>
      <c r="AJ124" s="82" t="str">
        <f t="shared" si="27"/>
        <v/>
      </c>
      <c r="AK124" s="82">
        <f t="shared" si="28"/>
        <v>-1.863192419185907E-3</v>
      </c>
      <c r="AL124" s="82">
        <f t="shared" si="29"/>
        <v>-5.8013186649031917E-4</v>
      </c>
    </row>
    <row r="125" spans="1:38" ht="15.75" customHeight="1" x14ac:dyDescent="0.2">
      <c r="A125" s="211">
        <v>43649</v>
      </c>
      <c r="B125" s="281">
        <v>1000</v>
      </c>
      <c r="C125" s="281">
        <v>1093.9704449999999</v>
      </c>
      <c r="D125" s="281">
        <v>1093.9704449999999</v>
      </c>
      <c r="E125" s="281">
        <v>1000</v>
      </c>
      <c r="F125" s="281">
        <v>1095.1276760000001</v>
      </c>
      <c r="G125" s="82" t="str">
        <f t="shared" si="30"/>
        <v/>
      </c>
      <c r="H125" s="82" t="str">
        <f t="shared" si="31"/>
        <v/>
      </c>
      <c r="I125" s="82" t="str">
        <f t="shared" si="32"/>
        <v/>
      </c>
      <c r="J125" s="82" t="str">
        <f t="shared" si="33"/>
        <v/>
      </c>
      <c r="K125" s="82">
        <f t="shared" si="34"/>
        <v>-1.157231000000138E-3</v>
      </c>
      <c r="L125" s="82">
        <f t="shared" si="35"/>
        <v>-1.157231000000138E-3</v>
      </c>
      <c r="N125">
        <f t="shared" si="39"/>
        <v>1050</v>
      </c>
      <c r="O125" s="212" cm="1">
        <f t="array" ref="O125">INDEX($A:$A,N125)</f>
        <v>44995</v>
      </c>
      <c r="P125" cm="1">
        <f t="array" ref="P125">INDEX(B:B,$N125)/INDEX(B:B,$N$2)*1000</f>
        <v>1041.0569111639597</v>
      </c>
      <c r="Q125" cm="1">
        <f t="array" ref="Q125">INDEX(C:C,$N125)/INDEX(C:C,$N$2)*1000</f>
        <v>1039.4445256350862</v>
      </c>
      <c r="R125" cm="1">
        <f t="array" ref="R125">INDEX(D:D,$N125)/INDEX(D:D,$N$2)*1000</f>
        <v>1039.7639333504121</v>
      </c>
      <c r="S125" cm="1">
        <f t="array" ref="S125">INDEX(E:E,$N125)/INDEX(E:E,$N$2)*1000</f>
        <v>1044.688246588456</v>
      </c>
      <c r="T125" s="82" t="str">
        <f t="shared" si="40"/>
        <v/>
      </c>
      <c r="U125" s="82" t="str">
        <f t="shared" si="41"/>
        <v/>
      </c>
      <c r="V125" s="82" t="str">
        <f t="shared" si="42"/>
        <v/>
      </c>
      <c r="W125" s="82">
        <f t="shared" si="36"/>
        <v>-3.6313354244962284E-3</v>
      </c>
      <c r="X125" s="82">
        <f t="shared" si="37"/>
        <v>-5.2437209533698027E-3</v>
      </c>
      <c r="Y125" s="82">
        <f t="shared" si="38"/>
        <v>-4.9243132380438507E-3</v>
      </c>
      <c r="AA125">
        <f t="shared" si="43"/>
        <v>1552</v>
      </c>
      <c r="AB125" s="265" cm="1">
        <f t="array" ref="AB125">INDEX($A:$A,AA125)</f>
        <v>45727</v>
      </c>
      <c r="AC125" cm="1">
        <f t="array" ref="AC125">INDEX(B:B,$AA125)/INDEX(B:B,$AA$2)*1000</f>
        <v>1040.4537981201033</v>
      </c>
      <c r="AD125" cm="1">
        <f t="array" ref="AD125">INDEX(C:C,$AA125)/INDEX(C:C,$AA$2)*1000</f>
        <v>1033.592997769158</v>
      </c>
      <c r="AE125" cm="1">
        <f t="array" ref="AE125">INDEX(D:D,$AA125)/INDEX(D:D,$AA$2)*1000</f>
        <v>1034.9455703303688</v>
      </c>
      <c r="AF125" cm="1">
        <f t="array" ref="AF125">INDEX(E:E,$AA125)/INDEX(E:E,$AA$2)*1000</f>
        <v>1035.5311104921559</v>
      </c>
      <c r="AG125" s="82">
        <f t="shared" si="24"/>
        <v>4.9226876279474252E-3</v>
      </c>
      <c r="AH125" s="82" t="str">
        <f t="shared" si="25"/>
        <v/>
      </c>
      <c r="AI125" s="82" t="str">
        <f t="shared" si="26"/>
        <v/>
      </c>
      <c r="AJ125" s="82" t="str">
        <f t="shared" si="27"/>
        <v/>
      </c>
      <c r="AK125" s="82">
        <f t="shared" si="28"/>
        <v>-1.9381127229978574E-3</v>
      </c>
      <c r="AL125" s="82">
        <f t="shared" si="29"/>
        <v>-5.8554016178709388E-4</v>
      </c>
    </row>
    <row r="126" spans="1:38" ht="15.75" customHeight="1" x14ac:dyDescent="0.2">
      <c r="A126" s="211">
        <v>43650</v>
      </c>
      <c r="B126" s="281">
        <v>1000</v>
      </c>
      <c r="C126" s="281">
        <v>1093.4399840000001</v>
      </c>
      <c r="D126" s="281">
        <v>1093.4399840000001</v>
      </c>
      <c r="E126" s="281">
        <v>1000</v>
      </c>
      <c r="F126" s="281">
        <v>1094.7555199999999</v>
      </c>
      <c r="G126" s="82" t="str">
        <f t="shared" si="30"/>
        <v/>
      </c>
      <c r="H126" s="82" t="str">
        <f t="shared" si="31"/>
        <v/>
      </c>
      <c r="I126" s="82" t="str">
        <f t="shared" si="32"/>
        <v/>
      </c>
      <c r="J126" s="82" t="str">
        <f t="shared" si="33"/>
        <v/>
      </c>
      <c r="K126" s="82">
        <f t="shared" si="34"/>
        <v>-1.3155359999998382E-3</v>
      </c>
      <c r="L126" s="82">
        <f t="shared" si="35"/>
        <v>-1.3155359999998382E-3</v>
      </c>
      <c r="N126">
        <f t="shared" si="39"/>
        <v>1051</v>
      </c>
      <c r="O126" s="212" cm="1">
        <f t="array" ref="O126">INDEX($A:$A,N126)</f>
        <v>44998</v>
      </c>
      <c r="P126" cm="1">
        <f t="array" ref="P126">INDEX(B:B,$N126)/INDEX(B:B,$N$2)*1000</f>
        <v>1042.5843753069221</v>
      </c>
      <c r="Q126" cm="1">
        <f t="array" ref="Q126">INDEX(C:C,$N126)/INDEX(C:C,$N$2)*1000</f>
        <v>1039.8056022465373</v>
      </c>
      <c r="R126" cm="1">
        <f t="array" ref="R126">INDEX(D:D,$N126)/INDEX(D:D,$N$2)*1000</f>
        <v>1040.3560672041979</v>
      </c>
      <c r="S126" cm="1">
        <f t="array" ref="S126">INDEX(E:E,$N126)/INDEX(E:E,$N$2)*1000</f>
        <v>1048.0371204112766</v>
      </c>
      <c r="T126" s="82" t="str">
        <f t="shared" si="40"/>
        <v/>
      </c>
      <c r="U126" s="82" t="str">
        <f t="shared" si="41"/>
        <v/>
      </c>
      <c r="V126" s="82" t="str">
        <f t="shared" si="42"/>
        <v/>
      </c>
      <c r="W126" s="82">
        <f t="shared" si="36"/>
        <v>-5.4527451043545625E-3</v>
      </c>
      <c r="X126" s="82">
        <f t="shared" si="37"/>
        <v>-8.2315181647393282E-3</v>
      </c>
      <c r="Y126" s="82">
        <f t="shared" si="38"/>
        <v>-7.6810532070787762E-3</v>
      </c>
      <c r="AA126">
        <f t="shared" si="43"/>
        <v>1553</v>
      </c>
      <c r="AB126" s="265" cm="1">
        <f t="array" ref="AB126">INDEX($A:$A,AA126)</f>
        <v>45728</v>
      </c>
      <c r="AC126" cm="1">
        <f t="array" ref="AC126">INDEX(B:B,$AA126)/INDEX(B:B,$AA$2)*1000</f>
        <v>1040.0951504998422</v>
      </c>
      <c r="AD126" cm="1">
        <f t="array" ref="AD126">INDEX(C:C,$AA126)/INDEX(C:C,$AA$2)*1000</f>
        <v>1033.6667653344828</v>
      </c>
      <c r="AE126" cm="1">
        <f t="array" ref="AE126">INDEX(D:D,$AA126)/INDEX(D:D,$AA$2)*1000</f>
        <v>1034.9340896839228</v>
      </c>
      <c r="AF126" cm="1">
        <f t="array" ref="AF126">INDEX(E:E,$AA126)/INDEX(E:E,$AA$2)*1000</f>
        <v>1035.3076777009078</v>
      </c>
      <c r="AG126" s="82">
        <f t="shared" si="24"/>
        <v>4.7874727989344595E-3</v>
      </c>
      <c r="AH126" s="82" t="str">
        <f t="shared" si="25"/>
        <v/>
      </c>
      <c r="AI126" s="82" t="str">
        <f t="shared" si="26"/>
        <v/>
      </c>
      <c r="AJ126" s="82" t="str">
        <f t="shared" si="27"/>
        <v/>
      </c>
      <c r="AK126" s="82">
        <f t="shared" si="28"/>
        <v>-1.6409123664250273E-3</v>
      </c>
      <c r="AL126" s="82">
        <f t="shared" si="29"/>
        <v>-3.735880169849679E-4</v>
      </c>
    </row>
    <row r="127" spans="1:38" ht="15.75" customHeight="1" x14ac:dyDescent="0.2">
      <c r="A127" s="211">
        <v>43651</v>
      </c>
      <c r="B127" s="281">
        <v>1000</v>
      </c>
      <c r="C127" s="281">
        <v>1087.2867329999999</v>
      </c>
      <c r="D127" s="281">
        <v>1087.2867329999999</v>
      </c>
      <c r="E127" s="281">
        <v>1000</v>
      </c>
      <c r="F127" s="281">
        <v>1088.4843049999999</v>
      </c>
      <c r="G127" s="82" t="str">
        <f t="shared" si="30"/>
        <v/>
      </c>
      <c r="H127" s="82" t="str">
        <f t="shared" si="31"/>
        <v/>
      </c>
      <c r="I127" s="82" t="str">
        <f t="shared" si="32"/>
        <v/>
      </c>
      <c r="J127" s="82" t="str">
        <f t="shared" si="33"/>
        <v/>
      </c>
      <c r="K127" s="82">
        <f t="shared" si="34"/>
        <v>-1.1975720000000365E-3</v>
      </c>
      <c r="L127" s="82">
        <f t="shared" si="35"/>
        <v>-1.1975720000000365E-3</v>
      </c>
      <c r="N127">
        <f t="shared" si="39"/>
        <v>1052</v>
      </c>
      <c r="O127" s="212" cm="1">
        <f t="array" ref="O127">INDEX($A:$A,N127)</f>
        <v>44999</v>
      </c>
      <c r="P127" cm="1">
        <f t="array" ref="P127">INDEX(B:B,$N127)/INDEX(B:B,$N$2)*1000</f>
        <v>1042.495247582224</v>
      </c>
      <c r="Q127" cm="1">
        <f t="array" ref="Q127">INDEX(C:C,$N127)/INDEX(C:C,$N$2)*1000</f>
        <v>1039.3083771577817</v>
      </c>
      <c r="R127" cm="1">
        <f t="array" ref="R127">INDEX(D:D,$N127)/INDEX(D:D,$N$2)*1000</f>
        <v>1039.9396844089426</v>
      </c>
      <c r="S127" cm="1">
        <f t="array" ref="S127">INDEX(E:E,$N127)/INDEX(E:E,$N$2)*1000</f>
        <v>1046.9182444489661</v>
      </c>
      <c r="T127" s="82" t="str">
        <f t="shared" si="40"/>
        <v/>
      </c>
      <c r="U127" s="82" t="str">
        <f t="shared" si="41"/>
        <v/>
      </c>
      <c r="V127" s="82" t="str">
        <f t="shared" si="42"/>
        <v/>
      </c>
      <c r="W127" s="82">
        <f t="shared" si="36"/>
        <v>-4.4229968667420958E-3</v>
      </c>
      <c r="X127" s="82">
        <f t="shared" si="37"/>
        <v>-7.6098672911844006E-3</v>
      </c>
      <c r="Y127" s="82">
        <f t="shared" si="38"/>
        <v>-6.9785600400234672E-3</v>
      </c>
      <c r="AA127">
        <f t="shared" si="43"/>
        <v>1554</v>
      </c>
      <c r="AB127" s="265" cm="1">
        <f t="array" ref="AB127">INDEX($A:$A,AA127)</f>
        <v>45729</v>
      </c>
      <c r="AC127" cm="1">
        <f t="array" ref="AC127">INDEX(B:B,$AA127)/INDEX(B:B,$AA$2)*1000</f>
        <v>1038.2733287348694</v>
      </c>
      <c r="AD127" cm="1">
        <f t="array" ref="AD127">INDEX(C:C,$AA127)/INDEX(C:C,$AA$2)*1000</f>
        <v>1030.7341137306473</v>
      </c>
      <c r="AE127" cm="1">
        <f t="array" ref="AE127">INDEX(D:D,$AA127)/INDEX(D:D,$AA$2)*1000</f>
        <v>1032.2204328460975</v>
      </c>
      <c r="AF127" cm="1">
        <f t="array" ref="AF127">INDEX(E:E,$AA127)/INDEX(E:E,$AA$2)*1000</f>
        <v>1033.2254305393008</v>
      </c>
      <c r="AG127" s="82">
        <f t="shared" si="24"/>
        <v>5.0478981955686779E-3</v>
      </c>
      <c r="AH127" s="82" t="str">
        <f t="shared" si="25"/>
        <v/>
      </c>
      <c r="AI127" s="82" t="str">
        <f t="shared" si="26"/>
        <v/>
      </c>
      <c r="AJ127" s="82" t="str">
        <f t="shared" si="27"/>
        <v/>
      </c>
      <c r="AK127" s="82">
        <f t="shared" si="28"/>
        <v>-2.4913168086534371E-3</v>
      </c>
      <c r="AL127" s="82">
        <f t="shared" si="29"/>
        <v>-1.0049976932032223E-3</v>
      </c>
    </row>
    <row r="128" spans="1:38" ht="15.75" customHeight="1" x14ac:dyDescent="0.2">
      <c r="A128" s="211">
        <v>43654</v>
      </c>
      <c r="B128" s="281">
        <v>1000</v>
      </c>
      <c r="C128" s="281">
        <v>1085.0087960000001</v>
      </c>
      <c r="D128" s="281">
        <v>1085.0087960000001</v>
      </c>
      <c r="E128" s="281">
        <v>1000</v>
      </c>
      <c r="F128" s="281">
        <v>1086.292025</v>
      </c>
      <c r="G128" s="82" t="str">
        <f t="shared" si="30"/>
        <v/>
      </c>
      <c r="H128" s="82" t="str">
        <f t="shared" si="31"/>
        <v/>
      </c>
      <c r="I128" s="82" t="str">
        <f t="shared" si="32"/>
        <v/>
      </c>
      <c r="J128" s="82" t="str">
        <f t="shared" si="33"/>
        <v/>
      </c>
      <c r="K128" s="82">
        <f t="shared" si="34"/>
        <v>-1.2832289999998921E-3</v>
      </c>
      <c r="L128" s="82">
        <f t="shared" si="35"/>
        <v>-1.2832289999998921E-3</v>
      </c>
      <c r="N128">
        <f t="shared" si="39"/>
        <v>1053</v>
      </c>
      <c r="O128" s="212" cm="1">
        <f t="array" ref="O128">INDEX($A:$A,N128)</f>
        <v>45000</v>
      </c>
      <c r="P128" cm="1">
        <f t="array" ref="P128">INDEX(B:B,$N128)/INDEX(B:B,$N$2)*1000</f>
        <v>1040.8403690890827</v>
      </c>
      <c r="Q128" cm="1">
        <f t="array" ref="Q128">INDEX(C:C,$N128)/INDEX(C:C,$N$2)*1000</f>
        <v>1035.7117209230425</v>
      </c>
      <c r="R128" cm="1">
        <f t="array" ref="R128">INDEX(D:D,$N128)/INDEX(D:D,$N$2)*1000</f>
        <v>1036.7276872841701</v>
      </c>
      <c r="S128" cm="1">
        <f t="array" ref="S128">INDEX(E:E,$N128)/INDEX(E:E,$N$2)*1000</f>
        <v>1046.8293736374451</v>
      </c>
      <c r="T128" s="82" t="str">
        <f t="shared" si="40"/>
        <v/>
      </c>
      <c r="U128" s="82" t="str">
        <f t="shared" si="41"/>
        <v/>
      </c>
      <c r="V128" s="82" t="str">
        <f t="shared" si="42"/>
        <v/>
      </c>
      <c r="W128" s="82">
        <f t="shared" si="36"/>
        <v>-5.9890045483623451E-3</v>
      </c>
      <c r="X128" s="82">
        <f t="shared" si="37"/>
        <v>-1.1117652714402539E-2</v>
      </c>
      <c r="Y128" s="82">
        <f t="shared" si="38"/>
        <v>-1.0101686353275E-2</v>
      </c>
      <c r="AA128">
        <f t="shared" si="43"/>
        <v>1555</v>
      </c>
      <c r="AB128" s="265" cm="1">
        <f t="array" ref="AB128">INDEX($A:$A,AA128)</f>
        <v>45730</v>
      </c>
      <c r="AC128" cm="1">
        <f t="array" ref="AC128">INDEX(B:B,$AA128)/INDEX(B:B,$AA$2)*1000</f>
        <v>1044.0786137830173</v>
      </c>
      <c r="AD128" cm="1">
        <f t="array" ref="AD128">INDEX(C:C,$AA128)/INDEX(C:C,$AA$2)*1000</f>
        <v>1037.2885119239997</v>
      </c>
      <c r="AE128" cm="1">
        <f t="array" ref="AE128">INDEX(D:D,$AA128)/INDEX(D:D,$AA$2)*1000</f>
        <v>1038.627147108064</v>
      </c>
      <c r="AF128" cm="1">
        <f t="array" ref="AF128">INDEX(E:E,$AA128)/INDEX(E:E,$AA$2)*1000</f>
        <v>1039.3197151156678</v>
      </c>
      <c r="AG128" s="82">
        <f t="shared" si="24"/>
        <v>4.7588986673495126E-3</v>
      </c>
      <c r="AH128" s="82" t="str">
        <f t="shared" si="25"/>
        <v/>
      </c>
      <c r="AI128" s="82" t="str">
        <f t="shared" si="26"/>
        <v/>
      </c>
      <c r="AJ128" s="82" t="str">
        <f t="shared" si="27"/>
        <v/>
      </c>
      <c r="AK128" s="82">
        <f t="shared" si="28"/>
        <v>-2.0312031916680552E-3</v>
      </c>
      <c r="AL128" s="82">
        <f t="shared" si="29"/>
        <v>-6.9256800760376794E-4</v>
      </c>
    </row>
    <row r="129" spans="1:38" ht="15.75" customHeight="1" x14ac:dyDescent="0.2">
      <c r="A129" s="211">
        <v>43655</v>
      </c>
      <c r="B129" s="281">
        <v>1000</v>
      </c>
      <c r="C129" s="281">
        <v>1087.2138070000001</v>
      </c>
      <c r="D129" s="281">
        <v>1087.2138070000001</v>
      </c>
      <c r="E129" s="281">
        <v>1000</v>
      </c>
      <c r="F129" s="281">
        <v>1088.3647430000001</v>
      </c>
      <c r="G129" s="82" t="str">
        <f t="shared" si="30"/>
        <v/>
      </c>
      <c r="H129" s="82" t="str">
        <f t="shared" si="31"/>
        <v/>
      </c>
      <c r="I129" s="82" t="str">
        <f t="shared" si="32"/>
        <v/>
      </c>
      <c r="J129" s="82" t="str">
        <f t="shared" si="33"/>
        <v/>
      </c>
      <c r="K129" s="82">
        <f t="shared" si="34"/>
        <v>-1.1509360000000015E-3</v>
      </c>
      <c r="L129" s="82">
        <f t="shared" si="35"/>
        <v>-1.1509360000000015E-3</v>
      </c>
      <c r="N129">
        <f t="shared" si="39"/>
        <v>1054</v>
      </c>
      <c r="O129" s="212" cm="1">
        <f t="array" ref="O129">INDEX($A:$A,N129)</f>
        <v>45001</v>
      </c>
      <c r="P129" cm="1">
        <f t="array" ref="P129">INDEX(B:B,$N129)/INDEX(B:B,$N$2)*1000</f>
        <v>1039.8966903535731</v>
      </c>
      <c r="Q129" cm="1">
        <f t="array" ref="Q129">INDEX(C:C,$N129)/INDEX(C:C,$N$2)*1000</f>
        <v>1037.2983417471426</v>
      </c>
      <c r="R129" cm="1">
        <f t="array" ref="R129">INDEX(D:D,$N129)/INDEX(D:D,$N$2)*1000</f>
        <v>1037.8130648836875</v>
      </c>
      <c r="S129" cm="1">
        <f t="array" ref="S129">INDEX(E:E,$N129)/INDEX(E:E,$N$2)*1000</f>
        <v>1044.0337559350128</v>
      </c>
      <c r="T129" s="82" t="str">
        <f t="shared" si="40"/>
        <v/>
      </c>
      <c r="U129" s="82" t="str">
        <f t="shared" si="41"/>
        <v/>
      </c>
      <c r="V129" s="82" t="str">
        <f t="shared" si="42"/>
        <v/>
      </c>
      <c r="W129" s="82">
        <f t="shared" si="36"/>
        <v>-4.1370655814396287E-3</v>
      </c>
      <c r="X129" s="82">
        <f t="shared" si="37"/>
        <v>-6.7354141878702197E-3</v>
      </c>
      <c r="Y129" s="82">
        <f t="shared" si="38"/>
        <v>-6.2206910513252752E-3</v>
      </c>
      <c r="AA129">
        <f t="shared" si="43"/>
        <v>1556</v>
      </c>
      <c r="AB129" s="265" cm="1">
        <f t="array" ref="AB129">INDEX($A:$A,AA129)</f>
        <v>45733</v>
      </c>
      <c r="AC129" cm="1">
        <f t="array" ref="AC129">INDEX(B:B,$AA129)/INDEX(B:B,$AA$2)*1000</f>
        <v>1048.4180679216518</v>
      </c>
      <c r="AD129" cm="1">
        <f t="array" ref="AD129">INDEX(C:C,$AA129)/INDEX(C:C,$AA$2)*1000</f>
        <v>1041.6651477724947</v>
      </c>
      <c r="AE129" cm="1">
        <f t="array" ref="AE129">INDEX(D:D,$AA129)/INDEX(D:D,$AA$2)*1000</f>
        <v>1042.9964526846827</v>
      </c>
      <c r="AF129" cm="1">
        <f t="array" ref="AF129">INDEX(E:E,$AA129)/INDEX(E:E,$AA$2)*1000</f>
        <v>1043.6760610341066</v>
      </c>
      <c r="AG129" s="82">
        <f t="shared" si="24"/>
        <v>4.7420068875451303E-3</v>
      </c>
      <c r="AH129" s="82" t="str">
        <f t="shared" si="25"/>
        <v/>
      </c>
      <c r="AI129" s="82" t="str">
        <f t="shared" si="26"/>
        <v/>
      </c>
      <c r="AJ129" s="82" t="str">
        <f t="shared" si="27"/>
        <v/>
      </c>
      <c r="AK129" s="82">
        <f t="shared" si="28"/>
        <v>-2.010913261611904E-3</v>
      </c>
      <c r="AL129" s="82">
        <f t="shared" si="29"/>
        <v>-6.7960834942391553E-4</v>
      </c>
    </row>
    <row r="130" spans="1:38" ht="15.75" customHeight="1" x14ac:dyDescent="0.2">
      <c r="A130" s="211">
        <v>43656</v>
      </c>
      <c r="B130" s="281">
        <v>1000</v>
      </c>
      <c r="C130" s="281">
        <v>1087.54547</v>
      </c>
      <c r="D130" s="281">
        <v>1087.54547</v>
      </c>
      <c r="E130" s="281">
        <v>1000</v>
      </c>
      <c r="F130" s="281">
        <v>1088.532412</v>
      </c>
      <c r="G130" s="82" t="str">
        <f t="shared" si="30"/>
        <v/>
      </c>
      <c r="H130" s="82" t="str">
        <f t="shared" si="31"/>
        <v/>
      </c>
      <c r="I130" s="82" t="str">
        <f t="shared" si="32"/>
        <v/>
      </c>
      <c r="J130" s="82" t="str">
        <f t="shared" si="33"/>
        <v/>
      </c>
      <c r="K130" s="82">
        <f t="shared" si="34"/>
        <v>-9.8694199999999912E-4</v>
      </c>
      <c r="L130" s="82">
        <f t="shared" si="35"/>
        <v>-9.8694199999999912E-4</v>
      </c>
      <c r="N130">
        <f t="shared" si="39"/>
        <v>1055</v>
      </c>
      <c r="O130" s="212" cm="1">
        <f t="array" ref="O130">INDEX($A:$A,N130)</f>
        <v>45002</v>
      </c>
      <c r="P130" cm="1">
        <f t="array" ref="P130">INDEX(B:B,$N130)/INDEX(B:B,$N$2)*1000</f>
        <v>1039.3811329686491</v>
      </c>
      <c r="Q130" cm="1">
        <f t="array" ref="Q130">INDEX(C:C,$N130)/INDEX(C:C,$N$2)*1000</f>
        <v>1035.524764800404</v>
      </c>
      <c r="R130" cm="1">
        <f t="array" ref="R130">INDEX(D:D,$N130)/INDEX(D:D,$N$2)*1000</f>
        <v>1036.2886977202759</v>
      </c>
      <c r="S130" cm="1">
        <f t="array" ref="S130">INDEX(E:E,$N130)/INDEX(E:E,$N$2)*1000</f>
        <v>1044.9379371757752</v>
      </c>
      <c r="T130" s="82" t="str">
        <f t="shared" si="40"/>
        <v/>
      </c>
      <c r="U130" s="82" t="str">
        <f t="shared" si="41"/>
        <v/>
      </c>
      <c r="V130" s="82" t="str">
        <f t="shared" si="42"/>
        <v/>
      </c>
      <c r="W130" s="82">
        <f t="shared" si="36"/>
        <v>-5.5568042071261065E-3</v>
      </c>
      <c r="X130" s="82">
        <f t="shared" si="37"/>
        <v>-9.4131723753712315E-3</v>
      </c>
      <c r="Y130" s="82">
        <f t="shared" si="38"/>
        <v>-8.6492394554993548E-3</v>
      </c>
      <c r="AA130">
        <f t="shared" si="43"/>
        <v>1557</v>
      </c>
      <c r="AB130" s="265" cm="1">
        <f t="array" ref="AB130">INDEX($A:$A,AA130)</f>
        <v>45734</v>
      </c>
      <c r="AC130" cm="1">
        <f t="array" ref="AC130">INDEX(B:B,$AA130)/INDEX(B:B,$AA$2)*1000</f>
        <v>1045.9813324734125</v>
      </c>
      <c r="AD130" cm="1">
        <f t="array" ref="AD130">INDEX(C:C,$AA130)/INDEX(C:C,$AA$2)*1000</f>
        <v>1039.1351977729801</v>
      </c>
      <c r="AE130" cm="1">
        <f t="array" ref="AE130">INDEX(D:D,$AA130)/INDEX(D:D,$AA$2)*1000</f>
        <v>1040.4848796721433</v>
      </c>
      <c r="AF130" cm="1">
        <f t="array" ref="AF130">INDEX(E:E,$AA130)/INDEX(E:E,$AA$2)*1000</f>
        <v>1041.1262588209715</v>
      </c>
      <c r="AG130" s="82">
        <f t="shared" ref="AG130:AG193" si="44">IF((AC130-$AF130)/1000 &gt; 0, (AC130-$AF130)/1000, "")</f>
        <v>4.8550736524409785E-3</v>
      </c>
      <c r="AH130" s="82" t="str">
        <f t="shared" ref="AH130:AH193" si="45">IF((AD130-$AF130)/1000 &gt; 0, (AD130-$AF130)/1000, "")</f>
        <v/>
      </c>
      <c r="AI130" s="82" t="str">
        <f t="shared" ref="AI130:AI193" si="46">IF((AE130-$AF130)/1000 &gt; 0, (AE130-$AF130)/1000, "")</f>
        <v/>
      </c>
      <c r="AJ130" s="82" t="str">
        <f t="shared" ref="AJ130:AJ193" si="47">IF((AC130-$AF130)/1000 &lt; 0, (AC130-$AF130)/1000, "")</f>
        <v/>
      </c>
      <c r="AK130" s="82">
        <f t="shared" ref="AK130:AK193" si="48">IF((AD130-$AF130)/1000 &lt; 0, (AD130-$AF130)/1000, "")</f>
        <v>-1.9910610479914794E-3</v>
      </c>
      <c r="AL130" s="82">
        <f t="shared" ref="AL130:AL193" si="49">IF((AE130-$AF130)/1000 &lt; 0, (AE130-$AF130)/1000, "")</f>
        <v>-6.4137914882826403E-4</v>
      </c>
    </row>
    <row r="131" spans="1:38" ht="15.75" customHeight="1" x14ac:dyDescent="0.2">
      <c r="A131" s="211">
        <v>43657</v>
      </c>
      <c r="B131" s="281">
        <v>1000</v>
      </c>
      <c r="C131" s="281">
        <v>1085.724819</v>
      </c>
      <c r="D131" s="281">
        <v>1085.724819</v>
      </c>
      <c r="E131" s="281">
        <v>1000</v>
      </c>
      <c r="F131" s="281">
        <v>1086.61871</v>
      </c>
      <c r="G131" s="82" t="str">
        <f t="shared" ref="G131:G194" si="50">IF((B131-$E131)/1000 &gt; 0, (B131-$E131)/1000, "")</f>
        <v/>
      </c>
      <c r="H131" s="82" t="str">
        <f t="shared" ref="H131:H194" si="51">IF((C131-$F131)/1000 &gt; 0, (C131-$F131)/1000, "")</f>
        <v/>
      </c>
      <c r="I131" s="82" t="str">
        <f t="shared" ref="I131:I194" si="52">IF((D131-$F131)/1000 &gt; 0, (D131-$F131)/1000, "")</f>
        <v/>
      </c>
      <c r="J131" s="82" t="str">
        <f t="shared" ref="J131:J194" si="53">IF((B131-$E131)/1000 &lt; 0, (B131-$E131)/1000, "")</f>
        <v/>
      </c>
      <c r="K131" s="82">
        <f t="shared" ref="K131:K194" si="54">IF((C131-$F131)/1000 &lt; 0, (C131-$F131)/1000, "")</f>
        <v>-8.9389099999993957E-4</v>
      </c>
      <c r="L131" s="82">
        <f t="shared" ref="L131:L194" si="55">IF((D131-$F131)/1000 &lt; 0, (D131-$F131)/1000, "")</f>
        <v>-8.9389099999993957E-4</v>
      </c>
      <c r="N131">
        <f t="shared" si="39"/>
        <v>1056</v>
      </c>
      <c r="O131" s="212" cm="1">
        <f t="array" ref="O131">INDEX($A:$A,N131)</f>
        <v>45005</v>
      </c>
      <c r="P131" cm="1">
        <f t="array" ref="P131">INDEX(B:B,$N131)/INDEX(B:B,$N$2)*1000</f>
        <v>1039.6865848845953</v>
      </c>
      <c r="Q131" cm="1">
        <f t="array" ref="Q131">INDEX(C:C,$N131)/INDEX(C:C,$N$2)*1000</f>
        <v>1036.5523565879046</v>
      </c>
      <c r="R131" cm="1">
        <f t="array" ref="R131">INDEX(D:D,$N131)/INDEX(D:D,$N$2)*1000</f>
        <v>1037.1732351403239</v>
      </c>
      <c r="S131" cm="1">
        <f t="array" ref="S131">INDEX(E:E,$N131)/INDEX(E:E,$N$2)*1000</f>
        <v>1044.4509877834209</v>
      </c>
      <c r="T131" s="82" t="str">
        <f t="shared" si="40"/>
        <v/>
      </c>
      <c r="U131" s="82" t="str">
        <f t="shared" si="41"/>
        <v/>
      </c>
      <c r="V131" s="82" t="str">
        <f t="shared" si="42"/>
        <v/>
      </c>
      <c r="W131" s="82">
        <f t="shared" ref="W131:W194" si="56">IF((P131-$S131)/1000 &lt; 0, (P131-$S131)/1000, "")</f>
        <v>-4.764402898825665E-3</v>
      </c>
      <c r="X131" s="82">
        <f t="shared" ref="X131:X194" si="57">IF((Q131-$S131)/1000 &lt; 0, (Q131-$S131)/1000, "")</f>
        <v>-7.8986311955163736E-3</v>
      </c>
      <c r="Y131" s="82">
        <f t="shared" ref="Y131:Y194" si="58">IF((R131-$S131)/1000 &lt; 0, (R131-$S131)/1000, "")</f>
        <v>-7.277752643097074E-3</v>
      </c>
      <c r="AA131">
        <f t="shared" si="43"/>
        <v>1558</v>
      </c>
      <c r="AB131" s="265" cm="1">
        <f t="array" ref="AB131">INDEX($A:$A,AA131)</f>
        <v>45735</v>
      </c>
      <c r="AC131" cm="1">
        <f t="array" ref="AC131">INDEX(B:B,$AA131)/INDEX(B:B,$AA$2)*1000</f>
        <v>1051.8803872538506</v>
      </c>
      <c r="AD131" cm="1">
        <f t="array" ref="AD131">INDEX(C:C,$AA131)/INDEX(C:C,$AA$2)*1000</f>
        <v>1045.7426425507579</v>
      </c>
      <c r="AE131" cm="1">
        <f t="array" ref="AE131">INDEX(D:D,$AA131)/INDEX(D:D,$AA$2)*1000</f>
        <v>1046.9526685565213</v>
      </c>
      <c r="AF131" cm="1">
        <f t="array" ref="AF131">INDEX(E:E,$AA131)/INDEX(E:E,$AA$2)*1000</f>
        <v>1047.34352527141</v>
      </c>
      <c r="AG131" s="82">
        <f t="shared" si="44"/>
        <v>4.5368619824405418E-3</v>
      </c>
      <c r="AH131" s="82" t="str">
        <f t="shared" si="45"/>
        <v/>
      </c>
      <c r="AI131" s="82" t="str">
        <f t="shared" si="46"/>
        <v/>
      </c>
      <c r="AJ131" s="82" t="str">
        <f t="shared" si="47"/>
        <v/>
      </c>
      <c r="AK131" s="82">
        <f t="shared" si="48"/>
        <v>-1.6008827206521802E-3</v>
      </c>
      <c r="AL131" s="82">
        <f t="shared" si="49"/>
        <v>-3.9085671488874138E-4</v>
      </c>
    </row>
    <row r="132" spans="1:38" ht="15.75" customHeight="1" x14ac:dyDescent="0.2">
      <c r="A132" s="211">
        <v>43658</v>
      </c>
      <c r="B132" s="281">
        <v>1000</v>
      </c>
      <c r="C132" s="281">
        <v>1085.9336069999999</v>
      </c>
      <c r="D132" s="281">
        <v>1085.9336069999999</v>
      </c>
      <c r="E132" s="281">
        <v>1000</v>
      </c>
      <c r="F132" s="281">
        <v>1086.8221920000001</v>
      </c>
      <c r="G132" s="82" t="str">
        <f t="shared" si="50"/>
        <v/>
      </c>
      <c r="H132" s="82" t="str">
        <f t="shared" si="51"/>
        <v/>
      </c>
      <c r="I132" s="82" t="str">
        <f t="shared" si="52"/>
        <v/>
      </c>
      <c r="J132" s="82" t="str">
        <f t="shared" si="53"/>
        <v/>
      </c>
      <c r="K132" s="82">
        <f t="shared" si="54"/>
        <v>-8.8858500000014832E-4</v>
      </c>
      <c r="L132" s="82">
        <f t="shared" si="55"/>
        <v>-8.8858500000014832E-4</v>
      </c>
      <c r="N132">
        <f t="shared" ref="N132:N195" si="59">N131+1</f>
        <v>1057</v>
      </c>
      <c r="O132" s="212" cm="1">
        <f t="array" ref="O132">INDEX($A:$A,N132)</f>
        <v>45006</v>
      </c>
      <c r="P132" cm="1">
        <f t="array" ref="P132">INDEX(B:B,$N132)/INDEX(B:B,$N$2)*1000</f>
        <v>1045.057473429315</v>
      </c>
      <c r="Q132" cm="1">
        <f t="array" ref="Q132">INDEX(C:C,$N132)/INDEX(C:C,$N$2)*1000</f>
        <v>1042.4300183156768</v>
      </c>
      <c r="R132" cm="1">
        <f t="array" ref="R132">INDEX(D:D,$N132)/INDEX(D:D,$N$2)*1000</f>
        <v>1042.9505078526211</v>
      </c>
      <c r="S132" cm="1">
        <f t="array" ref="S132">INDEX(E:E,$N132)/INDEX(E:E,$N$2)*1000</f>
        <v>1048.7616251590803</v>
      </c>
      <c r="T132" s="82" t="str">
        <f t="shared" ref="T132:T195" si="60">IF((P132-$S132)/1000 &gt; 0, (P132-$S132)/1000, "")</f>
        <v/>
      </c>
      <c r="U132" s="82" t="str">
        <f t="shared" ref="U132:U195" si="61">IF((Q132-$S132)/1000 &gt; 0, (Q132-$S132)/1000, "")</f>
        <v/>
      </c>
      <c r="V132" s="82" t="str">
        <f t="shared" ref="V132:V195" si="62">IF((R132-$S132)/1000 &gt; 0, (R132-$S132)/1000, "")</f>
        <v/>
      </c>
      <c r="W132" s="82">
        <f t="shared" si="56"/>
        <v>-3.7041517297652718E-3</v>
      </c>
      <c r="X132" s="82">
        <f t="shared" si="57"/>
        <v>-6.3316068434035059E-3</v>
      </c>
      <c r="Y132" s="82">
        <f t="shared" si="58"/>
        <v>-5.8111173064592098E-3</v>
      </c>
      <c r="AA132">
        <f t="shared" ref="AA132:AA195" si="63">AA131+1</f>
        <v>1559</v>
      </c>
      <c r="AB132" s="265" cm="1">
        <f t="array" ref="AB132">INDEX($A:$A,AA132)</f>
        <v>45736</v>
      </c>
      <c r="AC132" cm="1">
        <f t="array" ref="AC132">INDEX(B:B,$AA132)/INDEX(B:B,$AA$2)*1000</f>
        <v>1050.408558307096</v>
      </c>
      <c r="AD132" cm="1">
        <f t="array" ref="AD132">INDEX(C:C,$AA132)/INDEX(C:C,$AA$2)*1000</f>
        <v>1044.3729364832705</v>
      </c>
      <c r="AE132" cm="1">
        <f t="array" ref="AE132">INDEX(D:D,$AA132)/INDEX(D:D,$AA$2)*1000</f>
        <v>1045.5628295908252</v>
      </c>
      <c r="AF132" cm="1">
        <f t="array" ref="AF132">INDEX(E:E,$AA132)/INDEX(E:E,$AA$2)*1000</f>
        <v>1045.9776008474387</v>
      </c>
      <c r="AG132" s="82">
        <f t="shared" si="44"/>
        <v>4.4309574596572933E-3</v>
      </c>
      <c r="AH132" s="82" t="str">
        <f t="shared" si="45"/>
        <v/>
      </c>
      <c r="AI132" s="82" t="str">
        <f t="shared" si="46"/>
        <v/>
      </c>
      <c r="AJ132" s="82" t="str">
        <f t="shared" si="47"/>
        <v/>
      </c>
      <c r="AK132" s="82">
        <f t="shared" si="48"/>
        <v>-1.6046643641682294E-3</v>
      </c>
      <c r="AL132" s="82">
        <f t="shared" si="49"/>
        <v>-4.1477125661344873E-4</v>
      </c>
    </row>
    <row r="133" spans="1:38" ht="15.75" customHeight="1" x14ac:dyDescent="0.2">
      <c r="A133" s="211">
        <v>43661</v>
      </c>
      <c r="B133" s="281">
        <v>1000</v>
      </c>
      <c r="C133" s="281">
        <v>1087.533981</v>
      </c>
      <c r="D133" s="281">
        <v>1087.533981</v>
      </c>
      <c r="E133" s="281">
        <v>1000</v>
      </c>
      <c r="F133" s="281">
        <v>1088.35835</v>
      </c>
      <c r="G133" s="82" t="str">
        <f t="shared" si="50"/>
        <v/>
      </c>
      <c r="H133" s="82" t="str">
        <f t="shared" si="51"/>
        <v/>
      </c>
      <c r="I133" s="82" t="str">
        <f t="shared" si="52"/>
        <v/>
      </c>
      <c r="J133" s="82" t="str">
        <f t="shared" si="53"/>
        <v/>
      </c>
      <c r="K133" s="82">
        <f t="shared" si="54"/>
        <v>-8.2436899999993325E-4</v>
      </c>
      <c r="L133" s="82">
        <f t="shared" si="55"/>
        <v>-8.2436899999993325E-4</v>
      </c>
      <c r="N133">
        <f t="shared" si="59"/>
        <v>1058</v>
      </c>
      <c r="O133" s="212" cm="1">
        <f t="array" ref="O133">INDEX($A:$A,N133)</f>
        <v>45007</v>
      </c>
      <c r="P133" cm="1">
        <f t="array" ref="P133">INDEX(B:B,$N133)/INDEX(B:B,$N$2)*1000</f>
        <v>1046.3432913072095</v>
      </c>
      <c r="Q133" cm="1">
        <f t="array" ref="Q133">INDEX(C:C,$N133)/INDEX(C:C,$N$2)*1000</f>
        <v>1042.2309495233974</v>
      </c>
      <c r="R133" cm="1">
        <f t="array" ref="R133">INDEX(D:D,$N133)/INDEX(D:D,$N$2)*1000</f>
        <v>1043.0455893377393</v>
      </c>
      <c r="S133" cm="1">
        <f t="array" ref="S133">INDEX(E:E,$N133)/INDEX(E:E,$N$2)*1000</f>
        <v>1051.6046228670423</v>
      </c>
      <c r="T133" s="82" t="str">
        <f t="shared" si="60"/>
        <v/>
      </c>
      <c r="U133" s="82" t="str">
        <f t="shared" si="61"/>
        <v/>
      </c>
      <c r="V133" s="82" t="str">
        <f t="shared" si="62"/>
        <v/>
      </c>
      <c r="W133" s="82">
        <f t="shared" si="56"/>
        <v>-5.2613315598327975E-3</v>
      </c>
      <c r="X133" s="82">
        <f t="shared" si="57"/>
        <v>-9.3736733436448963E-3</v>
      </c>
      <c r="Y133" s="82">
        <f t="shared" si="58"/>
        <v>-8.559033529302951E-3</v>
      </c>
      <c r="AA133">
        <f t="shared" si="63"/>
        <v>1560</v>
      </c>
      <c r="AB133" s="265" cm="1">
        <f t="array" ref="AB133">INDEX($A:$A,AA133)</f>
        <v>45737</v>
      </c>
      <c r="AC133" cm="1">
        <f t="array" ref="AC133">INDEX(B:B,$AA133)/INDEX(B:B,$AA$2)*1000</f>
        <v>1049.4681432700802</v>
      </c>
      <c r="AD133" cm="1">
        <f t="array" ref="AD133">INDEX(C:C,$AA133)/INDEX(C:C,$AA$2)*1000</f>
        <v>1043.5047097058434</v>
      </c>
      <c r="AE133" cm="1">
        <f t="array" ref="AE133">INDEX(D:D,$AA133)/INDEX(D:D,$AA$2)*1000</f>
        <v>1044.68037098736</v>
      </c>
      <c r="AF133" cm="1">
        <f t="array" ref="AF133">INDEX(E:E,$AA133)/INDEX(E:E,$AA$2)*1000</f>
        <v>1045.0336345993574</v>
      </c>
      <c r="AG133" s="82">
        <f t="shared" si="44"/>
        <v>4.4345086707228351E-3</v>
      </c>
      <c r="AH133" s="82" t="str">
        <f t="shared" si="45"/>
        <v/>
      </c>
      <c r="AI133" s="82" t="str">
        <f t="shared" si="46"/>
        <v/>
      </c>
      <c r="AJ133" s="82" t="str">
        <f t="shared" si="47"/>
        <v/>
      </c>
      <c r="AK133" s="82">
        <f t="shared" si="48"/>
        <v>-1.5289248935139313E-3</v>
      </c>
      <c r="AL133" s="82">
        <f t="shared" si="49"/>
        <v>-3.5326361199736309E-4</v>
      </c>
    </row>
    <row r="134" spans="1:38" ht="15.75" customHeight="1" x14ac:dyDescent="0.2">
      <c r="A134" s="211">
        <v>43662</v>
      </c>
      <c r="B134" s="281">
        <v>1000</v>
      </c>
      <c r="C134" s="281">
        <v>1086.7614960000001</v>
      </c>
      <c r="D134" s="281">
        <v>1086.7614960000001</v>
      </c>
      <c r="E134" s="281">
        <v>1000</v>
      </c>
      <c r="F134" s="281">
        <v>1087.4341730000001</v>
      </c>
      <c r="G134" s="82" t="str">
        <f t="shared" si="50"/>
        <v/>
      </c>
      <c r="H134" s="82" t="str">
        <f t="shared" si="51"/>
        <v/>
      </c>
      <c r="I134" s="82" t="str">
        <f t="shared" si="52"/>
        <v/>
      </c>
      <c r="J134" s="82" t="str">
        <f t="shared" si="53"/>
        <v/>
      </c>
      <c r="K134" s="82">
        <f t="shared" si="54"/>
        <v>-6.7267700000002146E-4</v>
      </c>
      <c r="L134" s="82">
        <f t="shared" si="55"/>
        <v>-6.7267700000002146E-4</v>
      </c>
      <c r="N134">
        <f t="shared" si="59"/>
        <v>1059</v>
      </c>
      <c r="O134" s="212" cm="1">
        <f t="array" ref="O134">INDEX($A:$A,N134)</f>
        <v>45008</v>
      </c>
      <c r="P134" cm="1">
        <f t="array" ref="P134">INDEX(B:B,$N134)/INDEX(B:B,$N$2)*1000</f>
        <v>1044.7139118588716</v>
      </c>
      <c r="Q134" cm="1">
        <f t="array" ref="Q134">INDEX(C:C,$N134)/INDEX(C:C,$N$2)*1000</f>
        <v>1041.3897039114245</v>
      </c>
      <c r="R134" cm="1">
        <f t="array" ref="R134">INDEX(D:D,$N134)/INDEX(D:D,$N$2)*1000</f>
        <v>1042.048217487838</v>
      </c>
      <c r="S134" cm="1">
        <f t="array" ref="S134">INDEX(E:E,$N134)/INDEX(E:E,$N$2)*1000</f>
        <v>1049.6272597074721</v>
      </c>
      <c r="T134" s="82" t="str">
        <f t="shared" si="60"/>
        <v/>
      </c>
      <c r="U134" s="82" t="str">
        <f t="shared" si="61"/>
        <v/>
      </c>
      <c r="V134" s="82" t="str">
        <f t="shared" si="62"/>
        <v/>
      </c>
      <c r="W134" s="82">
        <f t="shared" si="56"/>
        <v>-4.9133478486005511E-3</v>
      </c>
      <c r="X134" s="82">
        <f t="shared" si="57"/>
        <v>-8.2375557960476728E-3</v>
      </c>
      <c r="Y134" s="82">
        <f t="shared" si="58"/>
        <v>-7.5790422196341748E-3</v>
      </c>
      <c r="AA134">
        <f t="shared" si="63"/>
        <v>1561</v>
      </c>
      <c r="AB134" s="265" cm="1">
        <f t="array" ref="AB134">INDEX($A:$A,AA134)</f>
        <v>45740</v>
      </c>
      <c r="AC134" cm="1">
        <f t="array" ref="AC134">INDEX(B:B,$AA134)/INDEX(B:B,$AA$2)*1000</f>
        <v>1051.5916703715902</v>
      </c>
      <c r="AD134" cm="1">
        <f t="array" ref="AD134">INDEX(C:C,$AA134)/INDEX(C:C,$AA$2)*1000</f>
        <v>1046.6523605904383</v>
      </c>
      <c r="AE134" cm="1">
        <f t="array" ref="AE134">INDEX(D:D,$AA134)/INDEX(D:D,$AA$2)*1000</f>
        <v>1047.6261206636636</v>
      </c>
      <c r="AF134" cm="1">
        <f t="array" ref="AF134">INDEX(E:E,$AA134)/INDEX(E:E,$AA$2)*1000</f>
        <v>1047.4973095589637</v>
      </c>
      <c r="AG134" s="82">
        <f t="shared" si="44"/>
        <v>4.094360812626519E-3</v>
      </c>
      <c r="AH134" s="82" t="str">
        <f t="shared" si="45"/>
        <v/>
      </c>
      <c r="AI134" s="82">
        <f t="shared" si="46"/>
        <v>1.2881110469993473E-4</v>
      </c>
      <c r="AJ134" s="82" t="str">
        <f t="shared" si="47"/>
        <v/>
      </c>
      <c r="AK134" s="82">
        <f t="shared" si="48"/>
        <v>-8.4494896852538662E-4</v>
      </c>
      <c r="AL134" s="82" t="str">
        <f t="shared" si="49"/>
        <v/>
      </c>
    </row>
    <row r="135" spans="1:38" ht="15.75" customHeight="1" x14ac:dyDescent="0.2">
      <c r="A135" s="211">
        <v>43663</v>
      </c>
      <c r="B135" s="281">
        <v>1000</v>
      </c>
      <c r="C135" s="281">
        <v>1086.7215510000001</v>
      </c>
      <c r="D135" s="281">
        <v>1086.7215510000001</v>
      </c>
      <c r="E135" s="281">
        <v>1000</v>
      </c>
      <c r="F135" s="281">
        <v>1088.025946</v>
      </c>
      <c r="G135" s="82" t="str">
        <f t="shared" si="50"/>
        <v/>
      </c>
      <c r="H135" s="82" t="str">
        <f t="shared" si="51"/>
        <v/>
      </c>
      <c r="I135" s="82" t="str">
        <f t="shared" si="52"/>
        <v/>
      </c>
      <c r="J135" s="82" t="str">
        <f t="shared" si="53"/>
        <v/>
      </c>
      <c r="K135" s="82">
        <f t="shared" si="54"/>
        <v>-1.3043949999998858E-3</v>
      </c>
      <c r="L135" s="82">
        <f t="shared" si="55"/>
        <v>-1.3043949999998858E-3</v>
      </c>
      <c r="N135">
        <f t="shared" si="59"/>
        <v>1060</v>
      </c>
      <c r="O135" s="212" cm="1">
        <f t="array" ref="O135">INDEX($A:$A,N135)</f>
        <v>45009</v>
      </c>
      <c r="P135" cm="1">
        <f t="array" ref="P135">INDEX(B:B,$N135)/INDEX(B:B,$N$2)*1000</f>
        <v>1045.9984167262501</v>
      </c>
      <c r="Q135" cm="1">
        <f t="array" ref="Q135">INDEX(C:C,$N135)/INDEX(C:C,$N$2)*1000</f>
        <v>1043.1112895530891</v>
      </c>
      <c r="R135" cm="1">
        <f t="array" ref="R135">INDEX(D:D,$N135)/INDEX(D:D,$N$2)*1000</f>
        <v>1043.6832195175521</v>
      </c>
      <c r="S135" cm="1">
        <f t="array" ref="S135">INDEX(E:E,$N135)/INDEX(E:E,$N$2)*1000</f>
        <v>1050.6113617710239</v>
      </c>
      <c r="T135" s="82" t="str">
        <f t="shared" si="60"/>
        <v/>
      </c>
      <c r="U135" s="82" t="str">
        <f t="shared" si="61"/>
        <v/>
      </c>
      <c r="V135" s="82" t="str">
        <f t="shared" si="62"/>
        <v/>
      </c>
      <c r="W135" s="82">
        <f t="shared" si="56"/>
        <v>-4.6129450447738238E-3</v>
      </c>
      <c r="X135" s="82">
        <f t="shared" si="57"/>
        <v>-7.5000722179347579E-3</v>
      </c>
      <c r="Y135" s="82">
        <f t="shared" si="58"/>
        <v>-6.9281422534718329E-3</v>
      </c>
      <c r="AA135">
        <f t="shared" si="63"/>
        <v>1562</v>
      </c>
      <c r="AB135" s="265" cm="1">
        <f t="array" ref="AB135">INDEX($A:$A,AA135)</f>
        <v>45741</v>
      </c>
      <c r="AC135" cm="1">
        <f t="array" ref="AC135">INDEX(B:B,$AA135)/INDEX(B:B,$AA$2)*1000</f>
        <v>1051.5961915601624</v>
      </c>
      <c r="AD135" cm="1">
        <f t="array" ref="AD135">INDEX(C:C,$AA135)/INDEX(C:C,$AA$2)*1000</f>
        <v>1046.3756019264124</v>
      </c>
      <c r="AE135" cm="1">
        <f t="array" ref="AE135">INDEX(D:D,$AA135)/INDEX(D:D,$AA$2)*1000</f>
        <v>1047.4048157830134</v>
      </c>
      <c r="AF135" cm="1">
        <f t="array" ref="AF135">INDEX(E:E,$AA135)/INDEX(E:E,$AA$2)*1000</f>
        <v>1047.5527907971521</v>
      </c>
      <c r="AG135" s="82">
        <f t="shared" si="44"/>
        <v>4.0434007630103675E-3</v>
      </c>
      <c r="AH135" s="82" t="str">
        <f t="shared" si="45"/>
        <v/>
      </c>
      <c r="AI135" s="82" t="str">
        <f t="shared" si="46"/>
        <v/>
      </c>
      <c r="AJ135" s="82" t="str">
        <f t="shared" si="47"/>
        <v/>
      </c>
      <c r="AK135" s="82">
        <f t="shared" si="48"/>
        <v>-1.1771888707396555E-3</v>
      </c>
      <c r="AL135" s="82">
        <f t="shared" si="49"/>
        <v>-1.4797501413863756E-4</v>
      </c>
    </row>
    <row r="136" spans="1:38" ht="15.75" customHeight="1" x14ac:dyDescent="0.2">
      <c r="A136" s="211">
        <v>43664</v>
      </c>
      <c r="B136" s="281">
        <v>1000</v>
      </c>
      <c r="C136" s="281">
        <v>1088.7315149999999</v>
      </c>
      <c r="D136" s="281">
        <v>1088.7315149999999</v>
      </c>
      <c r="E136" s="281">
        <v>1000</v>
      </c>
      <c r="F136" s="281">
        <v>1089.9455599999999</v>
      </c>
      <c r="G136" s="82" t="str">
        <f t="shared" si="50"/>
        <v/>
      </c>
      <c r="H136" s="82" t="str">
        <f t="shared" si="51"/>
        <v/>
      </c>
      <c r="I136" s="82" t="str">
        <f t="shared" si="52"/>
        <v/>
      </c>
      <c r="J136" s="82" t="str">
        <f t="shared" si="53"/>
        <v/>
      </c>
      <c r="K136" s="82">
        <f t="shared" si="54"/>
        <v>-1.2140449999999419E-3</v>
      </c>
      <c r="L136" s="82">
        <f t="shared" si="55"/>
        <v>-1.2140449999999419E-3</v>
      </c>
      <c r="N136">
        <f t="shared" si="59"/>
        <v>1061</v>
      </c>
      <c r="O136" s="212" cm="1">
        <f t="array" ref="O136">INDEX($A:$A,N136)</f>
        <v>45012</v>
      </c>
      <c r="P136" cm="1">
        <f t="array" ref="P136">INDEX(B:B,$N136)/INDEX(B:B,$N$2)*1000</f>
        <v>1041.5183867874789</v>
      </c>
      <c r="Q136" cm="1">
        <f t="array" ref="Q136">INDEX(C:C,$N136)/INDEX(C:C,$N$2)*1000</f>
        <v>1038.7059711328011</v>
      </c>
      <c r="R136" cm="1">
        <f t="array" ref="R136">INDEX(D:D,$N136)/INDEX(D:D,$N$2)*1000</f>
        <v>1039.2630998640971</v>
      </c>
      <c r="S136" cm="1">
        <f t="array" ref="S136">INDEX(E:E,$N136)/INDEX(E:E,$N$2)*1000</f>
        <v>1045.2814252006783</v>
      </c>
      <c r="T136" s="82" t="str">
        <f t="shared" si="60"/>
        <v/>
      </c>
      <c r="U136" s="82" t="str">
        <f t="shared" si="61"/>
        <v/>
      </c>
      <c r="V136" s="82" t="str">
        <f t="shared" si="62"/>
        <v/>
      </c>
      <c r="W136" s="82">
        <f t="shared" si="56"/>
        <v>-3.7630384131994107E-3</v>
      </c>
      <c r="X136" s="82">
        <f t="shared" si="57"/>
        <v>-6.5754540678772174E-3</v>
      </c>
      <c r="Y136" s="82">
        <f t="shared" si="58"/>
        <v>-6.0183253365812565E-3</v>
      </c>
      <c r="AA136">
        <f t="shared" si="63"/>
        <v>1563</v>
      </c>
      <c r="AB136" s="265" cm="1">
        <f t="array" ref="AB136">INDEX($A:$A,AA136)</f>
        <v>45742</v>
      </c>
      <c r="AC136" cm="1">
        <f t="array" ref="AC136">INDEX(B:B,$AA136)/INDEX(B:B,$AA$2)*1000</f>
        <v>1043.3825023347845</v>
      </c>
      <c r="AD136" cm="1">
        <f t="array" ref="AD136">INDEX(C:C,$AA136)/INDEX(C:C,$AA$2)*1000</f>
        <v>1037.8509272797419</v>
      </c>
      <c r="AE136" cm="1">
        <f t="array" ref="AE136">INDEX(D:D,$AA136)/INDEX(D:D,$AA$2)*1000</f>
        <v>1038.9414500020914</v>
      </c>
      <c r="AF136" cm="1">
        <f t="array" ref="AF136">INDEX(E:E,$AA136)/INDEX(E:E,$AA$2)*1000</f>
        <v>1039.2113047361454</v>
      </c>
      <c r="AG136" s="82">
        <f t="shared" si="44"/>
        <v>4.1711975986390825E-3</v>
      </c>
      <c r="AH136" s="82" t="str">
        <f t="shared" si="45"/>
        <v/>
      </c>
      <c r="AI136" s="82" t="str">
        <f t="shared" si="46"/>
        <v/>
      </c>
      <c r="AJ136" s="82" t="str">
        <f t="shared" si="47"/>
        <v/>
      </c>
      <c r="AK136" s="82">
        <f t="shared" si="48"/>
        <v>-1.3603774564035121E-3</v>
      </c>
      <c r="AL136" s="82">
        <f t="shared" si="49"/>
        <v>-2.6985473405397899E-4</v>
      </c>
    </row>
    <row r="137" spans="1:38" ht="15.75" customHeight="1" x14ac:dyDescent="0.2">
      <c r="A137" s="211">
        <v>43665</v>
      </c>
      <c r="B137" s="281">
        <v>1000</v>
      </c>
      <c r="C137" s="281">
        <v>1087.665348</v>
      </c>
      <c r="D137" s="281">
        <v>1087.665348</v>
      </c>
      <c r="E137" s="281">
        <v>1000</v>
      </c>
      <c r="F137" s="281">
        <v>1089.0735030000001</v>
      </c>
      <c r="G137" s="82" t="str">
        <f t="shared" si="50"/>
        <v/>
      </c>
      <c r="H137" s="82" t="str">
        <f t="shared" si="51"/>
        <v/>
      </c>
      <c r="I137" s="82" t="str">
        <f t="shared" si="52"/>
        <v/>
      </c>
      <c r="J137" s="82" t="str">
        <f t="shared" si="53"/>
        <v/>
      </c>
      <c r="K137" s="82">
        <f t="shared" si="54"/>
        <v>-1.4081550000000788E-3</v>
      </c>
      <c r="L137" s="82">
        <f t="shared" si="55"/>
        <v>-1.4081550000000788E-3</v>
      </c>
      <c r="N137">
        <f t="shared" si="59"/>
        <v>1062</v>
      </c>
      <c r="O137" s="212" cm="1">
        <f t="array" ref="O137">INDEX($A:$A,N137)</f>
        <v>45013</v>
      </c>
      <c r="P137" cm="1">
        <f t="array" ref="P137">INDEX(B:B,$N137)/INDEX(B:B,$N$2)*1000</f>
        <v>1039.5886989991727</v>
      </c>
      <c r="Q137" cm="1">
        <f t="array" ref="Q137">INDEX(C:C,$N137)/INDEX(C:C,$N$2)*1000</f>
        <v>1036.7312065393219</v>
      </c>
      <c r="R137" cm="1">
        <f t="array" ref="R137">INDEX(D:D,$N137)/INDEX(D:D,$N$2)*1000</f>
        <v>1037.2972650821928</v>
      </c>
      <c r="S137" cm="1">
        <f t="array" ref="S137">INDEX(E:E,$N137)/INDEX(E:E,$N$2)*1000</f>
        <v>1043.1476535742593</v>
      </c>
      <c r="T137" s="82" t="str">
        <f t="shared" si="60"/>
        <v/>
      </c>
      <c r="U137" s="82" t="str">
        <f t="shared" si="61"/>
        <v/>
      </c>
      <c r="V137" s="82" t="str">
        <f t="shared" si="62"/>
        <v/>
      </c>
      <c r="W137" s="82">
        <f t="shared" si="56"/>
        <v>-3.5589545750865452E-3</v>
      </c>
      <c r="X137" s="82">
        <f t="shared" si="57"/>
        <v>-6.4164470349373911E-3</v>
      </c>
      <c r="Y137" s="82">
        <f t="shared" si="58"/>
        <v>-5.8503884920664863E-3</v>
      </c>
      <c r="AA137">
        <f t="shared" si="63"/>
        <v>1564</v>
      </c>
      <c r="AB137" s="265" cm="1">
        <f t="array" ref="AB137">INDEX($A:$A,AA137)</f>
        <v>45743</v>
      </c>
      <c r="AC137" cm="1">
        <f t="array" ref="AC137">INDEX(B:B,$AA137)/INDEX(B:B,$AA$2)*1000</f>
        <v>1045.3548884309046</v>
      </c>
      <c r="AD137" cm="1">
        <f t="array" ref="AD137">INDEX(C:C,$AA137)/INDEX(C:C,$AA$2)*1000</f>
        <v>1039.240514811823</v>
      </c>
      <c r="AE137" cm="1">
        <f t="array" ref="AE137">INDEX(D:D,$AA137)/INDEX(D:D,$AA$2)*1000</f>
        <v>1040.445933149216</v>
      </c>
      <c r="AF137" cm="1">
        <f t="array" ref="AF137">INDEX(E:E,$AA137)/INDEX(E:E,$AA$2)*1000</f>
        <v>1041.1077260422101</v>
      </c>
      <c r="AG137" s="82">
        <f t="shared" si="44"/>
        <v>4.247162388694505E-3</v>
      </c>
      <c r="AH137" s="82" t="str">
        <f t="shared" si="45"/>
        <v/>
      </c>
      <c r="AI137" s="82" t="str">
        <f t="shared" si="46"/>
        <v/>
      </c>
      <c r="AJ137" s="82" t="str">
        <f t="shared" si="47"/>
        <v/>
      </c>
      <c r="AK137" s="82">
        <f t="shared" si="48"/>
        <v>-1.8672112303870564E-3</v>
      </c>
      <c r="AL137" s="82">
        <f t="shared" si="49"/>
        <v>-6.6179289299407172E-4</v>
      </c>
    </row>
    <row r="138" spans="1:38" ht="15.75" customHeight="1" x14ac:dyDescent="0.2">
      <c r="A138" s="211">
        <v>43668</v>
      </c>
      <c r="B138" s="281">
        <v>1000</v>
      </c>
      <c r="C138" s="281">
        <v>1090.9154080000001</v>
      </c>
      <c r="D138" s="281">
        <v>1090.9154080000001</v>
      </c>
      <c r="E138" s="281">
        <v>1000</v>
      </c>
      <c r="F138" s="281">
        <v>1092.1892109999999</v>
      </c>
      <c r="G138" s="82" t="str">
        <f t="shared" si="50"/>
        <v/>
      </c>
      <c r="H138" s="82" t="str">
        <f t="shared" si="51"/>
        <v/>
      </c>
      <c r="I138" s="82" t="str">
        <f t="shared" si="52"/>
        <v/>
      </c>
      <c r="J138" s="82" t="str">
        <f t="shared" si="53"/>
        <v/>
      </c>
      <c r="K138" s="82">
        <f t="shared" si="54"/>
        <v>-1.2738029999998161E-3</v>
      </c>
      <c r="L138" s="82">
        <f t="shared" si="55"/>
        <v>-1.2738029999998161E-3</v>
      </c>
      <c r="N138">
        <f t="shared" si="59"/>
        <v>1063</v>
      </c>
      <c r="O138" s="212" cm="1">
        <f t="array" ref="O138">INDEX($A:$A,N138)</f>
        <v>45014</v>
      </c>
      <c r="P138" cm="1">
        <f t="array" ref="P138">INDEX(B:B,$N138)/INDEX(B:B,$N$2)*1000</f>
        <v>1044.7896097694879</v>
      </c>
      <c r="Q138" cm="1">
        <f t="array" ref="Q138">INDEX(C:C,$N138)/INDEX(C:C,$N$2)*1000</f>
        <v>1042.4542333022491</v>
      </c>
      <c r="R138" cm="1">
        <f t="array" ref="R138">INDEX(D:D,$N138)/INDEX(D:D,$N$2)*1000</f>
        <v>1042.9168628678356</v>
      </c>
      <c r="S138" cm="1">
        <f t="array" ref="S138">INDEX(E:E,$N138)/INDEX(E:E,$N$2)*1000</f>
        <v>1047.7734170876615</v>
      </c>
      <c r="T138" s="82" t="str">
        <f t="shared" si="60"/>
        <v/>
      </c>
      <c r="U138" s="82" t="str">
        <f t="shared" si="61"/>
        <v/>
      </c>
      <c r="V138" s="82" t="str">
        <f t="shared" si="62"/>
        <v/>
      </c>
      <c r="W138" s="82">
        <f t="shared" si="56"/>
        <v>-2.9838073181736036E-3</v>
      </c>
      <c r="X138" s="82">
        <f t="shared" si="57"/>
        <v>-5.319183785412406E-3</v>
      </c>
      <c r="Y138" s="82">
        <f t="shared" si="58"/>
        <v>-4.8565542198259664E-3</v>
      </c>
      <c r="AA138">
        <f t="shared" si="63"/>
        <v>1565</v>
      </c>
      <c r="AB138" s="265" cm="1">
        <f t="array" ref="AB138">INDEX($A:$A,AA138)</f>
        <v>45744</v>
      </c>
      <c r="AC138" cm="1">
        <f t="array" ref="AC138">INDEX(B:B,$AA138)/INDEX(B:B,$AA$2)*1000</f>
        <v>1041.7682793900501</v>
      </c>
      <c r="AD138" cm="1">
        <f t="array" ref="AD138">INDEX(C:C,$AA138)/INDEX(C:C,$AA$2)*1000</f>
        <v>1034.565903496692</v>
      </c>
      <c r="AE138" cm="1">
        <f t="array" ref="AE138">INDEX(D:D,$AA138)/INDEX(D:D,$AA$2)*1000</f>
        <v>1035.9858165162875</v>
      </c>
      <c r="AF138" cm="1">
        <f t="array" ref="AF138">INDEX(E:E,$AA138)/INDEX(E:E,$AA$2)*1000</f>
        <v>1037.3445726096113</v>
      </c>
      <c r="AG138" s="82">
        <f t="shared" si="44"/>
        <v>4.4237067804388059E-3</v>
      </c>
      <c r="AH138" s="82" t="str">
        <f t="shared" si="45"/>
        <v/>
      </c>
      <c r="AI138" s="82" t="str">
        <f t="shared" si="46"/>
        <v/>
      </c>
      <c r="AJ138" s="82" t="str">
        <f t="shared" si="47"/>
        <v/>
      </c>
      <c r="AK138" s="82">
        <f t="shared" si="48"/>
        <v>-2.7786691129192604E-3</v>
      </c>
      <c r="AL138" s="82">
        <f t="shared" si="49"/>
        <v>-1.358756093323791E-3</v>
      </c>
    </row>
    <row r="139" spans="1:38" ht="15.75" customHeight="1" x14ac:dyDescent="0.2">
      <c r="A139" s="211">
        <v>43669</v>
      </c>
      <c r="B139" s="281">
        <v>1000</v>
      </c>
      <c r="C139" s="281">
        <v>1093.573099</v>
      </c>
      <c r="D139" s="281">
        <v>1093.573099</v>
      </c>
      <c r="E139" s="281">
        <v>1000</v>
      </c>
      <c r="F139" s="281">
        <v>1094.562461</v>
      </c>
      <c r="G139" s="82" t="str">
        <f t="shared" si="50"/>
        <v/>
      </c>
      <c r="H139" s="82" t="str">
        <f t="shared" si="51"/>
        <v/>
      </c>
      <c r="I139" s="82" t="str">
        <f t="shared" si="52"/>
        <v/>
      </c>
      <c r="J139" s="82" t="str">
        <f t="shared" si="53"/>
        <v/>
      </c>
      <c r="K139" s="82">
        <f t="shared" si="54"/>
        <v>-9.8936200000002833E-4</v>
      </c>
      <c r="L139" s="82">
        <f t="shared" si="55"/>
        <v>-9.8936200000002833E-4</v>
      </c>
      <c r="N139">
        <f t="shared" si="59"/>
        <v>1064</v>
      </c>
      <c r="O139" s="212" cm="1">
        <f t="array" ref="O139">INDEX($A:$A,N139)</f>
        <v>45015</v>
      </c>
      <c r="P139" cm="1">
        <f t="array" ref="P139">INDEX(B:B,$N139)/INDEX(B:B,$N$2)*1000</f>
        <v>1047.4356304253777</v>
      </c>
      <c r="Q139" cm="1">
        <f t="array" ref="Q139">INDEX(C:C,$N139)/INDEX(C:C,$N$2)*1000</f>
        <v>1046.144124309644</v>
      </c>
      <c r="R139" cm="1">
        <f t="array" ref="R139">INDEX(D:D,$N139)/INDEX(D:D,$N$2)*1000</f>
        <v>1046.3999675891434</v>
      </c>
      <c r="S139" cm="1">
        <f t="array" ref="S139">INDEX(E:E,$N139)/INDEX(E:E,$N$2)*1000</f>
        <v>1050.0063804523145</v>
      </c>
      <c r="T139" s="82" t="str">
        <f t="shared" si="60"/>
        <v/>
      </c>
      <c r="U139" s="82" t="str">
        <f t="shared" si="61"/>
        <v/>
      </c>
      <c r="V139" s="82" t="str">
        <f t="shared" si="62"/>
        <v/>
      </c>
      <c r="W139" s="82">
        <f t="shared" si="56"/>
        <v>-2.5707500269368209E-3</v>
      </c>
      <c r="X139" s="82">
        <f t="shared" si="57"/>
        <v>-3.8622561426705031E-3</v>
      </c>
      <c r="Y139" s="82">
        <f t="shared" si="58"/>
        <v>-3.6064128631710444E-3</v>
      </c>
      <c r="AA139">
        <f t="shared" si="63"/>
        <v>1566</v>
      </c>
      <c r="AB139" s="265" cm="1">
        <f t="array" ref="AB139">INDEX($A:$A,AA139)</f>
        <v>45747</v>
      </c>
      <c r="AC139" cm="1">
        <f t="array" ref="AC139">INDEX(B:B,$AA139)/INDEX(B:B,$AA$2)*1000</f>
        <v>1047.245979086882</v>
      </c>
      <c r="AD139" cm="1">
        <f t="array" ref="AD139">INDEX(C:C,$AA139)/INDEX(C:C,$AA$2)*1000</f>
        <v>1040.1790074137425</v>
      </c>
      <c r="AE139" cm="1">
        <f t="array" ref="AE139">INDEX(D:D,$AA139)/INDEX(D:D,$AA$2)*1000</f>
        <v>1041.5722258739925</v>
      </c>
      <c r="AF139" cm="1">
        <f t="array" ref="AF139">INDEX(E:E,$AA139)/INDEX(E:E,$AA$2)*1000</f>
        <v>1043.0277939452465</v>
      </c>
      <c r="AG139" s="82">
        <f t="shared" si="44"/>
        <v>4.2181851416355585E-3</v>
      </c>
      <c r="AH139" s="82" t="str">
        <f t="shared" si="45"/>
        <v/>
      </c>
      <c r="AI139" s="82" t="str">
        <f t="shared" si="46"/>
        <v/>
      </c>
      <c r="AJ139" s="82" t="str">
        <f t="shared" si="47"/>
        <v/>
      </c>
      <c r="AK139" s="82">
        <f t="shared" si="48"/>
        <v>-2.848786531503947E-3</v>
      </c>
      <c r="AL139" s="82">
        <f t="shared" si="49"/>
        <v>-1.4555680712539925E-3</v>
      </c>
    </row>
    <row r="140" spans="1:38" ht="15.75" customHeight="1" x14ac:dyDescent="0.2">
      <c r="A140" s="211">
        <v>43670</v>
      </c>
      <c r="B140" s="281">
        <v>1000</v>
      </c>
      <c r="C140" s="281">
        <v>1096.5658100000001</v>
      </c>
      <c r="D140" s="281">
        <v>1096.5658100000001</v>
      </c>
      <c r="E140" s="281">
        <v>1000</v>
      </c>
      <c r="F140" s="281">
        <v>1097.4630090000001</v>
      </c>
      <c r="G140" s="82" t="str">
        <f t="shared" si="50"/>
        <v/>
      </c>
      <c r="H140" s="82" t="str">
        <f t="shared" si="51"/>
        <v/>
      </c>
      <c r="I140" s="82" t="str">
        <f t="shared" si="52"/>
        <v/>
      </c>
      <c r="J140" s="82" t="str">
        <f t="shared" si="53"/>
        <v/>
      </c>
      <c r="K140" s="82">
        <f t="shared" si="54"/>
        <v>-8.9719900000000054E-4</v>
      </c>
      <c r="L140" s="82">
        <f t="shared" si="55"/>
        <v>-8.9719900000000054E-4</v>
      </c>
      <c r="N140">
        <f t="shared" si="59"/>
        <v>1065</v>
      </c>
      <c r="O140" s="212" cm="1">
        <f t="array" ref="O140">INDEX($A:$A,N140)</f>
        <v>45016</v>
      </c>
      <c r="P140" cm="1">
        <f t="array" ref="P140">INDEX(B:B,$N140)/INDEX(B:B,$N$2)*1000</f>
        <v>1053.7026315210239</v>
      </c>
      <c r="Q140" cm="1">
        <f t="array" ref="Q140">INDEX(C:C,$N140)/INDEX(C:C,$N$2)*1000</f>
        <v>1052.9818022417521</v>
      </c>
      <c r="R140" cm="1">
        <f t="array" ref="R140">INDEX(D:D,$N140)/INDEX(D:D,$N$2)*1000</f>
        <v>1053.1245963625752</v>
      </c>
      <c r="S140" cm="1">
        <f t="array" ref="S140">INDEX(E:E,$N140)/INDEX(E:E,$N$2)*1000</f>
        <v>1056.22131971614</v>
      </c>
      <c r="T140" s="82" t="str">
        <f t="shared" si="60"/>
        <v/>
      </c>
      <c r="U140" s="82" t="str">
        <f t="shared" si="61"/>
        <v/>
      </c>
      <c r="V140" s="82" t="str">
        <f t="shared" si="62"/>
        <v/>
      </c>
      <c r="W140" s="82">
        <f t="shared" si="56"/>
        <v>-2.518688195116056E-3</v>
      </c>
      <c r="X140" s="82">
        <f t="shared" si="57"/>
        <v>-3.239517474387867E-3</v>
      </c>
      <c r="Y140" s="82">
        <f t="shared" si="58"/>
        <v>-3.096723353564812E-3</v>
      </c>
      <c r="AA140">
        <f t="shared" si="63"/>
        <v>1567</v>
      </c>
      <c r="AB140" s="265" cm="1">
        <f t="array" ref="AB140">INDEX($A:$A,AA140)</f>
        <v>45748</v>
      </c>
      <c r="AC140" cm="1">
        <f t="array" ref="AC140">INDEX(B:B,$AA140)/INDEX(B:B,$AA$2)*1000</f>
        <v>1050.0897019909576</v>
      </c>
      <c r="AD140" cm="1">
        <f t="array" ref="AD140">INDEX(C:C,$AA140)/INDEX(C:C,$AA$2)*1000</f>
        <v>1043.0628114232659</v>
      </c>
      <c r="AE140" cm="1">
        <f t="array" ref="AE140">INDEX(D:D,$AA140)/INDEX(D:D,$AA$2)*1000</f>
        <v>1044.4481278087553</v>
      </c>
      <c r="AF140" cm="1">
        <f t="array" ref="AF140">INDEX(E:E,$AA140)/INDEX(E:E,$AA$2)*1000</f>
        <v>1045.9113931028598</v>
      </c>
      <c r="AG140" s="82">
        <f t="shared" si="44"/>
        <v>4.1783088880977173E-3</v>
      </c>
      <c r="AH140" s="82" t="str">
        <f t="shared" si="45"/>
        <v/>
      </c>
      <c r="AI140" s="82" t="str">
        <f t="shared" si="46"/>
        <v/>
      </c>
      <c r="AJ140" s="82" t="str">
        <f t="shared" si="47"/>
        <v/>
      </c>
      <c r="AK140" s="82">
        <f t="shared" si="48"/>
        <v>-2.8485816795939629E-3</v>
      </c>
      <c r="AL140" s="82">
        <f t="shared" si="49"/>
        <v>-1.4632652941045307E-3</v>
      </c>
    </row>
    <row r="141" spans="1:38" ht="15.75" customHeight="1" x14ac:dyDescent="0.2">
      <c r="A141" s="211">
        <v>43671</v>
      </c>
      <c r="B141" s="281">
        <v>1000</v>
      </c>
      <c r="C141" s="281">
        <v>1091.573879</v>
      </c>
      <c r="D141" s="281">
        <v>1091.573879</v>
      </c>
      <c r="E141" s="281">
        <v>1000</v>
      </c>
      <c r="F141" s="281">
        <v>1092.4816579999999</v>
      </c>
      <c r="G141" s="82" t="str">
        <f t="shared" si="50"/>
        <v/>
      </c>
      <c r="H141" s="82" t="str">
        <f t="shared" si="51"/>
        <v/>
      </c>
      <c r="I141" s="82" t="str">
        <f t="shared" si="52"/>
        <v/>
      </c>
      <c r="J141" s="82" t="str">
        <f t="shared" si="53"/>
        <v/>
      </c>
      <c r="K141" s="82">
        <f t="shared" si="54"/>
        <v>-9.0777899999989131E-4</v>
      </c>
      <c r="L141" s="82">
        <f t="shared" si="55"/>
        <v>-9.0777899999989131E-4</v>
      </c>
      <c r="N141">
        <f t="shared" si="59"/>
        <v>1066</v>
      </c>
      <c r="O141" s="212" cm="1">
        <f t="array" ref="O141">INDEX($A:$A,N141)</f>
        <v>45019</v>
      </c>
      <c r="P141" cm="1">
        <f t="array" ref="P141">INDEX(B:B,$N141)/INDEX(B:B,$N$2)*1000</f>
        <v>1056.716371237937</v>
      </c>
      <c r="Q141" cm="1">
        <f t="array" ref="Q141">INDEX(C:C,$N141)/INDEX(C:C,$N$2)*1000</f>
        <v>1056.9311347272376</v>
      </c>
      <c r="R141" cm="1">
        <f t="array" ref="R141">INDEX(D:D,$N141)/INDEX(D:D,$N$2)*1000</f>
        <v>1056.8885911082298</v>
      </c>
      <c r="S141" cm="1">
        <f t="array" ref="S141">INDEX(E:E,$N141)/INDEX(E:E,$N$2)*1000</f>
        <v>1059.2090709735226</v>
      </c>
      <c r="T141" s="82" t="str">
        <f t="shared" si="60"/>
        <v/>
      </c>
      <c r="U141" s="82" t="str">
        <f t="shared" si="61"/>
        <v/>
      </c>
      <c r="V141" s="82" t="str">
        <f t="shared" si="62"/>
        <v/>
      </c>
      <c r="W141" s="82">
        <f t="shared" si="56"/>
        <v>-2.4926997355855748E-3</v>
      </c>
      <c r="X141" s="82">
        <f t="shared" si="57"/>
        <v>-2.2779362462849802E-3</v>
      </c>
      <c r="Y141" s="82">
        <f t="shared" si="58"/>
        <v>-2.3204798652927822E-3</v>
      </c>
      <c r="AA141">
        <f t="shared" si="63"/>
        <v>1568</v>
      </c>
      <c r="AB141" s="265" cm="1">
        <f t="array" ref="AB141">INDEX($A:$A,AA141)</f>
        <v>45749</v>
      </c>
      <c r="AC141" cm="1">
        <f t="array" ref="AC141">INDEX(B:B,$AA141)/INDEX(B:B,$AA$2)*1000</f>
        <v>1053.0873297172193</v>
      </c>
      <c r="AD141" cm="1">
        <f t="array" ref="AD141">INDEX(C:C,$AA141)/INDEX(C:C,$AA$2)*1000</f>
        <v>1046.6152789016667</v>
      </c>
      <c r="AE141" cm="1">
        <f t="array" ref="AE141">INDEX(D:D,$AA141)/INDEX(D:D,$AA$2)*1000</f>
        <v>1047.8912117547568</v>
      </c>
      <c r="AF141" cm="1">
        <f t="array" ref="AF141">INDEX(E:E,$AA141)/INDEX(E:E,$AA$2)*1000</f>
        <v>1049.1706622007357</v>
      </c>
      <c r="AG141" s="82">
        <f t="shared" si="44"/>
        <v>3.9166675164835855E-3</v>
      </c>
      <c r="AH141" s="82" t="str">
        <f t="shared" si="45"/>
        <v/>
      </c>
      <c r="AI141" s="82" t="str">
        <f t="shared" si="46"/>
        <v/>
      </c>
      <c r="AJ141" s="82" t="str">
        <f t="shared" si="47"/>
        <v/>
      </c>
      <c r="AK141" s="82">
        <f t="shared" si="48"/>
        <v>-2.5553832990690352E-3</v>
      </c>
      <c r="AL141" s="82">
        <f t="shared" si="49"/>
        <v>-1.2794504459789095E-3</v>
      </c>
    </row>
    <row r="142" spans="1:38" ht="15.75" customHeight="1" x14ac:dyDescent="0.2">
      <c r="A142" s="211">
        <v>43672</v>
      </c>
      <c r="B142" s="281">
        <v>1000</v>
      </c>
      <c r="C142" s="281">
        <v>1093.7778760000001</v>
      </c>
      <c r="D142" s="281">
        <v>1093.7778760000001</v>
      </c>
      <c r="E142" s="281">
        <v>1000</v>
      </c>
      <c r="F142" s="281">
        <v>1094.3547060000001</v>
      </c>
      <c r="G142" s="82" t="str">
        <f t="shared" si="50"/>
        <v/>
      </c>
      <c r="H142" s="82" t="str">
        <f t="shared" si="51"/>
        <v/>
      </c>
      <c r="I142" s="82" t="str">
        <f t="shared" si="52"/>
        <v/>
      </c>
      <c r="J142" s="82" t="str">
        <f t="shared" si="53"/>
        <v/>
      </c>
      <c r="K142" s="82">
        <f t="shared" si="54"/>
        <v>-5.7682999999997264E-4</v>
      </c>
      <c r="L142" s="82">
        <f t="shared" si="55"/>
        <v>-5.7682999999997264E-4</v>
      </c>
      <c r="N142">
        <f t="shared" si="59"/>
        <v>1067</v>
      </c>
      <c r="O142" s="212" cm="1">
        <f t="array" ref="O142">INDEX($A:$A,N142)</f>
        <v>45020</v>
      </c>
      <c r="P142" cm="1">
        <f t="array" ref="P142">INDEX(B:B,$N142)/INDEX(B:B,$N$2)*1000</f>
        <v>1058.5572880978809</v>
      </c>
      <c r="Q142" cm="1">
        <f t="array" ref="Q142">INDEX(C:C,$N142)/INDEX(C:C,$N$2)*1000</f>
        <v>1058.1133502641483</v>
      </c>
      <c r="R142" cm="1">
        <f t="array" ref="R142">INDEX(D:D,$N142)/INDEX(D:D,$N$2)*1000</f>
        <v>1058.201293042013</v>
      </c>
      <c r="S142" cm="1">
        <f t="array" ref="S142">INDEX(E:E,$N142)/INDEX(E:E,$N$2)*1000</f>
        <v>1061.4608016040634</v>
      </c>
      <c r="T142" s="82" t="str">
        <f t="shared" si="60"/>
        <v/>
      </c>
      <c r="U142" s="82" t="str">
        <f t="shared" si="61"/>
        <v/>
      </c>
      <c r="V142" s="82" t="str">
        <f t="shared" si="62"/>
        <v/>
      </c>
      <c r="W142" s="82">
        <f t="shared" si="56"/>
        <v>-2.9035135061824349E-3</v>
      </c>
      <c r="X142" s="82">
        <f t="shared" si="57"/>
        <v>-3.3474513399150965E-3</v>
      </c>
      <c r="Y142" s="82">
        <f t="shared" si="58"/>
        <v>-3.2595085620503142E-3</v>
      </c>
      <c r="AA142">
        <f t="shared" si="63"/>
        <v>1569</v>
      </c>
      <c r="AB142" s="265" cm="1">
        <f t="array" ref="AB142">INDEX($A:$A,AA142)</f>
        <v>45750</v>
      </c>
      <c r="AC142" cm="1">
        <f t="array" ref="AC142">INDEX(B:B,$AA142)/INDEX(B:B,$AA$2)*1000</f>
        <v>1031.8645400268786</v>
      </c>
      <c r="AD142" cm="1">
        <f t="array" ref="AD142">INDEX(C:C,$AA142)/INDEX(C:C,$AA$2)*1000</f>
        <v>1022.8032778449325</v>
      </c>
      <c r="AE142" cm="1">
        <f t="array" ref="AE142">INDEX(D:D,$AA142)/INDEX(D:D,$AA$2)*1000</f>
        <v>1024.5896612209538</v>
      </c>
      <c r="AF142" cm="1">
        <f t="array" ref="AF142">INDEX(E:E,$AA142)/INDEX(E:E,$AA$2)*1000</f>
        <v>1027.1018177021913</v>
      </c>
      <c r="AG142" s="82">
        <f t="shared" si="44"/>
        <v>4.7627223246872749E-3</v>
      </c>
      <c r="AH142" s="82" t="str">
        <f t="shared" si="45"/>
        <v/>
      </c>
      <c r="AI142" s="82" t="str">
        <f t="shared" si="46"/>
        <v/>
      </c>
      <c r="AJ142" s="82" t="str">
        <f t="shared" si="47"/>
        <v/>
      </c>
      <c r="AK142" s="82">
        <f t="shared" si="48"/>
        <v>-4.2985398572587879E-3</v>
      </c>
      <c r="AL142" s="82">
        <f t="shared" si="49"/>
        <v>-2.5121564812375253E-3</v>
      </c>
    </row>
    <row r="143" spans="1:38" ht="15.75" customHeight="1" x14ac:dyDescent="0.2">
      <c r="A143" s="211">
        <v>43675</v>
      </c>
      <c r="B143" s="281">
        <v>1000</v>
      </c>
      <c r="C143" s="281">
        <v>1091.9639830000001</v>
      </c>
      <c r="D143" s="281">
        <v>1091.9639830000001</v>
      </c>
      <c r="E143" s="281">
        <v>1000</v>
      </c>
      <c r="F143" s="281">
        <v>1092.6604239999999</v>
      </c>
      <c r="G143" s="82" t="str">
        <f t="shared" si="50"/>
        <v/>
      </c>
      <c r="H143" s="82" t="str">
        <f t="shared" si="51"/>
        <v/>
      </c>
      <c r="I143" s="82" t="str">
        <f t="shared" si="52"/>
        <v/>
      </c>
      <c r="J143" s="82" t="str">
        <f t="shared" si="53"/>
        <v/>
      </c>
      <c r="K143" s="82">
        <f t="shared" si="54"/>
        <v>-6.9644099999982242E-4</v>
      </c>
      <c r="L143" s="82">
        <f t="shared" si="55"/>
        <v>-6.9644099999982242E-4</v>
      </c>
      <c r="N143">
        <f t="shared" si="59"/>
        <v>1068</v>
      </c>
      <c r="O143" s="212" cm="1">
        <f t="array" ref="O143">INDEX($A:$A,N143)</f>
        <v>45021</v>
      </c>
      <c r="P143" cm="1">
        <f t="array" ref="P143">INDEX(B:B,$N143)/INDEX(B:B,$N$2)*1000</f>
        <v>1057.2603381743072</v>
      </c>
      <c r="Q143" cm="1">
        <f t="array" ref="Q143">INDEX(C:C,$N143)/INDEX(C:C,$N$2)*1000</f>
        <v>1055.6375542358696</v>
      </c>
      <c r="R143" cm="1">
        <f t="array" ref="R143">INDEX(D:D,$N143)/INDEX(D:D,$N$2)*1000</f>
        <v>1055.9590223734406</v>
      </c>
      <c r="S143" cm="1">
        <f t="array" ref="S143">INDEX(E:E,$N143)/INDEX(E:E,$N$2)*1000</f>
        <v>1060.6076931507107</v>
      </c>
      <c r="T143" s="82" t="str">
        <f t="shared" si="60"/>
        <v/>
      </c>
      <c r="U143" s="82" t="str">
        <f t="shared" si="61"/>
        <v/>
      </c>
      <c r="V143" s="82" t="str">
        <f t="shared" si="62"/>
        <v/>
      </c>
      <c r="W143" s="82">
        <f t="shared" si="56"/>
        <v>-3.3473549764034944E-3</v>
      </c>
      <c r="X143" s="82">
        <f t="shared" si="57"/>
        <v>-4.9701389148410725E-3</v>
      </c>
      <c r="Y143" s="82">
        <f t="shared" si="58"/>
        <v>-4.6486707772701264E-3</v>
      </c>
      <c r="AA143">
        <f t="shared" si="63"/>
        <v>1570</v>
      </c>
      <c r="AB143" s="265" cm="1">
        <f t="array" ref="AB143">INDEX($A:$A,AA143)</f>
        <v>45751</v>
      </c>
      <c r="AC143" cm="1">
        <f t="array" ref="AC143">INDEX(B:B,$AA143)/INDEX(B:B,$AA$2)*1000</f>
        <v>1014.4598448574067</v>
      </c>
      <c r="AD143" cm="1">
        <f t="array" ref="AD143">INDEX(C:C,$AA143)/INDEX(C:C,$AA$2)*1000</f>
        <v>1002.944083674872</v>
      </c>
      <c r="AE143" cm="1">
        <f t="array" ref="AE143">INDEX(D:D,$AA143)/INDEX(D:D,$AA$2)*1000</f>
        <v>1005.21435899471</v>
      </c>
      <c r="AF143" cm="1">
        <f t="array" ref="AF143">INDEX(E:E,$AA143)/INDEX(E:E,$AA$2)*1000</f>
        <v>1008.3961460084414</v>
      </c>
      <c r="AG143" s="82">
        <f t="shared" si="44"/>
        <v>6.0636988489652594E-3</v>
      </c>
      <c r="AH143" s="82" t="str">
        <f t="shared" si="45"/>
        <v/>
      </c>
      <c r="AI143" s="82" t="str">
        <f t="shared" si="46"/>
        <v/>
      </c>
      <c r="AJ143" s="82" t="str">
        <f t="shared" si="47"/>
        <v/>
      </c>
      <c r="AK143" s="82">
        <f t="shared" si="48"/>
        <v>-5.4520623335694157E-3</v>
      </c>
      <c r="AL143" s="82">
        <f t="shared" si="49"/>
        <v>-3.1817870137314228E-3</v>
      </c>
    </row>
    <row r="144" spans="1:38" ht="15.75" customHeight="1" x14ac:dyDescent="0.2">
      <c r="A144" s="211">
        <v>43676</v>
      </c>
      <c r="B144" s="281">
        <v>1000</v>
      </c>
      <c r="C144" s="281">
        <v>1088.8671280000001</v>
      </c>
      <c r="D144" s="281">
        <v>1088.8671280000001</v>
      </c>
      <c r="E144" s="281">
        <v>1000</v>
      </c>
      <c r="F144" s="281">
        <v>1089.6882410000001</v>
      </c>
      <c r="G144" s="82" t="str">
        <f t="shared" si="50"/>
        <v/>
      </c>
      <c r="H144" s="82" t="str">
        <f t="shared" si="51"/>
        <v/>
      </c>
      <c r="I144" s="82" t="str">
        <f t="shared" si="52"/>
        <v/>
      </c>
      <c r="J144" s="82" t="str">
        <f t="shared" si="53"/>
        <v/>
      </c>
      <c r="K144" s="82">
        <f t="shared" si="54"/>
        <v>-8.211129999999685E-4</v>
      </c>
      <c r="L144" s="82">
        <f t="shared" si="55"/>
        <v>-8.211129999999685E-4</v>
      </c>
      <c r="N144">
        <f t="shared" si="59"/>
        <v>1069</v>
      </c>
      <c r="O144" s="212" cm="1">
        <f t="array" ref="O144">INDEX($A:$A,N144)</f>
        <v>45022</v>
      </c>
      <c r="P144" cm="1">
        <f t="array" ref="P144">INDEX(B:B,$N144)/INDEX(B:B,$N$2)*1000</f>
        <v>1058.8395948733837</v>
      </c>
      <c r="Q144" cm="1">
        <f t="array" ref="Q144">INDEX(C:C,$N144)/INDEX(C:C,$N$2)*1000</f>
        <v>1058.2627752281408</v>
      </c>
      <c r="R144" cm="1">
        <f t="array" ref="R144">INDEX(D:D,$N144)/INDEX(D:D,$N$2)*1000</f>
        <v>1058.3770415219228</v>
      </c>
      <c r="S144" cm="1">
        <f t="array" ref="S144">INDEX(E:E,$N144)/INDEX(E:E,$N$2)*1000</f>
        <v>1061.7917683954099</v>
      </c>
      <c r="T144" s="82" t="str">
        <f t="shared" si="60"/>
        <v/>
      </c>
      <c r="U144" s="82" t="str">
        <f t="shared" si="61"/>
        <v/>
      </c>
      <c r="V144" s="82" t="str">
        <f t="shared" si="62"/>
        <v/>
      </c>
      <c r="W144" s="82">
        <f t="shared" si="56"/>
        <v>-2.9521735220262146E-3</v>
      </c>
      <c r="X144" s="82">
        <f t="shared" si="57"/>
        <v>-3.5289931672691636E-3</v>
      </c>
      <c r="Y144" s="82">
        <f t="shared" si="58"/>
        <v>-3.4147268734870976E-3</v>
      </c>
      <c r="AA144">
        <f t="shared" si="63"/>
        <v>1571</v>
      </c>
      <c r="AB144" s="265" cm="1">
        <f t="array" ref="AB144">INDEX($A:$A,AA144)</f>
        <v>45754</v>
      </c>
      <c r="AC144" cm="1">
        <f t="array" ref="AC144">INDEX(B:B,$AA144)/INDEX(B:B,$AA$2)*1000</f>
        <v>1001.4014629681674</v>
      </c>
      <c r="AD144" cm="1">
        <f t="array" ref="AD144">INDEX(C:C,$AA144)/INDEX(C:C,$AA$2)*1000</f>
        <v>988.96668653158054</v>
      </c>
      <c r="AE144" cm="1">
        <f t="array" ref="AE144">INDEX(D:D,$AA144)/INDEX(D:D,$AA$2)*1000</f>
        <v>991.41814161143327</v>
      </c>
      <c r="AF144" cm="1">
        <f t="array" ref="AF144">INDEX(E:E,$AA144)/INDEX(E:E,$AA$2)*1000</f>
        <v>995.41959649978844</v>
      </c>
      <c r="AG144" s="82">
        <f t="shared" si="44"/>
        <v>5.9818664683789395E-3</v>
      </c>
      <c r="AH144" s="82" t="str">
        <f t="shared" si="45"/>
        <v/>
      </c>
      <c r="AI144" s="82" t="str">
        <f t="shared" si="46"/>
        <v/>
      </c>
      <c r="AJ144" s="82" t="str">
        <f t="shared" si="47"/>
        <v/>
      </c>
      <c r="AK144" s="82">
        <f t="shared" si="48"/>
        <v>-6.4529099682079051E-3</v>
      </c>
      <c r="AL144" s="82">
        <f t="shared" si="49"/>
        <v>-4.0014548883551696E-3</v>
      </c>
    </row>
    <row r="145" spans="1:38" ht="15.75" customHeight="1" x14ac:dyDescent="0.2">
      <c r="A145" s="211">
        <v>43677</v>
      </c>
      <c r="B145" s="281">
        <v>1000</v>
      </c>
      <c r="C145" s="281">
        <v>1088.734942</v>
      </c>
      <c r="D145" s="281">
        <v>1088.734942</v>
      </c>
      <c r="E145" s="281">
        <v>1000</v>
      </c>
      <c r="F145" s="281">
        <v>1089.876896</v>
      </c>
      <c r="G145" s="82" t="str">
        <f t="shared" si="50"/>
        <v/>
      </c>
      <c r="H145" s="82" t="str">
        <f t="shared" si="51"/>
        <v/>
      </c>
      <c r="I145" s="82" t="str">
        <f t="shared" si="52"/>
        <v/>
      </c>
      <c r="J145" s="82" t="str">
        <f t="shared" si="53"/>
        <v/>
      </c>
      <c r="K145" s="82">
        <f t="shared" si="54"/>
        <v>-1.1419539999999416E-3</v>
      </c>
      <c r="L145" s="82">
        <f t="shared" si="55"/>
        <v>-1.1419539999999416E-3</v>
      </c>
      <c r="N145">
        <f t="shared" si="59"/>
        <v>1070</v>
      </c>
      <c r="O145" s="212" cm="1">
        <f t="array" ref="O145">INDEX($A:$A,N145)</f>
        <v>45026</v>
      </c>
      <c r="P145" cm="1">
        <f t="array" ref="P145">INDEX(B:B,$N145)/INDEX(B:B,$N$2)*1000</f>
        <v>1057.2533925389694</v>
      </c>
      <c r="Q145" cm="1">
        <f t="array" ref="Q145">INDEX(C:C,$N145)/INDEX(C:C,$N$2)*1000</f>
        <v>1056.5833786014887</v>
      </c>
      <c r="R145" cm="1">
        <f t="array" ref="R145">INDEX(D:D,$N145)/INDEX(D:D,$N$2)*1000</f>
        <v>1056.7161063027249</v>
      </c>
      <c r="S145" cm="1">
        <f t="array" ref="S145">INDEX(E:E,$N145)/INDEX(E:E,$N$2)*1000</f>
        <v>1059.2858123869526</v>
      </c>
      <c r="T145" s="82" t="str">
        <f t="shared" si="60"/>
        <v/>
      </c>
      <c r="U145" s="82" t="str">
        <f t="shared" si="61"/>
        <v/>
      </c>
      <c r="V145" s="82" t="str">
        <f t="shared" si="62"/>
        <v/>
      </c>
      <c r="W145" s="82">
        <f t="shared" si="56"/>
        <v>-2.0324198479831921E-3</v>
      </c>
      <c r="X145" s="82">
        <f t="shared" si="57"/>
        <v>-2.7024337854638816E-3</v>
      </c>
      <c r="Y145" s="82">
        <f t="shared" si="58"/>
        <v>-2.5697060842276185E-3</v>
      </c>
      <c r="AA145">
        <f t="shared" si="63"/>
        <v>1572</v>
      </c>
      <c r="AB145" s="265" cm="1">
        <f t="array" ref="AB145">INDEX($A:$A,AA145)</f>
        <v>45755</v>
      </c>
      <c r="AC145" cm="1">
        <f t="array" ref="AC145">INDEX(B:B,$AA145)/INDEX(B:B,$AA$2)*1000</f>
        <v>994.83381535303647</v>
      </c>
      <c r="AD145" cm="1">
        <f t="array" ref="AD145">INDEX(C:C,$AA145)/INDEX(C:C,$AA$2)*1000</f>
        <v>981.57403482836924</v>
      </c>
      <c r="AE145" cm="1">
        <f t="array" ref="AE145">INDEX(D:D,$AA145)/INDEX(D:D,$AA$2)*1000</f>
        <v>984.18813531335513</v>
      </c>
      <c r="AF145" cm="1">
        <f t="array" ref="AF145">INDEX(E:E,$AA145)/INDEX(E:E,$AA$2)*1000</f>
        <v>988.49834110977508</v>
      </c>
      <c r="AG145" s="82">
        <f t="shared" si="44"/>
        <v>6.3354742432613874E-3</v>
      </c>
      <c r="AH145" s="82" t="str">
        <f t="shared" si="45"/>
        <v/>
      </c>
      <c r="AI145" s="82" t="str">
        <f t="shared" si="46"/>
        <v/>
      </c>
      <c r="AJ145" s="82" t="str">
        <f t="shared" si="47"/>
        <v/>
      </c>
      <c r="AK145" s="82">
        <f t="shared" si="48"/>
        <v>-6.9243062814058473E-3</v>
      </c>
      <c r="AL145" s="82">
        <f t="shared" si="49"/>
        <v>-4.3102057964199501E-3</v>
      </c>
    </row>
    <row r="146" spans="1:38" ht="15.75" customHeight="1" x14ac:dyDescent="0.2">
      <c r="A146" s="211">
        <v>43678</v>
      </c>
      <c r="B146" s="281">
        <v>1000</v>
      </c>
      <c r="C146" s="281">
        <v>1089.424262</v>
      </c>
      <c r="D146" s="281">
        <v>1089.424262</v>
      </c>
      <c r="E146" s="281">
        <v>1000</v>
      </c>
      <c r="F146" s="281">
        <v>1091.8991679999999</v>
      </c>
      <c r="G146" s="82" t="str">
        <f t="shared" si="50"/>
        <v/>
      </c>
      <c r="H146" s="82" t="str">
        <f t="shared" si="51"/>
        <v/>
      </c>
      <c r="I146" s="82" t="str">
        <f t="shared" si="52"/>
        <v/>
      </c>
      <c r="J146" s="82" t="str">
        <f t="shared" si="53"/>
        <v/>
      </c>
      <c r="K146" s="82">
        <f t="shared" si="54"/>
        <v>-2.4749059999999191E-3</v>
      </c>
      <c r="L146" s="82">
        <f t="shared" si="55"/>
        <v>-2.4749059999999191E-3</v>
      </c>
      <c r="N146">
        <f t="shared" si="59"/>
        <v>1071</v>
      </c>
      <c r="O146" s="212" cm="1">
        <f t="array" ref="O146">INDEX($A:$A,N146)</f>
        <v>45027</v>
      </c>
      <c r="P146" cm="1">
        <f t="array" ref="P146">INDEX(B:B,$N146)/INDEX(B:B,$N$2)*1000</f>
        <v>1057.8665399062213</v>
      </c>
      <c r="Q146" cm="1">
        <f t="array" ref="Q146">INDEX(C:C,$N146)/INDEX(C:C,$N$2)*1000</f>
        <v>1057.4551664307423</v>
      </c>
      <c r="R146" cm="1">
        <f t="array" ref="R146">INDEX(D:D,$N146)/INDEX(D:D,$N$2)*1000</f>
        <v>1057.53665868554</v>
      </c>
      <c r="S146" cm="1">
        <f t="array" ref="S146">INDEX(E:E,$N146)/INDEX(E:E,$N$2)*1000</f>
        <v>1059.4883845164845</v>
      </c>
      <c r="T146" s="82" t="str">
        <f t="shared" si="60"/>
        <v/>
      </c>
      <c r="U146" s="82" t="str">
        <f t="shared" si="61"/>
        <v/>
      </c>
      <c r="V146" s="82" t="str">
        <f t="shared" si="62"/>
        <v/>
      </c>
      <c r="W146" s="82">
        <f t="shared" si="56"/>
        <v>-1.6218446102632242E-3</v>
      </c>
      <c r="X146" s="82">
        <f t="shared" si="57"/>
        <v>-2.0332180857421918E-3</v>
      </c>
      <c r="Y146" s="82">
        <f t="shared" si="58"/>
        <v>-1.9517258309444969E-3</v>
      </c>
      <c r="AA146">
        <f t="shared" si="63"/>
        <v>1573</v>
      </c>
      <c r="AB146" s="265" cm="1">
        <f t="array" ref="AB146">INDEX($A:$A,AA146)</f>
        <v>45756</v>
      </c>
      <c r="AC146" cm="1">
        <f t="array" ref="AC146">INDEX(B:B,$AA146)/INDEX(B:B,$AA$2)*1000</f>
        <v>1017.481292042922</v>
      </c>
      <c r="AD146" cm="1">
        <f t="array" ref="AD146">INDEX(C:C,$AA146)/INDEX(C:C,$AA$2)*1000</f>
        <v>1006.784183384618</v>
      </c>
      <c r="AE146" cm="1">
        <f t="array" ref="AE146">INDEX(D:D,$AA146)/INDEX(D:D,$AA$2)*1000</f>
        <v>1008.8930652595316</v>
      </c>
      <c r="AF146" cm="1">
        <f t="array" ref="AF146">INDEX(E:E,$AA146)/INDEX(E:E,$AA$2)*1000</f>
        <v>1013.9152872465536</v>
      </c>
      <c r="AG146" s="82">
        <f t="shared" si="44"/>
        <v>3.5660047963683608E-3</v>
      </c>
      <c r="AH146" s="82" t="str">
        <f t="shared" si="45"/>
        <v/>
      </c>
      <c r="AI146" s="82" t="str">
        <f t="shared" si="46"/>
        <v/>
      </c>
      <c r="AJ146" s="82" t="str">
        <f t="shared" si="47"/>
        <v/>
      </c>
      <c r="AK146" s="82">
        <f t="shared" si="48"/>
        <v>-7.1311038619355713E-3</v>
      </c>
      <c r="AL146" s="82">
        <f t="shared" si="49"/>
        <v>-5.0222219870220217E-3</v>
      </c>
    </row>
    <row r="147" spans="1:38" ht="15.75" customHeight="1" x14ac:dyDescent="0.2">
      <c r="A147" s="211">
        <v>43679</v>
      </c>
      <c r="B147" s="281">
        <v>1000</v>
      </c>
      <c r="C147" s="281">
        <v>1086.5366939999999</v>
      </c>
      <c r="D147" s="281">
        <v>1086.5366939999999</v>
      </c>
      <c r="E147" s="281">
        <v>1000</v>
      </c>
      <c r="F147" s="281">
        <v>1089.45514</v>
      </c>
      <c r="G147" s="82" t="str">
        <f t="shared" si="50"/>
        <v/>
      </c>
      <c r="H147" s="82" t="str">
        <f t="shared" si="51"/>
        <v/>
      </c>
      <c r="I147" s="82" t="str">
        <f t="shared" si="52"/>
        <v/>
      </c>
      <c r="J147" s="82" t="str">
        <f t="shared" si="53"/>
        <v/>
      </c>
      <c r="K147" s="82">
        <f t="shared" si="54"/>
        <v>-2.9184460000001309E-3</v>
      </c>
      <c r="L147" s="82">
        <f t="shared" si="55"/>
        <v>-2.9184460000001309E-3</v>
      </c>
      <c r="N147">
        <f t="shared" si="59"/>
        <v>1072</v>
      </c>
      <c r="O147" s="212" cm="1">
        <f t="array" ref="O147">INDEX($A:$A,N147)</f>
        <v>45028</v>
      </c>
      <c r="P147" cm="1">
        <f t="array" ref="P147">INDEX(B:B,$N147)/INDEX(B:B,$N$2)*1000</f>
        <v>1058.2350581910373</v>
      </c>
      <c r="Q147" cm="1">
        <f t="array" ref="Q147">INDEX(C:C,$N147)/INDEX(C:C,$N$2)*1000</f>
        <v>1057.3409104822701</v>
      </c>
      <c r="R147" cm="1">
        <f t="array" ref="R147">INDEX(D:D,$N147)/INDEX(D:D,$N$2)*1000</f>
        <v>1057.5180384646731</v>
      </c>
      <c r="S147" cm="1">
        <f t="array" ref="S147">INDEX(E:E,$N147)/INDEX(E:E,$N$2)*1000</f>
        <v>1060.0860249970706</v>
      </c>
      <c r="T147" s="82" t="str">
        <f t="shared" si="60"/>
        <v/>
      </c>
      <c r="U147" s="82" t="str">
        <f t="shared" si="61"/>
        <v/>
      </c>
      <c r="V147" s="82" t="str">
        <f t="shared" si="62"/>
        <v/>
      </c>
      <c r="W147" s="82">
        <f t="shared" si="56"/>
        <v>-1.8509668060332843E-3</v>
      </c>
      <c r="X147" s="82">
        <f t="shared" si="57"/>
        <v>-2.7451145148004344E-3</v>
      </c>
      <c r="Y147" s="82">
        <f t="shared" si="58"/>
        <v>-2.5679865323975262E-3</v>
      </c>
      <c r="AA147">
        <f t="shared" si="63"/>
        <v>1574</v>
      </c>
      <c r="AB147" s="265" cm="1">
        <f t="array" ref="AB147">INDEX($A:$A,AA147)</f>
        <v>45757</v>
      </c>
      <c r="AC147" cm="1">
        <f t="array" ref="AC147">INDEX(B:B,$AA147)/INDEX(B:B,$AA$2)*1000</f>
        <v>1001.6201615954687</v>
      </c>
      <c r="AD147" cm="1">
        <f t="array" ref="AD147">INDEX(C:C,$AA147)/INDEX(C:C,$AA$2)*1000</f>
        <v>990.47679184111848</v>
      </c>
      <c r="AE147" cm="1">
        <f t="array" ref="AE147">INDEX(D:D,$AA147)/INDEX(D:D,$AA$2)*1000</f>
        <v>992.67365237705098</v>
      </c>
      <c r="AF147" cm="1">
        <f t="array" ref="AF147">INDEX(E:E,$AA147)/INDEX(E:E,$AA$2)*1000</f>
        <v>997.19613341702757</v>
      </c>
      <c r="AG147" s="82">
        <f t="shared" si="44"/>
        <v>4.4240281784411768E-3</v>
      </c>
      <c r="AH147" s="82" t="str">
        <f t="shared" si="45"/>
        <v/>
      </c>
      <c r="AI147" s="82" t="str">
        <f t="shared" si="46"/>
        <v/>
      </c>
      <c r="AJ147" s="82" t="str">
        <f t="shared" si="47"/>
        <v/>
      </c>
      <c r="AK147" s="82">
        <f t="shared" si="48"/>
        <v>-6.7193415759090836E-3</v>
      </c>
      <c r="AL147" s="82">
        <f t="shared" si="49"/>
        <v>-4.5224810399765829E-3</v>
      </c>
    </row>
    <row r="148" spans="1:38" ht="15.75" customHeight="1" x14ac:dyDescent="0.2">
      <c r="A148" s="211">
        <v>43683</v>
      </c>
      <c r="B148" s="281">
        <v>1000</v>
      </c>
      <c r="C148" s="281">
        <v>1085.4992480000001</v>
      </c>
      <c r="D148" s="281">
        <v>1085.4992480000001</v>
      </c>
      <c r="E148" s="281">
        <v>1000</v>
      </c>
      <c r="F148" s="281">
        <v>1089.3400140000001</v>
      </c>
      <c r="G148" s="82" t="str">
        <f t="shared" si="50"/>
        <v/>
      </c>
      <c r="H148" s="82" t="str">
        <f t="shared" si="51"/>
        <v/>
      </c>
      <c r="I148" s="82" t="str">
        <f t="shared" si="52"/>
        <v/>
      </c>
      <c r="J148" s="82" t="str">
        <f t="shared" si="53"/>
        <v/>
      </c>
      <c r="K148" s="82">
        <f t="shared" si="54"/>
        <v>-3.8407660000000306E-3</v>
      </c>
      <c r="L148" s="82">
        <f t="shared" si="55"/>
        <v>-3.8407660000000306E-3</v>
      </c>
      <c r="N148">
        <f t="shared" si="59"/>
        <v>1073</v>
      </c>
      <c r="O148" s="212" cm="1">
        <f t="array" ref="O148">INDEX($A:$A,N148)</f>
        <v>45029</v>
      </c>
      <c r="P148" cm="1">
        <f t="array" ref="P148">INDEX(B:B,$N148)/INDEX(B:B,$N$2)*1000</f>
        <v>1058.5287824492875</v>
      </c>
      <c r="Q148" cm="1">
        <f t="array" ref="Q148">INDEX(C:C,$N148)/INDEX(C:C,$N$2)*1000</f>
        <v>1059.2545759748496</v>
      </c>
      <c r="R148" cm="1">
        <f t="array" ref="R148">INDEX(D:D,$N148)/INDEX(D:D,$N$2)*1000</f>
        <v>1059.1107992473621</v>
      </c>
      <c r="S148" cm="1">
        <f t="array" ref="S148">INDEX(E:E,$N148)/INDEX(E:E,$N$2)*1000</f>
        <v>1059.259887074672</v>
      </c>
      <c r="T148" s="82" t="str">
        <f t="shared" si="60"/>
        <v/>
      </c>
      <c r="U148" s="82" t="str">
        <f t="shared" si="61"/>
        <v/>
      </c>
      <c r="V148" s="82" t="str">
        <f t="shared" si="62"/>
        <v/>
      </c>
      <c r="W148" s="82">
        <f t="shared" si="56"/>
        <v>-7.3110462538443239E-4</v>
      </c>
      <c r="X148" s="82">
        <f t="shared" si="57"/>
        <v>-5.3110998223928618E-6</v>
      </c>
      <c r="Y148" s="82">
        <f t="shared" si="58"/>
        <v>-1.490878273098133E-4</v>
      </c>
      <c r="AA148">
        <f t="shared" si="63"/>
        <v>1575</v>
      </c>
      <c r="AB148" s="265" cm="1">
        <f t="array" ref="AB148">INDEX($A:$A,AA148)</f>
        <v>45758</v>
      </c>
      <c r="AC148" cm="1">
        <f t="array" ref="AC148">INDEX(B:B,$AA148)/INDEX(B:B,$AA$2)*1000</f>
        <v>1007.064341515913</v>
      </c>
      <c r="AD148" cm="1">
        <f t="array" ref="AD148">INDEX(C:C,$AA148)/INDEX(C:C,$AA$2)*1000</f>
        <v>996.91452191819485</v>
      </c>
      <c r="AE148" cm="1">
        <f t="array" ref="AE148">INDEX(D:D,$AA148)/INDEX(D:D,$AA$2)*1000</f>
        <v>998.91550885549736</v>
      </c>
      <c r="AF148" cm="1">
        <f t="array" ref="AF148">INDEX(E:E,$AA148)/INDEX(E:E,$AA$2)*1000</f>
        <v>1003.1945884407927</v>
      </c>
      <c r="AG148" s="82">
        <f t="shared" si="44"/>
        <v>3.8697530751203432E-3</v>
      </c>
      <c r="AH148" s="82" t="str">
        <f t="shared" si="45"/>
        <v/>
      </c>
      <c r="AI148" s="82" t="str">
        <f t="shared" si="46"/>
        <v/>
      </c>
      <c r="AJ148" s="82" t="str">
        <f t="shared" si="47"/>
        <v/>
      </c>
      <c r="AK148" s="82">
        <f t="shared" si="48"/>
        <v>-6.2800665225978495E-3</v>
      </c>
      <c r="AL148" s="82">
        <f t="shared" si="49"/>
        <v>-4.2790795852953355E-3</v>
      </c>
    </row>
    <row r="149" spans="1:38" ht="15.75" customHeight="1" x14ac:dyDescent="0.2">
      <c r="A149" s="211">
        <v>43684</v>
      </c>
      <c r="B149" s="281">
        <v>1000</v>
      </c>
      <c r="C149" s="281">
        <v>1089.086605</v>
      </c>
      <c r="D149" s="281">
        <v>1089.086605</v>
      </c>
      <c r="E149" s="281">
        <v>1000</v>
      </c>
      <c r="F149" s="281">
        <v>1092.8265899999999</v>
      </c>
      <c r="G149" s="82" t="str">
        <f t="shared" si="50"/>
        <v/>
      </c>
      <c r="H149" s="82" t="str">
        <f t="shared" si="51"/>
        <v/>
      </c>
      <c r="I149" s="82" t="str">
        <f t="shared" si="52"/>
        <v/>
      </c>
      <c r="J149" s="82" t="str">
        <f t="shared" si="53"/>
        <v/>
      </c>
      <c r="K149" s="82">
        <f t="shared" si="54"/>
        <v>-3.7399849999999331E-3</v>
      </c>
      <c r="L149" s="82">
        <f t="shared" si="55"/>
        <v>-3.7399849999999331E-3</v>
      </c>
      <c r="N149">
        <f t="shared" si="59"/>
        <v>1074</v>
      </c>
      <c r="O149" s="212" cm="1">
        <f t="array" ref="O149">INDEX($A:$A,N149)</f>
        <v>45030</v>
      </c>
      <c r="P149" cm="1">
        <f t="array" ref="P149">INDEX(B:B,$N149)/INDEX(B:B,$N$2)*1000</f>
        <v>1056.371344423874</v>
      </c>
      <c r="Q149" cm="1">
        <f t="array" ref="Q149">INDEX(C:C,$N149)/INDEX(C:C,$N$2)*1000</f>
        <v>1057.2393245242781</v>
      </c>
      <c r="R149" cm="1">
        <f t="array" ref="R149">INDEX(D:D,$N149)/INDEX(D:D,$N$2)*1000</f>
        <v>1057.0673815011546</v>
      </c>
      <c r="S149" cm="1">
        <f t="array" ref="S149">INDEX(E:E,$N149)/INDEX(E:E,$N$2)*1000</f>
        <v>1056.625830037925</v>
      </c>
      <c r="T149" s="82" t="str">
        <f t="shared" si="60"/>
        <v/>
      </c>
      <c r="U149" s="82">
        <f t="shared" si="61"/>
        <v>6.1349448635314734E-4</v>
      </c>
      <c r="V149" s="82">
        <f t="shared" si="62"/>
        <v>4.4155146322964354E-4</v>
      </c>
      <c r="W149" s="82">
        <f t="shared" si="56"/>
        <v>-2.5448561405096371E-4</v>
      </c>
      <c r="X149" s="82" t="str">
        <f t="shared" si="57"/>
        <v/>
      </c>
      <c r="Y149" s="82" t="str">
        <f t="shared" si="58"/>
        <v/>
      </c>
      <c r="AA149">
        <f t="shared" si="63"/>
        <v>1576</v>
      </c>
      <c r="AB149" s="265" cm="1">
        <f t="array" ref="AB149">INDEX($A:$A,AA149)</f>
        <v>45761</v>
      </c>
      <c r="AC149" cm="1">
        <f t="array" ref="AC149">INDEX(B:B,$AA149)/INDEX(B:B,$AA$2)*1000</f>
        <v>1014.8854585787104</v>
      </c>
      <c r="AD149" cm="1">
        <f t="array" ref="AD149">INDEX(C:C,$AA149)/INDEX(C:C,$AA$2)*1000</f>
        <v>1006.1694532040495</v>
      </c>
      <c r="AE149" cm="1">
        <f t="array" ref="AE149">INDEX(D:D,$AA149)/INDEX(D:D,$AA$2)*1000</f>
        <v>1007.8877703428177</v>
      </c>
      <c r="AF149" cm="1">
        <f t="array" ref="AF149">INDEX(E:E,$AA149)/INDEX(E:E,$AA$2)*1000</f>
        <v>1012.6913009534597</v>
      </c>
      <c r="AG149" s="82">
        <f t="shared" si="44"/>
        <v>2.1941576252506819E-3</v>
      </c>
      <c r="AH149" s="82" t="str">
        <f t="shared" si="45"/>
        <v/>
      </c>
      <c r="AI149" s="82" t="str">
        <f t="shared" si="46"/>
        <v/>
      </c>
      <c r="AJ149" s="82" t="str">
        <f t="shared" si="47"/>
        <v/>
      </c>
      <c r="AK149" s="82">
        <f t="shared" si="48"/>
        <v>-6.5218477494101987E-3</v>
      </c>
      <c r="AL149" s="82">
        <f t="shared" si="49"/>
        <v>-4.8035306106420424E-3</v>
      </c>
    </row>
    <row r="150" spans="1:38" ht="15.75" customHeight="1" x14ac:dyDescent="0.2">
      <c r="A150" s="211">
        <v>43685</v>
      </c>
      <c r="B150" s="281">
        <v>1000</v>
      </c>
      <c r="C150" s="281">
        <v>1092.140504</v>
      </c>
      <c r="D150" s="281">
        <v>1092.140504</v>
      </c>
      <c r="E150" s="281">
        <v>1000</v>
      </c>
      <c r="F150" s="281">
        <v>1095.454581</v>
      </c>
      <c r="G150" s="82" t="str">
        <f t="shared" si="50"/>
        <v/>
      </c>
      <c r="H150" s="82" t="str">
        <f t="shared" si="51"/>
        <v/>
      </c>
      <c r="I150" s="82" t="str">
        <f t="shared" si="52"/>
        <v/>
      </c>
      <c r="J150" s="82" t="str">
        <f t="shared" si="53"/>
        <v/>
      </c>
      <c r="K150" s="82">
        <f t="shared" si="54"/>
        <v>-3.3140769999999973E-3</v>
      </c>
      <c r="L150" s="82">
        <f t="shared" si="55"/>
        <v>-3.3140769999999973E-3</v>
      </c>
      <c r="N150">
        <f t="shared" si="59"/>
        <v>1075</v>
      </c>
      <c r="O150" s="212" cm="1">
        <f t="array" ref="O150">INDEX($A:$A,N150)</f>
        <v>45033</v>
      </c>
      <c r="P150" cm="1">
        <f t="array" ref="P150">INDEX(B:B,$N150)/INDEX(B:B,$N$2)*1000</f>
        <v>1057.0538244551105</v>
      </c>
      <c r="Q150" cm="1">
        <f t="array" ref="Q150">INDEX(C:C,$N150)/INDEX(C:C,$N$2)*1000</f>
        <v>1058.0639894099102</v>
      </c>
      <c r="R150" cm="1">
        <f t="array" ref="R150">INDEX(D:D,$N150)/INDEX(D:D,$N$2)*1000</f>
        <v>1057.8638796495163</v>
      </c>
      <c r="S150" cm="1">
        <f t="array" ref="S150">INDEX(E:E,$N150)/INDEX(E:E,$N$2)*1000</f>
        <v>1056.6440780975142</v>
      </c>
      <c r="T150" s="82">
        <f t="shared" si="60"/>
        <v>4.0974635759630473E-4</v>
      </c>
      <c r="U150" s="82">
        <f t="shared" si="61"/>
        <v>1.4199113123959251E-3</v>
      </c>
      <c r="V150" s="82">
        <f t="shared" si="62"/>
        <v>1.2198015520020818E-3</v>
      </c>
      <c r="W150" s="82" t="str">
        <f t="shared" si="56"/>
        <v/>
      </c>
      <c r="X150" s="82" t="str">
        <f t="shared" si="57"/>
        <v/>
      </c>
      <c r="Y150" s="82" t="str">
        <f t="shared" si="58"/>
        <v/>
      </c>
      <c r="AA150">
        <f t="shared" si="63"/>
        <v>1577</v>
      </c>
      <c r="AB150" s="265" cm="1">
        <f t="array" ref="AB150">INDEX($A:$A,AA150)</f>
        <v>45762</v>
      </c>
      <c r="AC150" cm="1">
        <f t="array" ref="AC150">INDEX(B:B,$AA150)/INDEX(B:B,$AA$2)*1000</f>
        <v>1019.072488650836</v>
      </c>
      <c r="AD150" cm="1">
        <f t="array" ref="AD150">INDEX(C:C,$AA150)/INDEX(C:C,$AA$2)*1000</f>
        <v>1010.4465915801733</v>
      </c>
      <c r="AE150" cm="1">
        <f t="array" ref="AE150">INDEX(D:D,$AA150)/INDEX(D:D,$AA$2)*1000</f>
        <v>1012.147144971211</v>
      </c>
      <c r="AF150" cm="1">
        <f t="array" ref="AF150">INDEX(E:E,$AA150)/INDEX(E:E,$AA$2)*1000</f>
        <v>1016.8659796028398</v>
      </c>
      <c r="AG150" s="82">
        <f t="shared" si="44"/>
        <v>2.2065090479961784E-3</v>
      </c>
      <c r="AH150" s="82" t="str">
        <f t="shared" si="45"/>
        <v/>
      </c>
      <c r="AI150" s="82" t="str">
        <f t="shared" si="46"/>
        <v/>
      </c>
      <c r="AJ150" s="82" t="str">
        <f t="shared" si="47"/>
        <v/>
      </c>
      <c r="AK150" s="82">
        <f t="shared" si="48"/>
        <v>-6.4193880226665672E-3</v>
      </c>
      <c r="AL150" s="82">
        <f t="shared" si="49"/>
        <v>-4.7188346316288515E-3</v>
      </c>
    </row>
    <row r="151" spans="1:38" ht="15.75" customHeight="1" x14ac:dyDescent="0.2">
      <c r="A151" s="211">
        <v>43686</v>
      </c>
      <c r="B151" s="281">
        <v>1000</v>
      </c>
      <c r="C151" s="281">
        <v>1088.327626</v>
      </c>
      <c r="D151" s="281">
        <v>1088.327626</v>
      </c>
      <c r="E151" s="281">
        <v>1000</v>
      </c>
      <c r="F151" s="281">
        <v>1091.829614</v>
      </c>
      <c r="G151" s="82" t="str">
        <f t="shared" si="50"/>
        <v/>
      </c>
      <c r="H151" s="82" t="str">
        <f t="shared" si="51"/>
        <v/>
      </c>
      <c r="I151" s="82" t="str">
        <f t="shared" si="52"/>
        <v/>
      </c>
      <c r="J151" s="82" t="str">
        <f t="shared" si="53"/>
        <v/>
      </c>
      <c r="K151" s="82">
        <f t="shared" si="54"/>
        <v>-3.5019879999999828E-3</v>
      </c>
      <c r="L151" s="82">
        <f t="shared" si="55"/>
        <v>-3.5019879999999828E-3</v>
      </c>
      <c r="N151">
        <f t="shared" si="59"/>
        <v>1076</v>
      </c>
      <c r="O151" s="212" cm="1">
        <f t="array" ref="O151">INDEX($A:$A,N151)</f>
        <v>45034</v>
      </c>
      <c r="P151" cm="1">
        <f t="array" ref="P151">INDEX(B:B,$N151)/INDEX(B:B,$N$2)*1000</f>
        <v>1059.1230624262994</v>
      </c>
      <c r="Q151" cm="1">
        <f t="array" ref="Q151">INDEX(C:C,$N151)/INDEX(C:C,$N$2)*1000</f>
        <v>1060.0896418822188</v>
      </c>
      <c r="R151" cm="1">
        <f t="array" ref="R151">INDEX(D:D,$N151)/INDEX(D:D,$N$2)*1000</f>
        <v>1059.8981664994365</v>
      </c>
      <c r="S151" cm="1">
        <f t="array" ref="S151">INDEX(E:E,$N151)/INDEX(E:E,$N$2)*1000</f>
        <v>1058.7792420524354</v>
      </c>
      <c r="T151" s="82">
        <f t="shared" si="60"/>
        <v>3.4382037386399136E-4</v>
      </c>
      <c r="U151" s="82">
        <f t="shared" si="61"/>
        <v>1.3103998297833641E-3</v>
      </c>
      <c r="V151" s="82">
        <f t="shared" si="62"/>
        <v>1.1189244470010634E-3</v>
      </c>
      <c r="W151" s="82" t="str">
        <f t="shared" si="56"/>
        <v/>
      </c>
      <c r="X151" s="82" t="str">
        <f t="shared" si="57"/>
        <v/>
      </c>
      <c r="Y151" s="82" t="str">
        <f t="shared" si="58"/>
        <v/>
      </c>
      <c r="AA151">
        <f t="shared" si="63"/>
        <v>1578</v>
      </c>
      <c r="AB151" s="265" cm="1">
        <f t="array" ref="AB151">INDEX($A:$A,AA151)</f>
        <v>45763</v>
      </c>
      <c r="AC151" cm="1">
        <f t="array" ref="AC151">INDEX(B:B,$AA151)/INDEX(B:B,$AA$2)*1000</f>
        <v>1013.8409202406904</v>
      </c>
      <c r="AD151" cm="1">
        <f t="array" ref="AD151">INDEX(C:C,$AA151)/INDEX(C:C,$AA$2)*1000</f>
        <v>1004.64873280243</v>
      </c>
      <c r="AE151" cm="1">
        <f t="array" ref="AE151">INDEX(D:D,$AA151)/INDEX(D:D,$AA$2)*1000</f>
        <v>1006.4609273329253</v>
      </c>
      <c r="AF151" cm="1">
        <f t="array" ref="AF151">INDEX(E:E,$AA151)/INDEX(E:E,$AA$2)*1000</f>
        <v>1012.4114276820879</v>
      </c>
      <c r="AG151" s="82">
        <f t="shared" si="44"/>
        <v>1.4294925586024192E-3</v>
      </c>
      <c r="AH151" s="82" t="str">
        <f t="shared" si="45"/>
        <v/>
      </c>
      <c r="AI151" s="82" t="str">
        <f t="shared" si="46"/>
        <v/>
      </c>
      <c r="AJ151" s="82" t="str">
        <f t="shared" si="47"/>
        <v/>
      </c>
      <c r="AK151" s="82">
        <f t="shared" si="48"/>
        <v>-7.7626948796579425E-3</v>
      </c>
      <c r="AL151" s="82">
        <f t="shared" si="49"/>
        <v>-5.9505003491626667E-3</v>
      </c>
    </row>
    <row r="152" spans="1:38" ht="15.75" customHeight="1" x14ac:dyDescent="0.2">
      <c r="A152" s="211">
        <v>43689</v>
      </c>
      <c r="B152" s="281">
        <v>1000</v>
      </c>
      <c r="C152" s="281">
        <v>1086.9652590000001</v>
      </c>
      <c r="D152" s="281">
        <v>1086.9652590000001</v>
      </c>
      <c r="E152" s="281">
        <v>1000</v>
      </c>
      <c r="F152" s="281">
        <v>1091.0675160000001</v>
      </c>
      <c r="G152" s="82" t="str">
        <f t="shared" si="50"/>
        <v/>
      </c>
      <c r="H152" s="82" t="str">
        <f t="shared" si="51"/>
        <v/>
      </c>
      <c r="I152" s="82" t="str">
        <f t="shared" si="52"/>
        <v/>
      </c>
      <c r="J152" s="82" t="str">
        <f t="shared" si="53"/>
        <v/>
      </c>
      <c r="K152" s="82">
        <f t="shared" si="54"/>
        <v>-4.1022570000000085E-3</v>
      </c>
      <c r="L152" s="82">
        <f t="shared" si="55"/>
        <v>-4.1022570000000085E-3</v>
      </c>
      <c r="N152">
        <f t="shared" si="59"/>
        <v>1077</v>
      </c>
      <c r="O152" s="212" cm="1">
        <f t="array" ref="O152">INDEX($A:$A,N152)</f>
        <v>45035</v>
      </c>
      <c r="P152" cm="1">
        <f t="array" ref="P152">INDEX(B:B,$N152)/INDEX(B:B,$N$2)*1000</f>
        <v>1059.0401619869829</v>
      </c>
      <c r="Q152" cm="1">
        <f t="array" ref="Q152">INDEX(C:C,$N152)/INDEX(C:C,$N$2)*1000</f>
        <v>1059.0173954094896</v>
      </c>
      <c r="R152" cm="1">
        <f t="array" ref="R152">INDEX(D:D,$N152)/INDEX(D:D,$N$2)*1000</f>
        <v>1059.0219055926473</v>
      </c>
      <c r="S152" cm="1">
        <f t="array" ref="S152">INDEX(E:E,$N152)/INDEX(E:E,$N$2)*1000</f>
        <v>1058.4777591783409</v>
      </c>
      <c r="T152" s="82">
        <f t="shared" si="60"/>
        <v>5.6240280864199119E-4</v>
      </c>
      <c r="U152" s="82">
        <f t="shared" si="61"/>
        <v>5.3963623114873375E-4</v>
      </c>
      <c r="V152" s="82">
        <f t="shared" si="62"/>
        <v>5.4414641430639672E-4</v>
      </c>
      <c r="W152" s="82" t="str">
        <f t="shared" si="56"/>
        <v/>
      </c>
      <c r="X152" s="82" t="str">
        <f t="shared" si="57"/>
        <v/>
      </c>
      <c r="Y152" s="82" t="str">
        <f t="shared" si="58"/>
        <v/>
      </c>
      <c r="AA152">
        <f t="shared" si="63"/>
        <v>1579</v>
      </c>
      <c r="AB152" s="265" cm="1">
        <f t="array" ref="AB152">INDEX($A:$A,AA152)</f>
        <v>45764</v>
      </c>
      <c r="AC152" cm="1">
        <f t="array" ref="AC152">INDEX(B:B,$AA152)/INDEX(B:B,$AA$2)*1000</f>
        <v>1014.0152899658665</v>
      </c>
      <c r="AD152" cm="1">
        <f t="array" ref="AD152">INDEX(C:C,$AA152)/INDEX(C:C,$AA$2)*1000</f>
        <v>1004.6299345392442</v>
      </c>
      <c r="AE152" cm="1">
        <f t="array" ref="AE152">INDEX(D:D,$AA152)/INDEX(D:D,$AA$2)*1000</f>
        <v>1006.4802109129216</v>
      </c>
      <c r="AF152" cm="1">
        <f t="array" ref="AF152">INDEX(E:E,$AA152)/INDEX(E:E,$AA$2)*1000</f>
        <v>1012.5189269421804</v>
      </c>
      <c r="AG152" s="82">
        <f t="shared" si="44"/>
        <v>1.496363023686058E-3</v>
      </c>
      <c r="AH152" s="82" t="str">
        <f t="shared" si="45"/>
        <v/>
      </c>
      <c r="AI152" s="82" t="str">
        <f t="shared" si="46"/>
        <v/>
      </c>
      <c r="AJ152" s="82" t="str">
        <f t="shared" si="47"/>
        <v/>
      </c>
      <c r="AK152" s="82">
        <f t="shared" si="48"/>
        <v>-7.8889924029361957E-3</v>
      </c>
      <c r="AL152" s="82">
        <f t="shared" si="49"/>
        <v>-6.0387160292588076E-3</v>
      </c>
    </row>
    <row r="153" spans="1:38" ht="15.75" customHeight="1" x14ac:dyDescent="0.2">
      <c r="A153" s="211">
        <v>43690</v>
      </c>
      <c r="B153" s="281">
        <v>1000</v>
      </c>
      <c r="C153" s="281">
        <v>1091.2364219999999</v>
      </c>
      <c r="D153" s="281">
        <v>1091.2364219999999</v>
      </c>
      <c r="E153" s="281">
        <v>1000</v>
      </c>
      <c r="F153" s="281">
        <v>1094.8419160000001</v>
      </c>
      <c r="G153" s="82" t="str">
        <f t="shared" si="50"/>
        <v/>
      </c>
      <c r="H153" s="82" t="str">
        <f t="shared" si="51"/>
        <v/>
      </c>
      <c r="I153" s="82" t="str">
        <f t="shared" si="52"/>
        <v/>
      </c>
      <c r="J153" s="82" t="str">
        <f t="shared" si="53"/>
        <v/>
      </c>
      <c r="K153" s="82">
        <f t="shared" si="54"/>
        <v>-3.6054940000001352E-3</v>
      </c>
      <c r="L153" s="82">
        <f t="shared" si="55"/>
        <v>-3.6054940000001352E-3</v>
      </c>
      <c r="N153">
        <f t="shared" si="59"/>
        <v>1078</v>
      </c>
      <c r="O153" s="212" cm="1">
        <f t="array" ref="O153">INDEX($A:$A,N153)</f>
        <v>45036</v>
      </c>
      <c r="P153" cm="1">
        <f t="array" ref="P153">INDEX(B:B,$N153)/INDEX(B:B,$N$2)*1000</f>
        <v>1061.0945163179531</v>
      </c>
      <c r="Q153" cm="1">
        <f t="array" ref="Q153">INDEX(C:C,$N153)/INDEX(C:C,$N$2)*1000</f>
        <v>1061.1564626726565</v>
      </c>
      <c r="R153" cm="1">
        <f t="array" ref="R153">INDEX(D:D,$N153)/INDEX(D:D,$N$2)*1000</f>
        <v>1061.1441921754017</v>
      </c>
      <c r="S153" cm="1">
        <f t="array" ref="S153">INDEX(E:E,$N153)/INDEX(E:E,$N$2)*1000</f>
        <v>1061.3235123744143</v>
      </c>
      <c r="T153" s="82" t="str">
        <f t="shared" si="60"/>
        <v/>
      </c>
      <c r="U153" s="82" t="str">
        <f t="shared" si="61"/>
        <v/>
      </c>
      <c r="V153" s="82" t="str">
        <f t="shared" si="62"/>
        <v/>
      </c>
      <c r="W153" s="82">
        <f t="shared" si="56"/>
        <v>-2.2899605646125565E-4</v>
      </c>
      <c r="X153" s="82">
        <f t="shared" si="57"/>
        <v>-1.6704970175783273E-4</v>
      </c>
      <c r="Y153" s="82">
        <f t="shared" si="58"/>
        <v>-1.793201990126363E-4</v>
      </c>
      <c r="AA153">
        <f t="shared" si="63"/>
        <v>1580</v>
      </c>
      <c r="AB153" s="265" cm="1">
        <f t="array" ref="AB153">INDEX($A:$A,AA153)</f>
        <v>45768</v>
      </c>
      <c r="AC153" cm="1">
        <f t="array" ref="AC153">INDEX(B:B,$AA153)/INDEX(B:B,$AA$2)*1000</f>
        <v>1004.9083846929858</v>
      </c>
      <c r="AD153" cm="1">
        <f t="array" ref="AD153">INDEX(C:C,$AA153)/INDEX(C:C,$AA$2)*1000</f>
        <v>996.06428135504405</v>
      </c>
      <c r="AE153" cm="1">
        <f t="array" ref="AE153">INDEX(D:D,$AA153)/INDEX(D:D,$AA$2)*1000</f>
        <v>997.80785268615602</v>
      </c>
      <c r="AF153" cm="1">
        <f t="array" ref="AF153">INDEX(E:E,$AA153)/INDEX(E:E,$AA$2)*1000</f>
        <v>1003.5611439785861</v>
      </c>
      <c r="AG153" s="82">
        <f t="shared" si="44"/>
        <v>1.3472407143997316E-3</v>
      </c>
      <c r="AH153" s="82" t="str">
        <f t="shared" si="45"/>
        <v/>
      </c>
      <c r="AI153" s="82" t="str">
        <f t="shared" si="46"/>
        <v/>
      </c>
      <c r="AJ153" s="82" t="str">
        <f t="shared" si="47"/>
        <v/>
      </c>
      <c r="AK153" s="82">
        <f t="shared" si="48"/>
        <v>-7.4968626235420287E-3</v>
      </c>
      <c r="AL153" s="82">
        <f t="shared" si="49"/>
        <v>-5.7532912924300487E-3</v>
      </c>
    </row>
    <row r="154" spans="1:38" ht="15.75" customHeight="1" x14ac:dyDescent="0.2">
      <c r="A154" s="211">
        <v>43691</v>
      </c>
      <c r="B154" s="281">
        <v>1000</v>
      </c>
      <c r="C154" s="281">
        <v>1084.5267349999999</v>
      </c>
      <c r="D154" s="281">
        <v>1084.5267349999999</v>
      </c>
      <c r="E154" s="281">
        <v>1000</v>
      </c>
      <c r="F154" s="281">
        <v>1089.0880979999999</v>
      </c>
      <c r="G154" s="82" t="str">
        <f t="shared" si="50"/>
        <v/>
      </c>
      <c r="H154" s="82" t="str">
        <f t="shared" si="51"/>
        <v/>
      </c>
      <c r="I154" s="82" t="str">
        <f t="shared" si="52"/>
        <v/>
      </c>
      <c r="J154" s="82" t="str">
        <f t="shared" si="53"/>
        <v/>
      </c>
      <c r="K154" s="82">
        <f t="shared" si="54"/>
        <v>-4.5613630000000283E-3</v>
      </c>
      <c r="L154" s="82">
        <f t="shared" si="55"/>
        <v>-4.5613630000000283E-3</v>
      </c>
      <c r="N154">
        <f t="shared" si="59"/>
        <v>1079</v>
      </c>
      <c r="O154" s="212" cm="1">
        <f t="array" ref="O154">INDEX($A:$A,N154)</f>
        <v>45037</v>
      </c>
      <c r="P154" cm="1">
        <f t="array" ref="P154">INDEX(B:B,$N154)/INDEX(B:B,$N$2)*1000</f>
        <v>1065.8448865588505</v>
      </c>
      <c r="Q154" cm="1">
        <f t="array" ref="Q154">INDEX(C:C,$N154)/INDEX(C:C,$N$2)*1000</f>
        <v>1065.2355672293702</v>
      </c>
      <c r="R154" cm="1">
        <f t="array" ref="R154">INDEX(D:D,$N154)/INDEX(D:D,$N$2)*1000</f>
        <v>1065.3562721400867</v>
      </c>
      <c r="S154" cm="1">
        <f t="array" ref="S154">INDEX(E:E,$N154)/INDEX(E:E,$N$2)*1000</f>
        <v>1066.1696468759824</v>
      </c>
      <c r="T154" s="82" t="str">
        <f t="shared" si="60"/>
        <v/>
      </c>
      <c r="U154" s="82" t="str">
        <f t="shared" si="61"/>
        <v/>
      </c>
      <c r="V154" s="82" t="str">
        <f t="shared" si="62"/>
        <v/>
      </c>
      <c r="W154" s="82">
        <f t="shared" si="56"/>
        <v>-3.2476031713190423E-4</v>
      </c>
      <c r="X154" s="82">
        <f t="shared" si="57"/>
        <v>-9.340796466121901E-4</v>
      </c>
      <c r="Y154" s="82">
        <f t="shared" si="58"/>
        <v>-8.1337473589564982E-4</v>
      </c>
      <c r="AA154">
        <f t="shared" si="63"/>
        <v>1581</v>
      </c>
      <c r="AB154" s="265" cm="1">
        <f t="array" ref="AB154">INDEX($A:$A,AA154)</f>
        <v>45769</v>
      </c>
      <c r="AC154" cm="1">
        <f t="array" ref="AC154">INDEX(B:B,$AA154)/INDEX(B:B,$AA$2)*1000</f>
        <v>1014.3781493397406</v>
      </c>
      <c r="AD154" cm="1">
        <f t="array" ref="AD154">INDEX(C:C,$AA154)/INDEX(C:C,$AA$2)*1000</f>
        <v>1005.2359476952184</v>
      </c>
      <c r="AE154" cm="1">
        <f t="array" ref="AE154">INDEX(D:D,$AA154)/INDEX(D:D,$AA$2)*1000</f>
        <v>1007.0382875112002</v>
      </c>
      <c r="AF154" cm="1">
        <f t="array" ref="AF154">INDEX(E:E,$AA154)/INDEX(E:E,$AA$2)*1000</f>
        <v>1012.7191390206269</v>
      </c>
      <c r="AG154" s="82">
        <f t="shared" si="44"/>
        <v>1.6590103191136904E-3</v>
      </c>
      <c r="AH154" s="82" t="str">
        <f t="shared" si="45"/>
        <v/>
      </c>
      <c r="AI154" s="82" t="str">
        <f t="shared" si="46"/>
        <v/>
      </c>
      <c r="AJ154" s="82" t="str">
        <f t="shared" si="47"/>
        <v/>
      </c>
      <c r="AK154" s="82">
        <f t="shared" si="48"/>
        <v>-7.4831913254084842E-3</v>
      </c>
      <c r="AL154" s="82">
        <f t="shared" si="49"/>
        <v>-5.680851509426702E-3</v>
      </c>
    </row>
    <row r="155" spans="1:38" ht="15.75" customHeight="1" x14ac:dyDescent="0.2">
      <c r="A155" s="211">
        <v>43692</v>
      </c>
      <c r="B155" s="281">
        <v>1000</v>
      </c>
      <c r="C155" s="281">
        <v>1088.5546449999999</v>
      </c>
      <c r="D155" s="281">
        <v>1088.5546449999999</v>
      </c>
      <c r="E155" s="281">
        <v>1000</v>
      </c>
      <c r="F155" s="281">
        <v>1093.0068739999999</v>
      </c>
      <c r="G155" s="82" t="str">
        <f t="shared" si="50"/>
        <v/>
      </c>
      <c r="H155" s="82" t="str">
        <f t="shared" si="51"/>
        <v/>
      </c>
      <c r="I155" s="82" t="str">
        <f t="shared" si="52"/>
        <v/>
      </c>
      <c r="J155" s="82" t="str">
        <f t="shared" si="53"/>
        <v/>
      </c>
      <c r="K155" s="82">
        <f t="shared" si="54"/>
        <v>-4.4522289999999881E-3</v>
      </c>
      <c r="L155" s="82">
        <f t="shared" si="55"/>
        <v>-4.4522289999999881E-3</v>
      </c>
      <c r="N155">
        <f t="shared" si="59"/>
        <v>1080</v>
      </c>
      <c r="O155" s="212" cm="1">
        <f t="array" ref="O155">INDEX($A:$A,N155)</f>
        <v>45040</v>
      </c>
      <c r="P155" cm="1">
        <f t="array" ref="P155">INDEX(B:B,$N155)/INDEX(B:B,$N$2)*1000</f>
        <v>1065.029792465501</v>
      </c>
      <c r="Q155" cm="1">
        <f t="array" ref="Q155">INDEX(C:C,$N155)/INDEX(C:C,$N$2)*1000</f>
        <v>1064.0976310919834</v>
      </c>
      <c r="R155" cm="1">
        <f t="array" ref="R155">INDEX(D:D,$N155)/INDEX(D:D,$N$2)*1000</f>
        <v>1064.2822894659275</v>
      </c>
      <c r="S155" cm="1">
        <f t="array" ref="S155">INDEX(E:E,$N155)/INDEX(E:E,$N$2)*1000</f>
        <v>1065.121905093532</v>
      </c>
      <c r="T155" s="82" t="str">
        <f t="shared" si="60"/>
        <v/>
      </c>
      <c r="U155" s="82" t="str">
        <f t="shared" si="61"/>
        <v/>
      </c>
      <c r="V155" s="82" t="str">
        <f t="shared" si="62"/>
        <v/>
      </c>
      <c r="W155" s="82">
        <f t="shared" si="56"/>
        <v>-9.2112628030918125E-5</v>
      </c>
      <c r="X155" s="82">
        <f t="shared" si="57"/>
        <v>-1.0242740015485197E-3</v>
      </c>
      <c r="Y155" s="82">
        <f t="shared" si="58"/>
        <v>-8.3961562760441661E-4</v>
      </c>
      <c r="AA155">
        <f t="shared" si="63"/>
        <v>1582</v>
      </c>
      <c r="AB155" s="265" cm="1">
        <f t="array" ref="AB155">INDEX($A:$A,AA155)</f>
        <v>45770</v>
      </c>
      <c r="AC155" cm="1">
        <f t="array" ref="AC155">INDEX(B:B,$AA155)/INDEX(B:B,$AA$2)*1000</f>
        <v>1018.9759543203487</v>
      </c>
      <c r="AD155" cm="1">
        <f t="array" ref="AD155">INDEX(C:C,$AA155)/INDEX(C:C,$AA$2)*1000</f>
        <v>1010.6629353547476</v>
      </c>
      <c r="AE155" cm="1">
        <f t="array" ref="AE155">INDEX(D:D,$AA155)/INDEX(D:D,$AA$2)*1000</f>
        <v>1012.3018056195481</v>
      </c>
      <c r="AF155" cm="1">
        <f t="array" ref="AF155">INDEX(E:E,$AA155)/INDEX(E:E,$AA$2)*1000</f>
        <v>1016.7953590245422</v>
      </c>
      <c r="AG155" s="82">
        <f t="shared" si="44"/>
        <v>2.1805952958064835E-3</v>
      </c>
      <c r="AH155" s="82" t="str">
        <f t="shared" si="45"/>
        <v/>
      </c>
      <c r="AI155" s="82" t="str">
        <f t="shared" si="46"/>
        <v/>
      </c>
      <c r="AJ155" s="82" t="str">
        <f t="shared" si="47"/>
        <v/>
      </c>
      <c r="AK155" s="82">
        <f t="shared" si="48"/>
        <v>-6.1324236697946613E-3</v>
      </c>
      <c r="AL155" s="82">
        <f t="shared" si="49"/>
        <v>-4.4935534049941449E-3</v>
      </c>
    </row>
    <row r="156" spans="1:38" ht="15.75" customHeight="1" x14ac:dyDescent="0.2">
      <c r="A156" s="211">
        <v>43693</v>
      </c>
      <c r="B156" s="281">
        <v>1000</v>
      </c>
      <c r="C156" s="281">
        <v>1091.302854</v>
      </c>
      <c r="D156" s="281">
        <v>1091.302854</v>
      </c>
      <c r="E156" s="281">
        <v>1000</v>
      </c>
      <c r="F156" s="281">
        <v>1095.3853939999999</v>
      </c>
      <c r="G156" s="82" t="str">
        <f t="shared" si="50"/>
        <v/>
      </c>
      <c r="H156" s="82" t="str">
        <f t="shared" si="51"/>
        <v/>
      </c>
      <c r="I156" s="82" t="str">
        <f t="shared" si="52"/>
        <v/>
      </c>
      <c r="J156" s="82" t="str">
        <f t="shared" si="53"/>
        <v/>
      </c>
      <c r="K156" s="82">
        <f t="shared" si="54"/>
        <v>-4.0825399999998811E-3</v>
      </c>
      <c r="L156" s="82">
        <f t="shared" si="55"/>
        <v>-4.0825399999998811E-3</v>
      </c>
      <c r="N156">
        <f t="shared" si="59"/>
        <v>1081</v>
      </c>
      <c r="O156" s="212" cm="1">
        <f t="array" ref="O156">INDEX($A:$A,N156)</f>
        <v>45041</v>
      </c>
      <c r="P156" cm="1">
        <f t="array" ref="P156">INDEX(B:B,$N156)/INDEX(B:B,$N$2)*1000</f>
        <v>1064.5778504400757</v>
      </c>
      <c r="Q156" cm="1">
        <f t="array" ref="Q156">INDEX(C:C,$N156)/INDEX(C:C,$N$2)*1000</f>
        <v>1062.7769834426874</v>
      </c>
      <c r="R156" cm="1">
        <f t="array" ref="R156">INDEX(D:D,$N156)/INDEX(D:D,$N$2)*1000</f>
        <v>1063.1337287802489</v>
      </c>
      <c r="S156" cm="1">
        <f t="array" ref="S156">INDEX(E:E,$N156)/INDEX(E:E,$N$2)*1000</f>
        <v>1066.6728122283662</v>
      </c>
      <c r="T156" s="82" t="str">
        <f t="shared" si="60"/>
        <v/>
      </c>
      <c r="U156" s="82" t="str">
        <f t="shared" si="61"/>
        <v/>
      </c>
      <c r="V156" s="82" t="str">
        <f t="shared" si="62"/>
        <v/>
      </c>
      <c r="W156" s="82">
        <f t="shared" si="56"/>
        <v>-2.0949617882904475E-3</v>
      </c>
      <c r="X156" s="82">
        <f t="shared" si="57"/>
        <v>-3.8958287856787591E-3</v>
      </c>
      <c r="Y156" s="82">
        <f t="shared" si="58"/>
        <v>-3.5390834481172531E-3</v>
      </c>
      <c r="AA156">
        <f t="shared" si="63"/>
        <v>1583</v>
      </c>
      <c r="AB156" s="265" cm="1">
        <f t="array" ref="AB156">INDEX($A:$A,AA156)</f>
        <v>45771</v>
      </c>
      <c r="AC156" cm="1">
        <f t="array" ref="AC156">INDEX(B:B,$AA156)/INDEX(B:B,$AA$2)*1000</f>
        <v>1026.8259676073762</v>
      </c>
      <c r="AD156" cm="1">
        <f t="array" ref="AD156">INDEX(C:C,$AA156)/INDEX(C:C,$AA$2)*1000</f>
        <v>1018.5400281110486</v>
      </c>
      <c r="AE156" cm="1">
        <f t="array" ref="AE156">INDEX(D:D,$AA156)/INDEX(D:D,$AA$2)*1000</f>
        <v>1020.1735605238005</v>
      </c>
      <c r="AF156" cm="1">
        <f t="array" ref="AF156">INDEX(E:E,$AA156)/INDEX(E:E,$AA$2)*1000</f>
        <v>1024.3466823740234</v>
      </c>
      <c r="AG156" s="82">
        <f t="shared" si="44"/>
        <v>2.4792852333528118E-3</v>
      </c>
      <c r="AH156" s="82" t="str">
        <f t="shared" si="45"/>
        <v/>
      </c>
      <c r="AI156" s="82" t="str">
        <f t="shared" si="46"/>
        <v/>
      </c>
      <c r="AJ156" s="82" t="str">
        <f t="shared" si="47"/>
        <v/>
      </c>
      <c r="AK156" s="82">
        <f t="shared" si="48"/>
        <v>-5.806654262974803E-3</v>
      </c>
      <c r="AL156" s="82">
        <f t="shared" si="49"/>
        <v>-4.1731218502229694E-3</v>
      </c>
    </row>
    <row r="157" spans="1:38" ht="15.75" customHeight="1" x14ac:dyDescent="0.2">
      <c r="A157" s="211">
        <v>43696</v>
      </c>
      <c r="B157" s="281">
        <v>1000</v>
      </c>
      <c r="C157" s="281">
        <v>1095.0845139999999</v>
      </c>
      <c r="D157" s="281">
        <v>1095.0845139999999</v>
      </c>
      <c r="E157" s="281">
        <v>1000</v>
      </c>
      <c r="F157" s="281">
        <v>1098.635847</v>
      </c>
      <c r="G157" s="82" t="str">
        <f t="shared" si="50"/>
        <v/>
      </c>
      <c r="H157" s="82" t="str">
        <f t="shared" si="51"/>
        <v/>
      </c>
      <c r="I157" s="82" t="str">
        <f t="shared" si="52"/>
        <v/>
      </c>
      <c r="J157" s="82" t="str">
        <f t="shared" si="53"/>
        <v/>
      </c>
      <c r="K157" s="82">
        <f t="shared" si="54"/>
        <v>-3.5513330000001135E-3</v>
      </c>
      <c r="L157" s="82">
        <f t="shared" si="55"/>
        <v>-3.5513330000001135E-3</v>
      </c>
      <c r="N157">
        <f t="shared" si="59"/>
        <v>1082</v>
      </c>
      <c r="O157" s="212" cm="1">
        <f t="array" ref="O157">INDEX($A:$A,N157)</f>
        <v>45042</v>
      </c>
      <c r="P157" cm="1">
        <f t="array" ref="P157">INDEX(B:B,$N157)/INDEX(B:B,$N$2)*1000</f>
        <v>1061.2060204059228</v>
      </c>
      <c r="Q157" cm="1">
        <f t="array" ref="Q157">INDEX(C:C,$N157)/INDEX(C:C,$N$2)*1000</f>
        <v>1060.5405748322573</v>
      </c>
      <c r="R157" cm="1">
        <f t="array" ref="R157">INDEX(D:D,$N157)/INDEX(D:D,$N$2)*1000</f>
        <v>1060.6723973975656</v>
      </c>
      <c r="S157" cm="1">
        <f t="array" ref="S157">INDEX(E:E,$N157)/INDEX(E:E,$N$2)*1000</f>
        <v>1062.8959578199913</v>
      </c>
      <c r="T157" s="82" t="str">
        <f t="shared" si="60"/>
        <v/>
      </c>
      <c r="U157" s="82" t="str">
        <f t="shared" si="61"/>
        <v/>
      </c>
      <c r="V157" s="82" t="str">
        <f t="shared" si="62"/>
        <v/>
      </c>
      <c r="W157" s="82">
        <f t="shared" si="56"/>
        <v>-1.6899374140684814E-3</v>
      </c>
      <c r="X157" s="82">
        <f t="shared" si="57"/>
        <v>-2.3553829877339468E-3</v>
      </c>
      <c r="Y157" s="82">
        <f t="shared" si="58"/>
        <v>-2.2235604224256347E-3</v>
      </c>
      <c r="AA157">
        <f t="shared" si="63"/>
        <v>1584</v>
      </c>
      <c r="AB157" s="265" cm="1">
        <f t="array" ref="AB157">INDEX($A:$A,AA157)</f>
        <v>45772</v>
      </c>
      <c r="AC157" cm="1">
        <f t="array" ref="AC157">INDEX(B:B,$AA157)/INDEX(B:B,$AA$2)*1000</f>
        <v>1026.3885703527737</v>
      </c>
      <c r="AD157" cm="1">
        <f t="array" ref="AD157">INDEX(C:C,$AA157)/INDEX(C:C,$AA$2)*1000</f>
        <v>1017.9117332626532</v>
      </c>
      <c r="AE157" cm="1">
        <f t="array" ref="AE157">INDEX(D:D,$AA157)/INDEX(D:D,$AA$2)*1000</f>
        <v>1019.58290016204</v>
      </c>
      <c r="AF157" cm="1">
        <f t="array" ref="AF157">INDEX(E:E,$AA157)/INDEX(E:E,$AA$2)*1000</f>
        <v>1023.6427856692501</v>
      </c>
      <c r="AG157" s="82">
        <f t="shared" si="44"/>
        <v>2.7457846835236524E-3</v>
      </c>
      <c r="AH157" s="82" t="str">
        <f t="shared" si="45"/>
        <v/>
      </c>
      <c r="AI157" s="82" t="str">
        <f t="shared" si="46"/>
        <v/>
      </c>
      <c r="AJ157" s="82" t="str">
        <f t="shared" si="47"/>
        <v/>
      </c>
      <c r="AK157" s="82">
        <f t="shared" si="48"/>
        <v>-5.731052406596859E-3</v>
      </c>
      <c r="AL157" s="82">
        <f t="shared" si="49"/>
        <v>-4.059885507210083E-3</v>
      </c>
    </row>
    <row r="158" spans="1:38" ht="15.75" customHeight="1" x14ac:dyDescent="0.2">
      <c r="A158" s="211">
        <v>43697</v>
      </c>
      <c r="B158" s="281">
        <v>1000</v>
      </c>
      <c r="C158" s="281">
        <v>1092.579058</v>
      </c>
      <c r="D158" s="281">
        <v>1092.579058</v>
      </c>
      <c r="E158" s="281">
        <v>1000</v>
      </c>
      <c r="F158" s="281">
        <v>1096.265582</v>
      </c>
      <c r="G158" s="82" t="str">
        <f t="shared" si="50"/>
        <v/>
      </c>
      <c r="H158" s="82" t="str">
        <f t="shared" si="51"/>
        <v/>
      </c>
      <c r="I158" s="82" t="str">
        <f t="shared" si="52"/>
        <v/>
      </c>
      <c r="J158" s="82" t="str">
        <f t="shared" si="53"/>
        <v/>
      </c>
      <c r="K158" s="82">
        <f t="shared" si="54"/>
        <v>-3.6865239999999632E-3</v>
      </c>
      <c r="L158" s="82">
        <f t="shared" si="55"/>
        <v>-3.6865239999999632E-3</v>
      </c>
      <c r="N158">
        <f t="shared" si="59"/>
        <v>1083</v>
      </c>
      <c r="O158" s="212" cm="1">
        <f t="array" ref="O158">INDEX($A:$A,N158)</f>
        <v>45043</v>
      </c>
      <c r="P158" cm="1">
        <f t="array" ref="P158">INDEX(B:B,$N158)/INDEX(B:B,$N$2)*1000</f>
        <v>1063.1638522892017</v>
      </c>
      <c r="Q158" cm="1">
        <f t="array" ref="Q158">INDEX(C:C,$N158)/INDEX(C:C,$N$2)*1000</f>
        <v>1063.2725296671179</v>
      </c>
      <c r="R158" cm="1">
        <f t="array" ref="R158">INDEX(D:D,$N158)/INDEX(D:D,$N$2)*1000</f>
        <v>1063.2510018760556</v>
      </c>
      <c r="S158" cm="1">
        <f t="array" ref="S158">INDEX(E:E,$N158)/INDEX(E:E,$N$2)*1000</f>
        <v>1063.0072818732058</v>
      </c>
      <c r="T158" s="82">
        <f t="shared" si="60"/>
        <v>1.5657041599592957E-4</v>
      </c>
      <c r="U158" s="82">
        <f t="shared" si="61"/>
        <v>2.6524779391206719E-4</v>
      </c>
      <c r="V158" s="82">
        <f t="shared" si="62"/>
        <v>2.4372000284984097E-4</v>
      </c>
      <c r="W158" s="82" t="str">
        <f t="shared" si="56"/>
        <v/>
      </c>
      <c r="X158" s="82" t="str">
        <f t="shared" si="57"/>
        <v/>
      </c>
      <c r="Y158" s="82" t="str">
        <f t="shared" si="58"/>
        <v/>
      </c>
      <c r="AA158">
        <f t="shared" si="63"/>
        <v>1585</v>
      </c>
      <c r="AB158" s="265" cm="1">
        <f t="array" ref="AB158">INDEX($A:$A,AA158)</f>
        <v>45775</v>
      </c>
      <c r="AC158" cm="1">
        <f t="array" ref="AC158">INDEX(B:B,$AA158)/INDEX(B:B,$AA$2)*1000</f>
        <v>1028.089138153578</v>
      </c>
      <c r="AD158" cm="1">
        <f t="array" ref="AD158">INDEX(C:C,$AA158)/INDEX(C:C,$AA$2)*1000</f>
        <v>1019.4147294466962</v>
      </c>
      <c r="AE158" cm="1">
        <f t="array" ref="AE158">INDEX(D:D,$AA158)/INDEX(D:D,$AA$2)*1000</f>
        <v>1021.1248461015024</v>
      </c>
      <c r="AF158" cm="1">
        <f t="array" ref="AF158">INDEX(E:E,$AA158)/INDEX(E:E,$AA$2)*1000</f>
        <v>1025.4881369667617</v>
      </c>
      <c r="AG158" s="82">
        <f t="shared" si="44"/>
        <v>2.6010011868163475E-3</v>
      </c>
      <c r="AH158" s="82" t="str">
        <f t="shared" si="45"/>
        <v/>
      </c>
      <c r="AI158" s="82" t="str">
        <f t="shared" si="46"/>
        <v/>
      </c>
      <c r="AJ158" s="82" t="str">
        <f t="shared" si="47"/>
        <v/>
      </c>
      <c r="AK158" s="82">
        <f t="shared" si="48"/>
        <v>-6.0734075200654164E-3</v>
      </c>
      <c r="AL158" s="82">
        <f t="shared" si="49"/>
        <v>-4.3632908652592737E-3</v>
      </c>
    </row>
    <row r="159" spans="1:38" ht="15.75" customHeight="1" x14ac:dyDescent="0.2">
      <c r="A159" s="211">
        <v>43698</v>
      </c>
      <c r="B159" s="281">
        <v>1000</v>
      </c>
      <c r="C159" s="281">
        <v>1092.8662670000001</v>
      </c>
      <c r="D159" s="281">
        <v>1092.8662670000001</v>
      </c>
      <c r="E159" s="281">
        <v>1000</v>
      </c>
      <c r="F159" s="281">
        <v>1096.2507499999999</v>
      </c>
      <c r="G159" s="82" t="str">
        <f t="shared" si="50"/>
        <v/>
      </c>
      <c r="H159" s="82" t="str">
        <f t="shared" si="51"/>
        <v/>
      </c>
      <c r="I159" s="82" t="str">
        <f t="shared" si="52"/>
        <v/>
      </c>
      <c r="J159" s="82" t="str">
        <f t="shared" si="53"/>
        <v/>
      </c>
      <c r="K159" s="82">
        <f t="shared" si="54"/>
        <v>-3.3844829999998185E-3</v>
      </c>
      <c r="L159" s="82">
        <f t="shared" si="55"/>
        <v>-3.3844829999998185E-3</v>
      </c>
      <c r="N159">
        <f t="shared" si="59"/>
        <v>1084</v>
      </c>
      <c r="O159" s="212" cm="1">
        <f t="array" ref="O159">INDEX($A:$A,N159)</f>
        <v>45044</v>
      </c>
      <c r="P159" cm="1">
        <f t="array" ref="P159">INDEX(B:B,$N159)/INDEX(B:B,$N$2)*1000</f>
        <v>1070.9765598108709</v>
      </c>
      <c r="Q159" cm="1">
        <f t="array" ref="Q159">INDEX(C:C,$N159)/INDEX(C:C,$N$2)*1000</f>
        <v>1070.3979119731457</v>
      </c>
      <c r="R159" cm="1">
        <f t="array" ref="R159">INDEX(D:D,$N159)/INDEX(D:D,$N$2)*1000</f>
        <v>1070.5125407600119</v>
      </c>
      <c r="S159" cm="1">
        <f t="array" ref="S159">INDEX(E:E,$N159)/INDEX(E:E,$N$2)*1000</f>
        <v>1071.9889003805145</v>
      </c>
      <c r="T159" s="82" t="str">
        <f t="shared" si="60"/>
        <v/>
      </c>
      <c r="U159" s="82" t="str">
        <f t="shared" si="61"/>
        <v/>
      </c>
      <c r="V159" s="82" t="str">
        <f t="shared" si="62"/>
        <v/>
      </c>
      <c r="W159" s="82">
        <f t="shared" si="56"/>
        <v>-1.0123405696435839E-3</v>
      </c>
      <c r="X159" s="82">
        <f t="shared" si="57"/>
        <v>-1.5909884073687407E-3</v>
      </c>
      <c r="Y159" s="82">
        <f t="shared" si="58"/>
        <v>-1.4763596205025352E-3</v>
      </c>
      <c r="AA159">
        <f t="shared" si="63"/>
        <v>1586</v>
      </c>
      <c r="AB159" s="265" cm="1">
        <f t="array" ref="AB159">INDEX($A:$A,AA159)</f>
        <v>45776</v>
      </c>
      <c r="AC159" cm="1">
        <f t="array" ref="AC159">INDEX(B:B,$AA159)/INDEX(B:B,$AA$2)*1000</f>
        <v>1032.1297601686686</v>
      </c>
      <c r="AD159" cm="1">
        <f t="array" ref="AD159">INDEX(C:C,$AA159)/INDEX(C:C,$AA$2)*1000</f>
        <v>1023.6255319488195</v>
      </c>
      <c r="AE159" cm="1">
        <f t="array" ref="AE159">INDEX(D:D,$AA159)/INDEX(D:D,$AA$2)*1000</f>
        <v>1025.3020984898412</v>
      </c>
      <c r="AF159" cm="1">
        <f t="array" ref="AF159">INDEX(E:E,$AA159)/INDEX(E:E,$AA$2)*1000</f>
        <v>1029.4618913246195</v>
      </c>
      <c r="AG159" s="82">
        <f t="shared" si="44"/>
        <v>2.6678688440490532E-3</v>
      </c>
      <c r="AH159" s="82" t="str">
        <f t="shared" si="45"/>
        <v/>
      </c>
      <c r="AI159" s="82" t="str">
        <f t="shared" si="46"/>
        <v/>
      </c>
      <c r="AJ159" s="82" t="str">
        <f t="shared" si="47"/>
        <v/>
      </c>
      <c r="AK159" s="82">
        <f t="shared" si="48"/>
        <v>-5.8363593758000432E-3</v>
      </c>
      <c r="AL159" s="82">
        <f t="shared" si="49"/>
        <v>-4.1597928347782724E-3</v>
      </c>
    </row>
    <row r="160" spans="1:38" ht="15.75" customHeight="1" x14ac:dyDescent="0.2">
      <c r="A160" s="211">
        <v>43699</v>
      </c>
      <c r="B160" s="281">
        <v>1000</v>
      </c>
      <c r="C160" s="281">
        <v>1088.8693249999999</v>
      </c>
      <c r="D160" s="281">
        <v>1088.8693249999999</v>
      </c>
      <c r="E160" s="281">
        <v>1000</v>
      </c>
      <c r="F160" s="281">
        <v>1092.346783</v>
      </c>
      <c r="G160" s="82" t="str">
        <f t="shared" si="50"/>
        <v/>
      </c>
      <c r="H160" s="82" t="str">
        <f t="shared" si="51"/>
        <v/>
      </c>
      <c r="I160" s="82" t="str">
        <f t="shared" si="52"/>
        <v/>
      </c>
      <c r="J160" s="82" t="str">
        <f t="shared" si="53"/>
        <v/>
      </c>
      <c r="K160" s="82">
        <f t="shared" si="54"/>
        <v>-3.4774580000000695E-3</v>
      </c>
      <c r="L160" s="82">
        <f t="shared" si="55"/>
        <v>-3.4774580000000695E-3</v>
      </c>
      <c r="N160">
        <f t="shared" si="59"/>
        <v>1085</v>
      </c>
      <c r="O160" s="212" cm="1">
        <f t="array" ref="O160">INDEX($A:$A,N160)</f>
        <v>45047</v>
      </c>
      <c r="P160" cm="1">
        <f t="array" ref="P160">INDEX(B:B,$N160)/INDEX(B:B,$N$2)*1000</f>
        <v>1065.2422052174506</v>
      </c>
      <c r="Q160" cm="1">
        <f t="array" ref="Q160">INDEX(C:C,$N160)/INDEX(C:C,$N$2)*1000</f>
        <v>1064.8721905910488</v>
      </c>
      <c r="R160" cm="1">
        <f t="array" ref="R160">INDEX(D:D,$N160)/INDEX(D:D,$N$2)*1000</f>
        <v>1064.9454901092301</v>
      </c>
      <c r="S160" cm="1">
        <f t="array" ref="S160">INDEX(E:E,$N160)/INDEX(E:E,$N$2)*1000</f>
        <v>1064.9868842314777</v>
      </c>
      <c r="T160" s="82">
        <f t="shared" si="60"/>
        <v>2.553209859729577E-4</v>
      </c>
      <c r="U160" s="82" t="str">
        <f t="shared" si="61"/>
        <v/>
      </c>
      <c r="V160" s="82" t="str">
        <f t="shared" si="62"/>
        <v/>
      </c>
      <c r="W160" s="82" t="str">
        <f t="shared" si="56"/>
        <v/>
      </c>
      <c r="X160" s="82">
        <f t="shared" si="57"/>
        <v>-1.1469364042886809E-4</v>
      </c>
      <c r="Y160" s="82">
        <f t="shared" si="58"/>
        <v>-4.1394122247538688E-5</v>
      </c>
      <c r="AA160">
        <f t="shared" si="63"/>
        <v>1587</v>
      </c>
      <c r="AB160" s="265" cm="1">
        <f t="array" ref="AB160">INDEX($A:$A,AA160)</f>
        <v>45777</v>
      </c>
      <c r="AC160" cm="1">
        <f t="array" ref="AC160">INDEX(B:B,$AA160)/INDEX(B:B,$AA$2)*1000</f>
        <v>1032.9785683925031</v>
      </c>
      <c r="AD160" cm="1">
        <f t="array" ref="AD160">INDEX(C:C,$AA160)/INDEX(C:C,$AA$2)*1000</f>
        <v>1024.5052647479642</v>
      </c>
      <c r="AE160" cm="1">
        <f t="array" ref="AE160">INDEX(D:D,$AA160)/INDEX(D:D,$AA$2)*1000</f>
        <v>1026.1757347974999</v>
      </c>
      <c r="AF160" cm="1">
        <f t="array" ref="AF160">INDEX(E:E,$AA160)/INDEX(E:E,$AA$2)*1000</f>
        <v>1030.5113036059081</v>
      </c>
      <c r="AG160" s="82">
        <f t="shared" si="44"/>
        <v>2.4672647865950238E-3</v>
      </c>
      <c r="AH160" s="82" t="str">
        <f t="shared" si="45"/>
        <v/>
      </c>
      <c r="AI160" s="82" t="str">
        <f t="shared" si="46"/>
        <v/>
      </c>
      <c r="AJ160" s="82" t="str">
        <f t="shared" si="47"/>
        <v/>
      </c>
      <c r="AK160" s="82">
        <f t="shared" si="48"/>
        <v>-6.0060388579438496E-3</v>
      </c>
      <c r="AL160" s="82">
        <f t="shared" si="49"/>
        <v>-4.3355688084081977E-3</v>
      </c>
    </row>
    <row r="161" spans="1:38" ht="15.75" customHeight="1" x14ac:dyDescent="0.2">
      <c r="A161" s="211">
        <v>43700</v>
      </c>
      <c r="B161" s="281">
        <v>1000</v>
      </c>
      <c r="C161" s="281">
        <v>1083.223559</v>
      </c>
      <c r="D161" s="281">
        <v>1083.223559</v>
      </c>
      <c r="E161" s="281">
        <v>1000</v>
      </c>
      <c r="F161" s="281">
        <v>1087.839768</v>
      </c>
      <c r="G161" s="82" t="str">
        <f t="shared" si="50"/>
        <v/>
      </c>
      <c r="H161" s="82" t="str">
        <f t="shared" si="51"/>
        <v/>
      </c>
      <c r="I161" s="82" t="str">
        <f t="shared" si="52"/>
        <v/>
      </c>
      <c r="J161" s="82" t="str">
        <f t="shared" si="53"/>
        <v/>
      </c>
      <c r="K161" s="82">
        <f t="shared" si="54"/>
        <v>-4.6162090000000265E-3</v>
      </c>
      <c r="L161" s="82">
        <f t="shared" si="55"/>
        <v>-4.6162090000000265E-3</v>
      </c>
      <c r="N161">
        <f t="shared" si="59"/>
        <v>1086</v>
      </c>
      <c r="O161" s="212" cm="1">
        <f t="array" ref="O161">INDEX($A:$A,N161)</f>
        <v>45048</v>
      </c>
      <c r="P161" cm="1">
        <f t="array" ref="P161">INDEX(B:B,$N161)/INDEX(B:B,$N$2)*1000</f>
        <v>1065.8944479485442</v>
      </c>
      <c r="Q161" cm="1">
        <f t="array" ref="Q161">INDEX(C:C,$N161)/INDEX(C:C,$N$2)*1000</f>
        <v>1064.9125825483075</v>
      </c>
      <c r="R161" cm="1">
        <f t="array" ref="R161">INDEX(D:D,$N161)/INDEX(D:D,$N$2)*1000</f>
        <v>1065.107087118136</v>
      </c>
      <c r="S161" cm="1">
        <f t="array" ref="S161">INDEX(E:E,$N161)/INDEX(E:E,$N$2)*1000</f>
        <v>1067.6634831266679</v>
      </c>
      <c r="T161" s="82" t="str">
        <f t="shared" si="60"/>
        <v/>
      </c>
      <c r="U161" s="82" t="str">
        <f t="shared" si="61"/>
        <v/>
      </c>
      <c r="V161" s="82" t="str">
        <f t="shared" si="62"/>
        <v/>
      </c>
      <c r="W161" s="82">
        <f t="shared" si="56"/>
        <v>-1.7690351781236586E-3</v>
      </c>
      <c r="X161" s="82">
        <f t="shared" si="57"/>
        <v>-2.7509005783604152E-3</v>
      </c>
      <c r="Y161" s="82">
        <f t="shared" si="58"/>
        <v>-2.5563960085319194E-3</v>
      </c>
      <c r="AA161">
        <f t="shared" si="63"/>
        <v>1588</v>
      </c>
      <c r="AB161" s="265" cm="1">
        <f t="array" ref="AB161">INDEX($A:$A,AA161)</f>
        <v>45778</v>
      </c>
      <c r="AC161" cm="1">
        <f t="array" ref="AC161">INDEX(B:B,$AA161)/INDEX(B:B,$AA$2)*1000</f>
        <v>1033.7177381841648</v>
      </c>
      <c r="AD161" cm="1">
        <f t="array" ref="AD161">INDEX(C:C,$AA161)/INDEX(C:C,$AA$2)*1000</f>
        <v>1025.3741162325748</v>
      </c>
      <c r="AE161" cm="1">
        <f t="array" ref="AE161">INDEX(D:D,$AA161)/INDEX(D:D,$AA$2)*1000</f>
        <v>1027.0190199628007</v>
      </c>
      <c r="AF161" cm="1">
        <f t="array" ref="AF161">INDEX(E:E,$AA161)/INDEX(E:E,$AA$2)*1000</f>
        <v>1030.9271213501456</v>
      </c>
      <c r="AG161" s="82">
        <f t="shared" si="44"/>
        <v>2.7906168340191473E-3</v>
      </c>
      <c r="AH161" s="82" t="str">
        <f t="shared" si="45"/>
        <v/>
      </c>
      <c r="AI161" s="82" t="str">
        <f t="shared" si="46"/>
        <v/>
      </c>
      <c r="AJ161" s="82" t="str">
        <f t="shared" si="47"/>
        <v/>
      </c>
      <c r="AK161" s="82">
        <f t="shared" si="48"/>
        <v>-5.5530051175708191E-3</v>
      </c>
      <c r="AL161" s="82">
        <f t="shared" si="49"/>
        <v>-3.9081013873449137E-3</v>
      </c>
    </row>
    <row r="162" spans="1:38" ht="15.75" customHeight="1" x14ac:dyDescent="0.2">
      <c r="A162" s="211">
        <v>43703</v>
      </c>
      <c r="B162" s="281">
        <v>1000</v>
      </c>
      <c r="C162" s="281">
        <v>1082.0697299999999</v>
      </c>
      <c r="D162" s="281">
        <v>1082.0697299999999</v>
      </c>
      <c r="E162" s="281">
        <v>1000</v>
      </c>
      <c r="F162" s="281">
        <v>1086.421284</v>
      </c>
      <c r="G162" s="82" t="str">
        <f t="shared" si="50"/>
        <v/>
      </c>
      <c r="H162" s="82" t="str">
        <f t="shared" si="51"/>
        <v/>
      </c>
      <c r="I162" s="82" t="str">
        <f t="shared" si="52"/>
        <v/>
      </c>
      <c r="J162" s="82" t="str">
        <f t="shared" si="53"/>
        <v/>
      </c>
      <c r="K162" s="82">
        <f t="shared" si="54"/>
        <v>-4.3515540000000786E-3</v>
      </c>
      <c r="L162" s="82">
        <f t="shared" si="55"/>
        <v>-4.3515540000000786E-3</v>
      </c>
      <c r="N162">
        <f t="shared" si="59"/>
        <v>1087</v>
      </c>
      <c r="O162" s="212" cm="1">
        <f t="array" ref="O162">INDEX($A:$A,N162)</f>
        <v>45049</v>
      </c>
      <c r="P162" cm="1">
        <f t="array" ref="P162">INDEX(B:B,$N162)/INDEX(B:B,$N$2)*1000</f>
        <v>1066.5437506778298</v>
      </c>
      <c r="Q162" cm="1">
        <f t="array" ref="Q162">INDEX(C:C,$N162)/INDEX(C:C,$N$2)*1000</f>
        <v>1065.7285804909757</v>
      </c>
      <c r="R162" cm="1">
        <f t="array" ref="R162">INDEX(D:D,$N162)/INDEX(D:D,$N$2)*1000</f>
        <v>1065.8900629789712</v>
      </c>
      <c r="S162" cm="1">
        <f t="array" ref="S162">INDEX(E:E,$N162)/INDEX(E:E,$N$2)*1000</f>
        <v>1068.9338642648793</v>
      </c>
      <c r="T162" s="82" t="str">
        <f t="shared" si="60"/>
        <v/>
      </c>
      <c r="U162" s="82" t="str">
        <f t="shared" si="61"/>
        <v/>
      </c>
      <c r="V162" s="82" t="str">
        <f t="shared" si="62"/>
        <v/>
      </c>
      <c r="W162" s="82">
        <f t="shared" si="56"/>
        <v>-2.3901135870494274E-3</v>
      </c>
      <c r="X162" s="82">
        <f t="shared" si="57"/>
        <v>-3.2052837739036024E-3</v>
      </c>
      <c r="Y162" s="82">
        <f t="shared" si="58"/>
        <v>-3.0438012859081028E-3</v>
      </c>
      <c r="AA162">
        <f t="shared" si="63"/>
        <v>1589</v>
      </c>
      <c r="AB162" s="265" cm="1">
        <f t="array" ref="AB162">INDEX($A:$A,AA162)</f>
        <v>45779</v>
      </c>
      <c r="AC162" cm="1">
        <f t="array" ref="AC162">INDEX(B:B,$AA162)/INDEX(B:B,$AA$2)*1000</f>
        <v>1037.3681408363273</v>
      </c>
      <c r="AD162" cm="1">
        <f t="array" ref="AD162">INDEX(C:C,$AA162)/INDEX(C:C,$AA$2)*1000</f>
        <v>1029.4999810950364</v>
      </c>
      <c r="AE162" cm="1">
        <f t="array" ref="AE162">INDEX(D:D,$AA162)/INDEX(D:D,$AA$2)*1000</f>
        <v>1031.0511498705177</v>
      </c>
      <c r="AF162" cm="1">
        <f t="array" ref="AF162">INDEX(E:E,$AA162)/INDEX(E:E,$AA$2)*1000</f>
        <v>1033.9266059164099</v>
      </c>
      <c r="AG162" s="82">
        <f t="shared" si="44"/>
        <v>3.4415349199173307E-3</v>
      </c>
      <c r="AH162" s="82" t="str">
        <f t="shared" si="45"/>
        <v/>
      </c>
      <c r="AI162" s="82" t="str">
        <f t="shared" si="46"/>
        <v/>
      </c>
      <c r="AJ162" s="82" t="str">
        <f t="shared" si="47"/>
        <v/>
      </c>
      <c r="AK162" s="82">
        <f t="shared" si="48"/>
        <v>-4.4266248213734802E-3</v>
      </c>
      <c r="AL162" s="82">
        <f t="shared" si="49"/>
        <v>-2.8754560458921787E-3</v>
      </c>
    </row>
    <row r="163" spans="1:38" ht="15.75" customHeight="1" x14ac:dyDescent="0.2">
      <c r="A163" s="211">
        <v>43704</v>
      </c>
      <c r="B163" s="281">
        <v>1000</v>
      </c>
      <c r="C163" s="281">
        <v>1087.2759430000001</v>
      </c>
      <c r="D163" s="281">
        <v>1087.2759430000001</v>
      </c>
      <c r="E163" s="281">
        <v>1000</v>
      </c>
      <c r="F163" s="281">
        <v>1091.7329830000001</v>
      </c>
      <c r="G163" s="82" t="str">
        <f t="shared" si="50"/>
        <v/>
      </c>
      <c r="H163" s="82" t="str">
        <f t="shared" si="51"/>
        <v/>
      </c>
      <c r="I163" s="82" t="str">
        <f t="shared" si="52"/>
        <v/>
      </c>
      <c r="J163" s="82" t="str">
        <f t="shared" si="53"/>
        <v/>
      </c>
      <c r="K163" s="82">
        <f t="shared" si="54"/>
        <v>-4.4570400000000067E-3</v>
      </c>
      <c r="L163" s="82">
        <f t="shared" si="55"/>
        <v>-4.4570400000000067E-3</v>
      </c>
      <c r="N163">
        <f t="shared" si="59"/>
        <v>1088</v>
      </c>
      <c r="O163" s="212" cm="1">
        <f t="array" ref="O163">INDEX($A:$A,N163)</f>
        <v>45050</v>
      </c>
      <c r="P163" cm="1">
        <f t="array" ref="P163">INDEX(B:B,$N163)/INDEX(B:B,$N$2)*1000</f>
        <v>1061.7914898920808</v>
      </c>
      <c r="Q163" cm="1">
        <f t="array" ref="Q163">INDEX(C:C,$N163)/INDEX(C:C,$N$2)*1000</f>
        <v>1060.3490143422491</v>
      </c>
      <c r="R163" cm="1">
        <f t="array" ref="R163">INDEX(D:D,$N163)/INDEX(D:D,$N$2)*1000</f>
        <v>1060.6347632863874</v>
      </c>
      <c r="S163" cm="1">
        <f t="array" ref="S163">INDEX(E:E,$N163)/INDEX(E:E,$N$2)*1000</f>
        <v>1064.7987215351891</v>
      </c>
      <c r="T163" s="82" t="str">
        <f t="shared" si="60"/>
        <v/>
      </c>
      <c r="U163" s="82" t="str">
        <f t="shared" si="61"/>
        <v/>
      </c>
      <c r="V163" s="82" t="str">
        <f t="shared" si="62"/>
        <v/>
      </c>
      <c r="W163" s="82">
        <f t="shared" si="56"/>
        <v>-3.0072316431082984E-3</v>
      </c>
      <c r="X163" s="82">
        <f t="shared" si="57"/>
        <v>-4.4497071929399685E-3</v>
      </c>
      <c r="Y163" s="82">
        <f t="shared" si="58"/>
        <v>-4.1639582488016916E-3</v>
      </c>
      <c r="AA163">
        <f t="shared" si="63"/>
        <v>1590</v>
      </c>
      <c r="AB163" s="265" cm="1">
        <f t="array" ref="AB163">INDEX($A:$A,AA163)</f>
        <v>45782</v>
      </c>
      <c r="AC163" cm="1">
        <f t="array" ref="AC163">INDEX(B:B,$AA163)/INDEX(B:B,$AA$2)*1000</f>
        <v>1036.9763227261096</v>
      </c>
      <c r="AD163" cm="1">
        <f t="array" ref="AD163">INDEX(C:C,$AA163)/INDEX(C:C,$AA$2)*1000</f>
        <v>1028.9769328562641</v>
      </c>
      <c r="AE163" cm="1">
        <f t="array" ref="AE163">INDEX(D:D,$AA163)/INDEX(D:D,$AA$2)*1000</f>
        <v>1030.5539729661857</v>
      </c>
      <c r="AF163" cm="1">
        <f t="array" ref="AF163">INDEX(E:E,$AA163)/INDEX(E:E,$AA$2)*1000</f>
        <v>1033.6760745404899</v>
      </c>
      <c r="AG163" s="82">
        <f t="shared" si="44"/>
        <v>3.3002481856196936E-3</v>
      </c>
      <c r="AH163" s="82" t="str">
        <f t="shared" si="45"/>
        <v/>
      </c>
      <c r="AI163" s="82" t="str">
        <f t="shared" si="46"/>
        <v/>
      </c>
      <c r="AJ163" s="82" t="str">
        <f t="shared" si="47"/>
        <v/>
      </c>
      <c r="AK163" s="82">
        <f t="shared" si="48"/>
        <v>-4.6991416842258786E-3</v>
      </c>
      <c r="AL163" s="82">
        <f t="shared" si="49"/>
        <v>-3.1221015743042244E-3</v>
      </c>
    </row>
    <row r="164" spans="1:38" ht="15.75" customHeight="1" x14ac:dyDescent="0.2">
      <c r="A164" s="211">
        <v>43705</v>
      </c>
      <c r="B164" s="281">
        <v>1000</v>
      </c>
      <c r="C164" s="281">
        <v>1089.80476</v>
      </c>
      <c r="D164" s="281">
        <v>1089.80476</v>
      </c>
      <c r="E164" s="281">
        <v>1000</v>
      </c>
      <c r="F164" s="281">
        <v>1094.0225840000001</v>
      </c>
      <c r="G164" s="82" t="str">
        <f t="shared" si="50"/>
        <v/>
      </c>
      <c r="H164" s="82" t="str">
        <f t="shared" si="51"/>
        <v/>
      </c>
      <c r="I164" s="82" t="str">
        <f t="shared" si="52"/>
        <v/>
      </c>
      <c r="J164" s="82" t="str">
        <f t="shared" si="53"/>
        <v/>
      </c>
      <c r="K164" s="82">
        <f t="shared" si="54"/>
        <v>-4.2178240000000644E-3</v>
      </c>
      <c r="L164" s="82">
        <f t="shared" si="55"/>
        <v>-4.2178240000000644E-3</v>
      </c>
      <c r="N164">
        <f t="shared" si="59"/>
        <v>1089</v>
      </c>
      <c r="O164" s="212" cm="1">
        <f t="array" ref="O164">INDEX($A:$A,N164)</f>
        <v>45051</v>
      </c>
      <c r="P164" cm="1">
        <f t="array" ref="P164">INDEX(B:B,$N164)/INDEX(B:B,$N$2)*1000</f>
        <v>1062.9349983620955</v>
      </c>
      <c r="Q164" cm="1">
        <f t="array" ref="Q164">INDEX(C:C,$N164)/INDEX(C:C,$N$2)*1000</f>
        <v>1061.9290853523953</v>
      </c>
      <c r="R164" cm="1">
        <f t="array" ref="R164">INDEX(D:D,$N164)/INDEX(D:D,$N$2)*1000</f>
        <v>1062.1283528913541</v>
      </c>
      <c r="S164" cm="1">
        <f t="array" ref="S164">INDEX(E:E,$N164)/INDEX(E:E,$N$2)*1000</f>
        <v>1064.3659212761809</v>
      </c>
      <c r="T164" s="82" t="str">
        <f t="shared" si="60"/>
        <v/>
      </c>
      <c r="U164" s="82" t="str">
        <f t="shared" si="61"/>
        <v/>
      </c>
      <c r="V164" s="82" t="str">
        <f t="shared" si="62"/>
        <v/>
      </c>
      <c r="W164" s="82">
        <f t="shared" si="56"/>
        <v>-1.4309229140853858E-3</v>
      </c>
      <c r="X164" s="82">
        <f t="shared" si="57"/>
        <v>-2.4368359237855659E-3</v>
      </c>
      <c r="Y164" s="82">
        <f t="shared" si="58"/>
        <v>-2.2375683848267726E-3</v>
      </c>
      <c r="AA164">
        <f t="shared" si="63"/>
        <v>1591</v>
      </c>
      <c r="AB164" s="265" cm="1">
        <f t="array" ref="AB164">INDEX($A:$A,AA164)</f>
        <v>45783</v>
      </c>
      <c r="AC164" cm="1">
        <f t="array" ref="AC164">INDEX(B:B,$AA164)/INDEX(B:B,$AA$2)*1000</f>
        <v>1035.3353016199371</v>
      </c>
      <c r="AD164" cm="1">
        <f t="array" ref="AD164">INDEX(C:C,$AA164)/INDEX(C:C,$AA$2)*1000</f>
        <v>1027.2237192598595</v>
      </c>
      <c r="AE164" cm="1">
        <f t="array" ref="AE164">INDEX(D:D,$AA164)/INDEX(D:D,$AA$2)*1000</f>
        <v>1028.8228780724669</v>
      </c>
      <c r="AF164" cm="1">
        <f t="array" ref="AF164">INDEX(E:E,$AA164)/INDEX(E:E,$AA$2)*1000</f>
        <v>1032.438468776407</v>
      </c>
      <c r="AG164" s="82">
        <f t="shared" si="44"/>
        <v>2.8968328435300919E-3</v>
      </c>
      <c r="AH164" s="82" t="str">
        <f t="shared" si="45"/>
        <v/>
      </c>
      <c r="AI164" s="82" t="str">
        <f t="shared" si="46"/>
        <v/>
      </c>
      <c r="AJ164" s="82" t="str">
        <f t="shared" si="47"/>
        <v/>
      </c>
      <c r="AK164" s="82">
        <f t="shared" si="48"/>
        <v>-5.2147495165474995E-3</v>
      </c>
      <c r="AL164" s="82">
        <f t="shared" si="49"/>
        <v>-3.6155907039401428E-3</v>
      </c>
    </row>
    <row r="165" spans="1:38" ht="15.75" customHeight="1" x14ac:dyDescent="0.2">
      <c r="A165" s="211">
        <v>43706</v>
      </c>
      <c r="B165" s="281">
        <v>1000</v>
      </c>
      <c r="C165" s="281">
        <v>1093.3967279999999</v>
      </c>
      <c r="D165" s="281">
        <v>1093.3967279999999</v>
      </c>
      <c r="E165" s="281">
        <v>1000</v>
      </c>
      <c r="F165" s="281">
        <v>1097.152523</v>
      </c>
      <c r="G165" s="82" t="str">
        <f t="shared" si="50"/>
        <v/>
      </c>
      <c r="H165" s="82" t="str">
        <f t="shared" si="51"/>
        <v/>
      </c>
      <c r="I165" s="82" t="str">
        <f t="shared" si="52"/>
        <v/>
      </c>
      <c r="J165" s="82" t="str">
        <f t="shared" si="53"/>
        <v/>
      </c>
      <c r="K165" s="82">
        <f t="shared" si="54"/>
        <v>-3.7557950000000348E-3</v>
      </c>
      <c r="L165" s="82">
        <f t="shared" si="55"/>
        <v>-3.7557950000000348E-3</v>
      </c>
      <c r="N165">
        <f t="shared" si="59"/>
        <v>1090</v>
      </c>
      <c r="O165" s="212" cm="1">
        <f t="array" ref="O165">INDEX($A:$A,N165)</f>
        <v>45054</v>
      </c>
      <c r="P165" cm="1">
        <f t="array" ref="P165">INDEX(B:B,$N165)/INDEX(B:B,$N$2)*1000</f>
        <v>1061.1293567665571</v>
      </c>
      <c r="Q165" cm="1">
        <f t="array" ref="Q165">INDEX(C:C,$N165)/INDEX(C:C,$N$2)*1000</f>
        <v>1059.7174740684245</v>
      </c>
      <c r="R165" cm="1">
        <f t="array" ref="R165">INDEX(D:D,$N165)/INDEX(D:D,$N$2)*1000</f>
        <v>1059.9971631904841</v>
      </c>
      <c r="S165" cm="1">
        <f t="array" ref="S165">INDEX(E:E,$N165)/INDEX(E:E,$N$2)*1000</f>
        <v>1062.1555219950153</v>
      </c>
      <c r="T165" s="82" t="str">
        <f t="shared" si="60"/>
        <v/>
      </c>
      <c r="U165" s="82" t="str">
        <f t="shared" si="61"/>
        <v/>
      </c>
      <c r="V165" s="82" t="str">
        <f t="shared" si="62"/>
        <v/>
      </c>
      <c r="W165" s="82">
        <f t="shared" si="56"/>
        <v>-1.0261652284582396E-3</v>
      </c>
      <c r="X165" s="82">
        <f t="shared" si="57"/>
        <v>-2.4380479265907981E-3</v>
      </c>
      <c r="Y165" s="82">
        <f t="shared" si="58"/>
        <v>-2.1583588045311899E-3</v>
      </c>
      <c r="AA165">
        <f t="shared" si="63"/>
        <v>1592</v>
      </c>
      <c r="AB165" s="265" cm="1">
        <f t="array" ref="AB165">INDEX($A:$A,AA165)</f>
        <v>45784</v>
      </c>
      <c r="AC165" cm="1">
        <f t="array" ref="AC165">INDEX(B:B,$AA165)/INDEX(B:B,$AA$2)*1000</f>
        <v>1039.7403661281635</v>
      </c>
      <c r="AD165" cm="1">
        <f t="array" ref="AD165">INDEX(C:C,$AA165)/INDEX(C:C,$AA$2)*1000</f>
        <v>1031.659538190743</v>
      </c>
      <c r="AE165" cm="1">
        <f t="array" ref="AE165">INDEX(D:D,$AA165)/INDEX(D:D,$AA$2)*1000</f>
        <v>1033.252633727702</v>
      </c>
      <c r="AF165" cm="1">
        <f t="array" ref="AF165">INDEX(E:E,$AA165)/INDEX(E:E,$AA$2)*1000</f>
        <v>1036.8386101847091</v>
      </c>
      <c r="AG165" s="82">
        <f t="shared" si="44"/>
        <v>2.9017559434544181E-3</v>
      </c>
      <c r="AH165" s="82" t="str">
        <f t="shared" si="45"/>
        <v/>
      </c>
      <c r="AI165" s="82" t="str">
        <f t="shared" si="46"/>
        <v/>
      </c>
      <c r="AJ165" s="82" t="str">
        <f t="shared" si="47"/>
        <v/>
      </c>
      <c r="AK165" s="82">
        <f t="shared" si="48"/>
        <v>-5.1790719939660904E-3</v>
      </c>
      <c r="AL165" s="82">
        <f t="shared" si="49"/>
        <v>-3.585976457007064E-3</v>
      </c>
    </row>
    <row r="166" spans="1:38" ht="15.75" customHeight="1" x14ac:dyDescent="0.2">
      <c r="A166" s="211">
        <v>43707</v>
      </c>
      <c r="B166" s="281">
        <v>1000</v>
      </c>
      <c r="C166" s="281">
        <v>1097.2424229999999</v>
      </c>
      <c r="D166" s="281">
        <v>1097.2424229999999</v>
      </c>
      <c r="E166" s="281">
        <v>1000</v>
      </c>
      <c r="F166" s="281">
        <v>1100.7718990000001</v>
      </c>
      <c r="G166" s="82" t="str">
        <f t="shared" si="50"/>
        <v/>
      </c>
      <c r="H166" s="82" t="str">
        <f t="shared" si="51"/>
        <v/>
      </c>
      <c r="I166" s="82" t="str">
        <f t="shared" si="52"/>
        <v/>
      </c>
      <c r="J166" s="82" t="str">
        <f t="shared" si="53"/>
        <v/>
      </c>
      <c r="K166" s="82">
        <f t="shared" si="54"/>
        <v>-3.5294760000001589E-3</v>
      </c>
      <c r="L166" s="82">
        <f t="shared" si="55"/>
        <v>-3.5294760000001589E-3</v>
      </c>
      <c r="N166">
        <f t="shared" si="59"/>
        <v>1091</v>
      </c>
      <c r="O166" s="212" cm="1">
        <f t="array" ref="O166">INDEX($A:$A,N166)</f>
        <v>45055</v>
      </c>
      <c r="P166" cm="1">
        <f t="array" ref="P166">INDEX(B:B,$N166)/INDEX(B:B,$N$2)*1000</f>
        <v>1060.5220180436531</v>
      </c>
      <c r="Q166" cm="1">
        <f t="array" ref="Q166">INDEX(C:C,$N166)/INDEX(C:C,$N$2)*1000</f>
        <v>1058.6863278508013</v>
      </c>
      <c r="R166" cm="1">
        <f t="array" ref="R166">INDEX(D:D,$N166)/INDEX(D:D,$N$2)*1000</f>
        <v>1059.0499721610809</v>
      </c>
      <c r="S166" cm="1">
        <f t="array" ref="S166">INDEX(E:E,$N166)/INDEX(E:E,$N$2)*1000</f>
        <v>1061.5981773680958</v>
      </c>
      <c r="T166" s="82" t="str">
        <f t="shared" si="60"/>
        <v/>
      </c>
      <c r="U166" s="82" t="str">
        <f t="shared" si="61"/>
        <v/>
      </c>
      <c r="V166" s="82" t="str">
        <f t="shared" si="62"/>
        <v/>
      </c>
      <c r="W166" s="82">
        <f t="shared" si="56"/>
        <v>-1.0761593244426422E-3</v>
      </c>
      <c r="X166" s="82">
        <f t="shared" si="57"/>
        <v>-2.911849517294513E-3</v>
      </c>
      <c r="Y166" s="82">
        <f t="shared" si="58"/>
        <v>-2.5482052070149165E-3</v>
      </c>
      <c r="AA166">
        <f t="shared" si="63"/>
        <v>1593</v>
      </c>
      <c r="AB166" s="265" cm="1">
        <f t="array" ref="AB166">INDEX($A:$A,AA166)</f>
        <v>45785</v>
      </c>
      <c r="AC166" cm="1">
        <f t="array" ref="AC166">INDEX(B:B,$AA166)/INDEX(B:B,$AA$2)*1000</f>
        <v>1039.4643868703265</v>
      </c>
      <c r="AD166" cm="1">
        <f t="array" ref="AD166">INDEX(C:C,$AA166)/INDEX(C:C,$AA$2)*1000</f>
        <v>1031.241027339345</v>
      </c>
      <c r="AE166" cm="1">
        <f t="array" ref="AE166">INDEX(D:D,$AA166)/INDEX(D:D,$AA$2)*1000</f>
        <v>1032.8622221986611</v>
      </c>
      <c r="AF166" cm="1">
        <f t="array" ref="AF166">INDEX(E:E,$AA166)/INDEX(E:E,$AA$2)*1000</f>
        <v>1035.8704832308933</v>
      </c>
      <c r="AG166" s="82">
        <f t="shared" si="44"/>
        <v>3.5939036394331651E-3</v>
      </c>
      <c r="AH166" s="82" t="str">
        <f t="shared" si="45"/>
        <v/>
      </c>
      <c r="AI166" s="82" t="str">
        <f t="shared" si="46"/>
        <v/>
      </c>
      <c r="AJ166" s="82" t="str">
        <f t="shared" si="47"/>
        <v/>
      </c>
      <c r="AK166" s="82">
        <f t="shared" si="48"/>
        <v>-4.6294558915483319E-3</v>
      </c>
      <c r="AL166" s="82">
        <f t="shared" si="49"/>
        <v>-3.0082610322322125E-3</v>
      </c>
    </row>
    <row r="167" spans="1:38" ht="15.75" customHeight="1" x14ac:dyDescent="0.2">
      <c r="A167" s="211">
        <v>43711</v>
      </c>
      <c r="B167" s="281">
        <v>1000</v>
      </c>
      <c r="C167" s="281">
        <v>1096.7719750000001</v>
      </c>
      <c r="D167" s="281">
        <v>1096.7719750000001</v>
      </c>
      <c r="E167" s="281">
        <v>1000</v>
      </c>
      <c r="F167" s="281">
        <v>1100.7220669999999</v>
      </c>
      <c r="G167" s="82" t="str">
        <f t="shared" si="50"/>
        <v/>
      </c>
      <c r="H167" s="82" t="str">
        <f t="shared" si="51"/>
        <v/>
      </c>
      <c r="I167" s="82" t="str">
        <f t="shared" si="52"/>
        <v/>
      </c>
      <c r="J167" s="82" t="str">
        <f t="shared" si="53"/>
        <v/>
      </c>
      <c r="K167" s="82">
        <f t="shared" si="54"/>
        <v>-3.9500919999998132E-3</v>
      </c>
      <c r="L167" s="82">
        <f t="shared" si="55"/>
        <v>-3.9500919999998132E-3</v>
      </c>
      <c r="N167">
        <f t="shared" si="59"/>
        <v>1092</v>
      </c>
      <c r="O167" s="212" cm="1">
        <f t="array" ref="O167">INDEX($A:$A,N167)</f>
        <v>45056</v>
      </c>
      <c r="P167" cm="1">
        <f t="array" ref="P167">INDEX(B:B,$N167)/INDEX(B:B,$N$2)*1000</f>
        <v>1061.9683847581166</v>
      </c>
      <c r="Q167" cm="1">
        <f t="array" ref="Q167">INDEX(C:C,$N167)/INDEX(C:C,$N$2)*1000</f>
        <v>1060.813227229879</v>
      </c>
      <c r="R167" cm="1">
        <f t="array" ref="R167">INDEX(D:D,$N167)/INDEX(D:D,$N$2)*1000</f>
        <v>1061.0420598814494</v>
      </c>
      <c r="S167" cm="1">
        <f t="array" ref="S167">INDEX(E:E,$N167)/INDEX(E:E,$N$2)*1000</f>
        <v>1063.0782536795598</v>
      </c>
      <c r="T167" s="82" t="str">
        <f t="shared" si="60"/>
        <v/>
      </c>
      <c r="U167" s="82" t="str">
        <f t="shared" si="61"/>
        <v/>
      </c>
      <c r="V167" s="82" t="str">
        <f t="shared" si="62"/>
        <v/>
      </c>
      <c r="W167" s="82">
        <f t="shared" si="56"/>
        <v>-1.1098689214431943E-3</v>
      </c>
      <c r="X167" s="82">
        <f t="shared" si="57"/>
        <v>-2.2650264496808176E-3</v>
      </c>
      <c r="Y167" s="82">
        <f t="shared" si="58"/>
        <v>-2.0361937981103894E-3</v>
      </c>
      <c r="AA167">
        <f t="shared" si="63"/>
        <v>1594</v>
      </c>
      <c r="AB167" s="265" cm="1">
        <f t="array" ref="AB167">INDEX($A:$A,AA167)</f>
        <v>45786</v>
      </c>
      <c r="AC167" cm="1">
        <f t="array" ref="AC167">INDEX(B:B,$AA167)/INDEX(B:B,$AA$2)*1000</f>
        <v>1042.8634400371709</v>
      </c>
      <c r="AD167" cm="1">
        <f t="array" ref="AD167">INDEX(C:C,$AA167)/INDEX(C:C,$AA$2)*1000</f>
        <v>1034.742262490035</v>
      </c>
      <c r="AE167" cm="1">
        <f t="array" ref="AE167">INDEX(D:D,$AA167)/INDEX(D:D,$AA$2)*1000</f>
        <v>1036.3433126905404</v>
      </c>
      <c r="AF167" cm="1">
        <f t="array" ref="AF167">INDEX(E:E,$AA167)/INDEX(E:E,$AA$2)*1000</f>
        <v>1039.4317194442808</v>
      </c>
      <c r="AG167" s="82">
        <f t="shared" si="44"/>
        <v>3.4317205928900874E-3</v>
      </c>
      <c r="AH167" s="82" t="str">
        <f t="shared" si="45"/>
        <v/>
      </c>
      <c r="AI167" s="82" t="str">
        <f t="shared" si="46"/>
        <v/>
      </c>
      <c r="AJ167" s="82" t="str">
        <f t="shared" si="47"/>
        <v/>
      </c>
      <c r="AK167" s="82">
        <f t="shared" si="48"/>
        <v>-4.6894569542457699E-3</v>
      </c>
      <c r="AL167" s="82">
        <f t="shared" si="49"/>
        <v>-3.088406753740401E-3</v>
      </c>
    </row>
    <row r="168" spans="1:38" ht="15.75" customHeight="1" x14ac:dyDescent="0.2">
      <c r="A168" s="211">
        <v>43712</v>
      </c>
      <c r="B168" s="281">
        <v>1000</v>
      </c>
      <c r="C168" s="281">
        <v>1098.4550609999999</v>
      </c>
      <c r="D168" s="281">
        <v>1098.4550609999999</v>
      </c>
      <c r="E168" s="281">
        <v>1000</v>
      </c>
      <c r="F168" s="281">
        <v>1102.242872</v>
      </c>
      <c r="G168" s="82" t="str">
        <f t="shared" si="50"/>
        <v/>
      </c>
      <c r="H168" s="82" t="str">
        <f t="shared" si="51"/>
        <v/>
      </c>
      <c r="I168" s="82" t="str">
        <f t="shared" si="52"/>
        <v/>
      </c>
      <c r="J168" s="82" t="str">
        <f t="shared" si="53"/>
        <v/>
      </c>
      <c r="K168" s="82">
        <f t="shared" si="54"/>
        <v>-3.7878110000001469E-3</v>
      </c>
      <c r="L168" s="82">
        <f t="shared" si="55"/>
        <v>-3.7878110000001469E-3</v>
      </c>
      <c r="N168">
        <f t="shared" si="59"/>
        <v>1093</v>
      </c>
      <c r="O168" s="212" cm="1">
        <f t="array" ref="O168">INDEX($A:$A,N168)</f>
        <v>45057</v>
      </c>
      <c r="P168" cm="1">
        <f t="array" ref="P168">INDEX(B:B,$N168)/INDEX(B:B,$N$2)*1000</f>
        <v>1066.7821667467372</v>
      </c>
      <c r="Q168" cm="1">
        <f t="array" ref="Q168">INDEX(C:C,$N168)/INDEX(C:C,$N$2)*1000</f>
        <v>1065.5817471551595</v>
      </c>
      <c r="R168" cm="1">
        <f t="array" ref="R168">INDEX(D:D,$N168)/INDEX(D:D,$N$2)*1000</f>
        <v>1065.8195462952272</v>
      </c>
      <c r="S168" cm="1">
        <f t="array" ref="S168">INDEX(E:E,$N168)/INDEX(E:E,$N$2)*1000</f>
        <v>1067.9825801230725</v>
      </c>
      <c r="T168" s="82" t="str">
        <f t="shared" si="60"/>
        <v/>
      </c>
      <c r="U168" s="82" t="str">
        <f t="shared" si="61"/>
        <v/>
      </c>
      <c r="V168" s="82" t="str">
        <f t="shared" si="62"/>
        <v/>
      </c>
      <c r="W168" s="82">
        <f t="shared" si="56"/>
        <v>-1.2004133763352911E-3</v>
      </c>
      <c r="X168" s="82">
        <f t="shared" si="57"/>
        <v>-2.4008329679129476E-3</v>
      </c>
      <c r="Y168" s="82">
        <f t="shared" si="58"/>
        <v>-2.1630338278453109E-3</v>
      </c>
      <c r="AA168">
        <f t="shared" si="63"/>
        <v>1595</v>
      </c>
      <c r="AB168" s="265" cm="1">
        <f t="array" ref="AB168">INDEX($A:$A,AA168)</f>
        <v>45789</v>
      </c>
      <c r="AC168" cm="1">
        <f t="array" ref="AC168">INDEX(B:B,$AA168)/INDEX(B:B,$AA$2)*1000</f>
        <v>1051.1980315960818</v>
      </c>
      <c r="AD168" cm="1">
        <f t="array" ref="AD168">INDEX(C:C,$AA168)/INDEX(C:C,$AA$2)*1000</f>
        <v>1043.8587447189484</v>
      </c>
      <c r="AE168" cm="1">
        <f t="array" ref="AE168">INDEX(D:D,$AA168)/INDEX(D:D,$AA$2)*1000</f>
        <v>1045.3056489194473</v>
      </c>
      <c r="AF168" cm="1">
        <f t="array" ref="AF168">INDEX(E:E,$AA168)/INDEX(E:E,$AA$2)*1000</f>
        <v>1046.4211355505388</v>
      </c>
      <c r="AG168" s="82">
        <f t="shared" si="44"/>
        <v>4.776896045543026E-3</v>
      </c>
      <c r="AH168" s="82" t="str">
        <f t="shared" si="45"/>
        <v/>
      </c>
      <c r="AI168" s="82" t="str">
        <f t="shared" si="46"/>
        <v/>
      </c>
      <c r="AJ168" s="82" t="str">
        <f t="shared" si="47"/>
        <v/>
      </c>
      <c r="AK168" s="82">
        <f t="shared" si="48"/>
        <v>-2.5623908315903919E-3</v>
      </c>
      <c r="AL168" s="82">
        <f t="shared" si="49"/>
        <v>-1.1154866310914714E-3</v>
      </c>
    </row>
    <row r="169" spans="1:38" ht="15.75" customHeight="1" x14ac:dyDescent="0.2">
      <c r="A169" s="211">
        <v>43713</v>
      </c>
      <c r="B169" s="281">
        <v>1000</v>
      </c>
      <c r="C169" s="281">
        <v>1098.489906</v>
      </c>
      <c r="D169" s="281">
        <v>1098.489906</v>
      </c>
      <c r="E169" s="281">
        <v>1000</v>
      </c>
      <c r="F169" s="281">
        <v>1101.377072</v>
      </c>
      <c r="G169" s="82" t="str">
        <f t="shared" si="50"/>
        <v/>
      </c>
      <c r="H169" s="82" t="str">
        <f t="shared" si="51"/>
        <v/>
      </c>
      <c r="I169" s="82" t="str">
        <f t="shared" si="52"/>
        <v/>
      </c>
      <c r="J169" s="82" t="str">
        <f t="shared" si="53"/>
        <v/>
      </c>
      <c r="K169" s="82">
        <f t="shared" si="54"/>
        <v>-2.8871659999999792E-3</v>
      </c>
      <c r="L169" s="82">
        <f t="shared" si="55"/>
        <v>-2.8871659999999792E-3</v>
      </c>
      <c r="N169">
        <f t="shared" si="59"/>
        <v>1094</v>
      </c>
      <c r="O169" s="212" cm="1">
        <f t="array" ref="O169">INDEX($A:$A,N169)</f>
        <v>45058</v>
      </c>
      <c r="P169" cm="1">
        <f t="array" ref="P169">INDEX(B:B,$N169)/INDEX(B:B,$N$2)*1000</f>
        <v>1066.2441083576887</v>
      </c>
      <c r="Q169" cm="1">
        <f t="array" ref="Q169">INDEX(C:C,$N169)/INDEX(C:C,$N$2)*1000</f>
        <v>1064.4051376102238</v>
      </c>
      <c r="R169" cm="1">
        <f t="array" ref="R169">INDEX(D:D,$N169)/INDEX(D:D,$N$2)*1000</f>
        <v>1064.7694313352829</v>
      </c>
      <c r="S169" cm="1">
        <f t="array" ref="S169">INDEX(E:E,$N169)/INDEX(E:E,$N$2)*1000</f>
        <v>1067.3885293609435</v>
      </c>
      <c r="T169" s="82" t="str">
        <f t="shared" si="60"/>
        <v/>
      </c>
      <c r="U169" s="82" t="str">
        <f t="shared" si="61"/>
        <v/>
      </c>
      <c r="V169" s="82" t="str">
        <f t="shared" si="62"/>
        <v/>
      </c>
      <c r="W169" s="82">
        <f t="shared" si="56"/>
        <v>-1.1444210032548199E-3</v>
      </c>
      <c r="X169" s="82">
        <f t="shared" si="57"/>
        <v>-2.9833917507196476E-3</v>
      </c>
      <c r="Y169" s="82">
        <f t="shared" si="58"/>
        <v>-2.6190980256606054E-3</v>
      </c>
      <c r="AA169">
        <f t="shared" si="63"/>
        <v>1596</v>
      </c>
      <c r="AB169" s="265" cm="1">
        <f t="array" ref="AB169">INDEX($A:$A,AA169)</f>
        <v>45790</v>
      </c>
      <c r="AC169" cm="1">
        <f t="array" ref="AC169">INDEX(B:B,$AA169)/INDEX(B:B,$AA$2)*1000</f>
        <v>1051.9197495685987</v>
      </c>
      <c r="AD169" cm="1">
        <f t="array" ref="AD169">INDEX(C:C,$AA169)/INDEX(C:C,$AA$2)*1000</f>
        <v>1044.7425645257463</v>
      </c>
      <c r="AE169" cm="1">
        <f t="array" ref="AE169">INDEX(D:D,$AA169)/INDEX(D:D,$AA$2)*1000</f>
        <v>1046.1575111996949</v>
      </c>
      <c r="AF169" cm="1">
        <f t="array" ref="AF169">INDEX(E:E,$AA169)/INDEX(E:E,$AA$2)*1000</f>
        <v>1047.012036603094</v>
      </c>
      <c r="AG169" s="82">
        <f t="shared" si="44"/>
        <v>4.9077129655047428E-3</v>
      </c>
      <c r="AH169" s="82" t="str">
        <f t="shared" si="45"/>
        <v/>
      </c>
      <c r="AI169" s="82" t="str">
        <f t="shared" si="46"/>
        <v/>
      </c>
      <c r="AJ169" s="82" t="str">
        <f t="shared" si="47"/>
        <v/>
      </c>
      <c r="AK169" s="82">
        <f t="shared" si="48"/>
        <v>-2.2694720773477001E-3</v>
      </c>
      <c r="AL169" s="82">
        <f t="shared" si="49"/>
        <v>-8.5452540339906586E-4</v>
      </c>
    </row>
    <row r="170" spans="1:38" ht="15.75" customHeight="1" x14ac:dyDescent="0.2">
      <c r="A170" s="211">
        <v>43714</v>
      </c>
      <c r="B170" s="281">
        <v>1000</v>
      </c>
      <c r="C170" s="281">
        <v>1096.9310290000001</v>
      </c>
      <c r="D170" s="281">
        <v>1096.9310290000001</v>
      </c>
      <c r="E170" s="281">
        <v>1000</v>
      </c>
      <c r="F170" s="281">
        <v>1099.850318</v>
      </c>
      <c r="G170" s="82" t="str">
        <f t="shared" si="50"/>
        <v/>
      </c>
      <c r="H170" s="82" t="str">
        <f t="shared" si="51"/>
        <v/>
      </c>
      <c r="I170" s="82" t="str">
        <f t="shared" si="52"/>
        <v/>
      </c>
      <c r="J170" s="82" t="str">
        <f t="shared" si="53"/>
        <v/>
      </c>
      <c r="K170" s="82">
        <f t="shared" si="54"/>
        <v>-2.9192889999999352E-3</v>
      </c>
      <c r="L170" s="82">
        <f t="shared" si="55"/>
        <v>-2.9192889999999352E-3</v>
      </c>
      <c r="N170">
        <f t="shared" si="59"/>
        <v>1095</v>
      </c>
      <c r="O170" s="212" cm="1">
        <f t="array" ref="O170">INDEX($A:$A,N170)</f>
        <v>45061</v>
      </c>
      <c r="P170" cm="1">
        <f t="array" ref="P170">INDEX(B:B,$N170)/INDEX(B:B,$N$2)*1000</f>
        <v>1064.3329083283213</v>
      </c>
      <c r="Q170" cm="1">
        <f t="array" ref="Q170">INDEX(C:C,$N170)/INDEX(C:C,$N$2)*1000</f>
        <v>1063.2585621370979</v>
      </c>
      <c r="R170" cm="1">
        <f t="array" ref="R170">INDEX(D:D,$N170)/INDEX(D:D,$N$2)*1000</f>
        <v>1063.4713862821825</v>
      </c>
      <c r="S170" cm="1">
        <f t="array" ref="S170">INDEX(E:E,$N170)/INDEX(E:E,$N$2)*1000</f>
        <v>1065.4158312796933</v>
      </c>
      <c r="T170" s="82" t="str">
        <f t="shared" si="60"/>
        <v/>
      </c>
      <c r="U170" s="82" t="str">
        <f t="shared" si="61"/>
        <v/>
      </c>
      <c r="V170" s="82" t="str">
        <f t="shared" si="62"/>
        <v/>
      </c>
      <c r="W170" s="82">
        <f t="shared" si="56"/>
        <v>-1.0829229513719838E-3</v>
      </c>
      <c r="X170" s="82">
        <f t="shared" si="57"/>
        <v>-2.1572691425953963E-3</v>
      </c>
      <c r="Y170" s="82">
        <f t="shared" si="58"/>
        <v>-1.9444449975108001E-3</v>
      </c>
      <c r="AA170">
        <f t="shared" si="63"/>
        <v>1597</v>
      </c>
      <c r="AB170" s="265" cm="1">
        <f t="array" ref="AB170">INDEX($A:$A,AA170)</f>
        <v>45791</v>
      </c>
      <c r="AC170" cm="1">
        <f t="array" ref="AC170">INDEX(B:B,$AA170)/INDEX(B:B,$AA$2)*1000</f>
        <v>1052.2834372279704</v>
      </c>
      <c r="AD170" cm="1">
        <f t="array" ref="AD170">INDEX(C:C,$AA170)/INDEX(C:C,$AA$2)*1000</f>
        <v>1045.1890252132137</v>
      </c>
      <c r="AE170" cm="1">
        <f t="array" ref="AE170">INDEX(D:D,$AA170)/INDEX(D:D,$AA$2)*1000</f>
        <v>1046.5876539709191</v>
      </c>
      <c r="AF170" cm="1">
        <f t="array" ref="AF170">INDEX(E:E,$AA170)/INDEX(E:E,$AA$2)*1000</f>
        <v>1047.0014368193006</v>
      </c>
      <c r="AG170" s="82">
        <f t="shared" si="44"/>
        <v>5.2820004086697736E-3</v>
      </c>
      <c r="AH170" s="82" t="str">
        <f t="shared" si="45"/>
        <v/>
      </c>
      <c r="AI170" s="82" t="str">
        <f t="shared" si="46"/>
        <v/>
      </c>
      <c r="AJ170" s="82" t="str">
        <f t="shared" si="47"/>
        <v/>
      </c>
      <c r="AK170" s="82">
        <f t="shared" si="48"/>
        <v>-1.8124116060869255E-3</v>
      </c>
      <c r="AL170" s="82">
        <f t="shared" si="49"/>
        <v>-4.1378284838151556E-4</v>
      </c>
    </row>
    <row r="171" spans="1:38" ht="15.75" customHeight="1" x14ac:dyDescent="0.2">
      <c r="A171" s="211">
        <v>43717</v>
      </c>
      <c r="B171" s="281">
        <v>1000</v>
      </c>
      <c r="C171" s="281">
        <v>1094.8101429999999</v>
      </c>
      <c r="D171" s="281">
        <v>1094.8101429999999</v>
      </c>
      <c r="E171" s="281">
        <v>1000</v>
      </c>
      <c r="F171" s="281">
        <v>1097.5600910000001</v>
      </c>
      <c r="G171" s="82" t="str">
        <f t="shared" si="50"/>
        <v/>
      </c>
      <c r="H171" s="82" t="str">
        <f t="shared" si="51"/>
        <v/>
      </c>
      <c r="I171" s="82" t="str">
        <f t="shared" si="52"/>
        <v/>
      </c>
      <c r="J171" s="82" t="str">
        <f t="shared" si="53"/>
        <v/>
      </c>
      <c r="K171" s="82">
        <f t="shared" si="54"/>
        <v>-2.7499480000001313E-3</v>
      </c>
      <c r="L171" s="82">
        <f t="shared" si="55"/>
        <v>-2.7499480000001313E-3</v>
      </c>
      <c r="N171">
        <f t="shared" si="59"/>
        <v>1096</v>
      </c>
      <c r="O171" s="212" cm="1">
        <f t="array" ref="O171">INDEX($A:$A,N171)</f>
        <v>45062</v>
      </c>
      <c r="P171" cm="1">
        <f t="array" ref="P171">INDEX(B:B,$N171)/INDEX(B:B,$N$2)*1000</f>
        <v>1056.9978397799148</v>
      </c>
      <c r="Q171" cm="1">
        <f t="array" ref="Q171">INDEX(C:C,$N171)/INDEX(C:C,$N$2)*1000</f>
        <v>1055.1251374092433</v>
      </c>
      <c r="R171" cm="1">
        <f t="array" ref="R171">INDEX(D:D,$N171)/INDEX(D:D,$N$2)*1000</f>
        <v>1055.4961135229148</v>
      </c>
      <c r="S171" cm="1">
        <f t="array" ref="S171">INDEX(E:E,$N171)/INDEX(E:E,$N$2)*1000</f>
        <v>1057.7809843250111</v>
      </c>
      <c r="T171" s="82" t="str">
        <f t="shared" si="60"/>
        <v/>
      </c>
      <c r="U171" s="82" t="str">
        <f t="shared" si="61"/>
        <v/>
      </c>
      <c r="V171" s="82" t="str">
        <f t="shared" si="62"/>
        <v/>
      </c>
      <c r="W171" s="82">
        <f t="shared" si="56"/>
        <v>-7.8314454509632013E-4</v>
      </c>
      <c r="X171" s="82">
        <f t="shared" si="57"/>
        <v>-2.6558469157678248E-3</v>
      </c>
      <c r="Y171" s="82">
        <f t="shared" si="58"/>
        <v>-2.2848708020962931E-3</v>
      </c>
      <c r="AA171">
        <f t="shared" si="63"/>
        <v>1598</v>
      </c>
      <c r="AB171" s="265" cm="1">
        <f t="array" ref="AB171">INDEX($A:$A,AA171)</f>
        <v>45792</v>
      </c>
      <c r="AC171" cm="1">
        <f t="array" ref="AC171">INDEX(B:B,$AA171)/INDEX(B:B,$AA$2)*1000</f>
        <v>1058.8316123199043</v>
      </c>
      <c r="AD171" cm="1">
        <f t="array" ref="AD171">INDEX(C:C,$AA171)/INDEX(C:C,$AA$2)*1000</f>
        <v>1051.2428272989278</v>
      </c>
      <c r="AE171" cm="1">
        <f t="array" ref="AE171">INDEX(D:D,$AA171)/INDEX(D:D,$AA$2)*1000</f>
        <v>1052.7389185805291</v>
      </c>
      <c r="AF171" cm="1">
        <f t="array" ref="AF171">INDEX(E:E,$AA171)/INDEX(E:E,$AA$2)*1000</f>
        <v>1053.7549949034897</v>
      </c>
      <c r="AG171" s="82">
        <f t="shared" si="44"/>
        <v>5.0766174164145923E-3</v>
      </c>
      <c r="AH171" s="82" t="str">
        <f t="shared" si="45"/>
        <v/>
      </c>
      <c r="AI171" s="82" t="str">
        <f t="shared" si="46"/>
        <v/>
      </c>
      <c r="AJ171" s="82" t="str">
        <f t="shared" si="47"/>
        <v/>
      </c>
      <c r="AK171" s="82">
        <f t="shared" si="48"/>
        <v>-2.5121676045619097E-3</v>
      </c>
      <c r="AL171" s="82">
        <f t="shared" si="49"/>
        <v>-1.0160763229605436E-3</v>
      </c>
    </row>
    <row r="172" spans="1:38" ht="15.75" customHeight="1" x14ac:dyDescent="0.2">
      <c r="A172" s="211">
        <v>43718</v>
      </c>
      <c r="B172" s="281">
        <v>1000</v>
      </c>
      <c r="C172" s="281">
        <v>1090.84392</v>
      </c>
      <c r="D172" s="281">
        <v>1090.84392</v>
      </c>
      <c r="E172" s="281">
        <v>1000</v>
      </c>
      <c r="F172" s="281">
        <v>1093.44274</v>
      </c>
      <c r="G172" s="82" t="str">
        <f t="shared" si="50"/>
        <v/>
      </c>
      <c r="H172" s="82" t="str">
        <f t="shared" si="51"/>
        <v/>
      </c>
      <c r="I172" s="82" t="str">
        <f t="shared" si="52"/>
        <v/>
      </c>
      <c r="J172" s="82" t="str">
        <f t="shared" si="53"/>
        <v/>
      </c>
      <c r="K172" s="82">
        <f t="shared" si="54"/>
        <v>-2.5988199999999323E-3</v>
      </c>
      <c r="L172" s="82">
        <f t="shared" si="55"/>
        <v>-2.5988199999999323E-3</v>
      </c>
      <c r="N172">
        <f t="shared" si="59"/>
        <v>1097</v>
      </c>
      <c r="O172" s="212" cm="1">
        <f t="array" ref="O172">INDEX($A:$A,N172)</f>
        <v>45063</v>
      </c>
      <c r="P172" cm="1">
        <f t="array" ref="P172">INDEX(B:B,$N172)/INDEX(B:B,$N$2)*1000</f>
        <v>1058.4788880496808</v>
      </c>
      <c r="Q172" cm="1">
        <f t="array" ref="Q172">INDEX(C:C,$N172)/INDEX(C:C,$N$2)*1000</f>
        <v>1056.2049870840769</v>
      </c>
      <c r="R172" cm="1">
        <f t="array" ref="R172">INDEX(D:D,$N172)/INDEX(D:D,$N$2)*1000</f>
        <v>1056.6554382313934</v>
      </c>
      <c r="S172" cm="1">
        <f t="array" ref="S172">INDEX(E:E,$N172)/INDEX(E:E,$N$2)*1000</f>
        <v>1059.1958263514143</v>
      </c>
      <c r="T172" s="82" t="str">
        <f t="shared" si="60"/>
        <v/>
      </c>
      <c r="U172" s="82" t="str">
        <f t="shared" si="61"/>
        <v/>
      </c>
      <c r="V172" s="82" t="str">
        <f t="shared" si="62"/>
        <v/>
      </c>
      <c r="W172" s="82">
        <f t="shared" si="56"/>
        <v>-7.1693830173353494E-4</v>
      </c>
      <c r="X172" s="82">
        <f t="shared" si="57"/>
        <v>-2.9908392673373783E-3</v>
      </c>
      <c r="Y172" s="82">
        <f t="shared" si="58"/>
        <v>-2.540388120020907E-3</v>
      </c>
      <c r="AA172">
        <f t="shared" si="63"/>
        <v>1599</v>
      </c>
      <c r="AB172" s="265" cm="1">
        <f t="array" ref="AB172">INDEX($A:$A,AA172)</f>
        <v>45793</v>
      </c>
      <c r="AC172" cm="1">
        <f t="array" ref="AC172">INDEX(B:B,$AA172)/INDEX(B:B,$AA$2)*1000</f>
        <v>1060.2490783889973</v>
      </c>
      <c r="AD172" cm="1">
        <f t="array" ref="AD172">INDEX(C:C,$AA172)/INDEX(C:C,$AA$2)*1000</f>
        <v>1052.91859410754</v>
      </c>
      <c r="AE172" cm="1">
        <f t="array" ref="AE172">INDEX(D:D,$AA172)/INDEX(D:D,$AA$2)*1000</f>
        <v>1054.3637630490146</v>
      </c>
      <c r="AF172" cm="1">
        <f t="array" ref="AF172">INDEX(E:E,$AA172)/INDEX(E:E,$AA$2)*1000</f>
        <v>1054.7966105369082</v>
      </c>
      <c r="AG172" s="82">
        <f t="shared" si="44"/>
        <v>5.4524678520890572E-3</v>
      </c>
      <c r="AH172" s="82" t="str">
        <f t="shared" si="45"/>
        <v/>
      </c>
      <c r="AI172" s="82" t="str">
        <f t="shared" si="46"/>
        <v/>
      </c>
      <c r="AJ172" s="82" t="str">
        <f t="shared" si="47"/>
        <v/>
      </c>
      <c r="AK172" s="82">
        <f t="shared" si="48"/>
        <v>-1.8780164293682447E-3</v>
      </c>
      <c r="AL172" s="82">
        <f t="shared" si="49"/>
        <v>-4.3284748789369586E-4</v>
      </c>
    </row>
    <row r="173" spans="1:38" ht="15.75" customHeight="1" x14ac:dyDescent="0.2">
      <c r="A173" s="211">
        <v>43719</v>
      </c>
      <c r="B173" s="281">
        <v>1000</v>
      </c>
      <c r="C173" s="281">
        <v>1094.988961</v>
      </c>
      <c r="D173" s="281">
        <v>1094.988961</v>
      </c>
      <c r="E173" s="281">
        <v>1000</v>
      </c>
      <c r="F173" s="281">
        <v>1097.0561310000001</v>
      </c>
      <c r="G173" s="82" t="str">
        <f t="shared" si="50"/>
        <v/>
      </c>
      <c r="H173" s="82" t="str">
        <f t="shared" si="51"/>
        <v/>
      </c>
      <c r="I173" s="82" t="str">
        <f t="shared" si="52"/>
        <v/>
      </c>
      <c r="J173" s="82" t="str">
        <f t="shared" si="53"/>
        <v/>
      </c>
      <c r="K173" s="82">
        <f t="shared" si="54"/>
        <v>-2.0671700000000326E-3</v>
      </c>
      <c r="L173" s="82">
        <f t="shared" si="55"/>
        <v>-2.0671700000000326E-3</v>
      </c>
      <c r="N173">
        <f t="shared" si="59"/>
        <v>1098</v>
      </c>
      <c r="O173" s="212" cm="1">
        <f t="array" ref="O173">INDEX($A:$A,N173)</f>
        <v>45064</v>
      </c>
      <c r="P173" cm="1">
        <f t="array" ref="P173">INDEX(B:B,$N173)/INDEX(B:B,$N$2)*1000</f>
        <v>1056.9144074761939</v>
      </c>
      <c r="Q173" cm="1">
        <f t="array" ref="Q173">INDEX(C:C,$N173)/INDEX(C:C,$N$2)*1000</f>
        <v>1055.522593440453</v>
      </c>
      <c r="R173" cm="1">
        <f t="array" ref="R173">INDEX(D:D,$N173)/INDEX(D:D,$N$2)*1000</f>
        <v>1055.7983072528516</v>
      </c>
      <c r="S173" cm="1">
        <f t="array" ref="S173">INDEX(E:E,$N173)/INDEX(E:E,$N$2)*1000</f>
        <v>1057.3238863779629</v>
      </c>
      <c r="T173" s="82" t="str">
        <f t="shared" si="60"/>
        <v/>
      </c>
      <c r="U173" s="82" t="str">
        <f t="shared" si="61"/>
        <v/>
      </c>
      <c r="V173" s="82" t="str">
        <f t="shared" si="62"/>
        <v/>
      </c>
      <c r="W173" s="82">
        <f t="shared" si="56"/>
        <v>-4.0947890176903457E-4</v>
      </c>
      <c r="X173" s="82">
        <f t="shared" si="57"/>
        <v>-1.8012929375099702E-3</v>
      </c>
      <c r="Y173" s="82">
        <f t="shared" si="58"/>
        <v>-1.5255791251113351E-3</v>
      </c>
      <c r="AA173">
        <f t="shared" si="63"/>
        <v>1600</v>
      </c>
      <c r="AB173" s="265" cm="1">
        <f t="array" ref="AB173">INDEX($A:$A,AA173)</f>
        <v>45797</v>
      </c>
      <c r="AC173" cm="1">
        <f t="array" ref="AC173">INDEX(B:B,$AA173)/INDEX(B:B,$AA$2)*1000</f>
        <v>1055.7966961182433</v>
      </c>
      <c r="AD173" cm="1">
        <f t="array" ref="AD173">INDEX(C:C,$AA173)/INDEX(C:C,$AA$2)*1000</f>
        <v>1048.0084146578658</v>
      </c>
      <c r="AE173" cm="1">
        <f t="array" ref="AE173">INDEX(D:D,$AA173)/INDEX(D:D,$AA$2)*1000</f>
        <v>1049.5438361279307</v>
      </c>
      <c r="AF173" cm="1">
        <f t="array" ref="AF173">INDEX(E:E,$AA173)/INDEX(E:E,$AA$2)*1000</f>
        <v>1050.2179931836781</v>
      </c>
      <c r="AG173" s="82">
        <f t="shared" si="44"/>
        <v>5.5787029345651714E-3</v>
      </c>
      <c r="AH173" s="82" t="str">
        <f t="shared" si="45"/>
        <v/>
      </c>
      <c r="AI173" s="82" t="str">
        <f t="shared" si="46"/>
        <v/>
      </c>
      <c r="AJ173" s="82" t="str">
        <f t="shared" si="47"/>
        <v/>
      </c>
      <c r="AK173" s="82">
        <f t="shared" si="48"/>
        <v>-2.2095785258122759E-3</v>
      </c>
      <c r="AL173" s="82">
        <f t="shared" si="49"/>
        <v>-6.7415705574740061E-4</v>
      </c>
    </row>
    <row r="174" spans="1:38" ht="15.75" customHeight="1" x14ac:dyDescent="0.2">
      <c r="A174" s="211">
        <v>43720</v>
      </c>
      <c r="B174" s="281">
        <v>1000</v>
      </c>
      <c r="C174" s="281">
        <v>1096.449063</v>
      </c>
      <c r="D174" s="281">
        <v>1096.449063</v>
      </c>
      <c r="E174" s="281">
        <v>1000</v>
      </c>
      <c r="F174" s="281">
        <v>1098.0922860000001</v>
      </c>
      <c r="G174" s="82" t="str">
        <f t="shared" si="50"/>
        <v/>
      </c>
      <c r="H174" s="82" t="str">
        <f t="shared" si="51"/>
        <v/>
      </c>
      <c r="I174" s="82" t="str">
        <f t="shared" si="52"/>
        <v/>
      </c>
      <c r="J174" s="82" t="str">
        <f t="shared" si="53"/>
        <v/>
      </c>
      <c r="K174" s="82">
        <f t="shared" si="54"/>
        <v>-1.6432230000000346E-3</v>
      </c>
      <c r="L174" s="82">
        <f t="shared" si="55"/>
        <v>-1.6432230000000346E-3</v>
      </c>
      <c r="N174">
        <f t="shared" si="59"/>
        <v>1099</v>
      </c>
      <c r="O174" s="212" cm="1">
        <f t="array" ref="O174">INDEX($A:$A,N174)</f>
        <v>45065</v>
      </c>
      <c r="P174" cm="1">
        <f t="array" ref="P174">INDEX(B:B,$N174)/INDEX(B:B,$N$2)*1000</f>
        <v>1060.0191255014672</v>
      </c>
      <c r="Q174" cm="1">
        <f t="array" ref="Q174">INDEX(C:C,$N174)/INDEX(C:C,$N$2)*1000</f>
        <v>1058.4831153867067</v>
      </c>
      <c r="R174" cm="1">
        <f t="array" ref="R174">INDEX(D:D,$N174)/INDEX(D:D,$N$2)*1000</f>
        <v>1058.7873937826441</v>
      </c>
      <c r="S174" cm="1">
        <f t="array" ref="S174">INDEX(E:E,$N174)/INDEX(E:E,$N$2)*1000</f>
        <v>1060.579945754901</v>
      </c>
      <c r="T174" s="82" t="str">
        <f t="shared" si="60"/>
        <v/>
      </c>
      <c r="U174" s="82" t="str">
        <f t="shared" si="61"/>
        <v/>
      </c>
      <c r="V174" s="82" t="str">
        <f t="shared" si="62"/>
        <v/>
      </c>
      <c r="W174" s="82">
        <f t="shared" si="56"/>
        <v>-5.6082025343380342E-4</v>
      </c>
      <c r="X174" s="82">
        <f t="shared" si="57"/>
        <v>-2.0968303681943327E-3</v>
      </c>
      <c r="Y174" s="82">
        <f t="shared" si="58"/>
        <v>-1.7925519722568879E-3</v>
      </c>
      <c r="AA174">
        <f t="shared" si="63"/>
        <v>1601</v>
      </c>
      <c r="AB174" s="265" cm="1">
        <f t="array" ref="AB174">INDEX($A:$A,AA174)</f>
        <v>45798</v>
      </c>
      <c r="AC174" cm="1">
        <f t="array" ref="AC174">INDEX(B:B,$AA174)/INDEX(B:B,$AA$2)*1000</f>
        <v>1045.9820834001698</v>
      </c>
      <c r="AD174" cm="1">
        <f t="array" ref="AD174">INDEX(C:C,$AA174)/INDEX(C:C,$AA$2)*1000</f>
        <v>1038.2806103183532</v>
      </c>
      <c r="AE174" cm="1">
        <f t="array" ref="AE174">INDEX(D:D,$AA174)/INDEX(D:D,$AA$2)*1000</f>
        <v>1039.7989177209629</v>
      </c>
      <c r="AF174" cm="1">
        <f t="array" ref="AF174">INDEX(E:E,$AA174)/INDEX(E:E,$AA$2)*1000</f>
        <v>1040.8187295459102</v>
      </c>
      <c r="AG174" s="82">
        <f t="shared" si="44"/>
        <v>5.1633538542596395E-3</v>
      </c>
      <c r="AH174" s="82" t="str">
        <f t="shared" si="45"/>
        <v/>
      </c>
      <c r="AI174" s="82" t="str">
        <f t="shared" si="46"/>
        <v/>
      </c>
      <c r="AJ174" s="82" t="str">
        <f t="shared" si="47"/>
        <v/>
      </c>
      <c r="AK174" s="82">
        <f t="shared" si="48"/>
        <v>-2.5381192275569903E-3</v>
      </c>
      <c r="AL174" s="82">
        <f t="shared" si="49"/>
        <v>-1.0198118249472828E-3</v>
      </c>
    </row>
    <row r="175" spans="1:38" ht="15.75" customHeight="1" x14ac:dyDescent="0.2">
      <c r="A175" s="211">
        <v>43721</v>
      </c>
      <c r="B175" s="281">
        <v>1000</v>
      </c>
      <c r="C175" s="281">
        <v>1096.7821650000001</v>
      </c>
      <c r="D175" s="281">
        <v>1096.7821650000001</v>
      </c>
      <c r="E175" s="281">
        <v>1000</v>
      </c>
      <c r="F175" s="281">
        <v>1098.0096470000001</v>
      </c>
      <c r="G175" s="82" t="str">
        <f t="shared" si="50"/>
        <v/>
      </c>
      <c r="H175" s="82" t="str">
        <f t="shared" si="51"/>
        <v/>
      </c>
      <c r="I175" s="82" t="str">
        <f t="shared" si="52"/>
        <v/>
      </c>
      <c r="J175" s="82" t="str">
        <f t="shared" si="53"/>
        <v/>
      </c>
      <c r="K175" s="82">
        <f t="shared" si="54"/>
        <v>-1.2274820000000091E-3</v>
      </c>
      <c r="L175" s="82">
        <f t="shared" si="55"/>
        <v>-1.2274820000000091E-3</v>
      </c>
      <c r="N175">
        <f t="shared" si="59"/>
        <v>1100</v>
      </c>
      <c r="O175" s="212" cm="1">
        <f t="array" ref="O175">INDEX($A:$A,N175)</f>
        <v>45069</v>
      </c>
      <c r="P175" cm="1">
        <f t="array" ref="P175">INDEX(B:B,$N175)/INDEX(B:B,$N$2)*1000</f>
        <v>1051.3921801976546</v>
      </c>
      <c r="Q175" cm="1">
        <f t="array" ref="Q175">INDEX(C:C,$N175)/INDEX(C:C,$N$2)*1000</f>
        <v>1049.5752295105235</v>
      </c>
      <c r="R175" cm="1">
        <f t="array" ref="R175">INDEX(D:D,$N175)/INDEX(D:D,$N$2)*1000</f>
        <v>1049.9351604508076</v>
      </c>
      <c r="S175" cm="1">
        <f t="array" ref="S175">INDEX(E:E,$N175)/INDEX(E:E,$N$2)*1000</f>
        <v>1051.7462903475616</v>
      </c>
      <c r="T175" s="82" t="str">
        <f t="shared" si="60"/>
        <v/>
      </c>
      <c r="U175" s="82" t="str">
        <f t="shared" si="61"/>
        <v/>
      </c>
      <c r="V175" s="82" t="str">
        <f t="shared" si="62"/>
        <v/>
      </c>
      <c r="W175" s="82">
        <f t="shared" si="56"/>
        <v>-3.5411014990700097E-4</v>
      </c>
      <c r="X175" s="82">
        <f t="shared" si="57"/>
        <v>-2.1710608370381123E-3</v>
      </c>
      <c r="Y175" s="82">
        <f t="shared" si="58"/>
        <v>-1.8111298967539824E-3</v>
      </c>
      <c r="AA175">
        <f t="shared" si="63"/>
        <v>1602</v>
      </c>
      <c r="AB175" s="265" cm="1">
        <f t="array" ref="AB175">INDEX($A:$A,AA175)</f>
        <v>45799</v>
      </c>
      <c r="AC175" cm="1">
        <f t="array" ref="AC175">INDEX(B:B,$AA175)/INDEX(B:B,$AA$2)*1000</f>
        <v>1044.3908844480516</v>
      </c>
      <c r="AD175" cm="1">
        <f t="array" ref="AD175">INDEX(C:C,$AA175)/INDEX(C:C,$AA$2)*1000</f>
        <v>1036.3893160098296</v>
      </c>
      <c r="AE175" cm="1">
        <f t="array" ref="AE175">INDEX(D:D,$AA175)/INDEX(D:D,$AA$2)*1000</f>
        <v>1037.9667858322687</v>
      </c>
      <c r="AF175" cm="1">
        <f t="array" ref="AF175">INDEX(E:E,$AA175)/INDEX(E:E,$AA$2)*1000</f>
        <v>1039.2967494521438</v>
      </c>
      <c r="AG175" s="82">
        <f t="shared" si="44"/>
        <v>5.09413499590778E-3</v>
      </c>
      <c r="AH175" s="82" t="str">
        <f t="shared" si="45"/>
        <v/>
      </c>
      <c r="AI175" s="82" t="str">
        <f t="shared" si="46"/>
        <v/>
      </c>
      <c r="AJ175" s="82" t="str">
        <f t="shared" si="47"/>
        <v/>
      </c>
      <c r="AK175" s="82">
        <f t="shared" si="48"/>
        <v>-2.9074334423141862E-3</v>
      </c>
      <c r="AL175" s="82">
        <f t="shared" si="49"/>
        <v>-1.3299636198751158E-3</v>
      </c>
    </row>
    <row r="176" spans="1:38" ht="15.75" customHeight="1" x14ac:dyDescent="0.2">
      <c r="A176" s="211">
        <v>43724</v>
      </c>
      <c r="B176" s="281">
        <v>1000</v>
      </c>
      <c r="C176" s="281">
        <v>1096.0104240000001</v>
      </c>
      <c r="D176" s="281">
        <v>1096.0104240000001</v>
      </c>
      <c r="E176" s="281">
        <v>1000</v>
      </c>
      <c r="F176" s="281">
        <v>1097.6507509999999</v>
      </c>
      <c r="G176" s="82" t="str">
        <f t="shared" si="50"/>
        <v/>
      </c>
      <c r="H176" s="82" t="str">
        <f t="shared" si="51"/>
        <v/>
      </c>
      <c r="I176" s="82" t="str">
        <f t="shared" si="52"/>
        <v/>
      </c>
      <c r="J176" s="82" t="str">
        <f t="shared" si="53"/>
        <v/>
      </c>
      <c r="K176" s="82">
        <f t="shared" si="54"/>
        <v>-1.6403269999998428E-3</v>
      </c>
      <c r="L176" s="82">
        <f t="shared" si="55"/>
        <v>-1.6403269999998428E-3</v>
      </c>
      <c r="N176">
        <f t="shared" si="59"/>
        <v>1101</v>
      </c>
      <c r="O176" s="212" cm="1">
        <f t="array" ref="O176">INDEX($A:$A,N176)</f>
        <v>45070</v>
      </c>
      <c r="P176" cm="1">
        <f t="array" ref="P176">INDEX(B:B,$N176)/INDEX(B:B,$N$2)*1000</f>
        <v>1045.0448114409478</v>
      </c>
      <c r="Q176" cm="1">
        <f t="array" ref="Q176">INDEX(C:C,$N176)/INDEX(C:C,$N$2)*1000</f>
        <v>1043.0367552239616</v>
      </c>
      <c r="R176" cm="1">
        <f t="array" ref="R176">INDEX(D:D,$N176)/INDEX(D:D,$N$2)*1000</f>
        <v>1043.4345442029812</v>
      </c>
      <c r="S176" cm="1">
        <f t="array" ref="S176">INDEX(E:E,$N176)/INDEX(E:E,$N$2)*1000</f>
        <v>1045.0369286209425</v>
      </c>
      <c r="T176" s="82">
        <f t="shared" si="60"/>
        <v>7.8828200053067121E-6</v>
      </c>
      <c r="U176" s="82" t="str">
        <f t="shared" si="61"/>
        <v/>
      </c>
      <c r="V176" s="82" t="str">
        <f t="shared" si="62"/>
        <v/>
      </c>
      <c r="W176" s="82" t="str">
        <f t="shared" si="56"/>
        <v/>
      </c>
      <c r="X176" s="82">
        <f t="shared" si="57"/>
        <v>-2.0001733969809265E-3</v>
      </c>
      <c r="Y176" s="82">
        <f t="shared" si="58"/>
        <v>-1.6023844179612753E-3</v>
      </c>
      <c r="AA176">
        <f t="shared" si="63"/>
        <v>1603</v>
      </c>
      <c r="AB176" s="265" cm="1">
        <f t="array" ref="AB176">INDEX($A:$A,AA176)</f>
        <v>45800</v>
      </c>
      <c r="AC176" cm="1">
        <f t="array" ref="AC176">INDEX(B:B,$AA176)/INDEX(B:B,$AA$2)*1000</f>
        <v>1041.2440637501218</v>
      </c>
      <c r="AD176" cm="1">
        <f t="array" ref="AD176">INDEX(C:C,$AA176)/INDEX(C:C,$AA$2)*1000</f>
        <v>1033.269893861017</v>
      </c>
      <c r="AE176" cm="1">
        <f t="array" ref="AE176">INDEX(D:D,$AA176)/INDEX(D:D,$AA$2)*1000</f>
        <v>1034.8419620977243</v>
      </c>
      <c r="AF176" cm="1">
        <f t="array" ref="AF176">INDEX(E:E,$AA176)/INDEX(E:E,$AA$2)*1000</f>
        <v>1036.7819732043561</v>
      </c>
      <c r="AG176" s="82">
        <f t="shared" si="44"/>
        <v>4.4620905457657045E-3</v>
      </c>
      <c r="AH176" s="82" t="str">
        <f t="shared" si="45"/>
        <v/>
      </c>
      <c r="AI176" s="82" t="str">
        <f t="shared" si="46"/>
        <v/>
      </c>
      <c r="AJ176" s="82" t="str">
        <f t="shared" si="47"/>
        <v/>
      </c>
      <c r="AK176" s="82">
        <f t="shared" si="48"/>
        <v>-3.5120793433391102E-3</v>
      </c>
      <c r="AL176" s="82">
        <f t="shared" si="49"/>
        <v>-1.9400111066318003E-3</v>
      </c>
    </row>
    <row r="177" spans="1:38" ht="15.75" customHeight="1" x14ac:dyDescent="0.2">
      <c r="A177" s="211">
        <v>43725</v>
      </c>
      <c r="B177" s="281">
        <v>1000</v>
      </c>
      <c r="C177" s="281">
        <v>1099.882492</v>
      </c>
      <c r="D177" s="281">
        <v>1099.882492</v>
      </c>
      <c r="E177" s="281">
        <v>1000</v>
      </c>
      <c r="F177" s="281">
        <v>1101.7638139999999</v>
      </c>
      <c r="G177" s="82" t="str">
        <f t="shared" si="50"/>
        <v/>
      </c>
      <c r="H177" s="82" t="str">
        <f t="shared" si="51"/>
        <v/>
      </c>
      <c r="I177" s="82" t="str">
        <f t="shared" si="52"/>
        <v/>
      </c>
      <c r="J177" s="82" t="str">
        <f t="shared" si="53"/>
        <v/>
      </c>
      <c r="K177" s="82">
        <f t="shared" si="54"/>
        <v>-1.8813219999999546E-3</v>
      </c>
      <c r="L177" s="82">
        <f t="shared" si="55"/>
        <v>-1.8813219999999546E-3</v>
      </c>
      <c r="N177">
        <f t="shared" si="59"/>
        <v>1102</v>
      </c>
      <c r="O177" s="212" cm="1">
        <f t="array" ref="O177">INDEX($A:$A,N177)</f>
        <v>45071</v>
      </c>
      <c r="P177" cm="1">
        <f t="array" ref="P177">INDEX(B:B,$N177)/INDEX(B:B,$N$2)*1000</f>
        <v>1043.9193711373814</v>
      </c>
      <c r="Q177" cm="1">
        <f t="array" ref="Q177">INDEX(C:C,$N177)/INDEX(C:C,$N$2)*1000</f>
        <v>1041.973184321454</v>
      </c>
      <c r="R177" cm="1">
        <f t="array" ref="R177">INDEX(D:D,$N177)/INDEX(D:D,$N$2)*1000</f>
        <v>1042.3587169554032</v>
      </c>
      <c r="S177" cm="1">
        <f t="array" ref="S177">INDEX(E:E,$N177)/INDEX(E:E,$N$2)*1000</f>
        <v>1043.5763040720606</v>
      </c>
      <c r="T177" s="82">
        <f t="shared" si="60"/>
        <v>3.4306706532083811E-4</v>
      </c>
      <c r="U177" s="82" t="str">
        <f t="shared" si="61"/>
        <v/>
      </c>
      <c r="V177" s="82" t="str">
        <f t="shared" si="62"/>
        <v/>
      </c>
      <c r="W177" s="82" t="str">
        <f t="shared" si="56"/>
        <v/>
      </c>
      <c r="X177" s="82">
        <f t="shared" si="57"/>
        <v>-1.6031197506065382E-3</v>
      </c>
      <c r="Y177" s="82">
        <f t="shared" si="58"/>
        <v>-1.2175871166573416E-3</v>
      </c>
      <c r="AA177">
        <f t="shared" si="63"/>
        <v>1604</v>
      </c>
      <c r="AB177" s="265" cm="1">
        <f t="array" ref="AB177">INDEX($A:$A,AA177)</f>
        <v>45803</v>
      </c>
      <c r="AC177" cm="1">
        <f t="array" ref="AC177">INDEX(B:B,$AA177)/INDEX(B:B,$AA$2)*1000</f>
        <v>1047.1307044063212</v>
      </c>
      <c r="AD177" cm="1">
        <f t="array" ref="AD177">INDEX(C:C,$AA177)/INDEX(C:C,$AA$2)*1000</f>
        <v>1038.5041857652664</v>
      </c>
      <c r="AE177" cm="1">
        <f t="array" ref="AE177">INDEX(D:D,$AA177)/INDEX(D:D,$AA$2)*1000</f>
        <v>1040.2048613520892</v>
      </c>
      <c r="AF177" cm="1">
        <f t="array" ref="AF177">INDEX(E:E,$AA177)/INDEX(E:E,$AA$2)*1000</f>
        <v>1042.3077192562953</v>
      </c>
      <c r="AG177" s="82">
        <f t="shared" si="44"/>
        <v>4.8229851500259432E-3</v>
      </c>
      <c r="AH177" s="82" t="str">
        <f t="shared" si="45"/>
        <v/>
      </c>
      <c r="AI177" s="82" t="str">
        <f t="shared" si="46"/>
        <v/>
      </c>
      <c r="AJ177" s="82" t="str">
        <f t="shared" si="47"/>
        <v/>
      </c>
      <c r="AK177" s="82">
        <f t="shared" si="48"/>
        <v>-3.8035334910289293E-3</v>
      </c>
      <c r="AL177" s="82">
        <f t="shared" si="49"/>
        <v>-2.1028579042060755E-3</v>
      </c>
    </row>
    <row r="178" spans="1:38" ht="15.75" customHeight="1" x14ac:dyDescent="0.2">
      <c r="A178" s="211">
        <v>43726</v>
      </c>
      <c r="B178" s="281">
        <v>1000</v>
      </c>
      <c r="C178" s="281">
        <v>1101.307045</v>
      </c>
      <c r="D178" s="281">
        <v>1101.307045</v>
      </c>
      <c r="E178" s="281">
        <v>1000</v>
      </c>
      <c r="F178" s="281">
        <v>1103.161717</v>
      </c>
      <c r="G178" s="82" t="str">
        <f t="shared" si="50"/>
        <v/>
      </c>
      <c r="H178" s="82" t="str">
        <f t="shared" si="51"/>
        <v/>
      </c>
      <c r="I178" s="82" t="str">
        <f t="shared" si="52"/>
        <v/>
      </c>
      <c r="J178" s="82" t="str">
        <f t="shared" si="53"/>
        <v/>
      </c>
      <c r="K178" s="82">
        <f t="shared" si="54"/>
        <v>-1.8546719999999368E-3</v>
      </c>
      <c r="L178" s="82">
        <f t="shared" si="55"/>
        <v>-1.8546719999999368E-3</v>
      </c>
      <c r="N178">
        <f t="shared" si="59"/>
        <v>1103</v>
      </c>
      <c r="O178" s="212" cm="1">
        <f t="array" ref="O178">INDEX($A:$A,N178)</f>
        <v>45072</v>
      </c>
      <c r="P178" cm="1">
        <f t="array" ref="P178">INDEX(B:B,$N178)/INDEX(B:B,$N$2)*1000</f>
        <v>1048.0082095735133</v>
      </c>
      <c r="Q178" cm="1">
        <f t="array" ref="Q178">INDEX(C:C,$N178)/INDEX(C:C,$N$2)*1000</f>
        <v>1046.6014284894043</v>
      </c>
      <c r="R178" cm="1">
        <f t="array" ref="R178">INDEX(D:D,$N178)/INDEX(D:D,$N$2)*1000</f>
        <v>1046.8801067839197</v>
      </c>
      <c r="S178" cm="1">
        <f t="array" ref="S178">INDEX(E:E,$N178)/INDEX(E:E,$N$2)*1000</f>
        <v>1047.6149483246559</v>
      </c>
      <c r="T178" s="82">
        <f t="shared" si="60"/>
        <v>3.9326124885747049E-4</v>
      </c>
      <c r="U178" s="82" t="str">
        <f t="shared" si="61"/>
        <v/>
      </c>
      <c r="V178" s="82" t="str">
        <f t="shared" si="62"/>
        <v/>
      </c>
      <c r="W178" s="82" t="str">
        <f t="shared" si="56"/>
        <v/>
      </c>
      <c r="X178" s="82">
        <f t="shared" si="57"/>
        <v>-1.0135198352515999E-3</v>
      </c>
      <c r="Y178" s="82">
        <f t="shared" si="58"/>
        <v>-7.3484154073616989E-4</v>
      </c>
      <c r="AA178">
        <f t="shared" si="63"/>
        <v>1605</v>
      </c>
      <c r="AB178" s="265" cm="1">
        <f t="array" ref="AB178">INDEX($A:$A,AA178)</f>
        <v>45804</v>
      </c>
      <c r="AC178" cm="1">
        <f t="array" ref="AC178">INDEX(B:B,$AA178)/INDEX(B:B,$AA$2)*1000</f>
        <v>1054.0947413299323</v>
      </c>
      <c r="AD178" cm="1">
        <f t="array" ref="AD178">INDEX(C:C,$AA178)/INDEX(C:C,$AA$2)*1000</f>
        <v>1045.5519716355611</v>
      </c>
      <c r="AE178" cm="1">
        <f t="array" ref="AE178">INDEX(D:D,$AA178)/INDEX(D:D,$AA$2)*1000</f>
        <v>1047.2361369717107</v>
      </c>
      <c r="AF178" cm="1">
        <f t="array" ref="AF178">INDEX(E:E,$AA178)/INDEX(E:E,$AA$2)*1000</f>
        <v>1049.0837280932042</v>
      </c>
      <c r="AG178" s="82">
        <f t="shared" si="44"/>
        <v>5.0110132367281041E-3</v>
      </c>
      <c r="AH178" s="82" t="str">
        <f t="shared" si="45"/>
        <v/>
      </c>
      <c r="AI178" s="82" t="str">
        <f t="shared" si="46"/>
        <v/>
      </c>
      <c r="AJ178" s="82" t="str">
        <f t="shared" si="47"/>
        <v/>
      </c>
      <c r="AK178" s="82">
        <f t="shared" si="48"/>
        <v>-3.5317564576430416E-3</v>
      </c>
      <c r="AL178" s="82">
        <f t="shared" si="49"/>
        <v>-1.8475911214934514E-3</v>
      </c>
    </row>
    <row r="179" spans="1:38" ht="15.75" customHeight="1" x14ac:dyDescent="0.2">
      <c r="A179" s="211">
        <v>43727</v>
      </c>
      <c r="B179" s="281">
        <v>1000</v>
      </c>
      <c r="C179" s="281">
        <v>1102.2750619999999</v>
      </c>
      <c r="D179" s="281">
        <v>1102.2750619999999</v>
      </c>
      <c r="E179" s="281">
        <v>1000</v>
      </c>
      <c r="F179" s="281">
        <v>1104.545527</v>
      </c>
      <c r="G179" s="82" t="str">
        <f t="shared" si="50"/>
        <v/>
      </c>
      <c r="H179" s="82" t="str">
        <f t="shared" si="51"/>
        <v/>
      </c>
      <c r="I179" s="82" t="str">
        <f t="shared" si="52"/>
        <v/>
      </c>
      <c r="J179" s="82" t="str">
        <f t="shared" si="53"/>
        <v/>
      </c>
      <c r="K179" s="82">
        <f t="shared" si="54"/>
        <v>-2.2704650000000583E-3</v>
      </c>
      <c r="L179" s="82">
        <f t="shared" si="55"/>
        <v>-2.2704650000000583E-3</v>
      </c>
      <c r="N179">
        <f t="shared" si="59"/>
        <v>1104</v>
      </c>
      <c r="O179" s="212" cm="1">
        <f t="array" ref="O179">INDEX($A:$A,N179)</f>
        <v>45075</v>
      </c>
      <c r="P179" cm="1">
        <f t="array" ref="P179">INDEX(B:B,$N179)/INDEX(B:B,$N$2)*1000</f>
        <v>1048.1600097639271</v>
      </c>
      <c r="Q179" cm="1">
        <f t="array" ref="Q179">INDEX(C:C,$N179)/INDEX(C:C,$N$2)*1000</f>
        <v>1047.1300343648775</v>
      </c>
      <c r="R179" cm="1">
        <f t="array" ref="R179">INDEX(D:D,$N179)/INDEX(D:D,$N$2)*1000</f>
        <v>1047.334069539316</v>
      </c>
      <c r="S179" cm="1">
        <f t="array" ref="S179">INDEX(E:E,$N179)/INDEX(E:E,$N$2)*1000</f>
        <v>1047.7567499820841</v>
      </c>
      <c r="T179" s="82">
        <f t="shared" si="60"/>
        <v>4.0325978184296217E-4</v>
      </c>
      <c r="U179" s="82" t="str">
        <f t="shared" si="61"/>
        <v/>
      </c>
      <c r="V179" s="82" t="str">
        <f t="shared" si="62"/>
        <v/>
      </c>
      <c r="W179" s="82" t="str">
        <f t="shared" si="56"/>
        <v/>
      </c>
      <c r="X179" s="82">
        <f t="shared" si="57"/>
        <v>-6.2671561720662795E-4</v>
      </c>
      <c r="Y179" s="82">
        <f t="shared" si="58"/>
        <v>-4.2268044276806905E-4</v>
      </c>
      <c r="AA179">
        <f t="shared" si="63"/>
        <v>1606</v>
      </c>
      <c r="AB179" s="265" cm="1">
        <f t="array" ref="AB179">INDEX($A:$A,AA179)</f>
        <v>45805</v>
      </c>
      <c r="AC179" cm="1">
        <f t="array" ref="AC179">INDEX(B:B,$AA179)/INDEX(B:B,$AA$2)*1000</f>
        <v>1052.3278442702367</v>
      </c>
      <c r="AD179" cm="1">
        <f t="array" ref="AD179">INDEX(C:C,$AA179)/INDEX(C:C,$AA$2)*1000</f>
        <v>1043.489353318653</v>
      </c>
      <c r="AE179" cm="1">
        <f t="array" ref="AE179">INDEX(D:D,$AA179)/INDEX(D:D,$AA$2)*1000</f>
        <v>1045.2318185696145</v>
      </c>
      <c r="AF179" cm="1">
        <f t="array" ref="AF179">INDEX(E:E,$AA179)/INDEX(E:E,$AA$2)*1000</f>
        <v>1047.4071809191341</v>
      </c>
      <c r="AG179" s="82">
        <f t="shared" si="44"/>
        <v>4.9206633511025754E-3</v>
      </c>
      <c r="AH179" s="82" t="str">
        <f t="shared" si="45"/>
        <v/>
      </c>
      <c r="AI179" s="82" t="str">
        <f t="shared" si="46"/>
        <v/>
      </c>
      <c r="AJ179" s="82" t="str">
        <f t="shared" si="47"/>
        <v/>
      </c>
      <c r="AK179" s="82">
        <f t="shared" si="48"/>
        <v>-3.9178276004811323E-3</v>
      </c>
      <c r="AL179" s="82">
        <f t="shared" si="49"/>
        <v>-2.1753623495196733E-3</v>
      </c>
    </row>
    <row r="180" spans="1:38" ht="15.75" customHeight="1" x14ac:dyDescent="0.2">
      <c r="A180" s="211">
        <v>43728</v>
      </c>
      <c r="B180" s="281">
        <v>1000</v>
      </c>
      <c r="C180" s="281">
        <v>1104.146432</v>
      </c>
      <c r="D180" s="281">
        <v>1104.146432</v>
      </c>
      <c r="E180" s="281">
        <v>1000</v>
      </c>
      <c r="F180" s="281">
        <v>1106.66327</v>
      </c>
      <c r="G180" s="82" t="str">
        <f t="shared" si="50"/>
        <v/>
      </c>
      <c r="H180" s="82" t="str">
        <f t="shared" si="51"/>
        <v/>
      </c>
      <c r="I180" s="82" t="str">
        <f t="shared" si="52"/>
        <v/>
      </c>
      <c r="J180" s="82" t="str">
        <f t="shared" si="53"/>
        <v/>
      </c>
      <c r="K180" s="82">
        <f t="shared" si="54"/>
        <v>-2.5168380000000069E-3</v>
      </c>
      <c r="L180" s="82">
        <f t="shared" si="55"/>
        <v>-2.5168380000000069E-3</v>
      </c>
      <c r="N180">
        <f t="shared" si="59"/>
        <v>1105</v>
      </c>
      <c r="O180" s="212" cm="1">
        <f t="array" ref="O180">INDEX($A:$A,N180)</f>
        <v>45076</v>
      </c>
      <c r="P180" cm="1">
        <f t="array" ref="P180">INDEX(B:B,$N180)/INDEX(B:B,$N$2)*1000</f>
        <v>1048.9317212286633</v>
      </c>
      <c r="Q180" cm="1">
        <f t="array" ref="Q180">INDEX(C:C,$N180)/INDEX(C:C,$N$2)*1000</f>
        <v>1046.5970354898452</v>
      </c>
      <c r="R180" cm="1">
        <f t="array" ref="R180">INDEX(D:D,$N180)/INDEX(D:D,$N$2)*1000</f>
        <v>1047.0595280794028</v>
      </c>
      <c r="S180" cm="1">
        <f t="array" ref="S180">INDEX(E:E,$N180)/INDEX(E:E,$N$2)*1000</f>
        <v>1048.6794797220357</v>
      </c>
      <c r="T180" s="82">
        <f t="shared" si="60"/>
        <v>2.5224150662756981E-4</v>
      </c>
      <c r="U180" s="82" t="str">
        <f t="shared" si="61"/>
        <v/>
      </c>
      <c r="V180" s="82" t="str">
        <f t="shared" si="62"/>
        <v/>
      </c>
      <c r="W180" s="82" t="str">
        <f t="shared" si="56"/>
        <v/>
      </c>
      <c r="X180" s="82">
        <f t="shared" si="57"/>
        <v>-2.0824442321904827E-3</v>
      </c>
      <c r="Y180" s="82">
        <f t="shared" si="58"/>
        <v>-1.6199516426329409E-3</v>
      </c>
      <c r="AA180">
        <f t="shared" si="63"/>
        <v>1607</v>
      </c>
      <c r="AB180" s="265" cm="1">
        <f t="array" ref="AB180">INDEX($A:$A,AA180)</f>
        <v>45806</v>
      </c>
      <c r="AC180" cm="1">
        <f t="array" ref="AC180">INDEX(B:B,$AA180)/INDEX(B:B,$AA$2)*1000</f>
        <v>1054.6524587740153</v>
      </c>
      <c r="AD180" cm="1">
        <f t="array" ref="AD180">INDEX(C:C,$AA180)/INDEX(C:C,$AA$2)*1000</f>
        <v>1046.0721069217827</v>
      </c>
      <c r="AE180" cm="1">
        <f t="array" ref="AE180">INDEX(D:D,$AA180)/INDEX(D:D,$AA$2)*1000</f>
        <v>1047.7636811764514</v>
      </c>
      <c r="AF180" cm="1">
        <f t="array" ref="AF180">INDEX(E:E,$AA180)/INDEX(E:E,$AA$2)*1000</f>
        <v>1049.9348211145807</v>
      </c>
      <c r="AG180" s="82">
        <f t="shared" si="44"/>
        <v>4.7176376594345584E-3</v>
      </c>
      <c r="AH180" s="82" t="str">
        <f t="shared" si="45"/>
        <v/>
      </c>
      <c r="AI180" s="82" t="str">
        <f t="shared" si="46"/>
        <v/>
      </c>
      <c r="AJ180" s="82" t="str">
        <f t="shared" si="47"/>
        <v/>
      </c>
      <c r="AK180" s="82">
        <f t="shared" si="48"/>
        <v>-3.8627141927979666E-3</v>
      </c>
      <c r="AL180" s="82">
        <f t="shared" si="49"/>
        <v>-2.1711399381292721E-3</v>
      </c>
    </row>
    <row r="181" spans="1:38" ht="15.75" customHeight="1" x14ac:dyDescent="0.2">
      <c r="A181" s="211">
        <v>43731</v>
      </c>
      <c r="B181" s="281">
        <v>1000</v>
      </c>
      <c r="C181" s="281">
        <v>1104.2274990000001</v>
      </c>
      <c r="D181" s="281">
        <v>1104.2274990000001</v>
      </c>
      <c r="E181" s="281">
        <v>1000</v>
      </c>
      <c r="F181" s="281">
        <v>1106.736191</v>
      </c>
      <c r="G181" s="82" t="str">
        <f t="shared" si="50"/>
        <v/>
      </c>
      <c r="H181" s="82" t="str">
        <f t="shared" si="51"/>
        <v/>
      </c>
      <c r="I181" s="82" t="str">
        <f t="shared" si="52"/>
        <v/>
      </c>
      <c r="J181" s="82" t="str">
        <f t="shared" si="53"/>
        <v/>
      </c>
      <c r="K181" s="82">
        <f t="shared" si="54"/>
        <v>-2.5086919999998828E-3</v>
      </c>
      <c r="L181" s="82">
        <f t="shared" si="55"/>
        <v>-2.5086919999998828E-3</v>
      </c>
      <c r="N181">
        <f t="shared" si="59"/>
        <v>1106</v>
      </c>
      <c r="O181" s="212" cm="1">
        <f t="array" ref="O181">INDEX($A:$A,N181)</f>
        <v>45077</v>
      </c>
      <c r="P181" cm="1">
        <f t="array" ref="P181">INDEX(B:B,$N181)/INDEX(B:B,$N$2)*1000</f>
        <v>1050.4396424469894</v>
      </c>
      <c r="Q181" cm="1">
        <f t="array" ref="Q181">INDEX(C:C,$N181)/INDEX(C:C,$N$2)*1000</f>
        <v>1048.1108017118686</v>
      </c>
      <c r="R181" cm="1">
        <f t="array" ref="R181">INDEX(D:D,$N181)/INDEX(D:D,$N$2)*1000</f>
        <v>1048.572136731922</v>
      </c>
      <c r="S181" cm="1">
        <f t="array" ref="S181">INDEX(E:E,$N181)/INDEX(E:E,$N$2)*1000</f>
        <v>1050.5461751284888</v>
      </c>
      <c r="T181" s="82" t="str">
        <f t="shared" si="60"/>
        <v/>
      </c>
      <c r="U181" s="82" t="str">
        <f t="shared" si="61"/>
        <v/>
      </c>
      <c r="V181" s="82" t="str">
        <f t="shared" si="62"/>
        <v/>
      </c>
      <c r="W181" s="82">
        <f t="shared" si="56"/>
        <v>-1.0653268149940231E-4</v>
      </c>
      <c r="X181" s="82">
        <f t="shared" si="57"/>
        <v>-2.4353734166202229E-3</v>
      </c>
      <c r="Y181" s="82">
        <f t="shared" si="58"/>
        <v>-1.9740383965668115E-3</v>
      </c>
      <c r="AA181">
        <f t="shared" si="63"/>
        <v>1608</v>
      </c>
      <c r="AB181" s="265" cm="1">
        <f t="array" ref="AB181">INDEX($A:$A,AA181)</f>
        <v>45807</v>
      </c>
      <c r="AC181" cm="1">
        <f t="array" ref="AC181">INDEX(B:B,$AA181)/INDEX(B:B,$AA$2)*1000</f>
        <v>1053.3069167979263</v>
      </c>
      <c r="AD181" cm="1">
        <f t="array" ref="AD181">INDEX(C:C,$AA181)/INDEX(C:C,$AA$2)*1000</f>
        <v>1044.3569018626883</v>
      </c>
      <c r="AE181" cm="1">
        <f t="array" ref="AE181">INDEX(D:D,$AA181)/INDEX(D:D,$AA$2)*1000</f>
        <v>1046.1213529943384</v>
      </c>
      <c r="AF181" cm="1">
        <f t="array" ref="AF181">INDEX(E:E,$AA181)/INDEX(E:E,$AA$2)*1000</f>
        <v>1049.0123808650792</v>
      </c>
      <c r="AG181" s="82">
        <f t="shared" si="44"/>
        <v>4.2945359328471116E-3</v>
      </c>
      <c r="AH181" s="82" t="str">
        <f t="shared" si="45"/>
        <v/>
      </c>
      <c r="AI181" s="82" t="str">
        <f t="shared" si="46"/>
        <v/>
      </c>
      <c r="AJ181" s="82" t="str">
        <f t="shared" si="47"/>
        <v/>
      </c>
      <c r="AK181" s="82">
        <f t="shared" si="48"/>
        <v>-4.6554790023908485E-3</v>
      </c>
      <c r="AL181" s="82">
        <f t="shared" si="49"/>
        <v>-2.8910278707407998E-3</v>
      </c>
    </row>
    <row r="182" spans="1:38" ht="15.75" customHeight="1" x14ac:dyDescent="0.2">
      <c r="A182" s="211">
        <v>43732</v>
      </c>
      <c r="B182" s="281">
        <v>1000</v>
      </c>
      <c r="C182" s="281">
        <v>1102.018503</v>
      </c>
      <c r="D182" s="281">
        <v>1102.018503</v>
      </c>
      <c r="E182" s="281">
        <v>1000</v>
      </c>
      <c r="F182" s="281">
        <v>1105.200227</v>
      </c>
      <c r="G182" s="82" t="str">
        <f t="shared" si="50"/>
        <v/>
      </c>
      <c r="H182" s="82" t="str">
        <f t="shared" si="51"/>
        <v/>
      </c>
      <c r="I182" s="82" t="str">
        <f t="shared" si="52"/>
        <v/>
      </c>
      <c r="J182" s="82" t="str">
        <f t="shared" si="53"/>
        <v/>
      </c>
      <c r="K182" s="82">
        <f t="shared" si="54"/>
        <v>-3.1817240000000311E-3</v>
      </c>
      <c r="L182" s="82">
        <f t="shared" si="55"/>
        <v>-3.1817240000000311E-3</v>
      </c>
      <c r="N182">
        <f t="shared" si="59"/>
        <v>1107</v>
      </c>
      <c r="O182" s="212" cm="1">
        <f t="array" ref="O182">INDEX($A:$A,N182)</f>
        <v>45078</v>
      </c>
      <c r="P182" cm="1">
        <f t="array" ref="P182">INDEX(B:B,$N182)/INDEX(B:B,$N$2)*1000</f>
        <v>1054.2438906110694</v>
      </c>
      <c r="Q182" cm="1">
        <f t="array" ref="Q182">INDEX(C:C,$N182)/INDEX(C:C,$N$2)*1000</f>
        <v>1051.956243898863</v>
      </c>
      <c r="R182" cm="1">
        <f t="array" ref="R182">INDEX(D:D,$N182)/INDEX(D:D,$N$2)*1000</f>
        <v>1052.4094184596106</v>
      </c>
      <c r="S182" cm="1">
        <f t="array" ref="S182">INDEX(E:E,$N182)/INDEX(E:E,$N$2)*1000</f>
        <v>1054.542786033679</v>
      </c>
      <c r="T182" s="82" t="str">
        <f t="shared" si="60"/>
        <v/>
      </c>
      <c r="U182" s="82" t="str">
        <f t="shared" si="61"/>
        <v/>
      </c>
      <c r="V182" s="82" t="str">
        <f t="shared" si="62"/>
        <v/>
      </c>
      <c r="W182" s="82">
        <f t="shared" si="56"/>
        <v>-2.9889542260957567E-4</v>
      </c>
      <c r="X182" s="82">
        <f t="shared" si="57"/>
        <v>-2.5865421348159998E-3</v>
      </c>
      <c r="Y182" s="82">
        <f t="shared" si="58"/>
        <v>-2.1333675740684158E-3</v>
      </c>
      <c r="AA182">
        <f t="shared" si="63"/>
        <v>1609</v>
      </c>
      <c r="AB182" s="265" cm="1">
        <f t="array" ref="AB182">INDEX($A:$A,AA182)</f>
        <v>45810</v>
      </c>
      <c r="AC182" cm="1">
        <f t="array" ref="AC182">INDEX(B:B,$AA182)/INDEX(B:B,$AA$2)*1000</f>
        <v>1054.968562994379</v>
      </c>
      <c r="AD182" cm="1">
        <f t="array" ref="AD182">INDEX(C:C,$AA182)/INDEX(C:C,$AA$2)*1000</f>
        <v>1045.8917398015135</v>
      </c>
      <c r="AE182" cm="1">
        <f t="array" ref="AE182">INDEX(D:D,$AA182)/INDEX(D:D,$AA$2)*1000</f>
        <v>1047.6811908138454</v>
      </c>
      <c r="AF182" cm="1">
        <f t="array" ref="AF182">INDEX(E:E,$AA182)/INDEX(E:E,$AA$2)*1000</f>
        <v>1050.4179397863049</v>
      </c>
      <c r="AG182" s="82">
        <f t="shared" si="44"/>
        <v>4.5506232080740573E-3</v>
      </c>
      <c r="AH182" s="82" t="str">
        <f t="shared" si="45"/>
        <v/>
      </c>
      <c r="AI182" s="82" t="str">
        <f t="shared" si="46"/>
        <v/>
      </c>
      <c r="AJ182" s="82" t="str">
        <f t="shared" si="47"/>
        <v/>
      </c>
      <c r="AK182" s="82">
        <f t="shared" si="48"/>
        <v>-4.526199984791447E-3</v>
      </c>
      <c r="AL182" s="82">
        <f t="shared" si="49"/>
        <v>-2.736748972459509E-3</v>
      </c>
    </row>
    <row r="183" spans="1:38" ht="15.75" customHeight="1" x14ac:dyDescent="0.2">
      <c r="A183" s="211">
        <v>43733</v>
      </c>
      <c r="B183" s="281">
        <v>1000</v>
      </c>
      <c r="C183" s="281">
        <v>1098.912137</v>
      </c>
      <c r="D183" s="281">
        <v>1098.912137</v>
      </c>
      <c r="E183" s="281">
        <v>1000</v>
      </c>
      <c r="F183" s="281">
        <v>1101.519356</v>
      </c>
      <c r="G183" s="82" t="str">
        <f t="shared" si="50"/>
        <v/>
      </c>
      <c r="H183" s="82" t="str">
        <f t="shared" si="51"/>
        <v/>
      </c>
      <c r="I183" s="82" t="str">
        <f t="shared" si="52"/>
        <v/>
      </c>
      <c r="J183" s="82" t="str">
        <f t="shared" si="53"/>
        <v/>
      </c>
      <c r="K183" s="82">
        <f t="shared" si="54"/>
        <v>-2.6072189999999866E-3</v>
      </c>
      <c r="L183" s="82">
        <f t="shared" si="55"/>
        <v>-2.6072189999999866E-3</v>
      </c>
      <c r="N183">
        <f t="shared" si="59"/>
        <v>1108</v>
      </c>
      <c r="O183" s="212" cm="1">
        <f t="array" ref="O183">INDEX($A:$A,N183)</f>
        <v>45079</v>
      </c>
      <c r="P183" cm="1">
        <f t="array" ref="P183">INDEX(B:B,$N183)/INDEX(B:B,$N$2)*1000</f>
        <v>1057.0584647103906</v>
      </c>
      <c r="Q183" cm="1">
        <f t="array" ref="Q183">INDEX(C:C,$N183)/INDEX(C:C,$N$2)*1000</f>
        <v>1055.7242529981834</v>
      </c>
      <c r="R183" cm="1">
        <f t="array" ref="R183">INDEX(D:D,$N183)/INDEX(D:D,$N$2)*1000</f>
        <v>1055.9885553175745</v>
      </c>
      <c r="S183" cm="1">
        <f t="array" ref="S183">INDEX(E:E,$N183)/INDEX(E:E,$N$2)*1000</f>
        <v>1057.3164201135987</v>
      </c>
      <c r="T183" s="82" t="str">
        <f t="shared" si="60"/>
        <v/>
      </c>
      <c r="U183" s="82" t="str">
        <f t="shared" si="61"/>
        <v/>
      </c>
      <c r="V183" s="82" t="str">
        <f t="shared" si="62"/>
        <v/>
      </c>
      <c r="W183" s="82">
        <f t="shared" si="56"/>
        <v>-2.5795540320814323E-4</v>
      </c>
      <c r="X183" s="82">
        <f t="shared" si="57"/>
        <v>-1.59216711541535E-3</v>
      </c>
      <c r="Y183" s="82">
        <f t="shared" si="58"/>
        <v>-1.3278647960241869E-3</v>
      </c>
      <c r="AA183">
        <f t="shared" si="63"/>
        <v>1610</v>
      </c>
      <c r="AB183" s="265" cm="1">
        <f t="array" ref="AB183">INDEX($A:$A,AA183)</f>
        <v>45811</v>
      </c>
      <c r="AC183" cm="1">
        <f t="array" ref="AC183">INDEX(B:B,$AA183)/INDEX(B:B,$AA$2)*1000</f>
        <v>1054.2186325238677</v>
      </c>
      <c r="AD183" cm="1">
        <f t="array" ref="AD183">INDEX(C:C,$AA183)/INDEX(C:C,$AA$2)*1000</f>
        <v>1046.2738718477585</v>
      </c>
      <c r="AE183" cm="1">
        <f t="array" ref="AE183">INDEX(D:D,$AA183)/INDEX(D:D,$AA$2)*1000</f>
        <v>1047.8401424784897</v>
      </c>
      <c r="AF183" cm="1">
        <f t="array" ref="AF183">INDEX(E:E,$AA183)/INDEX(E:E,$AA$2)*1000</f>
        <v>1049.7356099842405</v>
      </c>
      <c r="AG183" s="82">
        <f t="shared" si="44"/>
        <v>4.4830225396272003E-3</v>
      </c>
      <c r="AH183" s="82" t="str">
        <f t="shared" si="45"/>
        <v/>
      </c>
      <c r="AI183" s="82" t="str">
        <f t="shared" si="46"/>
        <v/>
      </c>
      <c r="AJ183" s="82" t="str">
        <f t="shared" si="47"/>
        <v/>
      </c>
      <c r="AK183" s="82">
        <f t="shared" si="48"/>
        <v>-3.4617381364819267E-3</v>
      </c>
      <c r="AL183" s="82">
        <f t="shared" si="49"/>
        <v>-1.8954675057507302E-3</v>
      </c>
    </row>
    <row r="184" spans="1:38" ht="15.75" customHeight="1" x14ac:dyDescent="0.2">
      <c r="A184" s="211">
        <v>43734</v>
      </c>
      <c r="B184" s="281">
        <v>1000</v>
      </c>
      <c r="C184" s="281">
        <v>1099.7834319999999</v>
      </c>
      <c r="D184" s="281">
        <v>1099.7834319999999</v>
      </c>
      <c r="E184" s="281">
        <v>1000</v>
      </c>
      <c r="F184" s="281">
        <v>1102.6244979999999</v>
      </c>
      <c r="G184" s="82" t="str">
        <f t="shared" si="50"/>
        <v/>
      </c>
      <c r="H184" s="82" t="str">
        <f t="shared" si="51"/>
        <v/>
      </c>
      <c r="I184" s="82" t="str">
        <f t="shared" si="52"/>
        <v/>
      </c>
      <c r="J184" s="82" t="str">
        <f t="shared" si="53"/>
        <v/>
      </c>
      <c r="K184" s="82">
        <f t="shared" si="54"/>
        <v>-2.8410659999999551E-3</v>
      </c>
      <c r="L184" s="82">
        <f t="shared" si="55"/>
        <v>-2.8410659999999551E-3</v>
      </c>
      <c r="N184">
        <f t="shared" si="59"/>
        <v>1109</v>
      </c>
      <c r="O184" s="212" cm="1">
        <f t="array" ref="O184">INDEX($A:$A,N184)</f>
        <v>45082</v>
      </c>
      <c r="P184" cm="1">
        <f t="array" ref="P184">INDEX(B:B,$N184)/INDEX(B:B,$N$2)*1000</f>
        <v>1054.5202507809745</v>
      </c>
      <c r="Q184" cm="1">
        <f t="array" ref="Q184">INDEX(C:C,$N184)/INDEX(C:C,$N$2)*1000</f>
        <v>1053.3170039822724</v>
      </c>
      <c r="R184" cm="1">
        <f t="array" ref="R184">INDEX(D:D,$N184)/INDEX(D:D,$N$2)*1000</f>
        <v>1053.5553627047077</v>
      </c>
      <c r="S184" cm="1">
        <f t="array" ref="S184">INDEX(E:E,$N184)/INDEX(E:E,$N$2)*1000</f>
        <v>1054.6359349495372</v>
      </c>
      <c r="T184" s="82" t="str">
        <f t="shared" si="60"/>
        <v/>
      </c>
      <c r="U184" s="82" t="str">
        <f t="shared" si="61"/>
        <v/>
      </c>
      <c r="V184" s="82" t="str">
        <f t="shared" si="62"/>
        <v/>
      </c>
      <c r="W184" s="82">
        <f t="shared" si="56"/>
        <v>-1.1568416856266594E-4</v>
      </c>
      <c r="X184" s="82">
        <f t="shared" si="57"/>
        <v>-1.318930967264805E-3</v>
      </c>
      <c r="Y184" s="82">
        <f t="shared" si="58"/>
        <v>-1.0805722448294546E-3</v>
      </c>
      <c r="AA184">
        <f t="shared" si="63"/>
        <v>1611</v>
      </c>
      <c r="AB184" s="265" cm="1">
        <f t="array" ref="AB184">INDEX($A:$A,AA184)</f>
        <v>45812</v>
      </c>
      <c r="AC184" cm="1">
        <f t="array" ref="AC184">INDEX(B:B,$AA184)/INDEX(B:B,$AA$2)*1000</f>
        <v>1054.9059532062108</v>
      </c>
      <c r="AD184" cm="1">
        <f t="array" ref="AD184">INDEX(C:C,$AA184)/INDEX(C:C,$AA$2)*1000</f>
        <v>1047.5409583155397</v>
      </c>
      <c r="AE184" cm="1">
        <f t="array" ref="AE184">INDEX(D:D,$AA184)/INDEX(D:D,$AA$2)*1000</f>
        <v>1048.9929308941678</v>
      </c>
      <c r="AF184" cm="1">
        <f t="array" ref="AF184">INDEX(E:E,$AA184)/INDEX(E:E,$AA$2)*1000</f>
        <v>1050.4314213061127</v>
      </c>
      <c r="AG184" s="82">
        <f t="shared" si="44"/>
        <v>4.4745319000980997E-3</v>
      </c>
      <c r="AH184" s="82" t="str">
        <f t="shared" si="45"/>
        <v/>
      </c>
      <c r="AI184" s="82" t="str">
        <f t="shared" si="46"/>
        <v/>
      </c>
      <c r="AJ184" s="82" t="str">
        <f t="shared" si="47"/>
        <v/>
      </c>
      <c r="AK184" s="82">
        <f t="shared" si="48"/>
        <v>-2.8904629905730419E-3</v>
      </c>
      <c r="AL184" s="82">
        <f t="shared" si="49"/>
        <v>-1.4384904119449401E-3</v>
      </c>
    </row>
    <row r="185" spans="1:38" ht="15.75" customHeight="1" x14ac:dyDescent="0.2">
      <c r="A185" s="211">
        <v>43735</v>
      </c>
      <c r="B185" s="281">
        <v>1000</v>
      </c>
      <c r="C185" s="281">
        <v>1096.6728860000001</v>
      </c>
      <c r="D185" s="281">
        <v>1096.6728860000001</v>
      </c>
      <c r="E185" s="281">
        <v>1000</v>
      </c>
      <c r="F185" s="281">
        <v>1100.0947140000001</v>
      </c>
      <c r="G185" s="82" t="str">
        <f t="shared" si="50"/>
        <v/>
      </c>
      <c r="H185" s="82" t="str">
        <f t="shared" si="51"/>
        <v/>
      </c>
      <c r="I185" s="82" t="str">
        <f t="shared" si="52"/>
        <v/>
      </c>
      <c r="J185" s="82" t="str">
        <f t="shared" si="53"/>
        <v/>
      </c>
      <c r="K185" s="82">
        <f t="shared" si="54"/>
        <v>-3.4218280000000048E-3</v>
      </c>
      <c r="L185" s="82">
        <f t="shared" si="55"/>
        <v>-3.4218280000000048E-3</v>
      </c>
      <c r="N185">
        <f t="shared" si="59"/>
        <v>1110</v>
      </c>
      <c r="O185" s="212" cm="1">
        <f t="array" ref="O185">INDEX($A:$A,N185)</f>
        <v>45083</v>
      </c>
      <c r="P185" cm="1">
        <f t="array" ref="P185">INDEX(B:B,$N185)/INDEX(B:B,$N$2)*1000</f>
        <v>1055.4046489946018</v>
      </c>
      <c r="Q185" cm="1">
        <f t="array" ref="Q185">INDEX(C:C,$N185)/INDEX(C:C,$N$2)*1000</f>
        <v>1054.6501551159777</v>
      </c>
      <c r="R185" cm="1">
        <f t="array" ref="R185">INDEX(D:D,$N185)/INDEX(D:D,$N$2)*1000</f>
        <v>1054.7996177277166</v>
      </c>
      <c r="S185" cm="1">
        <f t="array" ref="S185">INDEX(E:E,$N185)/INDEX(E:E,$N$2)*1000</f>
        <v>1055.5674921688692</v>
      </c>
      <c r="T185" s="82" t="str">
        <f t="shared" si="60"/>
        <v/>
      </c>
      <c r="U185" s="82" t="str">
        <f t="shared" si="61"/>
        <v/>
      </c>
      <c r="V185" s="82" t="str">
        <f t="shared" si="62"/>
        <v/>
      </c>
      <c r="W185" s="82">
        <f t="shared" si="56"/>
        <v>-1.6284317426743655E-4</v>
      </c>
      <c r="X185" s="82">
        <f t="shared" si="57"/>
        <v>-9.1733705289152563E-4</v>
      </c>
      <c r="Y185" s="82">
        <f t="shared" si="58"/>
        <v>-7.6787444115257127E-4</v>
      </c>
      <c r="AA185">
        <f t="shared" si="63"/>
        <v>1612</v>
      </c>
      <c r="AB185" s="265" cm="1">
        <f t="array" ref="AB185">INDEX($A:$A,AA185)</f>
        <v>45813</v>
      </c>
      <c r="AC185" cm="1">
        <f t="array" ref="AC185">INDEX(B:B,$AA185)/INDEX(B:B,$AA$2)*1000</f>
        <v>1053.7609493071975</v>
      </c>
      <c r="AD185" cm="1">
        <f t="array" ref="AD185">INDEX(C:C,$AA185)/INDEX(C:C,$AA$2)*1000</f>
        <v>1045.9879792181541</v>
      </c>
      <c r="AE185" cm="1">
        <f t="array" ref="AE185">INDEX(D:D,$AA185)/INDEX(D:D,$AA$2)*1000</f>
        <v>1047.5203823783925</v>
      </c>
      <c r="AF185" cm="1">
        <f t="array" ref="AF185">INDEX(E:E,$AA185)/INDEX(E:E,$AA$2)*1000</f>
        <v>1049.2734679124958</v>
      </c>
      <c r="AG185" s="82">
        <f t="shared" si="44"/>
        <v>4.4874813947017173E-3</v>
      </c>
      <c r="AH185" s="82" t="str">
        <f t="shared" si="45"/>
        <v/>
      </c>
      <c r="AI185" s="82" t="str">
        <f t="shared" si="46"/>
        <v/>
      </c>
      <c r="AJ185" s="82" t="str">
        <f t="shared" si="47"/>
        <v/>
      </c>
      <c r="AK185" s="82">
        <f t="shared" si="48"/>
        <v>-3.2854886943416658E-3</v>
      </c>
      <c r="AL185" s="82">
        <f t="shared" si="49"/>
        <v>-1.7530855341033203E-3</v>
      </c>
    </row>
    <row r="186" spans="1:38" ht="15.75" customHeight="1" x14ac:dyDescent="0.2">
      <c r="A186" s="211">
        <v>43738</v>
      </c>
      <c r="B186" s="281">
        <v>1000</v>
      </c>
      <c r="C186" s="281">
        <v>1099.6458419999999</v>
      </c>
      <c r="D186" s="281">
        <v>1099.6458419999999</v>
      </c>
      <c r="E186" s="281">
        <v>1000</v>
      </c>
      <c r="F186" s="281">
        <v>1102.834664</v>
      </c>
      <c r="G186" s="82" t="str">
        <f t="shared" si="50"/>
        <v/>
      </c>
      <c r="H186" s="82" t="str">
        <f t="shared" si="51"/>
        <v/>
      </c>
      <c r="I186" s="82" t="str">
        <f t="shared" si="52"/>
        <v/>
      </c>
      <c r="J186" s="82" t="str">
        <f t="shared" si="53"/>
        <v/>
      </c>
      <c r="K186" s="82">
        <f t="shared" si="54"/>
        <v>-3.1888220000000729E-3</v>
      </c>
      <c r="L186" s="82">
        <f t="shared" si="55"/>
        <v>-3.1888220000000729E-3</v>
      </c>
      <c r="N186">
        <f t="shared" si="59"/>
        <v>1111</v>
      </c>
      <c r="O186" s="212" cm="1">
        <f t="array" ref="O186">INDEX($A:$A,N186)</f>
        <v>45084</v>
      </c>
      <c r="P186" cm="1">
        <f t="array" ref="P186">INDEX(B:B,$N186)/INDEX(B:B,$N$2)*1000</f>
        <v>1046.4488040711076</v>
      </c>
      <c r="Q186" cm="1">
        <f t="array" ref="Q186">INDEX(C:C,$N186)/INDEX(C:C,$N$2)*1000</f>
        <v>1045.7427963652326</v>
      </c>
      <c r="R186" cm="1">
        <f t="array" ref="R186">INDEX(D:D,$N186)/INDEX(D:D,$N$2)*1000</f>
        <v>1045.882654137233</v>
      </c>
      <c r="S186" cm="1">
        <f t="array" ref="S186">INDEX(E:E,$N186)/INDEX(E:E,$N$2)*1000</f>
        <v>1046.2953767649435</v>
      </c>
      <c r="T186" s="82">
        <f t="shared" si="60"/>
        <v>1.5342730616407606E-4</v>
      </c>
      <c r="U186" s="82" t="str">
        <f t="shared" si="61"/>
        <v/>
      </c>
      <c r="V186" s="82" t="str">
        <f t="shared" si="62"/>
        <v/>
      </c>
      <c r="W186" s="82" t="str">
        <f t="shared" si="56"/>
        <v/>
      </c>
      <c r="X186" s="82">
        <f t="shared" si="57"/>
        <v>-5.5258039971090511E-4</v>
      </c>
      <c r="Y186" s="82">
        <f t="shared" si="58"/>
        <v>-4.1272262771053646E-4</v>
      </c>
      <c r="AA186">
        <f t="shared" si="63"/>
        <v>1613</v>
      </c>
      <c r="AB186" s="265" cm="1">
        <f t="array" ref="AB186">INDEX($A:$A,AA186)</f>
        <v>45814</v>
      </c>
      <c r="AC186" cm="1">
        <f t="array" ref="AC186">INDEX(B:B,$AA186)/INDEX(B:B,$AA$2)*1000</f>
        <v>1053.4836385413537</v>
      </c>
      <c r="AD186" cm="1">
        <f t="array" ref="AD186">INDEX(C:C,$AA186)/INDEX(C:C,$AA$2)*1000</f>
        <v>1046.6175403839302</v>
      </c>
      <c r="AE186" cm="1">
        <f t="array" ref="AE186">INDEX(D:D,$AA186)/INDEX(D:D,$AA$2)*1000</f>
        <v>1047.9711575756035</v>
      </c>
      <c r="AF186" cm="1">
        <f t="array" ref="AF186">INDEX(E:E,$AA186)/INDEX(E:E,$AA$2)*1000</f>
        <v>1048.9780759352661</v>
      </c>
      <c r="AG186" s="82">
        <f t="shared" si="44"/>
        <v>4.5055626060875511E-3</v>
      </c>
      <c r="AH186" s="82" t="str">
        <f t="shared" si="45"/>
        <v/>
      </c>
      <c r="AI186" s="82" t="str">
        <f t="shared" si="46"/>
        <v/>
      </c>
      <c r="AJ186" s="82" t="str">
        <f t="shared" si="47"/>
        <v/>
      </c>
      <c r="AK186" s="82">
        <f t="shared" si="48"/>
        <v>-2.3605355513359426E-3</v>
      </c>
      <c r="AL186" s="82">
        <f t="shared" si="49"/>
        <v>-1.0069183596626771E-3</v>
      </c>
    </row>
    <row r="187" spans="1:38" ht="15.75" customHeight="1" x14ac:dyDescent="0.2">
      <c r="A187" s="211">
        <v>43739</v>
      </c>
      <c r="B187" s="281">
        <v>1000</v>
      </c>
      <c r="C187" s="281">
        <v>1093.9199960000001</v>
      </c>
      <c r="D187" s="281">
        <v>1093.9199960000001</v>
      </c>
      <c r="E187" s="281">
        <v>1000</v>
      </c>
      <c r="F187" s="281">
        <v>1097.7100600000001</v>
      </c>
      <c r="G187" s="82" t="str">
        <f t="shared" si="50"/>
        <v/>
      </c>
      <c r="H187" s="82" t="str">
        <f t="shared" si="51"/>
        <v/>
      </c>
      <c r="I187" s="82" t="str">
        <f t="shared" si="52"/>
        <v/>
      </c>
      <c r="J187" s="82" t="str">
        <f t="shared" si="53"/>
        <v/>
      </c>
      <c r="K187" s="82">
        <f t="shared" si="54"/>
        <v>-3.7900640000000296E-3</v>
      </c>
      <c r="L187" s="82">
        <f t="shared" si="55"/>
        <v>-3.7900640000000296E-3</v>
      </c>
      <c r="N187">
        <f t="shared" si="59"/>
        <v>1112</v>
      </c>
      <c r="O187" s="212" cm="1">
        <f t="array" ref="O187">INDEX($A:$A,N187)</f>
        <v>45085</v>
      </c>
      <c r="P187" cm="1">
        <f t="array" ref="P187">INDEX(B:B,$N187)/INDEX(B:B,$N$2)*1000</f>
        <v>1049.8269137207719</v>
      </c>
      <c r="Q187" cm="1">
        <f t="array" ref="Q187">INDEX(C:C,$N187)/INDEX(C:C,$N$2)*1000</f>
        <v>1049.1527483932548</v>
      </c>
      <c r="R187" cm="1">
        <f t="array" ref="R187">INDEX(D:D,$N187)/INDEX(D:D,$N$2)*1000</f>
        <v>1049.2862986582877</v>
      </c>
      <c r="S187" cm="1">
        <f t="array" ref="S187">INDEX(E:E,$N187)/INDEX(E:E,$N$2)*1000</f>
        <v>1049.696050652911</v>
      </c>
      <c r="T187" s="82">
        <f t="shared" si="60"/>
        <v>1.3086306786090063E-4</v>
      </c>
      <c r="U187" s="82" t="str">
        <f t="shared" si="61"/>
        <v/>
      </c>
      <c r="V187" s="82" t="str">
        <f t="shared" si="62"/>
        <v/>
      </c>
      <c r="W187" s="82" t="str">
        <f t="shared" si="56"/>
        <v/>
      </c>
      <c r="X187" s="82">
        <f t="shared" si="57"/>
        <v>-5.4330225965622963E-4</v>
      </c>
      <c r="Y187" s="82">
        <f t="shared" si="58"/>
        <v>-4.0975199462332058E-4</v>
      </c>
      <c r="AA187">
        <f t="shared" si="63"/>
        <v>1614</v>
      </c>
      <c r="AB187" s="265" cm="1">
        <f t="array" ref="AB187">INDEX($A:$A,AA187)</f>
        <v>45817</v>
      </c>
      <c r="AC187" cm="1">
        <f t="array" ref="AC187">INDEX(B:B,$AA187)/INDEX(B:B,$AA$2)*1000</f>
        <v>1052.176143000034</v>
      </c>
      <c r="AD187" cm="1">
        <f t="array" ref="AD187">INDEX(C:C,$AA187)/INDEX(C:C,$AA$2)*1000</f>
        <v>1046.070156736673</v>
      </c>
      <c r="AE187" cm="1">
        <f t="array" ref="AE187">INDEX(D:D,$AA187)/INDEX(D:D,$AA$2)*1000</f>
        <v>1047.2739215200193</v>
      </c>
      <c r="AF187" cm="1">
        <f t="array" ref="AF187">INDEX(E:E,$AA187)/INDEX(E:E,$AA$2)*1000</f>
        <v>1047.6398596476981</v>
      </c>
      <c r="AG187" s="82">
        <f t="shared" si="44"/>
        <v>4.5362833523358856E-3</v>
      </c>
      <c r="AH187" s="82" t="str">
        <f t="shared" si="45"/>
        <v/>
      </c>
      <c r="AI187" s="82" t="str">
        <f t="shared" si="46"/>
        <v/>
      </c>
      <c r="AJ187" s="82" t="str">
        <f t="shared" si="47"/>
        <v/>
      </c>
      <c r="AK187" s="82">
        <f t="shared" si="48"/>
        <v>-1.5697029110251606E-3</v>
      </c>
      <c r="AL187" s="82">
        <f t="shared" si="49"/>
        <v>-3.6593812767887356E-4</v>
      </c>
    </row>
    <row r="188" spans="1:38" ht="15.75" customHeight="1" x14ac:dyDescent="0.2">
      <c r="A188" s="211">
        <v>43740</v>
      </c>
      <c r="B188" s="281">
        <v>1000</v>
      </c>
      <c r="C188" s="281">
        <v>1091.7494509999999</v>
      </c>
      <c r="D188" s="281">
        <v>1091.7494509999999</v>
      </c>
      <c r="E188" s="281">
        <v>1000</v>
      </c>
      <c r="F188" s="281">
        <v>1095.7575429999999</v>
      </c>
      <c r="G188" s="82" t="str">
        <f t="shared" si="50"/>
        <v/>
      </c>
      <c r="H188" s="82" t="str">
        <f t="shared" si="51"/>
        <v/>
      </c>
      <c r="I188" s="82" t="str">
        <f t="shared" si="52"/>
        <v/>
      </c>
      <c r="J188" s="82" t="str">
        <f t="shared" si="53"/>
        <v/>
      </c>
      <c r="K188" s="82">
        <f t="shared" si="54"/>
        <v>-4.0080920000000334E-3</v>
      </c>
      <c r="L188" s="82">
        <f t="shared" si="55"/>
        <v>-4.0080920000000334E-3</v>
      </c>
      <c r="N188">
        <f t="shared" si="59"/>
        <v>1113</v>
      </c>
      <c r="O188" s="212" cm="1">
        <f t="array" ref="O188">INDEX($A:$A,N188)</f>
        <v>45086</v>
      </c>
      <c r="P188" cm="1">
        <f t="array" ref="P188">INDEX(B:B,$N188)/INDEX(B:B,$N$2)*1000</f>
        <v>1051.3607288385126</v>
      </c>
      <c r="Q188" cm="1">
        <f t="array" ref="Q188">INDEX(C:C,$N188)/INDEX(C:C,$N$2)*1000</f>
        <v>1050.0584689520181</v>
      </c>
      <c r="R188" cm="1">
        <f t="array" ref="R188">INDEX(D:D,$N188)/INDEX(D:D,$N$2)*1000</f>
        <v>1050.3164422000605</v>
      </c>
      <c r="S188" cm="1">
        <f t="array" ref="S188">INDEX(E:E,$N188)/INDEX(E:E,$N$2)*1000</f>
        <v>1051.2836561445831</v>
      </c>
      <c r="T188" s="82">
        <f t="shared" si="60"/>
        <v>7.7072693929494565E-5</v>
      </c>
      <c r="U188" s="82" t="str">
        <f t="shared" si="61"/>
        <v/>
      </c>
      <c r="V188" s="82" t="str">
        <f t="shared" si="62"/>
        <v/>
      </c>
      <c r="W188" s="82" t="str">
        <f t="shared" si="56"/>
        <v/>
      </c>
      <c r="X188" s="82">
        <f t="shared" si="57"/>
        <v>-1.2251871925650448E-3</v>
      </c>
      <c r="Y188" s="82">
        <f t="shared" si="58"/>
        <v>-9.6721394452265483E-4</v>
      </c>
      <c r="AA188">
        <f t="shared" si="63"/>
        <v>1615</v>
      </c>
      <c r="AB188" s="265" cm="1">
        <f t="array" ref="AB188">INDEX($A:$A,AA188)</f>
        <v>45818</v>
      </c>
      <c r="AC188" cm="1">
        <f t="array" ref="AC188">INDEX(B:B,$AA188)/INDEX(B:B,$AA$2)*1000</f>
        <v>1054.843738025756</v>
      </c>
      <c r="AD188" cm="1">
        <f t="array" ref="AD188">INDEX(C:C,$AA188)/INDEX(C:C,$AA$2)*1000</f>
        <v>1049.2900187008242</v>
      </c>
      <c r="AE188" cm="1">
        <f t="array" ref="AE188">INDEX(D:D,$AA188)/INDEX(D:D,$AA$2)*1000</f>
        <v>1050.3849076402544</v>
      </c>
      <c r="AF188" cm="1">
        <f t="array" ref="AF188">INDEX(E:E,$AA188)/INDEX(E:E,$AA$2)*1000</f>
        <v>1050.3254707886433</v>
      </c>
      <c r="AG188" s="82">
        <f t="shared" si="44"/>
        <v>4.5182672371126952E-3</v>
      </c>
      <c r="AH188" s="82" t="str">
        <f t="shared" si="45"/>
        <v/>
      </c>
      <c r="AI188" s="82">
        <f t="shared" si="46"/>
        <v>5.9436851611053498E-5</v>
      </c>
      <c r="AJ188" s="82" t="str">
        <f t="shared" si="47"/>
        <v/>
      </c>
      <c r="AK188" s="82">
        <f t="shared" si="48"/>
        <v>-1.035452087819067E-3</v>
      </c>
      <c r="AL188" s="82" t="str">
        <f t="shared" si="49"/>
        <v/>
      </c>
    </row>
    <row r="189" spans="1:38" ht="15.75" customHeight="1" x14ac:dyDescent="0.2">
      <c r="A189" s="211">
        <v>43741</v>
      </c>
      <c r="B189" s="281">
        <v>1000</v>
      </c>
      <c r="C189" s="281">
        <v>1098.8042869999999</v>
      </c>
      <c r="D189" s="281">
        <v>1098.8042869999999</v>
      </c>
      <c r="E189" s="281">
        <v>1000</v>
      </c>
      <c r="F189" s="281">
        <v>1102.456942</v>
      </c>
      <c r="G189" s="82" t="str">
        <f t="shared" si="50"/>
        <v/>
      </c>
      <c r="H189" s="82" t="str">
        <f t="shared" si="51"/>
        <v/>
      </c>
      <c r="I189" s="82" t="str">
        <f t="shared" si="52"/>
        <v/>
      </c>
      <c r="J189" s="82" t="str">
        <f t="shared" si="53"/>
        <v/>
      </c>
      <c r="K189" s="82">
        <f t="shared" si="54"/>
        <v>-3.6526550000000953E-3</v>
      </c>
      <c r="L189" s="82">
        <f t="shared" si="55"/>
        <v>-3.6526550000000953E-3</v>
      </c>
      <c r="N189">
        <f t="shared" si="59"/>
        <v>1114</v>
      </c>
      <c r="O189" s="212" cm="1">
        <f t="array" ref="O189">INDEX($A:$A,N189)</f>
        <v>45089</v>
      </c>
      <c r="P189" cm="1">
        <f t="array" ref="P189">INDEX(B:B,$N189)/INDEX(B:B,$N$2)*1000</f>
        <v>1055.2528630760419</v>
      </c>
      <c r="Q189" cm="1">
        <f t="array" ref="Q189">INDEX(C:C,$N189)/INDEX(C:C,$N$2)*1000</f>
        <v>1054.3022592286559</v>
      </c>
      <c r="R189" cm="1">
        <f t="array" ref="R189">INDEX(D:D,$N189)/INDEX(D:D,$N$2)*1000</f>
        <v>1054.4905708832077</v>
      </c>
      <c r="S189" cm="1">
        <f t="array" ref="S189">INDEX(E:E,$N189)/INDEX(E:E,$N$2)*1000</f>
        <v>1055.1149523475326</v>
      </c>
      <c r="T189" s="82">
        <f t="shared" si="60"/>
        <v>1.3791072850926866E-4</v>
      </c>
      <c r="U189" s="82" t="str">
        <f t="shared" si="61"/>
        <v/>
      </c>
      <c r="V189" s="82" t="str">
        <f t="shared" si="62"/>
        <v/>
      </c>
      <c r="W189" s="82" t="str">
        <f t="shared" si="56"/>
        <v/>
      </c>
      <c r="X189" s="82">
        <f t="shared" si="57"/>
        <v>-8.1269311887672299E-4</v>
      </c>
      <c r="Y189" s="82">
        <f t="shared" si="58"/>
        <v>-6.243814643248697E-4</v>
      </c>
      <c r="AA189">
        <f t="shared" si="63"/>
        <v>1616</v>
      </c>
      <c r="AB189" s="265" cm="1">
        <f t="array" ref="AB189">INDEX($A:$A,AA189)</f>
        <v>45819</v>
      </c>
      <c r="AC189" cm="1">
        <f t="array" ref="AC189">INDEX(B:B,$AA189)/INDEX(B:B,$AA$2)*1000</f>
        <v>1054.9462110069776</v>
      </c>
      <c r="AD189" cm="1">
        <f t="array" ref="AD189">INDEX(C:C,$AA189)/INDEX(C:C,$AA$2)*1000</f>
        <v>1049.6605799304691</v>
      </c>
      <c r="AE189" cm="1">
        <f t="array" ref="AE189">INDEX(D:D,$AA189)/INDEX(D:D,$AA$2)*1000</f>
        <v>1050.7026156678835</v>
      </c>
      <c r="AF189" cm="1">
        <f t="array" ref="AF189">INDEX(E:E,$AA189)/INDEX(E:E,$AA$2)*1000</f>
        <v>1050.418634354462</v>
      </c>
      <c r="AG189" s="82">
        <f t="shared" si="44"/>
        <v>4.5275766525155635E-3</v>
      </c>
      <c r="AH189" s="82" t="str">
        <f t="shared" si="45"/>
        <v/>
      </c>
      <c r="AI189" s="82">
        <f t="shared" si="46"/>
        <v>2.8398131342146369E-4</v>
      </c>
      <c r="AJ189" s="82" t="str">
        <f t="shared" si="47"/>
        <v/>
      </c>
      <c r="AK189" s="82">
        <f t="shared" si="48"/>
        <v>-7.5805442399291682E-4</v>
      </c>
      <c r="AL189" s="82" t="str">
        <f t="shared" si="49"/>
        <v/>
      </c>
    </row>
    <row r="190" spans="1:38" ht="15.75" customHeight="1" x14ac:dyDescent="0.2">
      <c r="A190" s="211">
        <v>43742</v>
      </c>
      <c r="B190" s="281">
        <v>1000</v>
      </c>
      <c r="C190" s="281">
        <v>1102.7248050000001</v>
      </c>
      <c r="D190" s="281">
        <v>1102.7248050000001</v>
      </c>
      <c r="E190" s="281">
        <v>1000</v>
      </c>
      <c r="F190" s="281">
        <v>1106.063811</v>
      </c>
      <c r="G190" s="82" t="str">
        <f t="shared" si="50"/>
        <v/>
      </c>
      <c r="H190" s="82" t="str">
        <f t="shared" si="51"/>
        <v/>
      </c>
      <c r="I190" s="82" t="str">
        <f t="shared" si="52"/>
        <v/>
      </c>
      <c r="J190" s="82" t="str">
        <f t="shared" si="53"/>
        <v/>
      </c>
      <c r="K190" s="82">
        <f t="shared" si="54"/>
        <v>-3.3390059999999265E-3</v>
      </c>
      <c r="L190" s="82">
        <f t="shared" si="55"/>
        <v>-3.3390059999999265E-3</v>
      </c>
      <c r="N190">
        <f t="shared" si="59"/>
        <v>1115</v>
      </c>
      <c r="O190" s="212" cm="1">
        <f t="array" ref="O190">INDEX($A:$A,N190)</f>
        <v>45090</v>
      </c>
      <c r="P190" cm="1">
        <f t="array" ref="P190">INDEX(B:B,$N190)/INDEX(B:B,$N$2)*1000</f>
        <v>1050.8054300505153</v>
      </c>
      <c r="Q190" cm="1">
        <f t="array" ref="Q190">INDEX(C:C,$N190)/INDEX(C:C,$N$2)*1000</f>
        <v>1050.8260024125109</v>
      </c>
      <c r="R190" cm="1">
        <f t="array" ref="R190">INDEX(D:D,$N190)/INDEX(D:D,$N$2)*1000</f>
        <v>1050.8219275183162</v>
      </c>
      <c r="S190" cm="1">
        <f t="array" ref="S190">INDEX(E:E,$N190)/INDEX(E:E,$N$2)*1000</f>
        <v>1050.3148220520313</v>
      </c>
      <c r="T190" s="82">
        <f t="shared" si="60"/>
        <v>4.90607998483938E-4</v>
      </c>
      <c r="U190" s="82">
        <f t="shared" si="61"/>
        <v>5.1118036047955687E-4</v>
      </c>
      <c r="V190" s="82">
        <f t="shared" si="62"/>
        <v>5.0710546628488374E-4</v>
      </c>
      <c r="W190" s="82" t="str">
        <f t="shared" si="56"/>
        <v/>
      </c>
      <c r="X190" s="82" t="str">
        <f t="shared" si="57"/>
        <v/>
      </c>
      <c r="Y190" s="82" t="str">
        <f t="shared" si="58"/>
        <v/>
      </c>
      <c r="AA190">
        <f t="shared" si="63"/>
        <v>1617</v>
      </c>
      <c r="AB190" s="265" cm="1">
        <f t="array" ref="AB190">INDEX($A:$A,AA190)</f>
        <v>45820</v>
      </c>
      <c r="AC190" cm="1">
        <f t="array" ref="AC190">INDEX(B:B,$AA190)/INDEX(B:B,$AA$2)*1000</f>
        <v>1054.8612718920488</v>
      </c>
      <c r="AD190" cm="1">
        <f t="array" ref="AD190">INDEX(C:C,$AA190)/INDEX(C:C,$AA$2)*1000</f>
        <v>1049.639013798926</v>
      </c>
      <c r="AE190" cm="1">
        <f t="array" ref="AE190">INDEX(D:D,$AA190)/INDEX(D:D,$AA$2)*1000</f>
        <v>1050.6685566040996</v>
      </c>
      <c r="AF190" cm="1">
        <f t="array" ref="AF190">INDEX(E:E,$AA190)/INDEX(E:E,$AA$2)*1000</f>
        <v>1050.334720736168</v>
      </c>
      <c r="AG190" s="82">
        <f t="shared" si="44"/>
        <v>4.5265511558807252E-3</v>
      </c>
      <c r="AH190" s="82" t="str">
        <f t="shared" si="45"/>
        <v/>
      </c>
      <c r="AI190" s="82">
        <f t="shared" si="46"/>
        <v>3.3383586793161155E-4</v>
      </c>
      <c r="AJ190" s="82" t="str">
        <f t="shared" si="47"/>
        <v/>
      </c>
      <c r="AK190" s="82">
        <f t="shared" si="48"/>
        <v>-6.9570693724199369E-4</v>
      </c>
      <c r="AL190" s="82" t="str">
        <f t="shared" si="49"/>
        <v/>
      </c>
    </row>
    <row r="191" spans="1:38" ht="15.75" customHeight="1" x14ac:dyDescent="0.2">
      <c r="A191" s="211">
        <v>43745</v>
      </c>
      <c r="B191" s="281">
        <v>1000</v>
      </c>
      <c r="C191" s="281">
        <v>1098.3927040000001</v>
      </c>
      <c r="D191" s="281">
        <v>1098.3927040000001</v>
      </c>
      <c r="E191" s="281">
        <v>1000</v>
      </c>
      <c r="F191" s="281">
        <v>1101.936702</v>
      </c>
      <c r="G191" s="82" t="str">
        <f t="shared" si="50"/>
        <v/>
      </c>
      <c r="H191" s="82" t="str">
        <f t="shared" si="51"/>
        <v/>
      </c>
      <c r="I191" s="82" t="str">
        <f t="shared" si="52"/>
        <v/>
      </c>
      <c r="J191" s="82" t="str">
        <f t="shared" si="53"/>
        <v/>
      </c>
      <c r="K191" s="82">
        <f t="shared" si="54"/>
        <v>-3.5439979999998743E-3</v>
      </c>
      <c r="L191" s="82">
        <f t="shared" si="55"/>
        <v>-3.5439979999998743E-3</v>
      </c>
      <c r="N191">
        <f t="shared" si="59"/>
        <v>1116</v>
      </c>
      <c r="O191" s="212" cm="1">
        <f t="array" ref="O191">INDEX($A:$A,N191)</f>
        <v>45091</v>
      </c>
      <c r="P191" cm="1">
        <f t="array" ref="P191">INDEX(B:B,$N191)/INDEX(B:B,$N$2)*1000</f>
        <v>1055.6490973002278</v>
      </c>
      <c r="Q191" cm="1">
        <f t="array" ref="Q191">INDEX(C:C,$N191)/INDEX(C:C,$N$2)*1000</f>
        <v>1055.3949617918304</v>
      </c>
      <c r="R191" cm="1">
        <f t="array" ref="R191">INDEX(D:D,$N191)/INDEX(D:D,$N$2)*1000</f>
        <v>1055.4453052380195</v>
      </c>
      <c r="S191" cm="1">
        <f t="array" ref="S191">INDEX(E:E,$N191)/INDEX(E:E,$N$2)*1000</f>
        <v>1055.304002750471</v>
      </c>
      <c r="T191" s="82">
        <f t="shared" si="60"/>
        <v>3.4509454975682275E-4</v>
      </c>
      <c r="U191" s="82">
        <f t="shared" si="61"/>
        <v>9.0959041359383265E-5</v>
      </c>
      <c r="V191" s="82">
        <f t="shared" si="62"/>
        <v>1.4130248754850073E-4</v>
      </c>
      <c r="W191" s="82" t="str">
        <f t="shared" si="56"/>
        <v/>
      </c>
      <c r="X191" s="82" t="str">
        <f t="shared" si="57"/>
        <v/>
      </c>
      <c r="Y191" s="82" t="str">
        <f t="shared" si="58"/>
        <v/>
      </c>
      <c r="AA191">
        <f t="shared" si="63"/>
        <v>1618</v>
      </c>
      <c r="AB191" s="265" cm="1">
        <f t="array" ref="AB191">INDEX($A:$A,AA191)</f>
        <v>45821</v>
      </c>
      <c r="AC191" cm="1">
        <f t="array" ref="AC191">INDEX(B:B,$AA191)/INDEX(B:B,$AA$2)*1000</f>
        <v>1048.8796917456445</v>
      </c>
      <c r="AD191" cm="1">
        <f t="array" ref="AD191">INDEX(C:C,$AA191)/INDEX(C:C,$AA$2)*1000</f>
        <v>1042.7220699254892</v>
      </c>
      <c r="AE191" cm="1">
        <f t="array" ref="AE191">INDEX(D:D,$AA191)/INDEX(D:D,$AA$2)*1000</f>
        <v>1043.9360152451745</v>
      </c>
      <c r="AF191" cm="1">
        <f t="array" ref="AF191">INDEX(E:E,$AA191)/INDEX(E:E,$AA$2)*1000</f>
        <v>1044.3529642216779</v>
      </c>
      <c r="AG191" s="82">
        <f t="shared" si="44"/>
        <v>4.526727523966656E-3</v>
      </c>
      <c r="AH191" s="82" t="str">
        <f t="shared" si="45"/>
        <v/>
      </c>
      <c r="AI191" s="82" t="str">
        <f t="shared" si="46"/>
        <v/>
      </c>
      <c r="AJ191" s="82" t="str">
        <f t="shared" si="47"/>
        <v/>
      </c>
      <c r="AK191" s="82">
        <f t="shared" si="48"/>
        <v>-1.6308942961886714E-3</v>
      </c>
      <c r="AL191" s="82">
        <f t="shared" si="49"/>
        <v>-4.1694897650336314E-4</v>
      </c>
    </row>
    <row r="192" spans="1:38" ht="15.75" customHeight="1" x14ac:dyDescent="0.2">
      <c r="A192" s="211">
        <v>43746</v>
      </c>
      <c r="B192" s="281">
        <v>1000</v>
      </c>
      <c r="C192" s="281">
        <v>1093.598673</v>
      </c>
      <c r="D192" s="281">
        <v>1093.598673</v>
      </c>
      <c r="E192" s="281">
        <v>1000</v>
      </c>
      <c r="F192" s="281">
        <v>1097.6374470000001</v>
      </c>
      <c r="G192" s="82" t="str">
        <f t="shared" si="50"/>
        <v/>
      </c>
      <c r="H192" s="82" t="str">
        <f t="shared" si="51"/>
        <v/>
      </c>
      <c r="I192" s="82" t="str">
        <f t="shared" si="52"/>
        <v/>
      </c>
      <c r="J192" s="82" t="str">
        <f t="shared" si="53"/>
        <v/>
      </c>
      <c r="K192" s="82">
        <f t="shared" si="54"/>
        <v>-4.0387740000001034E-3</v>
      </c>
      <c r="L192" s="82">
        <f t="shared" si="55"/>
        <v>-4.0387740000001034E-3</v>
      </c>
      <c r="N192">
        <f t="shared" si="59"/>
        <v>1117</v>
      </c>
      <c r="O192" s="212" cm="1">
        <f t="array" ref="O192">INDEX($A:$A,N192)</f>
        <v>45092</v>
      </c>
      <c r="P192" cm="1">
        <f t="array" ref="P192">INDEX(B:B,$N192)/INDEX(B:B,$N$2)*1000</f>
        <v>1059.0983854402541</v>
      </c>
      <c r="Q192" cm="1">
        <f t="array" ref="Q192">INDEX(C:C,$N192)/INDEX(C:C,$N$2)*1000</f>
        <v>1059.2586230213799</v>
      </c>
      <c r="R192" cm="1">
        <f t="array" ref="R192">INDEX(D:D,$N192)/INDEX(D:D,$N$2)*1000</f>
        <v>1059.2268801608147</v>
      </c>
      <c r="S192" cm="1">
        <f t="array" ref="S192">INDEX(E:E,$N192)/INDEX(E:E,$N$2)*1000</f>
        <v>1058.8951281205473</v>
      </c>
      <c r="T192" s="82">
        <f t="shared" si="60"/>
        <v>2.0325731970683591E-4</v>
      </c>
      <c r="U192" s="82">
        <f t="shared" si="61"/>
        <v>3.6349490083262026E-4</v>
      </c>
      <c r="V192" s="82">
        <f t="shared" si="62"/>
        <v>3.3175204026747451E-4</v>
      </c>
      <c r="W192" s="82" t="str">
        <f t="shared" si="56"/>
        <v/>
      </c>
      <c r="X192" s="82" t="str">
        <f t="shared" si="57"/>
        <v/>
      </c>
      <c r="Y192" s="82" t="str">
        <f t="shared" si="58"/>
        <v/>
      </c>
      <c r="AA192">
        <f t="shared" si="63"/>
        <v>1619</v>
      </c>
      <c r="AB192" s="265" cm="1">
        <f t="array" ref="AB192">INDEX($A:$A,AA192)</f>
        <v>45824</v>
      </c>
      <c r="AC192" cm="1">
        <f t="array" ref="AC192">INDEX(B:B,$AA192)/INDEX(B:B,$AA$2)*1000</f>
        <v>1050.5800055909895</v>
      </c>
      <c r="AD192" cm="1">
        <f t="array" ref="AD192">INDEX(C:C,$AA192)/INDEX(C:C,$AA$2)*1000</f>
        <v>1045.1809096541601</v>
      </c>
      <c r="AE192" cm="1">
        <f t="array" ref="AE192">INDEX(D:D,$AA192)/INDEX(D:D,$AA$2)*1000</f>
        <v>1046.2453147509602</v>
      </c>
      <c r="AF192" cm="1">
        <f t="array" ref="AF192">INDEX(E:E,$AA192)/INDEX(E:E,$AA$2)*1000</f>
        <v>1046.0385135123711</v>
      </c>
      <c r="AG192" s="82">
        <f t="shared" si="44"/>
        <v>4.541492078618376E-3</v>
      </c>
      <c r="AH192" s="82" t="str">
        <f t="shared" si="45"/>
        <v/>
      </c>
      <c r="AI192" s="82">
        <f t="shared" si="46"/>
        <v>2.0680123858915066E-4</v>
      </c>
      <c r="AJ192" s="82" t="str">
        <f t="shared" si="47"/>
        <v/>
      </c>
      <c r="AK192" s="82">
        <f t="shared" si="48"/>
        <v>-8.5760385821095041E-4</v>
      </c>
      <c r="AL192" s="82" t="str">
        <f t="shared" si="49"/>
        <v/>
      </c>
    </row>
    <row r="193" spans="1:38" ht="15.75" customHeight="1" x14ac:dyDescent="0.2">
      <c r="A193" s="211">
        <v>43747</v>
      </c>
      <c r="B193" s="281">
        <v>1000</v>
      </c>
      <c r="C193" s="281">
        <v>1095.864272</v>
      </c>
      <c r="D193" s="281">
        <v>1095.864272</v>
      </c>
      <c r="E193" s="281">
        <v>1000</v>
      </c>
      <c r="F193" s="281">
        <v>1099.4050810000001</v>
      </c>
      <c r="G193" s="82" t="str">
        <f t="shared" si="50"/>
        <v/>
      </c>
      <c r="H193" s="82" t="str">
        <f t="shared" si="51"/>
        <v/>
      </c>
      <c r="I193" s="82" t="str">
        <f t="shared" si="52"/>
        <v/>
      </c>
      <c r="J193" s="82" t="str">
        <f t="shared" si="53"/>
        <v/>
      </c>
      <c r="K193" s="82">
        <f t="shared" si="54"/>
        <v>-3.5408090000000813E-3</v>
      </c>
      <c r="L193" s="82">
        <f t="shared" si="55"/>
        <v>-3.5408090000000813E-3</v>
      </c>
      <c r="N193">
        <f t="shared" si="59"/>
        <v>1118</v>
      </c>
      <c r="O193" s="212" cm="1">
        <f t="array" ref="O193">INDEX($A:$A,N193)</f>
        <v>45093</v>
      </c>
      <c r="P193" cm="1">
        <f t="array" ref="P193">INDEX(B:B,$N193)/INDEX(B:B,$N$2)*1000</f>
        <v>1058.3041663111944</v>
      </c>
      <c r="Q193" cm="1">
        <f t="array" ref="Q193">INDEX(C:C,$N193)/INDEX(C:C,$N$2)*1000</f>
        <v>1057.9774191937345</v>
      </c>
      <c r="R193" cm="1">
        <f t="array" ref="R193">INDEX(D:D,$N193)/INDEX(D:D,$N$2)*1000</f>
        <v>1058.042147441957</v>
      </c>
      <c r="S193" cm="1">
        <f t="array" ref="S193">INDEX(E:E,$N193)/INDEX(E:E,$N$2)*1000</f>
        <v>1058.2123271116552</v>
      </c>
      <c r="T193" s="82">
        <f t="shared" si="60"/>
        <v>9.1839199539208493E-5</v>
      </c>
      <c r="U193" s="82" t="str">
        <f t="shared" si="61"/>
        <v/>
      </c>
      <c r="V193" s="82" t="str">
        <f t="shared" si="62"/>
        <v/>
      </c>
      <c r="W193" s="82" t="str">
        <f t="shared" si="56"/>
        <v/>
      </c>
      <c r="X193" s="82">
        <f t="shared" si="57"/>
        <v>-2.3490791792073651E-4</v>
      </c>
      <c r="Y193" s="82">
        <f t="shared" si="58"/>
        <v>-1.7017966969820009E-4</v>
      </c>
      <c r="AA193">
        <f t="shared" si="63"/>
        <v>1620</v>
      </c>
      <c r="AB193" s="265" cm="1">
        <f t="array" ref="AB193">INDEX($A:$A,AA193)</f>
        <v>45825</v>
      </c>
      <c r="AC193" cm="1">
        <f t="array" ref="AC193">INDEX(B:B,$AA193)/INDEX(B:B,$AA$2)*1000</f>
        <v>1049.6669849246898</v>
      </c>
      <c r="AD193" cm="1">
        <f t="array" ref="AD193">INDEX(C:C,$AA193)/INDEX(C:C,$AA$2)*1000</f>
        <v>1044.2197191231282</v>
      </c>
      <c r="AE193" cm="1">
        <f t="array" ref="AE193">INDEX(D:D,$AA193)/INDEX(D:D,$AA$2)*1000</f>
        <v>1045.2936210068415</v>
      </c>
      <c r="AF193" cm="1">
        <f t="array" ref="AF193">INDEX(E:E,$AA193)/INDEX(E:E,$AA$2)*1000</f>
        <v>1045.1557959847166</v>
      </c>
      <c r="AG193" s="82">
        <f t="shared" si="44"/>
        <v>4.5111889399731811E-3</v>
      </c>
      <c r="AH193" s="82" t="str">
        <f t="shared" si="45"/>
        <v/>
      </c>
      <c r="AI193" s="82">
        <f t="shared" si="46"/>
        <v>1.378250221248436E-4</v>
      </c>
      <c r="AJ193" s="82" t="str">
        <f t="shared" si="47"/>
        <v/>
      </c>
      <c r="AK193" s="82">
        <f t="shared" si="48"/>
        <v>-9.3607686158838992E-4</v>
      </c>
      <c r="AL193" s="82" t="str">
        <f t="shared" si="49"/>
        <v/>
      </c>
    </row>
    <row r="194" spans="1:38" ht="15.75" customHeight="1" x14ac:dyDescent="0.2">
      <c r="A194" s="211">
        <v>43748</v>
      </c>
      <c r="B194" s="281">
        <v>1000</v>
      </c>
      <c r="C194" s="281">
        <v>1094.3290810000001</v>
      </c>
      <c r="D194" s="281">
        <v>1094.3290810000001</v>
      </c>
      <c r="E194" s="281">
        <v>1000</v>
      </c>
      <c r="F194" s="281">
        <v>1097.286591</v>
      </c>
      <c r="G194" s="82" t="str">
        <f t="shared" si="50"/>
        <v/>
      </c>
      <c r="H194" s="82" t="str">
        <f t="shared" si="51"/>
        <v/>
      </c>
      <c r="I194" s="82" t="str">
        <f t="shared" si="52"/>
        <v/>
      </c>
      <c r="J194" s="82" t="str">
        <f t="shared" si="53"/>
        <v/>
      </c>
      <c r="K194" s="82">
        <f t="shared" si="54"/>
        <v>-2.9575099999999566E-3</v>
      </c>
      <c r="L194" s="82">
        <f t="shared" si="55"/>
        <v>-2.9575099999999566E-3</v>
      </c>
      <c r="N194">
        <f t="shared" si="59"/>
        <v>1119</v>
      </c>
      <c r="O194" s="212" cm="1">
        <f t="array" ref="O194">INDEX($A:$A,N194)</f>
        <v>45096</v>
      </c>
      <c r="P194" cm="1">
        <f t="array" ref="P194">INDEX(B:B,$N194)/INDEX(B:B,$N$2)*1000</f>
        <v>1055.2515024926811</v>
      </c>
      <c r="Q194" cm="1">
        <f t="array" ref="Q194">INDEX(C:C,$N194)/INDEX(C:C,$N$2)*1000</f>
        <v>1055.0263656626737</v>
      </c>
      <c r="R194" cm="1">
        <f t="array" ref="R194">INDEX(D:D,$N194)/INDEX(D:D,$N$2)*1000</f>
        <v>1055.0709642764466</v>
      </c>
      <c r="S194" cm="1">
        <f t="array" ref="S194">INDEX(E:E,$N194)/INDEX(E:E,$N$2)*1000</f>
        <v>1054.9668764611761</v>
      </c>
      <c r="T194" s="82">
        <f t="shared" si="60"/>
        <v>2.8462603150501307E-4</v>
      </c>
      <c r="U194" s="82">
        <f t="shared" si="61"/>
        <v>5.9489201497626709E-5</v>
      </c>
      <c r="V194" s="82">
        <f t="shared" si="62"/>
        <v>1.040878152705318E-4</v>
      </c>
      <c r="W194" s="82" t="str">
        <f t="shared" si="56"/>
        <v/>
      </c>
      <c r="X194" s="82" t="str">
        <f t="shared" si="57"/>
        <v/>
      </c>
      <c r="Y194" s="82" t="str">
        <f t="shared" si="58"/>
        <v/>
      </c>
      <c r="AA194">
        <f t="shared" si="63"/>
        <v>1621</v>
      </c>
      <c r="AB194" s="265" cm="1">
        <f t="array" ref="AB194">INDEX($A:$A,AA194)</f>
        <v>45826</v>
      </c>
      <c r="AC194" cm="1">
        <f t="array" ref="AC194">INDEX(B:B,$AA194)/INDEX(B:B,$AA$2)*1000</f>
        <v>1052.464347282968</v>
      </c>
      <c r="AD194" cm="1">
        <f t="array" ref="AD194">INDEX(C:C,$AA194)/INDEX(C:C,$AA$2)*1000</f>
        <v>1046.6903684234562</v>
      </c>
      <c r="AE194" cm="1">
        <f t="array" ref="AE194">INDEX(D:D,$AA194)/INDEX(D:D,$AA$2)*1000</f>
        <v>1047.8286800976664</v>
      </c>
      <c r="AF194" cm="1">
        <f t="array" ref="AF194">INDEX(E:E,$AA194)/INDEX(E:E,$AA$2)*1000</f>
        <v>1047.9830316582145</v>
      </c>
      <c r="AG194" s="82">
        <f t="shared" ref="AG194:AG252" si="64">IF((AC194-$AF194)/1000 &gt; 0, (AC194-$AF194)/1000, "")</f>
        <v>4.4813156247535063E-3</v>
      </c>
      <c r="AH194" s="82" t="str">
        <f t="shared" ref="AH194:AH252" si="65">IF((AD194-$AF194)/1000 &gt; 0, (AD194-$AF194)/1000, "")</f>
        <v/>
      </c>
      <c r="AI194" s="82" t="str">
        <f t="shared" ref="AI194:AI252" si="66">IF((AE194-$AF194)/1000 &gt; 0, (AE194-$AF194)/1000, "")</f>
        <v/>
      </c>
      <c r="AJ194" s="82" t="str">
        <f t="shared" ref="AJ194:AJ252" si="67">IF((AC194-$AF194)/1000 &lt; 0, (AC194-$AF194)/1000, "")</f>
        <v/>
      </c>
      <c r="AK194" s="82">
        <f t="shared" ref="AK194:AK252" si="68">IF((AD194-$AF194)/1000 &lt; 0, (AD194-$AF194)/1000, "")</f>
        <v>-1.2926632347582654E-3</v>
      </c>
      <c r="AL194" s="82">
        <f t="shared" ref="AL194:AL252" si="69">IF((AE194-$AF194)/1000 &lt; 0, (AE194-$AF194)/1000, "")</f>
        <v>-1.543515605480934E-4</v>
      </c>
    </row>
    <row r="195" spans="1:38" ht="15.75" customHeight="1" x14ac:dyDescent="0.2">
      <c r="A195" s="211">
        <v>43749</v>
      </c>
      <c r="B195" s="281">
        <v>1000</v>
      </c>
      <c r="C195" s="281">
        <v>1093.368307</v>
      </c>
      <c r="D195" s="281">
        <v>1093.368307</v>
      </c>
      <c r="E195" s="281">
        <v>1000</v>
      </c>
      <c r="F195" s="281">
        <v>1095.7573110000001</v>
      </c>
      <c r="G195" s="82" t="str">
        <f t="shared" ref="G195:G258" si="70">IF((B195-$E195)/1000 &gt; 0, (B195-$E195)/1000, "")</f>
        <v/>
      </c>
      <c r="H195" s="82" t="str">
        <f t="shared" ref="H195:H258" si="71">IF((C195-$F195)/1000 &gt; 0, (C195-$F195)/1000, "")</f>
        <v/>
      </c>
      <c r="I195" s="82" t="str">
        <f t="shared" ref="I195:I258" si="72">IF((D195-$F195)/1000 &gt; 0, (D195-$F195)/1000, "")</f>
        <v/>
      </c>
      <c r="J195" s="82" t="str">
        <f t="shared" ref="J195:J258" si="73">IF((B195-$E195)/1000 &lt; 0, (B195-$E195)/1000, "")</f>
        <v/>
      </c>
      <c r="K195" s="82">
        <f t="shared" ref="K195:K258" si="74">IF((C195-$F195)/1000 &lt; 0, (C195-$F195)/1000, "")</f>
        <v>-2.3890040000001138E-3</v>
      </c>
      <c r="L195" s="82">
        <f t="shared" ref="L195:L258" si="75">IF((D195-$F195)/1000 &lt; 0, (D195-$F195)/1000, "")</f>
        <v>-2.3890040000001138E-3</v>
      </c>
      <c r="N195">
        <f t="shared" si="59"/>
        <v>1120</v>
      </c>
      <c r="O195" s="212" cm="1">
        <f t="array" ref="O195">INDEX($A:$A,N195)</f>
        <v>45097</v>
      </c>
      <c r="P195" cm="1">
        <f t="array" ref="P195">INDEX(B:B,$N195)/INDEX(B:B,$N$2)*1000</f>
        <v>1054.5777568357464</v>
      </c>
      <c r="Q195" cm="1">
        <f t="array" ref="Q195">INDEX(C:C,$N195)/INDEX(C:C,$N$2)*1000</f>
        <v>1053.9890345640922</v>
      </c>
      <c r="R195" cm="1">
        <f t="array" ref="R195">INDEX(D:D,$N195)/INDEX(D:D,$N$2)*1000</f>
        <v>1054.105658435855</v>
      </c>
      <c r="S195" cm="1">
        <f t="array" ref="S195">INDEX(E:E,$N195)/INDEX(E:E,$N$2)*1000</f>
        <v>1054.4284575844647</v>
      </c>
      <c r="T195" s="82">
        <f t="shared" si="60"/>
        <v>1.4929925128171818E-4</v>
      </c>
      <c r="U195" s="82" t="str">
        <f t="shared" si="61"/>
        <v/>
      </c>
      <c r="V195" s="82" t="str">
        <f t="shared" si="62"/>
        <v/>
      </c>
      <c r="W195" s="82" t="str">
        <f t="shared" ref="W195:W258" si="76">IF((P195-$S195)/1000 &lt; 0, (P195-$S195)/1000, "")</f>
        <v/>
      </c>
      <c r="X195" s="82">
        <f t="shared" ref="X195:X258" si="77">IF((Q195-$S195)/1000 &lt; 0, (Q195-$S195)/1000, "")</f>
        <v>-4.3942302037248737E-4</v>
      </c>
      <c r="Y195" s="82">
        <f t="shared" ref="Y195:Y258" si="78">IF((R195-$S195)/1000 &lt; 0, (R195-$S195)/1000, "")</f>
        <v>-3.2279914860964707E-4</v>
      </c>
      <c r="AA195">
        <f t="shared" si="63"/>
        <v>1622</v>
      </c>
      <c r="AB195" s="265" cm="1">
        <f t="array" ref="AB195">INDEX($A:$A,AA195)</f>
        <v>45827</v>
      </c>
      <c r="AC195" cm="1">
        <f t="array" ref="AC195">INDEX(B:B,$AA195)/INDEX(B:B,$AA$2)*1000</f>
        <v>1051.4361089784106</v>
      </c>
      <c r="AD195" cm="1">
        <f t="array" ref="AD195">INDEX(C:C,$AA195)/INDEX(C:C,$AA$2)*1000</f>
        <v>1045.0941626878293</v>
      </c>
      <c r="AE195" cm="1">
        <f t="array" ref="AE195">INDEX(D:D,$AA195)/INDEX(D:D,$AA$2)*1000</f>
        <v>1046.3444465009741</v>
      </c>
      <c r="AF195" cm="1">
        <f t="array" ref="AF195">INDEX(E:E,$AA195)/INDEX(E:E,$AA$2)*1000</f>
        <v>1046.9783628801397</v>
      </c>
      <c r="AG195" s="82">
        <f t="shared" si="64"/>
        <v>4.4577460982709455E-3</v>
      </c>
      <c r="AH195" s="82" t="str">
        <f t="shared" si="65"/>
        <v/>
      </c>
      <c r="AI195" s="82" t="str">
        <f t="shared" si="66"/>
        <v/>
      </c>
      <c r="AJ195" s="82" t="str">
        <f t="shared" si="67"/>
        <v/>
      </c>
      <c r="AK195" s="82">
        <f t="shared" si="68"/>
        <v>-1.8842001923103453E-3</v>
      </c>
      <c r="AL195" s="82">
        <f t="shared" si="69"/>
        <v>-6.3391637916561199E-4</v>
      </c>
    </row>
    <row r="196" spans="1:38" ht="15.75" customHeight="1" x14ac:dyDescent="0.2">
      <c r="A196" s="211">
        <v>43753</v>
      </c>
      <c r="B196" s="281">
        <v>1000</v>
      </c>
      <c r="C196" s="281">
        <v>1094.2768840000001</v>
      </c>
      <c r="D196" s="281">
        <v>1094.2768840000001</v>
      </c>
      <c r="E196" s="281">
        <v>1000</v>
      </c>
      <c r="F196" s="281">
        <v>1096.3650500000001</v>
      </c>
      <c r="G196" s="82" t="str">
        <f t="shared" si="70"/>
        <v/>
      </c>
      <c r="H196" s="82" t="str">
        <f t="shared" si="71"/>
        <v/>
      </c>
      <c r="I196" s="82" t="str">
        <f t="shared" si="72"/>
        <v/>
      </c>
      <c r="J196" s="82" t="str">
        <f t="shared" si="73"/>
        <v/>
      </c>
      <c r="K196" s="82">
        <f t="shared" si="74"/>
        <v>-2.0881660000000011E-3</v>
      </c>
      <c r="L196" s="82">
        <f t="shared" si="75"/>
        <v>-2.0881660000000011E-3</v>
      </c>
      <c r="N196">
        <f t="shared" ref="N196:N259" si="79">N195+1</f>
        <v>1121</v>
      </c>
      <c r="O196" s="212" cm="1">
        <f t="array" ref="O196">INDEX($A:$A,N196)</f>
        <v>45098</v>
      </c>
      <c r="P196" cm="1">
        <f t="array" ref="P196">INDEX(B:B,$N196)/INDEX(B:B,$N$2)*1000</f>
        <v>1050.5899726364994</v>
      </c>
      <c r="Q196" cm="1">
        <f t="array" ref="Q196">INDEX(C:C,$N196)/INDEX(C:C,$N$2)*1000</f>
        <v>1049.6907200195556</v>
      </c>
      <c r="R196" cm="1">
        <f t="array" ref="R196">INDEX(D:D,$N196)/INDEX(D:D,$N$2)*1000</f>
        <v>1049.8688589525473</v>
      </c>
      <c r="S196" cm="1">
        <f t="array" ref="S196">INDEX(E:E,$N196)/INDEX(E:E,$N$2)*1000</f>
        <v>1050.4991830692388</v>
      </c>
      <c r="T196" s="82">
        <f t="shared" ref="T196:T259" si="80">IF((P196-$S196)/1000 &gt; 0, (P196-$S196)/1000, "")</f>
        <v>9.0789567260571863E-5</v>
      </c>
      <c r="U196" s="82" t="str">
        <f t="shared" ref="U196:U259" si="81">IF((Q196-$S196)/1000 &gt; 0, (Q196-$S196)/1000, "")</f>
        <v/>
      </c>
      <c r="V196" s="82" t="str">
        <f t="shared" ref="V196:V259" si="82">IF((R196-$S196)/1000 &gt; 0, (R196-$S196)/1000, "")</f>
        <v/>
      </c>
      <c r="W196" s="82" t="str">
        <f t="shared" si="76"/>
        <v/>
      </c>
      <c r="X196" s="82">
        <f t="shared" si="77"/>
        <v>-8.0846304968326872E-4</v>
      </c>
      <c r="Y196" s="82">
        <f t="shared" si="78"/>
        <v>-6.3032411669155413E-4</v>
      </c>
      <c r="AA196">
        <f t="shared" ref="AA196:AA254" si="83">AA195+1</f>
        <v>1623</v>
      </c>
      <c r="AB196" s="265" cm="1">
        <f t="array" ref="AB196">INDEX($A:$A,AA196)</f>
        <v>45828</v>
      </c>
      <c r="AC196" cm="1">
        <f t="array" ref="AC196">INDEX(B:B,$AA196)/INDEX(B:B,$AA$2)*1000</f>
        <v>1052.8908908719527</v>
      </c>
      <c r="AD196" cm="1">
        <f t="array" ref="AD196">INDEX(C:C,$AA196)/INDEX(C:C,$AA$2)*1000</f>
        <v>1047.1589452946771</v>
      </c>
      <c r="AE196" cm="1">
        <f t="array" ref="AE196">INDEX(D:D,$AA196)/INDEX(D:D,$AA$2)*1000</f>
        <v>1048.2889702793018</v>
      </c>
      <c r="AF196" cm="1">
        <f t="array" ref="AF196">INDEX(E:E,$AA196)/INDEX(E:E,$AA$2)*1000</f>
        <v>1048.4425903534761</v>
      </c>
      <c r="AG196" s="82">
        <f t="shared" si="64"/>
        <v>4.4483005184765712E-3</v>
      </c>
      <c r="AH196" s="82" t="str">
        <f t="shared" si="65"/>
        <v/>
      </c>
      <c r="AI196" s="82" t="str">
        <f t="shared" si="66"/>
        <v/>
      </c>
      <c r="AJ196" s="82" t="str">
        <f t="shared" si="67"/>
        <v/>
      </c>
      <c r="AK196" s="82">
        <f t="shared" si="68"/>
        <v>-1.2836450587990385E-3</v>
      </c>
      <c r="AL196" s="82">
        <f t="shared" si="69"/>
        <v>-1.5362007417434143E-4</v>
      </c>
    </row>
    <row r="197" spans="1:38" ht="15.75" customHeight="1" x14ac:dyDescent="0.2">
      <c r="A197" s="211">
        <v>43754</v>
      </c>
      <c r="B197" s="281">
        <v>1000</v>
      </c>
      <c r="C197" s="281">
        <v>1094.4217369999999</v>
      </c>
      <c r="D197" s="281">
        <v>1094.4217369999999</v>
      </c>
      <c r="E197" s="281">
        <v>1000</v>
      </c>
      <c r="F197" s="281">
        <v>1096.5682220000001</v>
      </c>
      <c r="G197" s="82" t="str">
        <f t="shared" si="70"/>
        <v/>
      </c>
      <c r="H197" s="82" t="str">
        <f t="shared" si="71"/>
        <v/>
      </c>
      <c r="I197" s="82" t="str">
        <f t="shared" si="72"/>
        <v/>
      </c>
      <c r="J197" s="82" t="str">
        <f t="shared" si="73"/>
        <v/>
      </c>
      <c r="K197" s="82">
        <f t="shared" si="74"/>
        <v>-2.1464850000002117E-3</v>
      </c>
      <c r="L197" s="82">
        <f t="shared" si="75"/>
        <v>-2.1464850000002117E-3</v>
      </c>
      <c r="N197">
        <f t="shared" si="79"/>
        <v>1122</v>
      </c>
      <c r="O197" s="212" cm="1">
        <f t="array" ref="O197">INDEX($A:$A,N197)</f>
        <v>45099</v>
      </c>
      <c r="P197" cm="1">
        <f t="array" ref="P197">INDEX(B:B,$N197)/INDEX(B:B,$N$2)*1000</f>
        <v>1045.4337517965719</v>
      </c>
      <c r="Q197" cm="1">
        <f t="array" ref="Q197">INDEX(C:C,$N197)/INDEX(C:C,$N$2)*1000</f>
        <v>1044.3928048247333</v>
      </c>
      <c r="R197" cm="1">
        <f t="array" ref="R197">INDEX(D:D,$N197)/INDEX(D:D,$N$2)*1000</f>
        <v>1044.5990124004354</v>
      </c>
      <c r="S197" cm="1">
        <f t="array" ref="S197">INDEX(E:E,$N197)/INDEX(E:E,$N$2)*1000</f>
        <v>1045.0085132574782</v>
      </c>
      <c r="T197" s="82">
        <f t="shared" si="80"/>
        <v>4.2523853909369789E-4</v>
      </c>
      <c r="U197" s="82" t="str">
        <f t="shared" si="81"/>
        <v/>
      </c>
      <c r="V197" s="82" t="str">
        <f t="shared" si="82"/>
        <v/>
      </c>
      <c r="W197" s="82" t="str">
        <f t="shared" si="76"/>
        <v/>
      </c>
      <c r="X197" s="82">
        <f t="shared" si="77"/>
        <v>-6.1570843274489566E-4</v>
      </c>
      <c r="Y197" s="82">
        <f t="shared" si="78"/>
        <v>-4.0950085704275808E-4</v>
      </c>
      <c r="AA197">
        <f t="shared" si="83"/>
        <v>1624</v>
      </c>
      <c r="AB197" s="265" cm="1">
        <f t="array" ref="AB197">INDEX($A:$A,AA197)</f>
        <v>45831</v>
      </c>
      <c r="AC197" cm="1">
        <f t="array" ref="AC197">INDEX(B:B,$AA197)/INDEX(B:B,$AA$2)*1000</f>
        <v>1058.0440847204352</v>
      </c>
      <c r="AD197" cm="1">
        <f t="array" ref="AD197">INDEX(C:C,$AA197)/INDEX(C:C,$AA$2)*1000</f>
        <v>1052.2682704076244</v>
      </c>
      <c r="AE197" cm="1">
        <f t="array" ref="AE197">INDEX(D:D,$AA197)/INDEX(D:D,$AA$2)*1000</f>
        <v>1053.4069436901318</v>
      </c>
      <c r="AF197" cm="1">
        <f t="array" ref="AF197">INDEX(E:E,$AA197)/INDEX(E:E,$AA$2)*1000</f>
        <v>1053.6285169294219</v>
      </c>
      <c r="AG197" s="82">
        <f t="shared" si="64"/>
        <v>4.4155677910132449E-3</v>
      </c>
      <c r="AH197" s="82" t="str">
        <f t="shared" si="65"/>
        <v/>
      </c>
      <c r="AI197" s="82" t="str">
        <f t="shared" si="66"/>
        <v/>
      </c>
      <c r="AJ197" s="82" t="str">
        <f t="shared" si="67"/>
        <v/>
      </c>
      <c r="AK197" s="82">
        <f t="shared" si="68"/>
        <v>-1.3602465217975349E-3</v>
      </c>
      <c r="AL197" s="82">
        <f t="shared" si="69"/>
        <v>-2.2157323929013729E-4</v>
      </c>
    </row>
    <row r="198" spans="1:38" ht="15.75" customHeight="1" x14ac:dyDescent="0.2">
      <c r="A198" s="211">
        <v>43755</v>
      </c>
      <c r="B198" s="281">
        <v>1000</v>
      </c>
      <c r="C198" s="281">
        <v>1093.4492250000001</v>
      </c>
      <c r="D198" s="281">
        <v>1093.4492250000001</v>
      </c>
      <c r="E198" s="281">
        <v>1000</v>
      </c>
      <c r="F198" s="281">
        <v>1095.628911</v>
      </c>
      <c r="G198" s="82" t="str">
        <f t="shared" si="70"/>
        <v/>
      </c>
      <c r="H198" s="82" t="str">
        <f t="shared" si="71"/>
        <v/>
      </c>
      <c r="I198" s="82" t="str">
        <f t="shared" si="72"/>
        <v/>
      </c>
      <c r="J198" s="82" t="str">
        <f t="shared" si="73"/>
        <v/>
      </c>
      <c r="K198" s="82">
        <f t="shared" si="74"/>
        <v>-2.1796859999999468E-3</v>
      </c>
      <c r="L198" s="82">
        <f t="shared" si="75"/>
        <v>-2.1796859999999468E-3</v>
      </c>
      <c r="N198">
        <f t="shared" si="79"/>
        <v>1123</v>
      </c>
      <c r="O198" s="212" cm="1">
        <f t="array" ref="O198">INDEX($A:$A,N198)</f>
        <v>45100</v>
      </c>
      <c r="P198" cm="1">
        <f t="array" ref="P198">INDEX(B:B,$N198)/INDEX(B:B,$N$2)*1000</f>
        <v>1046.6476395331565</v>
      </c>
      <c r="Q198" cm="1">
        <f t="array" ref="Q198">INDEX(C:C,$N198)/INDEX(C:C,$N$2)*1000</f>
        <v>1045.1286676226539</v>
      </c>
      <c r="R198" cm="1">
        <f t="array" ref="R198">INDEX(D:D,$N198)/INDEX(D:D,$N$2)*1000</f>
        <v>1045.4295698319925</v>
      </c>
      <c r="S198" cm="1">
        <f t="array" ref="S198">INDEX(E:E,$N198)/INDEX(E:E,$N$2)*1000</f>
        <v>1046.4878233993472</v>
      </c>
      <c r="T198" s="82">
        <f t="shared" si="80"/>
        <v>1.598161338092723E-4</v>
      </c>
      <c r="U198" s="82" t="str">
        <f t="shared" si="81"/>
        <v/>
      </c>
      <c r="V198" s="82" t="str">
        <f t="shared" si="82"/>
        <v/>
      </c>
      <c r="W198" s="82" t="str">
        <f t="shared" si="76"/>
        <v/>
      </c>
      <c r="X198" s="82">
        <f t="shared" si="77"/>
        <v>-1.3591557766933419E-3</v>
      </c>
      <c r="Y198" s="82">
        <f t="shared" si="78"/>
        <v>-1.0582535673547681E-3</v>
      </c>
      <c r="AA198">
        <f t="shared" si="83"/>
        <v>1625</v>
      </c>
      <c r="AB198" s="265" cm="1">
        <f t="array" ref="AB198">INDEX($A:$A,AA198)</f>
        <v>45832</v>
      </c>
      <c r="AC198" cm="1">
        <f t="array" ref="AC198">INDEX(B:B,$AA198)/INDEX(B:B,$AA$2)*1000</f>
        <v>1062.5180532052063</v>
      </c>
      <c r="AD198" cm="1">
        <f t="array" ref="AD198">INDEX(C:C,$AA198)/INDEX(C:C,$AA$2)*1000</f>
        <v>1058.0846281243673</v>
      </c>
      <c r="AE198" cm="1">
        <f t="array" ref="AE198">INDEX(D:D,$AA198)/INDEX(D:D,$AA$2)*1000</f>
        <v>1058.9586560923033</v>
      </c>
      <c r="AF198" cm="1">
        <f t="array" ref="AF198">INDEX(E:E,$AA198)/INDEX(E:E,$AA$2)*1000</f>
        <v>1058.0786905042501</v>
      </c>
      <c r="AG198" s="82">
        <f t="shared" si="64"/>
        <v>4.4393627009562805E-3</v>
      </c>
      <c r="AH198" s="82">
        <f t="shared" si="65"/>
        <v>5.9376201172653963E-6</v>
      </c>
      <c r="AI198" s="82">
        <f t="shared" si="66"/>
        <v>8.7996558805320999E-4</v>
      </c>
      <c r="AJ198" s="82" t="str">
        <f t="shared" si="67"/>
        <v/>
      </c>
      <c r="AK198" s="82" t="str">
        <f t="shared" si="68"/>
        <v/>
      </c>
      <c r="AL198" s="82" t="str">
        <f t="shared" si="69"/>
        <v/>
      </c>
    </row>
    <row r="199" spans="1:38" ht="15.75" customHeight="1" x14ac:dyDescent="0.2">
      <c r="A199" s="211">
        <v>43756</v>
      </c>
      <c r="B199" s="281">
        <v>1000</v>
      </c>
      <c r="C199" s="281">
        <v>1092.6165699999999</v>
      </c>
      <c r="D199" s="281">
        <v>1092.6165699999999</v>
      </c>
      <c r="E199" s="281">
        <v>1000</v>
      </c>
      <c r="F199" s="281">
        <v>1095.2613249999999</v>
      </c>
      <c r="G199" s="82" t="str">
        <f t="shared" si="70"/>
        <v/>
      </c>
      <c r="H199" s="82" t="str">
        <f t="shared" si="71"/>
        <v/>
      </c>
      <c r="I199" s="82" t="str">
        <f t="shared" si="72"/>
        <v/>
      </c>
      <c r="J199" s="82" t="str">
        <f t="shared" si="73"/>
        <v/>
      </c>
      <c r="K199" s="82">
        <f t="shared" si="74"/>
        <v>-2.644755000000032E-3</v>
      </c>
      <c r="L199" s="82">
        <f t="shared" si="75"/>
        <v>-2.644755000000032E-3</v>
      </c>
      <c r="N199">
        <f t="shared" si="79"/>
        <v>1124</v>
      </c>
      <c r="O199" s="212" cm="1">
        <f t="array" ref="O199">INDEX($A:$A,N199)</f>
        <v>45103</v>
      </c>
      <c r="P199" cm="1">
        <f t="array" ref="P199">INDEX(B:B,$N199)/INDEX(B:B,$N$2)*1000</f>
        <v>1042.7423371321918</v>
      </c>
      <c r="Q199" cm="1">
        <f t="array" ref="Q199">INDEX(C:C,$N199)/INDEX(C:C,$N$2)*1000</f>
        <v>1042.2240796381873</v>
      </c>
      <c r="R199" cm="1">
        <f t="array" ref="R199">INDEX(D:D,$N199)/INDEX(D:D,$N$2)*1000</f>
        <v>1042.326744635983</v>
      </c>
      <c r="S199" cm="1">
        <f t="array" ref="S199">INDEX(E:E,$N199)/INDEX(E:E,$N$2)*1000</f>
        <v>1042.8490506422206</v>
      </c>
      <c r="T199" s="82" t="str">
        <f t="shared" si="80"/>
        <v/>
      </c>
      <c r="U199" s="82" t="str">
        <f t="shared" si="81"/>
        <v/>
      </c>
      <c r="V199" s="82" t="str">
        <f t="shared" si="82"/>
        <v/>
      </c>
      <c r="W199" s="82">
        <f t="shared" si="76"/>
        <v>-1.0671351002883967E-4</v>
      </c>
      <c r="X199" s="82">
        <f t="shared" si="77"/>
        <v>-6.2497100403334114E-4</v>
      </c>
      <c r="Y199" s="82">
        <f t="shared" si="78"/>
        <v>-5.2230600623761345E-4</v>
      </c>
      <c r="AA199">
        <f t="shared" si="83"/>
        <v>1626</v>
      </c>
      <c r="AB199" s="265" cm="1">
        <f t="array" ref="AB199">INDEX($A:$A,AA199)</f>
        <v>45833</v>
      </c>
      <c r="AC199" cm="1">
        <f t="array" ref="AC199">INDEX(B:B,$AA199)/INDEX(B:B,$AA$2)*1000</f>
        <v>1054.5035471068552</v>
      </c>
      <c r="AD199" cm="1">
        <f t="array" ref="AD199">INDEX(C:C,$AA199)/INDEX(C:C,$AA$2)*1000</f>
        <v>1051.618675650139</v>
      </c>
      <c r="AE199" cm="1">
        <f t="array" ref="AE199">INDEX(D:D,$AA199)/INDEX(D:D,$AA$2)*1000</f>
        <v>1052.1874133913102</v>
      </c>
      <c r="AF199" cm="1">
        <f t="array" ref="AF199">INDEX(E:E,$AA199)/INDEX(E:E,$AA$2)*1000</f>
        <v>1049.9890784370557</v>
      </c>
      <c r="AG199" s="82">
        <f t="shared" si="64"/>
        <v>4.5144686697994986E-3</v>
      </c>
      <c r="AH199" s="82">
        <f t="shared" si="65"/>
        <v>1.6295972130833433E-3</v>
      </c>
      <c r="AI199" s="82">
        <f t="shared" si="66"/>
        <v>2.1983349542545058E-3</v>
      </c>
      <c r="AJ199" s="82" t="str">
        <f t="shared" si="67"/>
        <v/>
      </c>
      <c r="AK199" s="82" t="str">
        <f t="shared" si="68"/>
        <v/>
      </c>
      <c r="AL199" s="82" t="str">
        <f t="shared" si="69"/>
        <v/>
      </c>
    </row>
    <row r="200" spans="1:38" ht="15.75" customHeight="1" x14ac:dyDescent="0.2">
      <c r="A200" s="211">
        <v>43759</v>
      </c>
      <c r="B200" s="281">
        <v>1000</v>
      </c>
      <c r="C200" s="281">
        <v>1093.5006719999999</v>
      </c>
      <c r="D200" s="281">
        <v>1093.5006719999999</v>
      </c>
      <c r="E200" s="281">
        <v>1000</v>
      </c>
      <c r="F200" s="281">
        <v>1095.8622230000001</v>
      </c>
      <c r="G200" s="82" t="str">
        <f t="shared" si="70"/>
        <v/>
      </c>
      <c r="H200" s="82" t="str">
        <f t="shared" si="71"/>
        <v/>
      </c>
      <c r="I200" s="82" t="str">
        <f t="shared" si="72"/>
        <v/>
      </c>
      <c r="J200" s="82" t="str">
        <f t="shared" si="73"/>
        <v/>
      </c>
      <c r="K200" s="82">
        <f t="shared" si="74"/>
        <v>-2.3615510000001903E-3</v>
      </c>
      <c r="L200" s="82">
        <f t="shared" si="75"/>
        <v>-2.3615510000001903E-3</v>
      </c>
      <c r="N200">
        <f t="shared" si="79"/>
        <v>1125</v>
      </c>
      <c r="O200" s="212" cm="1">
        <f t="array" ref="O200">INDEX($A:$A,N200)</f>
        <v>45104</v>
      </c>
      <c r="P200" cm="1">
        <f t="array" ref="P200">INDEX(B:B,$N200)/INDEX(B:B,$N$2)*1000</f>
        <v>1047.413372042761</v>
      </c>
      <c r="Q200" cm="1">
        <f t="array" ref="Q200">INDEX(C:C,$N200)/INDEX(C:C,$N$2)*1000</f>
        <v>1047.35739969929</v>
      </c>
      <c r="R200" cm="1">
        <f t="array" ref="R200">INDEX(D:D,$N200)/INDEX(D:D,$N$2)*1000</f>
        <v>1047.3684881103445</v>
      </c>
      <c r="S200" cm="1">
        <f t="array" ref="S200">INDEX(E:E,$N200)/INDEX(E:E,$N$2)*1000</f>
        <v>1047.4756542197472</v>
      </c>
      <c r="T200" s="82" t="str">
        <f t="shared" si="80"/>
        <v/>
      </c>
      <c r="U200" s="82" t="str">
        <f t="shared" si="81"/>
        <v/>
      </c>
      <c r="V200" s="82" t="str">
        <f t="shared" si="82"/>
        <v/>
      </c>
      <c r="W200" s="82">
        <f t="shared" si="76"/>
        <v>-6.2282176986173002E-5</v>
      </c>
      <c r="X200" s="82">
        <f t="shared" si="77"/>
        <v>-1.1825452045718521E-4</v>
      </c>
      <c r="Y200" s="82">
        <f t="shared" si="78"/>
        <v>-1.0716610940266946E-4</v>
      </c>
      <c r="AA200">
        <f t="shared" si="83"/>
        <v>1627</v>
      </c>
      <c r="AB200" s="265" cm="1">
        <f t="array" ref="AB200">INDEX($A:$A,AA200)</f>
        <v>45834</v>
      </c>
      <c r="AC200" cm="1">
        <f t="array" ref="AC200">INDEX(B:B,$AA200)/INDEX(B:B,$AA$2)*1000</f>
        <v>1056.584145577571</v>
      </c>
      <c r="AD200" cm="1">
        <f t="array" ref="AD200">INDEX(C:C,$AA200)/INDEX(C:C,$AA$2)*1000</f>
        <v>1053.5477672083121</v>
      </c>
      <c r="AE200" cm="1">
        <f t="array" ref="AE200">INDEX(D:D,$AA200)/INDEX(D:D,$AA$2)*1000</f>
        <v>1054.1463740368802</v>
      </c>
      <c r="AF200" cm="1">
        <f t="array" ref="AF200">INDEX(E:E,$AA200)/INDEX(E:E,$AA$2)*1000</f>
        <v>1052.0827562977111</v>
      </c>
      <c r="AG200" s="82">
        <f t="shared" si="64"/>
        <v>4.5013892798599501E-3</v>
      </c>
      <c r="AH200" s="82">
        <f t="shared" si="65"/>
        <v>1.4650109106009949E-3</v>
      </c>
      <c r="AI200" s="82">
        <f t="shared" si="66"/>
        <v>2.0636177391691033E-3</v>
      </c>
      <c r="AJ200" s="82" t="str">
        <f t="shared" si="67"/>
        <v/>
      </c>
      <c r="AK200" s="82" t="str">
        <f t="shared" si="68"/>
        <v/>
      </c>
      <c r="AL200" s="82" t="str">
        <f t="shared" si="69"/>
        <v/>
      </c>
    </row>
    <row r="201" spans="1:38" ht="15.75" customHeight="1" x14ac:dyDescent="0.2">
      <c r="A201" s="211">
        <v>43760</v>
      </c>
      <c r="B201" s="281">
        <v>1000</v>
      </c>
      <c r="C201" s="281">
        <v>1094.934217</v>
      </c>
      <c r="D201" s="281">
        <v>1094.934217</v>
      </c>
      <c r="E201" s="281">
        <v>1000</v>
      </c>
      <c r="F201" s="281">
        <v>1097.3883040000001</v>
      </c>
      <c r="G201" s="82" t="str">
        <f t="shared" si="70"/>
        <v/>
      </c>
      <c r="H201" s="82" t="str">
        <f t="shared" si="71"/>
        <v/>
      </c>
      <c r="I201" s="82" t="str">
        <f t="shared" si="72"/>
        <v/>
      </c>
      <c r="J201" s="82" t="str">
        <f t="shared" si="73"/>
        <v/>
      </c>
      <c r="K201" s="82">
        <f t="shared" si="74"/>
        <v>-2.4540870000000722E-3</v>
      </c>
      <c r="L201" s="82">
        <f t="shared" si="75"/>
        <v>-2.4540870000000722E-3</v>
      </c>
      <c r="N201">
        <f t="shared" si="79"/>
        <v>1126</v>
      </c>
      <c r="O201" s="212" cm="1">
        <f t="array" ref="O201">INDEX($A:$A,N201)</f>
        <v>45105</v>
      </c>
      <c r="P201" cm="1">
        <f t="array" ref="P201">INDEX(B:B,$N201)/INDEX(B:B,$N$2)*1000</f>
        <v>1053.9056001118277</v>
      </c>
      <c r="Q201" cm="1">
        <f t="array" ref="Q201">INDEX(C:C,$N201)/INDEX(C:C,$N$2)*1000</f>
        <v>1053.3452694662781</v>
      </c>
      <c r="R201" cm="1">
        <f t="array" ref="R201">INDEX(D:D,$N201)/INDEX(D:D,$N$2)*1000</f>
        <v>1053.4562697451495</v>
      </c>
      <c r="S201" cm="1">
        <f t="array" ref="S201">INDEX(E:E,$N201)/INDEX(E:E,$N$2)*1000</f>
        <v>1054.2050452530341</v>
      </c>
      <c r="T201" s="82" t="str">
        <f t="shared" si="80"/>
        <v/>
      </c>
      <c r="U201" s="82" t="str">
        <f t="shared" si="81"/>
        <v/>
      </c>
      <c r="V201" s="82" t="str">
        <f t="shared" si="82"/>
        <v/>
      </c>
      <c r="W201" s="82">
        <f t="shared" si="76"/>
        <v>-2.9944514120643361E-4</v>
      </c>
      <c r="X201" s="82">
        <f t="shared" si="77"/>
        <v>-8.5977578675601766E-4</v>
      </c>
      <c r="Y201" s="82">
        <f t="shared" si="78"/>
        <v>-7.4877550788460213E-4</v>
      </c>
      <c r="AA201">
        <f t="shared" si="83"/>
        <v>1628</v>
      </c>
      <c r="AB201" s="265" cm="1">
        <f t="array" ref="AB201">INDEX($A:$A,AA201)</f>
        <v>45835</v>
      </c>
      <c r="AC201" cm="1">
        <f t="array" ref="AC201">INDEX(B:B,$AA201)/INDEX(B:B,$AA$2)*1000</f>
        <v>1060.6733207508223</v>
      </c>
      <c r="AD201" cm="1">
        <f t="array" ref="AD201">INDEX(C:C,$AA201)/INDEX(C:C,$AA$2)*1000</f>
        <v>1057.4025485933184</v>
      </c>
      <c r="AE201" cm="1">
        <f t="array" ref="AE201">INDEX(D:D,$AA201)/INDEX(D:D,$AA$2)*1000</f>
        <v>1058.0473652032674</v>
      </c>
      <c r="AF201" cm="1">
        <f t="array" ref="AF201">INDEX(E:E,$AA201)/INDEX(E:E,$AA$2)*1000</f>
        <v>1056.2058331848568</v>
      </c>
      <c r="AG201" s="82">
        <f t="shared" si="64"/>
        <v>4.4674875659654846E-3</v>
      </c>
      <c r="AH201" s="82">
        <f t="shared" si="65"/>
        <v>1.196715408461614E-3</v>
      </c>
      <c r="AI201" s="82">
        <f t="shared" si="66"/>
        <v>1.8415320184105894E-3</v>
      </c>
      <c r="AJ201" s="82" t="str">
        <f t="shared" si="67"/>
        <v/>
      </c>
      <c r="AK201" s="82" t="str">
        <f t="shared" si="68"/>
        <v/>
      </c>
      <c r="AL201" s="82" t="str">
        <f t="shared" si="69"/>
        <v/>
      </c>
    </row>
    <row r="202" spans="1:38" ht="15.75" customHeight="1" x14ac:dyDescent="0.2">
      <c r="A202" s="211">
        <v>43761</v>
      </c>
      <c r="B202" s="281">
        <v>1000</v>
      </c>
      <c r="C202" s="281">
        <v>1094.7638899999999</v>
      </c>
      <c r="D202" s="281">
        <v>1094.7638899999999</v>
      </c>
      <c r="E202" s="281">
        <v>1000</v>
      </c>
      <c r="F202" s="281">
        <v>1097.2820750000001</v>
      </c>
      <c r="G202" s="82" t="str">
        <f t="shared" si="70"/>
        <v/>
      </c>
      <c r="H202" s="82" t="str">
        <f t="shared" si="71"/>
        <v/>
      </c>
      <c r="I202" s="82" t="str">
        <f t="shared" si="72"/>
        <v/>
      </c>
      <c r="J202" s="82" t="str">
        <f t="shared" si="73"/>
        <v/>
      </c>
      <c r="K202" s="82">
        <f t="shared" si="74"/>
        <v>-2.5181850000001306E-3</v>
      </c>
      <c r="L202" s="82">
        <f t="shared" si="75"/>
        <v>-2.5181850000001306E-3</v>
      </c>
      <c r="N202">
        <f t="shared" si="79"/>
        <v>1127</v>
      </c>
      <c r="O202" s="212" cm="1">
        <f t="array" ref="O202">INDEX($A:$A,N202)</f>
        <v>45106</v>
      </c>
      <c r="P202" cm="1">
        <f t="array" ref="P202">INDEX(B:B,$N202)/INDEX(B:B,$N$2)*1000</f>
        <v>1049.8460284898051</v>
      </c>
      <c r="Q202" cm="1">
        <f t="array" ref="Q202">INDEX(C:C,$N202)/INDEX(C:C,$N$2)*1000</f>
        <v>1049.7506406370701</v>
      </c>
      <c r="R202" cm="1">
        <f t="array" ref="R202">INDEX(D:D,$N202)/INDEX(D:D,$N$2)*1000</f>
        <v>1049.7695373552779</v>
      </c>
      <c r="S202" cm="1">
        <f t="array" ref="S202">INDEX(E:E,$N202)/INDEX(E:E,$N$2)*1000</f>
        <v>1049.8876212482221</v>
      </c>
      <c r="T202" s="82" t="str">
        <f t="shared" si="80"/>
        <v/>
      </c>
      <c r="U202" s="82" t="str">
        <f t="shared" si="81"/>
        <v/>
      </c>
      <c r="V202" s="82" t="str">
        <f t="shared" si="82"/>
        <v/>
      </c>
      <c r="W202" s="82">
        <f t="shared" si="76"/>
        <v>-4.1592758416982181E-5</v>
      </c>
      <c r="X202" s="82">
        <f t="shared" si="77"/>
        <v>-1.3698061115201198E-4</v>
      </c>
      <c r="Y202" s="82">
        <f t="shared" si="78"/>
        <v>-1.1808389294424159E-4</v>
      </c>
      <c r="AA202">
        <f t="shared" si="83"/>
        <v>1629</v>
      </c>
      <c r="AB202" s="265" cm="1">
        <f t="array" ref="AB202">INDEX($A:$A,AA202)</f>
        <v>45838</v>
      </c>
      <c r="AC202" cm="1">
        <f t="array" ref="AC202">INDEX(B:B,$AA202)/INDEX(B:B,$AA$2)*1000</f>
        <v>1062.8930008589302</v>
      </c>
      <c r="AD202" cm="1">
        <f t="array" ref="AD202">INDEX(C:C,$AA202)/INDEX(C:C,$AA$2)*1000</f>
        <v>1059.3929008958783</v>
      </c>
      <c r="AE202" cm="1">
        <f t="array" ref="AE202">INDEX(D:D,$AA202)/INDEX(D:D,$AA$2)*1000</f>
        <v>1060.08292835819</v>
      </c>
      <c r="AF202" cm="1">
        <f t="array" ref="AF202">INDEX(E:E,$AA202)/INDEX(E:E,$AA$2)*1000</f>
        <v>1058.477576345063</v>
      </c>
      <c r="AG202" s="82">
        <f t="shared" si="64"/>
        <v>4.415424513867265E-3</v>
      </c>
      <c r="AH202" s="82">
        <f t="shared" si="65"/>
        <v>9.1532455081528501E-4</v>
      </c>
      <c r="AI202" s="82">
        <f t="shared" si="66"/>
        <v>1.6053520131270034E-3</v>
      </c>
      <c r="AJ202" s="82" t="str">
        <f t="shared" si="67"/>
        <v/>
      </c>
      <c r="AK202" s="82" t="str">
        <f t="shared" si="68"/>
        <v/>
      </c>
      <c r="AL202" s="82" t="str">
        <f t="shared" si="69"/>
        <v/>
      </c>
    </row>
    <row r="203" spans="1:38" ht="15.75" customHeight="1" x14ac:dyDescent="0.2">
      <c r="A203" s="211">
        <v>43762</v>
      </c>
      <c r="B203" s="281">
        <v>1000</v>
      </c>
      <c r="C203" s="281">
        <v>1094.9831670000001</v>
      </c>
      <c r="D203" s="281">
        <v>1094.9831670000001</v>
      </c>
      <c r="E203" s="281">
        <v>1000</v>
      </c>
      <c r="F203" s="281">
        <v>1097.414565</v>
      </c>
      <c r="G203" s="82" t="str">
        <f t="shared" si="70"/>
        <v/>
      </c>
      <c r="H203" s="82" t="str">
        <f t="shared" si="71"/>
        <v/>
      </c>
      <c r="I203" s="82" t="str">
        <f t="shared" si="72"/>
        <v/>
      </c>
      <c r="J203" s="82" t="str">
        <f t="shared" si="73"/>
        <v/>
      </c>
      <c r="K203" s="82">
        <f t="shared" si="74"/>
        <v>-2.4313979999999445E-3</v>
      </c>
      <c r="L203" s="82">
        <f t="shared" si="75"/>
        <v>-2.4313979999999445E-3</v>
      </c>
      <c r="N203">
        <f t="shared" si="79"/>
        <v>1128</v>
      </c>
      <c r="O203" s="212" cm="1">
        <f t="array" ref="O203">INDEX($A:$A,N203)</f>
        <v>45107</v>
      </c>
      <c r="P203" cm="1">
        <f t="array" ref="P203">INDEX(B:B,$N203)/INDEX(B:B,$N$2)*1000</f>
        <v>1063.4500134165889</v>
      </c>
      <c r="Q203" cm="1">
        <f t="array" ref="Q203">INDEX(C:C,$N203)/INDEX(C:C,$N$2)*1000</f>
        <v>1062.4890978963588</v>
      </c>
      <c r="R203" cm="1">
        <f t="array" ref="R203">INDEX(D:D,$N203)/INDEX(D:D,$N$2)*1000</f>
        <v>1062.6794522926541</v>
      </c>
      <c r="S203" cm="1">
        <f t="array" ref="S203">INDEX(E:E,$N203)/INDEX(E:E,$N$2)*1000</f>
        <v>1063.7883976089422</v>
      </c>
      <c r="T203" s="82" t="str">
        <f t="shared" si="80"/>
        <v/>
      </c>
      <c r="U203" s="82" t="str">
        <f t="shared" si="81"/>
        <v/>
      </c>
      <c r="V203" s="82" t="str">
        <f t="shared" si="82"/>
        <v/>
      </c>
      <c r="W203" s="82">
        <f t="shared" si="76"/>
        <v>-3.3838419235326001E-4</v>
      </c>
      <c r="X203" s="82">
        <f t="shared" si="77"/>
        <v>-1.2992997125834335E-3</v>
      </c>
      <c r="Y203" s="82">
        <f t="shared" si="78"/>
        <v>-1.1089453162880999E-3</v>
      </c>
      <c r="AA203">
        <f t="shared" si="83"/>
        <v>1630</v>
      </c>
      <c r="AB203" s="265" cm="1">
        <f t="array" ref="AB203">INDEX($A:$A,AA203)</f>
        <v>45840</v>
      </c>
      <c r="AC203" cm="1">
        <f t="array" ref="AC203">INDEX(B:B,$AA203)/INDEX(B:B,$AA$2)*1000</f>
        <v>1059.7088213594739</v>
      </c>
      <c r="AD203" cm="1">
        <f t="array" ref="AD203">INDEX(C:C,$AA203)/INDEX(C:C,$AA$2)*1000</f>
        <v>1057.428460912045</v>
      </c>
      <c r="AE203" cm="1">
        <f t="array" ref="AE203">INDEX(D:D,$AA203)/INDEX(D:D,$AA$2)*1000</f>
        <v>1057.8780225068288</v>
      </c>
      <c r="AF203" cm="1">
        <f t="array" ref="AF203">INDEX(E:E,$AA203)/INDEX(E:E,$AA$2)*1000</f>
        <v>1055.2004177059109</v>
      </c>
      <c r="AG203" s="82">
        <f t="shared" si="64"/>
        <v>4.5084036535629366E-3</v>
      </c>
      <c r="AH203" s="82">
        <f t="shared" si="65"/>
        <v>2.2280432061340888E-3</v>
      </c>
      <c r="AI203" s="82">
        <f t="shared" si="66"/>
        <v>2.6776048009178339E-3</v>
      </c>
      <c r="AJ203" s="82" t="str">
        <f t="shared" si="67"/>
        <v/>
      </c>
      <c r="AK203" s="82" t="str">
        <f t="shared" si="68"/>
        <v/>
      </c>
      <c r="AL203" s="82" t="str">
        <f t="shared" si="69"/>
        <v/>
      </c>
    </row>
    <row r="204" spans="1:38" ht="15.75" customHeight="1" x14ac:dyDescent="0.2">
      <c r="A204" s="211">
        <v>43763</v>
      </c>
      <c r="B204" s="281">
        <v>1000</v>
      </c>
      <c r="C204" s="281">
        <v>1093.4032709999999</v>
      </c>
      <c r="D204" s="281">
        <v>1093.4032709999999</v>
      </c>
      <c r="E204" s="281">
        <v>1000</v>
      </c>
      <c r="F204" s="281">
        <v>1095.328755</v>
      </c>
      <c r="G204" s="82" t="str">
        <f t="shared" si="70"/>
        <v/>
      </c>
      <c r="H204" s="82" t="str">
        <f t="shared" si="71"/>
        <v/>
      </c>
      <c r="I204" s="82" t="str">
        <f t="shared" si="72"/>
        <v/>
      </c>
      <c r="J204" s="82" t="str">
        <f t="shared" si="73"/>
        <v/>
      </c>
      <c r="K204" s="82">
        <f t="shared" si="74"/>
        <v>-1.9254840000000968E-3</v>
      </c>
      <c r="L204" s="82">
        <f t="shared" si="75"/>
        <v>-1.9254840000000968E-3</v>
      </c>
      <c r="N204">
        <f t="shared" si="79"/>
        <v>1129</v>
      </c>
      <c r="O204" s="212" cm="1">
        <f t="array" ref="O204">INDEX($A:$A,N204)</f>
        <v>45111</v>
      </c>
      <c r="P204" cm="1">
        <f t="array" ref="P204">INDEX(B:B,$N204)/INDEX(B:B,$N$2)*1000</f>
        <v>1062.6257092204894</v>
      </c>
      <c r="Q204" cm="1">
        <f t="array" ref="Q204">INDEX(C:C,$N204)/INDEX(C:C,$N$2)*1000</f>
        <v>1062.0249643794987</v>
      </c>
      <c r="R204" cm="1">
        <f t="array" ref="R204">INDEX(D:D,$N204)/INDEX(D:D,$N$2)*1000</f>
        <v>1062.1439698785184</v>
      </c>
      <c r="S204" cm="1">
        <f t="array" ref="S204">INDEX(E:E,$N204)/INDEX(E:E,$N$2)*1000</f>
        <v>1062.8306476958082</v>
      </c>
      <c r="T204" s="82" t="str">
        <f t="shared" si="80"/>
        <v/>
      </c>
      <c r="U204" s="82" t="str">
        <f t="shared" si="81"/>
        <v/>
      </c>
      <c r="V204" s="82" t="str">
        <f t="shared" si="82"/>
        <v/>
      </c>
      <c r="W204" s="82">
        <f t="shared" si="76"/>
        <v>-2.0493847531884057E-4</v>
      </c>
      <c r="X204" s="82">
        <f t="shared" si="77"/>
        <v>-8.0568331630956889E-4</v>
      </c>
      <c r="Y204" s="82">
        <f t="shared" si="78"/>
        <v>-6.8667781728981938E-4</v>
      </c>
      <c r="AA204">
        <f t="shared" si="83"/>
        <v>1631</v>
      </c>
      <c r="AB204" s="265" cm="1">
        <f t="array" ref="AB204">INDEX($A:$A,AA204)</f>
        <v>45841</v>
      </c>
      <c r="AC204" cm="1">
        <f t="array" ref="AC204">INDEX(B:B,$AA204)/INDEX(B:B,$AA$2)*1000</f>
        <v>1061.223739905714</v>
      </c>
      <c r="AD204" cm="1">
        <f t="array" ref="AD204">INDEX(C:C,$AA204)/INDEX(C:C,$AA$2)*1000</f>
        <v>1059.4296508630223</v>
      </c>
      <c r="AE204" cm="1">
        <f t="array" ref="AE204">INDEX(D:D,$AA204)/INDEX(D:D,$AA$2)*1000</f>
        <v>1059.783346853606</v>
      </c>
      <c r="AF204" cm="1">
        <f t="array" ref="AF204">INDEX(E:E,$AA204)/INDEX(E:E,$AA$2)*1000</f>
        <v>1056.6588921337607</v>
      </c>
      <c r="AG204" s="82">
        <f t="shared" si="64"/>
        <v>4.564847771953282E-3</v>
      </c>
      <c r="AH204" s="82">
        <f t="shared" si="65"/>
        <v>2.7707587292616154E-3</v>
      </c>
      <c r="AI204" s="82">
        <f t="shared" si="66"/>
        <v>3.1244547198452893E-3</v>
      </c>
      <c r="AJ204" s="82" t="str">
        <f t="shared" si="67"/>
        <v/>
      </c>
      <c r="AK204" s="82" t="str">
        <f t="shared" si="68"/>
        <v/>
      </c>
      <c r="AL204" s="82" t="str">
        <f t="shared" si="69"/>
        <v/>
      </c>
    </row>
    <row r="205" spans="1:38" ht="15.75" customHeight="1" x14ac:dyDescent="0.2">
      <c r="A205" s="211">
        <v>43766</v>
      </c>
      <c r="B205" s="281">
        <v>1000</v>
      </c>
      <c r="C205" s="281">
        <v>1091.6229989999999</v>
      </c>
      <c r="D205" s="281">
        <v>1091.6229989999999</v>
      </c>
      <c r="E205" s="281">
        <v>1000</v>
      </c>
      <c r="F205" s="281">
        <v>1092.9342349999999</v>
      </c>
      <c r="G205" s="82" t="str">
        <f t="shared" si="70"/>
        <v/>
      </c>
      <c r="H205" s="82" t="str">
        <f t="shared" si="71"/>
        <v/>
      </c>
      <c r="I205" s="82" t="str">
        <f t="shared" si="72"/>
        <v/>
      </c>
      <c r="J205" s="82" t="str">
        <f t="shared" si="73"/>
        <v/>
      </c>
      <c r="K205" s="82">
        <f t="shared" si="74"/>
        <v>-1.3112360000000082E-3</v>
      </c>
      <c r="L205" s="82">
        <f t="shared" si="75"/>
        <v>-1.3112360000000082E-3</v>
      </c>
      <c r="N205">
        <f t="shared" si="79"/>
        <v>1130</v>
      </c>
      <c r="O205" s="212" cm="1">
        <f t="array" ref="O205">INDEX($A:$A,N205)</f>
        <v>45112</v>
      </c>
      <c r="P205" cm="1">
        <f t="array" ref="P205">INDEX(B:B,$N205)/INDEX(B:B,$N$2)*1000</f>
        <v>1056.1831757450818</v>
      </c>
      <c r="Q205" cm="1">
        <f t="array" ref="Q205">INDEX(C:C,$N205)/INDEX(C:C,$N$2)*1000</f>
        <v>1056.1794348725796</v>
      </c>
      <c r="R205" cm="1">
        <f t="array" ref="R205">INDEX(D:D,$N205)/INDEX(D:D,$N$2)*1000</f>
        <v>1056.180176927649</v>
      </c>
      <c r="S205" cm="1">
        <f t="array" ref="S205">INDEX(E:E,$N205)/INDEX(E:E,$N$2)*1000</f>
        <v>1056.0084023524848</v>
      </c>
      <c r="T205" s="82">
        <f t="shared" si="80"/>
        <v>1.7477339259698964E-4</v>
      </c>
      <c r="U205" s="82">
        <f t="shared" si="81"/>
        <v>1.710325200947409E-4</v>
      </c>
      <c r="V205" s="82">
        <f t="shared" si="82"/>
        <v>1.7177457516413596E-4</v>
      </c>
      <c r="W205" s="82" t="str">
        <f t="shared" si="76"/>
        <v/>
      </c>
      <c r="X205" s="82" t="str">
        <f t="shared" si="77"/>
        <v/>
      </c>
      <c r="Y205" s="82" t="str">
        <f t="shared" si="78"/>
        <v/>
      </c>
      <c r="AA205">
        <f t="shared" si="83"/>
        <v>1632</v>
      </c>
      <c r="AB205" s="265" cm="1">
        <f t="array" ref="AB205">INDEX($A:$A,AA205)</f>
        <v>45842</v>
      </c>
      <c r="AC205" cm="1">
        <f t="array" ref="AC205">INDEX(B:B,$AA205)/INDEX(B:B,$AA$2)*1000</f>
        <v>1062.2324978730603</v>
      </c>
      <c r="AD205" cm="1">
        <f t="array" ref="AD205">INDEX(C:C,$AA205)/INDEX(C:C,$AA$2)*1000</f>
        <v>1059.3883427167414</v>
      </c>
      <c r="AE205" cm="1">
        <f t="array" ref="AE205">INDEX(D:D,$AA205)/INDEX(D:D,$AA$2)*1000</f>
        <v>1059.9490539885858</v>
      </c>
      <c r="AF205" cm="1">
        <f t="array" ref="AF205">INDEX(E:E,$AA205)/INDEX(E:E,$AA$2)*1000</f>
        <v>1057.7349755114676</v>
      </c>
      <c r="AG205" s="82">
        <f t="shared" si="64"/>
        <v>4.4975223615927006E-3</v>
      </c>
      <c r="AH205" s="82">
        <f t="shared" si="65"/>
        <v>1.6533672052737528E-3</v>
      </c>
      <c r="AI205" s="82">
        <f t="shared" si="66"/>
        <v>2.2140784771181644E-3</v>
      </c>
      <c r="AJ205" s="82" t="str">
        <f t="shared" si="67"/>
        <v/>
      </c>
      <c r="AK205" s="82" t="str">
        <f t="shared" si="68"/>
        <v/>
      </c>
      <c r="AL205" s="82" t="str">
        <f t="shared" si="69"/>
        <v/>
      </c>
    </row>
    <row r="206" spans="1:38" ht="15.75" customHeight="1" x14ac:dyDescent="0.2">
      <c r="A206" s="211">
        <v>43767</v>
      </c>
      <c r="B206" s="281">
        <v>1000</v>
      </c>
      <c r="C206" s="281">
        <v>1093.6700599999999</v>
      </c>
      <c r="D206" s="281">
        <v>1093.6700599999999</v>
      </c>
      <c r="E206" s="281">
        <v>1000</v>
      </c>
      <c r="F206" s="281">
        <v>1095.106761</v>
      </c>
      <c r="G206" s="82" t="str">
        <f t="shared" si="70"/>
        <v/>
      </c>
      <c r="H206" s="82" t="str">
        <f t="shared" si="71"/>
        <v/>
      </c>
      <c r="I206" s="82" t="str">
        <f t="shared" si="72"/>
        <v/>
      </c>
      <c r="J206" s="82" t="str">
        <f t="shared" si="73"/>
        <v/>
      </c>
      <c r="K206" s="82">
        <f t="shared" si="74"/>
        <v>-1.4367010000000846E-3</v>
      </c>
      <c r="L206" s="82">
        <f t="shared" si="75"/>
        <v>-1.4367010000000846E-3</v>
      </c>
      <c r="N206">
        <f t="shared" si="79"/>
        <v>1131</v>
      </c>
      <c r="O206" s="212" cm="1">
        <f t="array" ref="O206">INDEX($A:$A,N206)</f>
        <v>45113</v>
      </c>
      <c r="P206" cm="1">
        <f t="array" ref="P206">INDEX(B:B,$N206)/INDEX(B:B,$N$2)*1000</f>
        <v>1050.8536280024771</v>
      </c>
      <c r="Q206" cm="1">
        <f t="array" ref="Q206">INDEX(C:C,$N206)/INDEX(C:C,$N$2)*1000</f>
        <v>1049.7643933483764</v>
      </c>
      <c r="R206" cm="1">
        <f t="array" ref="R206">INDEX(D:D,$N206)/INDEX(D:D,$N$2)*1000</f>
        <v>1049.9801668388809</v>
      </c>
      <c r="S206" cm="1">
        <f t="array" ref="S206">INDEX(E:E,$N206)/INDEX(E:E,$N$2)*1000</f>
        <v>1050.4661181841977</v>
      </c>
      <c r="T206" s="82">
        <f t="shared" si="80"/>
        <v>3.8750981827934084E-4</v>
      </c>
      <c r="U206" s="82" t="str">
        <f t="shared" si="81"/>
        <v/>
      </c>
      <c r="V206" s="82" t="str">
        <f t="shared" si="82"/>
        <v/>
      </c>
      <c r="W206" s="82" t="str">
        <f t="shared" si="76"/>
        <v/>
      </c>
      <c r="X206" s="82">
        <f t="shared" si="77"/>
        <v>-7.0172483582132375E-4</v>
      </c>
      <c r="Y206" s="82">
        <f t="shared" si="78"/>
        <v>-4.8595134531683468E-4</v>
      </c>
      <c r="AA206">
        <f t="shared" si="83"/>
        <v>1633</v>
      </c>
      <c r="AB206" s="265" cm="1">
        <f t="array" ref="AB206">INDEX($A:$A,AA206)</f>
        <v>45845</v>
      </c>
      <c r="AC206" cm="1">
        <f t="array" ref="AC206">INDEX(B:B,$AA206)/INDEX(B:B,$AA$2)*1000</f>
        <v>1059.7470318885401</v>
      </c>
      <c r="AD206" cm="1">
        <f t="array" ref="AD206">INDEX(C:C,$AA206)/INDEX(C:C,$AA$2)*1000</f>
        <v>1057.1329997685732</v>
      </c>
      <c r="AE206" cm="1">
        <f t="array" ref="AE206">INDEX(D:D,$AA206)/INDEX(D:D,$AA$2)*1000</f>
        <v>1057.648343540654</v>
      </c>
      <c r="AF206" cm="1">
        <f t="array" ref="AF206">INDEX(E:E,$AA206)/INDEX(E:E,$AA$2)*1000</f>
        <v>1055.1983572606503</v>
      </c>
      <c r="AG206" s="82">
        <f t="shared" si="64"/>
        <v>4.5486746278897957E-3</v>
      </c>
      <c r="AH206" s="82">
        <f t="shared" si="65"/>
        <v>1.9346425079229449E-3</v>
      </c>
      <c r="AI206" s="82">
        <f t="shared" si="66"/>
        <v>2.4499862800037137E-3</v>
      </c>
      <c r="AJ206" s="82" t="str">
        <f t="shared" si="67"/>
        <v/>
      </c>
      <c r="AK206" s="82" t="str">
        <f t="shared" si="68"/>
        <v/>
      </c>
      <c r="AL206" s="82" t="str">
        <f t="shared" si="69"/>
        <v/>
      </c>
    </row>
    <row r="207" spans="1:38" ht="15.75" customHeight="1" x14ac:dyDescent="0.2">
      <c r="A207" s="211">
        <v>43768</v>
      </c>
      <c r="B207" s="281">
        <v>1000</v>
      </c>
      <c r="C207" s="281">
        <v>1103.0589660000001</v>
      </c>
      <c r="D207" s="281">
        <v>1103.0589660000001</v>
      </c>
      <c r="E207" s="281">
        <v>1000</v>
      </c>
      <c r="F207" s="281">
        <v>1104.53476</v>
      </c>
      <c r="G207" s="82" t="str">
        <f t="shared" si="70"/>
        <v/>
      </c>
      <c r="H207" s="82" t="str">
        <f t="shared" si="71"/>
        <v/>
      </c>
      <c r="I207" s="82" t="str">
        <f t="shared" si="72"/>
        <v/>
      </c>
      <c r="J207" s="82" t="str">
        <f t="shared" si="73"/>
        <v/>
      </c>
      <c r="K207" s="82">
        <f t="shared" si="74"/>
        <v>-1.4757939999999507E-3</v>
      </c>
      <c r="L207" s="82">
        <f t="shared" si="75"/>
        <v>-1.4757939999999507E-3</v>
      </c>
      <c r="N207">
        <f t="shared" si="79"/>
        <v>1132</v>
      </c>
      <c r="O207" s="212" cm="1">
        <f t="array" ref="O207">INDEX($A:$A,N207)</f>
        <v>45114</v>
      </c>
      <c r="P207" cm="1">
        <f t="array" ref="P207">INDEX(B:B,$N207)/INDEX(B:B,$N$2)*1000</f>
        <v>1047.1851241936974</v>
      </c>
      <c r="Q207" cm="1">
        <f t="array" ref="Q207">INDEX(C:C,$N207)/INDEX(C:C,$N$2)*1000</f>
        <v>1045.8541199088538</v>
      </c>
      <c r="R207" cm="1">
        <f t="array" ref="R207">INDEX(D:D,$N207)/INDEX(D:D,$N$2)*1000</f>
        <v>1046.1177873948511</v>
      </c>
      <c r="S207" cm="1">
        <f t="array" ref="S207">INDEX(E:E,$N207)/INDEX(E:E,$N$2)*1000</f>
        <v>1046.8018945954527</v>
      </c>
      <c r="T207" s="82">
        <f t="shared" si="80"/>
        <v>3.8322959824472493E-4</v>
      </c>
      <c r="U207" s="82" t="str">
        <f t="shared" si="81"/>
        <v/>
      </c>
      <c r="V207" s="82" t="str">
        <f t="shared" si="82"/>
        <v/>
      </c>
      <c r="W207" s="82" t="str">
        <f t="shared" si="76"/>
        <v/>
      </c>
      <c r="X207" s="82">
        <f t="shared" si="77"/>
        <v>-9.4777468659890476E-4</v>
      </c>
      <c r="Y207" s="82">
        <f t="shared" si="78"/>
        <v>-6.8410720060160205E-4</v>
      </c>
      <c r="AA207">
        <f t="shared" si="83"/>
        <v>1634</v>
      </c>
      <c r="AB207" s="265" cm="1">
        <f t="array" ref="AB207">INDEX($A:$A,AA207)</f>
        <v>45846</v>
      </c>
      <c r="AC207" cm="1">
        <f t="array" ref="AC207">INDEX(B:B,$AA207)/INDEX(B:B,$AA$2)*1000</f>
        <v>1059.8785339322321</v>
      </c>
      <c r="AD207" cm="1">
        <f t="array" ref="AD207">INDEX(C:C,$AA207)/INDEX(C:C,$AA$2)*1000</f>
        <v>1057.2204179253733</v>
      </c>
      <c r="AE207" cm="1">
        <f t="array" ref="AE207">INDEX(D:D,$AA207)/INDEX(D:D,$AA$2)*1000</f>
        <v>1057.7444523300962</v>
      </c>
      <c r="AF207" cm="1">
        <f t="array" ref="AF207">INDEX(E:E,$AA207)/INDEX(E:E,$AA$2)*1000</f>
        <v>1055.316875772372</v>
      </c>
      <c r="AG207" s="82">
        <f t="shared" si="64"/>
        <v>4.5616581598601439E-3</v>
      </c>
      <c r="AH207" s="82">
        <f t="shared" si="65"/>
        <v>1.9035421530013536E-3</v>
      </c>
      <c r="AI207" s="82">
        <f t="shared" si="66"/>
        <v>2.4275765577242508E-3</v>
      </c>
      <c r="AJ207" s="82" t="str">
        <f t="shared" si="67"/>
        <v/>
      </c>
      <c r="AK207" s="82" t="str">
        <f t="shared" si="68"/>
        <v/>
      </c>
      <c r="AL207" s="82" t="str">
        <f t="shared" si="69"/>
        <v/>
      </c>
    </row>
    <row r="208" spans="1:38" ht="15.75" customHeight="1" x14ac:dyDescent="0.2">
      <c r="A208" s="211">
        <v>43769</v>
      </c>
      <c r="B208" s="281">
        <v>1000</v>
      </c>
      <c r="C208" s="281">
        <v>1105.079614</v>
      </c>
      <c r="D208" s="281">
        <v>1105.079614</v>
      </c>
      <c r="E208" s="281">
        <v>1000</v>
      </c>
      <c r="F208" s="281">
        <v>1107.145579</v>
      </c>
      <c r="G208" s="82" t="str">
        <f t="shared" si="70"/>
        <v/>
      </c>
      <c r="H208" s="82" t="str">
        <f t="shared" si="71"/>
        <v/>
      </c>
      <c r="I208" s="82" t="str">
        <f t="shared" si="72"/>
        <v/>
      </c>
      <c r="J208" s="82" t="str">
        <f t="shared" si="73"/>
        <v/>
      </c>
      <c r="K208" s="82">
        <f t="shared" si="74"/>
        <v>-2.0659650000000055E-3</v>
      </c>
      <c r="L208" s="82">
        <f t="shared" si="75"/>
        <v>-2.0659650000000055E-3</v>
      </c>
      <c r="N208">
        <f t="shared" si="79"/>
        <v>1133</v>
      </c>
      <c r="O208" s="212" cm="1">
        <f t="array" ref="O208">INDEX($A:$A,N208)</f>
        <v>45117</v>
      </c>
      <c r="P208" cm="1">
        <f t="array" ref="P208">INDEX(B:B,$N208)/INDEX(B:B,$N$2)*1000</f>
        <v>1048.9928827808283</v>
      </c>
      <c r="Q208" cm="1">
        <f t="array" ref="Q208">INDEX(C:C,$N208)/INDEX(C:C,$N$2)*1000</f>
        <v>1047.4246405448603</v>
      </c>
      <c r="R208" cm="1">
        <f t="array" ref="R208">INDEX(D:D,$N208)/INDEX(D:D,$N$2)*1000</f>
        <v>1047.7353037968542</v>
      </c>
      <c r="S208" cm="1">
        <f t="array" ref="S208">INDEX(E:E,$N208)/INDEX(E:E,$N$2)*1000</f>
        <v>1048.6178886317366</v>
      </c>
      <c r="T208" s="82">
        <f t="shared" si="80"/>
        <v>3.7499414909166259E-4</v>
      </c>
      <c r="U208" s="82" t="str">
        <f t="shared" si="81"/>
        <v/>
      </c>
      <c r="V208" s="82" t="str">
        <f t="shared" si="82"/>
        <v/>
      </c>
      <c r="W208" s="82" t="str">
        <f t="shared" si="76"/>
        <v/>
      </c>
      <c r="X208" s="82">
        <f t="shared" si="77"/>
        <v>-1.1932480868763378E-3</v>
      </c>
      <c r="Y208" s="82">
        <f t="shared" si="78"/>
        <v>-8.8258483488243657E-4</v>
      </c>
      <c r="AA208">
        <f t="shared" si="83"/>
        <v>1635</v>
      </c>
      <c r="AB208" s="265" cm="1">
        <f t="array" ref="AB208">INDEX($A:$A,AA208)</f>
        <v>45847</v>
      </c>
      <c r="AC208" cm="1">
        <f t="array" ref="AC208">INDEX(B:B,$AA208)/INDEX(B:B,$AA$2)*1000</f>
        <v>1063.344502409027</v>
      </c>
      <c r="AD208" cm="1">
        <f t="array" ref="AD208">INDEX(C:C,$AA208)/INDEX(C:C,$AA$2)*1000</f>
        <v>1060.9021582376042</v>
      </c>
      <c r="AE208" cm="1">
        <f t="array" ref="AE208">INDEX(D:D,$AA208)/INDEX(D:D,$AA$2)*1000</f>
        <v>1061.3836542679715</v>
      </c>
      <c r="AF208" cm="1">
        <f t="array" ref="AF208">INDEX(E:E,$AA208)/INDEX(E:E,$AA$2)*1000</f>
        <v>1058.8146375994716</v>
      </c>
      <c r="AG208" s="82">
        <f t="shared" si="64"/>
        <v>4.5298648095554199E-3</v>
      </c>
      <c r="AH208" s="82">
        <f t="shared" si="65"/>
        <v>2.0875206381326733E-3</v>
      </c>
      <c r="AI208" s="82">
        <f t="shared" si="66"/>
        <v>2.5690166684998986E-3</v>
      </c>
      <c r="AJ208" s="82" t="str">
        <f t="shared" si="67"/>
        <v/>
      </c>
      <c r="AK208" s="82" t="str">
        <f t="shared" si="68"/>
        <v/>
      </c>
      <c r="AL208" s="82" t="str">
        <f t="shared" si="69"/>
        <v/>
      </c>
    </row>
    <row r="209" spans="1:38" ht="15.75" customHeight="1" x14ac:dyDescent="0.2">
      <c r="A209" s="211">
        <v>43770</v>
      </c>
      <c r="B209" s="281">
        <v>1000</v>
      </c>
      <c r="C209" s="281">
        <v>1107.504312</v>
      </c>
      <c r="D209" s="281">
        <v>1107.504312</v>
      </c>
      <c r="E209" s="281">
        <v>1000</v>
      </c>
      <c r="F209" s="281">
        <v>1108.8558</v>
      </c>
      <c r="G209" s="82" t="str">
        <f t="shared" si="70"/>
        <v/>
      </c>
      <c r="H209" s="82" t="str">
        <f t="shared" si="71"/>
        <v/>
      </c>
      <c r="I209" s="82" t="str">
        <f t="shared" si="72"/>
        <v/>
      </c>
      <c r="J209" s="82" t="str">
        <f t="shared" si="73"/>
        <v/>
      </c>
      <c r="K209" s="82">
        <f t="shared" si="74"/>
        <v>-1.3514880000000176E-3</v>
      </c>
      <c r="L209" s="82">
        <f t="shared" si="75"/>
        <v>-1.3514880000000176E-3</v>
      </c>
      <c r="N209">
        <f t="shared" si="79"/>
        <v>1134</v>
      </c>
      <c r="O209" s="212" cm="1">
        <f t="array" ref="O209">INDEX($A:$A,N209)</f>
        <v>45118</v>
      </c>
      <c r="P209" cm="1">
        <f t="array" ref="P209">INDEX(B:B,$N209)/INDEX(B:B,$N$2)*1000</f>
        <v>1050.0386956567997</v>
      </c>
      <c r="Q209" cm="1">
        <f t="array" ref="Q209">INDEX(C:C,$N209)/INDEX(C:C,$N$2)*1000</f>
        <v>1049.206587656902</v>
      </c>
      <c r="R209" cm="1">
        <f t="array" ref="R209">INDEX(D:D,$N209)/INDEX(D:D,$N$2)*1000</f>
        <v>1049.3714258075402</v>
      </c>
      <c r="S209" cm="1">
        <f t="array" ref="S209">INDEX(E:E,$N209)/INDEX(E:E,$N$2)*1000</f>
        <v>1049.5876639072424</v>
      </c>
      <c r="T209" s="82">
        <f t="shared" si="80"/>
        <v>4.5103174955738725E-4</v>
      </c>
      <c r="U209" s="82" t="str">
        <f t="shared" si="81"/>
        <v/>
      </c>
      <c r="V209" s="82" t="str">
        <f t="shared" si="82"/>
        <v/>
      </c>
      <c r="W209" s="82" t="str">
        <f t="shared" si="76"/>
        <v/>
      </c>
      <c r="X209" s="82">
        <f t="shared" si="77"/>
        <v>-3.8107625034035662E-4</v>
      </c>
      <c r="Y209" s="82">
        <f t="shared" si="78"/>
        <v>-2.1623809970219555E-4</v>
      </c>
      <c r="AA209">
        <f t="shared" si="83"/>
        <v>1636</v>
      </c>
      <c r="AB209" s="265" cm="1">
        <f t="array" ref="AB209">INDEX($A:$A,AA209)</f>
        <v>45848</v>
      </c>
      <c r="AC209" cm="1">
        <f t="array" ref="AC209">INDEX(B:B,$AA209)/INDEX(B:B,$AA$2)*1000</f>
        <v>1063.0506720359235</v>
      </c>
      <c r="AD209" cm="1">
        <f t="array" ref="AD209">INDEX(C:C,$AA209)/INDEX(C:C,$AA$2)*1000</f>
        <v>1060.917466732925</v>
      </c>
      <c r="AE209" cm="1">
        <f t="array" ref="AE209">INDEX(D:D,$AA209)/INDEX(D:D,$AA$2)*1000</f>
        <v>1061.3380176094358</v>
      </c>
      <c r="AF209" cm="1">
        <f t="array" ref="AF209">INDEX(E:E,$AA209)/INDEX(E:E,$AA$2)*1000</f>
        <v>1058.4762008434584</v>
      </c>
      <c r="AG209" s="82">
        <f t="shared" si="64"/>
        <v>4.5744711924651255E-3</v>
      </c>
      <c r="AH209" s="82">
        <f t="shared" si="65"/>
        <v>2.4412658894666494E-3</v>
      </c>
      <c r="AI209" s="82">
        <f t="shared" si="66"/>
        <v>2.861816765977437E-3</v>
      </c>
      <c r="AJ209" s="82" t="str">
        <f t="shared" si="67"/>
        <v/>
      </c>
      <c r="AK209" s="82" t="str">
        <f t="shared" si="68"/>
        <v/>
      </c>
      <c r="AL209" s="82" t="str">
        <f t="shared" si="69"/>
        <v/>
      </c>
    </row>
    <row r="210" spans="1:38" ht="15.75" customHeight="1" x14ac:dyDescent="0.2">
      <c r="A210" s="211">
        <v>43773</v>
      </c>
      <c r="B210" s="281">
        <v>1000</v>
      </c>
      <c r="C210" s="281">
        <v>1107.0141490000001</v>
      </c>
      <c r="D210" s="281">
        <v>1107.0141490000001</v>
      </c>
      <c r="E210" s="281">
        <v>1000</v>
      </c>
      <c r="F210" s="281">
        <v>1107.6409169999999</v>
      </c>
      <c r="G210" s="82" t="str">
        <f t="shared" si="70"/>
        <v/>
      </c>
      <c r="H210" s="82" t="str">
        <f t="shared" si="71"/>
        <v/>
      </c>
      <c r="I210" s="82" t="str">
        <f t="shared" si="72"/>
        <v/>
      </c>
      <c r="J210" s="82" t="str">
        <f t="shared" si="73"/>
        <v/>
      </c>
      <c r="K210" s="82">
        <f t="shared" si="74"/>
        <v>-6.2676799999985633E-4</v>
      </c>
      <c r="L210" s="82">
        <f t="shared" si="75"/>
        <v>-6.2676799999985633E-4</v>
      </c>
      <c r="N210">
        <f t="shared" si="79"/>
        <v>1135</v>
      </c>
      <c r="O210" s="212" cm="1">
        <f t="array" ref="O210">INDEX($A:$A,N210)</f>
        <v>45119</v>
      </c>
      <c r="P210" cm="1">
        <f t="array" ref="P210">INDEX(B:B,$N210)/INDEX(B:B,$N$2)*1000</f>
        <v>1057.6464879068562</v>
      </c>
      <c r="Q210" cm="1">
        <f t="array" ref="Q210">INDEX(C:C,$N210)/INDEX(C:C,$N$2)*1000</f>
        <v>1057.6134213928672</v>
      </c>
      <c r="R210" cm="1">
        <f t="array" ref="R210">INDEX(D:D,$N210)/INDEX(D:D,$N$2)*1000</f>
        <v>1057.6199722048227</v>
      </c>
      <c r="S210" cm="1">
        <f t="array" ref="S210">INDEX(E:E,$N210)/INDEX(E:E,$N$2)*1000</f>
        <v>1057.4468964620917</v>
      </c>
      <c r="T210" s="82">
        <f t="shared" si="80"/>
        <v>1.9959144476456458E-4</v>
      </c>
      <c r="U210" s="82">
        <f t="shared" si="81"/>
        <v>1.665249307754948E-4</v>
      </c>
      <c r="V210" s="82">
        <f t="shared" si="82"/>
        <v>1.7307574273104365E-4</v>
      </c>
      <c r="W210" s="82" t="str">
        <f t="shared" si="76"/>
        <v/>
      </c>
      <c r="X210" s="82" t="str">
        <f t="shared" si="77"/>
        <v/>
      </c>
      <c r="Y210" s="82" t="str">
        <f t="shared" si="78"/>
        <v/>
      </c>
      <c r="AA210">
        <f t="shared" si="83"/>
        <v>1637</v>
      </c>
      <c r="AB210" s="265" cm="1">
        <f t="array" ref="AB210">INDEX($A:$A,AA210)</f>
        <v>45849</v>
      </c>
      <c r="AC210" cm="1">
        <f t="array" ref="AC210">INDEX(B:B,$AA210)/INDEX(B:B,$AA$2)*1000</f>
        <v>1057.1845087851375</v>
      </c>
      <c r="AD210" cm="1">
        <f t="array" ref="AD210">INDEX(C:C,$AA210)/INDEX(C:C,$AA$2)*1000</f>
        <v>1055.4613798324513</v>
      </c>
      <c r="AE210" cm="1">
        <f t="array" ref="AE210">INDEX(D:D,$AA210)/INDEX(D:D,$AA$2)*1000</f>
        <v>1055.8010856087196</v>
      </c>
      <c r="AF210" cm="1">
        <f t="array" ref="AF210">INDEX(E:E,$AA210)/INDEX(E:E,$AA$2)*1000</f>
        <v>1052.4956706508069</v>
      </c>
      <c r="AG210" s="82">
        <f t="shared" si="64"/>
        <v>4.6888381343305812E-3</v>
      </c>
      <c r="AH210" s="82">
        <f t="shared" si="65"/>
        <v>2.9657091816443428E-3</v>
      </c>
      <c r="AI210" s="82">
        <f t="shared" si="66"/>
        <v>3.305414957912717E-3</v>
      </c>
      <c r="AJ210" s="82" t="str">
        <f t="shared" si="67"/>
        <v/>
      </c>
      <c r="AK210" s="82" t="str">
        <f t="shared" si="68"/>
        <v/>
      </c>
      <c r="AL210" s="82" t="str">
        <f t="shared" si="69"/>
        <v/>
      </c>
    </row>
    <row r="211" spans="1:38" ht="15.75" customHeight="1" x14ac:dyDescent="0.2">
      <c r="A211" s="211">
        <v>43774</v>
      </c>
      <c r="B211" s="281">
        <v>1000</v>
      </c>
      <c r="C211" s="281">
        <v>1105.6368480000001</v>
      </c>
      <c r="D211" s="281">
        <v>1105.6368480000001</v>
      </c>
      <c r="E211" s="281">
        <v>1000</v>
      </c>
      <c r="F211" s="281">
        <v>1105.826086</v>
      </c>
      <c r="G211" s="82" t="str">
        <f t="shared" si="70"/>
        <v/>
      </c>
      <c r="H211" s="82" t="str">
        <f t="shared" si="71"/>
        <v/>
      </c>
      <c r="I211" s="82" t="str">
        <f t="shared" si="72"/>
        <v/>
      </c>
      <c r="J211" s="82" t="str">
        <f t="shared" si="73"/>
        <v/>
      </c>
      <c r="K211" s="82">
        <f t="shared" si="74"/>
        <v>-1.8923799999993207E-4</v>
      </c>
      <c r="L211" s="82">
        <f t="shared" si="75"/>
        <v>-1.8923799999993207E-4</v>
      </c>
      <c r="N211">
        <f t="shared" si="79"/>
        <v>1136</v>
      </c>
      <c r="O211" s="212" cm="1">
        <f t="array" ref="O211">INDEX($A:$A,N211)</f>
        <v>45120</v>
      </c>
      <c r="P211" cm="1">
        <f t="array" ref="P211">INDEX(B:B,$N211)/INDEX(B:B,$N$2)*1000</f>
        <v>1063.7646430857501</v>
      </c>
      <c r="Q211" cm="1">
        <f t="array" ref="Q211">INDEX(C:C,$N211)/INDEX(C:C,$N$2)*1000</f>
        <v>1064.3691619461197</v>
      </c>
      <c r="R211" cm="1">
        <f t="array" ref="R211">INDEX(D:D,$N211)/INDEX(D:D,$N$2)*1000</f>
        <v>1064.2494094719823</v>
      </c>
      <c r="S211" cm="1">
        <f t="array" ref="S211">INDEX(E:E,$N211)/INDEX(E:E,$N$2)*1000</f>
        <v>1063.8319895475411</v>
      </c>
      <c r="T211" s="82" t="str">
        <f t="shared" si="80"/>
        <v/>
      </c>
      <c r="U211" s="82">
        <f t="shared" si="81"/>
        <v>5.3717239857860473E-4</v>
      </c>
      <c r="V211" s="82">
        <f t="shared" si="82"/>
        <v>4.1741992444121936E-4</v>
      </c>
      <c r="W211" s="82">
        <f t="shared" si="76"/>
        <v>-6.7346461790975808E-5</v>
      </c>
      <c r="X211" s="82" t="str">
        <f t="shared" si="77"/>
        <v/>
      </c>
      <c r="Y211" s="82" t="str">
        <f t="shared" si="78"/>
        <v/>
      </c>
      <c r="AA211">
        <f t="shared" si="83"/>
        <v>1638</v>
      </c>
      <c r="AB211" s="265" cm="1">
        <f t="array" ref="AB211">INDEX($A:$A,AA211)</f>
        <v>45852</v>
      </c>
      <c r="AC211" cm="1">
        <f t="array" ref="AC211">INDEX(B:B,$AA211)/INDEX(B:B,$AA$2)*1000</f>
        <v>1059.0137179190629</v>
      </c>
      <c r="AD211" cm="1">
        <f t="array" ref="AD211">INDEX(C:C,$AA211)/INDEX(C:C,$AA$2)*1000</f>
        <v>1057.1953077954656</v>
      </c>
      <c r="AE211" cm="1">
        <f t="array" ref="AE211">INDEX(D:D,$AA211)/INDEX(D:D,$AA$2)*1000</f>
        <v>1057.5537985695319</v>
      </c>
      <c r="AF211" cm="1">
        <f t="array" ref="AF211">INDEX(E:E,$AA211)/INDEX(E:E,$AA$2)*1000</f>
        <v>1054.298608376394</v>
      </c>
      <c r="AG211" s="82">
        <f t="shared" si="64"/>
        <v>4.7151095426688702E-3</v>
      </c>
      <c r="AH211" s="82">
        <f t="shared" si="65"/>
        <v>2.8966994190716376E-3</v>
      </c>
      <c r="AI211" s="82">
        <f t="shared" si="66"/>
        <v>3.2551901931378779E-3</v>
      </c>
      <c r="AJ211" s="82" t="str">
        <f t="shared" si="67"/>
        <v/>
      </c>
      <c r="AK211" s="82" t="str">
        <f t="shared" si="68"/>
        <v/>
      </c>
      <c r="AL211" s="82" t="str">
        <f t="shared" si="69"/>
        <v/>
      </c>
    </row>
    <row r="212" spans="1:38" ht="15.75" customHeight="1" x14ac:dyDescent="0.2">
      <c r="A212" s="211">
        <v>43775</v>
      </c>
      <c r="B212" s="281">
        <v>1000</v>
      </c>
      <c r="C212" s="281">
        <v>1108.93433</v>
      </c>
      <c r="D212" s="281">
        <v>1108.93433</v>
      </c>
      <c r="E212" s="281">
        <v>1000</v>
      </c>
      <c r="F212" s="281">
        <v>1109.3732680000001</v>
      </c>
      <c r="G212" s="82" t="str">
        <f t="shared" si="70"/>
        <v/>
      </c>
      <c r="H212" s="82" t="str">
        <f t="shared" si="71"/>
        <v/>
      </c>
      <c r="I212" s="82" t="str">
        <f t="shared" si="72"/>
        <v/>
      </c>
      <c r="J212" s="82" t="str">
        <f t="shared" si="73"/>
        <v/>
      </c>
      <c r="K212" s="82">
        <f t="shared" si="74"/>
        <v>-4.3893800000000736E-4</v>
      </c>
      <c r="L212" s="82">
        <f t="shared" si="75"/>
        <v>-4.3893800000000736E-4</v>
      </c>
      <c r="N212">
        <f t="shared" si="79"/>
        <v>1137</v>
      </c>
      <c r="O212" s="212" cm="1">
        <f t="array" ref="O212">INDEX($A:$A,N212)</f>
        <v>45121</v>
      </c>
      <c r="P212" cm="1">
        <f t="array" ref="P212">INDEX(B:B,$N212)/INDEX(B:B,$N$2)*1000</f>
        <v>1063.7761252675666</v>
      </c>
      <c r="Q212" cm="1">
        <f t="array" ref="Q212">INDEX(C:C,$N212)/INDEX(C:C,$N$2)*1000</f>
        <v>1064.4500295450359</v>
      </c>
      <c r="R212" cm="1">
        <f t="array" ref="R212">INDEX(D:D,$N212)/INDEX(D:D,$N$2)*1000</f>
        <v>1064.3165318312006</v>
      </c>
      <c r="S212" cm="1">
        <f t="array" ref="S212">INDEX(E:E,$N212)/INDEX(E:E,$N$2)*1000</f>
        <v>1063.5931361763439</v>
      </c>
      <c r="T212" s="82">
        <f t="shared" si="80"/>
        <v>1.8298909122268015E-4</v>
      </c>
      <c r="U212" s="82">
        <f t="shared" si="81"/>
        <v>8.5689336869199909E-4</v>
      </c>
      <c r="V212" s="82">
        <f t="shared" si="82"/>
        <v>7.233956548566311E-4</v>
      </c>
      <c r="W212" s="82" t="str">
        <f t="shared" si="76"/>
        <v/>
      </c>
      <c r="X212" s="82" t="str">
        <f t="shared" si="77"/>
        <v/>
      </c>
      <c r="Y212" s="82" t="str">
        <f t="shared" si="78"/>
        <v/>
      </c>
      <c r="AA212">
        <f t="shared" si="83"/>
        <v>1639</v>
      </c>
      <c r="AB212" s="265" cm="1">
        <f t="array" ref="AB212">INDEX($A:$A,AA212)</f>
        <v>45853</v>
      </c>
      <c r="AC212" cm="1">
        <f t="array" ref="AC212">INDEX(B:B,$AA212)/INDEX(B:B,$AA$2)*1000</f>
        <v>1053.9726551732592</v>
      </c>
      <c r="AD212" cm="1">
        <f t="array" ref="AD212">INDEX(C:C,$AA212)/INDEX(C:C,$AA$2)*1000</f>
        <v>1053.0021626031594</v>
      </c>
      <c r="AE212" cm="1">
        <f t="array" ref="AE212">INDEX(D:D,$AA212)/INDEX(D:D,$AA$2)*1000</f>
        <v>1053.1934902171845</v>
      </c>
      <c r="AF212" cm="1">
        <f t="array" ref="AF212">INDEX(E:E,$AA212)/INDEX(E:E,$AA$2)*1000</f>
        <v>1049.1590045238718</v>
      </c>
      <c r="AG212" s="82">
        <f t="shared" si="64"/>
        <v>4.8136506493874553E-3</v>
      </c>
      <c r="AH212" s="82">
        <f t="shared" si="65"/>
        <v>3.8431580792876049E-3</v>
      </c>
      <c r="AI212" s="82">
        <f t="shared" si="66"/>
        <v>4.034485693312718E-3</v>
      </c>
      <c r="AJ212" s="82" t="str">
        <f t="shared" si="67"/>
        <v/>
      </c>
      <c r="AK212" s="82" t="str">
        <f t="shared" si="68"/>
        <v/>
      </c>
      <c r="AL212" s="82" t="str">
        <f t="shared" si="69"/>
        <v/>
      </c>
    </row>
    <row r="213" spans="1:38" ht="15.75" customHeight="1" x14ac:dyDescent="0.2">
      <c r="A213" s="211">
        <v>43776</v>
      </c>
      <c r="B213" s="281">
        <v>1000</v>
      </c>
      <c r="C213" s="281">
        <v>1108.660478</v>
      </c>
      <c r="D213" s="281">
        <v>1108.660478</v>
      </c>
      <c r="E213" s="281">
        <v>1000</v>
      </c>
      <c r="F213" s="281">
        <v>1108.5665039999999</v>
      </c>
      <c r="G213" s="82" t="str">
        <f t="shared" si="70"/>
        <v/>
      </c>
      <c r="H213" s="82">
        <f t="shared" si="71"/>
        <v>9.3974000000116571E-5</v>
      </c>
      <c r="I213" s="82">
        <f t="shared" si="72"/>
        <v>9.3974000000116571E-5</v>
      </c>
      <c r="J213" s="82" t="str">
        <f t="shared" si="73"/>
        <v/>
      </c>
      <c r="K213" s="82" t="str">
        <f t="shared" si="74"/>
        <v/>
      </c>
      <c r="L213" s="82" t="str">
        <f t="shared" si="75"/>
        <v/>
      </c>
      <c r="N213">
        <f t="shared" si="79"/>
        <v>1138</v>
      </c>
      <c r="O213" s="212" cm="1">
        <f t="array" ref="O213">INDEX($A:$A,N213)</f>
        <v>45124</v>
      </c>
      <c r="P213" cm="1">
        <f t="array" ref="P213">INDEX(B:B,$N213)/INDEX(B:B,$N$2)*1000</f>
        <v>1062.865856940947</v>
      </c>
      <c r="Q213" cm="1">
        <f t="array" ref="Q213">INDEX(C:C,$N213)/INDEX(C:C,$N$2)*1000</f>
        <v>1063.1905802101014</v>
      </c>
      <c r="R213" cm="1">
        <f t="array" ref="R213">INDEX(D:D,$N213)/INDEX(D:D,$N$2)*1000</f>
        <v>1063.1262542180618</v>
      </c>
      <c r="S213" cm="1">
        <f t="array" ref="S213">INDEX(E:E,$N213)/INDEX(E:E,$N$2)*1000</f>
        <v>1062.6213958897324</v>
      </c>
      <c r="T213" s="82">
        <f t="shared" si="80"/>
        <v>2.444610512145573E-4</v>
      </c>
      <c r="U213" s="82">
        <f t="shared" si="81"/>
        <v>5.6918432036900414E-4</v>
      </c>
      <c r="V213" s="82">
        <f t="shared" si="82"/>
        <v>5.0485832832941927E-4</v>
      </c>
      <c r="W213" s="82" t="str">
        <f t="shared" si="76"/>
        <v/>
      </c>
      <c r="X213" s="82" t="str">
        <f t="shared" si="77"/>
        <v/>
      </c>
      <c r="Y213" s="82" t="str">
        <f t="shared" si="78"/>
        <v/>
      </c>
      <c r="AA213">
        <f t="shared" si="83"/>
        <v>1640</v>
      </c>
      <c r="AB213" s="265" cm="1">
        <f t="array" ref="AB213">INDEX($A:$A,AA213)</f>
        <v>45854</v>
      </c>
      <c r="AC213" cm="1">
        <f t="array" ref="AC213">INDEX(B:B,$AA213)/INDEX(B:B,$AA$2)*1000</f>
        <v>1055.841556373329</v>
      </c>
      <c r="AD213" cm="1">
        <f t="array" ref="AD213">INDEX(C:C,$AA213)/INDEX(C:C,$AA$2)*1000</f>
        <v>1054.7548993937428</v>
      </c>
      <c r="AE213" cm="1">
        <f t="array" ref="AE213">INDEX(D:D,$AA213)/INDEX(D:D,$AA$2)*1000</f>
        <v>1054.9691279396432</v>
      </c>
      <c r="AF213" cm="1">
        <f t="array" ref="AF213">INDEX(E:E,$AA213)/INDEX(E:E,$AA$2)*1000</f>
        <v>1051.0270744560478</v>
      </c>
      <c r="AG213" s="82">
        <f t="shared" si="64"/>
        <v>4.8144819172812273E-3</v>
      </c>
      <c r="AH213" s="82">
        <f t="shared" si="65"/>
        <v>3.7278249376950044E-3</v>
      </c>
      <c r="AI213" s="82">
        <f t="shared" si="66"/>
        <v>3.942053483595373E-3</v>
      </c>
      <c r="AJ213" s="82" t="str">
        <f t="shared" si="67"/>
        <v/>
      </c>
      <c r="AK213" s="82" t="str">
        <f t="shared" si="68"/>
        <v/>
      </c>
      <c r="AL213" s="82" t="str">
        <f t="shared" si="69"/>
        <v/>
      </c>
    </row>
    <row r="214" spans="1:38" ht="15.75" customHeight="1" x14ac:dyDescent="0.2">
      <c r="A214" s="211">
        <v>43777</v>
      </c>
      <c r="B214" s="281">
        <v>1000</v>
      </c>
      <c r="C214" s="281">
        <v>1112.151932</v>
      </c>
      <c r="D214" s="281">
        <v>1112.151932</v>
      </c>
      <c r="E214" s="281">
        <v>1000</v>
      </c>
      <c r="F214" s="281">
        <v>1112.1992279999999</v>
      </c>
      <c r="G214" s="82" t="str">
        <f t="shared" si="70"/>
        <v/>
      </c>
      <c r="H214" s="82" t="str">
        <f t="shared" si="71"/>
        <v/>
      </c>
      <c r="I214" s="82" t="str">
        <f t="shared" si="72"/>
        <v/>
      </c>
      <c r="J214" s="82" t="str">
        <f t="shared" si="73"/>
        <v/>
      </c>
      <c r="K214" s="82">
        <f t="shared" si="74"/>
        <v>-4.729599999996026E-5</v>
      </c>
      <c r="L214" s="82">
        <f t="shared" si="75"/>
        <v>-4.729599999996026E-5</v>
      </c>
      <c r="N214">
        <f t="shared" si="79"/>
        <v>1139</v>
      </c>
      <c r="O214" s="212" cm="1">
        <f t="array" ref="O214">INDEX($A:$A,N214)</f>
        <v>45125</v>
      </c>
      <c r="P214" cm="1">
        <f t="array" ref="P214">INDEX(B:B,$N214)/INDEX(B:B,$N$2)*1000</f>
        <v>1065.124044737039</v>
      </c>
      <c r="Q214" cm="1">
        <f t="array" ref="Q214">INDEX(C:C,$N214)/INDEX(C:C,$N$2)*1000</f>
        <v>1066.0380238285422</v>
      </c>
      <c r="R214" cm="1">
        <f t="array" ref="R214">INDEX(D:D,$N214)/INDEX(D:D,$N$2)*1000</f>
        <v>1065.8569680999585</v>
      </c>
      <c r="S214" cm="1">
        <f t="array" ref="S214">INDEX(E:E,$N214)/INDEX(E:E,$N$2)*1000</f>
        <v>1064.902903098754</v>
      </c>
      <c r="T214" s="82">
        <f t="shared" si="80"/>
        <v>2.2114163828496202E-4</v>
      </c>
      <c r="U214" s="82">
        <f t="shared" si="81"/>
        <v>1.135120729788241E-3</v>
      </c>
      <c r="V214" s="82">
        <f t="shared" si="82"/>
        <v>9.5406500120452621E-4</v>
      </c>
      <c r="W214" s="82" t="str">
        <f t="shared" si="76"/>
        <v/>
      </c>
      <c r="X214" s="82" t="str">
        <f t="shared" si="77"/>
        <v/>
      </c>
      <c r="Y214" s="82" t="str">
        <f t="shared" si="78"/>
        <v/>
      </c>
      <c r="AA214">
        <f t="shared" si="83"/>
        <v>1641</v>
      </c>
      <c r="AB214" s="265" cm="1">
        <f t="array" ref="AB214">INDEX($A:$A,AA214)</f>
        <v>45855</v>
      </c>
      <c r="AC214" cm="1">
        <f t="array" ref="AC214">INDEX(B:B,$AA214)/INDEX(B:B,$AA$2)*1000</f>
        <v>1060.2229366047454</v>
      </c>
      <c r="AD214" cm="1">
        <f t="array" ref="AD214">INDEX(C:C,$AA214)/INDEX(C:C,$AA$2)*1000</f>
        <v>1059.7503890536539</v>
      </c>
      <c r="AE214" cm="1">
        <f t="array" ref="AE214">INDEX(D:D,$AA214)/INDEX(D:D,$AA$2)*1000</f>
        <v>1059.843549643791</v>
      </c>
      <c r="AF214" cm="1">
        <f t="array" ref="AF214">INDEX(E:E,$AA214)/INDEX(E:E,$AA$2)*1000</f>
        <v>1055.3001684406381</v>
      </c>
      <c r="AG214" s="82">
        <f t="shared" si="64"/>
        <v>4.9227681641073103E-3</v>
      </c>
      <c r="AH214" s="82">
        <f t="shared" si="65"/>
        <v>4.4502206130157445E-3</v>
      </c>
      <c r="AI214" s="82">
        <f t="shared" si="66"/>
        <v>4.5433812031528756E-3</v>
      </c>
      <c r="AJ214" s="82" t="str">
        <f t="shared" si="67"/>
        <v/>
      </c>
      <c r="AK214" s="82" t="str">
        <f t="shared" si="68"/>
        <v/>
      </c>
      <c r="AL214" s="82" t="str">
        <f t="shared" si="69"/>
        <v/>
      </c>
    </row>
    <row r="215" spans="1:38" ht="15.75" customHeight="1" x14ac:dyDescent="0.2">
      <c r="A215" s="211">
        <v>43780</v>
      </c>
      <c r="B215" s="281">
        <v>1000</v>
      </c>
      <c r="C215" s="281">
        <v>1110.5620469999999</v>
      </c>
      <c r="D215" s="281">
        <v>1110.5620469999999</v>
      </c>
      <c r="E215" s="281">
        <v>1000</v>
      </c>
      <c r="F215" s="281">
        <v>1110.92732</v>
      </c>
      <c r="G215" s="82" t="str">
        <f t="shared" si="70"/>
        <v/>
      </c>
      <c r="H215" s="82" t="str">
        <f t="shared" si="71"/>
        <v/>
      </c>
      <c r="I215" s="82" t="str">
        <f t="shared" si="72"/>
        <v/>
      </c>
      <c r="J215" s="82" t="str">
        <f t="shared" si="73"/>
        <v/>
      </c>
      <c r="K215" s="82">
        <f t="shared" si="74"/>
        <v>-3.6527300000011563E-4</v>
      </c>
      <c r="L215" s="82">
        <f t="shared" si="75"/>
        <v>-3.6527300000011563E-4</v>
      </c>
      <c r="N215">
        <f t="shared" si="79"/>
        <v>1140</v>
      </c>
      <c r="O215" s="212" cm="1">
        <f t="array" ref="O215">INDEX($A:$A,N215)</f>
        <v>45126</v>
      </c>
      <c r="P215" cm="1">
        <f t="array" ref="P215">INDEX(B:B,$N215)/INDEX(B:B,$N$2)*1000</f>
        <v>1067.8129285260766</v>
      </c>
      <c r="Q215" cm="1">
        <f t="array" ref="Q215">INDEX(C:C,$N215)/INDEX(C:C,$N$2)*1000</f>
        <v>1068.6398304437448</v>
      </c>
      <c r="R215" cm="1">
        <f t="array" ref="R215">INDEX(D:D,$N215)/INDEX(D:D,$N$2)*1000</f>
        <v>1068.4760251221721</v>
      </c>
      <c r="S215" cm="1">
        <f t="array" ref="S215">INDEX(E:E,$N215)/INDEX(E:E,$N$2)*1000</f>
        <v>1067.7443626337474</v>
      </c>
      <c r="T215" s="82">
        <f t="shared" si="80"/>
        <v>6.856589232916121E-5</v>
      </c>
      <c r="U215" s="82">
        <f t="shared" si="81"/>
        <v>8.9546780999739896E-4</v>
      </c>
      <c r="V215" s="82">
        <f t="shared" si="82"/>
        <v>7.3166248842471756E-4</v>
      </c>
      <c r="W215" s="82" t="str">
        <f t="shared" si="76"/>
        <v/>
      </c>
      <c r="X215" s="82" t="str">
        <f t="shared" si="77"/>
        <v/>
      </c>
      <c r="Y215" s="82" t="str">
        <f t="shared" si="78"/>
        <v/>
      </c>
      <c r="AA215">
        <f t="shared" si="83"/>
        <v>1642</v>
      </c>
      <c r="AB215" s="265" cm="1">
        <f t="array" ref="AB215">INDEX($A:$A,AA215)</f>
        <v>45856</v>
      </c>
      <c r="AC215" cm="1">
        <f t="array" ref="AC215">INDEX(B:B,$AA215)/INDEX(B:B,$AA$2)*1000</f>
        <v>1058.8604304039932</v>
      </c>
      <c r="AD215" cm="1">
        <f t="array" ref="AD215">INDEX(C:C,$AA215)/INDEX(C:C,$AA$2)*1000</f>
        <v>1058.4008722264527</v>
      </c>
      <c r="AE215" cm="1">
        <f t="array" ref="AE215">INDEX(D:D,$AA215)/INDEX(D:D,$AA$2)*1000</f>
        <v>1058.491471340589</v>
      </c>
      <c r="AF215" cm="1">
        <f t="array" ref="AF215">INDEX(E:E,$AA215)/INDEX(E:E,$AA$2)*1000</f>
        <v>1053.9757889773739</v>
      </c>
      <c r="AG215" s="82">
        <f t="shared" si="64"/>
        <v>4.8846414266192828E-3</v>
      </c>
      <c r="AH215" s="82">
        <f t="shared" si="65"/>
        <v>4.4250832490788528E-3</v>
      </c>
      <c r="AI215" s="82">
        <f t="shared" si="66"/>
        <v>4.5156823632150917E-3</v>
      </c>
      <c r="AJ215" s="82" t="str">
        <f t="shared" si="67"/>
        <v/>
      </c>
      <c r="AK215" s="82" t="str">
        <f t="shared" si="68"/>
        <v/>
      </c>
      <c r="AL215" s="82" t="str">
        <f t="shared" si="69"/>
        <v/>
      </c>
    </row>
    <row r="216" spans="1:38" ht="15.75" customHeight="1" x14ac:dyDescent="0.2">
      <c r="A216" s="211">
        <v>43781</v>
      </c>
      <c r="B216" s="281">
        <v>1000</v>
      </c>
      <c r="C216" s="281">
        <v>1110.5220870000001</v>
      </c>
      <c r="D216" s="281">
        <v>1110.5220870000001</v>
      </c>
      <c r="E216" s="281">
        <v>1000</v>
      </c>
      <c r="F216" s="281">
        <v>1110.904397</v>
      </c>
      <c r="G216" s="82" t="str">
        <f t="shared" si="70"/>
        <v/>
      </c>
      <c r="H216" s="82" t="str">
        <f t="shared" si="71"/>
        <v/>
      </c>
      <c r="I216" s="82" t="str">
        <f t="shared" si="72"/>
        <v/>
      </c>
      <c r="J216" s="82" t="str">
        <f t="shared" si="73"/>
        <v/>
      </c>
      <c r="K216" s="82">
        <f t="shared" si="74"/>
        <v>-3.8230999999996131E-4</v>
      </c>
      <c r="L216" s="82">
        <f t="shared" si="75"/>
        <v>-3.8230999999996131E-4</v>
      </c>
      <c r="N216">
        <f t="shared" si="79"/>
        <v>1141</v>
      </c>
      <c r="O216" s="212" cm="1">
        <f t="array" ref="O216">INDEX($A:$A,N216)</f>
        <v>45127</v>
      </c>
      <c r="P216" cm="1">
        <f t="array" ref="P216">INDEX(B:B,$N216)/INDEX(B:B,$N$2)*1000</f>
        <v>1060.7874183815775</v>
      </c>
      <c r="Q216" cm="1">
        <f t="array" ref="Q216">INDEX(C:C,$N216)/INDEX(C:C,$N$2)*1000</f>
        <v>1061.7144598892496</v>
      </c>
      <c r="R216" cm="1">
        <f t="array" ref="R216">INDEX(D:D,$N216)/INDEX(D:D,$N$2)*1000</f>
        <v>1061.5308168269721</v>
      </c>
      <c r="S216" cm="1">
        <f t="array" ref="S216">INDEX(E:E,$N216)/INDEX(E:E,$N$2)*1000</f>
        <v>1060.47410253672</v>
      </c>
      <c r="T216" s="82">
        <f t="shared" si="80"/>
        <v>3.1331584485747043E-4</v>
      </c>
      <c r="U216" s="82">
        <f t="shared" si="81"/>
        <v>1.2403573525295996E-3</v>
      </c>
      <c r="V216" s="82">
        <f t="shared" si="82"/>
        <v>1.0567142902521028E-3</v>
      </c>
      <c r="W216" s="82" t="str">
        <f t="shared" si="76"/>
        <v/>
      </c>
      <c r="X216" s="82" t="str">
        <f t="shared" si="77"/>
        <v/>
      </c>
      <c r="Y216" s="82" t="str">
        <f t="shared" si="78"/>
        <v/>
      </c>
      <c r="AA216">
        <f t="shared" si="83"/>
        <v>1643</v>
      </c>
      <c r="AB216" s="265" cm="1">
        <f t="array" ref="AB216">INDEX($A:$A,AA216)</f>
        <v>45859</v>
      </c>
      <c r="AC216" cm="1">
        <f t="array" ref="AC216">INDEX(B:B,$AA216)/INDEX(B:B,$AA$2)*1000</f>
        <v>1060.9514996536352</v>
      </c>
      <c r="AD216" cm="1">
        <f t="array" ref="AD216">INDEX(C:C,$AA216)/INDEX(C:C,$AA$2)*1000</f>
        <v>1060.2543087161973</v>
      </c>
      <c r="AE216" cm="1">
        <f t="array" ref="AE216">INDEX(D:D,$AA216)/INDEX(D:D,$AA$2)*1000</f>
        <v>1060.3917557805246</v>
      </c>
      <c r="AF216" cm="1">
        <f t="array" ref="AF216">INDEX(E:E,$AA216)/INDEX(E:E,$AA$2)*1000</f>
        <v>1056.1400473142394</v>
      </c>
      <c r="AG216" s="82">
        <f t="shared" si="64"/>
        <v>4.8114523393958282E-3</v>
      </c>
      <c r="AH216" s="82">
        <f t="shared" si="65"/>
        <v>4.1142614019579471E-3</v>
      </c>
      <c r="AI216" s="82">
        <f t="shared" si="66"/>
        <v>4.2517084662852082E-3</v>
      </c>
      <c r="AJ216" s="82" t="str">
        <f t="shared" si="67"/>
        <v/>
      </c>
      <c r="AK216" s="82" t="str">
        <f t="shared" si="68"/>
        <v/>
      </c>
      <c r="AL216" s="82" t="str">
        <f t="shared" si="69"/>
        <v/>
      </c>
    </row>
    <row r="217" spans="1:38" ht="15.75" customHeight="1" x14ac:dyDescent="0.2">
      <c r="A217" s="211">
        <v>43782</v>
      </c>
      <c r="B217" s="281">
        <v>1000</v>
      </c>
      <c r="C217" s="281">
        <v>1112.8323009999999</v>
      </c>
      <c r="D217" s="281">
        <v>1112.8323009999999</v>
      </c>
      <c r="E217" s="281">
        <v>1000</v>
      </c>
      <c r="F217" s="281">
        <v>1113.5306210000001</v>
      </c>
      <c r="G217" s="82" t="str">
        <f t="shared" si="70"/>
        <v/>
      </c>
      <c r="H217" s="82" t="str">
        <f t="shared" si="71"/>
        <v/>
      </c>
      <c r="I217" s="82" t="str">
        <f t="shared" si="72"/>
        <v/>
      </c>
      <c r="J217" s="82" t="str">
        <f t="shared" si="73"/>
        <v/>
      </c>
      <c r="K217" s="82">
        <f t="shared" si="74"/>
        <v>-6.9832000000019439E-4</v>
      </c>
      <c r="L217" s="82">
        <f t="shared" si="75"/>
        <v>-6.9832000000019439E-4</v>
      </c>
      <c r="N217">
        <f t="shared" si="79"/>
        <v>1142</v>
      </c>
      <c r="O217" s="212" cm="1">
        <f t="array" ref="O217">INDEX($A:$A,N217)</f>
        <v>45128</v>
      </c>
      <c r="P217" cm="1">
        <f t="array" ref="P217">INDEX(B:B,$N217)/INDEX(B:B,$N$2)*1000</f>
        <v>1065.9914309013727</v>
      </c>
      <c r="Q217" cm="1">
        <f t="array" ref="Q217">INDEX(C:C,$N217)/INDEX(C:C,$N$2)*1000</f>
        <v>1066.336810777548</v>
      </c>
      <c r="R217" cm="1">
        <f t="array" ref="R217">INDEX(D:D,$N217)/INDEX(D:D,$N$2)*1000</f>
        <v>1066.2683930669368</v>
      </c>
      <c r="S217" cm="1">
        <f t="array" ref="S217">INDEX(E:E,$N217)/INDEX(E:E,$N$2)*1000</f>
        <v>1065.9107243339638</v>
      </c>
      <c r="T217" s="82">
        <f t="shared" si="80"/>
        <v>8.0706567408924461E-5</v>
      </c>
      <c r="U217" s="82">
        <f t="shared" si="81"/>
        <v>4.2608644358415405E-4</v>
      </c>
      <c r="V217" s="82">
        <f t="shared" si="82"/>
        <v>3.5766873297302484E-4</v>
      </c>
      <c r="W217" s="82" t="str">
        <f t="shared" si="76"/>
        <v/>
      </c>
      <c r="X217" s="82" t="str">
        <f t="shared" si="77"/>
        <v/>
      </c>
      <c r="Y217" s="82" t="str">
        <f t="shared" si="78"/>
        <v/>
      </c>
      <c r="AA217">
        <f t="shared" si="83"/>
        <v>1644</v>
      </c>
      <c r="AB217" s="265" cm="1">
        <f t="array" ref="AB217">INDEX($A:$A,AA217)</f>
        <v>45860</v>
      </c>
      <c r="AC217" cm="1">
        <f t="array" ref="AC217">INDEX(B:B,$AA217)/INDEX(B:B,$AA$2)*1000</f>
        <v>1060.995539437238</v>
      </c>
      <c r="AD217" cm="1">
        <f t="array" ref="AD217">INDEX(C:C,$AA217)/INDEX(C:C,$AA$2)*1000</f>
        <v>1059.7404120503086</v>
      </c>
      <c r="AE217" cm="1">
        <f t="array" ref="AE217">INDEX(D:D,$AA217)/INDEX(D:D,$AA$2)*1000</f>
        <v>1059.9878543865311</v>
      </c>
      <c r="AF217" cm="1">
        <f t="array" ref="AF217">INDEX(E:E,$AA217)/INDEX(E:E,$AA$2)*1000</f>
        <v>1056.2563529927679</v>
      </c>
      <c r="AG217" s="82">
        <f t="shared" si="64"/>
        <v>4.7391864444700791E-3</v>
      </c>
      <c r="AH217" s="82">
        <f t="shared" si="65"/>
        <v>3.4840590575406622E-3</v>
      </c>
      <c r="AI217" s="82">
        <f t="shared" si="66"/>
        <v>3.7315013937632103E-3</v>
      </c>
      <c r="AJ217" s="82" t="str">
        <f t="shared" si="67"/>
        <v/>
      </c>
      <c r="AK217" s="82" t="str">
        <f t="shared" si="68"/>
        <v/>
      </c>
      <c r="AL217" s="82" t="str">
        <f t="shared" si="69"/>
        <v/>
      </c>
    </row>
    <row r="218" spans="1:38" ht="15.75" customHeight="1" x14ac:dyDescent="0.2">
      <c r="A218" s="211">
        <v>43783</v>
      </c>
      <c r="B218" s="281">
        <v>1000</v>
      </c>
      <c r="C218" s="281">
        <v>1116.3396789999999</v>
      </c>
      <c r="D218" s="281">
        <v>1116.3396789999999</v>
      </c>
      <c r="E218" s="281">
        <v>1000</v>
      </c>
      <c r="F218" s="281">
        <v>1117.274997</v>
      </c>
      <c r="G218" s="82" t="str">
        <f t="shared" si="70"/>
        <v/>
      </c>
      <c r="H218" s="82" t="str">
        <f t="shared" si="71"/>
        <v/>
      </c>
      <c r="I218" s="82" t="str">
        <f t="shared" si="72"/>
        <v/>
      </c>
      <c r="J218" s="82" t="str">
        <f t="shared" si="73"/>
        <v/>
      </c>
      <c r="K218" s="82">
        <f t="shared" si="74"/>
        <v>-9.3531800000005202E-4</v>
      </c>
      <c r="L218" s="82">
        <f t="shared" si="75"/>
        <v>-9.3531800000005202E-4</v>
      </c>
      <c r="N218">
        <f t="shared" si="79"/>
        <v>1143</v>
      </c>
      <c r="O218" s="212" cm="1">
        <f t="array" ref="O218">INDEX($A:$A,N218)</f>
        <v>45131</v>
      </c>
      <c r="P218" cm="1">
        <f t="array" ref="P218">INDEX(B:B,$N218)/INDEX(B:B,$N$2)*1000</f>
        <v>1062.5267481887747</v>
      </c>
      <c r="Q218" cm="1">
        <f t="array" ref="Q218">INDEX(C:C,$N218)/INDEX(C:C,$N$2)*1000</f>
        <v>1063.6833199876419</v>
      </c>
      <c r="R218" cm="1">
        <f t="array" ref="R218">INDEX(D:D,$N218)/INDEX(D:D,$N$2)*1000</f>
        <v>1063.4542083698882</v>
      </c>
      <c r="S218" cm="1">
        <f t="array" ref="S218">INDEX(E:E,$N218)/INDEX(E:E,$N$2)*1000</f>
        <v>1062.1793714543965</v>
      </c>
      <c r="T218" s="82">
        <f t="shared" si="80"/>
        <v>3.4737673437825833E-4</v>
      </c>
      <c r="U218" s="82">
        <f t="shared" si="81"/>
        <v>1.5039485332454207E-3</v>
      </c>
      <c r="V218" s="82">
        <f t="shared" si="82"/>
        <v>1.2748369154917327E-3</v>
      </c>
      <c r="W218" s="82" t="str">
        <f t="shared" si="76"/>
        <v/>
      </c>
      <c r="X218" s="82" t="str">
        <f t="shared" si="77"/>
        <v/>
      </c>
      <c r="Y218" s="82" t="str">
        <f t="shared" si="78"/>
        <v/>
      </c>
      <c r="AA218">
        <f t="shared" si="83"/>
        <v>1645</v>
      </c>
      <c r="AB218" s="265" cm="1">
        <f t="array" ref="AB218">INDEX($A:$A,AA218)</f>
        <v>45861</v>
      </c>
      <c r="AC218" cm="1">
        <f t="array" ref="AC218">INDEX(B:B,$AA218)/INDEX(B:B,$AA$2)*1000</f>
        <v>1062.3635420155251</v>
      </c>
      <c r="AD218" cm="1">
        <f t="array" ref="AD218">INDEX(C:C,$AA218)/INDEX(C:C,$AA$2)*1000</f>
        <v>1061.3753918888701</v>
      </c>
      <c r="AE218" cm="1">
        <f t="array" ref="AE218">INDEX(D:D,$AA218)/INDEX(D:D,$AA$2)*1000</f>
        <v>1061.5702003709805</v>
      </c>
      <c r="AF218" cm="1">
        <f t="array" ref="AF218">INDEX(E:E,$AA218)/INDEX(E:E,$AA$2)*1000</f>
        <v>1057.4985127499181</v>
      </c>
      <c r="AG218" s="82">
        <f t="shared" si="64"/>
        <v>4.8650292656070631E-3</v>
      </c>
      <c r="AH218" s="82">
        <f t="shared" si="65"/>
        <v>3.8768791389520631E-3</v>
      </c>
      <c r="AI218" s="82">
        <f t="shared" si="66"/>
        <v>4.0716876210624376E-3</v>
      </c>
      <c r="AJ218" s="82" t="str">
        <f t="shared" si="67"/>
        <v/>
      </c>
      <c r="AK218" s="82" t="str">
        <f t="shared" si="68"/>
        <v/>
      </c>
      <c r="AL218" s="82" t="str">
        <f t="shared" si="69"/>
        <v/>
      </c>
    </row>
    <row r="219" spans="1:38" ht="15.75" customHeight="1" x14ac:dyDescent="0.2">
      <c r="A219" s="211">
        <v>43784</v>
      </c>
      <c r="B219" s="281">
        <v>1000</v>
      </c>
      <c r="C219" s="281">
        <v>1118.73225</v>
      </c>
      <c r="D219" s="281">
        <v>1118.73225</v>
      </c>
      <c r="E219" s="281">
        <v>1000</v>
      </c>
      <c r="F219" s="281">
        <v>1119.3015929999999</v>
      </c>
      <c r="G219" s="82" t="str">
        <f t="shared" si="70"/>
        <v/>
      </c>
      <c r="H219" s="82" t="str">
        <f t="shared" si="71"/>
        <v/>
      </c>
      <c r="I219" s="82" t="str">
        <f t="shared" si="72"/>
        <v/>
      </c>
      <c r="J219" s="82" t="str">
        <f t="shared" si="73"/>
        <v/>
      </c>
      <c r="K219" s="82">
        <f t="shared" si="74"/>
        <v>-5.6934299999988978E-4</v>
      </c>
      <c r="L219" s="82">
        <f t="shared" si="75"/>
        <v>-5.6934299999988978E-4</v>
      </c>
      <c r="N219">
        <f t="shared" si="79"/>
        <v>1144</v>
      </c>
      <c r="O219" s="212" cm="1">
        <f t="array" ref="O219">INDEX($A:$A,N219)</f>
        <v>45132</v>
      </c>
      <c r="P219" cm="1">
        <f t="array" ref="P219">INDEX(B:B,$N219)/INDEX(B:B,$N$2)*1000</f>
        <v>1061.8641631212261</v>
      </c>
      <c r="Q219" cm="1">
        <f t="array" ref="Q219">INDEX(C:C,$N219)/INDEX(C:C,$N$2)*1000</f>
        <v>1062.4820658187061</v>
      </c>
      <c r="R219" cm="1">
        <f t="array" ref="R219">INDEX(D:D,$N219)/INDEX(D:D,$N$2)*1000</f>
        <v>1062.3596620543115</v>
      </c>
      <c r="S219" cm="1">
        <f t="array" ref="S219">INDEX(E:E,$N219)/INDEX(E:E,$N$2)*1000</f>
        <v>1061.295092149468</v>
      </c>
      <c r="T219" s="82">
        <f t="shared" si="80"/>
        <v>5.6907097175803751E-4</v>
      </c>
      <c r="U219" s="82">
        <f t="shared" si="81"/>
        <v>1.1869736692381139E-3</v>
      </c>
      <c r="V219" s="82">
        <f t="shared" si="82"/>
        <v>1.064569904843438E-3</v>
      </c>
      <c r="W219" s="82" t="str">
        <f t="shared" si="76"/>
        <v/>
      </c>
      <c r="X219" s="82" t="str">
        <f t="shared" si="77"/>
        <v/>
      </c>
      <c r="Y219" s="82" t="str">
        <f t="shared" si="78"/>
        <v/>
      </c>
      <c r="AA219">
        <f t="shared" si="83"/>
        <v>1646</v>
      </c>
      <c r="AB219" s="265" cm="1">
        <f t="array" ref="AB219">INDEX($A:$A,AA219)</f>
        <v>45862</v>
      </c>
      <c r="AC219" cm="1">
        <f t="array" ref="AC219">INDEX(B:B,$AA219)/INDEX(B:B,$AA$2)*1000</f>
        <v>1063.0796698423378</v>
      </c>
      <c r="AD219" cm="1">
        <f t="array" ref="AD219">INDEX(C:C,$AA219)/INDEX(C:C,$AA$2)*1000</f>
        <v>1062.2343086276678</v>
      </c>
      <c r="AE219" cm="1">
        <f t="array" ref="AE219">INDEX(D:D,$AA219)/INDEX(D:D,$AA$2)*1000</f>
        <v>1062.4009672619559</v>
      </c>
      <c r="AF219" cm="1">
        <f t="array" ref="AF219">INDEX(E:E,$AA219)/INDEX(E:E,$AA$2)*1000</f>
        <v>1058.2174661845002</v>
      </c>
      <c r="AG219" s="82">
        <f t="shared" si="64"/>
        <v>4.862203657837654E-3</v>
      </c>
      <c r="AH219" s="82">
        <f t="shared" si="65"/>
        <v>4.0168424431676611E-3</v>
      </c>
      <c r="AI219" s="82">
        <f t="shared" si="66"/>
        <v>4.1835010774557303E-3</v>
      </c>
      <c r="AJ219" s="82" t="str">
        <f t="shared" si="67"/>
        <v/>
      </c>
      <c r="AK219" s="82" t="str">
        <f t="shared" si="68"/>
        <v/>
      </c>
      <c r="AL219" s="82" t="str">
        <f t="shared" si="69"/>
        <v/>
      </c>
    </row>
    <row r="220" spans="1:38" ht="15.75" customHeight="1" x14ac:dyDescent="0.2">
      <c r="A220" s="211">
        <v>43787</v>
      </c>
      <c r="B220" s="281">
        <v>1000</v>
      </c>
      <c r="C220" s="281">
        <v>1118.8066739999999</v>
      </c>
      <c r="D220" s="281">
        <v>1118.8066739999999</v>
      </c>
      <c r="E220" s="281">
        <v>1000</v>
      </c>
      <c r="F220" s="281">
        <v>1119.533964</v>
      </c>
      <c r="G220" s="82" t="str">
        <f t="shared" si="70"/>
        <v/>
      </c>
      <c r="H220" s="82" t="str">
        <f t="shared" si="71"/>
        <v/>
      </c>
      <c r="I220" s="82" t="str">
        <f t="shared" si="72"/>
        <v/>
      </c>
      <c r="J220" s="82" t="str">
        <f t="shared" si="73"/>
        <v/>
      </c>
      <c r="K220" s="82">
        <f t="shared" si="74"/>
        <v>-7.2729000000003904E-4</v>
      </c>
      <c r="L220" s="82">
        <f t="shared" si="75"/>
        <v>-7.2729000000003904E-4</v>
      </c>
      <c r="N220">
        <f t="shared" si="79"/>
        <v>1145</v>
      </c>
      <c r="O220" s="212" cm="1">
        <f t="array" ref="O220">INDEX($A:$A,N220)</f>
        <v>45133</v>
      </c>
      <c r="P220" cm="1">
        <f t="array" ref="P220">INDEX(B:B,$N220)/INDEX(B:B,$N$2)*1000</f>
        <v>1064.5137327113362</v>
      </c>
      <c r="Q220" cm="1">
        <f t="array" ref="Q220">INDEX(C:C,$N220)/INDEX(C:C,$N$2)*1000</f>
        <v>1065.8268742874754</v>
      </c>
      <c r="R220" cm="1">
        <f t="array" ref="R220">INDEX(D:D,$N220)/INDEX(D:D,$N$2)*1000</f>
        <v>1065.566746046901</v>
      </c>
      <c r="S220" cm="1">
        <f t="array" ref="S220">INDEX(E:E,$N220)/INDEX(E:E,$N$2)*1000</f>
        <v>1064.0434552726113</v>
      </c>
      <c r="T220" s="82">
        <f t="shared" si="80"/>
        <v>4.7027743872490646E-4</v>
      </c>
      <c r="U220" s="82">
        <f t="shared" si="81"/>
        <v>1.7834190148641937E-3</v>
      </c>
      <c r="V220" s="82">
        <f t="shared" si="82"/>
        <v>1.5232907742897624E-3</v>
      </c>
      <c r="W220" s="82" t="str">
        <f t="shared" si="76"/>
        <v/>
      </c>
      <c r="X220" s="82" t="str">
        <f t="shared" si="77"/>
        <v/>
      </c>
      <c r="Y220" s="82" t="str">
        <f t="shared" si="78"/>
        <v/>
      </c>
      <c r="AA220">
        <f t="shared" si="83"/>
        <v>1647</v>
      </c>
      <c r="AB220" s="265" cm="1">
        <f t="array" ref="AB220">INDEX($A:$A,AA220)</f>
        <v>45863</v>
      </c>
      <c r="AC220" cm="1">
        <f t="array" ref="AC220">INDEX(B:B,$AA220)/INDEX(B:B,$AA$2)*1000</f>
        <v>1066.4889398326491</v>
      </c>
      <c r="AD220" cm="1">
        <f t="array" ref="AD220">INDEX(C:C,$AA220)/INDEX(C:C,$AA$2)*1000</f>
        <v>1065.8162697506466</v>
      </c>
      <c r="AE220" cm="1">
        <f t="array" ref="AE220">INDEX(D:D,$AA220)/INDEX(D:D,$AA$2)*1000</f>
        <v>1065.9488832373288</v>
      </c>
      <c r="AF220" cm="1">
        <f t="array" ref="AF220">INDEX(E:E,$AA220)/INDEX(E:E,$AA$2)*1000</f>
        <v>1061.5934660430325</v>
      </c>
      <c r="AG220" s="82">
        <f t="shared" si="64"/>
        <v>4.8954737896165171E-3</v>
      </c>
      <c r="AH220" s="82">
        <f t="shared" si="65"/>
        <v>4.2228037076140479E-3</v>
      </c>
      <c r="AI220" s="82">
        <f t="shared" si="66"/>
        <v>4.3554171942962513E-3</v>
      </c>
      <c r="AJ220" s="82" t="str">
        <f t="shared" si="67"/>
        <v/>
      </c>
      <c r="AK220" s="82" t="str">
        <f t="shared" si="68"/>
        <v/>
      </c>
      <c r="AL220" s="82" t="str">
        <f t="shared" si="69"/>
        <v/>
      </c>
    </row>
    <row r="221" spans="1:38" ht="15.75" customHeight="1" x14ac:dyDescent="0.2">
      <c r="A221" s="211">
        <v>43788</v>
      </c>
      <c r="B221" s="281">
        <v>1000</v>
      </c>
      <c r="C221" s="281">
        <v>1122.0893410000001</v>
      </c>
      <c r="D221" s="281">
        <v>1122.0893410000001</v>
      </c>
      <c r="E221" s="281">
        <v>1000</v>
      </c>
      <c r="F221" s="281">
        <v>1122.6506589999999</v>
      </c>
      <c r="G221" s="82" t="str">
        <f t="shared" si="70"/>
        <v/>
      </c>
      <c r="H221" s="82" t="str">
        <f t="shared" si="71"/>
        <v/>
      </c>
      <c r="I221" s="82" t="str">
        <f t="shared" si="72"/>
        <v/>
      </c>
      <c r="J221" s="82" t="str">
        <f t="shared" si="73"/>
        <v/>
      </c>
      <c r="K221" s="82">
        <f t="shared" si="74"/>
        <v>-5.6131799999980104E-4</v>
      </c>
      <c r="L221" s="82">
        <f t="shared" si="75"/>
        <v>-5.6131799999980104E-4</v>
      </c>
      <c r="N221">
        <f t="shared" si="79"/>
        <v>1146</v>
      </c>
      <c r="O221" s="212" cm="1">
        <f t="array" ref="O221">INDEX($A:$A,N221)</f>
        <v>45134</v>
      </c>
      <c r="P221" cm="1">
        <f t="array" ref="P221">INDEX(B:B,$N221)/INDEX(B:B,$N$2)*1000</f>
        <v>1057.504076693089</v>
      </c>
      <c r="Q221" cm="1">
        <f t="array" ref="Q221">INDEX(C:C,$N221)/INDEX(C:C,$N$2)*1000</f>
        <v>1058.5862809955615</v>
      </c>
      <c r="R221" cm="1">
        <f t="array" ref="R221">INDEX(D:D,$N221)/INDEX(D:D,$N$2)*1000</f>
        <v>1058.3719006115684</v>
      </c>
      <c r="S221" cm="1">
        <f t="array" ref="S221">INDEX(E:E,$N221)/INDEX(E:E,$N$2)*1000</f>
        <v>1056.612225666134</v>
      </c>
      <c r="T221" s="82">
        <f t="shared" si="80"/>
        <v>8.9185102695500977E-4</v>
      </c>
      <c r="U221" s="82">
        <f t="shared" si="81"/>
        <v>1.9740553294275288E-3</v>
      </c>
      <c r="V221" s="82">
        <f t="shared" si="82"/>
        <v>1.7596749454344262E-3</v>
      </c>
      <c r="W221" s="82" t="str">
        <f t="shared" si="76"/>
        <v/>
      </c>
      <c r="X221" s="82" t="str">
        <f t="shared" si="77"/>
        <v/>
      </c>
      <c r="Y221" s="82" t="str">
        <f t="shared" si="78"/>
        <v/>
      </c>
      <c r="AA221">
        <f t="shared" si="83"/>
        <v>1648</v>
      </c>
      <c r="AB221" s="265" cm="1">
        <f t="array" ref="AB221">INDEX($A:$A,AA221)</f>
        <v>45866</v>
      </c>
      <c r="AC221" cm="1">
        <f t="array" ref="AC221">INDEX(B:B,$AA221)/INDEX(B:B,$AA$2)*1000</f>
        <v>1063.1927706641693</v>
      </c>
      <c r="AD221" cm="1">
        <f t="array" ref="AD221">INDEX(C:C,$AA221)/INDEX(C:C,$AA$2)*1000</f>
        <v>1062.7636398571817</v>
      </c>
      <c r="AE221" cm="1">
        <f t="array" ref="AE221">INDEX(D:D,$AA221)/INDEX(D:D,$AA$2)*1000</f>
        <v>1062.8482403772596</v>
      </c>
      <c r="AF221" cm="1">
        <f t="array" ref="AF221">INDEX(E:E,$AA221)/INDEX(E:E,$AA$2)*1000</f>
        <v>1058.2515393242466</v>
      </c>
      <c r="AG221" s="82">
        <f t="shared" si="64"/>
        <v>4.9412313399227513E-3</v>
      </c>
      <c r="AH221" s="82">
        <f t="shared" si="65"/>
        <v>4.5121005329351645E-3</v>
      </c>
      <c r="AI221" s="82">
        <f t="shared" si="66"/>
        <v>4.596701053013021E-3</v>
      </c>
      <c r="AJ221" s="82" t="str">
        <f t="shared" si="67"/>
        <v/>
      </c>
      <c r="AK221" s="82" t="str">
        <f t="shared" si="68"/>
        <v/>
      </c>
      <c r="AL221" s="82" t="str">
        <f t="shared" si="69"/>
        <v/>
      </c>
    </row>
    <row r="222" spans="1:38" ht="15.75" customHeight="1" x14ac:dyDescent="0.2">
      <c r="A222" s="211">
        <v>43789</v>
      </c>
      <c r="B222" s="281">
        <v>1000</v>
      </c>
      <c r="C222" s="281">
        <v>1122.7982810000001</v>
      </c>
      <c r="D222" s="281">
        <v>1122.7982810000001</v>
      </c>
      <c r="E222" s="281">
        <v>1000</v>
      </c>
      <c r="F222" s="281">
        <v>1123.712655</v>
      </c>
      <c r="G222" s="82" t="str">
        <f t="shared" si="70"/>
        <v/>
      </c>
      <c r="H222" s="82" t="str">
        <f t="shared" si="71"/>
        <v/>
      </c>
      <c r="I222" s="82" t="str">
        <f t="shared" si="72"/>
        <v/>
      </c>
      <c r="J222" s="82" t="str">
        <f t="shared" si="73"/>
        <v/>
      </c>
      <c r="K222" s="82">
        <f t="shared" si="74"/>
        <v>-9.1437399999995254E-4</v>
      </c>
      <c r="L222" s="82">
        <f t="shared" si="75"/>
        <v>-9.1437399999995254E-4</v>
      </c>
      <c r="N222">
        <f t="shared" si="79"/>
        <v>1147</v>
      </c>
      <c r="O222" s="212" cm="1">
        <f t="array" ref="O222">INDEX($A:$A,N222)</f>
        <v>45135</v>
      </c>
      <c r="P222" cm="1">
        <f t="array" ref="P222">INDEX(B:B,$N222)/INDEX(B:B,$N$2)*1000</f>
        <v>1065.4014705386674</v>
      </c>
      <c r="Q222" cm="1">
        <f t="array" ref="Q222">INDEX(C:C,$N222)/INDEX(C:C,$N$2)*1000</f>
        <v>1066.5900233756668</v>
      </c>
      <c r="R222" cm="1">
        <f t="array" ref="R222">INDEX(D:D,$N222)/INDEX(D:D,$N$2)*1000</f>
        <v>1066.3545765911808</v>
      </c>
      <c r="S222" cm="1">
        <f t="array" ref="S222">INDEX(E:E,$N222)/INDEX(E:E,$N$2)*1000</f>
        <v>1064.6074144322131</v>
      </c>
      <c r="T222" s="82">
        <f t="shared" si="80"/>
        <v>7.940561064542635E-4</v>
      </c>
      <c r="U222" s="82">
        <f t="shared" si="81"/>
        <v>1.9826089434536696E-3</v>
      </c>
      <c r="V222" s="82">
        <f t="shared" si="82"/>
        <v>1.7471621589677398E-3</v>
      </c>
      <c r="W222" s="82" t="str">
        <f t="shared" si="76"/>
        <v/>
      </c>
      <c r="X222" s="82" t="str">
        <f t="shared" si="77"/>
        <v/>
      </c>
      <c r="Y222" s="82" t="str">
        <f t="shared" si="78"/>
        <v/>
      </c>
      <c r="AA222">
        <f t="shared" si="83"/>
        <v>1649</v>
      </c>
      <c r="AB222" s="265" cm="1">
        <f t="array" ref="AB222">INDEX($A:$A,AA222)</f>
        <v>45867</v>
      </c>
      <c r="AC222" cm="1">
        <f t="array" ref="AC222">INDEX(B:B,$AA222)/INDEX(B:B,$AA$2)*1000</f>
        <v>1066.5949799113184</v>
      </c>
      <c r="AD222" cm="1">
        <f t="array" ref="AD222">INDEX(C:C,$AA222)/INDEX(C:C,$AA$2)*1000</f>
        <v>1066.1167320730508</v>
      </c>
      <c r="AE222" cm="1">
        <f t="array" ref="AE222">INDEX(D:D,$AA222)/INDEX(D:D,$AA$2)*1000</f>
        <v>1066.2110160000539</v>
      </c>
      <c r="AF222" cm="1">
        <f t="array" ref="AF222">INDEX(E:E,$AA222)/INDEX(E:E,$AA$2)*1000</f>
        <v>1061.7335787268833</v>
      </c>
      <c r="AG222" s="82">
        <f t="shared" si="64"/>
        <v>4.8614011844351811E-3</v>
      </c>
      <c r="AH222" s="82">
        <f t="shared" si="65"/>
        <v>4.3831533461675459E-3</v>
      </c>
      <c r="AI222" s="82">
        <f t="shared" si="66"/>
        <v>4.4774372731706084E-3</v>
      </c>
      <c r="AJ222" s="82" t="str">
        <f t="shared" si="67"/>
        <v/>
      </c>
      <c r="AK222" s="82" t="str">
        <f t="shared" si="68"/>
        <v/>
      </c>
      <c r="AL222" s="82" t="str">
        <f t="shared" si="69"/>
        <v/>
      </c>
    </row>
    <row r="223" spans="1:38" ht="15.75" customHeight="1" x14ac:dyDescent="0.2">
      <c r="A223" s="211">
        <v>43790</v>
      </c>
      <c r="B223" s="281">
        <v>1000</v>
      </c>
      <c r="C223" s="281">
        <v>1119.99297</v>
      </c>
      <c r="D223" s="281">
        <v>1119.99297</v>
      </c>
      <c r="E223" s="281">
        <v>1000</v>
      </c>
      <c r="F223" s="281">
        <v>1120.8202510000001</v>
      </c>
      <c r="G223" s="82" t="str">
        <f t="shared" si="70"/>
        <v/>
      </c>
      <c r="H223" s="82" t="str">
        <f t="shared" si="71"/>
        <v/>
      </c>
      <c r="I223" s="82" t="str">
        <f t="shared" si="72"/>
        <v/>
      </c>
      <c r="J223" s="82" t="str">
        <f t="shared" si="73"/>
        <v/>
      </c>
      <c r="K223" s="82">
        <f t="shared" si="74"/>
        <v>-8.2728100000008448E-4</v>
      </c>
      <c r="L223" s="82">
        <f t="shared" si="75"/>
        <v>-8.2728100000008448E-4</v>
      </c>
      <c r="N223">
        <f t="shared" si="79"/>
        <v>1148</v>
      </c>
      <c r="O223" s="212" cm="1">
        <f t="array" ref="O223">INDEX($A:$A,N223)</f>
        <v>45138</v>
      </c>
      <c r="P223" cm="1">
        <f t="array" ref="P223">INDEX(B:B,$N223)/INDEX(B:B,$N$2)*1000</f>
        <v>1067.640500750166</v>
      </c>
      <c r="Q223" cm="1">
        <f t="array" ref="Q223">INDEX(C:C,$N223)/INDEX(C:C,$N$2)*1000</f>
        <v>1069.4120812886815</v>
      </c>
      <c r="R223" cm="1">
        <f t="array" ref="R223">INDEX(D:D,$N223)/INDEX(D:D,$N$2)*1000</f>
        <v>1069.0611382510331</v>
      </c>
      <c r="S223" cm="1">
        <f t="array" ref="S223">INDEX(E:E,$N223)/INDEX(E:E,$N$2)*1000</f>
        <v>1067.1613328517678</v>
      </c>
      <c r="T223" s="82">
        <f t="shared" si="80"/>
        <v>4.7916789839814555E-4</v>
      </c>
      <c r="U223" s="82">
        <f t="shared" si="81"/>
        <v>2.2507484369136818E-3</v>
      </c>
      <c r="V223" s="82">
        <f t="shared" si="82"/>
        <v>1.8998053992652331E-3</v>
      </c>
      <c r="W223" s="82" t="str">
        <f t="shared" si="76"/>
        <v/>
      </c>
      <c r="X223" s="82" t="str">
        <f t="shared" si="77"/>
        <v/>
      </c>
      <c r="Y223" s="82" t="str">
        <f t="shared" si="78"/>
        <v/>
      </c>
      <c r="AA223">
        <f t="shared" si="83"/>
        <v>1650</v>
      </c>
      <c r="AB223" s="265" cm="1">
        <f t="array" ref="AB223">INDEX($A:$A,AA223)</f>
        <v>45868</v>
      </c>
      <c r="AC223" cm="1">
        <f t="array" ref="AC223">INDEX(B:B,$AA223)/INDEX(B:B,$AA$2)*1000</f>
        <v>1065.9978134169301</v>
      </c>
      <c r="AD223" cm="1">
        <f t="array" ref="AD223">INDEX(C:C,$AA223)/INDEX(C:C,$AA$2)*1000</f>
        <v>1065.4475093961646</v>
      </c>
      <c r="AE223" cm="1">
        <f t="array" ref="AE223">INDEX(D:D,$AA223)/INDEX(D:D,$AA$2)*1000</f>
        <v>1065.5559988239722</v>
      </c>
      <c r="AF223" cm="1">
        <f t="array" ref="AF223">INDEX(E:E,$AA223)/INDEX(E:E,$AA$2)*1000</f>
        <v>1061.1366920367336</v>
      </c>
      <c r="AG223" s="82">
        <f t="shared" si="64"/>
        <v>4.8611213801964372E-3</v>
      </c>
      <c r="AH223" s="82">
        <f t="shared" si="65"/>
        <v>4.3108173594309847E-3</v>
      </c>
      <c r="AI223" s="82">
        <f t="shared" si="66"/>
        <v>4.4193067872386107E-3</v>
      </c>
      <c r="AJ223" s="82" t="str">
        <f t="shared" si="67"/>
        <v/>
      </c>
      <c r="AK223" s="82" t="str">
        <f t="shared" si="68"/>
        <v/>
      </c>
      <c r="AL223" s="82" t="str">
        <f t="shared" si="69"/>
        <v/>
      </c>
    </row>
    <row r="224" spans="1:38" ht="15.75" customHeight="1" x14ac:dyDescent="0.2">
      <c r="A224" s="211">
        <v>43791</v>
      </c>
      <c r="B224" s="281">
        <v>1000</v>
      </c>
      <c r="C224" s="281">
        <v>1120.391065</v>
      </c>
      <c r="D224" s="281">
        <v>1120.391065</v>
      </c>
      <c r="E224" s="281">
        <v>1000</v>
      </c>
      <c r="F224" s="281">
        <v>1121.1636940000001</v>
      </c>
      <c r="G224" s="82" t="str">
        <f t="shared" si="70"/>
        <v/>
      </c>
      <c r="H224" s="82" t="str">
        <f t="shared" si="71"/>
        <v/>
      </c>
      <c r="I224" s="82" t="str">
        <f t="shared" si="72"/>
        <v/>
      </c>
      <c r="J224" s="82" t="str">
        <f t="shared" si="73"/>
        <v/>
      </c>
      <c r="K224" s="82">
        <f t="shared" si="74"/>
        <v>-7.7262900000005176E-4</v>
      </c>
      <c r="L224" s="82">
        <f t="shared" si="75"/>
        <v>-7.7262900000005176E-4</v>
      </c>
      <c r="N224">
        <f t="shared" si="79"/>
        <v>1149</v>
      </c>
      <c r="O224" s="212" cm="1">
        <f t="array" ref="O224">INDEX($A:$A,N224)</f>
        <v>45139</v>
      </c>
      <c r="P224" cm="1">
        <f t="array" ref="P224">INDEX(B:B,$N224)/INDEX(B:B,$N$2)*1000</f>
        <v>1063.9310605084513</v>
      </c>
      <c r="Q224" cm="1">
        <f t="array" ref="Q224">INDEX(C:C,$N224)/INDEX(C:C,$N$2)*1000</f>
        <v>1064.7667698170628</v>
      </c>
      <c r="R224" cm="1">
        <f t="array" ref="R224">INDEX(D:D,$N224)/INDEX(D:D,$N$2)*1000</f>
        <v>1064.6012193044601</v>
      </c>
      <c r="S224" cm="1">
        <f t="array" ref="S224">INDEX(E:E,$N224)/INDEX(E:E,$N$2)*1000</f>
        <v>1063.0454931233044</v>
      </c>
      <c r="T224" s="82">
        <f t="shared" si="80"/>
        <v>8.8556738514694187E-4</v>
      </c>
      <c r="U224" s="82">
        <f t="shared" si="81"/>
        <v>1.7212766937584546E-3</v>
      </c>
      <c r="V224" s="82">
        <f t="shared" si="82"/>
        <v>1.5557261811557056E-3</v>
      </c>
      <c r="W224" s="82" t="str">
        <f t="shared" si="76"/>
        <v/>
      </c>
      <c r="X224" s="82" t="str">
        <f t="shared" si="77"/>
        <v/>
      </c>
      <c r="Y224" s="82" t="str">
        <f t="shared" si="78"/>
        <v/>
      </c>
      <c r="AA224">
        <f t="shared" si="83"/>
        <v>1651</v>
      </c>
      <c r="AB224" s="265" cm="1">
        <f t="array" ref="AB224">INDEX($A:$A,AA224)</f>
        <v>45869</v>
      </c>
      <c r="AC224" cm="1">
        <f t="array" ref="AC224">INDEX(B:B,$AA224)/INDEX(B:B,$AA$2)*1000</f>
        <v>1065.3980565768597</v>
      </c>
      <c r="AD224" cm="1">
        <f t="array" ref="AD224">INDEX(C:C,$AA224)/INDEX(C:C,$AA$2)*1000</f>
        <v>1064.3857346698926</v>
      </c>
      <c r="AE224" cm="1">
        <f t="array" ref="AE224">INDEX(D:D,$AA224)/INDEX(D:D,$AA$2)*1000</f>
        <v>1064.5853088321539</v>
      </c>
      <c r="AF224" cm="1">
        <f t="array" ref="AF224">INDEX(E:E,$AA224)/INDEX(E:E,$AA$2)*1000</f>
        <v>1060.6022202357178</v>
      </c>
      <c r="AG224" s="82">
        <f t="shared" si="64"/>
        <v>4.7958363411419215E-3</v>
      </c>
      <c r="AH224" s="82">
        <f t="shared" si="65"/>
        <v>3.7835144341747764E-3</v>
      </c>
      <c r="AI224" s="82">
        <f t="shared" si="66"/>
        <v>3.9830885964361185E-3</v>
      </c>
      <c r="AJ224" s="82" t="str">
        <f t="shared" si="67"/>
        <v/>
      </c>
      <c r="AK224" s="82" t="str">
        <f t="shared" si="68"/>
        <v/>
      </c>
      <c r="AL224" s="82" t="str">
        <f t="shared" si="69"/>
        <v/>
      </c>
    </row>
    <row r="225" spans="1:38" ht="15.75" customHeight="1" x14ac:dyDescent="0.2">
      <c r="A225" s="211">
        <v>43794</v>
      </c>
      <c r="B225" s="281">
        <v>1000</v>
      </c>
      <c r="C225" s="281">
        <v>1124.6092819999999</v>
      </c>
      <c r="D225" s="281">
        <v>1124.6092819999999</v>
      </c>
      <c r="E225" s="281">
        <v>1000</v>
      </c>
      <c r="F225" s="281">
        <v>1124.76973</v>
      </c>
      <c r="G225" s="82" t="str">
        <f t="shared" si="70"/>
        <v/>
      </c>
      <c r="H225" s="82" t="str">
        <f t="shared" si="71"/>
        <v/>
      </c>
      <c r="I225" s="82" t="str">
        <f t="shared" si="72"/>
        <v/>
      </c>
      <c r="J225" s="82" t="str">
        <f t="shared" si="73"/>
        <v/>
      </c>
      <c r="K225" s="82">
        <f t="shared" si="74"/>
        <v>-1.6044800000008762E-4</v>
      </c>
      <c r="L225" s="82">
        <f t="shared" si="75"/>
        <v>-1.6044800000008762E-4</v>
      </c>
      <c r="N225">
        <f t="shared" si="79"/>
        <v>1150</v>
      </c>
      <c r="O225" s="212" cm="1">
        <f t="array" ref="O225">INDEX($A:$A,N225)</f>
        <v>45140</v>
      </c>
      <c r="P225" cm="1">
        <f t="array" ref="P225">INDEX(B:B,$N225)/INDEX(B:B,$N$2)*1000</f>
        <v>1056.8540051866316</v>
      </c>
      <c r="Q225" cm="1">
        <f t="array" ref="Q225">INDEX(C:C,$N225)/INDEX(C:C,$N$2)*1000</f>
        <v>1057.5672155267262</v>
      </c>
      <c r="R225" cm="1">
        <f t="array" ref="R225">INDEX(D:D,$N225)/INDEX(D:D,$N$2)*1000</f>
        <v>1057.4259309888889</v>
      </c>
      <c r="S225" cm="1">
        <f t="array" ref="S225">INDEX(E:E,$N225)/INDEX(E:E,$N$2)*1000</f>
        <v>1056.0128525532914</v>
      </c>
      <c r="T225" s="82">
        <f t="shared" si="80"/>
        <v>8.4115263334024349E-4</v>
      </c>
      <c r="U225" s="82">
        <f t="shared" si="81"/>
        <v>1.5543629734347632E-3</v>
      </c>
      <c r="V225" s="82">
        <f t="shared" si="82"/>
        <v>1.4130784355975265E-3</v>
      </c>
      <c r="W225" s="82" t="str">
        <f t="shared" si="76"/>
        <v/>
      </c>
      <c r="X225" s="82" t="str">
        <f t="shared" si="77"/>
        <v/>
      </c>
      <c r="Y225" s="82" t="str">
        <f t="shared" si="78"/>
        <v/>
      </c>
      <c r="AA225">
        <f t="shared" si="83"/>
        <v>1652</v>
      </c>
      <c r="AB225" s="265" cm="1">
        <f t="array" ref="AB225">INDEX($A:$A,AA225)</f>
        <v>45870</v>
      </c>
      <c r="AC225" cm="1">
        <f t="array" ref="AC225">INDEX(B:B,$AA225)/INDEX(B:B,$AA$2)*1000</f>
        <v>1061.2176606027256</v>
      </c>
      <c r="AD225" cm="1">
        <f t="array" ref="AD225">INDEX(C:C,$AA225)/INDEX(C:C,$AA$2)*1000</f>
        <v>1059.1969618750045</v>
      </c>
      <c r="AE225" cm="1">
        <f t="array" ref="AE225">INDEX(D:D,$AA225)/INDEX(D:D,$AA$2)*1000</f>
        <v>1059.5953324755342</v>
      </c>
      <c r="AF225" cm="1">
        <f t="array" ref="AF225">INDEX(E:E,$AA225)/INDEX(E:E,$AA$2)*1000</f>
        <v>1056.7180130374197</v>
      </c>
      <c r="AG225" s="82">
        <f t="shared" si="64"/>
        <v>4.4996475653058497E-3</v>
      </c>
      <c r="AH225" s="82">
        <f t="shared" si="65"/>
        <v>2.4789488375847667E-3</v>
      </c>
      <c r="AI225" s="82">
        <f t="shared" si="66"/>
        <v>2.877319438114455E-3</v>
      </c>
      <c r="AJ225" s="82" t="str">
        <f t="shared" si="67"/>
        <v/>
      </c>
      <c r="AK225" s="82" t="str">
        <f t="shared" si="68"/>
        <v/>
      </c>
      <c r="AL225" s="82" t="str">
        <f t="shared" si="69"/>
        <v/>
      </c>
    </row>
    <row r="226" spans="1:38" ht="15.75" customHeight="1" x14ac:dyDescent="0.2">
      <c r="A226" s="211">
        <v>43795</v>
      </c>
      <c r="B226" s="281">
        <v>1000</v>
      </c>
      <c r="C226" s="281">
        <v>1123.319731</v>
      </c>
      <c r="D226" s="281">
        <v>1123.319731</v>
      </c>
      <c r="E226" s="281">
        <v>1000</v>
      </c>
      <c r="F226" s="281">
        <v>1123.7037459999999</v>
      </c>
      <c r="G226" s="82" t="str">
        <f t="shared" si="70"/>
        <v/>
      </c>
      <c r="H226" s="82" t="str">
        <f t="shared" si="71"/>
        <v/>
      </c>
      <c r="I226" s="82" t="str">
        <f t="shared" si="72"/>
        <v/>
      </c>
      <c r="J226" s="82" t="str">
        <f t="shared" si="73"/>
        <v/>
      </c>
      <c r="K226" s="82">
        <f t="shared" si="74"/>
        <v>-3.8401499999986299E-4</v>
      </c>
      <c r="L226" s="82">
        <f t="shared" si="75"/>
        <v>-3.8401499999986299E-4</v>
      </c>
      <c r="N226">
        <f t="shared" si="79"/>
        <v>1151</v>
      </c>
      <c r="O226" s="212" cm="1">
        <f t="array" ref="O226">INDEX($A:$A,N226)</f>
        <v>45141</v>
      </c>
      <c r="P226" cm="1">
        <f t="array" ref="P226">INDEX(B:B,$N226)/INDEX(B:B,$N$2)*1000</f>
        <v>1050.8933998521716</v>
      </c>
      <c r="Q226" cm="1">
        <f t="array" ref="Q226">INDEX(C:C,$N226)/INDEX(C:C,$N$2)*1000</f>
        <v>1051.892088160603</v>
      </c>
      <c r="R226" cm="1">
        <f t="array" ref="R226">INDEX(D:D,$N226)/INDEX(D:D,$N$2)*1000</f>
        <v>1051.6942517306691</v>
      </c>
      <c r="S226" cm="1">
        <f t="array" ref="S226">INDEX(E:E,$N226)/INDEX(E:E,$N$2)*1000</f>
        <v>1049.6501553440451</v>
      </c>
      <c r="T226" s="82">
        <f t="shared" si="80"/>
        <v>1.2432445081265087E-3</v>
      </c>
      <c r="U226" s="82">
        <f t="shared" si="81"/>
        <v>2.2419328165578919E-3</v>
      </c>
      <c r="V226" s="82">
        <f t="shared" si="82"/>
        <v>2.0440963866240054E-3</v>
      </c>
      <c r="W226" s="82" t="str">
        <f t="shared" si="76"/>
        <v/>
      </c>
      <c r="X226" s="82" t="str">
        <f t="shared" si="77"/>
        <v/>
      </c>
      <c r="Y226" s="82" t="str">
        <f t="shared" si="78"/>
        <v/>
      </c>
      <c r="AA226">
        <f t="shared" si="83"/>
        <v>1653</v>
      </c>
      <c r="AB226" s="265" cm="1">
        <f t="array" ref="AB226">INDEX($A:$A,AA226)</f>
        <v>45874</v>
      </c>
      <c r="AC226" cm="1">
        <f t="array" ref="AC226">INDEX(B:B,$AA226)/INDEX(B:B,$AA$2)*1000</f>
        <v>1068.2699646298806</v>
      </c>
      <c r="AD226" cm="1">
        <f t="array" ref="AD226">INDEX(C:C,$AA226)/INDEX(C:C,$AA$2)*1000</f>
        <v>1066.7474447565785</v>
      </c>
      <c r="AE226" cm="1">
        <f t="array" ref="AE226">INDEX(D:D,$AA226)/INDEX(D:D,$AA$2)*1000</f>
        <v>1067.0476018969352</v>
      </c>
      <c r="AF226" cm="1">
        <f t="array" ref="AF226">INDEX(E:E,$AA226)/INDEX(E:E,$AA$2)*1000</f>
        <v>1063.7089634495489</v>
      </c>
      <c r="AG226" s="82">
        <f t="shared" si="64"/>
        <v>4.5610011803316865E-3</v>
      </c>
      <c r="AH226" s="82">
        <f t="shared" si="65"/>
        <v>3.0384813070295424E-3</v>
      </c>
      <c r="AI226" s="82">
        <f t="shared" si="66"/>
        <v>3.3386384473863017E-3</v>
      </c>
      <c r="AJ226" s="82" t="str">
        <f t="shared" si="67"/>
        <v/>
      </c>
      <c r="AK226" s="82" t="str">
        <f t="shared" si="68"/>
        <v/>
      </c>
      <c r="AL226" s="82" t="str">
        <f t="shared" si="69"/>
        <v/>
      </c>
    </row>
    <row r="227" spans="1:38" ht="15.75" customHeight="1" x14ac:dyDescent="0.2">
      <c r="A227" s="211">
        <v>43796</v>
      </c>
      <c r="B227" s="281">
        <v>1000</v>
      </c>
      <c r="C227" s="281">
        <v>1123.8169660000001</v>
      </c>
      <c r="D227" s="281">
        <v>1123.8169660000001</v>
      </c>
      <c r="E227" s="281">
        <v>1000</v>
      </c>
      <c r="F227" s="281">
        <v>1123.854932</v>
      </c>
      <c r="G227" s="82" t="str">
        <f t="shared" si="70"/>
        <v/>
      </c>
      <c r="H227" s="82" t="str">
        <f t="shared" si="71"/>
        <v/>
      </c>
      <c r="I227" s="82" t="str">
        <f t="shared" si="72"/>
        <v/>
      </c>
      <c r="J227" s="82" t="str">
        <f t="shared" si="73"/>
        <v/>
      </c>
      <c r="K227" s="82">
        <f t="shared" si="74"/>
        <v>-3.7965999999869383E-5</v>
      </c>
      <c r="L227" s="82">
        <f t="shared" si="75"/>
        <v>-3.7965999999869383E-5</v>
      </c>
      <c r="N227">
        <f t="shared" si="79"/>
        <v>1152</v>
      </c>
      <c r="O227" s="212" cm="1">
        <f t="array" ref="O227">INDEX($A:$A,N227)</f>
        <v>45142</v>
      </c>
      <c r="P227" cm="1">
        <f t="array" ref="P227">INDEX(B:B,$N227)/INDEX(B:B,$N$2)*1000</f>
        <v>1058.4391323747536</v>
      </c>
      <c r="Q227" cm="1">
        <f t="array" ref="Q227">INDEX(C:C,$N227)/INDEX(C:C,$N$2)*1000</f>
        <v>1059.670911896545</v>
      </c>
      <c r="R227" cm="1">
        <f t="array" ref="R227">INDEX(D:D,$N227)/INDEX(D:D,$N$2)*1000</f>
        <v>1059.4269011984065</v>
      </c>
      <c r="S227" cm="1">
        <f t="array" ref="S227">INDEX(E:E,$N227)/INDEX(E:E,$N$2)*1000</f>
        <v>1057.8460124832266</v>
      </c>
      <c r="T227" s="82">
        <f t="shared" si="80"/>
        <v>5.9311989152706704E-4</v>
      </c>
      <c r="U227" s="82">
        <f t="shared" si="81"/>
        <v>1.8248994133184624E-3</v>
      </c>
      <c r="V227" s="82">
        <f t="shared" si="82"/>
        <v>1.5808887151799809E-3</v>
      </c>
      <c r="W227" s="82" t="str">
        <f t="shared" si="76"/>
        <v/>
      </c>
      <c r="X227" s="82" t="str">
        <f t="shared" si="77"/>
        <v/>
      </c>
      <c r="Y227" s="82" t="str">
        <f t="shared" si="78"/>
        <v/>
      </c>
      <c r="AA227">
        <f t="shared" si="83"/>
        <v>1654</v>
      </c>
      <c r="AB227" s="265" cm="1">
        <f t="array" ref="AB227">INDEX($A:$A,AA227)</f>
        <v>45875</v>
      </c>
      <c r="AC227" cm="1">
        <f t="array" ref="AC227">INDEX(B:B,$AA227)/INDEX(B:B,$AA$2)*1000</f>
        <v>1070.5364194265348</v>
      </c>
      <c r="AD227" cm="1">
        <f t="array" ref="AD227">INDEX(C:C,$AA227)/INDEX(C:C,$AA$2)*1000</f>
        <v>1068.955283899958</v>
      </c>
      <c r="AE227" cm="1">
        <f t="array" ref="AE227">INDEX(D:D,$AA227)/INDEX(D:D,$AA$2)*1000</f>
        <v>1069.2669966023111</v>
      </c>
      <c r="AF227" cm="1">
        <f t="array" ref="AF227">INDEX(E:E,$AA227)/INDEX(E:E,$AA$2)*1000</f>
        <v>1065.8440635585237</v>
      </c>
      <c r="AG227" s="82">
        <f t="shared" si="64"/>
        <v>4.6923558680111912E-3</v>
      </c>
      <c r="AH227" s="82">
        <f t="shared" si="65"/>
        <v>3.1112203414343184E-3</v>
      </c>
      <c r="AI227" s="82">
        <f t="shared" si="66"/>
        <v>3.4229330437874524E-3</v>
      </c>
      <c r="AJ227" s="82" t="str">
        <f t="shared" si="67"/>
        <v/>
      </c>
      <c r="AK227" s="82" t="str">
        <f t="shared" si="68"/>
        <v/>
      </c>
      <c r="AL227" s="82" t="str">
        <f t="shared" si="69"/>
        <v/>
      </c>
    </row>
    <row r="228" spans="1:38" ht="15.75" customHeight="1" x14ac:dyDescent="0.2">
      <c r="A228" s="211">
        <v>43797</v>
      </c>
      <c r="B228" s="281">
        <v>1000</v>
      </c>
      <c r="C228" s="281">
        <v>1123.8931090000001</v>
      </c>
      <c r="D228" s="281">
        <v>1123.8931090000001</v>
      </c>
      <c r="E228" s="281">
        <v>1000</v>
      </c>
      <c r="F228" s="281">
        <v>1123.971569</v>
      </c>
      <c r="G228" s="82" t="str">
        <f t="shared" si="70"/>
        <v/>
      </c>
      <c r="H228" s="82" t="str">
        <f t="shared" si="71"/>
        <v/>
      </c>
      <c r="I228" s="82" t="str">
        <f t="shared" si="72"/>
        <v/>
      </c>
      <c r="J228" s="82" t="str">
        <f t="shared" si="73"/>
        <v/>
      </c>
      <c r="K228" s="82">
        <f t="shared" si="74"/>
        <v>-7.8459999999950009E-5</v>
      </c>
      <c r="L228" s="82">
        <f t="shared" si="75"/>
        <v>-7.8459999999950009E-5</v>
      </c>
      <c r="N228">
        <f t="shared" si="79"/>
        <v>1153</v>
      </c>
      <c r="O228" s="212" cm="1">
        <f t="array" ref="O228">INDEX($A:$A,N228)</f>
        <v>45146</v>
      </c>
      <c r="P228" cm="1">
        <f t="array" ref="P228">INDEX(B:B,$N228)/INDEX(B:B,$N$2)*1000</f>
        <v>1060.050177248713</v>
      </c>
      <c r="Q228" cm="1">
        <f t="array" ref="Q228">INDEX(C:C,$N228)/INDEX(C:C,$N$2)*1000</f>
        <v>1060.5891902914404</v>
      </c>
      <c r="R228" cm="1">
        <f t="array" ref="R228">INDEX(D:D,$N228)/INDEX(D:D,$N$2)*1000</f>
        <v>1060.4824140712456</v>
      </c>
      <c r="S228" cm="1">
        <f t="array" ref="S228">INDEX(E:E,$N228)/INDEX(E:E,$N$2)*1000</f>
        <v>1059.3866891149171</v>
      </c>
      <c r="T228" s="82">
        <f t="shared" si="80"/>
        <v>6.6348813379590865E-4</v>
      </c>
      <c r="U228" s="82">
        <f t="shared" si="81"/>
        <v>1.2025011765233557E-3</v>
      </c>
      <c r="V228" s="82">
        <f t="shared" si="82"/>
        <v>1.0957249563284678E-3</v>
      </c>
      <c r="W228" s="82" t="str">
        <f t="shared" si="76"/>
        <v/>
      </c>
      <c r="X228" s="82" t="str">
        <f t="shared" si="77"/>
        <v/>
      </c>
      <c r="Y228" s="82" t="str">
        <f t="shared" si="78"/>
        <v/>
      </c>
      <c r="AA228">
        <f t="shared" si="83"/>
        <v>1655</v>
      </c>
      <c r="AB228" s="265" cm="1">
        <f t="array" ref="AB228">INDEX($A:$A,AA228)</f>
        <v>45876</v>
      </c>
      <c r="AC228" cm="1">
        <f t="array" ref="AC228">INDEX(B:B,$AA228)/INDEX(B:B,$AA$2)*1000</f>
        <v>1070.9303473205659</v>
      </c>
      <c r="AD228" cm="1">
        <f t="array" ref="AD228">INDEX(C:C,$AA228)/INDEX(C:C,$AA$2)*1000</f>
        <v>1069.4929138044979</v>
      </c>
      <c r="AE228" cm="1">
        <f t="array" ref="AE228">INDEX(D:D,$AA228)/INDEX(D:D,$AA$2)*1000</f>
        <v>1069.7762969625066</v>
      </c>
      <c r="AF228" cm="1">
        <f t="array" ref="AF228">INDEX(E:E,$AA228)/INDEX(E:E,$AA$2)*1000</f>
        <v>1066.2834902037705</v>
      </c>
      <c r="AG228" s="82">
        <f t="shared" si="64"/>
        <v>4.6468571167954447E-3</v>
      </c>
      <c r="AH228" s="82">
        <f t="shared" si="65"/>
        <v>3.2094236007274048E-3</v>
      </c>
      <c r="AI228" s="82">
        <f t="shared" si="66"/>
        <v>3.4928067587361509E-3</v>
      </c>
      <c r="AJ228" s="82" t="str">
        <f t="shared" si="67"/>
        <v/>
      </c>
      <c r="AK228" s="82" t="str">
        <f t="shared" si="68"/>
        <v/>
      </c>
      <c r="AL228" s="82" t="str">
        <f t="shared" si="69"/>
        <v/>
      </c>
    </row>
    <row r="229" spans="1:38" ht="15.75" customHeight="1" x14ac:dyDescent="0.2">
      <c r="A229" s="211">
        <v>43798</v>
      </c>
      <c r="B229" s="281">
        <v>1000</v>
      </c>
      <c r="C229" s="281">
        <v>1124.382732</v>
      </c>
      <c r="D229" s="281">
        <v>1124.382732</v>
      </c>
      <c r="E229" s="281">
        <v>1000</v>
      </c>
      <c r="F229" s="281">
        <v>1125.2050670000001</v>
      </c>
      <c r="G229" s="82" t="str">
        <f t="shared" si="70"/>
        <v/>
      </c>
      <c r="H229" s="82" t="str">
        <f t="shared" si="71"/>
        <v/>
      </c>
      <c r="I229" s="82" t="str">
        <f t="shared" si="72"/>
        <v/>
      </c>
      <c r="J229" s="82" t="str">
        <f t="shared" si="73"/>
        <v/>
      </c>
      <c r="K229" s="82">
        <f t="shared" si="74"/>
        <v>-8.2233500000006645E-4</v>
      </c>
      <c r="L229" s="82">
        <f t="shared" si="75"/>
        <v>-8.2233500000006645E-4</v>
      </c>
      <c r="N229">
        <f t="shared" si="79"/>
        <v>1154</v>
      </c>
      <c r="O229" s="212" cm="1">
        <f t="array" ref="O229">INDEX($A:$A,N229)</f>
        <v>45147</v>
      </c>
      <c r="P229" cm="1">
        <f t="array" ref="P229">INDEX(B:B,$N229)/INDEX(B:B,$N$2)*1000</f>
        <v>1060.594258359911</v>
      </c>
      <c r="Q229" cm="1">
        <f t="array" ref="Q229">INDEX(C:C,$N229)/INDEX(C:C,$N$2)*1000</f>
        <v>1061.1366001375327</v>
      </c>
      <c r="R229" cm="1">
        <f t="array" ref="R229">INDEX(D:D,$N229)/INDEX(D:D,$N$2)*1000</f>
        <v>1061.0291650583201</v>
      </c>
      <c r="S229" cm="1">
        <f t="array" ref="S229">INDEX(E:E,$N229)/INDEX(E:E,$N$2)*1000</f>
        <v>1060.1669822878653</v>
      </c>
      <c r="T229" s="82">
        <f t="shared" si="80"/>
        <v>4.2727607204574267E-4</v>
      </c>
      <c r="U229" s="82">
        <f t="shared" si="81"/>
        <v>9.6961784966742928E-4</v>
      </c>
      <c r="V229" s="82">
        <f t="shared" si="82"/>
        <v>8.6218277045486502E-4</v>
      </c>
      <c r="W229" s="82" t="str">
        <f t="shared" si="76"/>
        <v/>
      </c>
      <c r="X229" s="82" t="str">
        <f t="shared" si="77"/>
        <v/>
      </c>
      <c r="Y229" s="82" t="str">
        <f t="shared" si="78"/>
        <v/>
      </c>
      <c r="AA229">
        <f t="shared" si="83"/>
        <v>1656</v>
      </c>
      <c r="AB229" s="265" cm="1">
        <f t="array" ref="AB229">INDEX($A:$A,AA229)</f>
        <v>45877</v>
      </c>
      <c r="AC229" cm="1">
        <f t="array" ref="AC229">INDEX(B:B,$AA229)/INDEX(B:B,$AA$2)*1000</f>
        <v>1073.9545661368909</v>
      </c>
      <c r="AD229" cm="1">
        <f t="array" ref="AD229">INDEX(C:C,$AA229)/INDEX(C:C,$AA$2)*1000</f>
        <v>1071.972896385098</v>
      </c>
      <c r="AE229" cm="1">
        <f t="array" ref="AE229">INDEX(D:D,$AA229)/INDEX(D:D,$AA$2)*1000</f>
        <v>1072.3635725512142</v>
      </c>
      <c r="AF229" cm="1">
        <f t="array" ref="AF229">INDEX(E:E,$AA229)/INDEX(E:E,$AA$2)*1000</f>
        <v>1069.2955965010847</v>
      </c>
      <c r="AG229" s="82">
        <f t="shared" si="64"/>
        <v>4.6589696358062156E-3</v>
      </c>
      <c r="AH229" s="82">
        <f t="shared" si="65"/>
        <v>2.6772998840133367E-3</v>
      </c>
      <c r="AI229" s="82">
        <f t="shared" si="66"/>
        <v>3.0679760501295733E-3</v>
      </c>
      <c r="AJ229" s="82" t="str">
        <f t="shared" si="67"/>
        <v/>
      </c>
      <c r="AK229" s="82" t="str">
        <f t="shared" si="68"/>
        <v/>
      </c>
      <c r="AL229" s="82" t="str">
        <f t="shared" si="69"/>
        <v/>
      </c>
    </row>
    <row r="230" spans="1:38" ht="15.75" customHeight="1" x14ac:dyDescent="0.2">
      <c r="A230" s="211">
        <v>43801</v>
      </c>
      <c r="B230" s="281">
        <v>1000</v>
      </c>
      <c r="C230" s="281">
        <v>1118.7300519999999</v>
      </c>
      <c r="D230" s="281">
        <v>1118.7300519999999</v>
      </c>
      <c r="E230" s="281">
        <v>1000</v>
      </c>
      <c r="F230" s="281">
        <v>1119.545515</v>
      </c>
      <c r="G230" s="82" t="str">
        <f t="shared" si="70"/>
        <v/>
      </c>
      <c r="H230" s="82" t="str">
        <f t="shared" si="71"/>
        <v/>
      </c>
      <c r="I230" s="82" t="str">
        <f t="shared" si="72"/>
        <v/>
      </c>
      <c r="J230" s="82" t="str">
        <f t="shared" si="73"/>
        <v/>
      </c>
      <c r="K230" s="82">
        <f t="shared" si="74"/>
        <v>-8.1546300000013617E-4</v>
      </c>
      <c r="L230" s="82">
        <f t="shared" si="75"/>
        <v>-8.1546300000013617E-4</v>
      </c>
      <c r="N230">
        <f t="shared" si="79"/>
        <v>1155</v>
      </c>
      <c r="O230" s="212" cm="1">
        <f t="array" ref="O230">INDEX($A:$A,N230)</f>
        <v>45148</v>
      </c>
      <c r="P230" cm="1">
        <f t="array" ref="P230">INDEX(B:B,$N230)/INDEX(B:B,$N$2)*1000</f>
        <v>1059.562051317547</v>
      </c>
      <c r="Q230" cm="1">
        <f t="array" ref="Q230">INDEX(C:C,$N230)/INDEX(C:C,$N$2)*1000</f>
        <v>1059.8778435713818</v>
      </c>
      <c r="R230" cm="1">
        <f t="array" ref="R230">INDEX(D:D,$N230)/INDEX(D:D,$N$2)*1000</f>
        <v>1059.81528618845</v>
      </c>
      <c r="S230" cm="1">
        <f t="array" ref="S230">INDEX(E:E,$N230)/INDEX(E:E,$N$2)*1000</f>
        <v>1058.9593745524246</v>
      </c>
      <c r="T230" s="82">
        <f t="shared" si="80"/>
        <v>6.0267676512239634E-4</v>
      </c>
      <c r="U230" s="82">
        <f t="shared" si="81"/>
        <v>9.1846901895723931E-4</v>
      </c>
      <c r="V230" s="82">
        <f t="shared" si="82"/>
        <v>8.5591163602543935E-4</v>
      </c>
      <c r="W230" s="82" t="str">
        <f t="shared" si="76"/>
        <v/>
      </c>
      <c r="X230" s="82" t="str">
        <f t="shared" si="77"/>
        <v/>
      </c>
      <c r="Y230" s="82" t="str">
        <f t="shared" si="78"/>
        <v/>
      </c>
      <c r="AA230">
        <f t="shared" si="83"/>
        <v>1657</v>
      </c>
      <c r="AB230" s="265" cm="1">
        <f t="array" ref="AB230">INDEX($A:$A,AA230)</f>
        <v>45880</v>
      </c>
      <c r="AC230" cm="1">
        <f t="array" ref="AC230">INDEX(B:B,$AA230)/INDEX(B:B,$AA$2)*1000</f>
        <v>1073.1761496778906</v>
      </c>
      <c r="AD230" cm="1">
        <f t="array" ref="AD230">INDEX(C:C,$AA230)/INDEX(C:C,$AA$2)*1000</f>
        <v>1071.3236875797397</v>
      </c>
      <c r="AE230" cm="1">
        <f t="array" ref="AE230">INDEX(D:D,$AA230)/INDEX(D:D,$AA$2)*1000</f>
        <v>1071.6888910271532</v>
      </c>
      <c r="AF230" cm="1">
        <f t="array" ref="AF230">INDEX(E:E,$AA230)/INDEX(E:E,$AA$2)*1000</f>
        <v>1068.4964036014742</v>
      </c>
      <c r="AG230" s="82">
        <f t="shared" si="64"/>
        <v>4.6797460764164498E-3</v>
      </c>
      <c r="AH230" s="82">
        <f t="shared" si="65"/>
        <v>2.8272839782655409E-3</v>
      </c>
      <c r="AI230" s="82">
        <f t="shared" si="66"/>
        <v>3.1924874256790189E-3</v>
      </c>
      <c r="AJ230" s="82" t="str">
        <f t="shared" si="67"/>
        <v/>
      </c>
      <c r="AK230" s="82" t="str">
        <f t="shared" si="68"/>
        <v/>
      </c>
      <c r="AL230" s="82" t="str">
        <f t="shared" si="69"/>
        <v/>
      </c>
    </row>
    <row r="231" spans="1:38" ht="15.75" customHeight="1" x14ac:dyDescent="0.2">
      <c r="A231" s="211">
        <v>43802</v>
      </c>
      <c r="B231" s="281">
        <v>1000</v>
      </c>
      <c r="C231" s="281">
        <v>1118.746036</v>
      </c>
      <c r="D231" s="281">
        <v>1118.746036</v>
      </c>
      <c r="E231" s="281">
        <v>1000</v>
      </c>
      <c r="F231" s="281">
        <v>1120.2280800000001</v>
      </c>
      <c r="G231" s="82" t="str">
        <f t="shared" si="70"/>
        <v/>
      </c>
      <c r="H231" s="82" t="str">
        <f t="shared" si="71"/>
        <v/>
      </c>
      <c r="I231" s="82" t="str">
        <f t="shared" si="72"/>
        <v/>
      </c>
      <c r="J231" s="82" t="str">
        <f t="shared" si="73"/>
        <v/>
      </c>
      <c r="K231" s="82">
        <f t="shared" si="74"/>
        <v>-1.4820440000000872E-3</v>
      </c>
      <c r="L231" s="82">
        <f t="shared" si="75"/>
        <v>-1.4820440000000872E-3</v>
      </c>
      <c r="N231">
        <f t="shared" si="79"/>
        <v>1156</v>
      </c>
      <c r="O231" s="212" cm="1">
        <f t="array" ref="O231">INDEX($A:$A,N231)</f>
        <v>45149</v>
      </c>
      <c r="P231" cm="1">
        <f t="array" ref="P231">INDEX(B:B,$N231)/INDEX(B:B,$N$2)*1000</f>
        <v>1056.5946951242959</v>
      </c>
      <c r="Q231" cm="1">
        <f t="array" ref="Q231">INDEX(C:C,$N231)/INDEX(C:C,$N$2)*1000</f>
        <v>1056.7544329629575</v>
      </c>
      <c r="R231" cm="1">
        <f t="array" ref="R231">INDEX(D:D,$N231)/INDEX(D:D,$N$2)*1000</f>
        <v>1056.722790087864</v>
      </c>
      <c r="S231" cm="1">
        <f t="array" ref="S231">INDEX(E:E,$N231)/INDEX(E:E,$N$2)*1000</f>
        <v>1055.9138124933022</v>
      </c>
      <c r="T231" s="82">
        <f t="shared" si="80"/>
        <v>6.8088263099366482E-4</v>
      </c>
      <c r="U231" s="82">
        <f t="shared" si="81"/>
        <v>8.4062046965527771E-4</v>
      </c>
      <c r="V231" s="82">
        <f t="shared" si="82"/>
        <v>8.0897759456183846E-4</v>
      </c>
      <c r="W231" s="82" t="str">
        <f t="shared" si="76"/>
        <v/>
      </c>
      <c r="X231" s="82" t="str">
        <f t="shared" si="77"/>
        <v/>
      </c>
      <c r="Y231" s="82" t="str">
        <f t="shared" si="78"/>
        <v/>
      </c>
      <c r="AA231">
        <f t="shared" si="83"/>
        <v>1658</v>
      </c>
      <c r="AB231" s="265" cm="1">
        <f t="array" ref="AB231">INDEX($A:$A,AA231)</f>
        <v>45881</v>
      </c>
      <c r="AC231" cm="1">
        <f t="array" ref="AC231">INDEX(B:B,$AA231)/INDEX(B:B,$AA$2)*1000</f>
        <v>1074.6456531740423</v>
      </c>
      <c r="AD231" cm="1">
        <f t="array" ref="AD231">INDEX(C:C,$AA231)/INDEX(C:C,$AA$2)*1000</f>
        <v>1073.6642801690159</v>
      </c>
      <c r="AE231" cm="1">
        <f t="array" ref="AE231">INDEX(D:D,$AA231)/INDEX(D:D,$AA$2)*1000</f>
        <v>1073.8577531845624</v>
      </c>
      <c r="AF231" cm="1">
        <f t="array" ref="AF231">INDEX(E:E,$AA231)/INDEX(E:E,$AA$2)*1000</f>
        <v>1069.7565218754914</v>
      </c>
      <c r="AG231" s="82">
        <f t="shared" si="64"/>
        <v>4.8891312985508651E-3</v>
      </c>
      <c r="AH231" s="82">
        <f t="shared" si="65"/>
        <v>3.9077582935244668E-3</v>
      </c>
      <c r="AI231" s="82">
        <f t="shared" si="66"/>
        <v>4.101231309070954E-3</v>
      </c>
      <c r="AJ231" s="82" t="str">
        <f t="shared" si="67"/>
        <v/>
      </c>
      <c r="AK231" s="82" t="str">
        <f t="shared" si="68"/>
        <v/>
      </c>
      <c r="AL231" s="82" t="str">
        <f t="shared" si="69"/>
        <v/>
      </c>
    </row>
    <row r="232" spans="1:38" ht="15.75" customHeight="1" x14ac:dyDescent="0.2">
      <c r="A232" s="211">
        <v>43803</v>
      </c>
      <c r="B232" s="281">
        <v>1000</v>
      </c>
      <c r="C232" s="281">
        <v>1115.741587</v>
      </c>
      <c r="D232" s="281">
        <v>1115.741587</v>
      </c>
      <c r="E232" s="281">
        <v>1000</v>
      </c>
      <c r="F232" s="281">
        <v>1116.9892829999999</v>
      </c>
      <c r="G232" s="82" t="str">
        <f t="shared" si="70"/>
        <v/>
      </c>
      <c r="H232" s="82" t="str">
        <f t="shared" si="71"/>
        <v/>
      </c>
      <c r="I232" s="82" t="str">
        <f t="shared" si="72"/>
        <v/>
      </c>
      <c r="J232" s="82" t="str">
        <f t="shared" si="73"/>
        <v/>
      </c>
      <c r="K232" s="82">
        <f t="shared" si="74"/>
        <v>-1.2476959999999054E-3</v>
      </c>
      <c r="L232" s="82">
        <f t="shared" si="75"/>
        <v>-1.2476959999999054E-3</v>
      </c>
      <c r="N232">
        <f t="shared" si="79"/>
        <v>1157</v>
      </c>
      <c r="O232" s="212" cm="1">
        <f t="array" ref="O232">INDEX($A:$A,N232)</f>
        <v>45152</v>
      </c>
      <c r="P232" cm="1">
        <f t="array" ref="P232">INDEX(B:B,$N232)/INDEX(B:B,$N$2)*1000</f>
        <v>1055.723274782725</v>
      </c>
      <c r="Q232" cm="1">
        <f t="array" ref="Q232">INDEX(C:C,$N232)/INDEX(C:C,$N$2)*1000</f>
        <v>1055.4978038785257</v>
      </c>
      <c r="R232" cm="1">
        <f t="array" ref="R232">INDEX(D:D,$N232)/INDEX(D:D,$N$2)*1000</f>
        <v>1055.5424693892119</v>
      </c>
      <c r="S232" cm="1">
        <f t="array" ref="S232">INDEX(E:E,$N232)/INDEX(E:E,$N$2)*1000</f>
        <v>1054.7868052158628</v>
      </c>
      <c r="T232" s="82">
        <f t="shared" si="80"/>
        <v>9.3646956686211529E-4</v>
      </c>
      <c r="U232" s="82">
        <f t="shared" si="81"/>
        <v>7.1099866266285971E-4</v>
      </c>
      <c r="V232" s="82">
        <f t="shared" si="82"/>
        <v>7.5566417334903236E-4</v>
      </c>
      <c r="W232" s="82" t="str">
        <f t="shared" si="76"/>
        <v/>
      </c>
      <c r="X232" s="82" t="str">
        <f t="shared" si="77"/>
        <v/>
      </c>
      <c r="Y232" s="82" t="str">
        <f t="shared" si="78"/>
        <v/>
      </c>
      <c r="AA232">
        <f t="shared" si="83"/>
        <v>1659</v>
      </c>
      <c r="AB232" s="265" cm="1">
        <f t="array" ref="AB232">INDEX($A:$A,AA232)</f>
        <v>45882</v>
      </c>
      <c r="AC232" cm="1">
        <f t="array" ref="AC232">INDEX(B:B,$AA232)/INDEX(B:B,$AA$2)*1000</f>
        <v>1077.7967246956557</v>
      </c>
      <c r="AD232" cm="1">
        <f t="array" ref="AD232">INDEX(C:C,$AA232)/INDEX(C:C,$AA$2)*1000</f>
        <v>1077.4953902930852</v>
      </c>
      <c r="AE232" cm="1">
        <f t="array" ref="AE232">INDEX(D:D,$AA232)/INDEX(D:D,$AA$2)*1000</f>
        <v>1077.5547967296152</v>
      </c>
      <c r="AF232" cm="1">
        <f t="array" ref="AF232">INDEX(E:E,$AA232)/INDEX(E:E,$AA$2)*1000</f>
        <v>1072.9009401985768</v>
      </c>
      <c r="AG232" s="82">
        <f t="shared" si="64"/>
        <v>4.8957844970789208E-3</v>
      </c>
      <c r="AH232" s="82">
        <f t="shared" si="65"/>
        <v>4.594450094508375E-3</v>
      </c>
      <c r="AI232" s="82">
        <f t="shared" si="66"/>
        <v>4.6538565310384004E-3</v>
      </c>
      <c r="AJ232" s="82" t="str">
        <f t="shared" si="67"/>
        <v/>
      </c>
      <c r="AK232" s="82" t="str">
        <f t="shared" si="68"/>
        <v/>
      </c>
      <c r="AL232" s="82" t="str">
        <f t="shared" si="69"/>
        <v/>
      </c>
    </row>
    <row r="233" spans="1:38" ht="15.75" customHeight="1" x14ac:dyDescent="0.2">
      <c r="A233" s="211">
        <v>43804</v>
      </c>
      <c r="B233" s="281">
        <v>1000</v>
      </c>
      <c r="C233" s="281">
        <v>1112.337544</v>
      </c>
      <c r="D233" s="281">
        <v>1112.337544</v>
      </c>
      <c r="E233" s="281">
        <v>1000</v>
      </c>
      <c r="F233" s="281">
        <v>1113.1687119999999</v>
      </c>
      <c r="G233" s="82" t="str">
        <f t="shared" si="70"/>
        <v/>
      </c>
      <c r="H233" s="82" t="str">
        <f t="shared" si="71"/>
        <v/>
      </c>
      <c r="I233" s="82" t="str">
        <f t="shared" si="72"/>
        <v/>
      </c>
      <c r="J233" s="82" t="str">
        <f t="shared" si="73"/>
        <v/>
      </c>
      <c r="K233" s="82">
        <f t="shared" si="74"/>
        <v>-8.3116799999993416E-4</v>
      </c>
      <c r="L233" s="82">
        <f t="shared" si="75"/>
        <v>-8.3116799999993416E-4</v>
      </c>
      <c r="N233">
        <f t="shared" si="79"/>
        <v>1158</v>
      </c>
      <c r="O233" s="212" cm="1">
        <f t="array" ref="O233">INDEX($A:$A,N233)</f>
        <v>45153</v>
      </c>
      <c r="P233" cm="1">
        <f t="array" ref="P233">INDEX(B:B,$N233)/INDEX(B:B,$N$2)*1000</f>
        <v>1046.4572073384097</v>
      </c>
      <c r="Q233" cm="1">
        <f t="array" ref="Q233">INDEX(C:C,$N233)/INDEX(C:C,$N$2)*1000</f>
        <v>1046.6438323231307</v>
      </c>
      <c r="R233" cm="1">
        <f t="array" ref="R233">INDEX(D:D,$N233)/INDEX(D:D,$N$2)*1000</f>
        <v>1046.6068632298141</v>
      </c>
      <c r="S233" cm="1">
        <f t="array" ref="S233">INDEX(E:E,$N233)/INDEX(E:E,$N$2)*1000</f>
        <v>1045.241375338011</v>
      </c>
      <c r="T233" s="82">
        <f t="shared" si="80"/>
        <v>1.2158320003986774E-3</v>
      </c>
      <c r="U233" s="82">
        <f t="shared" si="81"/>
        <v>1.4024569851196701E-3</v>
      </c>
      <c r="V233" s="82">
        <f t="shared" si="82"/>
        <v>1.3654878918030135E-3</v>
      </c>
      <c r="W233" s="82" t="str">
        <f t="shared" si="76"/>
        <v/>
      </c>
      <c r="X233" s="82" t="str">
        <f t="shared" si="77"/>
        <v/>
      </c>
      <c r="Y233" s="82" t="str">
        <f t="shared" si="78"/>
        <v/>
      </c>
      <c r="AA233">
        <f t="shared" si="83"/>
        <v>1660</v>
      </c>
      <c r="AB233" s="265" cm="1">
        <f t="array" ref="AB233">INDEX($A:$A,AA233)</f>
        <v>45883</v>
      </c>
      <c r="AC233" cm="1">
        <f t="array" ref="AC233">INDEX(B:B,$AA233)/INDEX(B:B,$AA$2)*1000</f>
        <v>1077.4482743638262</v>
      </c>
      <c r="AD233" cm="1">
        <f t="array" ref="AD233">INDEX(C:C,$AA233)/INDEX(C:C,$AA$2)*1000</f>
        <v>1076.8050909677365</v>
      </c>
      <c r="AE233" cm="1">
        <f t="array" ref="AE233">INDEX(D:D,$AA233)/INDEX(D:D,$AA$2)*1000</f>
        <v>1076.9318912209185</v>
      </c>
      <c r="AF233" cm="1">
        <f t="array" ref="AF233">INDEX(E:E,$AA233)/INDEX(E:E,$AA$2)*1000</f>
        <v>1072.5442906784613</v>
      </c>
      <c r="AG233" s="82">
        <f t="shared" si="64"/>
        <v>4.9039836853648922E-3</v>
      </c>
      <c r="AH233" s="82">
        <f t="shared" si="65"/>
        <v>4.2608002892752664E-3</v>
      </c>
      <c r="AI233" s="82">
        <f t="shared" si="66"/>
        <v>4.3876005424572217E-3</v>
      </c>
      <c r="AJ233" s="82" t="str">
        <f t="shared" si="67"/>
        <v/>
      </c>
      <c r="AK233" s="82" t="str">
        <f t="shared" si="68"/>
        <v/>
      </c>
      <c r="AL233" s="82" t="str">
        <f t="shared" si="69"/>
        <v/>
      </c>
    </row>
    <row r="234" spans="1:38" ht="15.75" customHeight="1" x14ac:dyDescent="0.2">
      <c r="A234" s="211">
        <v>43805</v>
      </c>
      <c r="B234" s="281">
        <v>1000</v>
      </c>
      <c r="C234" s="281">
        <v>1120.1657339999999</v>
      </c>
      <c r="D234" s="281">
        <v>1120.1657339999999</v>
      </c>
      <c r="E234" s="281">
        <v>1000</v>
      </c>
      <c r="F234" s="281">
        <v>1120.2407519999999</v>
      </c>
      <c r="G234" s="82" t="str">
        <f t="shared" si="70"/>
        <v/>
      </c>
      <c r="H234" s="82" t="str">
        <f t="shared" si="71"/>
        <v/>
      </c>
      <c r="I234" s="82" t="str">
        <f t="shared" si="72"/>
        <v/>
      </c>
      <c r="J234" s="82" t="str">
        <f t="shared" si="73"/>
        <v/>
      </c>
      <c r="K234" s="82">
        <f t="shared" si="74"/>
        <v>-7.5018000000000033E-5</v>
      </c>
      <c r="L234" s="82">
        <f t="shared" si="75"/>
        <v>-7.5018000000000033E-5</v>
      </c>
      <c r="N234">
        <f t="shared" si="79"/>
        <v>1159</v>
      </c>
      <c r="O234" s="212" cm="1">
        <f t="array" ref="O234">INDEX($A:$A,N234)</f>
        <v>45154</v>
      </c>
      <c r="P234" cm="1">
        <f t="array" ref="P234">INDEX(B:B,$N234)/INDEX(B:B,$N$2)*1000</f>
        <v>1044.071334026924</v>
      </c>
      <c r="Q234" cm="1">
        <f t="array" ref="Q234">INDEX(C:C,$N234)/INDEX(C:C,$N$2)*1000</f>
        <v>1043.7128794395028</v>
      </c>
      <c r="R234" cm="1">
        <f t="array" ref="R234">INDEX(D:D,$N234)/INDEX(D:D,$N$2)*1000</f>
        <v>1043.7838880144247</v>
      </c>
      <c r="S234" cm="1">
        <f t="array" ref="S234">INDEX(E:E,$N234)/INDEX(E:E,$N$2)*1000</f>
        <v>1042.9236053609568</v>
      </c>
      <c r="T234" s="82">
        <f t="shared" si="80"/>
        <v>1.147728665967179E-3</v>
      </c>
      <c r="U234" s="82">
        <f t="shared" si="81"/>
        <v>7.8927407854598641E-4</v>
      </c>
      <c r="V234" s="82">
        <f t="shared" si="82"/>
        <v>8.6028265346794791E-4</v>
      </c>
      <c r="W234" s="82" t="str">
        <f t="shared" si="76"/>
        <v/>
      </c>
      <c r="X234" s="82" t="str">
        <f t="shared" si="77"/>
        <v/>
      </c>
      <c r="Y234" s="82" t="str">
        <f t="shared" si="78"/>
        <v/>
      </c>
      <c r="AA234">
        <f t="shared" si="83"/>
        <v>1661</v>
      </c>
      <c r="AB234" s="265" cm="1">
        <f t="array" ref="AB234">INDEX($A:$A,AA234)</f>
        <v>45884</v>
      </c>
      <c r="AC234" cm="1">
        <f t="array" ref="AC234">INDEX(B:B,$AA234)/INDEX(B:B,$AA$2)*1000</f>
        <v>1075.7152119852876</v>
      </c>
      <c r="AD234" cm="1">
        <f t="array" ref="AD234">INDEX(C:C,$AA234)/INDEX(C:C,$AA$2)*1000</f>
        <v>1075.0109291183669</v>
      </c>
      <c r="AE234" cm="1">
        <f t="array" ref="AE234">INDEX(D:D,$AA234)/INDEX(D:D,$AA$2)*1000</f>
        <v>1075.1497748225613</v>
      </c>
      <c r="AF234" cm="1">
        <f t="array" ref="AF234">INDEX(E:E,$AA234)/INDEX(E:E,$AA$2)*1000</f>
        <v>1070.7467819734929</v>
      </c>
      <c r="AG234" s="82">
        <f t="shared" si="64"/>
        <v>4.9684300117946801E-3</v>
      </c>
      <c r="AH234" s="82">
        <f t="shared" si="65"/>
        <v>4.2641471448739594E-3</v>
      </c>
      <c r="AI234" s="82">
        <f t="shared" si="66"/>
        <v>4.4029928490683691E-3</v>
      </c>
      <c r="AJ234" s="82" t="str">
        <f t="shared" si="67"/>
        <v/>
      </c>
      <c r="AK234" s="82" t="str">
        <f t="shared" si="68"/>
        <v/>
      </c>
      <c r="AL234" s="82" t="str">
        <f t="shared" si="69"/>
        <v/>
      </c>
    </row>
    <row r="235" spans="1:38" ht="15.75" customHeight="1" x14ac:dyDescent="0.2">
      <c r="A235" s="211">
        <v>43808</v>
      </c>
      <c r="B235" s="281">
        <v>1000</v>
      </c>
      <c r="C235" s="281">
        <v>1116.3399790000001</v>
      </c>
      <c r="D235" s="281">
        <v>1116.3399790000001</v>
      </c>
      <c r="E235" s="281">
        <v>1000</v>
      </c>
      <c r="F235" s="281">
        <v>1116.712667</v>
      </c>
      <c r="G235" s="82" t="str">
        <f t="shared" si="70"/>
        <v/>
      </c>
      <c r="H235" s="82" t="str">
        <f t="shared" si="71"/>
        <v/>
      </c>
      <c r="I235" s="82" t="str">
        <f t="shared" si="72"/>
        <v/>
      </c>
      <c r="J235" s="82" t="str">
        <f t="shared" si="73"/>
        <v/>
      </c>
      <c r="K235" s="82">
        <f t="shared" si="74"/>
        <v>-3.7268799999992555E-4</v>
      </c>
      <c r="L235" s="82">
        <f t="shared" si="75"/>
        <v>-3.7268799999992555E-4</v>
      </c>
      <c r="N235">
        <f t="shared" si="79"/>
        <v>1160</v>
      </c>
      <c r="O235" s="212" cm="1">
        <f t="array" ref="O235">INDEX($A:$A,N235)</f>
        <v>45155</v>
      </c>
      <c r="P235" cm="1">
        <f t="array" ref="P235">INDEX(B:B,$N235)/INDEX(B:B,$N$2)*1000</f>
        <v>1042.6011047735183</v>
      </c>
      <c r="Q235" cm="1">
        <f t="array" ref="Q235">INDEX(C:C,$N235)/INDEX(C:C,$N$2)*1000</f>
        <v>1041.8669922706408</v>
      </c>
      <c r="R235" cm="1">
        <f t="array" ref="R235">INDEX(D:D,$N235)/INDEX(D:D,$N$2)*1000</f>
        <v>1042.012417635596</v>
      </c>
      <c r="S235" cm="1">
        <f t="array" ref="S235">INDEX(E:E,$N235)/INDEX(E:E,$N$2)*1000</f>
        <v>1041.5996681902275</v>
      </c>
      <c r="T235" s="82">
        <f t="shared" si="80"/>
        <v>1.001436583290797E-3</v>
      </c>
      <c r="U235" s="82">
        <f t="shared" si="81"/>
        <v>2.6732408041334568E-4</v>
      </c>
      <c r="V235" s="82">
        <f t="shared" si="82"/>
        <v>4.1274944536849037E-4</v>
      </c>
      <c r="W235" s="82" t="str">
        <f t="shared" si="76"/>
        <v/>
      </c>
      <c r="X235" s="82" t="str">
        <f t="shared" si="77"/>
        <v/>
      </c>
      <c r="Y235" s="82" t="str">
        <f t="shared" si="78"/>
        <v/>
      </c>
      <c r="AA235">
        <f t="shared" si="83"/>
        <v>1662</v>
      </c>
      <c r="AB235" s="265" cm="1">
        <f t="array" ref="AB235">INDEX($A:$A,AA235)</f>
        <v>45887</v>
      </c>
      <c r="AC235" cm="1">
        <f t="array" ref="AC235">INDEX(B:B,$AA235)/INDEX(B:B,$AA$2)*1000</f>
        <v>1073.9342497001689</v>
      </c>
      <c r="AD235" cm="1">
        <f t="array" ref="AD235">INDEX(C:C,$AA235)/INDEX(C:C,$AA$2)*1000</f>
        <v>1073.5241189777298</v>
      </c>
      <c r="AE235" cm="1">
        <f t="array" ref="AE235">INDEX(D:D,$AA235)/INDEX(D:D,$AA$2)*1000</f>
        <v>1073.6049738257525</v>
      </c>
      <c r="AF235" cm="1">
        <f t="array" ref="AF235">INDEX(E:E,$AA235)/INDEX(E:E,$AA$2)*1000</f>
        <v>1068.8750266594668</v>
      </c>
      <c r="AG235" s="82">
        <f t="shared" si="64"/>
        <v>5.059223040702136E-3</v>
      </c>
      <c r="AH235" s="82">
        <f t="shared" si="65"/>
        <v>4.6490923182630015E-3</v>
      </c>
      <c r="AI235" s="82">
        <f t="shared" si="66"/>
        <v>4.7299471662856831E-3</v>
      </c>
      <c r="AJ235" s="82" t="str">
        <f t="shared" si="67"/>
        <v/>
      </c>
      <c r="AK235" s="82" t="str">
        <f t="shared" si="68"/>
        <v/>
      </c>
      <c r="AL235" s="82" t="str">
        <f t="shared" si="69"/>
        <v/>
      </c>
    </row>
    <row r="236" spans="1:38" ht="15.75" customHeight="1" x14ac:dyDescent="0.2">
      <c r="A236" s="211">
        <v>43809</v>
      </c>
      <c r="B236" s="281">
        <v>1000</v>
      </c>
      <c r="C236" s="281">
        <v>1116.6266880000001</v>
      </c>
      <c r="D236" s="281">
        <v>1116.6266880000001</v>
      </c>
      <c r="E236" s="281">
        <v>1000</v>
      </c>
      <c r="F236" s="281">
        <v>1116.8797239999999</v>
      </c>
      <c r="G236" s="82" t="str">
        <f t="shared" si="70"/>
        <v/>
      </c>
      <c r="H236" s="82" t="str">
        <f t="shared" si="71"/>
        <v/>
      </c>
      <c r="I236" s="82" t="str">
        <f t="shared" si="72"/>
        <v/>
      </c>
      <c r="J236" s="82" t="str">
        <f t="shared" si="73"/>
        <v/>
      </c>
      <c r="K236" s="82">
        <f t="shared" si="74"/>
        <v>-2.5303599999983818E-4</v>
      </c>
      <c r="L236" s="82">
        <f t="shared" si="75"/>
        <v>-2.5303599999983818E-4</v>
      </c>
      <c r="N236">
        <f t="shared" si="79"/>
        <v>1161</v>
      </c>
      <c r="O236" s="212" cm="1">
        <f t="array" ref="O236">INDEX($A:$A,N236)</f>
        <v>45156</v>
      </c>
      <c r="P236" cm="1">
        <f t="array" ref="P236">INDEX(B:B,$N236)/INDEX(B:B,$N$2)*1000</f>
        <v>1044.3505295383782</v>
      </c>
      <c r="Q236" cm="1">
        <f t="array" ref="Q236">INDEX(C:C,$N236)/INDEX(C:C,$N$2)*1000</f>
        <v>1043.4342086669944</v>
      </c>
      <c r="R236" cm="1">
        <f t="array" ref="R236">INDEX(D:D,$N236)/INDEX(D:D,$N$2)*1000</f>
        <v>1043.6157284155581</v>
      </c>
      <c r="S236" cm="1">
        <f t="array" ref="S236">INDEX(E:E,$N236)/INDEX(E:E,$N$2)*1000</f>
        <v>1043.4961353136789</v>
      </c>
      <c r="T236" s="82">
        <f t="shared" si="80"/>
        <v>8.5439422469926285E-4</v>
      </c>
      <c r="U236" s="82" t="str">
        <f t="shared" si="81"/>
        <v/>
      </c>
      <c r="V236" s="82">
        <f t="shared" si="82"/>
        <v>1.1959310187921801E-4</v>
      </c>
      <c r="W236" s="82" t="str">
        <f t="shared" si="76"/>
        <v/>
      </c>
      <c r="X236" s="82">
        <f t="shared" si="77"/>
        <v>-6.1926646684469229E-5</v>
      </c>
      <c r="Y236" s="82" t="str">
        <f t="shared" si="78"/>
        <v/>
      </c>
      <c r="AA236">
        <f t="shared" si="83"/>
        <v>1663</v>
      </c>
      <c r="AB236" s="265" cm="1">
        <f t="array" ref="AB236">INDEX($A:$A,AA236)</f>
        <v>45888</v>
      </c>
      <c r="AC236" cm="1">
        <f t="array" ref="AC236">INDEX(B:B,$AA236)/INDEX(B:B,$AA$2)*1000</f>
        <v>1075.8065421823683</v>
      </c>
      <c r="AD236" cm="1">
        <f t="array" ref="AD236">INDEX(C:C,$AA236)/INDEX(C:C,$AA$2)*1000</f>
        <v>1074.7128289920111</v>
      </c>
      <c r="AE236" cm="1">
        <f t="array" ref="AE236">INDEX(D:D,$AA236)/INDEX(D:D,$AA$2)*1000</f>
        <v>1074.9284488661924</v>
      </c>
      <c r="AF236" cm="1">
        <f t="array" ref="AF236">INDEX(E:E,$AA236)/INDEX(E:E,$AA$2)*1000</f>
        <v>1070.86690055851</v>
      </c>
      <c r="AG236" s="82">
        <f t="shared" si="64"/>
        <v>4.9396416238582791E-3</v>
      </c>
      <c r="AH236" s="82">
        <f t="shared" si="65"/>
        <v>3.8459284335010582E-3</v>
      </c>
      <c r="AI236" s="82">
        <f t="shared" si="66"/>
        <v>4.061548307682415E-3</v>
      </c>
      <c r="AJ236" s="82" t="str">
        <f t="shared" si="67"/>
        <v/>
      </c>
      <c r="AK236" s="82" t="str">
        <f t="shared" si="68"/>
        <v/>
      </c>
      <c r="AL236" s="82" t="str">
        <f t="shared" si="69"/>
        <v/>
      </c>
    </row>
    <row r="237" spans="1:38" ht="15.75" customHeight="1" x14ac:dyDescent="0.2">
      <c r="A237" s="211">
        <v>43810</v>
      </c>
      <c r="B237" s="281">
        <v>1000</v>
      </c>
      <c r="C237" s="281">
        <v>1118.699523</v>
      </c>
      <c r="D237" s="281">
        <v>1118.699523</v>
      </c>
      <c r="E237" s="281">
        <v>1000</v>
      </c>
      <c r="F237" s="281">
        <v>1118.771191</v>
      </c>
      <c r="G237" s="82" t="str">
        <f t="shared" si="70"/>
        <v/>
      </c>
      <c r="H237" s="82" t="str">
        <f t="shared" si="71"/>
        <v/>
      </c>
      <c r="I237" s="82" t="str">
        <f t="shared" si="72"/>
        <v/>
      </c>
      <c r="J237" s="82" t="str">
        <f t="shared" si="73"/>
        <v/>
      </c>
      <c r="K237" s="82">
        <f t="shared" si="74"/>
        <v>-7.1668000000045136E-5</v>
      </c>
      <c r="L237" s="82">
        <f t="shared" si="75"/>
        <v>-7.1668000000045136E-5</v>
      </c>
      <c r="N237">
        <f t="shared" si="79"/>
        <v>1162</v>
      </c>
      <c r="O237" s="212" cm="1">
        <f t="array" ref="O237">INDEX($A:$A,N237)</f>
        <v>45159</v>
      </c>
      <c r="P237" cm="1">
        <f t="array" ref="P237">INDEX(B:B,$N237)/INDEX(B:B,$N$2)*1000</f>
        <v>1044.1411709630634</v>
      </c>
      <c r="Q237" cm="1">
        <f t="array" ref="Q237">INDEX(C:C,$N237)/INDEX(C:C,$N$2)*1000</f>
        <v>1043.0642209611899</v>
      </c>
      <c r="R237" cm="1">
        <f t="array" ref="R237">INDEX(D:D,$N237)/INDEX(D:D,$N$2)*1000</f>
        <v>1043.2775612062446</v>
      </c>
      <c r="S237" cm="1">
        <f t="array" ref="S237">INDEX(E:E,$N237)/INDEX(E:E,$N$2)*1000</f>
        <v>1043.0111178743512</v>
      </c>
      <c r="T237" s="82">
        <f t="shared" si="80"/>
        <v>1.1300530887122023E-3</v>
      </c>
      <c r="U237" s="82">
        <f t="shared" si="81"/>
        <v>5.3103086838746097E-5</v>
      </c>
      <c r="V237" s="82">
        <f t="shared" si="82"/>
        <v>2.6644333189346979E-4</v>
      </c>
      <c r="W237" s="82" t="str">
        <f t="shared" si="76"/>
        <v/>
      </c>
      <c r="X237" s="82" t="str">
        <f t="shared" si="77"/>
        <v/>
      </c>
      <c r="Y237" s="82" t="str">
        <f t="shared" si="78"/>
        <v/>
      </c>
      <c r="AA237">
        <f t="shared" si="83"/>
        <v>1664</v>
      </c>
      <c r="AB237" s="265" cm="1">
        <f t="array" ref="AB237">INDEX($A:$A,AA237)</f>
        <v>45889</v>
      </c>
      <c r="AC237" cm="1">
        <f t="array" ref="AC237">INDEX(B:B,$AA237)/INDEX(B:B,$AA$2)*1000</f>
        <v>1075.9424513300262</v>
      </c>
      <c r="AD237" cm="1">
        <f t="array" ref="AD237">INDEX(C:C,$AA237)/INDEX(C:C,$AA$2)*1000</f>
        <v>1074.5469245121271</v>
      </c>
      <c r="AE237" cm="1">
        <f t="array" ref="AE237">INDEX(D:D,$AA237)/INDEX(D:D,$AA$2)*1000</f>
        <v>1074.8220452907374</v>
      </c>
      <c r="AF237" cm="1">
        <f t="array" ref="AF237">INDEX(E:E,$AA237)/INDEX(E:E,$AA$2)*1000</f>
        <v>1071.0080839680993</v>
      </c>
      <c r="AG237" s="82">
        <f t="shared" si="64"/>
        <v>4.934367361926888E-3</v>
      </c>
      <c r="AH237" s="82">
        <f t="shared" si="65"/>
        <v>3.5388405440278346E-3</v>
      </c>
      <c r="AI237" s="82">
        <f t="shared" si="66"/>
        <v>3.8139613226380788E-3</v>
      </c>
      <c r="AJ237" s="82" t="str">
        <f t="shared" si="67"/>
        <v/>
      </c>
      <c r="AK237" s="82" t="str">
        <f t="shared" si="68"/>
        <v/>
      </c>
      <c r="AL237" s="82" t="str">
        <f t="shared" si="69"/>
        <v/>
      </c>
    </row>
    <row r="238" spans="1:38" ht="15.75" customHeight="1" x14ac:dyDescent="0.2">
      <c r="A238" s="211">
        <v>43811</v>
      </c>
      <c r="B238" s="281">
        <v>1000</v>
      </c>
      <c r="C238" s="281">
        <v>1119.8216239999999</v>
      </c>
      <c r="D238" s="281">
        <v>1119.8216239999999</v>
      </c>
      <c r="E238" s="281">
        <v>1000</v>
      </c>
      <c r="F238" s="281">
        <v>1118.5700569999999</v>
      </c>
      <c r="G238" s="82" t="str">
        <f t="shared" si="70"/>
        <v/>
      </c>
      <c r="H238" s="82">
        <f t="shared" si="71"/>
        <v>1.2515670000000226E-3</v>
      </c>
      <c r="I238" s="82">
        <f t="shared" si="72"/>
        <v>1.2515670000000226E-3</v>
      </c>
      <c r="J238" s="82" t="str">
        <f t="shared" si="73"/>
        <v/>
      </c>
      <c r="K238" s="82" t="str">
        <f t="shared" si="74"/>
        <v/>
      </c>
      <c r="L238" s="82" t="str">
        <f t="shared" si="75"/>
        <v/>
      </c>
      <c r="N238">
        <f t="shared" si="79"/>
        <v>1163</v>
      </c>
      <c r="O238" s="212" cm="1">
        <f t="array" ref="O238">INDEX($A:$A,N238)</f>
        <v>45160</v>
      </c>
      <c r="P238" cm="1">
        <f t="array" ref="P238">INDEX(B:B,$N238)/INDEX(B:B,$N$2)*1000</f>
        <v>1041.3691298413473</v>
      </c>
      <c r="Q238" cm="1">
        <f t="array" ref="Q238">INDEX(C:C,$N238)/INDEX(C:C,$N$2)*1000</f>
        <v>1040.7920886025772</v>
      </c>
      <c r="R238" cm="1">
        <f t="array" ref="R238">INDEX(D:D,$N238)/INDEX(D:D,$N$2)*1000</f>
        <v>1040.9063990360366</v>
      </c>
      <c r="S238" cm="1">
        <f t="array" ref="S238">INDEX(E:E,$N238)/INDEX(E:E,$N$2)*1000</f>
        <v>1040.1111504010701</v>
      </c>
      <c r="T238" s="82">
        <f t="shared" si="80"/>
        <v>1.2579794402772678E-3</v>
      </c>
      <c r="U238" s="82">
        <f t="shared" si="81"/>
        <v>6.8093820150716053E-4</v>
      </c>
      <c r="V238" s="82">
        <f t="shared" si="82"/>
        <v>7.9524863496658325E-4</v>
      </c>
      <c r="W238" s="82" t="str">
        <f t="shared" si="76"/>
        <v/>
      </c>
      <c r="X238" s="82" t="str">
        <f t="shared" si="77"/>
        <v/>
      </c>
      <c r="Y238" s="82" t="str">
        <f t="shared" si="78"/>
        <v/>
      </c>
      <c r="AA238">
        <f t="shared" si="83"/>
        <v>1665</v>
      </c>
      <c r="AB238" s="265" cm="1">
        <f t="array" ref="AB238">INDEX($A:$A,AA238)</f>
        <v>45890</v>
      </c>
      <c r="AC238" cm="1">
        <f t="array" ref="AC238">INDEX(B:B,$AA238)/INDEX(B:B,$AA$2)*1000</f>
        <v>1074.2535068752313</v>
      </c>
      <c r="AD238" cm="1">
        <f t="array" ref="AD238">INDEX(C:C,$AA238)/INDEX(C:C,$AA$2)*1000</f>
        <v>1072.9936291875422</v>
      </c>
      <c r="AE238" cm="1">
        <f t="array" ref="AE238">INDEX(D:D,$AA238)/INDEX(D:D,$AA$2)*1000</f>
        <v>1073.2420070974747</v>
      </c>
      <c r="AF238" cm="1">
        <f t="array" ref="AF238">INDEX(E:E,$AA238)/INDEX(E:E,$AA$2)*1000</f>
        <v>1069.2198981964557</v>
      </c>
      <c r="AG238" s="82">
        <f t="shared" si="64"/>
        <v>5.0336086787756357E-3</v>
      </c>
      <c r="AH238" s="82">
        <f t="shared" si="65"/>
        <v>3.7737309910864953E-3</v>
      </c>
      <c r="AI238" s="82">
        <f t="shared" si="66"/>
        <v>4.0221089010190102E-3</v>
      </c>
      <c r="AJ238" s="82" t="str">
        <f t="shared" si="67"/>
        <v/>
      </c>
      <c r="AK238" s="82" t="str">
        <f t="shared" si="68"/>
        <v/>
      </c>
      <c r="AL238" s="82" t="str">
        <f t="shared" si="69"/>
        <v/>
      </c>
    </row>
    <row r="239" spans="1:38" ht="15.75" customHeight="1" x14ac:dyDescent="0.2">
      <c r="A239" s="211">
        <v>43812</v>
      </c>
      <c r="B239" s="281">
        <v>1000</v>
      </c>
      <c r="C239" s="281">
        <v>1123.9612400000001</v>
      </c>
      <c r="D239" s="281">
        <v>1123.9612400000001</v>
      </c>
      <c r="E239" s="281">
        <v>1000</v>
      </c>
      <c r="F239" s="281">
        <v>1123.4453100000001</v>
      </c>
      <c r="G239" s="82" t="str">
        <f t="shared" si="70"/>
        <v/>
      </c>
      <c r="H239" s="82">
        <f t="shared" si="71"/>
        <v>5.1593000000002575E-4</v>
      </c>
      <c r="I239" s="82">
        <f t="shared" si="72"/>
        <v>5.1593000000002575E-4</v>
      </c>
      <c r="J239" s="82" t="str">
        <f t="shared" si="73"/>
        <v/>
      </c>
      <c r="K239" s="82" t="str">
        <f t="shared" si="74"/>
        <v/>
      </c>
      <c r="L239" s="82" t="str">
        <f t="shared" si="75"/>
        <v/>
      </c>
      <c r="N239">
        <f t="shared" si="79"/>
        <v>1164</v>
      </c>
      <c r="O239" s="212" cm="1">
        <f t="array" ref="O239">INDEX($A:$A,N239)</f>
        <v>45161</v>
      </c>
      <c r="P239" cm="1">
        <f t="array" ref="P239">INDEX(B:B,$N239)/INDEX(B:B,$N$2)*1000</f>
        <v>1051.6972610454113</v>
      </c>
      <c r="Q239" cm="1">
        <f t="array" ref="Q239">INDEX(C:C,$N239)/INDEX(C:C,$N$2)*1000</f>
        <v>1051.4096864258195</v>
      </c>
      <c r="R239" cm="1">
        <f t="array" ref="R239">INDEX(D:D,$N239)/INDEX(D:D,$N$2)*1000</f>
        <v>1051.4666540625974</v>
      </c>
      <c r="S239" cm="1">
        <f t="array" ref="S239">INDEX(E:E,$N239)/INDEX(E:E,$N$2)*1000</f>
        <v>1050.7847261154927</v>
      </c>
      <c r="T239" s="82">
        <f t="shared" si="80"/>
        <v>9.1253492991859276E-4</v>
      </c>
      <c r="U239" s="82">
        <f t="shared" si="81"/>
        <v>6.2496031032674177E-4</v>
      </c>
      <c r="V239" s="82">
        <f t="shared" si="82"/>
        <v>6.8192794710466838E-4</v>
      </c>
      <c r="W239" s="82" t="str">
        <f t="shared" si="76"/>
        <v/>
      </c>
      <c r="X239" s="82" t="str">
        <f t="shared" si="77"/>
        <v/>
      </c>
      <c r="Y239" s="82" t="str">
        <f t="shared" si="78"/>
        <v/>
      </c>
      <c r="AA239">
        <f t="shared" si="83"/>
        <v>1666</v>
      </c>
      <c r="AB239" s="265" cm="1">
        <f t="array" ref="AB239">INDEX($A:$A,AA239)</f>
        <v>45891</v>
      </c>
      <c r="AC239" cm="1">
        <f t="array" ref="AC239">INDEX(B:B,$AA239)/INDEX(B:B,$AA$2)*1000</f>
        <v>1081.3717377395503</v>
      </c>
      <c r="AD239" cm="1">
        <f t="array" ref="AD239">INDEX(C:C,$AA239)/INDEX(C:C,$AA$2)*1000</f>
        <v>1080.4917747069394</v>
      </c>
      <c r="AE239" cm="1">
        <f t="array" ref="AE239">INDEX(D:D,$AA239)/INDEX(D:D,$AA$2)*1000</f>
        <v>1080.6652545518373</v>
      </c>
      <c r="AF239" cm="1">
        <f t="array" ref="AF239">INDEX(E:E,$AA239)/INDEX(E:E,$AA$2)*1000</f>
        <v>1076.2595004612558</v>
      </c>
      <c r="AG239" s="82">
        <f t="shared" si="64"/>
        <v>5.1122372782945145E-3</v>
      </c>
      <c r="AH239" s="82">
        <f t="shared" si="65"/>
        <v>4.232274245683584E-3</v>
      </c>
      <c r="AI239" s="82">
        <f t="shared" si="66"/>
        <v>4.4057540905814672E-3</v>
      </c>
      <c r="AJ239" s="82" t="str">
        <f t="shared" si="67"/>
        <v/>
      </c>
      <c r="AK239" s="82" t="str">
        <f t="shared" si="68"/>
        <v/>
      </c>
      <c r="AL239" s="82" t="str">
        <f t="shared" si="69"/>
        <v/>
      </c>
    </row>
    <row r="240" spans="1:38" ht="15.75" customHeight="1" x14ac:dyDescent="0.2">
      <c r="A240" s="211">
        <v>43815</v>
      </c>
      <c r="B240" s="281">
        <v>1000</v>
      </c>
      <c r="C240" s="281">
        <v>1125.3003799999999</v>
      </c>
      <c r="D240" s="281">
        <v>1125.3003799999999</v>
      </c>
      <c r="E240" s="281">
        <v>1000</v>
      </c>
      <c r="F240" s="281">
        <v>1124.353885</v>
      </c>
      <c r="G240" s="82" t="str">
        <f t="shared" si="70"/>
        <v/>
      </c>
      <c r="H240" s="82">
        <f t="shared" si="71"/>
        <v>9.4649499999991348E-4</v>
      </c>
      <c r="I240" s="82">
        <f t="shared" si="72"/>
        <v>9.4649499999991348E-4</v>
      </c>
      <c r="J240" s="82" t="str">
        <f t="shared" si="73"/>
        <v/>
      </c>
      <c r="K240" s="82" t="str">
        <f t="shared" si="74"/>
        <v/>
      </c>
      <c r="L240" s="82" t="str">
        <f t="shared" si="75"/>
        <v/>
      </c>
      <c r="N240">
        <f t="shared" si="79"/>
        <v>1165</v>
      </c>
      <c r="O240" s="212" cm="1">
        <f t="array" ref="O240">INDEX($A:$A,N240)</f>
        <v>45162</v>
      </c>
      <c r="P240" cm="1">
        <f t="array" ref="P240">INDEX(B:B,$N240)/INDEX(B:B,$N$2)*1000</f>
        <v>1047.4764935961309</v>
      </c>
      <c r="Q240" cm="1">
        <f t="array" ref="Q240">INDEX(C:C,$N240)/INDEX(C:C,$N$2)*1000</f>
        <v>1047.442917390041</v>
      </c>
      <c r="R240" cm="1">
        <f t="array" ref="R240">INDEX(D:D,$N240)/INDEX(D:D,$N$2)*1000</f>
        <v>1047.4495694035459</v>
      </c>
      <c r="S240" cm="1">
        <f t="array" ref="S240">INDEX(E:E,$N240)/INDEX(E:E,$N$2)*1000</f>
        <v>1046.5912990756965</v>
      </c>
      <c r="T240" s="82">
        <f t="shared" si="80"/>
        <v>8.8519452043442468E-4</v>
      </c>
      <c r="U240" s="82">
        <f t="shared" si="81"/>
        <v>8.5161831434447781E-4</v>
      </c>
      <c r="V240" s="82">
        <f t="shared" si="82"/>
        <v>8.5827032784936816E-4</v>
      </c>
      <c r="W240" s="82" t="str">
        <f t="shared" si="76"/>
        <v/>
      </c>
      <c r="X240" s="82" t="str">
        <f t="shared" si="77"/>
        <v/>
      </c>
      <c r="Y240" s="82" t="str">
        <f t="shared" si="78"/>
        <v/>
      </c>
      <c r="AA240">
        <f t="shared" si="83"/>
        <v>1667</v>
      </c>
      <c r="AB240" s="265" cm="1">
        <f t="array" ref="AB240">INDEX($A:$A,AA240)</f>
        <v>45894</v>
      </c>
      <c r="AC240" cm="1">
        <f t="array" ref="AC240">INDEX(B:B,$AA240)/INDEX(B:B,$AA$2)*1000</f>
        <v>1077.5355959716612</v>
      </c>
      <c r="AD240" cm="1">
        <f t="array" ref="AD240">INDEX(C:C,$AA240)/INDEX(C:C,$AA$2)*1000</f>
        <v>1077.687708547744</v>
      </c>
      <c r="AE240" cm="1">
        <f t="array" ref="AE240">INDEX(D:D,$AA240)/INDEX(D:D,$AA$2)*1000</f>
        <v>1077.6577200014056</v>
      </c>
      <c r="AF240" cm="1">
        <f t="array" ref="AF240">INDEX(E:E,$AA240)/INDEX(E:E,$AA$2)*1000</f>
        <v>1072.4385599204318</v>
      </c>
      <c r="AG240" s="82">
        <f t="shared" si="64"/>
        <v>5.0970360512294522E-3</v>
      </c>
      <c r="AH240" s="82">
        <f t="shared" si="65"/>
        <v>5.249148627312252E-3</v>
      </c>
      <c r="AI240" s="82">
        <f t="shared" si="66"/>
        <v>5.2191600809737794E-3</v>
      </c>
      <c r="AJ240" s="82" t="str">
        <f t="shared" si="67"/>
        <v/>
      </c>
      <c r="AK240" s="82" t="str">
        <f t="shared" si="68"/>
        <v/>
      </c>
      <c r="AL240" s="82" t="str">
        <f t="shared" si="69"/>
        <v/>
      </c>
    </row>
    <row r="241" spans="1:38" ht="15.75" customHeight="1" x14ac:dyDescent="0.2">
      <c r="A241" s="211">
        <v>43816</v>
      </c>
      <c r="B241" s="281">
        <v>1000</v>
      </c>
      <c r="C241" s="281">
        <v>1125.7454279999999</v>
      </c>
      <c r="D241" s="281">
        <v>1125.7454279999999</v>
      </c>
      <c r="E241" s="281">
        <v>1000</v>
      </c>
      <c r="F241" s="281">
        <v>1124.3625709999999</v>
      </c>
      <c r="G241" s="82" t="str">
        <f t="shared" si="70"/>
        <v/>
      </c>
      <c r="H241" s="82">
        <f t="shared" si="71"/>
        <v>1.3828570000000583E-3</v>
      </c>
      <c r="I241" s="82">
        <f t="shared" si="72"/>
        <v>1.3828570000000583E-3</v>
      </c>
      <c r="J241" s="82" t="str">
        <f t="shared" si="73"/>
        <v/>
      </c>
      <c r="K241" s="82" t="str">
        <f t="shared" si="74"/>
        <v/>
      </c>
      <c r="L241" s="82" t="str">
        <f t="shared" si="75"/>
        <v/>
      </c>
      <c r="N241">
        <f t="shared" si="79"/>
        <v>1166</v>
      </c>
      <c r="O241" s="212" cm="1">
        <f t="array" ref="O241">INDEX($A:$A,N241)</f>
        <v>45163</v>
      </c>
      <c r="P241" cm="1">
        <f t="array" ref="P241">INDEX(B:B,$N241)/INDEX(B:B,$N$2)*1000</f>
        <v>1047.2243670333576</v>
      </c>
      <c r="Q241" cm="1">
        <f t="array" ref="Q241">INDEX(C:C,$N241)/INDEX(C:C,$N$2)*1000</f>
        <v>1046.5955188179628</v>
      </c>
      <c r="R241" cm="1">
        <f t="array" ref="R241">INDEX(D:D,$N241)/INDEX(D:D,$N$2)*1000</f>
        <v>1046.7200921886508</v>
      </c>
      <c r="S241" cm="1">
        <f t="array" ref="S241">INDEX(E:E,$N241)/INDEX(E:E,$N$2)*1000</f>
        <v>1046.0013105680948</v>
      </c>
      <c r="T241" s="82">
        <f t="shared" si="80"/>
        <v>1.2230564652627436E-3</v>
      </c>
      <c r="U241" s="82">
        <f t="shared" si="81"/>
        <v>5.9420824986796111E-4</v>
      </c>
      <c r="V241" s="82">
        <f t="shared" si="82"/>
        <v>7.1878162055600116E-4</v>
      </c>
      <c r="W241" s="82" t="str">
        <f t="shared" si="76"/>
        <v/>
      </c>
      <c r="X241" s="82" t="str">
        <f t="shared" si="77"/>
        <v/>
      </c>
      <c r="Y241" s="82" t="str">
        <f t="shared" si="78"/>
        <v/>
      </c>
      <c r="AA241">
        <f t="shared" si="83"/>
        <v>1668</v>
      </c>
      <c r="AB241" s="265" cm="1">
        <f t="array" ref="AB241">INDEX($A:$A,AA241)</f>
        <v>45895</v>
      </c>
      <c r="AC241" cm="1">
        <f t="array" ref="AC241">INDEX(B:B,$AA241)/INDEX(B:B,$AA$2)*1000</f>
        <v>1076.229319416545</v>
      </c>
      <c r="AD241" cm="1">
        <f t="array" ref="AD241">INDEX(C:C,$AA241)/INDEX(C:C,$AA$2)*1000</f>
        <v>1076.3321312861376</v>
      </c>
      <c r="AE241" cm="1">
        <f t="array" ref="AE241">INDEX(D:D,$AA241)/INDEX(D:D,$AA$2)*1000</f>
        <v>1076.3118625478107</v>
      </c>
      <c r="AF241" cm="1">
        <f t="array" ref="AF241">INDEX(E:E,$AA241)/INDEX(E:E,$AA$2)*1000</f>
        <v>1071.0683710404653</v>
      </c>
      <c r="AG241" s="82">
        <f t="shared" si="64"/>
        <v>5.160948376079659E-3</v>
      </c>
      <c r="AH241" s="82">
        <f t="shared" si="65"/>
        <v>5.2637602456723012E-3</v>
      </c>
      <c r="AI241" s="82">
        <f t="shared" si="66"/>
        <v>5.2434915073454247E-3</v>
      </c>
      <c r="AJ241" s="82" t="str">
        <f t="shared" si="67"/>
        <v/>
      </c>
      <c r="AK241" s="82" t="str">
        <f t="shared" si="68"/>
        <v/>
      </c>
      <c r="AL241" s="82" t="str">
        <f t="shared" si="69"/>
        <v/>
      </c>
    </row>
    <row r="242" spans="1:38" ht="15.75" customHeight="1" x14ac:dyDescent="0.2">
      <c r="A242" s="211">
        <v>43817</v>
      </c>
      <c r="B242" s="281">
        <v>1000</v>
      </c>
      <c r="C242" s="281">
        <v>1123.204508</v>
      </c>
      <c r="D242" s="281">
        <v>1123.204508</v>
      </c>
      <c r="E242" s="281">
        <v>1000</v>
      </c>
      <c r="F242" s="281">
        <v>1121.550438</v>
      </c>
      <c r="G242" s="82" t="str">
        <f t="shared" si="70"/>
        <v/>
      </c>
      <c r="H242" s="82">
        <f t="shared" si="71"/>
        <v>1.6540700000000469E-3</v>
      </c>
      <c r="I242" s="82">
        <f t="shared" si="72"/>
        <v>1.6540700000000469E-3</v>
      </c>
      <c r="J242" s="82" t="str">
        <f t="shared" si="73"/>
        <v/>
      </c>
      <c r="K242" s="82" t="str">
        <f t="shared" si="74"/>
        <v/>
      </c>
      <c r="L242" s="82" t="str">
        <f t="shared" si="75"/>
        <v/>
      </c>
      <c r="N242">
        <f t="shared" si="79"/>
        <v>1167</v>
      </c>
      <c r="O242" s="212" cm="1">
        <f t="array" ref="O242">INDEX($A:$A,N242)</f>
        <v>45166</v>
      </c>
      <c r="P242" cm="1">
        <f t="array" ref="P242">INDEX(B:B,$N242)/INDEX(B:B,$N$2)*1000</f>
        <v>1051.4214013418334</v>
      </c>
      <c r="Q242" cm="1">
        <f t="array" ref="Q242">INDEX(C:C,$N242)/INDEX(C:C,$N$2)*1000</f>
        <v>1051.3571990534349</v>
      </c>
      <c r="R242" cm="1">
        <f t="array" ref="R242">INDEX(D:D,$N242)/INDEX(D:D,$N$2)*1000</f>
        <v>1051.3699179624598</v>
      </c>
      <c r="S242" cm="1">
        <f t="array" ref="S242">INDEX(E:E,$N242)/INDEX(E:E,$N$2)*1000</f>
        <v>1050.2022913789349</v>
      </c>
      <c r="T242" s="82">
        <f t="shared" si="80"/>
        <v>1.2191099628985284E-3</v>
      </c>
      <c r="U242" s="82">
        <f t="shared" si="81"/>
        <v>1.1549076745000094E-3</v>
      </c>
      <c r="V242" s="82">
        <f t="shared" si="82"/>
        <v>1.1676265835249069E-3</v>
      </c>
      <c r="W242" s="82" t="str">
        <f t="shared" si="76"/>
        <v/>
      </c>
      <c r="X242" s="82" t="str">
        <f t="shared" si="77"/>
        <v/>
      </c>
      <c r="Y242" s="82" t="str">
        <f t="shared" si="78"/>
        <v/>
      </c>
      <c r="AA242">
        <f t="shared" si="83"/>
        <v>1669</v>
      </c>
      <c r="AB242" s="265" cm="1">
        <f t="array" ref="AB242">INDEX($A:$A,AA242)</f>
        <v>45896</v>
      </c>
      <c r="AC242" cm="1">
        <f t="array" ref="AC242">INDEX(B:B,$AA242)/INDEX(B:B,$AA$2)*1000</f>
        <v>1075.5234896789464</v>
      </c>
      <c r="AD242" cm="1">
        <f t="array" ref="AD242">INDEX(C:C,$AA242)/INDEX(C:C,$AA$2)*1000</f>
        <v>1075.7509549946965</v>
      </c>
      <c r="AE242" cm="1">
        <f t="array" ref="AE242">INDEX(D:D,$AA242)/INDEX(D:D,$AA$2)*1000</f>
        <v>1075.7061105664836</v>
      </c>
      <c r="AF242" cm="1">
        <f t="array" ref="AF242">INDEX(E:E,$AA242)/INDEX(E:E,$AA$2)*1000</f>
        <v>1070.3862385406719</v>
      </c>
      <c r="AG242" s="82">
        <f t="shared" si="64"/>
        <v>5.1372511382744507E-3</v>
      </c>
      <c r="AH242" s="82">
        <f t="shared" si="65"/>
        <v>5.3647164540245743E-3</v>
      </c>
      <c r="AI242" s="82">
        <f t="shared" si="66"/>
        <v>5.3198720258117189E-3</v>
      </c>
      <c r="AJ242" s="82" t="str">
        <f t="shared" si="67"/>
        <v/>
      </c>
      <c r="AK242" s="82" t="str">
        <f t="shared" si="68"/>
        <v/>
      </c>
      <c r="AL242" s="82" t="str">
        <f t="shared" si="69"/>
        <v/>
      </c>
    </row>
    <row r="243" spans="1:38" ht="15.75" customHeight="1" x14ac:dyDescent="0.2">
      <c r="A243" s="211">
        <v>43818</v>
      </c>
      <c r="B243" s="281">
        <v>1000</v>
      </c>
      <c r="C243" s="281">
        <v>1126.0840840000001</v>
      </c>
      <c r="D243" s="281">
        <v>1126.0840840000001</v>
      </c>
      <c r="E243" s="281">
        <v>1000</v>
      </c>
      <c r="F243" s="281">
        <v>1124.4606140000001</v>
      </c>
      <c r="G243" s="82" t="str">
        <f t="shared" si="70"/>
        <v/>
      </c>
      <c r="H243" s="82">
        <f t="shared" si="71"/>
        <v>1.6234699999999975E-3</v>
      </c>
      <c r="I243" s="82">
        <f t="shared" si="72"/>
        <v>1.6234699999999975E-3</v>
      </c>
      <c r="J243" s="82" t="str">
        <f t="shared" si="73"/>
        <v/>
      </c>
      <c r="K243" s="82" t="str">
        <f t="shared" si="74"/>
        <v/>
      </c>
      <c r="L243" s="82" t="str">
        <f t="shared" si="75"/>
        <v/>
      </c>
      <c r="N243">
        <f t="shared" si="79"/>
        <v>1168</v>
      </c>
      <c r="O243" s="212" cm="1">
        <f t="array" ref="O243">INDEX($A:$A,N243)</f>
        <v>45167</v>
      </c>
      <c r="P243" cm="1">
        <f t="array" ref="P243">INDEX(B:B,$N243)/INDEX(B:B,$N$2)*1000</f>
        <v>1060.3010098301081</v>
      </c>
      <c r="Q243" cm="1">
        <f t="array" ref="Q243">INDEX(C:C,$N243)/INDEX(C:C,$N$2)*1000</f>
        <v>1060.5940465747317</v>
      </c>
      <c r="R243" cm="1">
        <f t="array" ref="R243">INDEX(D:D,$N243)/INDEX(D:D,$N$2)*1000</f>
        <v>1060.5359978116724</v>
      </c>
      <c r="S243" cm="1">
        <f t="array" ref="S243">INDEX(E:E,$N243)/INDEX(E:E,$N$2)*1000</f>
        <v>1059.2541262182635</v>
      </c>
      <c r="T243" s="82">
        <f t="shared" si="80"/>
        <v>1.0468836118445778E-3</v>
      </c>
      <c r="U243" s="82">
        <f t="shared" si="81"/>
        <v>1.3399203564681556E-3</v>
      </c>
      <c r="V243" s="82">
        <f t="shared" si="82"/>
        <v>1.2818715934088231E-3</v>
      </c>
      <c r="W243" s="82" t="str">
        <f t="shared" si="76"/>
        <v/>
      </c>
      <c r="X243" s="82" t="str">
        <f t="shared" si="77"/>
        <v/>
      </c>
      <c r="Y243" s="82" t="str">
        <f t="shared" si="78"/>
        <v/>
      </c>
      <c r="AA243">
        <f t="shared" si="83"/>
        <v>1670</v>
      </c>
      <c r="AB243" s="265" cm="1">
        <f t="array" ref="AB243">INDEX($A:$A,AA243)</f>
        <v>45897</v>
      </c>
      <c r="AC243" cm="1">
        <f t="array" ref="AC243">INDEX(B:B,$AA243)/INDEX(B:B,$AA$2)*1000</f>
        <v>1077.4970103699172</v>
      </c>
      <c r="AD243" cm="1">
        <f t="array" ref="AD243">INDEX(C:C,$AA243)/INDEX(C:C,$AA$2)*1000</f>
        <v>1077.1447443340601</v>
      </c>
      <c r="AE243" cm="1">
        <f t="array" ref="AE243">INDEX(D:D,$AA243)/INDEX(D:D,$AA$2)*1000</f>
        <v>1077.2141920412973</v>
      </c>
      <c r="AF243" cm="1">
        <f t="array" ref="AF243">INDEX(E:E,$AA243)/INDEX(E:E,$AA$2)*1000</f>
        <v>1072.4371346922385</v>
      </c>
      <c r="AG243" s="82">
        <f t="shared" si="64"/>
        <v>5.0598756776787466E-3</v>
      </c>
      <c r="AH243" s="82">
        <f t="shared" si="65"/>
        <v>4.7076096418215913E-3</v>
      </c>
      <c r="AI243" s="82">
        <f t="shared" si="66"/>
        <v>4.7770573490588508E-3</v>
      </c>
      <c r="AJ243" s="82" t="str">
        <f t="shared" si="67"/>
        <v/>
      </c>
      <c r="AK243" s="82" t="str">
        <f t="shared" si="68"/>
        <v/>
      </c>
      <c r="AL243" s="82" t="str">
        <f t="shared" si="69"/>
        <v/>
      </c>
    </row>
    <row r="244" spans="1:38" ht="15.75" customHeight="1" x14ac:dyDescent="0.2">
      <c r="A244" s="211">
        <v>43819</v>
      </c>
      <c r="B244" s="281">
        <v>1000</v>
      </c>
      <c r="C244" s="281">
        <v>1130.497382</v>
      </c>
      <c r="D244" s="281">
        <v>1130.497382</v>
      </c>
      <c r="E244" s="281">
        <v>1000</v>
      </c>
      <c r="F244" s="281">
        <v>1128.6686090000001</v>
      </c>
      <c r="G244" s="82" t="str">
        <f t="shared" si="70"/>
        <v/>
      </c>
      <c r="H244" s="82">
        <f t="shared" si="71"/>
        <v>1.8287729999999557E-3</v>
      </c>
      <c r="I244" s="82">
        <f t="shared" si="72"/>
        <v>1.8287729999999557E-3</v>
      </c>
      <c r="J244" s="82" t="str">
        <f t="shared" si="73"/>
        <v/>
      </c>
      <c r="K244" s="82" t="str">
        <f t="shared" si="74"/>
        <v/>
      </c>
      <c r="L244" s="82" t="str">
        <f t="shared" si="75"/>
        <v/>
      </c>
      <c r="N244">
        <f t="shared" si="79"/>
        <v>1169</v>
      </c>
      <c r="O244" s="212" cm="1">
        <f t="array" ref="O244">INDEX($A:$A,N244)</f>
        <v>45168</v>
      </c>
      <c r="P244" cm="1">
        <f t="array" ref="P244">INDEX(B:B,$N244)/INDEX(B:B,$N$2)*1000</f>
        <v>1060.4828142137258</v>
      </c>
      <c r="Q244" cm="1">
        <f t="array" ref="Q244">INDEX(C:C,$N244)/INDEX(C:C,$N$2)*1000</f>
        <v>1060.955648586169</v>
      </c>
      <c r="R244" cm="1">
        <f t="array" ref="R244">INDEX(D:D,$N244)/INDEX(D:D,$N$2)*1000</f>
        <v>1060.8619818971999</v>
      </c>
      <c r="S244" cm="1">
        <f t="array" ref="S244">INDEX(E:E,$N244)/INDEX(E:E,$N$2)*1000</f>
        <v>1059.4612428613571</v>
      </c>
      <c r="T244" s="82">
        <f t="shared" si="80"/>
        <v>1.0215713523687099E-3</v>
      </c>
      <c r="U244" s="82">
        <f t="shared" si="81"/>
        <v>1.4944057248119406E-3</v>
      </c>
      <c r="V244" s="82">
        <f t="shared" si="82"/>
        <v>1.4007390358428892E-3</v>
      </c>
      <c r="W244" s="82" t="str">
        <f t="shared" si="76"/>
        <v/>
      </c>
      <c r="X244" s="82" t="str">
        <f t="shared" si="77"/>
        <v/>
      </c>
      <c r="Y244" s="82" t="str">
        <f t="shared" si="78"/>
        <v/>
      </c>
      <c r="AA244">
        <f t="shared" si="83"/>
        <v>1671</v>
      </c>
      <c r="AB244" s="265" cm="1">
        <f t="array" ref="AB244">INDEX($A:$A,AA244)</f>
        <v>45898</v>
      </c>
      <c r="AC244" cm="1">
        <f t="array" ref="AC244">INDEX(B:B,$AA244)/INDEX(B:B,$AA$2)*1000</f>
        <v>1078.0827629338746</v>
      </c>
      <c r="AD244" cm="1">
        <f t="array" ref="AD244">INDEX(C:C,$AA244)/INDEX(C:C,$AA$2)*1000</f>
        <v>1076.8268888114144</v>
      </c>
      <c r="AE244" cm="1">
        <f t="array" ref="AE244">INDEX(D:D,$AA244)/INDEX(D:D,$AA$2)*1000</f>
        <v>1077.0744775900687</v>
      </c>
      <c r="AF244" cm="1">
        <f t="array" ref="AF244">INDEX(E:E,$AA244)/INDEX(E:E,$AA$2)*1000</f>
        <v>1073.1896535741382</v>
      </c>
      <c r="AG244" s="82">
        <f t="shared" si="64"/>
        <v>4.8931093597364E-3</v>
      </c>
      <c r="AH244" s="82">
        <f t="shared" si="65"/>
        <v>3.6372352372761726E-3</v>
      </c>
      <c r="AI244" s="82">
        <f t="shared" si="66"/>
        <v>3.8848240159304625E-3</v>
      </c>
      <c r="AJ244" s="82" t="str">
        <f t="shared" si="67"/>
        <v/>
      </c>
      <c r="AK244" s="82" t="str">
        <f t="shared" si="68"/>
        <v/>
      </c>
      <c r="AL244" s="82" t="str">
        <f t="shared" si="69"/>
        <v/>
      </c>
    </row>
    <row r="245" spans="1:38" ht="15.75" customHeight="1" x14ac:dyDescent="0.2">
      <c r="A245" s="211">
        <v>43822</v>
      </c>
      <c r="B245" s="281">
        <v>1000</v>
      </c>
      <c r="C245" s="281">
        <v>1130.5810180000001</v>
      </c>
      <c r="D245" s="281">
        <v>1130.5810180000001</v>
      </c>
      <c r="E245" s="281">
        <v>1000</v>
      </c>
      <c r="F245" s="281">
        <v>1128.6379979999999</v>
      </c>
      <c r="G245" s="82" t="str">
        <f t="shared" si="70"/>
        <v/>
      </c>
      <c r="H245" s="82">
        <f t="shared" si="71"/>
        <v>1.9430200000001604E-3</v>
      </c>
      <c r="I245" s="82">
        <f t="shared" si="72"/>
        <v>1.9430200000001604E-3</v>
      </c>
      <c r="J245" s="82" t="str">
        <f t="shared" si="73"/>
        <v/>
      </c>
      <c r="K245" s="82" t="str">
        <f t="shared" si="74"/>
        <v/>
      </c>
      <c r="L245" s="82" t="str">
        <f t="shared" si="75"/>
        <v/>
      </c>
      <c r="N245">
        <f t="shared" si="79"/>
        <v>1170</v>
      </c>
      <c r="O245" s="212" cm="1">
        <f t="array" ref="O245">INDEX($A:$A,N245)</f>
        <v>45169</v>
      </c>
      <c r="P245" cm="1">
        <f t="array" ref="P245">INDEX(B:B,$N245)/INDEX(B:B,$N$2)*1000</f>
        <v>1063.0241593877852</v>
      </c>
      <c r="Q245" cm="1">
        <f t="array" ref="Q245">INDEX(C:C,$N245)/INDEX(C:C,$N$2)*1000</f>
        <v>1063.1363449553314</v>
      </c>
      <c r="R245" cm="1">
        <f t="array" ref="R245">INDEX(D:D,$N245)/INDEX(D:D,$N$2)*1000</f>
        <v>1063.1141218071518</v>
      </c>
      <c r="S245" cm="1">
        <f t="array" ref="S245">INDEX(E:E,$N245)/INDEX(E:E,$N$2)*1000</f>
        <v>1062.4770895966744</v>
      </c>
      <c r="T245" s="82">
        <f t="shared" si="80"/>
        <v>5.4706979111074361E-4</v>
      </c>
      <c r="U245" s="82">
        <f t="shared" si="81"/>
        <v>6.5925535865699199E-4</v>
      </c>
      <c r="V245" s="82">
        <f t="shared" si="82"/>
        <v>6.3703221047740042E-4</v>
      </c>
      <c r="W245" s="82" t="str">
        <f t="shared" si="76"/>
        <v/>
      </c>
      <c r="X245" s="82" t="str">
        <f t="shared" si="77"/>
        <v/>
      </c>
      <c r="Y245" s="82" t="str">
        <f t="shared" si="78"/>
        <v/>
      </c>
      <c r="AA245">
        <f t="shared" si="83"/>
        <v>1672</v>
      </c>
      <c r="AB245" s="265" cm="1">
        <f t="array" ref="AB245">INDEX($A:$A,AA245)</f>
        <v>45902</v>
      </c>
      <c r="AC245" cm="1">
        <f t="array" ref="AC245">INDEX(B:B,$AA245)/INDEX(B:B,$AA$2)*1000</f>
        <v>1074.3162143385762</v>
      </c>
      <c r="AD245" cm="1">
        <f t="array" ref="AD245">INDEX(C:C,$AA245)/INDEX(C:C,$AA$2)*1000</f>
        <v>1073.4625441190203</v>
      </c>
      <c r="AE245" cm="1">
        <f t="array" ref="AE245">INDEX(D:D,$AA245)/INDEX(D:D,$AA$2)*1000</f>
        <v>1073.630840757716</v>
      </c>
      <c r="AF245" cm="1">
        <f t="array" ref="AF245">INDEX(E:E,$AA245)/INDEX(E:E,$AA$2)*1000</f>
        <v>1069.293933066491</v>
      </c>
      <c r="AG245" s="82">
        <f t="shared" si="64"/>
        <v>5.0222812720851382E-3</v>
      </c>
      <c r="AH245" s="82">
        <f t="shared" si="65"/>
        <v>4.1686110525292865E-3</v>
      </c>
      <c r="AI245" s="82">
        <f t="shared" si="66"/>
        <v>4.3369076912249515E-3</v>
      </c>
      <c r="AJ245" s="82" t="str">
        <f t="shared" si="67"/>
        <v/>
      </c>
      <c r="AK245" s="82" t="str">
        <f t="shared" si="68"/>
        <v/>
      </c>
      <c r="AL245" s="82" t="str">
        <f t="shared" si="69"/>
        <v/>
      </c>
    </row>
    <row r="246" spans="1:38" ht="15.75" customHeight="1" x14ac:dyDescent="0.2">
      <c r="A246" s="211">
        <v>43823</v>
      </c>
      <c r="B246" s="281">
        <v>1000</v>
      </c>
      <c r="C246" s="281">
        <v>1131.02207</v>
      </c>
      <c r="D246" s="281">
        <v>1131.02207</v>
      </c>
      <c r="E246" s="281">
        <v>1000</v>
      </c>
      <c r="F246" s="281">
        <v>1129.163047</v>
      </c>
      <c r="G246" s="82" t="str">
        <f t="shared" si="70"/>
        <v/>
      </c>
      <c r="H246" s="82">
        <f t="shared" si="71"/>
        <v>1.8590229999999792E-3</v>
      </c>
      <c r="I246" s="82">
        <f t="shared" si="72"/>
        <v>1.8590229999999792E-3</v>
      </c>
      <c r="J246" s="82" t="str">
        <f t="shared" si="73"/>
        <v/>
      </c>
      <c r="K246" s="82" t="str">
        <f t="shared" si="74"/>
        <v/>
      </c>
      <c r="L246" s="82" t="str">
        <f t="shared" si="75"/>
        <v/>
      </c>
      <c r="N246">
        <f t="shared" si="79"/>
        <v>1171</v>
      </c>
      <c r="O246" s="212" cm="1">
        <f t="array" ref="O246">INDEX($A:$A,N246)</f>
        <v>45170</v>
      </c>
      <c r="P246" cm="1">
        <f t="array" ref="P246">INDEX(B:B,$N246)/INDEX(B:B,$N$2)*1000</f>
        <v>1068.3757913963946</v>
      </c>
      <c r="Q246" cm="1">
        <f t="array" ref="Q246">INDEX(C:C,$N246)/INDEX(C:C,$N$2)*1000</f>
        <v>1068.7049696893685</v>
      </c>
      <c r="R246" cm="1">
        <f t="array" ref="R246">INDEX(D:D,$N246)/INDEX(D:D,$N$2)*1000</f>
        <v>1068.6397606672692</v>
      </c>
      <c r="S246" cm="1">
        <f t="array" ref="S246">INDEX(E:E,$N246)/INDEX(E:E,$N$2)*1000</f>
        <v>1067.7968559462561</v>
      </c>
      <c r="T246" s="82">
        <f t="shared" si="80"/>
        <v>5.7893545013848783E-4</v>
      </c>
      <c r="U246" s="82">
        <f t="shared" si="81"/>
        <v>9.0811374311238066E-4</v>
      </c>
      <c r="V246" s="82">
        <f t="shared" si="82"/>
        <v>8.4290472101315576E-4</v>
      </c>
      <c r="W246" s="82" t="str">
        <f t="shared" si="76"/>
        <v/>
      </c>
      <c r="X246" s="82" t="str">
        <f t="shared" si="77"/>
        <v/>
      </c>
      <c r="Y246" s="82" t="str">
        <f t="shared" si="78"/>
        <v/>
      </c>
      <c r="AA246">
        <f t="shared" si="83"/>
        <v>1673</v>
      </c>
      <c r="AB246" s="265" cm="1">
        <f t="array" ref="AB246">INDEX($A:$A,AA246)</f>
        <v>45903</v>
      </c>
      <c r="AC246" cm="1">
        <f t="array" ref="AC246">INDEX(B:B,$AA246)/INDEX(B:B,$AA$2)*1000</f>
        <v>1078.7887684867912</v>
      </c>
      <c r="AD246" cm="1">
        <f t="array" ref="AD246">INDEX(C:C,$AA246)/INDEX(C:C,$AA$2)*1000</f>
        <v>1078.3214771551397</v>
      </c>
      <c r="AE246" cm="1">
        <f t="array" ref="AE246">INDEX(D:D,$AA246)/INDEX(D:D,$AA$2)*1000</f>
        <v>1078.4136013515702</v>
      </c>
      <c r="AF246" cm="1">
        <f t="array" ref="AF246">INDEX(E:E,$AA246)/INDEX(E:E,$AA$2)*1000</f>
        <v>1073.7834379667911</v>
      </c>
      <c r="AG246" s="82">
        <f t="shared" si="64"/>
        <v>5.0053305200001433E-3</v>
      </c>
      <c r="AH246" s="82">
        <f t="shared" si="65"/>
        <v>4.5380391883486481E-3</v>
      </c>
      <c r="AI246" s="82">
        <f t="shared" si="66"/>
        <v>4.6301633847790529E-3</v>
      </c>
      <c r="AJ246" s="82" t="str">
        <f t="shared" si="67"/>
        <v/>
      </c>
      <c r="AK246" s="82" t="str">
        <f t="shared" si="68"/>
        <v/>
      </c>
      <c r="AL246" s="82" t="str">
        <f t="shared" si="69"/>
        <v/>
      </c>
    </row>
    <row r="247" spans="1:38" ht="15.75" customHeight="1" x14ac:dyDescent="0.2">
      <c r="A247" s="211">
        <v>43826</v>
      </c>
      <c r="B247" s="281">
        <v>1000</v>
      </c>
      <c r="C247" s="281">
        <v>1132.2747979999999</v>
      </c>
      <c r="D247" s="281">
        <v>1132.2747979999999</v>
      </c>
      <c r="E247" s="281">
        <v>1000</v>
      </c>
      <c r="F247" s="281">
        <v>1130.331835</v>
      </c>
      <c r="G247" s="82" t="str">
        <f t="shared" si="70"/>
        <v/>
      </c>
      <c r="H247" s="82">
        <f t="shared" si="71"/>
        <v>1.9429629999999634E-3</v>
      </c>
      <c r="I247" s="82">
        <f t="shared" si="72"/>
        <v>1.9429629999999634E-3</v>
      </c>
      <c r="J247" s="82" t="str">
        <f t="shared" si="73"/>
        <v/>
      </c>
      <c r="K247" s="82" t="str">
        <f t="shared" si="74"/>
        <v/>
      </c>
      <c r="L247" s="82" t="str">
        <f t="shared" si="75"/>
        <v/>
      </c>
      <c r="N247">
        <f t="shared" si="79"/>
        <v>1172</v>
      </c>
      <c r="O247" s="212" cm="1">
        <f t="array" ref="O247">INDEX($A:$A,N247)</f>
        <v>45174</v>
      </c>
      <c r="P247" cm="1">
        <f t="array" ref="P247">INDEX(B:B,$N247)/INDEX(B:B,$N$2)*1000</f>
        <v>1060.8123456007863</v>
      </c>
      <c r="Q247" cm="1">
        <f t="array" ref="Q247">INDEX(C:C,$N247)/INDEX(C:C,$N$2)*1000</f>
        <v>1061.2947558861954</v>
      </c>
      <c r="R247" cm="1">
        <f t="array" ref="R247">INDEX(D:D,$N247)/INDEX(D:D,$N$2)*1000</f>
        <v>1061.1991924381932</v>
      </c>
      <c r="S247" cm="1">
        <f t="array" ref="S247">INDEX(E:E,$N247)/INDEX(E:E,$N$2)*1000</f>
        <v>1059.7583727642887</v>
      </c>
      <c r="T247" s="82">
        <f t="shared" si="80"/>
        <v>1.0539728364976782E-3</v>
      </c>
      <c r="U247" s="82">
        <f t="shared" si="81"/>
        <v>1.5363831219067378E-3</v>
      </c>
      <c r="V247" s="82">
        <f t="shared" si="82"/>
        <v>1.4408196739045707E-3</v>
      </c>
      <c r="W247" s="82" t="str">
        <f t="shared" si="76"/>
        <v/>
      </c>
      <c r="X247" s="82" t="str">
        <f t="shared" si="77"/>
        <v/>
      </c>
      <c r="Y247" s="82" t="str">
        <f t="shared" si="78"/>
        <v/>
      </c>
      <c r="AA247">
        <f t="shared" si="83"/>
        <v>1674</v>
      </c>
      <c r="AB247" s="265" cm="1">
        <f t="array" ref="AB247">INDEX($A:$A,AA247)</f>
        <v>45904</v>
      </c>
      <c r="AC247" cm="1">
        <f t="array" ref="AC247">INDEX(B:B,$AA247)/INDEX(B:B,$AA$2)*1000</f>
        <v>1084.3302641391356</v>
      </c>
      <c r="AD247" cm="1">
        <f t="array" ref="AD247">INDEX(C:C,$AA247)/INDEX(C:C,$AA$2)*1000</f>
        <v>1083.8053335928789</v>
      </c>
      <c r="AE247" cm="1">
        <f t="array" ref="AE247">INDEX(D:D,$AA247)/INDEX(D:D,$AA$2)*1000</f>
        <v>1083.9088209925542</v>
      </c>
      <c r="AF247" cm="1">
        <f t="array" ref="AF247">INDEX(E:E,$AA247)/INDEX(E:E,$AA$2)*1000</f>
        <v>1079.2973386640963</v>
      </c>
      <c r="AG247" s="82">
        <f t="shared" si="64"/>
        <v>5.0329254750392923E-3</v>
      </c>
      <c r="AH247" s="82">
        <f t="shared" si="65"/>
        <v>4.5079949287826363E-3</v>
      </c>
      <c r="AI247" s="82">
        <f t="shared" si="66"/>
        <v>4.6114823284578964E-3</v>
      </c>
      <c r="AJ247" s="82" t="str">
        <f t="shared" si="67"/>
        <v/>
      </c>
      <c r="AK247" s="82" t="str">
        <f t="shared" si="68"/>
        <v/>
      </c>
      <c r="AL247" s="82" t="str">
        <f t="shared" si="69"/>
        <v/>
      </c>
    </row>
    <row r="248" spans="1:38" ht="15.75" customHeight="1" x14ac:dyDescent="0.2">
      <c r="A248" s="211">
        <v>43829</v>
      </c>
      <c r="B248" s="281">
        <v>1000</v>
      </c>
      <c r="C248" s="281">
        <v>1119.6336349999999</v>
      </c>
      <c r="D248" s="281">
        <v>1119.6336349999999</v>
      </c>
      <c r="E248" s="281">
        <v>1000</v>
      </c>
      <c r="F248" s="281">
        <v>1118.948433</v>
      </c>
      <c r="G248" s="82" t="str">
        <f t="shared" si="70"/>
        <v/>
      </c>
      <c r="H248" s="82">
        <f t="shared" si="71"/>
        <v>6.8520199999989016E-4</v>
      </c>
      <c r="I248" s="82">
        <f t="shared" si="72"/>
        <v>6.8520199999989016E-4</v>
      </c>
      <c r="J248" s="82" t="str">
        <f t="shared" si="73"/>
        <v/>
      </c>
      <c r="K248" s="82" t="str">
        <f t="shared" si="74"/>
        <v/>
      </c>
      <c r="L248" s="82" t="str">
        <f t="shared" si="75"/>
        <v/>
      </c>
      <c r="N248">
        <f t="shared" si="79"/>
        <v>1173</v>
      </c>
      <c r="O248" s="212" cm="1">
        <f t="array" ref="O248">INDEX($A:$A,N248)</f>
        <v>45175</v>
      </c>
      <c r="P248" cm="1">
        <f t="array" ref="P248">INDEX(B:B,$N248)/INDEX(B:B,$N$2)*1000</f>
        <v>1058.4184895659462</v>
      </c>
      <c r="Q248" cm="1">
        <f t="array" ref="Q248">INDEX(C:C,$N248)/INDEX(C:C,$N$2)*1000</f>
        <v>1057.9791196262033</v>
      </c>
      <c r="R248" cm="1">
        <f t="array" ref="R248">INDEX(D:D,$N248)/INDEX(D:D,$N$2)*1000</f>
        <v>1058.0661569803167</v>
      </c>
      <c r="S248" cm="1">
        <f t="array" ref="S248">INDEX(E:E,$N248)/INDEX(E:E,$N$2)*1000</f>
        <v>1057.5006197295972</v>
      </c>
      <c r="T248" s="82">
        <f t="shared" si="80"/>
        <v>9.1786983634892748E-4</v>
      </c>
      <c r="U248" s="82">
        <f t="shared" si="81"/>
        <v>4.7849989660608117E-4</v>
      </c>
      <c r="V248" s="82">
        <f t="shared" si="82"/>
        <v>5.655372507194443E-4</v>
      </c>
      <c r="W248" s="82" t="str">
        <f t="shared" si="76"/>
        <v/>
      </c>
      <c r="X248" s="82" t="str">
        <f t="shared" si="77"/>
        <v/>
      </c>
      <c r="Y248" s="82" t="str">
        <f t="shared" si="78"/>
        <v/>
      </c>
      <c r="AA248">
        <f t="shared" si="83"/>
        <v>1675</v>
      </c>
      <c r="AB248" s="265" cm="1">
        <f t="array" ref="AB248">INDEX($A:$A,AA248)</f>
        <v>45905</v>
      </c>
      <c r="AC248" cm="1">
        <f t="array" ref="AC248">INDEX(B:B,$AA248)/INDEX(B:B,$AA$2)*1000</f>
        <v>1088.5727932465763</v>
      </c>
      <c r="AD248" cm="1">
        <f t="array" ref="AD248">INDEX(C:C,$AA248)/INDEX(C:C,$AA$2)*1000</f>
        <v>1088.5563246931154</v>
      </c>
      <c r="AE248" cm="1">
        <f t="array" ref="AE248">INDEX(D:D,$AA248)/INDEX(D:D,$AA$2)*1000</f>
        <v>1088.5595710128525</v>
      </c>
      <c r="AF248" cm="1">
        <f t="array" ref="AF248">INDEX(E:E,$AA248)/INDEX(E:E,$AA$2)*1000</f>
        <v>1083.6031463276636</v>
      </c>
      <c r="AG248" s="82">
        <f t="shared" si="64"/>
        <v>4.9696469189127587E-3</v>
      </c>
      <c r="AH248" s="82">
        <f t="shared" si="65"/>
        <v>4.9531783654517764E-3</v>
      </c>
      <c r="AI248" s="82">
        <f t="shared" si="66"/>
        <v>4.9564246851889491E-3</v>
      </c>
      <c r="AJ248" s="82" t="str">
        <f t="shared" si="67"/>
        <v/>
      </c>
      <c r="AK248" s="82" t="str">
        <f t="shared" si="68"/>
        <v/>
      </c>
      <c r="AL248" s="82" t="str">
        <f t="shared" si="69"/>
        <v/>
      </c>
    </row>
    <row r="249" spans="1:38" ht="15.75" customHeight="1" x14ac:dyDescent="0.2">
      <c r="A249" s="211">
        <v>43830</v>
      </c>
      <c r="B249" s="281">
        <v>1000</v>
      </c>
      <c r="C249" s="281">
        <v>1117.1441629999999</v>
      </c>
      <c r="D249" s="281">
        <v>1117.1441629999999</v>
      </c>
      <c r="E249" s="281">
        <v>1000</v>
      </c>
      <c r="F249" s="281">
        <v>1116.4597160000001</v>
      </c>
      <c r="G249" s="82" t="str">
        <f t="shared" si="70"/>
        <v/>
      </c>
      <c r="H249" s="82">
        <f t="shared" si="71"/>
        <v>6.8444699999986374E-4</v>
      </c>
      <c r="I249" s="82">
        <f t="shared" si="72"/>
        <v>6.8444699999986374E-4</v>
      </c>
      <c r="J249" s="82" t="str">
        <f t="shared" si="73"/>
        <v/>
      </c>
      <c r="K249" s="82" t="str">
        <f t="shared" si="74"/>
        <v/>
      </c>
      <c r="L249" s="82" t="str">
        <f t="shared" si="75"/>
        <v/>
      </c>
      <c r="N249">
        <f t="shared" si="79"/>
        <v>1174</v>
      </c>
      <c r="O249" s="212" cm="1">
        <f t="array" ref="O249">INDEX($A:$A,N249)</f>
        <v>45176</v>
      </c>
      <c r="P249" cm="1">
        <f t="array" ref="P249">INDEX(B:B,$N249)/INDEX(B:B,$N$2)*1000</f>
        <v>1059.066060643682</v>
      </c>
      <c r="Q249" cm="1">
        <f t="array" ref="Q249">INDEX(C:C,$N249)/INDEX(C:C,$N$2)*1000</f>
        <v>1058.3519940123933</v>
      </c>
      <c r="R249" cm="1">
        <f t="array" ref="R249">INDEX(D:D,$N249)/INDEX(D:D,$N$2)*1000</f>
        <v>1058.4934482011377</v>
      </c>
      <c r="S249" cm="1">
        <f t="array" ref="S249">INDEX(E:E,$N249)/INDEX(E:E,$N$2)*1000</f>
        <v>1058.2292752109042</v>
      </c>
      <c r="T249" s="82">
        <f t="shared" si="80"/>
        <v>8.3678543277778772E-4</v>
      </c>
      <c r="U249" s="82">
        <f t="shared" si="81"/>
        <v>1.2271880148909985E-4</v>
      </c>
      <c r="V249" s="82">
        <f t="shared" si="82"/>
        <v>2.641729902334191E-4</v>
      </c>
      <c r="W249" s="82" t="str">
        <f t="shared" si="76"/>
        <v/>
      </c>
      <c r="X249" s="82" t="str">
        <f t="shared" si="77"/>
        <v/>
      </c>
      <c r="Y249" s="82" t="str">
        <f t="shared" si="78"/>
        <v/>
      </c>
      <c r="AA249">
        <f t="shared" si="83"/>
        <v>1676</v>
      </c>
      <c r="AB249" s="265" cm="1">
        <f t="array" ref="AB249">INDEX($A:$A,AA249)</f>
        <v>0</v>
      </c>
      <c r="AC249" cm="1">
        <f t="array" ref="AC249">INDEX(B:B,$AA249)/INDEX(B:B,$AA$2)*1000</f>
        <v>0</v>
      </c>
      <c r="AD249" cm="1">
        <f t="array" ref="AD249">INDEX(C:C,$AA249)/INDEX(C:C,$AA$2)*1000</f>
        <v>0</v>
      </c>
      <c r="AE249" cm="1">
        <f t="array" ref="AE249">INDEX(D:D,$AA249)/INDEX(D:D,$AA$2)*1000</f>
        <v>0</v>
      </c>
      <c r="AF249" cm="1">
        <f t="array" ref="AF249">INDEX(E:E,$AA249)/INDEX(E:E,$AA$2)*1000</f>
        <v>0</v>
      </c>
      <c r="AG249" s="82" t="str">
        <f t="shared" si="64"/>
        <v/>
      </c>
      <c r="AH249" s="82" t="str">
        <f t="shared" si="65"/>
        <v/>
      </c>
      <c r="AI249" s="82" t="str">
        <f t="shared" si="66"/>
        <v/>
      </c>
      <c r="AJ249" s="82" t="str">
        <f t="shared" si="67"/>
        <v/>
      </c>
      <c r="AK249" s="82" t="str">
        <f t="shared" si="68"/>
        <v/>
      </c>
      <c r="AL249" s="82" t="str">
        <f t="shared" si="69"/>
        <v/>
      </c>
    </row>
    <row r="250" spans="1:38" ht="15.75" customHeight="1" x14ac:dyDescent="0.2">
      <c r="A250" s="211">
        <v>43832</v>
      </c>
      <c r="B250" s="281">
        <v>1000</v>
      </c>
      <c r="C250" s="281">
        <v>1123.796407</v>
      </c>
      <c r="D250" s="281">
        <v>1123.796407</v>
      </c>
      <c r="E250" s="281">
        <v>1000</v>
      </c>
      <c r="F250" s="281">
        <v>1122.5553460000001</v>
      </c>
      <c r="G250" s="82" t="str">
        <f t="shared" si="70"/>
        <v/>
      </c>
      <c r="H250" s="82">
        <f t="shared" si="71"/>
        <v>1.241060999999945E-3</v>
      </c>
      <c r="I250" s="82">
        <f t="shared" si="72"/>
        <v>1.241060999999945E-3</v>
      </c>
      <c r="J250" s="82" t="str">
        <f t="shared" si="73"/>
        <v/>
      </c>
      <c r="K250" s="82" t="str">
        <f t="shared" si="74"/>
        <v/>
      </c>
      <c r="L250" s="82" t="str">
        <f t="shared" si="75"/>
        <v/>
      </c>
      <c r="N250">
        <f t="shared" si="79"/>
        <v>1175</v>
      </c>
      <c r="O250" s="212" cm="1">
        <f t="array" ref="O250">INDEX($A:$A,N250)</f>
        <v>45177</v>
      </c>
      <c r="P250" cm="1">
        <f t="array" ref="P250">INDEX(B:B,$N250)/INDEX(B:B,$N$2)*1000</f>
        <v>1057.5377354322286</v>
      </c>
      <c r="Q250" cm="1">
        <f t="array" ref="Q250">INDEX(C:C,$N250)/INDEX(C:C,$N$2)*1000</f>
        <v>1057.1100890684716</v>
      </c>
      <c r="R250" cm="1">
        <f t="array" ref="R250">INDEX(D:D,$N250)/INDEX(D:D,$N$2)*1000</f>
        <v>1057.1948049080088</v>
      </c>
      <c r="S250" cm="1">
        <f t="array" ref="S250">INDEX(E:E,$N250)/INDEX(E:E,$N$2)*1000</f>
        <v>1056.6772032649344</v>
      </c>
      <c r="T250" s="82">
        <f t="shared" si="80"/>
        <v>8.6053216729419543E-4</v>
      </c>
      <c r="U250" s="82">
        <f t="shared" si="81"/>
        <v>4.328858035371468E-4</v>
      </c>
      <c r="V250" s="82">
        <f t="shared" si="82"/>
        <v>5.1760164307438575E-4</v>
      </c>
      <c r="W250" s="82" t="str">
        <f t="shared" si="76"/>
        <v/>
      </c>
      <c r="X250" s="82" t="str">
        <f t="shared" si="77"/>
        <v/>
      </c>
      <c r="Y250" s="82" t="str">
        <f t="shared" si="78"/>
        <v/>
      </c>
      <c r="AA250">
        <f t="shared" si="83"/>
        <v>1677</v>
      </c>
      <c r="AB250" s="265" cm="1">
        <f t="array" ref="AB250">INDEX($A:$A,AA250)</f>
        <v>0</v>
      </c>
      <c r="AC250" cm="1">
        <f t="array" ref="AC250">INDEX(B:B,$AA250)/INDEX(B:B,$AA$2)*1000</f>
        <v>0</v>
      </c>
      <c r="AD250" cm="1">
        <f t="array" ref="AD250">INDEX(C:C,$AA250)/INDEX(C:C,$AA$2)*1000</f>
        <v>0</v>
      </c>
      <c r="AE250" cm="1">
        <f t="array" ref="AE250">INDEX(D:D,$AA250)/INDEX(D:D,$AA$2)*1000</f>
        <v>0</v>
      </c>
      <c r="AF250" cm="1">
        <f t="array" ref="AF250">INDEX(E:E,$AA250)/INDEX(E:E,$AA$2)*1000</f>
        <v>0</v>
      </c>
      <c r="AG250" s="82" t="str">
        <f t="shared" si="64"/>
        <v/>
      </c>
      <c r="AH250" s="82" t="str">
        <f t="shared" si="65"/>
        <v/>
      </c>
      <c r="AI250" s="82" t="str">
        <f t="shared" si="66"/>
        <v/>
      </c>
      <c r="AJ250" s="82" t="str">
        <f t="shared" si="67"/>
        <v/>
      </c>
      <c r="AK250" s="82" t="str">
        <f t="shared" si="68"/>
        <v/>
      </c>
      <c r="AL250" s="82" t="str">
        <f t="shared" si="69"/>
        <v/>
      </c>
    </row>
    <row r="251" spans="1:38" ht="15.75" customHeight="1" x14ac:dyDescent="0.2">
      <c r="A251" s="211">
        <v>43833</v>
      </c>
      <c r="B251" s="281">
        <v>1000</v>
      </c>
      <c r="C251" s="281">
        <v>1123.6728419999999</v>
      </c>
      <c r="D251" s="281">
        <v>1123.6969549999999</v>
      </c>
      <c r="E251" s="281">
        <v>1000</v>
      </c>
      <c r="F251" s="281">
        <v>1123.1572140000001</v>
      </c>
      <c r="G251" s="82" t="str">
        <f t="shared" si="70"/>
        <v/>
      </c>
      <c r="H251" s="82">
        <f t="shared" si="71"/>
        <v>5.1562799999987875E-4</v>
      </c>
      <c r="I251" s="82">
        <f t="shared" si="72"/>
        <v>5.397409999998217E-4</v>
      </c>
      <c r="J251" s="82" t="str">
        <f t="shared" si="73"/>
        <v/>
      </c>
      <c r="K251" s="82" t="str">
        <f t="shared" si="74"/>
        <v/>
      </c>
      <c r="L251" s="82" t="str">
        <f t="shared" si="75"/>
        <v/>
      </c>
      <c r="N251">
        <f t="shared" si="79"/>
        <v>1176</v>
      </c>
      <c r="O251" s="212" cm="1">
        <f t="array" ref="O251">INDEX($A:$A,N251)</f>
        <v>45180</v>
      </c>
      <c r="P251" cm="1">
        <f t="array" ref="P251">INDEX(B:B,$N251)/INDEX(B:B,$N$2)*1000</f>
        <v>1058.3859402255464</v>
      </c>
      <c r="Q251" cm="1">
        <f t="array" ref="Q251">INDEX(C:C,$N251)/INDEX(C:C,$N$2)*1000</f>
        <v>1057.8099227132911</v>
      </c>
      <c r="R251" cm="1">
        <f t="array" ref="R251">INDEX(D:D,$N251)/INDEX(D:D,$N$2)*1000</f>
        <v>1057.9240302776052</v>
      </c>
      <c r="S251" cm="1">
        <f t="array" ref="S251">INDEX(E:E,$N251)/INDEX(E:E,$N$2)*1000</f>
        <v>1057.4560389655185</v>
      </c>
      <c r="T251" s="82">
        <f t="shared" si="80"/>
        <v>9.2990126002791837E-4</v>
      </c>
      <c r="U251" s="82">
        <f t="shared" si="81"/>
        <v>3.5388374777267016E-4</v>
      </c>
      <c r="V251" s="82">
        <f t="shared" si="82"/>
        <v>4.6799131208672404E-4</v>
      </c>
      <c r="W251" s="82" t="str">
        <f t="shared" si="76"/>
        <v/>
      </c>
      <c r="X251" s="82" t="str">
        <f t="shared" si="77"/>
        <v/>
      </c>
      <c r="Y251" s="82" t="str">
        <f t="shared" si="78"/>
        <v/>
      </c>
      <c r="AA251">
        <f t="shared" si="83"/>
        <v>1678</v>
      </c>
      <c r="AB251" s="265" cm="1">
        <f t="array" ref="AB251">INDEX($A:$A,AA251)</f>
        <v>0</v>
      </c>
      <c r="AC251" cm="1">
        <f t="array" ref="AC251">INDEX(B:B,$AA251)/INDEX(B:B,$AA$2)*1000</f>
        <v>0</v>
      </c>
      <c r="AD251" cm="1">
        <f t="array" ref="AD251">INDEX(C:C,$AA251)/INDEX(C:C,$AA$2)*1000</f>
        <v>0</v>
      </c>
      <c r="AE251" cm="1">
        <f t="array" ref="AE251">INDEX(D:D,$AA251)/INDEX(D:D,$AA$2)*1000</f>
        <v>0</v>
      </c>
      <c r="AF251" cm="1">
        <f t="array" ref="AF251">INDEX(E:E,$AA251)/INDEX(E:E,$AA$2)*1000</f>
        <v>0</v>
      </c>
      <c r="AG251" s="82" t="str">
        <f t="shared" si="64"/>
        <v/>
      </c>
      <c r="AH251" s="82" t="str">
        <f t="shared" si="65"/>
        <v/>
      </c>
      <c r="AI251" s="82" t="str">
        <f t="shared" si="66"/>
        <v/>
      </c>
      <c r="AJ251" s="82" t="str">
        <f t="shared" si="67"/>
        <v/>
      </c>
      <c r="AK251" s="82" t="str">
        <f t="shared" si="68"/>
        <v/>
      </c>
      <c r="AL251" s="82" t="str">
        <f t="shared" si="69"/>
        <v/>
      </c>
    </row>
    <row r="252" spans="1:38" ht="15.75" customHeight="1" x14ac:dyDescent="0.2">
      <c r="A252" s="211">
        <v>43836</v>
      </c>
      <c r="B252" s="281">
        <v>999.75946499999998</v>
      </c>
      <c r="C252" s="281">
        <v>1124.6583989999999</v>
      </c>
      <c r="D252" s="281">
        <v>1124.437461</v>
      </c>
      <c r="E252" s="281">
        <v>1002.634499</v>
      </c>
      <c r="F252" s="281">
        <v>1126.11617</v>
      </c>
      <c r="G252" s="82" t="str">
        <f t="shared" si="70"/>
        <v/>
      </c>
      <c r="H252" s="82" t="str">
        <f t="shared" si="71"/>
        <v/>
      </c>
      <c r="I252" s="82" t="str">
        <f t="shared" si="72"/>
        <v/>
      </c>
      <c r="J252" s="82">
        <f t="shared" si="73"/>
        <v>-2.875034000000028E-3</v>
      </c>
      <c r="K252" s="82">
        <f t="shared" si="74"/>
        <v>-1.4577710000000933E-3</v>
      </c>
      <c r="L252" s="82">
        <f t="shared" si="75"/>
        <v>-1.6787090000000263E-3</v>
      </c>
      <c r="N252">
        <f t="shared" si="79"/>
        <v>1177</v>
      </c>
      <c r="O252" s="212" cm="1">
        <f t="array" ref="O252">INDEX($A:$A,N252)</f>
        <v>45181</v>
      </c>
      <c r="P252" cm="1">
        <f t="array" ref="P252">INDEX(B:B,$N252)/INDEX(B:B,$N$2)*1000</f>
        <v>1057.0300760909956</v>
      </c>
      <c r="Q252" cm="1">
        <f t="array" ref="Q252">INDEX(C:C,$N252)/INDEX(C:C,$N$2)*1000</f>
        <v>1056.5186715814691</v>
      </c>
      <c r="R252" cm="1">
        <f t="array" ref="R252">INDEX(D:D,$N252)/INDEX(D:D,$N$2)*1000</f>
        <v>1056.6199796166386</v>
      </c>
      <c r="S252" cm="1">
        <f t="array" ref="S252">INDEX(E:E,$N252)/INDEX(E:E,$N$2)*1000</f>
        <v>1056.3196052740918</v>
      </c>
      <c r="T252" s="82">
        <f t="shared" si="80"/>
        <v>7.1047081690380767E-4</v>
      </c>
      <c r="U252" s="82">
        <f t="shared" si="81"/>
        <v>1.9906630737727939E-4</v>
      </c>
      <c r="V252" s="82">
        <f t="shared" si="82"/>
        <v>3.0037434254677464E-4</v>
      </c>
      <c r="W252" s="82" t="str">
        <f t="shared" si="76"/>
        <v/>
      </c>
      <c r="X252" s="82" t="str">
        <f t="shared" si="77"/>
        <v/>
      </c>
      <c r="Y252" s="82" t="str">
        <f t="shared" si="78"/>
        <v/>
      </c>
      <c r="AA252">
        <f t="shared" si="83"/>
        <v>1679</v>
      </c>
      <c r="AB252" s="265" cm="1">
        <f t="array" ref="AB252">INDEX($A:$A,AA252)</f>
        <v>0</v>
      </c>
      <c r="AC252" cm="1">
        <f t="array" ref="AC252">INDEX(B:B,$AA252)/INDEX(B:B,$AA$2)*1000</f>
        <v>0</v>
      </c>
      <c r="AD252" cm="1">
        <f t="array" ref="AD252">INDEX(C:C,$AA252)/INDEX(C:C,$AA$2)*1000</f>
        <v>0</v>
      </c>
      <c r="AE252" cm="1">
        <f t="array" ref="AE252">INDEX(D:D,$AA252)/INDEX(D:D,$AA$2)*1000</f>
        <v>0</v>
      </c>
      <c r="AF252" cm="1">
        <f t="array" ref="AF252">INDEX(E:E,$AA252)/INDEX(E:E,$AA$2)*1000</f>
        <v>0</v>
      </c>
      <c r="AG252" s="82" t="str">
        <f t="shared" si="64"/>
        <v/>
      </c>
      <c r="AH252" s="82" t="str">
        <f t="shared" si="65"/>
        <v/>
      </c>
      <c r="AI252" s="82" t="str">
        <f t="shared" si="66"/>
        <v/>
      </c>
      <c r="AJ252" s="82" t="str">
        <f t="shared" si="67"/>
        <v/>
      </c>
      <c r="AK252" s="82" t="str">
        <f t="shared" si="68"/>
        <v/>
      </c>
      <c r="AL252" s="82" t="str">
        <f t="shared" si="69"/>
        <v/>
      </c>
    </row>
    <row r="253" spans="1:38" ht="15.75" customHeight="1" x14ac:dyDescent="0.2">
      <c r="A253" s="211">
        <v>43837</v>
      </c>
      <c r="B253" s="281">
        <v>999.62320499999998</v>
      </c>
      <c r="C253" s="281">
        <v>1124.8988019999999</v>
      </c>
      <c r="D253" s="281">
        <v>1124.6010759999999</v>
      </c>
      <c r="E253" s="281">
        <v>1002.982677</v>
      </c>
      <c r="F253" s="281">
        <v>1126.5072290000001</v>
      </c>
      <c r="G253" s="82" t="str">
        <f t="shared" si="70"/>
        <v/>
      </c>
      <c r="H253" s="82" t="str">
        <f t="shared" si="71"/>
        <v/>
      </c>
      <c r="I253" s="82" t="str">
        <f t="shared" si="72"/>
        <v/>
      </c>
      <c r="J253" s="82">
        <f t="shared" si="73"/>
        <v>-3.3594719999999823E-3</v>
      </c>
      <c r="K253" s="82">
        <f t="shared" si="74"/>
        <v>-1.6084270000001196E-3</v>
      </c>
      <c r="L253" s="82">
        <f t="shared" si="75"/>
        <v>-1.9061530000001312E-3</v>
      </c>
      <c r="N253">
        <f t="shared" si="79"/>
        <v>1178</v>
      </c>
      <c r="O253" s="212" cm="1">
        <f t="array" ref="O253">INDEX($A:$A,N253)</f>
        <v>45182</v>
      </c>
      <c r="P253" cm="1">
        <f t="array" ref="P253">INDEX(B:B,$N253)/INDEX(B:B,$N$2)*1000</f>
        <v>1056.3246849777122</v>
      </c>
      <c r="Q253" cm="1">
        <f t="array" ref="Q253">INDEX(C:C,$N253)/INDEX(C:C,$N$2)*1000</f>
        <v>1056.8982760912968</v>
      </c>
      <c r="R253" cm="1">
        <f t="array" ref="R253">INDEX(D:D,$N253)/INDEX(D:D,$N$2)*1000</f>
        <v>1056.7846503415496</v>
      </c>
      <c r="S253" cm="1">
        <f t="array" ref="S253">INDEX(E:E,$N253)/INDEX(E:E,$N$2)*1000</f>
        <v>1055.5578022625461</v>
      </c>
      <c r="T253" s="82">
        <f t="shared" si="80"/>
        <v>7.66882715166048E-4</v>
      </c>
      <c r="U253" s="82">
        <f t="shared" si="81"/>
        <v>1.340473828750646E-3</v>
      </c>
      <c r="V253" s="82">
        <f t="shared" si="82"/>
        <v>1.2268480790035027E-3</v>
      </c>
      <c r="W253" s="82" t="str">
        <f t="shared" si="76"/>
        <v/>
      </c>
      <c r="X253" s="82" t="str">
        <f t="shared" si="77"/>
        <v/>
      </c>
      <c r="Y253" s="82" t="str">
        <f t="shared" si="78"/>
        <v/>
      </c>
      <c r="AA253">
        <f t="shared" si="83"/>
        <v>1680</v>
      </c>
      <c r="AB253" s="265" cm="1">
        <f t="array" ref="AB253">INDEX($A:$A,AA253)</f>
        <v>0</v>
      </c>
      <c r="AC253" cm="1">
        <f t="array" ref="AC253">INDEX(B:B,$AA253)/INDEX(B:B,$AA$2)*1000</f>
        <v>0</v>
      </c>
      <c r="AD253" cm="1">
        <f t="array" ref="AD253">INDEX(C:C,$AA253)/INDEX(C:C,$AA$2)*1000</f>
        <v>0</v>
      </c>
      <c r="AE253" cm="1">
        <f t="array" ref="AE253">INDEX(D:D,$AA253)/INDEX(D:D,$AA$2)*1000</f>
        <v>0</v>
      </c>
      <c r="AF253" cm="1">
        <f t="array" ref="AF253">INDEX(E:E,$AA253)/INDEX(E:E,$AA$2)*1000</f>
        <v>0</v>
      </c>
      <c r="AG253" s="82" t="str">
        <f>IF((AC253-$AF253)/1000 &gt; 0, (AC253-$AF253)/1000, "")</f>
        <v/>
      </c>
      <c r="AH253" s="82" t="str">
        <f t="shared" ref="AH253:AI253" si="84">IF((AD253-$AF253)/1000 &gt; 0, (AD253-$AF253)/1000, "")</f>
        <v/>
      </c>
      <c r="AI253" s="82" t="str">
        <f t="shared" si="84"/>
        <v/>
      </c>
      <c r="AJ253" s="82" t="str">
        <f>IF((AC253-$AF253)/1000 &lt; 0, (AC253-$AF253)/1000, "")</f>
        <v/>
      </c>
      <c r="AK253" s="82" t="str">
        <f t="shared" ref="AK253:AL253" si="85">IF((AD253-$AF253)/1000 &lt; 0, (AD253-$AF253)/1000, "")</f>
        <v/>
      </c>
      <c r="AL253" s="82" t="str">
        <f t="shared" si="85"/>
        <v/>
      </c>
    </row>
    <row r="254" spans="1:38" ht="15.75" customHeight="1" x14ac:dyDescent="0.2">
      <c r="A254" s="211">
        <v>43838</v>
      </c>
      <c r="B254" s="281">
        <v>999.305205</v>
      </c>
      <c r="C254" s="281">
        <v>1125.309072</v>
      </c>
      <c r="D254" s="281">
        <v>1124.861562</v>
      </c>
      <c r="E254" s="281">
        <v>1002.91733</v>
      </c>
      <c r="F254" s="281">
        <v>1126.4338339999999</v>
      </c>
      <c r="G254" s="82" t="str">
        <f t="shared" si="70"/>
        <v/>
      </c>
      <c r="H254" s="82" t="str">
        <f t="shared" si="71"/>
        <v/>
      </c>
      <c r="I254" s="82" t="str">
        <f t="shared" si="72"/>
        <v/>
      </c>
      <c r="J254" s="82">
        <f t="shared" si="73"/>
        <v>-3.6121249999999916E-3</v>
      </c>
      <c r="K254" s="82">
        <f t="shared" si="74"/>
        <v>-1.1247619999999188E-3</v>
      </c>
      <c r="L254" s="82">
        <f t="shared" si="75"/>
        <v>-1.5722719999998844E-3</v>
      </c>
      <c r="N254">
        <f t="shared" si="79"/>
        <v>1179</v>
      </c>
      <c r="O254" s="212" cm="1">
        <f t="array" ref="O254">INDEX($A:$A,N254)</f>
        <v>45183</v>
      </c>
      <c r="P254" cm="1">
        <f t="array" ref="P254">INDEX(B:B,$N254)/INDEX(B:B,$N$2)*1000</f>
        <v>1061.5296489544028</v>
      </c>
      <c r="Q254" cm="1">
        <f t="array" ref="Q254">INDEX(C:C,$N254)/INDEX(C:C,$N$2)*1000</f>
        <v>1061.8367900880901</v>
      </c>
      <c r="R254" cm="1">
        <f t="array" ref="R254">INDEX(D:D,$N254)/INDEX(D:D,$N$2)*1000</f>
        <v>1061.7759465379293</v>
      </c>
      <c r="S254" cm="1">
        <f t="array" ref="S254">INDEX(E:E,$N254)/INDEX(E:E,$N$2)*1000</f>
        <v>1060.8700080350091</v>
      </c>
      <c r="T254" s="82">
        <f t="shared" si="80"/>
        <v>6.5964091939372334E-4</v>
      </c>
      <c r="U254" s="82">
        <f t="shared" si="81"/>
        <v>9.6678205308103318E-4</v>
      </c>
      <c r="V254" s="82">
        <f t="shared" si="82"/>
        <v>9.0593850292020766E-4</v>
      </c>
      <c r="W254" s="82" t="str">
        <f t="shared" si="76"/>
        <v/>
      </c>
      <c r="X254" s="82" t="str">
        <f t="shared" si="77"/>
        <v/>
      </c>
      <c r="Y254" s="82" t="str">
        <f t="shared" si="78"/>
        <v/>
      </c>
      <c r="AA254">
        <f t="shared" si="83"/>
        <v>1681</v>
      </c>
      <c r="AB254" s="265"/>
      <c r="AC254"/>
      <c r="AD254"/>
      <c r="AE254"/>
      <c r="AF254"/>
      <c r="AG254"/>
    </row>
    <row r="255" spans="1:38" ht="15.75" customHeight="1" x14ac:dyDescent="0.2">
      <c r="A255" s="211">
        <v>43839</v>
      </c>
      <c r="B255" s="281">
        <v>1002.212055</v>
      </c>
      <c r="C255" s="281">
        <v>1129.3343</v>
      </c>
      <c r="D255" s="281">
        <v>1128.7387839999999</v>
      </c>
      <c r="E255" s="281">
        <v>1006.677779</v>
      </c>
      <c r="F255" s="281">
        <v>1130.6574089999999</v>
      </c>
      <c r="G255" s="82" t="str">
        <f t="shared" si="70"/>
        <v/>
      </c>
      <c r="H255" s="82" t="str">
        <f t="shared" si="71"/>
        <v/>
      </c>
      <c r="I255" s="82" t="str">
        <f t="shared" si="72"/>
        <v/>
      </c>
      <c r="J255" s="82">
        <f t="shared" si="73"/>
        <v>-4.4657240000000233E-3</v>
      </c>
      <c r="K255" s="82">
        <f t="shared" si="74"/>
        <v>-1.3231089999999313E-3</v>
      </c>
      <c r="L255" s="82">
        <f t="shared" si="75"/>
        <v>-1.9186250000000199E-3</v>
      </c>
      <c r="N255">
        <f t="shared" si="79"/>
        <v>1180</v>
      </c>
      <c r="O255" s="212" cm="1">
        <f t="array" ref="O255">INDEX($A:$A,N255)</f>
        <v>45184</v>
      </c>
      <c r="P255" cm="1">
        <f t="array" ref="P255">INDEX(B:B,$N255)/INDEX(B:B,$N$2)*1000</f>
        <v>1057.1507731554909</v>
      </c>
      <c r="Q255" cm="1">
        <f t="array" ref="Q255">INDEX(C:C,$N255)/INDEX(C:C,$N$2)*1000</f>
        <v>1057.8559663869898</v>
      </c>
      <c r="R255" cm="1">
        <f t="array" ref="R255">INDEX(D:D,$N255)/INDEX(D:D,$N$2)*1000</f>
        <v>1057.716270798963</v>
      </c>
      <c r="S255" cm="1">
        <f t="array" ref="S255">INDEX(E:E,$N255)/INDEX(E:E,$N$2)*1000</f>
        <v>1056.5903684421589</v>
      </c>
      <c r="T255" s="82">
        <f t="shared" si="80"/>
        <v>5.6040471333199094E-4</v>
      </c>
      <c r="U255" s="82">
        <f t="shared" si="81"/>
        <v>1.2655979448309154E-3</v>
      </c>
      <c r="V255" s="82">
        <f t="shared" si="82"/>
        <v>1.1259023568040902E-3</v>
      </c>
      <c r="W255" s="82" t="str">
        <f t="shared" si="76"/>
        <v/>
      </c>
      <c r="X255" s="82" t="str">
        <f t="shared" si="77"/>
        <v/>
      </c>
      <c r="Y255" s="82" t="str">
        <f t="shared" si="78"/>
        <v/>
      </c>
      <c r="AA255">
        <f t="shared" ref="AA255" si="86">AA254+1</f>
        <v>1682</v>
      </c>
      <c r="AB255" s="265"/>
      <c r="AC255"/>
      <c r="AD255"/>
      <c r="AE255"/>
      <c r="AF255"/>
      <c r="AG255"/>
    </row>
    <row r="256" spans="1:38" ht="15.75" customHeight="1" x14ac:dyDescent="0.2">
      <c r="A256" s="211">
        <v>43840</v>
      </c>
      <c r="B256" s="281">
        <v>1002.377595</v>
      </c>
      <c r="C256" s="281">
        <v>1129.6806509999999</v>
      </c>
      <c r="D256" s="281">
        <v>1129.0538529999999</v>
      </c>
      <c r="E256" s="281">
        <v>1006.8362519999999</v>
      </c>
      <c r="F256" s="281">
        <v>1130.8353999999999</v>
      </c>
      <c r="G256" s="82" t="str">
        <f t="shared" si="70"/>
        <v/>
      </c>
      <c r="H256" s="82" t="str">
        <f t="shared" si="71"/>
        <v/>
      </c>
      <c r="I256" s="82" t="str">
        <f t="shared" si="72"/>
        <v/>
      </c>
      <c r="J256" s="82">
        <f t="shared" si="73"/>
        <v>-4.4586569999999024E-3</v>
      </c>
      <c r="K256" s="82">
        <f t="shared" si="74"/>
        <v>-1.154749000000038E-3</v>
      </c>
      <c r="L256" s="82">
        <f t="shared" si="75"/>
        <v>-1.781547000000046E-3</v>
      </c>
      <c r="N256">
        <f t="shared" si="79"/>
        <v>1181</v>
      </c>
      <c r="O256" s="212" cm="1">
        <f t="array" ref="O256">INDEX($A:$A,N256)</f>
        <v>45187</v>
      </c>
      <c r="P256" cm="1">
        <f t="array" ref="P256">INDEX(B:B,$N256)/INDEX(B:B,$N$2)*1000</f>
        <v>1055.3448651520218</v>
      </c>
      <c r="Q256" cm="1">
        <f t="array" ref="Q256">INDEX(C:C,$N256)/INDEX(C:C,$N$2)*1000</f>
        <v>1055.5758175806347</v>
      </c>
      <c r="R256" cm="1">
        <f t="array" ref="R256">INDEX(D:D,$N256)/INDEX(D:D,$N$2)*1000</f>
        <v>1055.5300670826571</v>
      </c>
      <c r="S256" cm="1">
        <f t="array" ref="S256">INDEX(E:E,$N256)/INDEX(E:E,$N$2)*1000</f>
        <v>1054.7917551770399</v>
      </c>
      <c r="T256" s="82">
        <f t="shared" si="80"/>
        <v>5.5310997498190769E-4</v>
      </c>
      <c r="U256" s="82">
        <f t="shared" si="81"/>
        <v>7.8406240359481672E-4</v>
      </c>
      <c r="V256" s="82">
        <f t="shared" si="82"/>
        <v>7.383119056171381E-4</v>
      </c>
      <c r="W256" s="82" t="str">
        <f t="shared" si="76"/>
        <v/>
      </c>
      <c r="X256" s="82" t="str">
        <f t="shared" si="77"/>
        <v/>
      </c>
      <c r="Y256" s="82" t="str">
        <f t="shared" si="78"/>
        <v/>
      </c>
    </row>
    <row r="257" spans="1:25" ht="15.75" customHeight="1" x14ac:dyDescent="0.2">
      <c r="A257" s="211">
        <v>43843</v>
      </c>
      <c r="B257" s="281">
        <v>1004.7800549999999</v>
      </c>
      <c r="C257" s="281">
        <v>1133.1585339999999</v>
      </c>
      <c r="D257" s="281">
        <v>1132.3799280000001</v>
      </c>
      <c r="E257" s="281">
        <v>1009.28368</v>
      </c>
      <c r="F257" s="281">
        <v>1133.5842459999999</v>
      </c>
      <c r="G257" s="82" t="str">
        <f t="shared" si="70"/>
        <v/>
      </c>
      <c r="H257" s="82" t="str">
        <f t="shared" si="71"/>
        <v/>
      </c>
      <c r="I257" s="82" t="str">
        <f t="shared" si="72"/>
        <v/>
      </c>
      <c r="J257" s="82">
        <f t="shared" si="73"/>
        <v>-4.5036250000000562E-3</v>
      </c>
      <c r="K257" s="82">
        <f t="shared" si="74"/>
        <v>-4.257119999999759E-4</v>
      </c>
      <c r="L257" s="82">
        <f t="shared" si="75"/>
        <v>-1.2043179999998302E-3</v>
      </c>
      <c r="N257">
        <f t="shared" si="79"/>
        <v>1182</v>
      </c>
      <c r="O257" s="212" cm="1">
        <f t="array" ref="O257">INDEX($A:$A,N257)</f>
        <v>45188</v>
      </c>
      <c r="P257" cm="1">
        <f t="array" ref="P257">INDEX(B:B,$N257)/INDEX(B:B,$N$2)*1000</f>
        <v>1047.5663910494579</v>
      </c>
      <c r="Q257" cm="1">
        <f t="array" ref="Q257">INDEX(C:C,$N257)/INDEX(C:C,$N$2)*1000</f>
        <v>1047.4355428102626</v>
      </c>
      <c r="R257" cm="1">
        <f t="array" ref="R257">INDEX(D:D,$N257)/INDEX(D:D,$N$2)*1000</f>
        <v>1047.4614637218012</v>
      </c>
      <c r="S257" cm="1">
        <f t="array" ref="S257">INDEX(E:E,$N257)/INDEX(E:E,$N$2)*1000</f>
        <v>1046.6943080497545</v>
      </c>
      <c r="T257" s="82">
        <f t="shared" si="80"/>
        <v>8.7208299970347976E-4</v>
      </c>
      <c r="U257" s="82">
        <f t="shared" si="81"/>
        <v>7.4123476050817771E-4</v>
      </c>
      <c r="V257" s="82">
        <f t="shared" si="82"/>
        <v>7.671556720467834E-4</v>
      </c>
      <c r="W257" s="82" t="str">
        <f t="shared" si="76"/>
        <v/>
      </c>
      <c r="X257" s="82" t="str">
        <f t="shared" si="77"/>
        <v/>
      </c>
      <c r="Y257" s="82" t="str">
        <f t="shared" si="78"/>
        <v/>
      </c>
    </row>
    <row r="258" spans="1:25" ht="15.75" customHeight="1" x14ac:dyDescent="0.2">
      <c r="A258" s="211">
        <v>43844</v>
      </c>
      <c r="B258" s="281">
        <v>1005.7733050000001</v>
      </c>
      <c r="C258" s="281">
        <v>1133.983195</v>
      </c>
      <c r="D258" s="281">
        <v>1133.2614779999999</v>
      </c>
      <c r="E258" s="281">
        <v>1010.281833</v>
      </c>
      <c r="F258" s="281">
        <v>1134.705328</v>
      </c>
      <c r="G258" s="82" t="str">
        <f t="shared" si="70"/>
        <v/>
      </c>
      <c r="H258" s="82" t="str">
        <f t="shared" si="71"/>
        <v/>
      </c>
      <c r="I258" s="82" t="str">
        <f t="shared" si="72"/>
        <v/>
      </c>
      <c r="J258" s="82">
        <f t="shared" si="73"/>
        <v>-4.5085279999999553E-3</v>
      </c>
      <c r="K258" s="82">
        <f t="shared" si="74"/>
        <v>-7.2213299999998527E-4</v>
      </c>
      <c r="L258" s="82">
        <f t="shared" si="75"/>
        <v>-1.4438500000001112E-3</v>
      </c>
      <c r="N258">
        <f t="shared" si="79"/>
        <v>1183</v>
      </c>
      <c r="O258" s="212" cm="1">
        <f t="array" ref="O258">INDEX($A:$A,N258)</f>
        <v>45189</v>
      </c>
      <c r="P258" cm="1">
        <f t="array" ref="P258">INDEX(B:B,$N258)/INDEX(B:B,$N$2)*1000</f>
        <v>1045.3630452288298</v>
      </c>
      <c r="Q258" cm="1">
        <f t="array" ref="Q258">INDEX(C:C,$N258)/INDEX(C:C,$N$2)*1000</f>
        <v>1045.2370415069088</v>
      </c>
      <c r="R258" cm="1">
        <f t="array" ref="R258">INDEX(D:D,$N258)/INDEX(D:D,$N$2)*1000</f>
        <v>1045.2620033159121</v>
      </c>
      <c r="S258" cm="1">
        <f t="array" ref="S258">INDEX(E:E,$N258)/INDEX(E:E,$N$2)*1000</f>
        <v>1044.5518956248716</v>
      </c>
      <c r="T258" s="82">
        <f t="shared" si="80"/>
        <v>8.1114960395825618E-4</v>
      </c>
      <c r="U258" s="82">
        <f t="shared" si="81"/>
        <v>6.8514588203720452E-4</v>
      </c>
      <c r="V258" s="82">
        <f t="shared" si="82"/>
        <v>7.1010769104054821E-4</v>
      </c>
      <c r="W258" s="82" t="str">
        <f t="shared" si="76"/>
        <v/>
      </c>
      <c r="X258" s="82" t="str">
        <f t="shared" si="77"/>
        <v/>
      </c>
      <c r="Y258" s="82" t="str">
        <f t="shared" si="78"/>
        <v/>
      </c>
    </row>
    <row r="259" spans="1:25" ht="15.75" customHeight="1" x14ac:dyDescent="0.2">
      <c r="A259" s="211">
        <v>43845</v>
      </c>
      <c r="B259" s="281">
        <v>1007.832055</v>
      </c>
      <c r="C259" s="281">
        <v>1135.496339</v>
      </c>
      <c r="D259" s="281">
        <v>1134.9308129999999</v>
      </c>
      <c r="E259" s="281">
        <v>1012.351288</v>
      </c>
      <c r="F259" s="281">
        <v>1137.0296519999999</v>
      </c>
      <c r="G259" s="82" t="str">
        <f t="shared" ref="G259:G322" si="87">IF((B259-$E259)/1000 &gt; 0, (B259-$E259)/1000, "")</f>
        <v/>
      </c>
      <c r="H259" s="82" t="str">
        <f t="shared" ref="H259:H322" si="88">IF((C259-$F259)/1000 &gt; 0, (C259-$F259)/1000, "")</f>
        <v/>
      </c>
      <c r="I259" s="82" t="str">
        <f t="shared" ref="I259:I322" si="89">IF((D259-$F259)/1000 &gt; 0, (D259-$F259)/1000, "")</f>
        <v/>
      </c>
      <c r="J259" s="82">
        <f t="shared" ref="J259:J322" si="90">IF((B259-$E259)/1000 &lt; 0, (B259-$E259)/1000, "")</f>
        <v>-4.5192329999999854E-3</v>
      </c>
      <c r="K259" s="82">
        <f t="shared" ref="K259:K322" si="91">IF((C259-$F259)/1000 &lt; 0, (C259-$F259)/1000, "")</f>
        <v>-1.5333129999999073E-3</v>
      </c>
      <c r="L259" s="82">
        <f t="shared" ref="L259:L322" si="92">IF((D259-$F259)/1000 &lt; 0, (D259-$F259)/1000, "")</f>
        <v>-2.0988389999999982E-3</v>
      </c>
      <c r="N259">
        <f t="shared" si="79"/>
        <v>1184</v>
      </c>
      <c r="O259" s="212" cm="1">
        <f t="array" ref="O259">INDEX($A:$A,N259)</f>
        <v>45190</v>
      </c>
      <c r="P259" cm="1">
        <f t="array" ref="P259">INDEX(B:B,$N259)/INDEX(B:B,$N$2)*1000</f>
        <v>1035.2763462120324</v>
      </c>
      <c r="Q259" cm="1">
        <f t="array" ref="Q259">INDEX(C:C,$N259)/INDEX(C:C,$N$2)*1000</f>
        <v>1034.3088261763432</v>
      </c>
      <c r="R259" cm="1">
        <f t="array" ref="R259">INDEX(D:D,$N259)/INDEX(D:D,$N$2)*1000</f>
        <v>1034.5004886542306</v>
      </c>
      <c r="S259" cm="1">
        <f t="array" ref="S259">INDEX(E:E,$N259)/INDEX(E:E,$N$2)*1000</f>
        <v>1034.4322692781991</v>
      </c>
      <c r="T259" s="82">
        <f t="shared" si="80"/>
        <v>8.4407693383332114E-4</v>
      </c>
      <c r="U259" s="82" t="str">
        <f t="shared" si="81"/>
        <v/>
      </c>
      <c r="V259" s="82">
        <f t="shared" si="82"/>
        <v>6.8219376031493085E-5</v>
      </c>
      <c r="W259" s="82" t="str">
        <f t="shared" ref="W259:W322" si="93">IF((P259-$S259)/1000 &lt; 0, (P259-$S259)/1000, "")</f>
        <v/>
      </c>
      <c r="X259" s="82">
        <f t="shared" ref="X259:X322" si="94">IF((Q259-$S259)/1000 &lt; 0, (Q259-$S259)/1000, "")</f>
        <v>-1.2344310185585528E-4</v>
      </c>
      <c r="Y259" s="82" t="str">
        <f t="shared" ref="Y259:Y322" si="95">IF((R259-$S259)/1000 &lt; 0, (R259-$S259)/1000, "")</f>
        <v/>
      </c>
    </row>
    <row r="260" spans="1:25" ht="15.75" customHeight="1" x14ac:dyDescent="0.2">
      <c r="A260" s="211">
        <v>43846</v>
      </c>
      <c r="B260" s="281">
        <v>1008.974055</v>
      </c>
      <c r="C260" s="281">
        <v>1138.294157</v>
      </c>
      <c r="D260" s="281">
        <v>1137.433127</v>
      </c>
      <c r="E260" s="281">
        <v>1013.530039</v>
      </c>
      <c r="F260" s="281">
        <v>1138.3535750000001</v>
      </c>
      <c r="G260" s="82" t="str">
        <f t="shared" si="87"/>
        <v/>
      </c>
      <c r="H260" s="82" t="str">
        <f t="shared" si="88"/>
        <v/>
      </c>
      <c r="I260" s="82" t="str">
        <f t="shared" si="89"/>
        <v/>
      </c>
      <c r="J260" s="82">
        <f t="shared" si="90"/>
        <v>-4.5559839999999669E-3</v>
      </c>
      <c r="K260" s="82">
        <f t="shared" si="91"/>
        <v>-5.9418000000050598E-5</v>
      </c>
      <c r="L260" s="82">
        <f t="shared" si="92"/>
        <v>-9.2044800000007853E-4</v>
      </c>
      <c r="N260">
        <f t="shared" ref="N260:N323" si="96">N259+1</f>
        <v>1185</v>
      </c>
      <c r="O260" s="212" cm="1">
        <f t="array" ref="O260">INDEX($A:$A,N260)</f>
        <v>45191</v>
      </c>
      <c r="P260" cm="1">
        <f t="array" ref="P260">INDEX(B:B,$N260)/INDEX(B:B,$N$2)*1000</f>
        <v>1037.0437820559268</v>
      </c>
      <c r="Q260" cm="1">
        <f t="array" ref="Q260">INDEX(C:C,$N260)/INDEX(C:C,$N$2)*1000</f>
        <v>1036.1878178579871</v>
      </c>
      <c r="R260" cm="1">
        <f t="array" ref="R260">INDEX(D:D,$N260)/INDEX(D:D,$N$2)*1000</f>
        <v>1036.3573818641642</v>
      </c>
      <c r="S260" cm="1">
        <f t="array" ref="S260">INDEX(E:E,$N260)/INDEX(E:E,$N$2)*1000</f>
        <v>1036.3569728625694</v>
      </c>
      <c r="T260" s="82">
        <f t="shared" ref="T260:T323" si="97">IF((P260-$S260)/1000 &gt; 0, (P260-$S260)/1000, "")</f>
        <v>6.86809193357476E-4</v>
      </c>
      <c r="U260" s="82" t="str">
        <f t="shared" ref="U260:U323" si="98">IF((Q260-$S260)/1000 &gt; 0, (Q260-$S260)/1000, "")</f>
        <v/>
      </c>
      <c r="V260" s="82">
        <f t="shared" ref="V260:V323" si="99">IF((R260-$S260)/1000 &gt; 0, (R260-$S260)/1000, "")</f>
        <v>4.0900159478951537E-7</v>
      </c>
      <c r="W260" s="82" t="str">
        <f t="shared" si="93"/>
        <v/>
      </c>
      <c r="X260" s="82">
        <f t="shared" si="94"/>
        <v>-1.691550045823078E-4</v>
      </c>
      <c r="Y260" s="82" t="str">
        <f t="shared" si="95"/>
        <v/>
      </c>
    </row>
    <row r="261" spans="1:25" ht="15.75" customHeight="1" x14ac:dyDescent="0.2">
      <c r="A261" s="211">
        <v>43847</v>
      </c>
      <c r="B261" s="281">
        <v>1010.836055</v>
      </c>
      <c r="C261" s="281">
        <v>1141.2577550000001</v>
      </c>
      <c r="D261" s="281">
        <v>1140.226754</v>
      </c>
      <c r="E261" s="281">
        <v>1015.412627</v>
      </c>
      <c r="F261" s="281">
        <v>1140.4680169999999</v>
      </c>
      <c r="G261" s="82" t="str">
        <f t="shared" si="87"/>
        <v/>
      </c>
      <c r="H261" s="82">
        <f t="shared" si="88"/>
        <v>7.8973800000017033E-4</v>
      </c>
      <c r="I261" s="82" t="str">
        <f t="shared" si="89"/>
        <v/>
      </c>
      <c r="J261" s="82">
        <f t="shared" si="90"/>
        <v>-4.5765720000000556E-3</v>
      </c>
      <c r="K261" s="82" t="str">
        <f t="shared" si="91"/>
        <v/>
      </c>
      <c r="L261" s="82">
        <f t="shared" si="92"/>
        <v>-2.4126299999988987E-4</v>
      </c>
      <c r="N261">
        <f t="shared" si="96"/>
        <v>1186</v>
      </c>
      <c r="O261" s="212" cm="1">
        <f t="array" ref="O261">INDEX($A:$A,N261)</f>
        <v>45194</v>
      </c>
      <c r="P261" cm="1">
        <f t="array" ref="P261">INDEX(B:B,$N261)/INDEX(B:B,$N$2)*1000</f>
        <v>1031.8641173180911</v>
      </c>
      <c r="Q261" cm="1">
        <f t="array" ref="Q261">INDEX(C:C,$N261)/INDEX(C:C,$N$2)*1000</f>
        <v>1031.152857160542</v>
      </c>
      <c r="R261" cm="1">
        <f t="array" ref="R261">INDEX(D:D,$N261)/INDEX(D:D,$N$2)*1000</f>
        <v>1031.293755354071</v>
      </c>
      <c r="S261" cm="1">
        <f t="array" ref="S261">INDEX(E:E,$N261)/INDEX(E:E,$N$2)*1000</f>
        <v>1030.8030503058933</v>
      </c>
      <c r="T261" s="82">
        <f t="shared" si="97"/>
        <v>1.0610670121977818E-3</v>
      </c>
      <c r="U261" s="82">
        <f t="shared" si="98"/>
        <v>3.4980685464870476E-4</v>
      </c>
      <c r="V261" s="82">
        <f t="shared" si="99"/>
        <v>4.9070504817768778E-4</v>
      </c>
      <c r="W261" s="82" t="str">
        <f t="shared" si="93"/>
        <v/>
      </c>
      <c r="X261" s="82" t="str">
        <f t="shared" si="94"/>
        <v/>
      </c>
      <c r="Y261" s="82" t="str">
        <f t="shared" si="95"/>
        <v/>
      </c>
    </row>
    <row r="262" spans="1:25" ht="15.75" customHeight="1" x14ac:dyDescent="0.2">
      <c r="A262" s="211">
        <v>43850</v>
      </c>
      <c r="B262" s="281">
        <v>1011.450115</v>
      </c>
      <c r="C262" s="281">
        <v>1142.3659050000001</v>
      </c>
      <c r="D262" s="281">
        <v>1141.253328</v>
      </c>
      <c r="E262" s="281">
        <v>1016.032115</v>
      </c>
      <c r="F262" s="281">
        <v>1141.1638</v>
      </c>
      <c r="G262" s="82" t="str">
        <f t="shared" si="87"/>
        <v/>
      </c>
      <c r="H262" s="82">
        <f t="shared" si="88"/>
        <v>1.2021050000000741E-3</v>
      </c>
      <c r="I262" s="82">
        <f t="shared" si="89"/>
        <v>8.9527999999972963E-5</v>
      </c>
      <c r="J262" s="82">
        <f t="shared" si="90"/>
        <v>-4.5819999999999941E-3</v>
      </c>
      <c r="K262" s="82" t="str">
        <f t="shared" si="91"/>
        <v/>
      </c>
      <c r="L262" s="82" t="str">
        <f t="shared" si="92"/>
        <v/>
      </c>
      <c r="N262">
        <f t="shared" si="96"/>
        <v>1187</v>
      </c>
      <c r="O262" s="212" cm="1">
        <f t="array" ref="O262">INDEX($A:$A,N262)</f>
        <v>45195</v>
      </c>
      <c r="P262" cm="1">
        <f t="array" ref="P262">INDEX(B:B,$N262)/INDEX(B:B,$N$2)*1000</f>
        <v>1026.7706450604303</v>
      </c>
      <c r="Q262" cm="1">
        <f t="array" ref="Q262">INDEX(C:C,$N262)/INDEX(C:C,$N$2)*1000</f>
        <v>1025.6301932785307</v>
      </c>
      <c r="R262" cm="1">
        <f t="array" ref="R262">INDEX(D:D,$N262)/INDEX(D:D,$N$2)*1000</f>
        <v>1025.8561127886267</v>
      </c>
      <c r="S262" cm="1">
        <f t="array" ref="S262">INDEX(E:E,$N262)/INDEX(E:E,$N$2)*1000</f>
        <v>1025.7805431746704</v>
      </c>
      <c r="T262" s="82">
        <f t="shared" si="97"/>
        <v>9.9010188575994105E-4</v>
      </c>
      <c r="U262" s="82" t="str">
        <f t="shared" si="98"/>
        <v/>
      </c>
      <c r="V262" s="82">
        <f t="shared" si="99"/>
        <v>7.5569613956304234E-5</v>
      </c>
      <c r="W262" s="82" t="str">
        <f t="shared" si="93"/>
        <v/>
      </c>
      <c r="X262" s="82">
        <f t="shared" si="94"/>
        <v>-1.5034989613968718E-4</v>
      </c>
      <c r="Y262" s="82" t="str">
        <f t="shared" si="95"/>
        <v/>
      </c>
    </row>
    <row r="263" spans="1:25" ht="15.75" customHeight="1" x14ac:dyDescent="0.2">
      <c r="A263" s="211">
        <v>43851</v>
      </c>
      <c r="B263" s="281">
        <v>1011.888055</v>
      </c>
      <c r="C263" s="281">
        <v>1141.022367</v>
      </c>
      <c r="D263" s="281">
        <v>1140.267979</v>
      </c>
      <c r="E263" s="281">
        <v>1016.468709</v>
      </c>
      <c r="F263" s="281">
        <v>1141.6541629999999</v>
      </c>
      <c r="G263" s="82" t="str">
        <f t="shared" si="87"/>
        <v/>
      </c>
      <c r="H263" s="82" t="str">
        <f t="shared" si="88"/>
        <v/>
      </c>
      <c r="I263" s="82" t="str">
        <f t="shared" si="89"/>
        <v/>
      </c>
      <c r="J263" s="82">
        <f t="shared" si="90"/>
        <v>-4.5806539999999818E-3</v>
      </c>
      <c r="K263" s="82">
        <f t="shared" si="91"/>
        <v>-6.3179599999989473E-4</v>
      </c>
      <c r="L263" s="82">
        <f t="shared" si="92"/>
        <v>-1.3861839999999574E-3</v>
      </c>
      <c r="N263">
        <f t="shared" si="96"/>
        <v>1188</v>
      </c>
      <c r="O263" s="212" cm="1">
        <f t="array" ref="O263">INDEX($A:$A,N263)</f>
        <v>45196</v>
      </c>
      <c r="P263" cm="1">
        <f t="array" ref="P263">INDEX(B:B,$N263)/INDEX(B:B,$N$2)*1000</f>
        <v>1023.8341560317874</v>
      </c>
      <c r="Q263" cm="1">
        <f t="array" ref="Q263">INDEX(C:C,$N263)/INDEX(C:C,$N$2)*1000</f>
        <v>1022.6825613178256</v>
      </c>
      <c r="R263" cm="1">
        <f t="array" ref="R263">INDEX(D:D,$N263)/INDEX(D:D,$N$2)*1000</f>
        <v>1022.9106883259251</v>
      </c>
      <c r="S263" cm="1">
        <f t="array" ref="S263">INDEX(E:E,$N263)/INDEX(E:E,$N$2)*1000</f>
        <v>1022.6684682606686</v>
      </c>
      <c r="T263" s="82">
        <f t="shared" si="97"/>
        <v>1.165687771118769E-3</v>
      </c>
      <c r="U263" s="82">
        <f t="shared" si="98"/>
        <v>1.4093057156969735E-5</v>
      </c>
      <c r="V263" s="82">
        <f t="shared" si="99"/>
        <v>2.4222006525644702E-4</v>
      </c>
      <c r="W263" s="82" t="str">
        <f t="shared" si="93"/>
        <v/>
      </c>
      <c r="X263" s="82" t="str">
        <f t="shared" si="94"/>
        <v/>
      </c>
      <c r="Y263" s="82" t="str">
        <f t="shared" si="95"/>
        <v/>
      </c>
    </row>
    <row r="264" spans="1:25" ht="15.75" customHeight="1" x14ac:dyDescent="0.2">
      <c r="A264" s="211">
        <v>43852</v>
      </c>
      <c r="B264" s="281">
        <v>1015.503055</v>
      </c>
      <c r="C264" s="281">
        <v>1145.1547310000001</v>
      </c>
      <c r="D264" s="281">
        <v>1144.3867150000001</v>
      </c>
      <c r="E264" s="281">
        <v>1020.1298829999999</v>
      </c>
      <c r="F264" s="281">
        <v>1145.766237</v>
      </c>
      <c r="G264" s="82" t="str">
        <f t="shared" si="87"/>
        <v/>
      </c>
      <c r="H264" s="82" t="str">
        <f t="shared" si="88"/>
        <v/>
      </c>
      <c r="I264" s="82" t="str">
        <f t="shared" si="89"/>
        <v/>
      </c>
      <c r="J264" s="82">
        <f t="shared" si="90"/>
        <v>-4.6268279999999318E-3</v>
      </c>
      <c r="K264" s="82">
        <f t="shared" si="91"/>
        <v>-6.1150599999996297E-4</v>
      </c>
      <c r="L264" s="82">
        <f t="shared" si="92"/>
        <v>-1.3795219999999516E-3</v>
      </c>
      <c r="N264">
        <f t="shared" si="96"/>
        <v>1189</v>
      </c>
      <c r="O264" s="212" cm="1">
        <f t="array" ref="O264">INDEX($A:$A,N264)</f>
        <v>45197</v>
      </c>
      <c r="P264" cm="1">
        <f t="array" ref="P264">INDEX(B:B,$N264)/INDEX(B:B,$N$2)*1000</f>
        <v>1027.4711266561324</v>
      </c>
      <c r="Q264" cm="1">
        <f t="array" ref="Q264">INDEX(C:C,$N264)/INDEX(C:C,$N$2)*1000</f>
        <v>1026.4430836830193</v>
      </c>
      <c r="R264" cm="1">
        <f t="array" ref="R264">INDEX(D:D,$N264)/INDEX(D:D,$N$2)*1000</f>
        <v>1026.646735119703</v>
      </c>
      <c r="S264" cm="1">
        <f t="array" ref="S264">INDEX(E:E,$N264)/INDEX(E:E,$N$2)*1000</f>
        <v>1026.3910617216065</v>
      </c>
      <c r="T264" s="82">
        <f t="shared" si="97"/>
        <v>1.080064934525808E-3</v>
      </c>
      <c r="U264" s="82">
        <f t="shared" si="98"/>
        <v>5.2021961412719972E-5</v>
      </c>
      <c r="V264" s="82">
        <f t="shared" si="99"/>
        <v>2.5567339809640544E-4</v>
      </c>
      <c r="W264" s="82" t="str">
        <f t="shared" si="93"/>
        <v/>
      </c>
      <c r="X264" s="82" t="str">
        <f t="shared" si="94"/>
        <v/>
      </c>
      <c r="Y264" s="82" t="str">
        <f t="shared" si="95"/>
        <v/>
      </c>
    </row>
    <row r="265" spans="1:25" ht="15.75" customHeight="1" x14ac:dyDescent="0.2">
      <c r="A265" s="211">
        <v>43853</v>
      </c>
      <c r="B265" s="281">
        <v>1017.5350550000001</v>
      </c>
      <c r="C265" s="281">
        <v>1146.3694029999999</v>
      </c>
      <c r="D265" s="281">
        <v>1145.8099520000001</v>
      </c>
      <c r="E265" s="281">
        <v>1022.165702</v>
      </c>
      <c r="F265" s="281">
        <v>1148.052782</v>
      </c>
      <c r="G265" s="82" t="str">
        <f t="shared" si="87"/>
        <v/>
      </c>
      <c r="H265" s="82" t="str">
        <f t="shared" si="88"/>
        <v/>
      </c>
      <c r="I265" s="82" t="str">
        <f t="shared" si="89"/>
        <v/>
      </c>
      <c r="J265" s="82">
        <f t="shared" si="90"/>
        <v>-4.6306469999999539E-3</v>
      </c>
      <c r="K265" s="82">
        <f t="shared" si="91"/>
        <v>-1.683379000000059E-3</v>
      </c>
      <c r="L265" s="82">
        <f t="shared" si="92"/>
        <v>-2.2428299999999127E-3</v>
      </c>
      <c r="N265">
        <f t="shared" si="96"/>
        <v>1190</v>
      </c>
      <c r="O265" s="212" cm="1">
        <f t="array" ref="O265">INDEX($A:$A,N265)</f>
        <v>45198</v>
      </c>
      <c r="P265" cm="1">
        <f t="array" ref="P265">INDEX(B:B,$N265)/INDEX(B:B,$N$2)*1000</f>
        <v>1032.650629646296</v>
      </c>
      <c r="Q265" cm="1">
        <f t="array" ref="Q265">INDEX(C:C,$N265)/INDEX(C:C,$N$2)*1000</f>
        <v>1030.8948702380787</v>
      </c>
      <c r="R265" cm="1">
        <f t="array" ref="R265">INDEX(D:D,$N265)/INDEX(D:D,$N$2)*1000</f>
        <v>1031.2426797521518</v>
      </c>
      <c r="S265" cm="1">
        <f t="array" ref="S265">INDEX(E:E,$N265)/INDEX(E:E,$N$2)*1000</f>
        <v>1031.7270761169998</v>
      </c>
      <c r="T265" s="82">
        <f t="shared" si="97"/>
        <v>9.2355352929621409E-4</v>
      </c>
      <c r="U265" s="82" t="str">
        <f t="shared" si="98"/>
        <v/>
      </c>
      <c r="V265" s="82" t="str">
        <f t="shared" si="99"/>
        <v/>
      </c>
      <c r="W265" s="82" t="str">
        <f t="shared" si="93"/>
        <v/>
      </c>
      <c r="X265" s="82">
        <f t="shared" si="94"/>
        <v>-8.3220587892105869E-4</v>
      </c>
      <c r="Y265" s="82">
        <f t="shared" si="95"/>
        <v>-4.8439636484795301E-4</v>
      </c>
    </row>
    <row r="266" spans="1:25" ht="15.75" customHeight="1" x14ac:dyDescent="0.2">
      <c r="A266" s="211">
        <v>43854</v>
      </c>
      <c r="B266" s="281">
        <v>1017.692055</v>
      </c>
      <c r="C266" s="281">
        <v>1144.4346740000001</v>
      </c>
      <c r="D266" s="281">
        <v>1144.2871620000001</v>
      </c>
      <c r="E266" s="281">
        <v>1022.293156</v>
      </c>
      <c r="F266" s="281">
        <v>1148.195933</v>
      </c>
      <c r="G266" s="82" t="str">
        <f t="shared" si="87"/>
        <v/>
      </c>
      <c r="H266" s="82" t="str">
        <f t="shared" si="88"/>
        <v/>
      </c>
      <c r="I266" s="82" t="str">
        <f t="shared" si="89"/>
        <v/>
      </c>
      <c r="J266" s="82">
        <f t="shared" si="90"/>
        <v>-4.6011009999999712E-3</v>
      </c>
      <c r="K266" s="82">
        <f t="shared" si="91"/>
        <v>-3.7612589999998819E-3</v>
      </c>
      <c r="L266" s="82">
        <f t="shared" si="92"/>
        <v>-3.9087709999998882E-3</v>
      </c>
      <c r="N266">
        <f t="shared" si="96"/>
        <v>1191</v>
      </c>
      <c r="O266" s="212" cm="1">
        <f t="array" ref="O266">INDEX($A:$A,N266)</f>
        <v>45201</v>
      </c>
      <c r="P266" cm="1">
        <f t="array" ref="P266">INDEX(B:B,$N266)/INDEX(B:B,$N$2)*1000</f>
        <v>1029.7246237697291</v>
      </c>
      <c r="Q266" cm="1">
        <f t="array" ref="Q266">INDEX(C:C,$N266)/INDEX(C:C,$N$2)*1000</f>
        <v>1027.7221574407681</v>
      </c>
      <c r="R266" cm="1">
        <f t="array" ref="R266">INDEX(D:D,$N266)/INDEX(D:D,$N$2)*1000</f>
        <v>1028.1188387965428</v>
      </c>
      <c r="S266" cm="1">
        <f t="array" ref="S266">INDEX(E:E,$N266)/INDEX(E:E,$N$2)*1000</f>
        <v>1028.4122715614428</v>
      </c>
      <c r="T266" s="82">
        <f t="shared" si="97"/>
        <v>1.3123522082862564E-3</v>
      </c>
      <c r="U266" s="82" t="str">
        <f t="shared" si="98"/>
        <v/>
      </c>
      <c r="V266" s="82" t="str">
        <f t="shared" si="99"/>
        <v/>
      </c>
      <c r="W266" s="82" t="str">
        <f t="shared" si="93"/>
        <v/>
      </c>
      <c r="X266" s="82">
        <f t="shared" si="94"/>
        <v>-6.9011412067470702E-4</v>
      </c>
      <c r="Y266" s="82">
        <f t="shared" si="95"/>
        <v>-2.9343276489998969E-4</v>
      </c>
    </row>
    <row r="267" spans="1:25" ht="15.75" customHeight="1" x14ac:dyDescent="0.2">
      <c r="A267" s="211">
        <v>43857</v>
      </c>
      <c r="B267" s="281">
        <v>1013.664555</v>
      </c>
      <c r="C267" s="281">
        <v>1136.7478920000001</v>
      </c>
      <c r="D267" s="281">
        <v>1137.2171080000001</v>
      </c>
      <c r="E267" s="281">
        <v>1018.129728</v>
      </c>
      <c r="F267" s="281">
        <v>1143.5197479999999</v>
      </c>
      <c r="G267" s="82" t="str">
        <f t="shared" si="87"/>
        <v/>
      </c>
      <c r="H267" s="82" t="str">
        <f t="shared" si="88"/>
        <v/>
      </c>
      <c r="I267" s="82" t="str">
        <f t="shared" si="89"/>
        <v/>
      </c>
      <c r="J267" s="82">
        <f t="shared" si="90"/>
        <v>-4.4651730000000497E-3</v>
      </c>
      <c r="K267" s="82">
        <f t="shared" si="91"/>
        <v>-6.7718559999998436E-3</v>
      </c>
      <c r="L267" s="82">
        <f t="shared" si="92"/>
        <v>-6.3026399999998829E-3</v>
      </c>
      <c r="N267">
        <f t="shared" si="96"/>
        <v>1192</v>
      </c>
      <c r="O267" s="212" cm="1">
        <f t="array" ref="O267">INDEX($A:$A,N267)</f>
        <v>45202</v>
      </c>
      <c r="P267" cm="1">
        <f t="array" ref="P267">INDEX(B:B,$N267)/INDEX(B:B,$N$2)*1000</f>
        <v>1016.9518097034602</v>
      </c>
      <c r="Q267" cm="1">
        <f t="array" ref="Q267">INDEX(C:C,$N267)/INDEX(C:C,$N$2)*1000</f>
        <v>1015.1569242982295</v>
      </c>
      <c r="R267" cm="1">
        <f t="array" ref="R267">INDEX(D:D,$N267)/INDEX(D:D,$N$2)*1000</f>
        <v>1015.5124842581324</v>
      </c>
      <c r="S267" cm="1">
        <f t="array" ref="S267">INDEX(E:E,$N267)/INDEX(E:E,$N$2)*1000</f>
        <v>1015.1663572714062</v>
      </c>
      <c r="T267" s="82">
        <f t="shared" si="97"/>
        <v>1.7854524320539439E-3</v>
      </c>
      <c r="U267" s="82" t="str">
        <f t="shared" si="98"/>
        <v/>
      </c>
      <c r="V267" s="82">
        <f t="shared" si="99"/>
        <v>3.4612698672617623E-4</v>
      </c>
      <c r="W267" s="82" t="str">
        <f t="shared" si="93"/>
        <v/>
      </c>
      <c r="X267" s="82">
        <f t="shared" si="94"/>
        <v>-9.4329731767857089E-6</v>
      </c>
      <c r="Y267" s="82" t="str">
        <f t="shared" si="95"/>
        <v/>
      </c>
    </row>
    <row r="268" spans="1:25" ht="15.75" customHeight="1" x14ac:dyDescent="0.2">
      <c r="A268" s="211">
        <v>43858</v>
      </c>
      <c r="B268" s="281">
        <v>1012.628055</v>
      </c>
      <c r="C268" s="281">
        <v>1139.1538399999999</v>
      </c>
      <c r="D268" s="281">
        <v>1138.926314</v>
      </c>
      <c r="E268" s="281">
        <v>1017.202615</v>
      </c>
      <c r="F268" s="281">
        <v>1142.4784549999999</v>
      </c>
      <c r="G268" s="82" t="str">
        <f t="shared" si="87"/>
        <v/>
      </c>
      <c r="H268" s="82" t="str">
        <f t="shared" si="88"/>
        <v/>
      </c>
      <c r="I268" s="82" t="str">
        <f t="shared" si="89"/>
        <v/>
      </c>
      <c r="J268" s="82">
        <f t="shared" si="90"/>
        <v>-4.5745600000000192E-3</v>
      </c>
      <c r="K268" s="82">
        <f t="shared" si="91"/>
        <v>-3.3246149999999943E-3</v>
      </c>
      <c r="L268" s="82">
        <f t="shared" si="92"/>
        <v>-3.5521409999998924E-3</v>
      </c>
      <c r="N268">
        <f t="shared" si="96"/>
        <v>1193</v>
      </c>
      <c r="O268" s="212" cm="1">
        <f t="array" ref="O268">INDEX($A:$A,N268)</f>
        <v>45203</v>
      </c>
      <c r="P268" cm="1">
        <f t="array" ref="P268">INDEX(B:B,$N268)/INDEX(B:B,$N$2)*1000</f>
        <v>1023.0260722728448</v>
      </c>
      <c r="Q268" cm="1">
        <f t="array" ref="Q268">INDEX(C:C,$N268)/INDEX(C:C,$N$2)*1000</f>
        <v>1021.1236986949858</v>
      </c>
      <c r="R268" cm="1">
        <f t="array" ref="R268">INDEX(D:D,$N268)/INDEX(D:D,$N$2)*1000</f>
        <v>1021.5005514857647</v>
      </c>
      <c r="S268" cm="1">
        <f t="array" ref="S268">INDEX(E:E,$N268)/INDEX(E:E,$N$2)*1000</f>
        <v>1021.3349053551817</v>
      </c>
      <c r="T268" s="82">
        <f t="shared" si="97"/>
        <v>1.6911669176630539E-3</v>
      </c>
      <c r="U268" s="82" t="str">
        <f t="shared" si="98"/>
        <v/>
      </c>
      <c r="V268" s="82">
        <f t="shared" si="99"/>
        <v>1.6564613058301348E-4</v>
      </c>
      <c r="W268" s="82" t="str">
        <f t="shared" si="93"/>
        <v/>
      </c>
      <c r="X268" s="82">
        <f t="shared" si="94"/>
        <v>-2.1120666019589862E-4</v>
      </c>
      <c r="Y268" s="82" t="str">
        <f t="shared" si="95"/>
        <v/>
      </c>
    </row>
    <row r="269" spans="1:25" ht="15.75" customHeight="1" x14ac:dyDescent="0.2">
      <c r="A269" s="211">
        <v>43859</v>
      </c>
      <c r="B269" s="281">
        <v>1016.526055</v>
      </c>
      <c r="C269" s="281">
        <v>1141.603754</v>
      </c>
      <c r="D269" s="281">
        <v>1141.752943</v>
      </c>
      <c r="E269" s="281">
        <v>1021.130014</v>
      </c>
      <c r="F269" s="281">
        <v>1146.889541</v>
      </c>
      <c r="G269" s="82" t="str">
        <f t="shared" si="87"/>
        <v/>
      </c>
      <c r="H269" s="82" t="str">
        <f t="shared" si="88"/>
        <v/>
      </c>
      <c r="I269" s="82" t="str">
        <f t="shared" si="89"/>
        <v/>
      </c>
      <c r="J269" s="82">
        <f t="shared" si="90"/>
        <v>-4.603958999999918E-3</v>
      </c>
      <c r="K269" s="82">
        <f t="shared" si="91"/>
        <v>-5.2857870000000279E-3</v>
      </c>
      <c r="L269" s="82">
        <f t="shared" si="92"/>
        <v>-5.1365980000000495E-3</v>
      </c>
      <c r="N269">
        <f t="shared" si="96"/>
        <v>1194</v>
      </c>
      <c r="O269" s="212" cm="1">
        <f t="array" ref="O269">INDEX($A:$A,N269)</f>
        <v>45204</v>
      </c>
      <c r="P269" cm="1">
        <f t="array" ref="P269">INDEX(B:B,$N269)/INDEX(B:B,$N$2)*1000</f>
        <v>1025.2094470132333</v>
      </c>
      <c r="Q269" cm="1">
        <f t="array" ref="Q269">INDEX(C:C,$N269)/INDEX(C:C,$N$2)*1000</f>
        <v>1023.3542942592591</v>
      </c>
      <c r="R269" cm="1">
        <f t="array" ref="R269">INDEX(D:D,$N269)/INDEX(D:D,$N$2)*1000</f>
        <v>1023.7217926420936</v>
      </c>
      <c r="S269" cm="1">
        <f t="array" ref="S269">INDEX(E:E,$N269)/INDEX(E:E,$N$2)*1000</f>
        <v>1023.7545865836129</v>
      </c>
      <c r="T269" s="82">
        <f t="shared" si="97"/>
        <v>1.454860429620453E-3</v>
      </c>
      <c r="U269" s="82" t="str">
        <f t="shared" si="98"/>
        <v/>
      </c>
      <c r="V269" s="82" t="str">
        <f t="shared" si="99"/>
        <v/>
      </c>
      <c r="W269" s="82" t="str">
        <f t="shared" si="93"/>
        <v/>
      </c>
      <c r="X269" s="82">
        <f t="shared" si="94"/>
        <v>-4.0029232435381346E-4</v>
      </c>
      <c r="Y269" s="82">
        <f t="shared" si="95"/>
        <v>-3.2793941519230428E-5</v>
      </c>
    </row>
    <row r="270" spans="1:25" ht="15.75" customHeight="1" x14ac:dyDescent="0.2">
      <c r="A270" s="211">
        <v>43860</v>
      </c>
      <c r="B270" s="281">
        <v>1015.968055</v>
      </c>
      <c r="C270" s="281">
        <v>1141.1200369999999</v>
      </c>
      <c r="D270" s="281">
        <v>1141.2412529999999</v>
      </c>
      <c r="E270" s="281">
        <v>1020.545213</v>
      </c>
      <c r="F270" s="281">
        <v>1146.232718</v>
      </c>
      <c r="G270" s="82" t="str">
        <f t="shared" si="87"/>
        <v/>
      </c>
      <c r="H270" s="82" t="str">
        <f t="shared" si="88"/>
        <v/>
      </c>
      <c r="I270" s="82" t="str">
        <f t="shared" si="89"/>
        <v/>
      </c>
      <c r="J270" s="82">
        <f t="shared" si="90"/>
        <v>-4.5771579999999406E-3</v>
      </c>
      <c r="K270" s="82">
        <f t="shared" si="91"/>
        <v>-5.1126810000000659E-3</v>
      </c>
      <c r="L270" s="82">
        <f t="shared" si="92"/>
        <v>-4.9914650000000621E-3</v>
      </c>
      <c r="N270">
        <f t="shared" si="96"/>
        <v>1195</v>
      </c>
      <c r="O270" s="212" cm="1">
        <f t="array" ref="O270">INDEX($A:$A,N270)</f>
        <v>45205</v>
      </c>
      <c r="P270" cm="1">
        <f t="array" ref="P270">INDEX(B:B,$N270)/INDEX(B:B,$N$2)*1000</f>
        <v>1028.4484536647562</v>
      </c>
      <c r="Q270" cm="1">
        <f t="array" ref="Q270">INDEX(C:C,$N270)/INDEX(C:C,$N$2)*1000</f>
        <v>1025.8752574318664</v>
      </c>
      <c r="R270" cm="1">
        <f t="array" ref="R270">INDEX(D:D,$N270)/INDEX(D:D,$N$2)*1000</f>
        <v>1026.3849982311908</v>
      </c>
      <c r="S270" cm="1">
        <f t="array" ref="S270">INDEX(E:E,$N270)/INDEX(E:E,$N$2)*1000</f>
        <v>1026.8695871376033</v>
      </c>
      <c r="T270" s="82">
        <f t="shared" si="97"/>
        <v>1.5788665271529681E-3</v>
      </c>
      <c r="U270" s="82" t="str">
        <f t="shared" si="98"/>
        <v/>
      </c>
      <c r="V270" s="82" t="str">
        <f t="shared" si="99"/>
        <v/>
      </c>
      <c r="W270" s="82" t="str">
        <f t="shared" si="93"/>
        <v/>
      </c>
      <c r="X270" s="82">
        <f t="shared" si="94"/>
        <v>-9.9432970573684544E-4</v>
      </c>
      <c r="Y270" s="82">
        <f t="shared" si="95"/>
        <v>-4.845889064124549E-4</v>
      </c>
    </row>
    <row r="271" spans="1:25" ht="15.75" customHeight="1" x14ac:dyDescent="0.2">
      <c r="A271" s="211">
        <v>43861</v>
      </c>
      <c r="B271" s="281">
        <v>1012.861275</v>
      </c>
      <c r="C271" s="281">
        <v>1135.821246</v>
      </c>
      <c r="D271" s="281">
        <v>1136.29513</v>
      </c>
      <c r="E271" s="281">
        <v>1017.305257</v>
      </c>
      <c r="F271" s="281">
        <v>1142.593738</v>
      </c>
      <c r="G271" s="82" t="str">
        <f t="shared" si="87"/>
        <v/>
      </c>
      <c r="H271" s="82" t="str">
        <f t="shared" si="88"/>
        <v/>
      </c>
      <c r="I271" s="82" t="str">
        <f t="shared" si="89"/>
        <v/>
      </c>
      <c r="J271" s="82">
        <f t="shared" si="90"/>
        <v>-4.4439820000000052E-3</v>
      </c>
      <c r="K271" s="82">
        <f t="shared" si="91"/>
        <v>-6.772492000000057E-3</v>
      </c>
      <c r="L271" s="82">
        <f t="shared" si="92"/>
        <v>-6.2986080000000588E-3</v>
      </c>
      <c r="N271">
        <f t="shared" si="96"/>
        <v>1196</v>
      </c>
      <c r="O271" s="212" cm="1">
        <f t="array" ref="O271">INDEX($A:$A,N271)</f>
        <v>45209</v>
      </c>
      <c r="P271" cm="1">
        <f t="array" ref="P271">INDEX(B:B,$N271)/INDEX(B:B,$N$2)*1000</f>
        <v>1037.8154992294048</v>
      </c>
      <c r="Q271" cm="1">
        <f t="array" ref="Q271">INDEX(C:C,$N271)/INDEX(C:C,$N$2)*1000</f>
        <v>1035.5338191072331</v>
      </c>
      <c r="R271" cm="1">
        <f t="array" ref="R271">INDEX(D:D,$N271)/INDEX(D:D,$N$2)*1000</f>
        <v>1035.9858112008812</v>
      </c>
      <c r="S271" cm="1">
        <f t="array" ref="S271">INDEX(E:E,$N271)/INDEX(E:E,$N$2)*1000</f>
        <v>1036.6998201441181</v>
      </c>
      <c r="T271" s="82">
        <f t="shared" si="97"/>
        <v>1.1156790852867289E-3</v>
      </c>
      <c r="U271" s="82" t="str">
        <f t="shared" si="98"/>
        <v/>
      </c>
      <c r="V271" s="82" t="str">
        <f t="shared" si="99"/>
        <v/>
      </c>
      <c r="W271" s="82" t="str">
        <f t="shared" si="93"/>
        <v/>
      </c>
      <c r="X271" s="82">
        <f t="shared" si="94"/>
        <v>-1.1660010368850634E-3</v>
      </c>
      <c r="Y271" s="82">
        <f t="shared" si="95"/>
        <v>-7.1400894323687676E-4</v>
      </c>
    </row>
    <row r="272" spans="1:25" ht="15.75" customHeight="1" x14ac:dyDescent="0.2">
      <c r="A272" s="211">
        <v>43864</v>
      </c>
      <c r="B272" s="281">
        <v>1016.9462150000001</v>
      </c>
      <c r="C272" s="281">
        <v>1140.898007</v>
      </c>
      <c r="D272" s="281">
        <v>1141.2770370000001</v>
      </c>
      <c r="E272" s="281">
        <v>1021.507058</v>
      </c>
      <c r="F272" s="281">
        <v>1147.3130209999999</v>
      </c>
      <c r="G272" s="82" t="str">
        <f t="shared" si="87"/>
        <v/>
      </c>
      <c r="H272" s="82" t="str">
        <f t="shared" si="88"/>
        <v/>
      </c>
      <c r="I272" s="82" t="str">
        <f t="shared" si="89"/>
        <v/>
      </c>
      <c r="J272" s="82">
        <f t="shared" si="90"/>
        <v>-4.5608429999999768E-3</v>
      </c>
      <c r="K272" s="82">
        <f t="shared" si="91"/>
        <v>-6.4150139999999281E-3</v>
      </c>
      <c r="L272" s="82">
        <f t="shared" si="92"/>
        <v>-6.0359839999998711E-3</v>
      </c>
      <c r="N272">
        <f t="shared" si="96"/>
        <v>1197</v>
      </c>
      <c r="O272" s="212" cm="1">
        <f t="array" ref="O272">INDEX($A:$A,N272)</f>
        <v>45210</v>
      </c>
      <c r="P272" cm="1">
        <f t="array" ref="P272">INDEX(B:B,$N272)/INDEX(B:B,$N$2)*1000</f>
        <v>1043.0941345135241</v>
      </c>
      <c r="Q272" cm="1">
        <f t="array" ref="Q272">INDEX(C:C,$N272)/INDEX(C:C,$N$2)*1000</f>
        <v>1041.2678326826872</v>
      </c>
      <c r="R272" cm="1">
        <f t="array" ref="R272">INDEX(D:D,$N272)/INDEX(D:D,$N$2)*1000</f>
        <v>1041.6296162191461</v>
      </c>
      <c r="S272" cm="1">
        <f t="array" ref="S272">INDEX(E:E,$N272)/INDEX(E:E,$N$2)*1000</f>
        <v>1042.0585376613899</v>
      </c>
      <c r="T272" s="82">
        <f t="shared" si="97"/>
        <v>1.0355968521341765E-3</v>
      </c>
      <c r="U272" s="82" t="str">
        <f t="shared" si="98"/>
        <v/>
      </c>
      <c r="V272" s="82" t="str">
        <f t="shared" si="99"/>
        <v/>
      </c>
      <c r="W272" s="82" t="str">
        <f t="shared" si="93"/>
        <v/>
      </c>
      <c r="X272" s="82">
        <f t="shared" si="94"/>
        <v>-7.9070497870270626E-4</v>
      </c>
      <c r="Y272" s="82">
        <f t="shared" si="95"/>
        <v>-4.2892144224379082E-4</v>
      </c>
    </row>
    <row r="273" spans="1:25" ht="15.75" customHeight="1" x14ac:dyDescent="0.2">
      <c r="A273" s="211">
        <v>43865</v>
      </c>
      <c r="B273" s="281">
        <v>1020.328495</v>
      </c>
      <c r="C273" s="281">
        <v>1147.3786480000001</v>
      </c>
      <c r="D273" s="281">
        <v>1147.2348139999999</v>
      </c>
      <c r="E273" s="281">
        <v>1025.0875880000001</v>
      </c>
      <c r="F273" s="281">
        <v>1151.334519</v>
      </c>
      <c r="G273" s="82" t="str">
        <f t="shared" si="87"/>
        <v/>
      </c>
      <c r="H273" s="82" t="str">
        <f t="shared" si="88"/>
        <v/>
      </c>
      <c r="I273" s="82" t="str">
        <f t="shared" si="89"/>
        <v/>
      </c>
      <c r="J273" s="82">
        <f t="shared" si="90"/>
        <v>-4.7590930000001204E-3</v>
      </c>
      <c r="K273" s="82">
        <f t="shared" si="91"/>
        <v>-3.9558709999998878E-3</v>
      </c>
      <c r="L273" s="82">
        <f t="shared" si="92"/>
        <v>-4.0997050000000854E-3</v>
      </c>
      <c r="N273">
        <f t="shared" si="96"/>
        <v>1198</v>
      </c>
      <c r="O273" s="212" cm="1">
        <f t="array" ref="O273">INDEX($A:$A,N273)</f>
        <v>45211</v>
      </c>
      <c r="P273" cm="1">
        <f t="array" ref="P273">INDEX(B:B,$N273)/INDEX(B:B,$N$2)*1000</f>
        <v>1036.6381474376121</v>
      </c>
      <c r="Q273" cm="1">
        <f t="array" ref="Q273">INDEX(C:C,$N273)/INDEX(C:C,$N$2)*1000</f>
        <v>1035.1762710441319</v>
      </c>
      <c r="R273" cm="1">
        <f t="array" ref="R273">INDEX(D:D,$N273)/INDEX(D:D,$N$2)*1000</f>
        <v>1035.4658632580438</v>
      </c>
      <c r="S273" cm="1">
        <f t="array" ref="S273">INDEX(E:E,$N273)/INDEX(E:E,$N$2)*1000</f>
        <v>1035.2724588287515</v>
      </c>
      <c r="T273" s="82">
        <f t="shared" si="97"/>
        <v>1.3656886088606371E-3</v>
      </c>
      <c r="U273" s="82" t="str">
        <f t="shared" si="98"/>
        <v/>
      </c>
      <c r="V273" s="82">
        <f t="shared" si="99"/>
        <v>1.9340442929228628E-4</v>
      </c>
      <c r="W273" s="82" t="str">
        <f t="shared" si="93"/>
        <v/>
      </c>
      <c r="X273" s="82">
        <f t="shared" si="94"/>
        <v>-9.6187784619587542E-5</v>
      </c>
      <c r="Y273" s="82" t="str">
        <f t="shared" si="95"/>
        <v/>
      </c>
    </row>
    <row r="274" spans="1:25" ht="15.75" customHeight="1" x14ac:dyDescent="0.2">
      <c r="A274" s="211">
        <v>43866</v>
      </c>
      <c r="B274" s="281">
        <v>1022.004855</v>
      </c>
      <c r="C274" s="281">
        <v>1151.396391</v>
      </c>
      <c r="D274" s="281">
        <v>1150.83619</v>
      </c>
      <c r="E274" s="281">
        <v>1026.8336549999999</v>
      </c>
      <c r="F274" s="281">
        <v>1153.295627</v>
      </c>
      <c r="G274" s="82" t="str">
        <f t="shared" si="87"/>
        <v/>
      </c>
      <c r="H274" s="82" t="str">
        <f t="shared" si="88"/>
        <v/>
      </c>
      <c r="I274" s="82" t="str">
        <f t="shared" si="89"/>
        <v/>
      </c>
      <c r="J274" s="82">
        <f t="shared" si="90"/>
        <v>-4.8287999999998875E-3</v>
      </c>
      <c r="K274" s="82">
        <f t="shared" si="91"/>
        <v>-1.8992359999999734E-3</v>
      </c>
      <c r="L274" s="82">
        <f t="shared" si="92"/>
        <v>-2.4594369999999797E-3</v>
      </c>
      <c r="N274">
        <f t="shared" si="96"/>
        <v>1199</v>
      </c>
      <c r="O274" s="212" cm="1">
        <f t="array" ref="O274">INDEX($A:$A,N274)</f>
        <v>45212</v>
      </c>
      <c r="P274" cm="1">
        <f t="array" ref="P274">INDEX(B:B,$N274)/INDEX(B:B,$N$2)*1000</f>
        <v>1037.3500056034152</v>
      </c>
      <c r="Q274" cm="1">
        <f t="array" ref="Q274">INDEX(C:C,$N274)/INDEX(C:C,$N$2)*1000</f>
        <v>1035.0223297107966</v>
      </c>
      <c r="R274" cm="1">
        <f t="array" ref="R274">INDEX(D:D,$N274)/INDEX(D:D,$N$2)*1000</f>
        <v>1035.4834339802414</v>
      </c>
      <c r="S274" cm="1">
        <f t="array" ref="S274">INDEX(E:E,$N274)/INDEX(E:E,$N$2)*1000</f>
        <v>1036.2468262603443</v>
      </c>
      <c r="T274" s="82">
        <f t="shared" si="97"/>
        <v>1.1031793430709058E-3</v>
      </c>
      <c r="U274" s="82" t="str">
        <f t="shared" si="98"/>
        <v/>
      </c>
      <c r="V274" s="82" t="str">
        <f t="shared" si="99"/>
        <v/>
      </c>
      <c r="W274" s="82" t="str">
        <f t="shared" si="93"/>
        <v/>
      </c>
      <c r="X274" s="82">
        <f t="shared" si="94"/>
        <v>-1.2244965495476663E-3</v>
      </c>
      <c r="Y274" s="82">
        <f t="shared" si="95"/>
        <v>-7.6339228010283481E-4</v>
      </c>
    </row>
    <row r="275" spans="1:25" ht="15.75" customHeight="1" x14ac:dyDescent="0.2">
      <c r="A275" s="211">
        <v>43867</v>
      </c>
      <c r="B275" s="281">
        <v>1024.7918549999999</v>
      </c>
      <c r="C275" s="281">
        <v>1154.4041239999999</v>
      </c>
      <c r="D275" s="281">
        <v>1153.8681750000001</v>
      </c>
      <c r="E275" s="281">
        <v>1029.642828</v>
      </c>
      <c r="F275" s="281">
        <v>1156.4507699999999</v>
      </c>
      <c r="G275" s="82" t="str">
        <f t="shared" si="87"/>
        <v/>
      </c>
      <c r="H275" s="82" t="str">
        <f t="shared" si="88"/>
        <v/>
      </c>
      <c r="I275" s="82" t="str">
        <f t="shared" si="89"/>
        <v/>
      </c>
      <c r="J275" s="82">
        <f t="shared" si="90"/>
        <v>-4.8509730000000674E-3</v>
      </c>
      <c r="K275" s="82">
        <f t="shared" si="91"/>
        <v>-2.0466460000000096E-3</v>
      </c>
      <c r="L275" s="82">
        <f t="shared" si="92"/>
        <v>-2.5825949999998556E-3</v>
      </c>
      <c r="N275">
        <f t="shared" si="96"/>
        <v>1200</v>
      </c>
      <c r="O275" s="212" cm="1">
        <f t="array" ref="O275">INDEX($A:$A,N275)</f>
        <v>45215</v>
      </c>
      <c r="P275" cm="1">
        <f t="array" ref="P275">INDEX(B:B,$N275)/INDEX(B:B,$N$2)*1000</f>
        <v>1037.5017277743634</v>
      </c>
      <c r="Q275" cm="1">
        <f t="array" ref="Q275">INDEX(C:C,$N275)/INDEX(C:C,$N$2)*1000</f>
        <v>1035.6358864661979</v>
      </c>
      <c r="R275" cm="1">
        <f t="array" ref="R275">INDEX(D:D,$N275)/INDEX(D:D,$N$2)*1000</f>
        <v>1036.0055032684652</v>
      </c>
      <c r="S275" cm="1">
        <f t="array" ref="S275">INDEX(E:E,$N275)/INDEX(E:E,$N$2)*1000</f>
        <v>1036.1486272367758</v>
      </c>
      <c r="T275" s="82">
        <f t="shared" si="97"/>
        <v>1.3531005375875794E-3</v>
      </c>
      <c r="U275" s="82" t="str">
        <f t="shared" si="98"/>
        <v/>
      </c>
      <c r="V275" s="82" t="str">
        <f t="shared" si="99"/>
        <v/>
      </c>
      <c r="W275" s="82" t="str">
        <f t="shared" si="93"/>
        <v/>
      </c>
      <c r="X275" s="82">
        <f t="shared" si="94"/>
        <v>-5.1274077057792051E-4</v>
      </c>
      <c r="Y275" s="82">
        <f t="shared" si="95"/>
        <v>-1.4312396831064688E-4</v>
      </c>
    </row>
    <row r="276" spans="1:25" ht="15.75" customHeight="1" x14ac:dyDescent="0.2">
      <c r="A276" s="211">
        <v>43868</v>
      </c>
      <c r="B276" s="281">
        <v>1024.376855</v>
      </c>
      <c r="C276" s="281">
        <v>1152.3191440000001</v>
      </c>
      <c r="D276" s="281">
        <v>1152.0990240000001</v>
      </c>
      <c r="E276" s="281">
        <v>1029.1997060000001</v>
      </c>
      <c r="F276" s="281">
        <v>1155.953074</v>
      </c>
      <c r="G276" s="82" t="str">
        <f t="shared" si="87"/>
        <v/>
      </c>
      <c r="H276" s="82" t="str">
        <f t="shared" si="88"/>
        <v/>
      </c>
      <c r="I276" s="82" t="str">
        <f t="shared" si="89"/>
        <v/>
      </c>
      <c r="J276" s="82">
        <f t="shared" si="90"/>
        <v>-4.8228510000001279E-3</v>
      </c>
      <c r="K276" s="82">
        <f t="shared" si="91"/>
        <v>-3.6339299999999641E-3</v>
      </c>
      <c r="L276" s="82">
        <f t="shared" si="92"/>
        <v>-3.8540499999999158E-3</v>
      </c>
      <c r="N276">
        <f t="shared" si="96"/>
        <v>1201</v>
      </c>
      <c r="O276" s="212" cm="1">
        <f t="array" ref="O276">INDEX($A:$A,N276)</f>
        <v>45216</v>
      </c>
      <c r="P276" cm="1">
        <f t="array" ref="P276">INDEX(B:B,$N276)/INDEX(B:B,$N$2)*1000</f>
        <v>1038.5187781083798</v>
      </c>
      <c r="Q276" cm="1">
        <f t="array" ref="Q276">INDEX(C:C,$N276)/INDEX(C:C,$N$2)*1000</f>
        <v>1036.1927388457104</v>
      </c>
      <c r="R276" cm="1">
        <f t="array" ref="R276">INDEX(D:D,$N276)/INDEX(D:D,$N$2)*1000</f>
        <v>1036.653518413819</v>
      </c>
      <c r="S276" cm="1">
        <f t="array" ref="S276">INDEX(E:E,$N276)/INDEX(E:E,$N$2)*1000</f>
        <v>1037.1074145902112</v>
      </c>
      <c r="T276" s="82">
        <f t="shared" si="97"/>
        <v>1.4113635181686277E-3</v>
      </c>
      <c r="U276" s="82" t="str">
        <f t="shared" si="98"/>
        <v/>
      </c>
      <c r="V276" s="82" t="str">
        <f t="shared" si="99"/>
        <v/>
      </c>
      <c r="W276" s="82" t="str">
        <f t="shared" si="93"/>
        <v/>
      </c>
      <c r="X276" s="82">
        <f t="shared" si="94"/>
        <v>-9.146757445007552E-4</v>
      </c>
      <c r="Y276" s="82">
        <f t="shared" si="95"/>
        <v>-4.5389617639216337E-4</v>
      </c>
    </row>
    <row r="277" spans="1:25" ht="15.75" customHeight="1" x14ac:dyDescent="0.2">
      <c r="A277" s="211">
        <v>43871</v>
      </c>
      <c r="B277" s="281">
        <v>1028.2188149999999</v>
      </c>
      <c r="C277" s="281">
        <v>1157.2245089999999</v>
      </c>
      <c r="D277" s="281">
        <v>1156.889698</v>
      </c>
      <c r="E277" s="281">
        <v>1033.094957</v>
      </c>
      <c r="F277" s="281">
        <v>1160.3280540000001</v>
      </c>
      <c r="G277" s="82" t="str">
        <f t="shared" si="87"/>
        <v/>
      </c>
      <c r="H277" s="82" t="str">
        <f t="shared" si="88"/>
        <v/>
      </c>
      <c r="I277" s="82" t="str">
        <f t="shared" si="89"/>
        <v/>
      </c>
      <c r="J277" s="82">
        <f t="shared" si="90"/>
        <v>-4.8761420000000728E-3</v>
      </c>
      <c r="K277" s="82">
        <f t="shared" si="91"/>
        <v>-3.1035450000001675E-3</v>
      </c>
      <c r="L277" s="82">
        <f t="shared" si="92"/>
        <v>-3.4383560000001124E-3</v>
      </c>
      <c r="N277">
        <f t="shared" si="96"/>
        <v>1202</v>
      </c>
      <c r="O277" s="212" cm="1">
        <f t="array" ref="O277">INDEX($A:$A,N277)</f>
        <v>45217</v>
      </c>
      <c r="P277" cm="1">
        <f t="array" ref="P277">INDEX(B:B,$N277)/INDEX(B:B,$N$2)*1000</f>
        <v>1032.563067068191</v>
      </c>
      <c r="Q277" cm="1">
        <f t="array" ref="Q277">INDEX(C:C,$N277)/INDEX(C:C,$N$2)*1000</f>
        <v>1030.0506490849671</v>
      </c>
      <c r="R277" cm="1">
        <f t="array" ref="R277">INDEX(D:D,$N277)/INDEX(D:D,$N$2)*1000</f>
        <v>1030.5483499984339</v>
      </c>
      <c r="S277" cm="1">
        <f t="array" ref="S277">INDEX(E:E,$N277)/INDEX(E:E,$N$2)*1000</f>
        <v>1031.1476496656273</v>
      </c>
      <c r="T277" s="82">
        <f t="shared" si="97"/>
        <v>1.4154174025636621E-3</v>
      </c>
      <c r="U277" s="82" t="str">
        <f t="shared" si="98"/>
        <v/>
      </c>
      <c r="V277" s="82" t="str">
        <f t="shared" si="99"/>
        <v/>
      </c>
      <c r="W277" s="82" t="str">
        <f t="shared" si="93"/>
        <v/>
      </c>
      <c r="X277" s="82">
        <f t="shared" si="94"/>
        <v>-1.0970005806602784E-3</v>
      </c>
      <c r="Y277" s="82">
        <f t="shared" si="95"/>
        <v>-5.9929966719346342E-4</v>
      </c>
    </row>
    <row r="278" spans="1:25" ht="15.75" customHeight="1" x14ac:dyDescent="0.2">
      <c r="A278" s="211">
        <v>43872</v>
      </c>
      <c r="B278" s="281">
        <v>1026.9968550000001</v>
      </c>
      <c r="C278" s="281">
        <v>1157.0651780000001</v>
      </c>
      <c r="D278" s="281">
        <v>1156.4935049999999</v>
      </c>
      <c r="E278" s="281">
        <v>1031.8950460000001</v>
      </c>
      <c r="F278" s="281">
        <v>1158.9803649999999</v>
      </c>
      <c r="G278" s="82" t="str">
        <f t="shared" si="87"/>
        <v/>
      </c>
      <c r="H278" s="82" t="str">
        <f t="shared" si="88"/>
        <v/>
      </c>
      <c r="I278" s="82" t="str">
        <f t="shared" si="89"/>
        <v/>
      </c>
      <c r="J278" s="82">
        <f t="shared" si="90"/>
        <v>-4.8981909999999971E-3</v>
      </c>
      <c r="K278" s="82">
        <f t="shared" si="91"/>
        <v>-1.9151869999998327E-3</v>
      </c>
      <c r="L278" s="82">
        <f t="shared" si="92"/>
        <v>-2.4868599999999788E-3</v>
      </c>
      <c r="N278">
        <f t="shared" si="96"/>
        <v>1203</v>
      </c>
      <c r="O278" s="212" cm="1">
        <f t="array" ref="O278">INDEX($A:$A,N278)</f>
        <v>45218</v>
      </c>
      <c r="P278" cm="1">
        <f t="array" ref="P278">INDEX(B:B,$N278)/INDEX(B:B,$N$2)*1000</f>
        <v>1027.3139745206806</v>
      </c>
      <c r="Q278" cm="1">
        <f t="array" ref="Q278">INDEX(C:C,$N278)/INDEX(C:C,$N$2)*1000</f>
        <v>1023.9533943191354</v>
      </c>
      <c r="R278" cm="1">
        <f t="array" ref="R278">INDEX(D:D,$N278)/INDEX(D:D,$N$2)*1000</f>
        <v>1024.6191122854957</v>
      </c>
      <c r="S278" cm="1">
        <f t="array" ref="S278">INDEX(E:E,$N278)/INDEX(E:E,$N$2)*1000</f>
        <v>1025.8465718259226</v>
      </c>
      <c r="T278" s="82">
        <f t="shared" si="97"/>
        <v>1.4674026947579931E-3</v>
      </c>
      <c r="U278" s="82" t="str">
        <f t="shared" si="98"/>
        <v/>
      </c>
      <c r="V278" s="82" t="str">
        <f t="shared" si="99"/>
        <v/>
      </c>
      <c r="W278" s="82" t="str">
        <f t="shared" si="93"/>
        <v/>
      </c>
      <c r="X278" s="82">
        <f t="shared" si="94"/>
        <v>-1.8931775067871969E-3</v>
      </c>
      <c r="Y278" s="82">
        <f t="shared" si="95"/>
        <v>-1.2274595404269347E-3</v>
      </c>
    </row>
    <row r="279" spans="1:25" ht="15.75" customHeight="1" x14ac:dyDescent="0.2">
      <c r="A279" s="211">
        <v>43873</v>
      </c>
      <c r="B279" s="281">
        <v>1026.962855</v>
      </c>
      <c r="C279" s="281">
        <v>1158.74233</v>
      </c>
      <c r="D279" s="281">
        <v>1157.8359479999999</v>
      </c>
      <c r="E279" s="281">
        <v>1031.8712660000001</v>
      </c>
      <c r="F279" s="281">
        <v>1158.9536559999999</v>
      </c>
      <c r="G279" s="82" t="str">
        <f t="shared" si="87"/>
        <v/>
      </c>
      <c r="H279" s="82" t="str">
        <f t="shared" si="88"/>
        <v/>
      </c>
      <c r="I279" s="82" t="str">
        <f t="shared" si="89"/>
        <v/>
      </c>
      <c r="J279" s="82">
        <f t="shared" si="90"/>
        <v>-4.908411000000115E-3</v>
      </c>
      <c r="K279" s="82">
        <f t="shared" si="91"/>
        <v>-2.1132599999987178E-4</v>
      </c>
      <c r="L279" s="82">
        <f t="shared" si="92"/>
        <v>-1.1177079999999933E-3</v>
      </c>
      <c r="N279">
        <f t="shared" si="96"/>
        <v>1204</v>
      </c>
      <c r="O279" s="212" cm="1">
        <f t="array" ref="O279">INDEX($A:$A,N279)</f>
        <v>45219</v>
      </c>
      <c r="P279" cm="1">
        <f t="array" ref="P279">INDEX(B:B,$N279)/INDEX(B:B,$N$2)*1000</f>
        <v>1023.3457808189148</v>
      </c>
      <c r="Q279" cm="1">
        <f t="array" ref="Q279">INDEX(C:C,$N279)/INDEX(C:C,$N$2)*1000</f>
        <v>1020.4217876065413</v>
      </c>
      <c r="R279" cm="1">
        <f t="array" ref="R279">INDEX(D:D,$N279)/INDEX(D:D,$N$2)*1000</f>
        <v>1021.0010193434182</v>
      </c>
      <c r="S279" cm="1">
        <f t="array" ref="S279">INDEX(E:E,$N279)/INDEX(E:E,$N$2)*1000</f>
        <v>1022.0685234375193</v>
      </c>
      <c r="T279" s="82">
        <f t="shared" si="97"/>
        <v>1.2772573813955431E-3</v>
      </c>
      <c r="U279" s="82" t="str">
        <f t="shared" si="98"/>
        <v/>
      </c>
      <c r="V279" s="82" t="str">
        <f t="shared" si="99"/>
        <v/>
      </c>
      <c r="W279" s="82" t="str">
        <f t="shared" si="93"/>
        <v/>
      </c>
      <c r="X279" s="82">
        <f t="shared" si="94"/>
        <v>-1.6467358309779456E-3</v>
      </c>
      <c r="Y279" s="82">
        <f t="shared" si="95"/>
        <v>-1.0675040941010821E-3</v>
      </c>
    </row>
    <row r="280" spans="1:25" ht="15.75" customHeight="1" x14ac:dyDescent="0.2">
      <c r="A280" s="211">
        <v>43874</v>
      </c>
      <c r="B280" s="281">
        <v>1025.721855</v>
      </c>
      <c r="C280" s="281">
        <v>1157.0211790000001</v>
      </c>
      <c r="D280" s="281">
        <v>1156.1785090000001</v>
      </c>
      <c r="E280" s="281">
        <v>1030.6000759999999</v>
      </c>
      <c r="F280" s="281">
        <v>1157.525909</v>
      </c>
      <c r="G280" s="82" t="str">
        <f t="shared" si="87"/>
        <v/>
      </c>
      <c r="H280" s="82" t="str">
        <f t="shared" si="88"/>
        <v/>
      </c>
      <c r="I280" s="82" t="str">
        <f t="shared" si="89"/>
        <v/>
      </c>
      <c r="J280" s="82">
        <f t="shared" si="90"/>
        <v>-4.8782209999999396E-3</v>
      </c>
      <c r="K280" s="82">
        <f t="shared" si="91"/>
        <v>-5.0472999999988128E-4</v>
      </c>
      <c r="L280" s="82">
        <f t="shared" si="92"/>
        <v>-1.3473999999998796E-3</v>
      </c>
      <c r="N280">
        <f t="shared" si="96"/>
        <v>1205</v>
      </c>
      <c r="O280" s="212" cm="1">
        <f t="array" ref="O280">INDEX($A:$A,N280)</f>
        <v>45222</v>
      </c>
      <c r="P280" cm="1">
        <f t="array" ref="P280">INDEX(B:B,$N280)/INDEX(B:B,$N$2)*1000</f>
        <v>1026.5996872854232</v>
      </c>
      <c r="Q280" cm="1">
        <f t="array" ref="Q280">INDEX(C:C,$N280)/INDEX(C:C,$N$2)*1000</f>
        <v>1022.7765863472753</v>
      </c>
      <c r="R280" cm="1">
        <f t="array" ref="R280">INDEX(D:D,$N280)/INDEX(D:D,$N$2)*1000</f>
        <v>1023.5339280825391</v>
      </c>
      <c r="S280" cm="1">
        <f t="array" ref="S280">INDEX(E:E,$N280)/INDEX(E:E,$N$2)*1000</f>
        <v>1025.5952458359909</v>
      </c>
      <c r="T280" s="82">
        <f t="shared" si="97"/>
        <v>1.0044414494323065E-3</v>
      </c>
      <c r="U280" s="82" t="str">
        <f t="shared" si="98"/>
        <v/>
      </c>
      <c r="V280" s="82" t="str">
        <f t="shared" si="99"/>
        <v/>
      </c>
      <c r="W280" s="82" t="str">
        <f t="shared" si="93"/>
        <v/>
      </c>
      <c r="X280" s="82">
        <f t="shared" si="94"/>
        <v>-2.818659488715639E-3</v>
      </c>
      <c r="Y280" s="82">
        <f t="shared" si="95"/>
        <v>-2.0613177534518174E-3</v>
      </c>
    </row>
    <row r="281" spans="1:25" ht="15.75" customHeight="1" x14ac:dyDescent="0.2">
      <c r="A281" s="211">
        <v>43875</v>
      </c>
      <c r="B281" s="281">
        <v>1027.220955</v>
      </c>
      <c r="C281" s="281">
        <v>1157.955729</v>
      </c>
      <c r="D281" s="281">
        <v>1157.2594280000001</v>
      </c>
      <c r="E281" s="281">
        <v>1032.1017360000001</v>
      </c>
      <c r="F281" s="281">
        <v>1159.2125100000001</v>
      </c>
      <c r="G281" s="82" t="str">
        <f t="shared" si="87"/>
        <v/>
      </c>
      <c r="H281" s="82" t="str">
        <f t="shared" si="88"/>
        <v/>
      </c>
      <c r="I281" s="82" t="str">
        <f t="shared" si="89"/>
        <v/>
      </c>
      <c r="J281" s="82">
        <f t="shared" si="90"/>
        <v>-4.8807810000000701E-3</v>
      </c>
      <c r="K281" s="82">
        <f t="shared" si="91"/>
        <v>-1.2567810000000464E-3</v>
      </c>
      <c r="L281" s="82">
        <f t="shared" si="92"/>
        <v>-1.9530819999999949E-3</v>
      </c>
      <c r="N281">
        <f t="shared" si="96"/>
        <v>1206</v>
      </c>
      <c r="O281" s="212" cm="1">
        <f t="array" ref="O281">INDEX($A:$A,N281)</f>
        <v>45223</v>
      </c>
      <c r="P281" cm="1">
        <f t="array" ref="P281">INDEX(B:B,$N281)/INDEX(B:B,$N$2)*1000</f>
        <v>1029.6847263277245</v>
      </c>
      <c r="Q281" cm="1">
        <f t="array" ref="Q281">INDEX(C:C,$N281)/INDEX(C:C,$N$2)*1000</f>
        <v>1026.7341095511065</v>
      </c>
      <c r="R281" cm="1">
        <f t="array" ref="R281">INDEX(D:D,$N281)/INDEX(D:D,$N$2)*1000</f>
        <v>1027.3186154006514</v>
      </c>
      <c r="S281" cm="1">
        <f t="array" ref="S281">INDEX(E:E,$N281)/INDEX(E:E,$N$2)*1000</f>
        <v>1028.6902423630211</v>
      </c>
      <c r="T281" s="82">
        <f t="shared" si="97"/>
        <v>9.9448396470347682E-4</v>
      </c>
      <c r="U281" s="82" t="str">
        <f t="shared" si="98"/>
        <v/>
      </c>
      <c r="V281" s="82" t="str">
        <f t="shared" si="99"/>
        <v/>
      </c>
      <c r="W281" s="82" t="str">
        <f t="shared" si="93"/>
        <v/>
      </c>
      <c r="X281" s="82">
        <f t="shared" si="94"/>
        <v>-1.9561328119145857E-3</v>
      </c>
      <c r="Y281" s="82">
        <f t="shared" si="95"/>
        <v>-1.3716269623696461E-3</v>
      </c>
    </row>
    <row r="282" spans="1:25" ht="15.75" customHeight="1" x14ac:dyDescent="0.2">
      <c r="A282" s="211">
        <v>43879</v>
      </c>
      <c r="B282" s="281">
        <v>1027.7098550000001</v>
      </c>
      <c r="C282" s="281">
        <v>1158.3177189999999</v>
      </c>
      <c r="D282" s="281">
        <v>1157.657991</v>
      </c>
      <c r="E282" s="281">
        <v>1032.5823439999999</v>
      </c>
      <c r="F282" s="281">
        <v>1159.752309</v>
      </c>
      <c r="G282" s="82" t="str">
        <f t="shared" si="87"/>
        <v/>
      </c>
      <c r="H282" s="82" t="str">
        <f t="shared" si="88"/>
        <v/>
      </c>
      <c r="I282" s="82" t="str">
        <f t="shared" si="89"/>
        <v/>
      </c>
      <c r="J282" s="82">
        <f t="shared" si="90"/>
        <v>-4.8724889999998593E-3</v>
      </c>
      <c r="K282" s="82">
        <f t="shared" si="91"/>
        <v>-1.434590000000071E-3</v>
      </c>
      <c r="L282" s="82">
        <f t="shared" si="92"/>
        <v>-2.0943179999999301E-3</v>
      </c>
      <c r="N282">
        <f t="shared" si="96"/>
        <v>1207</v>
      </c>
      <c r="O282" s="212" cm="1">
        <f t="array" ref="O282">INDEX($A:$A,N282)</f>
        <v>45224</v>
      </c>
      <c r="P282" cm="1">
        <f t="array" ref="P282">INDEX(B:B,$N282)/INDEX(B:B,$N$2)*1000</f>
        <v>1022.1327113352603</v>
      </c>
      <c r="Q282" cm="1">
        <f t="array" ref="Q282">INDEX(C:C,$N282)/INDEX(C:C,$N$2)*1000</f>
        <v>1018.6198321587225</v>
      </c>
      <c r="R282" cm="1">
        <f t="array" ref="R282">INDEX(D:D,$N282)/INDEX(D:D,$N$2)*1000</f>
        <v>1019.3157204552699</v>
      </c>
      <c r="S282" cm="1">
        <f t="array" ref="S282">INDEX(E:E,$N282)/INDEX(E:E,$N$2)*1000</f>
        <v>1020.989067289783</v>
      </c>
      <c r="T282" s="82">
        <f t="shared" si="97"/>
        <v>1.1436440454773446E-3</v>
      </c>
      <c r="U282" s="82" t="str">
        <f t="shared" si="98"/>
        <v/>
      </c>
      <c r="V282" s="82" t="str">
        <f t="shared" si="99"/>
        <v/>
      </c>
      <c r="W282" s="82" t="str">
        <f t="shared" si="93"/>
        <v/>
      </c>
      <c r="X282" s="82">
        <f t="shared" si="94"/>
        <v>-2.3692351310604636E-3</v>
      </c>
      <c r="Y282" s="82">
        <f t="shared" si="95"/>
        <v>-1.6733468345130405E-3</v>
      </c>
    </row>
    <row r="283" spans="1:25" ht="15.75" customHeight="1" x14ac:dyDescent="0.2">
      <c r="A283" s="211">
        <v>43880</v>
      </c>
      <c r="B283" s="281">
        <v>1028.9381550000001</v>
      </c>
      <c r="C283" s="281">
        <v>1159.82997</v>
      </c>
      <c r="D283" s="281">
        <v>1159.144507</v>
      </c>
      <c r="E283" s="281">
        <v>1033.827213</v>
      </c>
      <c r="F283" s="281">
        <v>1161.1504930000001</v>
      </c>
      <c r="G283" s="82" t="str">
        <f t="shared" si="87"/>
        <v/>
      </c>
      <c r="H283" s="82" t="str">
        <f t="shared" si="88"/>
        <v/>
      </c>
      <c r="I283" s="82" t="str">
        <f t="shared" si="89"/>
        <v/>
      </c>
      <c r="J283" s="82">
        <f t="shared" si="90"/>
        <v>-4.8890579999999774E-3</v>
      </c>
      <c r="K283" s="82">
        <f t="shared" si="91"/>
        <v>-1.3205230000000938E-3</v>
      </c>
      <c r="L283" s="82">
        <f t="shared" si="92"/>
        <v>-2.005986000000121E-3</v>
      </c>
      <c r="N283">
        <f t="shared" si="96"/>
        <v>1208</v>
      </c>
      <c r="O283" s="212" cm="1">
        <f t="array" ref="O283">INDEX($A:$A,N283)</f>
        <v>45225</v>
      </c>
      <c r="P283" cm="1">
        <f t="array" ref="P283">INDEX(B:B,$N283)/INDEX(B:B,$N$2)*1000</f>
        <v>1024.3760754329185</v>
      </c>
      <c r="Q283" cm="1">
        <f t="array" ref="Q283">INDEX(C:C,$N283)/INDEX(C:C,$N$2)*1000</f>
        <v>1020.8415985875896</v>
      </c>
      <c r="R283" cm="1">
        <f t="array" ref="R283">INDEX(D:D,$N283)/INDEX(D:D,$N$2)*1000</f>
        <v>1021.5417647226268</v>
      </c>
      <c r="S283" cm="1">
        <f t="array" ref="S283">INDEX(E:E,$N283)/INDEX(E:E,$N$2)*1000</f>
        <v>1023.5882305518849</v>
      </c>
      <c r="T283" s="82">
        <f t="shared" si="97"/>
        <v>7.8784488103360675E-4</v>
      </c>
      <c r="U283" s="82" t="str">
        <f t="shared" si="98"/>
        <v/>
      </c>
      <c r="V283" s="82" t="str">
        <f t="shared" si="99"/>
        <v/>
      </c>
      <c r="W283" s="82" t="str">
        <f t="shared" si="93"/>
        <v/>
      </c>
      <c r="X283" s="82">
        <f t="shared" si="94"/>
        <v>-2.7466319642952611E-3</v>
      </c>
      <c r="Y283" s="82">
        <f t="shared" si="95"/>
        <v>-2.0464658292580679E-3</v>
      </c>
    </row>
    <row r="284" spans="1:25" ht="15.75" customHeight="1" x14ac:dyDescent="0.2">
      <c r="A284" s="211">
        <v>43881</v>
      </c>
      <c r="B284" s="281">
        <v>1029.337315</v>
      </c>
      <c r="C284" s="281">
        <v>1159.7610239999999</v>
      </c>
      <c r="D284" s="281">
        <v>1159.1765419999999</v>
      </c>
      <c r="E284" s="281">
        <v>1034.193978</v>
      </c>
      <c r="F284" s="281">
        <v>1161.5624270000001</v>
      </c>
      <c r="G284" s="82" t="str">
        <f t="shared" si="87"/>
        <v/>
      </c>
      <c r="H284" s="82" t="str">
        <f t="shared" si="88"/>
        <v/>
      </c>
      <c r="I284" s="82" t="str">
        <f t="shared" si="89"/>
        <v/>
      </c>
      <c r="J284" s="82">
        <f t="shared" si="90"/>
        <v>-4.8566630000000258E-3</v>
      </c>
      <c r="K284" s="82">
        <f t="shared" si="91"/>
        <v>-1.801403000000164E-3</v>
      </c>
      <c r="L284" s="82">
        <f t="shared" si="92"/>
        <v>-2.3858850000001439E-3</v>
      </c>
      <c r="N284">
        <f t="shared" si="96"/>
        <v>1209</v>
      </c>
      <c r="O284" s="212" cm="1">
        <f t="array" ref="O284">INDEX($A:$A,N284)</f>
        <v>45226</v>
      </c>
      <c r="P284" cm="1">
        <f t="array" ref="P284">INDEX(B:B,$N284)/INDEX(B:B,$N$2)*1000</f>
        <v>1023.7736329071994</v>
      </c>
      <c r="Q284" cm="1">
        <f t="array" ref="Q284">INDEX(C:C,$N284)/INDEX(C:C,$N$2)*1000</f>
        <v>1020.4279535075329</v>
      </c>
      <c r="R284" cm="1">
        <f t="array" ref="R284">INDEX(D:D,$N284)/INDEX(D:D,$N$2)*1000</f>
        <v>1021.0907201064467</v>
      </c>
      <c r="S284" cm="1">
        <f t="array" ref="S284">INDEX(E:E,$N284)/INDEX(E:E,$N$2)*1000</f>
        <v>1023.052700367897</v>
      </c>
      <c r="T284" s="82">
        <f t="shared" si="97"/>
        <v>7.2093253930233909E-4</v>
      </c>
      <c r="U284" s="82" t="str">
        <f t="shared" si="98"/>
        <v/>
      </c>
      <c r="V284" s="82" t="str">
        <f t="shared" si="99"/>
        <v/>
      </c>
      <c r="W284" s="82" t="str">
        <f t="shared" si="93"/>
        <v/>
      </c>
      <c r="X284" s="82">
        <f t="shared" si="94"/>
        <v>-2.6247468603640984E-3</v>
      </c>
      <c r="Y284" s="82">
        <f t="shared" si="95"/>
        <v>-1.9619802614503213E-3</v>
      </c>
    </row>
    <row r="285" spans="1:25" ht="15.75" customHeight="1" x14ac:dyDescent="0.2">
      <c r="A285" s="211">
        <v>43882</v>
      </c>
      <c r="B285" s="281">
        <v>1027.657755</v>
      </c>
      <c r="C285" s="281">
        <v>1155.928717</v>
      </c>
      <c r="D285" s="281">
        <v>1155.7237170000001</v>
      </c>
      <c r="E285" s="281">
        <v>1032.495212</v>
      </c>
      <c r="F285" s="281">
        <v>1159.654446</v>
      </c>
      <c r="G285" s="82" t="str">
        <f t="shared" si="87"/>
        <v/>
      </c>
      <c r="H285" s="82" t="str">
        <f t="shared" si="88"/>
        <v/>
      </c>
      <c r="I285" s="82" t="str">
        <f t="shared" si="89"/>
        <v/>
      </c>
      <c r="J285" s="82">
        <f t="shared" si="90"/>
        <v>-4.8374570000000857E-3</v>
      </c>
      <c r="K285" s="82">
        <f t="shared" si="91"/>
        <v>-3.725729000000001E-3</v>
      </c>
      <c r="L285" s="82">
        <f t="shared" si="92"/>
        <v>-3.930728999999928E-3</v>
      </c>
      <c r="N285">
        <f t="shared" si="96"/>
        <v>1210</v>
      </c>
      <c r="O285" s="212" cm="1">
        <f t="array" ref="O285">INDEX($A:$A,N285)</f>
        <v>45229</v>
      </c>
      <c r="P285" cm="1">
        <f t="array" ref="P285">INDEX(B:B,$N285)/INDEX(B:B,$N$2)*1000</f>
        <v>1024.5470284506409</v>
      </c>
      <c r="Q285" cm="1">
        <f t="array" ref="Q285">INDEX(C:C,$N285)/INDEX(C:C,$N$2)*1000</f>
        <v>1021.5958702277321</v>
      </c>
      <c r="R285" cm="1">
        <f t="array" ref="R285">INDEX(D:D,$N285)/INDEX(D:D,$N$2)*1000</f>
        <v>1022.1804839399615</v>
      </c>
      <c r="S285" cm="1">
        <f t="array" ref="S285">INDEX(E:E,$N285)/INDEX(E:E,$N$2)*1000</f>
        <v>1023.7177297424552</v>
      </c>
      <c r="T285" s="82">
        <f t="shared" si="97"/>
        <v>8.2929870818577458E-4</v>
      </c>
      <c r="U285" s="82" t="str">
        <f t="shared" si="98"/>
        <v/>
      </c>
      <c r="V285" s="82" t="str">
        <f t="shared" si="99"/>
        <v/>
      </c>
      <c r="W285" s="82" t="str">
        <f t="shared" si="93"/>
        <v/>
      </c>
      <c r="X285" s="82">
        <f t="shared" si="94"/>
        <v>-2.1218595147230418E-3</v>
      </c>
      <c r="Y285" s="82">
        <f t="shared" si="95"/>
        <v>-1.5372458024936577E-3</v>
      </c>
    </row>
    <row r="286" spans="1:25" ht="15.75" customHeight="1" x14ac:dyDescent="0.2">
      <c r="A286" s="211">
        <v>43885</v>
      </c>
      <c r="B286" s="281">
        <v>1017.677855</v>
      </c>
      <c r="C286" s="281">
        <v>1139.565429</v>
      </c>
      <c r="D286" s="281">
        <v>1140.3649109999999</v>
      </c>
      <c r="E286" s="281">
        <v>1022.225594</v>
      </c>
      <c r="F286" s="281">
        <v>1148.12005</v>
      </c>
      <c r="G286" s="82" t="str">
        <f t="shared" si="87"/>
        <v/>
      </c>
      <c r="H286" s="82" t="str">
        <f t="shared" si="88"/>
        <v/>
      </c>
      <c r="I286" s="82" t="str">
        <f t="shared" si="89"/>
        <v/>
      </c>
      <c r="J286" s="82">
        <f t="shared" si="90"/>
        <v>-4.5477389999999786E-3</v>
      </c>
      <c r="K286" s="82">
        <f t="shared" si="91"/>
        <v>-8.5546209999999966E-3</v>
      </c>
      <c r="L286" s="82">
        <f t="shared" si="92"/>
        <v>-7.7551390000000992E-3</v>
      </c>
      <c r="N286">
        <f t="shared" si="96"/>
        <v>1211</v>
      </c>
      <c r="O286" s="212" cm="1">
        <f t="array" ref="O286">INDEX($A:$A,N286)</f>
        <v>45230</v>
      </c>
      <c r="P286" cm="1">
        <f t="array" ref="P286">INDEX(B:B,$N286)/INDEX(B:B,$N$2)*1000</f>
        <v>1026.8671123236218</v>
      </c>
      <c r="Q286" cm="1">
        <f t="array" ref="Q286">INDEX(C:C,$N286)/INDEX(C:C,$N$2)*1000</f>
        <v>1023.8654394281184</v>
      </c>
      <c r="R286" cm="1">
        <f t="array" ref="R286">INDEX(D:D,$N286)/INDEX(D:D,$N$2)*1000</f>
        <v>1024.460060375329</v>
      </c>
      <c r="S286" cm="1">
        <f t="array" ref="S286">INDEX(E:E,$N286)/INDEX(E:E,$N$2)*1000</f>
        <v>1025.9783734144635</v>
      </c>
      <c r="T286" s="82">
        <f t="shared" si="97"/>
        <v>8.8873890915829176E-4</v>
      </c>
      <c r="U286" s="82" t="str">
        <f t="shared" si="98"/>
        <v/>
      </c>
      <c r="V286" s="82" t="str">
        <f t="shared" si="99"/>
        <v/>
      </c>
      <c r="W286" s="82" t="str">
        <f t="shared" si="93"/>
        <v/>
      </c>
      <c r="X286" s="82">
        <f t="shared" si="94"/>
        <v>-2.1129339863450694E-3</v>
      </c>
      <c r="Y286" s="82">
        <f t="shared" si="95"/>
        <v>-1.5183130391344549E-3</v>
      </c>
    </row>
    <row r="287" spans="1:25" ht="15.75" customHeight="1" x14ac:dyDescent="0.2">
      <c r="A287" s="211">
        <v>43886</v>
      </c>
      <c r="B287" s="281">
        <v>1008.068025</v>
      </c>
      <c r="C287" s="281">
        <v>1126.168077</v>
      </c>
      <c r="D287" s="281">
        <v>1127.4744659999999</v>
      </c>
      <c r="E287" s="281">
        <v>1012.325727</v>
      </c>
      <c r="F287" s="281">
        <v>1137.000943</v>
      </c>
      <c r="G287" s="82" t="str">
        <f t="shared" si="87"/>
        <v/>
      </c>
      <c r="H287" s="82" t="str">
        <f t="shared" si="88"/>
        <v/>
      </c>
      <c r="I287" s="82" t="str">
        <f t="shared" si="89"/>
        <v/>
      </c>
      <c r="J287" s="82">
        <f t="shared" si="90"/>
        <v>-4.2577019999999952E-3</v>
      </c>
      <c r="K287" s="82">
        <f t="shared" si="91"/>
        <v>-1.0832865999999967E-2</v>
      </c>
      <c r="L287" s="82">
        <f t="shared" si="92"/>
        <v>-9.526477000000113E-3</v>
      </c>
      <c r="N287">
        <f t="shared" si="96"/>
        <v>1212</v>
      </c>
      <c r="O287" s="212" cm="1">
        <f t="array" ref="O287">INDEX($A:$A,N287)</f>
        <v>45231</v>
      </c>
      <c r="P287" cm="1">
        <f t="array" ref="P287">INDEX(B:B,$N287)/INDEX(B:B,$N$2)*1000</f>
        <v>1037.6664972737212</v>
      </c>
      <c r="Q287" cm="1">
        <f t="array" ref="Q287">INDEX(C:C,$N287)/INDEX(C:C,$N$2)*1000</f>
        <v>1034.0007442200226</v>
      </c>
      <c r="R287" cm="1">
        <f t="array" ref="R287">INDEX(D:D,$N287)/INDEX(D:D,$N$2)*1000</f>
        <v>1034.7269164879949</v>
      </c>
      <c r="S287" cm="1">
        <f t="array" ref="S287">INDEX(E:E,$N287)/INDEX(E:E,$N$2)*1000</f>
        <v>1037.0630778725395</v>
      </c>
      <c r="T287" s="82">
        <f t="shared" si="97"/>
        <v>6.034194011817817E-4</v>
      </c>
      <c r="U287" s="82" t="str">
        <f t="shared" si="98"/>
        <v/>
      </c>
      <c r="V287" s="82" t="str">
        <f t="shared" si="99"/>
        <v/>
      </c>
      <c r="W287" s="82" t="str">
        <f t="shared" si="93"/>
        <v/>
      </c>
      <c r="X287" s="82">
        <f t="shared" si="94"/>
        <v>-3.062333652516827E-3</v>
      </c>
      <c r="Y287" s="82">
        <f t="shared" si="95"/>
        <v>-2.3361613845445392E-3</v>
      </c>
    </row>
    <row r="288" spans="1:25" ht="15.75" customHeight="1" x14ac:dyDescent="0.2">
      <c r="A288" s="211">
        <v>43887</v>
      </c>
      <c r="B288" s="281">
        <v>1004.926495</v>
      </c>
      <c r="C288" s="281">
        <v>1123.2026969999999</v>
      </c>
      <c r="D288" s="281">
        <v>1124.398829</v>
      </c>
      <c r="E288" s="281">
        <v>1009.2515509999999</v>
      </c>
      <c r="F288" s="281">
        <v>1133.5481609999999</v>
      </c>
      <c r="G288" s="82" t="str">
        <f t="shared" si="87"/>
        <v/>
      </c>
      <c r="H288" s="82" t="str">
        <f t="shared" si="88"/>
        <v/>
      </c>
      <c r="I288" s="82" t="str">
        <f t="shared" si="89"/>
        <v/>
      </c>
      <c r="J288" s="82">
        <f t="shared" si="90"/>
        <v>-4.3250559999999045E-3</v>
      </c>
      <c r="K288" s="82">
        <f t="shared" si="91"/>
        <v>-1.0345463999999993E-2</v>
      </c>
      <c r="L288" s="82">
        <f t="shared" si="92"/>
        <v>-9.149331999999958E-3</v>
      </c>
      <c r="N288">
        <f t="shared" si="96"/>
        <v>1213</v>
      </c>
      <c r="O288" s="212" cm="1">
        <f t="array" ref="O288">INDEX($A:$A,N288)</f>
        <v>45232</v>
      </c>
      <c r="P288" cm="1">
        <f t="array" ref="P288">INDEX(B:B,$N288)/INDEX(B:B,$N$2)*1000</f>
        <v>1047.6846628503263</v>
      </c>
      <c r="Q288" cm="1">
        <f t="array" ref="Q288">INDEX(C:C,$N288)/INDEX(C:C,$N$2)*1000</f>
        <v>1044.8970274821111</v>
      </c>
      <c r="R288" cm="1">
        <f t="array" ref="R288">INDEX(D:D,$N288)/INDEX(D:D,$N$2)*1000</f>
        <v>1045.449248146932</v>
      </c>
      <c r="S288" cm="1">
        <f t="array" ref="S288">INDEX(E:E,$N288)/INDEX(E:E,$N$2)*1000</f>
        <v>1047.1830853594165</v>
      </c>
      <c r="T288" s="82">
        <f t="shared" si="97"/>
        <v>5.0157749090976717E-4</v>
      </c>
      <c r="U288" s="82" t="str">
        <f t="shared" si="98"/>
        <v/>
      </c>
      <c r="V288" s="82" t="str">
        <f t="shared" si="99"/>
        <v/>
      </c>
      <c r="W288" s="82" t="str">
        <f t="shared" si="93"/>
        <v/>
      </c>
      <c r="X288" s="82">
        <f t="shared" si="94"/>
        <v>-2.2860578773054386E-3</v>
      </c>
      <c r="Y288" s="82">
        <f t="shared" si="95"/>
        <v>-1.733837212484559E-3</v>
      </c>
    </row>
    <row r="289" spans="1:25" ht="15.75" customHeight="1" x14ac:dyDescent="0.2">
      <c r="A289" s="211">
        <v>43888</v>
      </c>
      <c r="B289" s="281">
        <v>995.52685499999995</v>
      </c>
      <c r="C289" s="281">
        <v>1108.2490399999999</v>
      </c>
      <c r="D289" s="281">
        <v>1110.301841</v>
      </c>
      <c r="E289" s="281">
        <v>999.35547970000005</v>
      </c>
      <c r="F289" s="281">
        <v>1122.4333160000001</v>
      </c>
      <c r="G289" s="82" t="str">
        <f t="shared" si="87"/>
        <v/>
      </c>
      <c r="H289" s="82" t="str">
        <f t="shared" si="88"/>
        <v/>
      </c>
      <c r="I289" s="82" t="str">
        <f t="shared" si="89"/>
        <v/>
      </c>
      <c r="J289" s="82">
        <f t="shared" si="90"/>
        <v>-3.8286247000000914E-3</v>
      </c>
      <c r="K289" s="82">
        <f t="shared" si="91"/>
        <v>-1.4184276000000181E-2</v>
      </c>
      <c r="L289" s="82">
        <f t="shared" si="92"/>
        <v>-1.2131475000000136E-2</v>
      </c>
      <c r="N289">
        <f t="shared" si="96"/>
        <v>1214</v>
      </c>
      <c r="O289" s="212" cm="1">
        <f t="array" ref="O289">INDEX($A:$A,N289)</f>
        <v>45233</v>
      </c>
      <c r="P289" cm="1">
        <f t="array" ref="P289">INDEX(B:B,$N289)/INDEX(B:B,$N$2)*1000</f>
        <v>1056.1337523166383</v>
      </c>
      <c r="Q289" cm="1">
        <f t="array" ref="Q289">INDEX(C:C,$N289)/INDEX(C:C,$N$2)*1000</f>
        <v>1053.8489149601237</v>
      </c>
      <c r="R289" cm="1">
        <f t="array" ref="R289">INDEX(D:D,$N289)/INDEX(D:D,$N$2)*1000</f>
        <v>1054.3015330511846</v>
      </c>
      <c r="S289" cm="1">
        <f t="array" ref="S289">INDEX(E:E,$N289)/INDEX(E:E,$N$2)*1000</f>
        <v>1055.9439809072483</v>
      </c>
      <c r="T289" s="82">
        <f t="shared" si="97"/>
        <v>1.8977140939000492E-4</v>
      </c>
      <c r="U289" s="82" t="str">
        <f t="shared" si="98"/>
        <v/>
      </c>
      <c r="V289" s="82" t="str">
        <f t="shared" si="99"/>
        <v/>
      </c>
      <c r="W289" s="82" t="str">
        <f t="shared" si="93"/>
        <v/>
      </c>
      <c r="X289" s="82">
        <f t="shared" si="94"/>
        <v>-2.0950659471245673E-3</v>
      </c>
      <c r="Y289" s="82">
        <f t="shared" si="95"/>
        <v>-1.6424478560636544E-3</v>
      </c>
    </row>
    <row r="290" spans="1:25" ht="15.75" customHeight="1" x14ac:dyDescent="0.2">
      <c r="A290" s="211">
        <v>43889</v>
      </c>
      <c r="B290" s="281">
        <v>992.29575499999999</v>
      </c>
      <c r="C290" s="281">
        <v>1104.3573630000001</v>
      </c>
      <c r="D290" s="281">
        <v>1106.4610090000001</v>
      </c>
      <c r="E290" s="281">
        <v>995.85015190000001</v>
      </c>
      <c r="F290" s="281">
        <v>1118.4962820000001</v>
      </c>
      <c r="G290" s="82" t="str">
        <f t="shared" si="87"/>
        <v/>
      </c>
      <c r="H290" s="82" t="str">
        <f t="shared" si="88"/>
        <v/>
      </c>
      <c r="I290" s="82" t="str">
        <f t="shared" si="89"/>
        <v/>
      </c>
      <c r="J290" s="82">
        <f t="shared" si="90"/>
        <v>-3.554396900000029E-3</v>
      </c>
      <c r="K290" s="82">
        <f t="shared" si="91"/>
        <v>-1.4138918999999988E-2</v>
      </c>
      <c r="L290" s="82">
        <f t="shared" si="92"/>
        <v>-1.2035272999999961E-2</v>
      </c>
      <c r="N290">
        <f t="shared" si="96"/>
        <v>1215</v>
      </c>
      <c r="O290" s="212" cm="1">
        <f t="array" ref="O290">INDEX($A:$A,N290)</f>
        <v>45236</v>
      </c>
      <c r="P290" cm="1">
        <f t="array" ref="P290">INDEX(B:B,$N290)/INDEX(B:B,$N$2)*1000</f>
        <v>1052.8440234980092</v>
      </c>
      <c r="Q290" cm="1">
        <f t="array" ref="Q290">INDEX(C:C,$N290)/INDEX(C:C,$N$2)*1000</f>
        <v>1050.6626987792508</v>
      </c>
      <c r="R290" cm="1">
        <f t="array" ref="R290">INDEX(D:D,$N290)/INDEX(D:D,$N$2)*1000</f>
        <v>1051.0948117845892</v>
      </c>
      <c r="S290" cm="1">
        <f t="array" ref="S290">INDEX(E:E,$N290)/INDEX(E:E,$N$2)*1000</f>
        <v>1052.4056376217234</v>
      </c>
      <c r="T290" s="82">
        <f t="shared" si="97"/>
        <v>4.3838587628579264E-4</v>
      </c>
      <c r="U290" s="82" t="str">
        <f t="shared" si="98"/>
        <v/>
      </c>
      <c r="V290" s="82" t="str">
        <f t="shared" si="99"/>
        <v/>
      </c>
      <c r="W290" s="82" t="str">
        <f t="shared" si="93"/>
        <v/>
      </c>
      <c r="X290" s="82">
        <f t="shared" si="94"/>
        <v>-1.7429388424725404E-3</v>
      </c>
      <c r="Y290" s="82">
        <f t="shared" si="95"/>
        <v>-1.3108258371341891E-3</v>
      </c>
    </row>
    <row r="291" spans="1:25" ht="15.75" customHeight="1" x14ac:dyDescent="0.2">
      <c r="A291" s="211">
        <v>43892</v>
      </c>
      <c r="B291" s="281">
        <v>1000.962255</v>
      </c>
      <c r="C291" s="281">
        <v>1117.431767</v>
      </c>
      <c r="D291" s="281">
        <v>1118.884669</v>
      </c>
      <c r="E291" s="281">
        <v>1005.1817129999999</v>
      </c>
      <c r="F291" s="281">
        <v>1128.9770920000001</v>
      </c>
      <c r="G291" s="82" t="str">
        <f t="shared" si="87"/>
        <v/>
      </c>
      <c r="H291" s="82" t="str">
        <f t="shared" si="88"/>
        <v/>
      </c>
      <c r="I291" s="82" t="str">
        <f t="shared" si="89"/>
        <v/>
      </c>
      <c r="J291" s="82">
        <f t="shared" si="90"/>
        <v>-4.2194579999999182E-3</v>
      </c>
      <c r="K291" s="82">
        <f t="shared" si="91"/>
        <v>-1.1545325000000047E-2</v>
      </c>
      <c r="L291" s="82">
        <f t="shared" si="92"/>
        <v>-1.0092423000000053E-2</v>
      </c>
      <c r="N291">
        <f t="shared" si="96"/>
        <v>1216</v>
      </c>
      <c r="O291" s="212" cm="1">
        <f t="array" ref="O291">INDEX($A:$A,N291)</f>
        <v>45237</v>
      </c>
      <c r="P291" cm="1">
        <f t="array" ref="P291">INDEX(B:B,$N291)/INDEX(B:B,$N$2)*1000</f>
        <v>1055.0655326307747</v>
      </c>
      <c r="Q291" cm="1">
        <f t="array" ref="Q291">INDEX(C:C,$N291)/INDEX(C:C,$N$2)*1000</f>
        <v>1053.2271812899892</v>
      </c>
      <c r="R291" cm="1">
        <f t="array" ref="R291">INDEX(D:D,$N291)/INDEX(D:D,$N$2)*1000</f>
        <v>1053.5913525153494</v>
      </c>
      <c r="S291" cm="1">
        <f t="array" ref="S291">INDEX(E:E,$N291)/INDEX(E:E,$N$2)*1000</f>
        <v>1054.629175544685</v>
      </c>
      <c r="T291" s="82">
        <f t="shared" si="97"/>
        <v>4.3635708608962887E-4</v>
      </c>
      <c r="U291" s="82" t="str">
        <f t="shared" si="98"/>
        <v/>
      </c>
      <c r="V291" s="82" t="str">
        <f t="shared" si="99"/>
        <v/>
      </c>
      <c r="W291" s="82" t="str">
        <f t="shared" si="93"/>
        <v/>
      </c>
      <c r="X291" s="82">
        <f t="shared" si="94"/>
        <v>-1.4019942546958646E-3</v>
      </c>
      <c r="Y291" s="82">
        <f t="shared" si="95"/>
        <v>-1.0378230293356409E-3</v>
      </c>
    </row>
    <row r="292" spans="1:25" ht="15.75" customHeight="1" x14ac:dyDescent="0.2">
      <c r="A292" s="211">
        <v>43893</v>
      </c>
      <c r="B292" s="281">
        <v>1000.9752549999999</v>
      </c>
      <c r="C292" s="281">
        <v>1114.5542600000001</v>
      </c>
      <c r="D292" s="281">
        <v>1116.5714840000001</v>
      </c>
      <c r="E292" s="281">
        <v>1004.773595</v>
      </c>
      <c r="F292" s="281">
        <v>1128.5187120000001</v>
      </c>
      <c r="G292" s="82" t="str">
        <f t="shared" si="87"/>
        <v/>
      </c>
      <c r="H292" s="82" t="str">
        <f t="shared" si="88"/>
        <v/>
      </c>
      <c r="I292" s="82" t="str">
        <f t="shared" si="89"/>
        <v/>
      </c>
      <c r="J292" s="82">
        <f t="shared" si="90"/>
        <v>-3.7983400000000528E-3</v>
      </c>
      <c r="K292" s="82">
        <f t="shared" si="91"/>
        <v>-1.3964451999999938E-2</v>
      </c>
      <c r="L292" s="82">
        <f t="shared" si="92"/>
        <v>-1.1947227999999996E-2</v>
      </c>
      <c r="N292">
        <f t="shared" si="96"/>
        <v>1217</v>
      </c>
      <c r="O292" s="212" cm="1">
        <f t="array" ref="O292">INDEX($A:$A,N292)</f>
        <v>45238</v>
      </c>
      <c r="P292" cm="1">
        <f t="array" ref="P292">INDEX(B:B,$N292)/INDEX(B:B,$N$2)*1000</f>
        <v>1057.6946839559048</v>
      </c>
      <c r="Q292" cm="1">
        <f t="array" ref="Q292">INDEX(C:C,$N292)/INDEX(C:C,$N$2)*1000</f>
        <v>1055.560971795793</v>
      </c>
      <c r="R292" cm="1">
        <f t="array" ref="R292">INDEX(D:D,$N292)/INDEX(D:D,$N$2)*1000</f>
        <v>1055.983652499875</v>
      </c>
      <c r="S292" cm="1">
        <f t="array" ref="S292">INDEX(E:E,$N292)/INDEX(E:E,$N$2)*1000</f>
        <v>1057.3371271108851</v>
      </c>
      <c r="T292" s="82">
        <f t="shared" si="97"/>
        <v>3.5755684501964424E-4</v>
      </c>
      <c r="U292" s="82" t="str">
        <f t="shared" si="98"/>
        <v/>
      </c>
      <c r="V292" s="82" t="str">
        <f t="shared" si="99"/>
        <v/>
      </c>
      <c r="W292" s="82" t="str">
        <f t="shared" si="93"/>
        <v/>
      </c>
      <c r="X292" s="82">
        <f t="shared" si="94"/>
        <v>-1.7761553150921828E-3</v>
      </c>
      <c r="Y292" s="82">
        <f t="shared" si="95"/>
        <v>-1.3534746110101423E-3</v>
      </c>
    </row>
    <row r="293" spans="1:25" ht="15.75" customHeight="1" x14ac:dyDescent="0.2">
      <c r="A293" s="211">
        <v>43894</v>
      </c>
      <c r="B293" s="281">
        <v>1014.5717550000001</v>
      </c>
      <c r="C293" s="281">
        <v>1132.776077</v>
      </c>
      <c r="D293" s="281">
        <v>1134.2192219999999</v>
      </c>
      <c r="E293" s="281">
        <v>1019.27636</v>
      </c>
      <c r="F293" s="281">
        <v>1144.807597</v>
      </c>
      <c r="G293" s="82" t="str">
        <f t="shared" si="87"/>
        <v/>
      </c>
      <c r="H293" s="82" t="str">
        <f t="shared" si="88"/>
        <v/>
      </c>
      <c r="I293" s="82" t="str">
        <f t="shared" si="89"/>
        <v/>
      </c>
      <c r="J293" s="82">
        <f t="shared" si="90"/>
        <v>-4.7046049999999017E-3</v>
      </c>
      <c r="K293" s="82">
        <f t="shared" si="91"/>
        <v>-1.203152E-2</v>
      </c>
      <c r="L293" s="82">
        <f t="shared" si="92"/>
        <v>-1.0588375000000042E-2</v>
      </c>
      <c r="N293">
        <f t="shared" si="96"/>
        <v>1218</v>
      </c>
      <c r="O293" s="212" cm="1">
        <f t="array" ref="O293">INDEX($A:$A,N293)</f>
        <v>45239</v>
      </c>
      <c r="P293" cm="1">
        <f t="array" ref="P293">INDEX(B:B,$N293)/INDEX(B:B,$N$2)*1000</f>
        <v>1051.3045281826016</v>
      </c>
      <c r="Q293" cm="1">
        <f t="array" ref="Q293">INDEX(C:C,$N293)/INDEX(C:C,$N$2)*1000</f>
        <v>1049.2777470028643</v>
      </c>
      <c r="R293" cm="1">
        <f t="array" ref="R293">INDEX(D:D,$N293)/INDEX(D:D,$N$2)*1000</f>
        <v>1049.6792452285436</v>
      </c>
      <c r="S293" cm="1">
        <f t="array" ref="S293">INDEX(E:E,$N293)/INDEX(E:E,$N$2)*1000</f>
        <v>1050.7565771612533</v>
      </c>
      <c r="T293" s="82">
        <f t="shared" si="97"/>
        <v>5.4795102134835361E-4</v>
      </c>
      <c r="U293" s="82" t="str">
        <f t="shared" si="98"/>
        <v/>
      </c>
      <c r="V293" s="82" t="str">
        <f t="shared" si="99"/>
        <v/>
      </c>
      <c r="W293" s="82" t="str">
        <f t="shared" si="93"/>
        <v/>
      </c>
      <c r="X293" s="82">
        <f t="shared" si="94"/>
        <v>-1.4788301583889734E-3</v>
      </c>
      <c r="Y293" s="82">
        <f t="shared" si="95"/>
        <v>-1.0773319327097397E-3</v>
      </c>
    </row>
    <row r="294" spans="1:25" ht="15.75" customHeight="1" x14ac:dyDescent="0.2">
      <c r="A294" s="211">
        <v>43895</v>
      </c>
      <c r="B294" s="281">
        <v>1011.223255</v>
      </c>
      <c r="C294" s="281">
        <v>1122.151239</v>
      </c>
      <c r="D294" s="281">
        <v>1124.9332890000001</v>
      </c>
      <c r="E294" s="281">
        <v>1015.302697</v>
      </c>
      <c r="F294" s="281">
        <v>1140.3445489999999</v>
      </c>
      <c r="G294" s="82" t="str">
        <f t="shared" si="87"/>
        <v/>
      </c>
      <c r="H294" s="82" t="str">
        <f t="shared" si="88"/>
        <v/>
      </c>
      <c r="I294" s="82" t="str">
        <f t="shared" si="89"/>
        <v/>
      </c>
      <c r="J294" s="82">
        <f t="shared" si="90"/>
        <v>-4.0794419999999722E-3</v>
      </c>
      <c r="K294" s="82">
        <f t="shared" si="91"/>
        <v>-1.8193309999999883E-2</v>
      </c>
      <c r="L294" s="82">
        <f t="shared" si="92"/>
        <v>-1.5411259999999857E-2</v>
      </c>
      <c r="N294">
        <f t="shared" si="96"/>
        <v>1219</v>
      </c>
      <c r="O294" s="212" cm="1">
        <f t="array" ref="O294">INDEX($A:$A,N294)</f>
        <v>45240</v>
      </c>
      <c r="P294" cm="1">
        <f t="array" ref="P294">INDEX(B:B,$N294)/INDEX(B:B,$N$2)*1000</f>
        <v>1055.5433733128987</v>
      </c>
      <c r="Q294" cm="1">
        <f t="array" ref="Q294">INDEX(C:C,$N294)/INDEX(C:C,$N$2)*1000</f>
        <v>1053.6885911816316</v>
      </c>
      <c r="R294" cm="1">
        <f t="array" ref="R294">INDEX(D:D,$N294)/INDEX(D:D,$N$2)*1000</f>
        <v>1054.0560165471061</v>
      </c>
      <c r="S294" cm="1">
        <f t="array" ref="S294">INDEX(E:E,$N294)/INDEX(E:E,$N$2)*1000</f>
        <v>1054.8691791425708</v>
      </c>
      <c r="T294" s="82">
        <f t="shared" si="97"/>
        <v>6.7419417032783715E-4</v>
      </c>
      <c r="U294" s="82" t="str">
        <f t="shared" si="98"/>
        <v/>
      </c>
      <c r="V294" s="82" t="str">
        <f t="shared" si="99"/>
        <v/>
      </c>
      <c r="W294" s="82" t="str">
        <f t="shared" si="93"/>
        <v/>
      </c>
      <c r="X294" s="82">
        <f t="shared" si="94"/>
        <v>-1.1805879609391922E-3</v>
      </c>
      <c r="Y294" s="82">
        <f t="shared" si="95"/>
        <v>-8.1316259546474607E-4</v>
      </c>
    </row>
    <row r="295" spans="1:25" ht="15.75" customHeight="1" x14ac:dyDescent="0.2">
      <c r="A295" s="211">
        <v>43896</v>
      </c>
      <c r="B295" s="281">
        <v>1009.674835</v>
      </c>
      <c r="C295" s="281">
        <v>1116.1808510000001</v>
      </c>
      <c r="D295" s="281">
        <v>1119.788331</v>
      </c>
      <c r="E295" s="281">
        <v>1013.027498</v>
      </c>
      <c r="F295" s="281">
        <v>1137.7891420000001</v>
      </c>
      <c r="G295" s="82" t="str">
        <f t="shared" si="87"/>
        <v/>
      </c>
      <c r="H295" s="82" t="str">
        <f t="shared" si="88"/>
        <v/>
      </c>
      <c r="I295" s="82" t="str">
        <f t="shared" si="89"/>
        <v/>
      </c>
      <c r="J295" s="82">
        <f t="shared" si="90"/>
        <v>-3.352663000000007E-3</v>
      </c>
      <c r="K295" s="82">
        <f t="shared" si="91"/>
        <v>-2.1608291000000009E-2</v>
      </c>
      <c r="L295" s="82">
        <f t="shared" si="92"/>
        <v>-1.8000811000000113E-2</v>
      </c>
      <c r="N295">
        <f t="shared" si="96"/>
        <v>1220</v>
      </c>
      <c r="O295" s="212" cm="1">
        <f t="array" ref="O295">INDEX($A:$A,N295)</f>
        <v>45243</v>
      </c>
      <c r="P295" cm="1">
        <f t="array" ref="P295">INDEX(B:B,$N295)/INDEX(B:B,$N$2)*1000</f>
        <v>1056.5790341437939</v>
      </c>
      <c r="Q295" cm="1">
        <f t="array" ref="Q295">INDEX(C:C,$N295)/INDEX(C:C,$N$2)*1000</f>
        <v>1055.0511897336312</v>
      </c>
      <c r="R295" cm="1">
        <f t="array" ref="R295">INDEX(D:D,$N295)/INDEX(D:D,$N$2)*1000</f>
        <v>1055.3538501533003</v>
      </c>
      <c r="S295" cm="1">
        <f t="array" ref="S295">INDEX(E:E,$N295)/INDEX(E:E,$N$2)*1000</f>
        <v>1056.5372450815571</v>
      </c>
      <c r="T295" s="82">
        <f t="shared" si="97"/>
        <v>4.1789062236830431E-5</v>
      </c>
      <c r="U295" s="82" t="str">
        <f t="shared" si="98"/>
        <v/>
      </c>
      <c r="V295" s="82" t="str">
        <f t="shared" si="99"/>
        <v/>
      </c>
      <c r="W295" s="82" t="str">
        <f t="shared" si="93"/>
        <v/>
      </c>
      <c r="X295" s="82">
        <f t="shared" si="94"/>
        <v>-1.4860553479259125E-3</v>
      </c>
      <c r="Y295" s="82">
        <f t="shared" si="95"/>
        <v>-1.1833949282568027E-3</v>
      </c>
    </row>
    <row r="296" spans="1:25" ht="15.75" customHeight="1" x14ac:dyDescent="0.2">
      <c r="A296" s="211">
        <v>43899</v>
      </c>
      <c r="B296" s="281">
        <v>982.06025499999998</v>
      </c>
      <c r="C296" s="281">
        <v>1066.8227039999999</v>
      </c>
      <c r="D296" s="281">
        <v>1074.005834</v>
      </c>
      <c r="E296" s="281">
        <v>982.76337669999998</v>
      </c>
      <c r="F296" s="281">
        <v>1103.7977760000001</v>
      </c>
      <c r="G296" s="82" t="str">
        <f t="shared" si="87"/>
        <v/>
      </c>
      <c r="H296" s="82" t="str">
        <f t="shared" si="88"/>
        <v/>
      </c>
      <c r="I296" s="82" t="str">
        <f t="shared" si="89"/>
        <v/>
      </c>
      <c r="J296" s="82">
        <f t="shared" si="90"/>
        <v>-7.0312169999999701E-4</v>
      </c>
      <c r="K296" s="82">
        <f t="shared" si="91"/>
        <v>-3.6975072000000185E-2</v>
      </c>
      <c r="L296" s="82">
        <f t="shared" si="92"/>
        <v>-2.9791942000000064E-2</v>
      </c>
      <c r="N296">
        <f t="shared" si="96"/>
        <v>1221</v>
      </c>
      <c r="O296" s="212" cm="1">
        <f t="array" ref="O296">INDEX($A:$A,N296)</f>
        <v>45244</v>
      </c>
      <c r="P296" cm="1">
        <f t="array" ref="P296">INDEX(B:B,$N296)/INDEX(B:B,$N$2)*1000</f>
        <v>1067.1055250814591</v>
      </c>
      <c r="Q296" cm="1">
        <f t="array" ref="Q296">INDEX(C:C,$N296)/INDEX(C:C,$N$2)*1000</f>
        <v>1067.4203667222373</v>
      </c>
      <c r="R296" cm="1">
        <f t="array" ref="R296">INDEX(D:D,$N296)/INDEX(D:D,$N$2)*1000</f>
        <v>1067.3579978855016</v>
      </c>
      <c r="S296" cm="1">
        <f t="array" ref="S296">INDEX(E:E,$N296)/INDEX(E:E,$N$2)*1000</f>
        <v>1068.2449368161178</v>
      </c>
      <c r="T296" s="82" t="str">
        <f t="shared" si="97"/>
        <v/>
      </c>
      <c r="U296" s="82" t="str">
        <f t="shared" si="98"/>
        <v/>
      </c>
      <c r="V296" s="82" t="str">
        <f t="shared" si="99"/>
        <v/>
      </c>
      <c r="W296" s="82">
        <f t="shared" si="93"/>
        <v>-1.139411734658779E-3</v>
      </c>
      <c r="X296" s="82">
        <f t="shared" si="94"/>
        <v>-8.2457009388053849E-4</v>
      </c>
      <c r="Y296" s="82">
        <f t="shared" si="95"/>
        <v>-8.869389306162248E-4</v>
      </c>
    </row>
    <row r="297" spans="1:25" ht="15.75" customHeight="1" x14ac:dyDescent="0.2">
      <c r="A297" s="211">
        <v>43900</v>
      </c>
      <c r="B297" s="281">
        <v>996.55567499999995</v>
      </c>
      <c r="C297" s="281">
        <v>1090.795016</v>
      </c>
      <c r="D297" s="281">
        <v>1096.47912</v>
      </c>
      <c r="E297" s="281">
        <v>999.66061630000002</v>
      </c>
      <c r="F297" s="281">
        <v>1122.7760330000001</v>
      </c>
      <c r="G297" s="82" t="str">
        <f t="shared" si="87"/>
        <v/>
      </c>
      <c r="H297" s="82" t="str">
        <f t="shared" si="88"/>
        <v/>
      </c>
      <c r="I297" s="82" t="str">
        <f t="shared" si="89"/>
        <v/>
      </c>
      <c r="J297" s="82">
        <f t="shared" si="90"/>
        <v>-3.1049413000000642E-3</v>
      </c>
      <c r="K297" s="82">
        <f t="shared" si="91"/>
        <v>-3.1981017000000063E-2</v>
      </c>
      <c r="L297" s="82">
        <f t="shared" si="92"/>
        <v>-2.629691300000013E-2</v>
      </c>
      <c r="N297">
        <f t="shared" si="96"/>
        <v>1222</v>
      </c>
      <c r="O297" s="212" cm="1">
        <f t="array" ref="O297">INDEX($A:$A,N297)</f>
        <v>45245</v>
      </c>
      <c r="P297" cm="1">
        <f t="array" ref="P297">INDEX(B:B,$N297)/INDEX(B:B,$N$2)*1000</f>
        <v>1065.1877019606413</v>
      </c>
      <c r="Q297" cm="1">
        <f t="array" ref="Q297">INDEX(C:C,$N297)/INDEX(C:C,$N$2)*1000</f>
        <v>1065.8085974422945</v>
      </c>
      <c r="R297" cm="1">
        <f t="array" ref="R297">INDEX(D:D,$N297)/INDEX(D:D,$N$2)*1000</f>
        <v>1065.6856006968046</v>
      </c>
      <c r="S297" cm="1">
        <f t="array" ref="S297">INDEX(E:E,$N297)/INDEX(E:E,$N$2)*1000</f>
        <v>1066.1765589313759</v>
      </c>
      <c r="T297" s="82" t="str">
        <f t="shared" si="97"/>
        <v/>
      </c>
      <c r="U297" s="82" t="str">
        <f t="shared" si="98"/>
        <v/>
      </c>
      <c r="V297" s="82" t="str">
        <f t="shared" si="99"/>
        <v/>
      </c>
      <c r="W297" s="82">
        <f t="shared" si="93"/>
        <v>-9.8885697073455956E-4</v>
      </c>
      <c r="X297" s="82">
        <f t="shared" si="94"/>
        <v>-3.6796148908138095E-4</v>
      </c>
      <c r="Y297" s="82">
        <f t="shared" si="95"/>
        <v>-4.9095823457128058E-4</v>
      </c>
    </row>
    <row r="298" spans="1:25" ht="15.75" customHeight="1" x14ac:dyDescent="0.2">
      <c r="A298" s="211">
        <v>43901</v>
      </c>
      <c r="B298" s="281">
        <v>970.38375499999995</v>
      </c>
      <c r="C298" s="281">
        <v>1054.545928</v>
      </c>
      <c r="D298" s="281">
        <v>1061.5641330000001</v>
      </c>
      <c r="E298" s="281">
        <v>971.94570480000004</v>
      </c>
      <c r="F298" s="281">
        <v>1091.6478300000001</v>
      </c>
      <c r="G298" s="82" t="str">
        <f t="shared" si="87"/>
        <v/>
      </c>
      <c r="H298" s="82" t="str">
        <f t="shared" si="88"/>
        <v/>
      </c>
      <c r="I298" s="82" t="str">
        <f t="shared" si="89"/>
        <v/>
      </c>
      <c r="J298" s="82">
        <f t="shared" si="90"/>
        <v>-1.5619498000000931E-3</v>
      </c>
      <c r="K298" s="82">
        <f t="shared" si="91"/>
        <v>-3.710190200000011E-2</v>
      </c>
      <c r="L298" s="82">
        <f t="shared" si="92"/>
        <v>-3.0083697000000031E-2</v>
      </c>
      <c r="N298">
        <f t="shared" si="96"/>
        <v>1223</v>
      </c>
      <c r="O298" s="212" cm="1">
        <f t="array" ref="O298">INDEX($A:$A,N298)</f>
        <v>45246</v>
      </c>
      <c r="P298" cm="1">
        <f t="array" ref="P298">INDEX(B:B,$N298)/INDEX(B:B,$N$2)*1000</f>
        <v>1069.1991679220205</v>
      </c>
      <c r="Q298" cm="1">
        <f t="array" ref="Q298">INDEX(C:C,$N298)/INDEX(C:C,$N$2)*1000</f>
        <v>1070.3382631142449</v>
      </c>
      <c r="R298" cm="1">
        <f t="array" ref="R298">INDEX(D:D,$N298)/INDEX(D:D,$N$2)*1000</f>
        <v>1070.1126130036841</v>
      </c>
      <c r="S298" cm="1">
        <f t="array" ref="S298">INDEX(E:E,$N298)/INDEX(E:E,$N$2)*1000</f>
        <v>1070.4696444116971</v>
      </c>
      <c r="T298" s="82" t="str">
        <f t="shared" si="97"/>
        <v/>
      </c>
      <c r="U298" s="82" t="str">
        <f t="shared" si="98"/>
        <v/>
      </c>
      <c r="V298" s="82" t="str">
        <f t="shared" si="99"/>
        <v/>
      </c>
      <c r="W298" s="82">
        <f t="shared" si="93"/>
        <v>-1.2704764896766393E-3</v>
      </c>
      <c r="X298" s="82">
        <f t="shared" si="94"/>
        <v>-1.3138129745220793E-4</v>
      </c>
      <c r="Y298" s="82">
        <f t="shared" si="95"/>
        <v>-3.5703140801297194E-4</v>
      </c>
    </row>
    <row r="299" spans="1:25" ht="15.75" customHeight="1" x14ac:dyDescent="0.2">
      <c r="A299" s="211">
        <v>43902</v>
      </c>
      <c r="B299" s="281">
        <v>907.51725499999998</v>
      </c>
      <c r="C299" s="281">
        <v>976.56250790000001</v>
      </c>
      <c r="D299" s="281">
        <v>985.01180720000002</v>
      </c>
      <c r="E299" s="281">
        <v>905.64806429999999</v>
      </c>
      <c r="F299" s="281">
        <v>1017.185157</v>
      </c>
      <c r="G299" s="82">
        <f t="shared" si="87"/>
        <v>1.86919069999999E-3</v>
      </c>
      <c r="H299" s="82" t="str">
        <f t="shared" si="88"/>
        <v/>
      </c>
      <c r="I299" s="82" t="str">
        <f t="shared" si="89"/>
        <v/>
      </c>
      <c r="J299" s="82" t="str">
        <f t="shared" si="90"/>
        <v/>
      </c>
      <c r="K299" s="82">
        <f t="shared" si="91"/>
        <v>-4.0622649099999991E-2</v>
      </c>
      <c r="L299" s="82">
        <f t="shared" si="92"/>
        <v>-3.217334979999998E-2</v>
      </c>
      <c r="N299">
        <f t="shared" si="96"/>
        <v>1224</v>
      </c>
      <c r="O299" s="212" cm="1">
        <f t="array" ref="O299">INDEX($A:$A,N299)</f>
        <v>45247</v>
      </c>
      <c r="P299" cm="1">
        <f t="array" ref="P299">INDEX(B:B,$N299)/INDEX(B:B,$N$2)*1000</f>
        <v>1070.9323988905169</v>
      </c>
      <c r="Q299" cm="1">
        <f t="array" ref="Q299">INDEX(C:C,$N299)/INDEX(C:C,$N$2)*1000</f>
        <v>1072.4008842480048</v>
      </c>
      <c r="R299" cm="1">
        <f t="array" ref="R299">INDEX(D:D,$N299)/INDEX(D:D,$N$2)*1000</f>
        <v>1072.1099834585514</v>
      </c>
      <c r="S299" cm="1">
        <f t="array" ref="S299">INDEX(E:E,$N299)/INDEX(E:E,$N$2)*1000</f>
        <v>1072.9558093261148</v>
      </c>
      <c r="T299" s="82" t="str">
        <f t="shared" si="97"/>
        <v/>
      </c>
      <c r="U299" s="82" t="str">
        <f t="shared" si="98"/>
        <v/>
      </c>
      <c r="V299" s="82" t="str">
        <f t="shared" si="99"/>
        <v/>
      </c>
      <c r="W299" s="82">
        <f t="shared" si="93"/>
        <v>-2.0234104355979525E-3</v>
      </c>
      <c r="X299" s="82">
        <f t="shared" si="94"/>
        <v>-5.549250781100454E-4</v>
      </c>
      <c r="Y299" s="82">
        <f t="shared" si="95"/>
        <v>-8.458258675634625E-4</v>
      </c>
    </row>
    <row r="300" spans="1:25" ht="15.75" customHeight="1" x14ac:dyDescent="0.2">
      <c r="A300" s="211">
        <v>43903</v>
      </c>
      <c r="B300" s="281">
        <v>948.13325499999996</v>
      </c>
      <c r="C300" s="281">
        <v>1031.476525</v>
      </c>
      <c r="D300" s="281">
        <v>1038.117041</v>
      </c>
      <c r="E300" s="281">
        <v>950.1867297</v>
      </c>
      <c r="F300" s="281">
        <v>1067.2090800000001</v>
      </c>
      <c r="G300" s="82" t="str">
        <f t="shared" si="87"/>
        <v/>
      </c>
      <c r="H300" s="82" t="str">
        <f t="shared" si="88"/>
        <v/>
      </c>
      <c r="I300" s="82" t="str">
        <f t="shared" si="89"/>
        <v/>
      </c>
      <c r="J300" s="82">
        <f t="shared" si="90"/>
        <v>-2.053474700000038E-3</v>
      </c>
      <c r="K300" s="82">
        <f t="shared" si="91"/>
        <v>-3.5732555000000048E-2</v>
      </c>
      <c r="L300" s="82">
        <f t="shared" si="92"/>
        <v>-2.9092039000000115E-2</v>
      </c>
      <c r="N300">
        <f t="shared" si="96"/>
        <v>1225</v>
      </c>
      <c r="O300" s="212" cm="1">
        <f t="array" ref="O300">INDEX($A:$A,N300)</f>
        <v>45250</v>
      </c>
      <c r="P300" cm="1">
        <f t="array" ref="P300">INDEX(B:B,$N300)/INDEX(B:B,$N$2)*1000</f>
        <v>1074.3500701179014</v>
      </c>
      <c r="Q300" cm="1">
        <f t="array" ref="Q300">INDEX(C:C,$N300)/INDEX(C:C,$N$2)*1000</f>
        <v>1076.7455944583494</v>
      </c>
      <c r="R300" cm="1">
        <f t="array" ref="R300">INDEX(D:D,$N300)/INDEX(D:D,$N$2)*1000</f>
        <v>1076.2710505677574</v>
      </c>
      <c r="S300" cm="1">
        <f t="array" ref="S300">INDEX(E:E,$N300)/INDEX(E:E,$N$2)*1000</f>
        <v>1076.4568504587121</v>
      </c>
      <c r="T300" s="82" t="str">
        <f t="shared" si="97"/>
        <v/>
      </c>
      <c r="U300" s="82">
        <f t="shared" si="98"/>
        <v>2.8874399963729048E-4</v>
      </c>
      <c r="V300" s="82" t="str">
        <f t="shared" si="99"/>
        <v/>
      </c>
      <c r="W300" s="82">
        <f t="shared" si="93"/>
        <v>-2.1067803408107012E-3</v>
      </c>
      <c r="X300" s="82" t="str">
        <f t="shared" si="94"/>
        <v/>
      </c>
      <c r="Y300" s="82">
        <f t="shared" si="95"/>
        <v>-1.8579989095474049E-4</v>
      </c>
    </row>
    <row r="301" spans="1:25" ht="15.75" customHeight="1" x14ac:dyDescent="0.2">
      <c r="A301" s="211">
        <v>43906</v>
      </c>
      <c r="B301" s="281">
        <v>891.540255</v>
      </c>
      <c r="C301" s="281">
        <v>960.62608479999994</v>
      </c>
      <c r="D301" s="281">
        <v>968.68153110000003</v>
      </c>
      <c r="E301" s="281">
        <v>890.05773839999995</v>
      </c>
      <c r="F301" s="281">
        <v>999.67476969999996</v>
      </c>
      <c r="G301" s="82">
        <f t="shared" si="87"/>
        <v>1.4825166000000537E-3</v>
      </c>
      <c r="H301" s="82" t="str">
        <f t="shared" si="88"/>
        <v/>
      </c>
      <c r="I301" s="82" t="str">
        <f t="shared" si="89"/>
        <v/>
      </c>
      <c r="J301" s="82" t="str">
        <f t="shared" si="90"/>
        <v/>
      </c>
      <c r="K301" s="82">
        <f t="shared" si="91"/>
        <v>-3.9048684900000012E-2</v>
      </c>
      <c r="L301" s="82">
        <f t="shared" si="92"/>
        <v>-3.0993238599999928E-2</v>
      </c>
      <c r="N301">
        <f t="shared" si="96"/>
        <v>1226</v>
      </c>
      <c r="O301" s="212" cm="1">
        <f t="array" ref="O301">INDEX($A:$A,N301)</f>
        <v>45251</v>
      </c>
      <c r="P301" cm="1">
        <f t="array" ref="P301">INDEX(B:B,$N301)/INDEX(B:B,$N$2)*1000</f>
        <v>1070.0897791491766</v>
      </c>
      <c r="Q301" cm="1">
        <f t="array" ref="Q301">INDEX(C:C,$N301)/INDEX(C:C,$N$2)*1000</f>
        <v>1071.7744357816034</v>
      </c>
      <c r="R301" cm="1">
        <f t="array" ref="R301">INDEX(D:D,$N301)/INDEX(D:D,$N$2)*1000</f>
        <v>1071.4407118823226</v>
      </c>
      <c r="S301" cm="1">
        <f t="array" ref="S301">INDEX(E:E,$N301)/INDEX(E:E,$N$2)*1000</f>
        <v>1071.8813818955671</v>
      </c>
      <c r="T301" s="82" t="str">
        <f t="shared" si="97"/>
        <v/>
      </c>
      <c r="U301" s="82" t="str">
        <f t="shared" si="98"/>
        <v/>
      </c>
      <c r="V301" s="82" t="str">
        <f t="shared" si="99"/>
        <v/>
      </c>
      <c r="W301" s="82">
        <f t="shared" si="93"/>
        <v>-1.7916027463904811E-3</v>
      </c>
      <c r="X301" s="82">
        <f t="shared" si="94"/>
        <v>-1.0694611396365872E-4</v>
      </c>
      <c r="Y301" s="82">
        <f t="shared" si="95"/>
        <v>-4.4067001324447121E-4</v>
      </c>
    </row>
    <row r="302" spans="1:25" ht="15.75" customHeight="1" x14ac:dyDescent="0.2">
      <c r="A302" s="211">
        <v>43907</v>
      </c>
      <c r="B302" s="281">
        <v>909.78425500000003</v>
      </c>
      <c r="C302" s="281">
        <v>977.17903879999994</v>
      </c>
      <c r="D302" s="281">
        <v>986.00514569999996</v>
      </c>
      <c r="E302" s="281">
        <v>911.61353150000002</v>
      </c>
      <c r="F302" s="281">
        <v>1023.885314</v>
      </c>
      <c r="G302" s="82" t="str">
        <f t="shared" si="87"/>
        <v/>
      </c>
      <c r="H302" s="82" t="str">
        <f t="shared" si="88"/>
        <v/>
      </c>
      <c r="I302" s="82" t="str">
        <f t="shared" si="89"/>
        <v/>
      </c>
      <c r="J302" s="82">
        <f t="shared" si="90"/>
        <v>-1.8292764999999918E-3</v>
      </c>
      <c r="K302" s="82">
        <f t="shared" si="91"/>
        <v>-4.670627520000005E-2</v>
      </c>
      <c r="L302" s="82">
        <f t="shared" si="92"/>
        <v>-3.7880168300000037E-2</v>
      </c>
      <c r="N302">
        <f t="shared" si="96"/>
        <v>1227</v>
      </c>
      <c r="O302" s="212" cm="1">
        <f t="array" ref="O302">INDEX($A:$A,N302)</f>
        <v>45252</v>
      </c>
      <c r="P302" cm="1">
        <f t="array" ref="P302">INDEX(B:B,$N302)/INDEX(B:B,$N$2)*1000</f>
        <v>1070.8018656646345</v>
      </c>
      <c r="Q302" cm="1">
        <f t="array" ref="Q302">INDEX(C:C,$N302)/INDEX(C:C,$N$2)*1000</f>
        <v>1072.599426777572</v>
      </c>
      <c r="R302" cm="1">
        <f t="array" ref="R302">INDEX(D:D,$N302)/INDEX(D:D,$N$2)*1000</f>
        <v>1072.2433368337281</v>
      </c>
      <c r="S302" cm="1">
        <f t="array" ref="S302">INDEX(E:E,$N302)/INDEX(E:E,$N$2)*1000</f>
        <v>1072.2671784277677</v>
      </c>
      <c r="T302" s="82" t="str">
        <f t="shared" si="97"/>
        <v/>
      </c>
      <c r="U302" s="82">
        <f t="shared" si="98"/>
        <v>3.3224834980433117E-4</v>
      </c>
      <c r="V302" s="82" t="str">
        <f t="shared" si="99"/>
        <v/>
      </c>
      <c r="W302" s="82">
        <f t="shared" si="93"/>
        <v>-1.46531276313317E-3</v>
      </c>
      <c r="X302" s="82" t="str">
        <f t="shared" si="94"/>
        <v/>
      </c>
      <c r="Y302" s="82">
        <f t="shared" si="95"/>
        <v>-2.3841594039595293E-5</v>
      </c>
    </row>
    <row r="303" spans="1:25" ht="15.75" customHeight="1" x14ac:dyDescent="0.2">
      <c r="A303" s="211">
        <v>43908</v>
      </c>
      <c r="B303" s="281">
        <v>860.01325499999996</v>
      </c>
      <c r="C303" s="281">
        <v>925.29400480000004</v>
      </c>
      <c r="D303" s="281">
        <v>933.33035829999994</v>
      </c>
      <c r="E303" s="281">
        <v>861.52917190000005</v>
      </c>
      <c r="F303" s="281">
        <v>967.63270439999997</v>
      </c>
      <c r="G303" s="82" t="str">
        <f t="shared" si="87"/>
        <v/>
      </c>
      <c r="H303" s="82" t="str">
        <f t="shared" si="88"/>
        <v/>
      </c>
      <c r="I303" s="82" t="str">
        <f t="shared" si="89"/>
        <v/>
      </c>
      <c r="J303" s="82">
        <f t="shared" si="90"/>
        <v>-1.5159169000000929E-3</v>
      </c>
      <c r="K303" s="82">
        <f t="shared" si="91"/>
        <v>-4.2338699599999925E-2</v>
      </c>
      <c r="L303" s="82">
        <f t="shared" si="92"/>
        <v>-3.430234610000002E-2</v>
      </c>
      <c r="N303">
        <f t="shared" si="96"/>
        <v>1228</v>
      </c>
      <c r="O303" s="212" cm="1">
        <f t="array" ref="O303">INDEX($A:$A,N303)</f>
        <v>45253</v>
      </c>
      <c r="P303" cm="1">
        <f t="array" ref="P303">INDEX(B:B,$N303)/INDEX(B:B,$N$2)*1000</f>
        <v>1070.1292360666384</v>
      </c>
      <c r="Q303" cm="1">
        <f t="array" ref="Q303">INDEX(C:C,$N303)/INDEX(C:C,$N$2)*1000</f>
        <v>1071.9913716243286</v>
      </c>
      <c r="R303" cm="1">
        <f t="array" ref="R303">INDEX(D:D,$N303)/INDEX(D:D,$N$2)*1000</f>
        <v>1071.6224900372256</v>
      </c>
      <c r="S303" cm="1">
        <f t="array" ref="S303">INDEX(E:E,$N303)/INDEX(E:E,$N$2)*1000</f>
        <v>1071.460995917507</v>
      </c>
      <c r="T303" s="82" t="str">
        <f t="shared" si="97"/>
        <v/>
      </c>
      <c r="U303" s="82">
        <f t="shared" si="98"/>
        <v>5.3037570682158729E-4</v>
      </c>
      <c r="V303" s="82">
        <f t="shared" si="99"/>
        <v>1.6149411971855444E-4</v>
      </c>
      <c r="W303" s="82">
        <f t="shared" si="93"/>
        <v>-1.3317598508685933E-3</v>
      </c>
      <c r="X303" s="82" t="str">
        <f t="shared" si="94"/>
        <v/>
      </c>
      <c r="Y303" s="82" t="str">
        <f t="shared" si="95"/>
        <v/>
      </c>
    </row>
    <row r="304" spans="1:25" ht="15.75" customHeight="1" x14ac:dyDescent="0.2">
      <c r="A304" s="211">
        <v>43909</v>
      </c>
      <c r="B304" s="281">
        <v>885.49625500000002</v>
      </c>
      <c r="C304" s="281">
        <v>935.55857579999997</v>
      </c>
      <c r="D304" s="281">
        <v>947.17997439999999</v>
      </c>
      <c r="E304" s="281">
        <v>886.69526880000001</v>
      </c>
      <c r="F304" s="281">
        <v>995.89818769999999</v>
      </c>
      <c r="G304" s="82" t="str">
        <f t="shared" si="87"/>
        <v/>
      </c>
      <c r="H304" s="82" t="str">
        <f t="shared" si="88"/>
        <v/>
      </c>
      <c r="I304" s="82" t="str">
        <f t="shared" si="89"/>
        <v/>
      </c>
      <c r="J304" s="82">
        <f t="shared" si="90"/>
        <v>-1.1990137999999889E-3</v>
      </c>
      <c r="K304" s="82">
        <f t="shared" si="91"/>
        <v>-6.033961190000002E-2</v>
      </c>
      <c r="L304" s="82">
        <f t="shared" si="92"/>
        <v>-4.87182133E-2</v>
      </c>
      <c r="N304">
        <f t="shared" si="96"/>
        <v>1229</v>
      </c>
      <c r="O304" s="212" cm="1">
        <f t="array" ref="O304">INDEX($A:$A,N304)</f>
        <v>45254</v>
      </c>
      <c r="P304" cm="1">
        <f t="array" ref="P304">INDEX(B:B,$N304)/INDEX(B:B,$N$2)*1000</f>
        <v>1069.7775300251683</v>
      </c>
      <c r="Q304" cm="1">
        <f t="array" ref="Q304">INDEX(C:C,$N304)/INDEX(C:C,$N$2)*1000</f>
        <v>1070.9618041948422</v>
      </c>
      <c r="R304" cm="1">
        <f t="array" ref="R304">INDEX(D:D,$N304)/INDEX(D:D,$N$2)*1000</f>
        <v>1070.7272049256424</v>
      </c>
      <c r="S304" cm="1">
        <f t="array" ref="S304">INDEX(E:E,$N304)/INDEX(E:E,$N$2)*1000</f>
        <v>1071.6226654803936</v>
      </c>
      <c r="T304" s="82" t="str">
        <f t="shared" si="97"/>
        <v/>
      </c>
      <c r="U304" s="82" t="str">
        <f t="shared" si="98"/>
        <v/>
      </c>
      <c r="V304" s="82" t="str">
        <f t="shared" si="99"/>
        <v/>
      </c>
      <c r="W304" s="82">
        <f t="shared" si="93"/>
        <v>-1.8451354552253179E-3</v>
      </c>
      <c r="X304" s="82">
        <f t="shared" si="94"/>
        <v>-6.6086128555139113E-4</v>
      </c>
      <c r="Y304" s="82">
        <f t="shared" si="95"/>
        <v>-8.9546055475125291E-4</v>
      </c>
    </row>
    <row r="305" spans="1:25" ht="15.75" customHeight="1" x14ac:dyDescent="0.2">
      <c r="A305" s="211">
        <v>43910</v>
      </c>
      <c r="B305" s="281">
        <v>882.15925500000003</v>
      </c>
      <c r="C305" s="281">
        <v>930.48779360000003</v>
      </c>
      <c r="D305" s="281">
        <v>942.36688770000001</v>
      </c>
      <c r="E305" s="281">
        <v>881.49549039999999</v>
      </c>
      <c r="F305" s="281">
        <v>990.05801899999994</v>
      </c>
      <c r="G305" s="82">
        <f t="shared" si="87"/>
        <v>6.6376460000003594E-4</v>
      </c>
      <c r="H305" s="82" t="str">
        <f t="shared" si="88"/>
        <v/>
      </c>
      <c r="I305" s="82" t="str">
        <f t="shared" si="89"/>
        <v/>
      </c>
      <c r="J305" s="82" t="str">
        <f t="shared" si="90"/>
        <v/>
      </c>
      <c r="K305" s="82">
        <f t="shared" si="91"/>
        <v>-5.9570225399999913E-2</v>
      </c>
      <c r="L305" s="82">
        <f t="shared" si="92"/>
        <v>-4.7691131299999939E-2</v>
      </c>
      <c r="N305">
        <f t="shared" si="96"/>
        <v>1230</v>
      </c>
      <c r="O305" s="212" cm="1">
        <f t="array" ref="O305">INDEX($A:$A,N305)</f>
        <v>45257</v>
      </c>
      <c r="P305" cm="1">
        <f t="array" ref="P305">INDEX(B:B,$N305)/INDEX(B:B,$N$2)*1000</f>
        <v>1070.5118549426475</v>
      </c>
      <c r="Q305" cm="1">
        <f t="array" ref="Q305">INDEX(C:C,$N305)/INDEX(C:C,$N$2)*1000</f>
        <v>1072.0358598034859</v>
      </c>
      <c r="R305" cm="1">
        <f t="array" ref="R305">INDEX(D:D,$N305)/INDEX(D:D,$N$2)*1000</f>
        <v>1071.7339603766702</v>
      </c>
      <c r="S305" cm="1">
        <f t="array" ref="S305">INDEX(E:E,$N305)/INDEX(E:E,$N$2)*1000</f>
        <v>1072.7050414343398</v>
      </c>
      <c r="T305" s="82" t="str">
        <f t="shared" si="97"/>
        <v/>
      </c>
      <c r="U305" s="82" t="str">
        <f t="shared" si="98"/>
        <v/>
      </c>
      <c r="V305" s="82" t="str">
        <f t="shared" si="99"/>
        <v/>
      </c>
      <c r="W305" s="82">
        <f t="shared" si="93"/>
        <v>-2.1931864916923589E-3</v>
      </c>
      <c r="X305" s="82">
        <f t="shared" si="94"/>
        <v>-6.6918163085392739E-4</v>
      </c>
      <c r="Y305" s="82">
        <f t="shared" si="95"/>
        <v>-9.7108105766960764E-4</v>
      </c>
    </row>
    <row r="306" spans="1:25" ht="15.75" customHeight="1" x14ac:dyDescent="0.2">
      <c r="A306" s="211">
        <v>43913</v>
      </c>
      <c r="B306" s="281">
        <v>864.98597500000005</v>
      </c>
      <c r="C306" s="281">
        <v>907.27663629999995</v>
      </c>
      <c r="D306" s="281">
        <v>919.9190347</v>
      </c>
      <c r="E306" s="281">
        <v>863.68040870000004</v>
      </c>
      <c r="F306" s="281">
        <v>970.04888149999999</v>
      </c>
      <c r="G306" s="82">
        <f t="shared" si="87"/>
        <v>1.3055663000000094E-3</v>
      </c>
      <c r="H306" s="82" t="str">
        <f t="shared" si="88"/>
        <v/>
      </c>
      <c r="I306" s="82" t="str">
        <f t="shared" si="89"/>
        <v/>
      </c>
      <c r="J306" s="82" t="str">
        <f t="shared" si="90"/>
        <v/>
      </c>
      <c r="K306" s="82">
        <f t="shared" si="91"/>
        <v>-6.2772245200000049E-2</v>
      </c>
      <c r="L306" s="82">
        <f t="shared" si="92"/>
        <v>-5.0129846799999996E-2</v>
      </c>
      <c r="N306">
        <f t="shared" si="96"/>
        <v>1231</v>
      </c>
      <c r="O306" s="212" cm="1">
        <f t="array" ref="O306">INDEX($A:$A,N306)</f>
        <v>45258</v>
      </c>
      <c r="P306" cm="1">
        <f t="array" ref="P306">INDEX(B:B,$N306)/INDEX(B:B,$N$2)*1000</f>
        <v>1072.6335847907683</v>
      </c>
      <c r="Q306" cm="1">
        <f t="array" ref="Q306">INDEX(C:C,$N306)/INDEX(C:C,$N$2)*1000</f>
        <v>1073.6690911121077</v>
      </c>
      <c r="R306" cm="1">
        <f t="array" ref="R306">INDEX(D:D,$N306)/INDEX(D:D,$N$2)*1000</f>
        <v>1073.4639613756367</v>
      </c>
      <c r="S306" cm="1">
        <f t="array" ref="S306">INDEX(E:E,$N306)/INDEX(E:E,$N$2)*1000</f>
        <v>1075.0594582365206</v>
      </c>
      <c r="T306" s="82" t="str">
        <f t="shared" si="97"/>
        <v/>
      </c>
      <c r="U306" s="82" t="str">
        <f t="shared" si="98"/>
        <v/>
      </c>
      <c r="V306" s="82" t="str">
        <f t="shared" si="99"/>
        <v/>
      </c>
      <c r="W306" s="82">
        <f t="shared" si="93"/>
        <v>-2.4258734457523589E-3</v>
      </c>
      <c r="X306" s="82">
        <f t="shared" si="94"/>
        <v>-1.3903671244129329E-3</v>
      </c>
      <c r="Y306" s="82">
        <f t="shared" si="95"/>
        <v>-1.5954968608839408E-3</v>
      </c>
    </row>
    <row r="307" spans="1:25" ht="15.75" customHeight="1" x14ac:dyDescent="0.2">
      <c r="A307" s="211">
        <v>43914</v>
      </c>
      <c r="B307" s="281">
        <v>902.05450499999995</v>
      </c>
      <c r="C307" s="281">
        <v>966.90614479999999</v>
      </c>
      <c r="D307" s="281">
        <v>976.0417635</v>
      </c>
      <c r="E307" s="281">
        <v>905.23857620000001</v>
      </c>
      <c r="F307" s="281">
        <v>1016.725237</v>
      </c>
      <c r="G307" s="82" t="str">
        <f t="shared" si="87"/>
        <v/>
      </c>
      <c r="H307" s="82" t="str">
        <f t="shared" si="88"/>
        <v/>
      </c>
      <c r="I307" s="82" t="str">
        <f t="shared" si="89"/>
        <v/>
      </c>
      <c r="J307" s="82">
        <f t="shared" si="90"/>
        <v>-3.1840712000000622E-3</v>
      </c>
      <c r="K307" s="82">
        <f t="shared" si="91"/>
        <v>-4.9819092199999998E-2</v>
      </c>
      <c r="L307" s="82">
        <f t="shared" si="92"/>
        <v>-4.0683473499999991E-2</v>
      </c>
      <c r="N307">
        <f t="shared" si="96"/>
        <v>1232</v>
      </c>
      <c r="O307" s="212" cm="1">
        <f t="array" ref="O307">INDEX($A:$A,N307)</f>
        <v>45259</v>
      </c>
      <c r="P307" cm="1">
        <f t="array" ref="P307">INDEX(B:B,$N307)/INDEX(B:B,$N$2)*1000</f>
        <v>1076.1801384663215</v>
      </c>
      <c r="Q307" cm="1">
        <f t="array" ref="Q307">INDEX(C:C,$N307)/INDEX(C:C,$N$2)*1000</f>
        <v>1077.6811843083028</v>
      </c>
      <c r="R307" cm="1">
        <f t="array" ref="R307">INDEX(D:D,$N307)/INDEX(D:D,$N$2)*1000</f>
        <v>1077.3838337492407</v>
      </c>
      <c r="S307" cm="1">
        <f t="array" ref="S307">INDEX(E:E,$N307)/INDEX(E:E,$N$2)*1000</f>
        <v>1079.2499722761825</v>
      </c>
      <c r="T307" s="82" t="str">
        <f t="shared" si="97"/>
        <v/>
      </c>
      <c r="U307" s="82" t="str">
        <f t="shared" si="98"/>
        <v/>
      </c>
      <c r="V307" s="82" t="str">
        <f t="shared" si="99"/>
        <v/>
      </c>
      <c r="W307" s="82">
        <f t="shared" si="93"/>
        <v>-3.0698338098609384E-3</v>
      </c>
      <c r="X307" s="82">
        <f t="shared" si="94"/>
        <v>-1.5687879678796435E-3</v>
      </c>
      <c r="Y307" s="82">
        <f t="shared" si="95"/>
        <v>-1.8661385269417678E-3</v>
      </c>
    </row>
    <row r="308" spans="1:25" ht="15.75" customHeight="1" x14ac:dyDescent="0.2">
      <c r="A308" s="211">
        <v>43915</v>
      </c>
      <c r="B308" s="281">
        <v>909.93349499999999</v>
      </c>
      <c r="C308" s="281">
        <v>984.59634879999999</v>
      </c>
      <c r="D308" s="281">
        <v>992.00788350000005</v>
      </c>
      <c r="E308" s="281">
        <v>914.25965299999996</v>
      </c>
      <c r="F308" s="281">
        <v>1026.8573249999999</v>
      </c>
      <c r="G308" s="82" t="str">
        <f t="shared" si="87"/>
        <v/>
      </c>
      <c r="H308" s="82" t="str">
        <f t="shared" si="88"/>
        <v/>
      </c>
      <c r="I308" s="82" t="str">
        <f t="shared" si="89"/>
        <v/>
      </c>
      <c r="J308" s="82">
        <f t="shared" si="90"/>
        <v>-4.3261579999999637E-3</v>
      </c>
      <c r="K308" s="82">
        <f t="shared" si="91"/>
        <v>-4.226097619999996E-2</v>
      </c>
      <c r="L308" s="82">
        <f t="shared" si="92"/>
        <v>-3.4849441499999897E-2</v>
      </c>
      <c r="N308">
        <f t="shared" si="96"/>
        <v>1233</v>
      </c>
      <c r="O308" s="212" cm="1">
        <f t="array" ref="O308">INDEX($A:$A,N308)</f>
        <v>45260</v>
      </c>
      <c r="P308" cm="1">
        <f t="array" ref="P308">INDEX(B:B,$N308)/INDEX(B:B,$N$2)*1000</f>
        <v>1079.0123697027116</v>
      </c>
      <c r="Q308" cm="1">
        <f t="array" ref="Q308">INDEX(C:C,$N308)/INDEX(C:C,$N$2)*1000</f>
        <v>1080.5306725867897</v>
      </c>
      <c r="R308" cm="1">
        <f t="array" ref="R308">INDEX(D:D,$N308)/INDEX(D:D,$N$2)*1000</f>
        <v>1080.2299030926022</v>
      </c>
      <c r="S308" cm="1">
        <f t="array" ref="S308">INDEX(E:E,$N308)/INDEX(E:E,$N$2)*1000</f>
        <v>1081.96249946943</v>
      </c>
      <c r="T308" s="82" t="str">
        <f t="shared" si="97"/>
        <v/>
      </c>
      <c r="U308" s="82" t="str">
        <f t="shared" si="98"/>
        <v/>
      </c>
      <c r="V308" s="82" t="str">
        <f t="shared" si="99"/>
        <v/>
      </c>
      <c r="W308" s="82">
        <f t="shared" si="93"/>
        <v>-2.9501297667184189E-3</v>
      </c>
      <c r="X308" s="82">
        <f t="shared" si="94"/>
        <v>-1.4318268826402801E-3</v>
      </c>
      <c r="Y308" s="82">
        <f t="shared" si="95"/>
        <v>-1.7325963768278143E-3</v>
      </c>
    </row>
    <row r="309" spans="1:25" ht="15.75" customHeight="1" x14ac:dyDescent="0.2">
      <c r="A309" s="211">
        <v>43916</v>
      </c>
      <c r="B309" s="281">
        <v>913.44847500000003</v>
      </c>
      <c r="C309" s="281">
        <v>998.74173069999995</v>
      </c>
      <c r="D309" s="281">
        <v>1004.163922</v>
      </c>
      <c r="E309" s="281">
        <v>919.61269379999999</v>
      </c>
      <c r="F309" s="281">
        <v>1032.869631</v>
      </c>
      <c r="G309" s="82" t="str">
        <f t="shared" si="87"/>
        <v/>
      </c>
      <c r="H309" s="82" t="str">
        <f t="shared" si="88"/>
        <v/>
      </c>
      <c r="I309" s="82" t="str">
        <f t="shared" si="89"/>
        <v/>
      </c>
      <c r="J309" s="82">
        <f t="shared" si="90"/>
        <v>-6.1642187999999577E-3</v>
      </c>
      <c r="K309" s="82">
        <f t="shared" si="91"/>
        <v>-3.4127900300000076E-2</v>
      </c>
      <c r="L309" s="82">
        <f t="shared" si="92"/>
        <v>-2.8705709000000069E-2</v>
      </c>
      <c r="N309">
        <f t="shared" si="96"/>
        <v>1234</v>
      </c>
      <c r="O309" s="212" cm="1">
        <f t="array" ref="O309">INDEX($A:$A,N309)</f>
        <v>45261</v>
      </c>
      <c r="P309" cm="1">
        <f t="array" ref="P309">INDEX(B:B,$N309)/INDEX(B:B,$N$2)*1000</f>
        <v>1085.0247970884491</v>
      </c>
      <c r="Q309" cm="1">
        <f t="array" ref="Q309">INDEX(C:C,$N309)/INDEX(C:C,$N$2)*1000</f>
        <v>1088.1748006756038</v>
      </c>
      <c r="R309" cm="1">
        <f t="array" ref="R309">INDEX(D:D,$N309)/INDEX(D:D,$N$2)*1000</f>
        <v>1087.5507975298976</v>
      </c>
      <c r="S309" cm="1">
        <f t="array" ref="S309">INDEX(E:E,$N309)/INDEX(E:E,$N$2)*1000</f>
        <v>1089.1918628335909</v>
      </c>
      <c r="T309" s="82" t="str">
        <f t="shared" si="97"/>
        <v/>
      </c>
      <c r="U309" s="82" t="str">
        <f t="shared" si="98"/>
        <v/>
      </c>
      <c r="V309" s="82" t="str">
        <f t="shared" si="99"/>
        <v/>
      </c>
      <c r="W309" s="82">
        <f t="shared" si="93"/>
        <v>-4.1670657451418269E-3</v>
      </c>
      <c r="X309" s="82">
        <f t="shared" si="94"/>
        <v>-1.0170621579870839E-3</v>
      </c>
      <c r="Y309" s="82">
        <f t="shared" si="95"/>
        <v>-1.6410653036932673E-3</v>
      </c>
    </row>
    <row r="310" spans="1:25" ht="15.75" customHeight="1" x14ac:dyDescent="0.2">
      <c r="A310" s="211">
        <v>43917</v>
      </c>
      <c r="B310" s="281">
        <v>907.52925500000003</v>
      </c>
      <c r="C310" s="281">
        <v>982.04698970000004</v>
      </c>
      <c r="D310" s="281">
        <v>989.42876460000002</v>
      </c>
      <c r="E310" s="281">
        <v>911.63821429999996</v>
      </c>
      <c r="F310" s="281">
        <v>1023.913037</v>
      </c>
      <c r="G310" s="82" t="str">
        <f t="shared" si="87"/>
        <v/>
      </c>
      <c r="H310" s="82" t="str">
        <f t="shared" si="88"/>
        <v/>
      </c>
      <c r="I310" s="82" t="str">
        <f t="shared" si="89"/>
        <v/>
      </c>
      <c r="J310" s="82">
        <f t="shared" si="90"/>
        <v>-4.1089592999999239E-3</v>
      </c>
      <c r="K310" s="82">
        <f t="shared" si="91"/>
        <v>-4.1866047299999994E-2</v>
      </c>
      <c r="L310" s="82">
        <f t="shared" si="92"/>
        <v>-3.4484272400000009E-2</v>
      </c>
      <c r="N310">
        <f t="shared" si="96"/>
        <v>1235</v>
      </c>
      <c r="O310" s="212" cm="1">
        <f t="array" ref="O310">INDEX($A:$A,N310)</f>
        <v>45264</v>
      </c>
      <c r="P310" cm="1">
        <f t="array" ref="P310">INDEX(B:B,$N310)/INDEX(B:B,$N$2)*1000</f>
        <v>1083.957138762154</v>
      </c>
      <c r="Q310" cm="1">
        <f t="array" ref="Q310">INDEX(C:C,$N310)/INDEX(C:C,$N$2)*1000</f>
        <v>1086.2198063055923</v>
      </c>
      <c r="R310" cm="1">
        <f t="array" ref="R310">INDEX(D:D,$N310)/INDEX(D:D,$N$2)*1000</f>
        <v>1085.7715809741562</v>
      </c>
      <c r="S310" cm="1">
        <f t="array" ref="S310">INDEX(E:E,$N310)/INDEX(E:E,$N$2)*1000</f>
        <v>1087.9817251828129</v>
      </c>
      <c r="T310" s="82" t="str">
        <f t="shared" si="97"/>
        <v/>
      </c>
      <c r="U310" s="82" t="str">
        <f t="shared" si="98"/>
        <v/>
      </c>
      <c r="V310" s="82" t="str">
        <f t="shared" si="99"/>
        <v/>
      </c>
      <c r="W310" s="82">
        <f t="shared" si="93"/>
        <v>-4.0245864206588065E-3</v>
      </c>
      <c r="X310" s="82">
        <f t="shared" si="94"/>
        <v>-1.7619188772205233E-3</v>
      </c>
      <c r="Y310" s="82">
        <f t="shared" si="95"/>
        <v>-2.2101442086566296E-3</v>
      </c>
    </row>
    <row r="311" spans="1:25" ht="15.75" customHeight="1" x14ac:dyDescent="0.2">
      <c r="A311" s="211">
        <v>43920</v>
      </c>
      <c r="B311" s="281">
        <v>923.90125499999999</v>
      </c>
      <c r="C311" s="281">
        <v>1004.957935</v>
      </c>
      <c r="D311" s="281">
        <v>1011.45928</v>
      </c>
      <c r="E311" s="281">
        <v>929.37647479999998</v>
      </c>
      <c r="F311" s="281">
        <v>1043.8358920000001</v>
      </c>
      <c r="G311" s="82" t="str">
        <f t="shared" si="87"/>
        <v/>
      </c>
      <c r="H311" s="82" t="str">
        <f t="shared" si="88"/>
        <v/>
      </c>
      <c r="I311" s="82" t="str">
        <f t="shared" si="89"/>
        <v/>
      </c>
      <c r="J311" s="82">
        <f t="shared" si="90"/>
        <v>-5.4752197999999907E-3</v>
      </c>
      <c r="K311" s="82">
        <f t="shared" si="91"/>
        <v>-3.8877957000000039E-2</v>
      </c>
      <c r="L311" s="82">
        <f t="shared" si="92"/>
        <v>-3.237661200000002E-2</v>
      </c>
      <c r="N311">
        <f t="shared" si="96"/>
        <v>1236</v>
      </c>
      <c r="O311" s="212" cm="1">
        <f t="array" ref="O311">INDEX($A:$A,N311)</f>
        <v>45265</v>
      </c>
      <c r="P311" cm="1">
        <f t="array" ref="P311">INDEX(B:B,$N311)/INDEX(B:B,$N$2)*1000</f>
        <v>1088.0392894077668</v>
      </c>
      <c r="Q311" cm="1">
        <f t="array" ref="Q311">INDEX(C:C,$N311)/INDEX(C:C,$N$2)*1000</f>
        <v>1090.7304618154678</v>
      </c>
      <c r="R311" cm="1">
        <f t="array" ref="R311">INDEX(D:D,$N311)/INDEX(D:D,$N$2)*1000</f>
        <v>1090.1973512453458</v>
      </c>
      <c r="S311" cm="1">
        <f t="array" ref="S311">INDEX(E:E,$N311)/INDEX(E:E,$N$2)*1000</f>
        <v>1092.8108435243814</v>
      </c>
      <c r="T311" s="82" t="str">
        <f t="shared" si="97"/>
        <v/>
      </c>
      <c r="U311" s="82" t="str">
        <f t="shared" si="98"/>
        <v/>
      </c>
      <c r="V311" s="82" t="str">
        <f t="shared" si="99"/>
        <v/>
      </c>
      <c r="W311" s="82">
        <f t="shared" si="93"/>
        <v>-4.7715541166146519E-3</v>
      </c>
      <c r="X311" s="82">
        <f t="shared" si="94"/>
        <v>-2.080381708913592E-3</v>
      </c>
      <c r="Y311" s="82">
        <f t="shared" si="95"/>
        <v>-2.6134922790356542E-3</v>
      </c>
    </row>
    <row r="312" spans="1:25" ht="15.75" customHeight="1" x14ac:dyDescent="0.2">
      <c r="A312" s="211">
        <v>43921</v>
      </c>
      <c r="B312" s="281">
        <v>929.84853499999997</v>
      </c>
      <c r="C312" s="281">
        <v>1008.454088</v>
      </c>
      <c r="D312" s="281">
        <v>1015.577368</v>
      </c>
      <c r="E312" s="281">
        <v>935.37929389999999</v>
      </c>
      <c r="F312" s="281">
        <v>1050.578002</v>
      </c>
      <c r="G312" s="82" t="str">
        <f t="shared" si="87"/>
        <v/>
      </c>
      <c r="H312" s="82" t="str">
        <f t="shared" si="88"/>
        <v/>
      </c>
      <c r="I312" s="82" t="str">
        <f t="shared" si="89"/>
        <v/>
      </c>
      <c r="J312" s="82">
        <f t="shared" si="90"/>
        <v>-5.5307589000000235E-3</v>
      </c>
      <c r="K312" s="82">
        <f t="shared" si="91"/>
        <v>-4.2123914000000012E-2</v>
      </c>
      <c r="L312" s="82">
        <f t="shared" si="92"/>
        <v>-3.5000633999999989E-2</v>
      </c>
      <c r="N312">
        <f t="shared" si="96"/>
        <v>1237</v>
      </c>
      <c r="O312" s="212" cm="1">
        <f t="array" ref="O312">INDEX($A:$A,N312)</f>
        <v>45266</v>
      </c>
      <c r="P312" cm="1">
        <f t="array" ref="P312">INDEX(B:B,$N312)/INDEX(B:B,$N$2)*1000</f>
        <v>1088.8168761188338</v>
      </c>
      <c r="Q312" cm="1">
        <f t="array" ref="Q312">INDEX(C:C,$N312)/INDEX(C:C,$N$2)*1000</f>
        <v>1091.3768142278298</v>
      </c>
      <c r="R312" cm="1">
        <f t="array" ref="R312">INDEX(D:D,$N312)/INDEX(D:D,$N$2)*1000</f>
        <v>1090.8696999757412</v>
      </c>
      <c r="S312" cm="1">
        <f t="array" ref="S312">INDEX(E:E,$N312)/INDEX(E:E,$N$2)*1000</f>
        <v>1093.9951200344437</v>
      </c>
      <c r="T312" s="82" t="str">
        <f t="shared" si="97"/>
        <v/>
      </c>
      <c r="U312" s="82" t="str">
        <f t="shared" si="98"/>
        <v/>
      </c>
      <c r="V312" s="82" t="str">
        <f t="shared" si="99"/>
        <v/>
      </c>
      <c r="W312" s="82">
        <f t="shared" si="93"/>
        <v>-5.1782439156099827E-3</v>
      </c>
      <c r="X312" s="82">
        <f t="shared" si="94"/>
        <v>-2.6183058066139892E-3</v>
      </c>
      <c r="Y312" s="82">
        <f t="shared" si="95"/>
        <v>-3.1254200587025023E-3</v>
      </c>
    </row>
    <row r="313" spans="1:25" ht="15.75" customHeight="1" x14ac:dyDescent="0.2">
      <c r="A313" s="211">
        <v>43922</v>
      </c>
      <c r="B313" s="281">
        <v>925.30105500000002</v>
      </c>
      <c r="C313" s="281">
        <v>996.70631119999996</v>
      </c>
      <c r="D313" s="281">
        <v>1005.124697</v>
      </c>
      <c r="E313" s="281">
        <v>928.66277769999999</v>
      </c>
      <c r="F313" s="281">
        <v>1043.034298</v>
      </c>
      <c r="G313" s="82" t="str">
        <f t="shared" si="87"/>
        <v/>
      </c>
      <c r="H313" s="82" t="str">
        <f t="shared" si="88"/>
        <v/>
      </c>
      <c r="I313" s="82" t="str">
        <f t="shared" si="89"/>
        <v/>
      </c>
      <c r="J313" s="82">
        <f t="shared" si="90"/>
        <v>-3.3617226999999731E-3</v>
      </c>
      <c r="K313" s="82">
        <f t="shared" si="91"/>
        <v>-4.6327986800000075E-2</v>
      </c>
      <c r="L313" s="82">
        <f t="shared" si="92"/>
        <v>-3.7909601000000064E-2</v>
      </c>
      <c r="N313">
        <f t="shared" si="96"/>
        <v>1238</v>
      </c>
      <c r="O313" s="212" cm="1">
        <f t="array" ref="O313">INDEX($A:$A,N313)</f>
        <v>45267</v>
      </c>
      <c r="P313" cm="1">
        <f t="array" ref="P313">INDEX(B:B,$N313)/INDEX(B:B,$N$2)*1000</f>
        <v>1090.5109831797818</v>
      </c>
      <c r="Q313" cm="1">
        <f t="array" ref="Q313">INDEX(C:C,$N313)/INDEX(C:C,$N$2)*1000</f>
        <v>1093.6966837908037</v>
      </c>
      <c r="R313" cm="1">
        <f t="array" ref="R313">INDEX(D:D,$N313)/INDEX(D:D,$N$2)*1000</f>
        <v>1093.0656087612347</v>
      </c>
      <c r="S313" cm="1">
        <f t="array" ref="S313">INDEX(E:E,$N313)/INDEX(E:E,$N$2)*1000</f>
        <v>1095.8167611684519</v>
      </c>
      <c r="T313" s="82" t="str">
        <f t="shared" si="97"/>
        <v/>
      </c>
      <c r="U313" s="82" t="str">
        <f t="shared" si="98"/>
        <v/>
      </c>
      <c r="V313" s="82" t="str">
        <f t="shared" si="99"/>
        <v/>
      </c>
      <c r="W313" s="82">
        <f t="shared" si="93"/>
        <v>-5.3057779886701156E-3</v>
      </c>
      <c r="X313" s="82">
        <f t="shared" si="94"/>
        <v>-2.1200773776481581E-3</v>
      </c>
      <c r="Y313" s="82">
        <f t="shared" si="95"/>
        <v>-2.751152407217205E-3</v>
      </c>
    </row>
    <row r="314" spans="1:25" ht="15.75" customHeight="1" x14ac:dyDescent="0.2">
      <c r="A314" s="211">
        <v>43923</v>
      </c>
      <c r="B314" s="281">
        <v>928.31905500000005</v>
      </c>
      <c r="C314" s="281">
        <v>1006.779766</v>
      </c>
      <c r="D314" s="281">
        <v>1013.894362</v>
      </c>
      <c r="E314" s="281">
        <v>932.93393070000002</v>
      </c>
      <c r="F314" s="281">
        <v>1047.8314740000001</v>
      </c>
      <c r="G314" s="82" t="str">
        <f t="shared" si="87"/>
        <v/>
      </c>
      <c r="H314" s="82" t="str">
        <f t="shared" si="88"/>
        <v/>
      </c>
      <c r="I314" s="82" t="str">
        <f t="shared" si="89"/>
        <v/>
      </c>
      <c r="J314" s="82">
        <f t="shared" si="90"/>
        <v>-4.6148756999999704E-3</v>
      </c>
      <c r="K314" s="82">
        <f t="shared" si="91"/>
        <v>-4.1051708000000076E-2</v>
      </c>
      <c r="L314" s="82">
        <f t="shared" si="92"/>
        <v>-3.3937112000000068E-2</v>
      </c>
      <c r="N314">
        <f t="shared" si="96"/>
        <v>1239</v>
      </c>
      <c r="O314" s="212" cm="1">
        <f t="array" ref="O314">INDEX($A:$A,N314)</f>
        <v>45268</v>
      </c>
      <c r="P314" cm="1">
        <f t="array" ref="P314">INDEX(B:B,$N314)/INDEX(B:B,$N$2)*1000</f>
        <v>1089.3238218673951</v>
      </c>
      <c r="Q314" cm="1">
        <f t="array" ref="Q314">INDEX(C:C,$N314)/INDEX(C:C,$N$2)*1000</f>
        <v>1092.0744073738558</v>
      </c>
      <c r="R314" cm="1">
        <f t="array" ref="R314">INDEX(D:D,$N314)/INDEX(D:D,$N$2)*1000</f>
        <v>1091.5295269234844</v>
      </c>
      <c r="S314" cm="1">
        <f t="array" ref="S314">INDEX(E:E,$N314)/INDEX(E:E,$N$2)*1000</f>
        <v>1094.2615205083839</v>
      </c>
      <c r="T314" s="82" t="str">
        <f t="shared" si="97"/>
        <v/>
      </c>
      <c r="U314" s="82" t="str">
        <f t="shared" si="98"/>
        <v/>
      </c>
      <c r="V314" s="82" t="str">
        <f t="shared" si="99"/>
        <v/>
      </c>
      <c r="W314" s="82">
        <f t="shared" si="93"/>
        <v>-4.9376986409888557E-3</v>
      </c>
      <c r="X314" s="82">
        <f t="shared" si="94"/>
        <v>-2.1871131345280901E-3</v>
      </c>
      <c r="Y314" s="82">
        <f t="shared" si="95"/>
        <v>-2.7319935848995557E-3</v>
      </c>
    </row>
    <row r="315" spans="1:25" ht="15.75" customHeight="1" x14ac:dyDescent="0.2">
      <c r="A315" s="211">
        <v>43924</v>
      </c>
      <c r="B315" s="281">
        <v>925.42605500000002</v>
      </c>
      <c r="C315" s="281">
        <v>996.88353319999999</v>
      </c>
      <c r="D315" s="281">
        <v>1005.294748</v>
      </c>
      <c r="E315" s="281">
        <v>929.04038049999997</v>
      </c>
      <c r="F315" s="281">
        <v>1043.4584050000001</v>
      </c>
      <c r="G315" s="82" t="str">
        <f t="shared" si="87"/>
        <v/>
      </c>
      <c r="H315" s="82" t="str">
        <f t="shared" si="88"/>
        <v/>
      </c>
      <c r="I315" s="82" t="str">
        <f t="shared" si="89"/>
        <v/>
      </c>
      <c r="J315" s="82">
        <f t="shared" si="90"/>
        <v>-3.6143254999999497E-3</v>
      </c>
      <c r="K315" s="82">
        <f t="shared" si="91"/>
        <v>-4.6574871800000098E-2</v>
      </c>
      <c r="L315" s="82">
        <f t="shared" si="92"/>
        <v>-3.8163657000000059E-2</v>
      </c>
      <c r="N315">
        <f t="shared" si="96"/>
        <v>1240</v>
      </c>
      <c r="O315" s="212" cm="1">
        <f t="array" ref="O315">INDEX($A:$A,N315)</f>
        <v>45271</v>
      </c>
      <c r="P315" cm="1">
        <f t="array" ref="P315">INDEX(B:B,$N315)/INDEX(B:B,$N$2)*1000</f>
        <v>1089.1970212069141</v>
      </c>
      <c r="Q315" cm="1">
        <f t="array" ref="Q315">INDEX(C:C,$N315)/INDEX(C:C,$N$2)*1000</f>
        <v>1091.9223588608334</v>
      </c>
      <c r="R315" cm="1">
        <f t="array" ref="R315">INDEX(D:D,$N315)/INDEX(D:D,$N$2)*1000</f>
        <v>1091.3824802122679</v>
      </c>
      <c r="S315" cm="1">
        <f t="array" ref="S315">INDEX(E:E,$N315)/INDEX(E:E,$N$2)*1000</f>
        <v>1094.0767530712644</v>
      </c>
      <c r="T315" s="82" t="str">
        <f t="shared" si="97"/>
        <v/>
      </c>
      <c r="U315" s="82" t="str">
        <f t="shared" si="98"/>
        <v/>
      </c>
      <c r="V315" s="82" t="str">
        <f t="shared" si="99"/>
        <v/>
      </c>
      <c r="W315" s="82">
        <f t="shared" si="93"/>
        <v>-4.8797318643503335E-3</v>
      </c>
      <c r="X315" s="82">
        <f t="shared" si="94"/>
        <v>-2.1543942104310645E-3</v>
      </c>
      <c r="Y315" s="82">
        <f t="shared" si="95"/>
        <v>-2.6942728589965555E-3</v>
      </c>
    </row>
    <row r="316" spans="1:25" ht="15.75" customHeight="1" x14ac:dyDescent="0.2">
      <c r="A316" s="211">
        <v>43927</v>
      </c>
      <c r="B316" s="281">
        <v>941.92105500000002</v>
      </c>
      <c r="C316" s="281">
        <v>1022.7535810000001</v>
      </c>
      <c r="D316" s="281">
        <v>1029.7339440000001</v>
      </c>
      <c r="E316" s="281">
        <v>948.76098330000002</v>
      </c>
      <c r="F316" s="281">
        <v>1065.607743</v>
      </c>
      <c r="G316" s="82" t="str">
        <f t="shared" si="87"/>
        <v/>
      </c>
      <c r="H316" s="82" t="str">
        <f t="shared" si="88"/>
        <v/>
      </c>
      <c r="I316" s="82" t="str">
        <f t="shared" si="89"/>
        <v/>
      </c>
      <c r="J316" s="82">
        <f t="shared" si="90"/>
        <v>-6.8399282999999965E-3</v>
      </c>
      <c r="K316" s="82">
        <f t="shared" si="91"/>
        <v>-4.2854161999999973E-2</v>
      </c>
      <c r="L316" s="82">
        <f t="shared" si="92"/>
        <v>-3.5873798999999963E-2</v>
      </c>
      <c r="N316">
        <f t="shared" si="96"/>
        <v>1241</v>
      </c>
      <c r="O316" s="212" cm="1">
        <f t="array" ref="O316">INDEX($A:$A,N316)</f>
        <v>45272</v>
      </c>
      <c r="P316" cm="1">
        <f t="array" ref="P316">INDEX(B:B,$N316)/INDEX(B:B,$N$2)*1000</f>
        <v>1090.1498006276308</v>
      </c>
      <c r="Q316" cm="1">
        <f t="array" ref="Q316">INDEX(C:C,$N316)/INDEX(C:C,$N$2)*1000</f>
        <v>1093.4297504022315</v>
      </c>
      <c r="R316" cm="1">
        <f t="array" ref="R316">INDEX(D:D,$N316)/INDEX(D:D,$N$2)*1000</f>
        <v>1092.7800050180476</v>
      </c>
      <c r="S316" cm="1">
        <f t="array" ref="S316">INDEX(E:E,$N316)/INDEX(E:E,$N$2)*1000</f>
        <v>1095.0048673889019</v>
      </c>
      <c r="T316" s="82" t="str">
        <f t="shared" si="97"/>
        <v/>
      </c>
      <c r="U316" s="82" t="str">
        <f t="shared" si="98"/>
        <v/>
      </c>
      <c r="V316" s="82" t="str">
        <f t="shared" si="99"/>
        <v/>
      </c>
      <c r="W316" s="82">
        <f t="shared" si="93"/>
        <v>-4.8550667612710183E-3</v>
      </c>
      <c r="X316" s="82">
        <f t="shared" si="94"/>
        <v>-1.5751169866703094E-3</v>
      </c>
      <c r="Y316" s="82">
        <f t="shared" si="95"/>
        <v>-2.2248623708542256E-3</v>
      </c>
    </row>
    <row r="317" spans="1:25" ht="15.75" customHeight="1" x14ac:dyDescent="0.2">
      <c r="A317" s="211">
        <v>43928</v>
      </c>
      <c r="B317" s="281">
        <v>939.72185500000001</v>
      </c>
      <c r="C317" s="281">
        <v>1019.2308420000001</v>
      </c>
      <c r="D317" s="281">
        <v>1026.416336</v>
      </c>
      <c r="E317" s="281">
        <v>946.42823989999999</v>
      </c>
      <c r="F317" s="281">
        <v>1062.987705</v>
      </c>
      <c r="G317" s="82" t="str">
        <f t="shared" si="87"/>
        <v/>
      </c>
      <c r="H317" s="82" t="str">
        <f t="shared" si="88"/>
        <v/>
      </c>
      <c r="I317" s="82" t="str">
        <f t="shared" si="89"/>
        <v/>
      </c>
      <c r="J317" s="82">
        <f t="shared" si="90"/>
        <v>-6.7063848999999887E-3</v>
      </c>
      <c r="K317" s="82">
        <f t="shared" si="91"/>
        <v>-4.3756862999999951E-2</v>
      </c>
      <c r="L317" s="82">
        <f t="shared" si="92"/>
        <v>-3.6571369000000006E-2</v>
      </c>
      <c r="N317">
        <f t="shared" si="96"/>
        <v>1242</v>
      </c>
      <c r="O317" s="212" cm="1">
        <f t="array" ref="O317">INDEX($A:$A,N317)</f>
        <v>45273</v>
      </c>
      <c r="P317" cm="1">
        <f t="array" ref="P317">INDEX(B:B,$N317)/INDEX(B:B,$N$2)*1000</f>
        <v>1101.2959278685762</v>
      </c>
      <c r="Q317" cm="1">
        <f t="array" ref="Q317">INDEX(C:C,$N317)/INDEX(C:C,$N$2)*1000</f>
        <v>1105.8517805589433</v>
      </c>
      <c r="R317" cm="1">
        <f t="array" ref="R317">INDEX(D:D,$N317)/INDEX(D:D,$N$2)*1000</f>
        <v>1104.9492833292047</v>
      </c>
      <c r="S317" cm="1">
        <f t="array" ref="S317">INDEX(E:E,$N317)/INDEX(E:E,$N$2)*1000</f>
        <v>1107.286761426062</v>
      </c>
      <c r="T317" s="82" t="str">
        <f t="shared" si="97"/>
        <v/>
      </c>
      <c r="U317" s="82" t="str">
        <f t="shared" si="98"/>
        <v/>
      </c>
      <c r="V317" s="82" t="str">
        <f t="shared" si="99"/>
        <v/>
      </c>
      <c r="W317" s="82">
        <f t="shared" si="93"/>
        <v>-5.9908335574857573E-3</v>
      </c>
      <c r="X317" s="82">
        <f t="shared" si="94"/>
        <v>-1.4349808671186111E-3</v>
      </c>
      <c r="Y317" s="82">
        <f t="shared" si="95"/>
        <v>-2.3374780968572397E-3</v>
      </c>
    </row>
    <row r="318" spans="1:25" ht="15.75" customHeight="1" x14ac:dyDescent="0.2">
      <c r="A318" s="211">
        <v>43929</v>
      </c>
      <c r="B318" s="281">
        <v>944.09005500000001</v>
      </c>
      <c r="C318" s="281">
        <v>1034.358078</v>
      </c>
      <c r="D318" s="281">
        <v>1039.5497399999999</v>
      </c>
      <c r="E318" s="281">
        <v>951.97377240000003</v>
      </c>
      <c r="F318" s="281">
        <v>1069.21621</v>
      </c>
      <c r="G318" s="82" t="str">
        <f t="shared" si="87"/>
        <v/>
      </c>
      <c r="H318" s="82" t="str">
        <f t="shared" si="88"/>
        <v/>
      </c>
      <c r="I318" s="82" t="str">
        <f t="shared" si="89"/>
        <v/>
      </c>
      <c r="J318" s="82">
        <f t="shared" si="90"/>
        <v>-7.8837174000000228E-3</v>
      </c>
      <c r="K318" s="82">
        <f t="shared" si="91"/>
        <v>-3.4858132000000069E-2</v>
      </c>
      <c r="L318" s="82">
        <f t="shared" si="92"/>
        <v>-2.9666470000000118E-2</v>
      </c>
      <c r="N318">
        <f t="shared" si="96"/>
        <v>1243</v>
      </c>
      <c r="O318" s="212" cm="1">
        <f t="array" ref="O318">INDEX($A:$A,N318)</f>
        <v>45274</v>
      </c>
      <c r="P318" cm="1">
        <f t="array" ref="P318">INDEX(B:B,$N318)/INDEX(B:B,$N$2)*1000</f>
        <v>1106.0867321731673</v>
      </c>
      <c r="Q318" cm="1">
        <f t="array" ref="Q318">INDEX(C:C,$N318)/INDEX(C:C,$N$2)*1000</f>
        <v>1112.6305489881254</v>
      </c>
      <c r="R318" cm="1">
        <f t="array" ref="R318">INDEX(D:D,$N318)/INDEX(D:D,$N$2)*1000</f>
        <v>1111.3342441360119</v>
      </c>
      <c r="S318" cm="1">
        <f t="array" ref="S318">INDEX(E:E,$N318)/INDEX(E:E,$N$2)*1000</f>
        <v>1113.9719615861427</v>
      </c>
      <c r="T318" s="82" t="str">
        <f t="shared" si="97"/>
        <v/>
      </c>
      <c r="U318" s="82" t="str">
        <f t="shared" si="98"/>
        <v/>
      </c>
      <c r="V318" s="82" t="str">
        <f t="shared" si="99"/>
        <v/>
      </c>
      <c r="W318" s="82">
        <f t="shared" si="93"/>
        <v>-7.8852294129753767E-3</v>
      </c>
      <c r="X318" s="82">
        <f t="shared" si="94"/>
        <v>-1.341412598017314E-3</v>
      </c>
      <c r="Y318" s="82">
        <f t="shared" si="95"/>
        <v>-2.6377174501308219E-3</v>
      </c>
    </row>
    <row r="319" spans="1:25" ht="15.75" customHeight="1" x14ac:dyDescent="0.2">
      <c r="A319" s="211">
        <v>43930</v>
      </c>
      <c r="B319" s="281">
        <v>955.47355500000003</v>
      </c>
      <c r="C319" s="281">
        <v>1051.896446</v>
      </c>
      <c r="D319" s="281">
        <v>1056.16212</v>
      </c>
      <c r="E319" s="281">
        <v>963.82248400000003</v>
      </c>
      <c r="F319" s="281">
        <v>1082.5241759999999</v>
      </c>
      <c r="G319" s="82" t="str">
        <f t="shared" si="87"/>
        <v/>
      </c>
      <c r="H319" s="82" t="str">
        <f t="shared" si="88"/>
        <v/>
      </c>
      <c r="I319" s="82" t="str">
        <f t="shared" si="89"/>
        <v/>
      </c>
      <c r="J319" s="82">
        <f t="shared" si="90"/>
        <v>-8.348928999999998E-3</v>
      </c>
      <c r="K319" s="82">
        <f t="shared" si="91"/>
        <v>-3.0627729999999929E-2</v>
      </c>
      <c r="L319" s="82">
        <f t="shared" si="92"/>
        <v>-2.6362055999999939E-2</v>
      </c>
      <c r="N319">
        <f t="shared" si="96"/>
        <v>1244</v>
      </c>
      <c r="O319" s="212" cm="1">
        <f t="array" ref="O319">INDEX($A:$A,N319)</f>
        <v>45275</v>
      </c>
      <c r="P319" cm="1">
        <f t="array" ref="P319">INDEX(B:B,$N319)/INDEX(B:B,$N$2)*1000</f>
        <v>1103.2248830350729</v>
      </c>
      <c r="Q319" cm="1">
        <f t="array" ref="Q319">INDEX(C:C,$N319)/INDEX(C:C,$N$2)*1000</f>
        <v>1109.3820724774823</v>
      </c>
      <c r="R319" cm="1">
        <f t="array" ref="R319">INDEX(D:D,$N319)/INDEX(D:D,$N$2)*1000</f>
        <v>1108.162356598395</v>
      </c>
      <c r="S319" cm="1">
        <f t="array" ref="S319">INDEX(E:E,$N319)/INDEX(E:E,$N$2)*1000</f>
        <v>1110.8723651246542</v>
      </c>
      <c r="T319" s="82" t="str">
        <f t="shared" si="97"/>
        <v/>
      </c>
      <c r="U319" s="82" t="str">
        <f t="shared" si="98"/>
        <v/>
      </c>
      <c r="V319" s="82" t="str">
        <f t="shared" si="99"/>
        <v/>
      </c>
      <c r="W319" s="82">
        <f t="shared" si="93"/>
        <v>-7.6474820895812172E-3</v>
      </c>
      <c r="X319" s="82">
        <f t="shared" si="94"/>
        <v>-1.4902926471718275E-3</v>
      </c>
      <c r="Y319" s="82">
        <f t="shared" si="95"/>
        <v>-2.7100085262591164E-3</v>
      </c>
    </row>
    <row r="320" spans="1:25" ht="15.75" customHeight="1" x14ac:dyDescent="0.2">
      <c r="A320" s="211">
        <v>43934</v>
      </c>
      <c r="B320" s="281">
        <v>953.11355500000002</v>
      </c>
      <c r="C320" s="281">
        <v>1045.6924509999999</v>
      </c>
      <c r="D320" s="281">
        <v>1050.651175</v>
      </c>
      <c r="E320" s="281">
        <v>961.38456680000002</v>
      </c>
      <c r="F320" s="281">
        <v>1079.7860109999999</v>
      </c>
      <c r="G320" s="82" t="str">
        <f t="shared" si="87"/>
        <v/>
      </c>
      <c r="H320" s="82" t="str">
        <f t="shared" si="88"/>
        <v/>
      </c>
      <c r="I320" s="82" t="str">
        <f t="shared" si="89"/>
        <v/>
      </c>
      <c r="J320" s="82">
        <f t="shared" si="90"/>
        <v>-8.2710117999999968E-3</v>
      </c>
      <c r="K320" s="82">
        <f t="shared" si="91"/>
        <v>-3.4093560000000023E-2</v>
      </c>
      <c r="L320" s="82">
        <f t="shared" si="92"/>
        <v>-2.9134835999999949E-2</v>
      </c>
      <c r="N320">
        <f t="shared" si="96"/>
        <v>1245</v>
      </c>
      <c r="O320" s="212" cm="1">
        <f t="array" ref="O320">INDEX($A:$A,N320)</f>
        <v>45278</v>
      </c>
      <c r="P320" cm="1">
        <f t="array" ref="P320">INDEX(B:B,$N320)/INDEX(B:B,$N$2)*1000</f>
        <v>1103.5995753236848</v>
      </c>
      <c r="Q320" cm="1">
        <f t="array" ref="Q320">INDEX(C:C,$N320)/INDEX(C:C,$N$2)*1000</f>
        <v>1109.6548266767434</v>
      </c>
      <c r="R320" cm="1">
        <f t="array" ref="R320">INDEX(D:D,$N320)/INDEX(D:D,$N$2)*1000</f>
        <v>1108.4553051131884</v>
      </c>
      <c r="S320" cm="1">
        <f t="array" ref="S320">INDEX(E:E,$N320)/INDEX(E:E,$N$2)*1000</f>
        <v>1110.788341210887</v>
      </c>
      <c r="T320" s="82" t="str">
        <f t="shared" si="97"/>
        <v/>
      </c>
      <c r="U320" s="82" t="str">
        <f t="shared" si="98"/>
        <v/>
      </c>
      <c r="V320" s="82" t="str">
        <f t="shared" si="99"/>
        <v/>
      </c>
      <c r="W320" s="82">
        <f t="shared" si="93"/>
        <v>-7.1887658872021804E-3</v>
      </c>
      <c r="X320" s="82">
        <f t="shared" si="94"/>
        <v>-1.1335145341436145E-3</v>
      </c>
      <c r="Y320" s="82">
        <f t="shared" si="95"/>
        <v>-2.3330360976985959E-3</v>
      </c>
    </row>
    <row r="321" spans="1:25" ht="15.75" customHeight="1" x14ac:dyDescent="0.2">
      <c r="A321" s="211">
        <v>43935</v>
      </c>
      <c r="B321" s="281">
        <v>961.98105499999997</v>
      </c>
      <c r="C321" s="281">
        <v>1059.394665</v>
      </c>
      <c r="D321" s="281">
        <v>1063.624219</v>
      </c>
      <c r="E321" s="281">
        <v>970.53195119999998</v>
      </c>
      <c r="F321" s="281">
        <v>1090.059962</v>
      </c>
      <c r="G321" s="82" t="str">
        <f t="shared" si="87"/>
        <v/>
      </c>
      <c r="H321" s="82" t="str">
        <f t="shared" si="88"/>
        <v/>
      </c>
      <c r="I321" s="82" t="str">
        <f t="shared" si="89"/>
        <v/>
      </c>
      <c r="J321" s="82">
        <f t="shared" si="90"/>
        <v>-8.5508962000000119E-3</v>
      </c>
      <c r="K321" s="82">
        <f t="shared" si="91"/>
        <v>-3.0665297000000008E-2</v>
      </c>
      <c r="L321" s="82">
        <f t="shared" si="92"/>
        <v>-2.6435743000000001E-2</v>
      </c>
      <c r="N321">
        <f t="shared" si="96"/>
        <v>1246</v>
      </c>
      <c r="O321" s="212" cm="1">
        <f t="array" ref="O321">INDEX($A:$A,N321)</f>
        <v>45279</v>
      </c>
      <c r="P321" cm="1">
        <f t="array" ref="P321">INDEX(B:B,$N321)/INDEX(B:B,$N$2)*1000</f>
        <v>1107.0581886927453</v>
      </c>
      <c r="Q321" cm="1">
        <f t="array" ref="Q321">INDEX(C:C,$N321)/INDEX(C:C,$N$2)*1000</f>
        <v>1113.5734073025887</v>
      </c>
      <c r="R321" cm="1">
        <f t="array" ref="R321">INDEX(D:D,$N321)/INDEX(D:D,$N$2)*1000</f>
        <v>1112.2827674528335</v>
      </c>
      <c r="S321" cm="1">
        <f t="array" ref="S321">INDEX(E:E,$N321)/INDEX(E:E,$N$2)*1000</f>
        <v>1115.2051309949954</v>
      </c>
      <c r="T321" s="82" t="str">
        <f t="shared" si="97"/>
        <v/>
      </c>
      <c r="U321" s="82" t="str">
        <f t="shared" si="98"/>
        <v/>
      </c>
      <c r="V321" s="82" t="str">
        <f t="shared" si="99"/>
        <v/>
      </c>
      <c r="W321" s="82">
        <f t="shared" si="93"/>
        <v>-8.1469423022501822E-3</v>
      </c>
      <c r="X321" s="82">
        <f t="shared" si="94"/>
        <v>-1.6317236924066948E-3</v>
      </c>
      <c r="Y321" s="82">
        <f t="shared" si="95"/>
        <v>-2.9223635421619749E-3</v>
      </c>
    </row>
    <row r="322" spans="1:25" ht="15.75" customHeight="1" x14ac:dyDescent="0.2">
      <c r="A322" s="211">
        <v>43936</v>
      </c>
      <c r="B322" s="281">
        <v>970.64363000000003</v>
      </c>
      <c r="C322" s="281">
        <v>1064.4223139999999</v>
      </c>
      <c r="D322" s="281">
        <v>1069.5703799999999</v>
      </c>
      <c r="E322" s="281">
        <v>979.19235709999998</v>
      </c>
      <c r="F322" s="281">
        <v>1099.7869599999999</v>
      </c>
      <c r="G322" s="82" t="str">
        <f t="shared" si="87"/>
        <v/>
      </c>
      <c r="H322" s="82" t="str">
        <f t="shared" si="88"/>
        <v/>
      </c>
      <c r="I322" s="82" t="str">
        <f t="shared" si="89"/>
        <v/>
      </c>
      <c r="J322" s="82">
        <f t="shared" si="90"/>
        <v>-8.5487270999999518E-3</v>
      </c>
      <c r="K322" s="82">
        <f t="shared" si="91"/>
        <v>-3.5364645999999993E-2</v>
      </c>
      <c r="L322" s="82">
        <f t="shared" si="92"/>
        <v>-3.0216580000000021E-2</v>
      </c>
      <c r="N322">
        <f t="shared" si="96"/>
        <v>1247</v>
      </c>
      <c r="O322" s="212" cm="1">
        <f t="array" ref="O322">INDEX($A:$A,N322)</f>
        <v>45280</v>
      </c>
      <c r="P322" cm="1">
        <f t="array" ref="P322">INDEX(B:B,$N322)/INDEX(B:B,$N$2)*1000</f>
        <v>1104.2947677705038</v>
      </c>
      <c r="Q322" cm="1">
        <f t="array" ref="Q322">INDEX(C:C,$N322)/INDEX(C:C,$N$2)*1000</f>
        <v>1110.5686042313596</v>
      </c>
      <c r="R322" cm="1">
        <f t="array" ref="R322">INDEX(D:D,$N322)/INDEX(D:D,$N$2)*1000</f>
        <v>1109.3257813139612</v>
      </c>
      <c r="S322" cm="1">
        <f t="array" ref="S322">INDEX(E:E,$N322)/INDEX(E:E,$N$2)*1000</f>
        <v>1112.669643426761</v>
      </c>
      <c r="T322" s="82" t="str">
        <f t="shared" si="97"/>
        <v/>
      </c>
      <c r="U322" s="82" t="str">
        <f t="shared" si="98"/>
        <v/>
      </c>
      <c r="V322" s="82" t="str">
        <f t="shared" si="99"/>
        <v/>
      </c>
      <c r="W322" s="82">
        <f t="shared" si="93"/>
        <v>-8.3748756562572451E-3</v>
      </c>
      <c r="X322" s="82">
        <f t="shared" si="94"/>
        <v>-2.1010391954014267E-3</v>
      </c>
      <c r="Y322" s="82">
        <f t="shared" si="95"/>
        <v>-3.3438621127997977E-3</v>
      </c>
    </row>
    <row r="323" spans="1:25" ht="15.75" customHeight="1" x14ac:dyDescent="0.2">
      <c r="A323" s="211">
        <v>43937</v>
      </c>
      <c r="B323" s="281">
        <v>968.44005500000003</v>
      </c>
      <c r="C323" s="281">
        <v>1061.664632</v>
      </c>
      <c r="D323" s="281">
        <v>1066.8675900000001</v>
      </c>
      <c r="E323" s="281">
        <v>977.01824780000004</v>
      </c>
      <c r="F323" s="281">
        <v>1097.3450929999999</v>
      </c>
      <c r="G323" s="82" t="str">
        <f t="shared" ref="G323:G386" si="100">IF((B323-$E323)/1000 &gt; 0, (B323-$E323)/1000, "")</f>
        <v/>
      </c>
      <c r="H323" s="82" t="str">
        <f t="shared" ref="H323:H386" si="101">IF((C323-$F323)/1000 &gt; 0, (C323-$F323)/1000, "")</f>
        <v/>
      </c>
      <c r="I323" s="82" t="str">
        <f t="shared" ref="I323:I386" si="102">IF((D323-$F323)/1000 &gt; 0, (D323-$F323)/1000, "")</f>
        <v/>
      </c>
      <c r="J323" s="82">
        <f t="shared" ref="J323:J386" si="103">IF((B323-$E323)/1000 &lt; 0, (B323-$E323)/1000, "")</f>
        <v>-8.5781928000000108E-3</v>
      </c>
      <c r="K323" s="82">
        <f t="shared" ref="K323:K386" si="104">IF((C323-$F323)/1000 &lt; 0, (C323-$F323)/1000, "")</f>
        <v>-3.568046099999992E-2</v>
      </c>
      <c r="L323" s="82">
        <f t="shared" ref="L323:L386" si="105">IF((D323-$F323)/1000 &lt; 0, (D323-$F323)/1000, "")</f>
        <v>-3.0477502999999843E-2</v>
      </c>
      <c r="N323">
        <f t="shared" si="96"/>
        <v>1248</v>
      </c>
      <c r="O323" s="212" cm="1">
        <f t="array" ref="O323">INDEX($A:$A,N323)</f>
        <v>45281</v>
      </c>
      <c r="P323" cm="1">
        <f t="array" ref="P323">INDEX(B:B,$N323)/INDEX(B:B,$N$2)*1000</f>
        <v>1105.8277265770384</v>
      </c>
      <c r="Q323" cm="1">
        <f t="array" ref="Q323">INDEX(C:C,$N323)/INDEX(C:C,$N$2)*1000</f>
        <v>1110.8131464356115</v>
      </c>
      <c r="R323" cm="1">
        <f t="array" ref="R323">INDEX(D:D,$N323)/INDEX(D:D,$N$2)*1000</f>
        <v>1109.8255541275832</v>
      </c>
      <c r="S323" cm="1">
        <f t="array" ref="S323">INDEX(E:E,$N323)/INDEX(E:E,$N$2)*1000</f>
        <v>1113.2967736583773</v>
      </c>
      <c r="T323" s="82" t="str">
        <f t="shared" si="97"/>
        <v/>
      </c>
      <c r="U323" s="82" t="str">
        <f t="shared" si="98"/>
        <v/>
      </c>
      <c r="V323" s="82" t="str">
        <f t="shared" si="99"/>
        <v/>
      </c>
      <c r="W323" s="82">
        <f t="shared" ref="W323:W386" si="106">IF((P323-$S323)/1000 &lt; 0, (P323-$S323)/1000, "")</f>
        <v>-7.4690470813388856E-3</v>
      </c>
      <c r="X323" s="82">
        <f t="shared" ref="X323:X386" si="107">IF((Q323-$S323)/1000 &lt; 0, (Q323-$S323)/1000, "")</f>
        <v>-2.4836272227657902E-3</v>
      </c>
      <c r="Y323" s="82">
        <f t="shared" ref="Y323:Y386" si="108">IF((R323-$S323)/1000 &lt; 0, (R323-$S323)/1000, "")</f>
        <v>-3.4712195307940873E-3</v>
      </c>
    </row>
    <row r="324" spans="1:25" ht="15.75" customHeight="1" x14ac:dyDescent="0.2">
      <c r="A324" s="211">
        <v>43938</v>
      </c>
      <c r="B324" s="281">
        <v>976.77455499999996</v>
      </c>
      <c r="C324" s="281">
        <v>1073.311426</v>
      </c>
      <c r="D324" s="281">
        <v>1078.0694000000001</v>
      </c>
      <c r="E324" s="281">
        <v>985.76826430000006</v>
      </c>
      <c r="F324" s="281">
        <v>1107.1727370000001</v>
      </c>
      <c r="G324" s="82" t="str">
        <f t="shared" si="100"/>
        <v/>
      </c>
      <c r="H324" s="82" t="str">
        <f t="shared" si="101"/>
        <v/>
      </c>
      <c r="I324" s="82" t="str">
        <f t="shared" si="102"/>
        <v/>
      </c>
      <c r="J324" s="82">
        <f t="shared" si="103"/>
        <v>-8.9937093000000915E-3</v>
      </c>
      <c r="K324" s="82">
        <f t="shared" si="104"/>
        <v>-3.3861311000000116E-2</v>
      </c>
      <c r="L324" s="82">
        <f t="shared" si="105"/>
        <v>-2.910333700000001E-2</v>
      </c>
      <c r="N324">
        <f t="shared" ref="N324:N387" si="109">N323+1</f>
        <v>1249</v>
      </c>
      <c r="O324" s="212" cm="1">
        <f t="array" ref="O324">INDEX($A:$A,N324)</f>
        <v>45282</v>
      </c>
      <c r="P324" cm="1">
        <f t="array" ref="P324">INDEX(B:B,$N324)/INDEX(B:B,$N$2)*1000</f>
        <v>1103.3911691567225</v>
      </c>
      <c r="Q324" cm="1">
        <f t="array" ref="Q324">INDEX(C:C,$N324)/INDEX(C:C,$N$2)*1000</f>
        <v>1108.0799475502081</v>
      </c>
      <c r="R324" cm="1">
        <f t="array" ref="R324">INDEX(D:D,$N324)/INDEX(D:D,$N$2)*1000</f>
        <v>1107.1511186448595</v>
      </c>
      <c r="S324" cm="1">
        <f t="array" ref="S324">INDEX(E:E,$N324)/INDEX(E:E,$N$2)*1000</f>
        <v>1109.4388375052638</v>
      </c>
      <c r="T324" s="82" t="str">
        <f t="shared" ref="T324:T387" si="110">IF((P324-$S324)/1000 &gt; 0, (P324-$S324)/1000, "")</f>
        <v/>
      </c>
      <c r="U324" s="82" t="str">
        <f t="shared" ref="U324:U387" si="111">IF((Q324-$S324)/1000 &gt; 0, (Q324-$S324)/1000, "")</f>
        <v/>
      </c>
      <c r="V324" s="82" t="str">
        <f t="shared" ref="V324:V387" si="112">IF((R324-$S324)/1000 &gt; 0, (R324-$S324)/1000, "")</f>
        <v/>
      </c>
      <c r="W324" s="82">
        <f t="shared" si="106"/>
        <v>-6.0476683485412653E-3</v>
      </c>
      <c r="X324" s="82">
        <f t="shared" si="107"/>
        <v>-1.3588899550557017E-3</v>
      </c>
      <c r="Y324" s="82">
        <f t="shared" si="108"/>
        <v>-2.2877188604043114E-3</v>
      </c>
    </row>
    <row r="325" spans="1:25" ht="15.75" customHeight="1" x14ac:dyDescent="0.2">
      <c r="A325" s="211">
        <v>43941</v>
      </c>
      <c r="B325" s="281">
        <v>974.05155500000001</v>
      </c>
      <c r="C325" s="281">
        <v>1071.064071</v>
      </c>
      <c r="D325" s="281">
        <v>1075.6634590000001</v>
      </c>
      <c r="E325" s="281">
        <v>983.01334959999997</v>
      </c>
      <c r="F325" s="281">
        <v>1104.0785350000001</v>
      </c>
      <c r="G325" s="82" t="str">
        <f t="shared" si="100"/>
        <v/>
      </c>
      <c r="H325" s="82" t="str">
        <f t="shared" si="101"/>
        <v/>
      </c>
      <c r="I325" s="82" t="str">
        <f t="shared" si="102"/>
        <v/>
      </c>
      <c r="J325" s="82">
        <f t="shared" si="103"/>
        <v>-8.9617945999999615E-3</v>
      </c>
      <c r="K325" s="82">
        <f t="shared" si="104"/>
        <v>-3.3014464000000091E-2</v>
      </c>
      <c r="L325" s="82">
        <f t="shared" si="105"/>
        <v>-2.8415075999999997E-2</v>
      </c>
      <c r="N325">
        <f t="shared" si="109"/>
        <v>1250</v>
      </c>
      <c r="O325" s="212" cm="1">
        <f t="array" ref="O325">INDEX($A:$A,N325)</f>
        <v>45287</v>
      </c>
      <c r="P325" cm="1">
        <f t="array" ref="P325">INDEX(B:B,$N325)/INDEX(B:B,$N$2)*1000</f>
        <v>1109.251718332581</v>
      </c>
      <c r="Q325" cm="1">
        <f t="array" ref="Q325">INDEX(C:C,$N325)/INDEX(C:C,$N$2)*1000</f>
        <v>1115.4409842597299</v>
      </c>
      <c r="R325" cm="1">
        <f t="array" ref="R325">INDEX(D:D,$N325)/INDEX(D:D,$N$2)*1000</f>
        <v>1114.2149151324793</v>
      </c>
      <c r="S325" cm="1">
        <f t="array" ref="S325">INDEX(E:E,$N325)/INDEX(E:E,$N$2)*1000</f>
        <v>1116.9675242731255</v>
      </c>
      <c r="T325" s="82" t="str">
        <f t="shared" si="110"/>
        <v/>
      </c>
      <c r="U325" s="82" t="str">
        <f t="shared" si="111"/>
        <v/>
      </c>
      <c r="V325" s="82" t="str">
        <f t="shared" si="112"/>
        <v/>
      </c>
      <c r="W325" s="82">
        <f t="shared" si="106"/>
        <v>-7.7158059405444419E-3</v>
      </c>
      <c r="X325" s="82">
        <f t="shared" si="107"/>
        <v>-1.526540013395561E-3</v>
      </c>
      <c r="Y325" s="82">
        <f t="shared" si="108"/>
        <v>-2.7526091406462E-3</v>
      </c>
    </row>
    <row r="326" spans="1:25" ht="15.75" customHeight="1" x14ac:dyDescent="0.2">
      <c r="A326" s="211">
        <v>43942</v>
      </c>
      <c r="B326" s="281">
        <v>967.68555500000002</v>
      </c>
      <c r="C326" s="281">
        <v>1056.1860079999999</v>
      </c>
      <c r="D326" s="281">
        <v>1062.2925310000001</v>
      </c>
      <c r="E326" s="281">
        <v>976.41935360000002</v>
      </c>
      <c r="F326" s="281">
        <v>1096.6724409999999</v>
      </c>
      <c r="G326" s="82" t="str">
        <f t="shared" si="100"/>
        <v/>
      </c>
      <c r="H326" s="82" t="str">
        <f t="shared" si="101"/>
        <v/>
      </c>
      <c r="I326" s="82" t="str">
        <f t="shared" si="102"/>
        <v/>
      </c>
      <c r="J326" s="82">
        <f t="shared" si="103"/>
        <v>-8.7337986000000003E-3</v>
      </c>
      <c r="K326" s="82">
        <f t="shared" si="104"/>
        <v>-4.0486433000000037E-2</v>
      </c>
      <c r="L326" s="82">
        <f t="shared" si="105"/>
        <v>-3.4379909999999882E-2</v>
      </c>
      <c r="N326">
        <f t="shared" si="109"/>
        <v>1251</v>
      </c>
      <c r="O326" s="212" cm="1">
        <f t="array" ref="O326">INDEX($A:$A,N326)</f>
        <v>45288</v>
      </c>
      <c r="P326" cm="1">
        <f t="array" ref="P326">INDEX(B:B,$N326)/INDEX(B:B,$N$2)*1000</f>
        <v>1104.0164285702558</v>
      </c>
      <c r="Q326" cm="1">
        <f t="array" ref="Q326">INDEX(C:C,$N326)/INDEX(C:C,$N$2)*1000</f>
        <v>1110.5601072453699</v>
      </c>
      <c r="R326" cm="1">
        <f t="array" ref="R326">INDEX(D:D,$N326)/INDEX(D:D,$N$2)*1000</f>
        <v>1109.2638299490068</v>
      </c>
      <c r="S326" cm="1">
        <f t="array" ref="S326">INDEX(E:E,$N326)/INDEX(E:E,$N$2)*1000</f>
        <v>1111.6059005617942</v>
      </c>
      <c r="T326" s="82" t="str">
        <f t="shared" si="110"/>
        <v/>
      </c>
      <c r="U326" s="82" t="str">
        <f t="shared" si="111"/>
        <v/>
      </c>
      <c r="V326" s="82" t="str">
        <f t="shared" si="112"/>
        <v/>
      </c>
      <c r="W326" s="82">
        <f t="shared" si="106"/>
        <v>-7.589471991538403E-3</v>
      </c>
      <c r="X326" s="82">
        <f t="shared" si="107"/>
        <v>-1.0457933164243513E-3</v>
      </c>
      <c r="Y326" s="82">
        <f t="shared" si="108"/>
        <v>-2.3420706127874383E-3</v>
      </c>
    </row>
    <row r="327" spans="1:25" ht="15.75" customHeight="1" x14ac:dyDescent="0.2">
      <c r="A327" s="211">
        <v>43943</v>
      </c>
      <c r="B327" s="281">
        <v>975.69705499999998</v>
      </c>
      <c r="C327" s="281">
        <v>1068.202229</v>
      </c>
      <c r="D327" s="281">
        <v>1073.7208579999999</v>
      </c>
      <c r="E327" s="281">
        <v>984.82154300000002</v>
      </c>
      <c r="F327" s="281">
        <v>1106.10942</v>
      </c>
      <c r="G327" s="82" t="str">
        <f t="shared" si="100"/>
        <v/>
      </c>
      <c r="H327" s="82" t="str">
        <f t="shared" si="101"/>
        <v/>
      </c>
      <c r="I327" s="82" t="str">
        <f t="shared" si="102"/>
        <v/>
      </c>
      <c r="J327" s="82">
        <f t="shared" si="103"/>
        <v>-9.1244880000000417E-3</v>
      </c>
      <c r="K327" s="82">
        <f t="shared" si="104"/>
        <v>-3.7907191000000014E-2</v>
      </c>
      <c r="L327" s="82">
        <f t="shared" si="105"/>
        <v>-3.2388562000000093E-2</v>
      </c>
      <c r="N327">
        <f t="shared" si="109"/>
        <v>1252</v>
      </c>
      <c r="O327" s="212" cm="1">
        <f t="array" ref="O327">INDEX($A:$A,N327)</f>
        <v>45289</v>
      </c>
      <c r="P327" cm="1">
        <f t="array" ref="P327">INDEX(B:B,$N327)/INDEX(B:B,$N$2)*1000</f>
        <v>1105.4784277215142</v>
      </c>
      <c r="Q327" cm="1">
        <f t="array" ref="Q327">INDEX(C:C,$N327)/INDEX(C:C,$N$2)*1000</f>
        <v>1112.3622343756144</v>
      </c>
      <c r="R327" cm="1">
        <f t="array" ref="R327">INDEX(D:D,$N327)/INDEX(D:D,$N$2)*1000</f>
        <v>1110.998578188884</v>
      </c>
      <c r="S327" cm="1">
        <f t="array" ref="S327">INDEX(E:E,$N327)/INDEX(E:E,$N$2)*1000</f>
        <v>1113.6338348038109</v>
      </c>
      <c r="T327" s="82" t="str">
        <f t="shared" si="110"/>
        <v/>
      </c>
      <c r="U327" s="82" t="str">
        <f t="shared" si="111"/>
        <v/>
      </c>
      <c r="V327" s="82" t="str">
        <f t="shared" si="112"/>
        <v/>
      </c>
      <c r="W327" s="82">
        <f t="shared" si="106"/>
        <v>-8.1554070822967336E-3</v>
      </c>
      <c r="X327" s="82">
        <f t="shared" si="107"/>
        <v>-1.271600428196507E-3</v>
      </c>
      <c r="Y327" s="82">
        <f t="shared" si="108"/>
        <v>-2.6352566149269023E-3</v>
      </c>
    </row>
    <row r="328" spans="1:25" ht="15.75" customHeight="1" x14ac:dyDescent="0.2">
      <c r="A328" s="211">
        <v>43944</v>
      </c>
      <c r="B328" s="281">
        <v>971.84605499999998</v>
      </c>
      <c r="C328" s="281">
        <v>1064.8203000000001</v>
      </c>
      <c r="D328" s="281">
        <v>1070.154378</v>
      </c>
      <c r="E328" s="281">
        <v>980.87732860000006</v>
      </c>
      <c r="F328" s="281">
        <v>1101.679447</v>
      </c>
      <c r="G328" s="82" t="str">
        <f t="shared" si="100"/>
        <v/>
      </c>
      <c r="H328" s="82" t="str">
        <f t="shared" si="101"/>
        <v/>
      </c>
      <c r="I328" s="82" t="str">
        <f t="shared" si="102"/>
        <v/>
      </c>
      <c r="J328" s="82">
        <f t="shared" si="103"/>
        <v>-9.0312736000000768E-3</v>
      </c>
      <c r="K328" s="82">
        <f t="shared" si="104"/>
        <v>-3.6859146999999891E-2</v>
      </c>
      <c r="L328" s="82">
        <f t="shared" si="105"/>
        <v>-3.1525069000000031E-2</v>
      </c>
      <c r="N328">
        <f t="shared" si="109"/>
        <v>1253</v>
      </c>
      <c r="O328" s="212" cm="1">
        <f t="array" ref="O328">INDEX($A:$A,N328)</f>
        <v>45293</v>
      </c>
      <c r="P328" cm="1">
        <f t="array" ref="P328">INDEX(B:B,$N328)/INDEX(B:B,$N$2)*1000</f>
        <v>1101.2140074298625</v>
      </c>
      <c r="Q328" cm="1">
        <f t="array" ref="Q328">INDEX(C:C,$N328)/INDEX(C:C,$N$2)*1000</f>
        <v>1106.3395639770044</v>
      </c>
      <c r="R328" cm="1">
        <f t="array" ref="R328">INDEX(D:D,$N328)/INDEX(D:D,$N$2)*1000</f>
        <v>1105.3242113567819</v>
      </c>
      <c r="S328" cm="1">
        <f t="array" ref="S328">INDEX(E:E,$N328)/INDEX(E:E,$N$2)*1000</f>
        <v>1107.7611584713736</v>
      </c>
      <c r="T328" s="82" t="str">
        <f t="shared" si="110"/>
        <v/>
      </c>
      <c r="U328" s="82" t="str">
        <f t="shared" si="111"/>
        <v/>
      </c>
      <c r="V328" s="82" t="str">
        <f t="shared" si="112"/>
        <v/>
      </c>
      <c r="W328" s="82">
        <f t="shared" si="106"/>
        <v>-6.5471510415111428E-3</v>
      </c>
      <c r="X328" s="82">
        <f t="shared" si="107"/>
        <v>-1.4215944943691738E-3</v>
      </c>
      <c r="Y328" s="82">
        <f t="shared" si="108"/>
        <v>-2.4369471145917034E-3</v>
      </c>
    </row>
    <row r="329" spans="1:25" ht="15.75" customHeight="1" x14ac:dyDescent="0.2">
      <c r="A329" s="211">
        <v>43945</v>
      </c>
      <c r="B329" s="281">
        <v>977.66841999999997</v>
      </c>
      <c r="C329" s="281">
        <v>1070.1967830000001</v>
      </c>
      <c r="D329" s="281">
        <v>1075.7585059999999</v>
      </c>
      <c r="E329" s="281">
        <v>986.86716539999998</v>
      </c>
      <c r="F329" s="281">
        <v>1108.406976</v>
      </c>
      <c r="G329" s="82" t="str">
        <f t="shared" si="100"/>
        <v/>
      </c>
      <c r="H329" s="82" t="str">
        <f t="shared" si="101"/>
        <v/>
      </c>
      <c r="I329" s="82" t="str">
        <f t="shared" si="102"/>
        <v/>
      </c>
      <c r="J329" s="82">
        <f t="shared" si="103"/>
        <v>-9.1987454000000066E-3</v>
      </c>
      <c r="K329" s="82">
        <f t="shared" si="104"/>
        <v>-3.8210192999999892E-2</v>
      </c>
      <c r="L329" s="82">
        <f t="shared" si="105"/>
        <v>-3.2648470000000089E-2</v>
      </c>
      <c r="N329">
        <f t="shared" si="109"/>
        <v>1254</v>
      </c>
      <c r="O329" s="212" cm="1">
        <f t="array" ref="O329">INDEX($A:$A,N329)</f>
        <v>45294</v>
      </c>
      <c r="P329" cm="1">
        <f t="array" ref="P329">INDEX(B:B,$N329)/INDEX(B:B,$N$2)*1000</f>
        <v>1099.7141593232955</v>
      </c>
      <c r="Q329" cm="1">
        <f t="array" ref="Q329">INDEX(C:C,$N329)/INDEX(C:C,$N$2)*1000</f>
        <v>1105.0925361675324</v>
      </c>
      <c r="R329" cm="1">
        <f t="array" ref="R329">INDEX(D:D,$N329)/INDEX(D:D,$N$2)*1000</f>
        <v>1104.0271006239548</v>
      </c>
      <c r="S329" cm="1">
        <f t="array" ref="S329">INDEX(E:E,$N329)/INDEX(E:E,$N$2)*1000</f>
        <v>1106.663703171937</v>
      </c>
      <c r="T329" s="82" t="str">
        <f t="shared" si="110"/>
        <v/>
      </c>
      <c r="U329" s="82" t="str">
        <f t="shared" si="111"/>
        <v/>
      </c>
      <c r="V329" s="82" t="str">
        <f t="shared" si="112"/>
        <v/>
      </c>
      <c r="W329" s="82">
        <f t="shared" si="106"/>
        <v>-6.9495438486414972E-3</v>
      </c>
      <c r="X329" s="82">
        <f t="shared" si="107"/>
        <v>-1.571167004404515E-3</v>
      </c>
      <c r="Y329" s="82">
        <f t="shared" si="108"/>
        <v>-2.6366025479821927E-3</v>
      </c>
    </row>
    <row r="330" spans="1:25" ht="15.75" customHeight="1" x14ac:dyDescent="0.2">
      <c r="A330" s="211">
        <v>43948</v>
      </c>
      <c r="B330" s="281">
        <v>979.98505499999999</v>
      </c>
      <c r="C330" s="281">
        <v>1074.0216760000001</v>
      </c>
      <c r="D330" s="281">
        <v>1079.345061</v>
      </c>
      <c r="E330" s="281">
        <v>989.30497460000004</v>
      </c>
      <c r="F330" s="281">
        <v>1111.145019</v>
      </c>
      <c r="G330" s="82" t="str">
        <f t="shared" si="100"/>
        <v/>
      </c>
      <c r="H330" s="82" t="str">
        <f t="shared" si="101"/>
        <v/>
      </c>
      <c r="I330" s="82" t="str">
        <f t="shared" si="102"/>
        <v/>
      </c>
      <c r="J330" s="82">
        <f t="shared" si="103"/>
        <v>-9.3199196000000491E-3</v>
      </c>
      <c r="K330" s="82">
        <f t="shared" si="104"/>
        <v>-3.7123342999999975E-2</v>
      </c>
      <c r="L330" s="82">
        <f t="shared" si="105"/>
        <v>-3.1799958000000059E-2</v>
      </c>
      <c r="N330">
        <f t="shared" si="109"/>
        <v>1255</v>
      </c>
      <c r="O330" s="212" cm="1">
        <f t="array" ref="O330">INDEX($A:$A,N330)</f>
        <v>45295</v>
      </c>
      <c r="P330" cm="1">
        <f t="array" ref="P330">INDEX(B:B,$N330)/INDEX(B:B,$N$2)*1000</f>
        <v>1100.4930771225595</v>
      </c>
      <c r="Q330" cm="1">
        <f t="array" ref="Q330">INDEX(C:C,$N330)/INDEX(C:C,$N$2)*1000</f>
        <v>1104.6151408303217</v>
      </c>
      <c r="R330" cm="1">
        <f t="array" ref="R330">INDEX(D:D,$N330)/INDEX(D:D,$N$2)*1000</f>
        <v>1103.7985755119316</v>
      </c>
      <c r="S330" cm="1">
        <f t="array" ref="S330">INDEX(E:E,$N330)/INDEX(E:E,$N$2)*1000</f>
        <v>1106.5690715040073</v>
      </c>
      <c r="T330" s="82" t="str">
        <f t="shared" si="110"/>
        <v/>
      </c>
      <c r="U330" s="82" t="str">
        <f t="shared" si="111"/>
        <v/>
      </c>
      <c r="V330" s="82" t="str">
        <f t="shared" si="112"/>
        <v/>
      </c>
      <c r="W330" s="82">
        <f t="shared" si="106"/>
        <v>-6.0759943814477991E-3</v>
      </c>
      <c r="X330" s="82">
        <f t="shared" si="107"/>
        <v>-1.9539306736855904E-3</v>
      </c>
      <c r="Y330" s="82">
        <f t="shared" si="108"/>
        <v>-2.7704959920756664E-3</v>
      </c>
    </row>
    <row r="331" spans="1:25" ht="15.75" customHeight="1" x14ac:dyDescent="0.2">
      <c r="A331" s="211">
        <v>43949</v>
      </c>
      <c r="B331" s="281">
        <v>982.61983499999997</v>
      </c>
      <c r="C331" s="281">
        <v>1077.3056349999999</v>
      </c>
      <c r="D331" s="281">
        <v>1082.5659949999999</v>
      </c>
      <c r="E331" s="281">
        <v>992.00884199999996</v>
      </c>
      <c r="F331" s="281">
        <v>1114.181887</v>
      </c>
      <c r="G331" s="82" t="str">
        <f t="shared" si="100"/>
        <v/>
      </c>
      <c r="H331" s="82" t="str">
        <f t="shared" si="101"/>
        <v/>
      </c>
      <c r="I331" s="82" t="str">
        <f t="shared" si="102"/>
        <v/>
      </c>
      <c r="J331" s="82">
        <f t="shared" si="103"/>
        <v>-9.3890069999999926E-3</v>
      </c>
      <c r="K331" s="82">
        <f t="shared" si="104"/>
        <v>-3.6876252000000019E-2</v>
      </c>
      <c r="L331" s="82">
        <f t="shared" si="105"/>
        <v>-3.1615892000000027E-2</v>
      </c>
      <c r="N331">
        <f t="shared" si="109"/>
        <v>1256</v>
      </c>
      <c r="O331" s="212" cm="1">
        <f t="array" ref="O331">INDEX($A:$A,N331)</f>
        <v>45296</v>
      </c>
      <c r="P331" cm="1">
        <f t="array" ref="P331">INDEX(B:B,$N331)/INDEX(B:B,$N$2)*1000</f>
        <v>1101.1140074072177</v>
      </c>
      <c r="Q331" cm="1">
        <f t="array" ref="Q331">INDEX(C:C,$N331)/INDEX(C:C,$N$2)*1000</f>
        <v>1104.9179644731485</v>
      </c>
      <c r="R331" cm="1">
        <f t="array" ref="R331">INDEX(D:D,$N331)/INDEX(D:D,$N$2)*1000</f>
        <v>1104.1644156202353</v>
      </c>
      <c r="S331" cm="1">
        <f t="array" ref="S331">INDEX(E:E,$N331)/INDEX(E:E,$N$2)*1000</f>
        <v>1106.8197489722133</v>
      </c>
      <c r="T331" s="82" t="str">
        <f t="shared" si="110"/>
        <v/>
      </c>
      <c r="U331" s="82" t="str">
        <f t="shared" si="111"/>
        <v/>
      </c>
      <c r="V331" s="82" t="str">
        <f t="shared" si="112"/>
        <v/>
      </c>
      <c r="W331" s="82">
        <f t="shared" si="106"/>
        <v>-5.7057415649956053E-3</v>
      </c>
      <c r="X331" s="82">
        <f t="shared" si="107"/>
        <v>-1.9017844990648883E-3</v>
      </c>
      <c r="Y331" s="82">
        <f t="shared" si="108"/>
        <v>-2.6553333519780155E-3</v>
      </c>
    </row>
    <row r="332" spans="1:25" ht="15.75" customHeight="1" x14ac:dyDescent="0.2">
      <c r="A332" s="211">
        <v>43950</v>
      </c>
      <c r="B332" s="281">
        <v>993.04605500000002</v>
      </c>
      <c r="C332" s="281">
        <v>1091.011555</v>
      </c>
      <c r="D332" s="281">
        <v>1095.883818</v>
      </c>
      <c r="E332" s="281">
        <v>1002.616281</v>
      </c>
      <c r="F332" s="281">
        <v>1126.0957089999999</v>
      </c>
      <c r="G332" s="82" t="str">
        <f t="shared" si="100"/>
        <v/>
      </c>
      <c r="H332" s="82" t="str">
        <f t="shared" si="101"/>
        <v/>
      </c>
      <c r="I332" s="82" t="str">
        <f t="shared" si="102"/>
        <v/>
      </c>
      <c r="J332" s="82">
        <f t="shared" si="103"/>
        <v>-9.5702259999999335E-3</v>
      </c>
      <c r="K332" s="82">
        <f t="shared" si="104"/>
        <v>-3.5084153999999895E-2</v>
      </c>
      <c r="L332" s="82">
        <f t="shared" si="105"/>
        <v>-3.0211890999999925E-2</v>
      </c>
      <c r="N332">
        <f t="shared" si="109"/>
        <v>1257</v>
      </c>
      <c r="O332" s="212" cm="1">
        <f t="array" ref="O332">INDEX($A:$A,N332)</f>
        <v>45299</v>
      </c>
      <c r="P332" cm="1">
        <f t="array" ref="P332">INDEX(B:B,$N332)/INDEX(B:B,$N$2)*1000</f>
        <v>1106.0099572133452</v>
      </c>
      <c r="Q332" cm="1">
        <f t="array" ref="Q332">INDEX(C:C,$N332)/INDEX(C:C,$N$2)*1000</f>
        <v>1110.221865259279</v>
      </c>
      <c r="R332" cm="1">
        <f t="array" ref="R332">INDEX(D:D,$N332)/INDEX(D:D,$N$2)*1000</f>
        <v>1109.3875023221233</v>
      </c>
      <c r="S332" cm="1">
        <f t="array" ref="S332">INDEX(E:E,$N332)/INDEX(E:E,$N$2)*1000</f>
        <v>1111.7490984369106</v>
      </c>
      <c r="T332" s="82" t="str">
        <f t="shared" si="110"/>
        <v/>
      </c>
      <c r="U332" s="82" t="str">
        <f t="shared" si="111"/>
        <v/>
      </c>
      <c r="V332" s="82" t="str">
        <f t="shared" si="112"/>
        <v/>
      </c>
      <c r="W332" s="82">
        <f t="shared" si="106"/>
        <v>-5.7391412235654115E-3</v>
      </c>
      <c r="X332" s="82">
        <f t="shared" si="107"/>
        <v>-1.5272331776316149E-3</v>
      </c>
      <c r="Y332" s="82">
        <f t="shared" si="108"/>
        <v>-2.3615961147872896E-3</v>
      </c>
    </row>
    <row r="333" spans="1:25" ht="15.75" customHeight="1" x14ac:dyDescent="0.2">
      <c r="A333" s="211">
        <v>43951</v>
      </c>
      <c r="B333" s="281">
        <v>989.09455500000001</v>
      </c>
      <c r="C333" s="281">
        <v>1084.0998030000001</v>
      </c>
      <c r="D333" s="281">
        <v>1089.454232</v>
      </c>
      <c r="E333" s="281">
        <v>998.66730629999995</v>
      </c>
      <c r="F333" s="281">
        <v>1121.6603889999999</v>
      </c>
      <c r="G333" s="82" t="str">
        <f t="shared" si="100"/>
        <v/>
      </c>
      <c r="H333" s="82" t="str">
        <f t="shared" si="101"/>
        <v/>
      </c>
      <c r="I333" s="82" t="str">
        <f t="shared" si="102"/>
        <v/>
      </c>
      <c r="J333" s="82">
        <f t="shared" si="103"/>
        <v>-9.5727512999999355E-3</v>
      </c>
      <c r="K333" s="82">
        <f t="shared" si="104"/>
        <v>-3.7560585999999833E-2</v>
      </c>
      <c r="L333" s="82">
        <f t="shared" si="105"/>
        <v>-3.2206156999999846E-2</v>
      </c>
      <c r="N333">
        <f t="shared" si="109"/>
        <v>1258</v>
      </c>
      <c r="O333" s="212" cm="1">
        <f t="array" ref="O333">INDEX($A:$A,N333)</f>
        <v>45300</v>
      </c>
      <c r="P333" cm="1">
        <f t="array" ref="P333">INDEX(B:B,$N333)/INDEX(B:B,$N$2)*1000</f>
        <v>1105.2279452762566</v>
      </c>
      <c r="Q333" cm="1">
        <f t="array" ref="Q333">INDEX(C:C,$N333)/INDEX(C:C,$N$2)*1000</f>
        <v>1109.0796931384214</v>
      </c>
      <c r="R333" cm="1">
        <f t="array" ref="R333">INDEX(D:D,$N333)/INDEX(D:D,$N$2)*1000</f>
        <v>1108.3166767393755</v>
      </c>
      <c r="S333" cm="1">
        <f t="array" ref="S333">INDEX(E:E,$N333)/INDEX(E:E,$N$2)*1000</f>
        <v>1110.7278206189685</v>
      </c>
      <c r="T333" s="82" t="str">
        <f t="shared" si="110"/>
        <v/>
      </c>
      <c r="U333" s="82" t="str">
        <f t="shared" si="111"/>
        <v/>
      </c>
      <c r="V333" s="82" t="str">
        <f t="shared" si="112"/>
        <v/>
      </c>
      <c r="W333" s="82">
        <f t="shared" si="106"/>
        <v>-5.4998753427119027E-3</v>
      </c>
      <c r="X333" s="82">
        <f t="shared" si="107"/>
        <v>-1.6481274805471458E-3</v>
      </c>
      <c r="Y333" s="82">
        <f t="shared" si="108"/>
        <v>-2.4111438795930552E-3</v>
      </c>
    </row>
    <row r="334" spans="1:25" ht="15.75" customHeight="1" x14ac:dyDescent="0.2">
      <c r="A334" s="211">
        <v>43952</v>
      </c>
      <c r="B334" s="281">
        <v>986.39386500000001</v>
      </c>
      <c r="C334" s="281">
        <v>1077.588493</v>
      </c>
      <c r="D334" s="281">
        <v>1083.62123</v>
      </c>
      <c r="E334" s="281">
        <v>995.86010369999997</v>
      </c>
      <c r="F334" s="281">
        <v>1118.50746</v>
      </c>
      <c r="G334" s="82" t="str">
        <f t="shared" si="100"/>
        <v/>
      </c>
      <c r="H334" s="82" t="str">
        <f t="shared" si="101"/>
        <v/>
      </c>
      <c r="I334" s="82" t="str">
        <f t="shared" si="102"/>
        <v/>
      </c>
      <c r="J334" s="82">
        <f t="shared" si="103"/>
        <v>-9.4662386999999626E-3</v>
      </c>
      <c r="K334" s="82">
        <f t="shared" si="104"/>
        <v>-4.0918967000000063E-2</v>
      </c>
      <c r="L334" s="82">
        <f t="shared" si="105"/>
        <v>-3.4886230000000067E-2</v>
      </c>
      <c r="N334">
        <f t="shared" si="109"/>
        <v>1259</v>
      </c>
      <c r="O334" s="212" cm="1">
        <f t="array" ref="O334">INDEX($A:$A,N334)</f>
        <v>45301</v>
      </c>
      <c r="P334" cm="1">
        <f t="array" ref="P334">INDEX(B:B,$N334)/INDEX(B:B,$N$2)*1000</f>
        <v>1104.886524483828</v>
      </c>
      <c r="Q334" cm="1">
        <f t="array" ref="Q334">INDEX(C:C,$N334)/INDEX(C:C,$N$2)*1000</f>
        <v>1108.4396714076709</v>
      </c>
      <c r="R334" cm="1">
        <f t="array" ref="R334">INDEX(D:D,$N334)/INDEX(D:D,$N$2)*1000</f>
        <v>1107.7358071608271</v>
      </c>
      <c r="S334" cm="1">
        <f t="array" ref="S334">INDEX(E:E,$N334)/INDEX(E:E,$N$2)*1000</f>
        <v>1109.8402656473329</v>
      </c>
      <c r="T334" s="82" t="str">
        <f t="shared" si="110"/>
        <v/>
      </c>
      <c r="U334" s="82" t="str">
        <f t="shared" si="111"/>
        <v/>
      </c>
      <c r="V334" s="82" t="str">
        <f t="shared" si="112"/>
        <v/>
      </c>
      <c r="W334" s="82">
        <f t="shared" si="106"/>
        <v>-4.9537411635049008E-3</v>
      </c>
      <c r="X334" s="82">
        <f t="shared" si="107"/>
        <v>-1.4005942396620413E-3</v>
      </c>
      <c r="Y334" s="82">
        <f t="shared" si="108"/>
        <v>-2.1044584865057914E-3</v>
      </c>
    </row>
    <row r="335" spans="1:25" ht="15.75" customHeight="1" x14ac:dyDescent="0.2">
      <c r="A335" s="211">
        <v>43955</v>
      </c>
      <c r="B335" s="281">
        <v>987.76955499999997</v>
      </c>
      <c r="C335" s="281">
        <v>1081.1336160000001</v>
      </c>
      <c r="D335" s="281">
        <v>1086.7762740000001</v>
      </c>
      <c r="E335" s="281">
        <v>997.33637160000001</v>
      </c>
      <c r="F335" s="281">
        <v>1120.16554</v>
      </c>
      <c r="G335" s="82" t="str">
        <f t="shared" si="100"/>
        <v/>
      </c>
      <c r="H335" s="82" t="str">
        <f t="shared" si="101"/>
        <v/>
      </c>
      <c r="I335" s="82" t="str">
        <f t="shared" si="102"/>
        <v/>
      </c>
      <c r="J335" s="82">
        <f t="shared" si="103"/>
        <v>-9.5668166000000381E-3</v>
      </c>
      <c r="K335" s="82">
        <f t="shared" si="104"/>
        <v>-3.9031923999999892E-2</v>
      </c>
      <c r="L335" s="82">
        <f t="shared" si="105"/>
        <v>-3.3389265999999904E-2</v>
      </c>
      <c r="N335">
        <f t="shared" si="109"/>
        <v>1260</v>
      </c>
      <c r="O335" s="212" cm="1">
        <f t="array" ref="O335">INDEX($A:$A,N335)</f>
        <v>45302</v>
      </c>
      <c r="P335" cm="1">
        <f t="array" ref="P335">INDEX(B:B,$N335)/INDEX(B:B,$N$2)*1000</f>
        <v>1105.8013312598398</v>
      </c>
      <c r="Q335" cm="1">
        <f t="array" ref="Q335">INDEX(C:C,$N335)/INDEX(C:C,$N$2)*1000</f>
        <v>1109.2960518176142</v>
      </c>
      <c r="R335" cm="1">
        <f t="array" ref="R335">INDEX(D:D,$N335)/INDEX(D:D,$N$2)*1000</f>
        <v>1108.6037614704478</v>
      </c>
      <c r="S335" cm="1">
        <f t="array" ref="S335">INDEX(E:E,$N335)/INDEX(E:E,$N$2)*1000</f>
        <v>1110.5975290067993</v>
      </c>
      <c r="T335" s="82" t="str">
        <f t="shared" si="110"/>
        <v/>
      </c>
      <c r="U335" s="82" t="str">
        <f t="shared" si="111"/>
        <v/>
      </c>
      <c r="V335" s="82" t="str">
        <f t="shared" si="112"/>
        <v/>
      </c>
      <c r="W335" s="82">
        <f t="shared" si="106"/>
        <v>-4.796197746959479E-3</v>
      </c>
      <c r="X335" s="82">
        <f t="shared" si="107"/>
        <v>-1.3014771891851069E-3</v>
      </c>
      <c r="Y335" s="82">
        <f t="shared" si="108"/>
        <v>-1.9937675363514698E-3</v>
      </c>
    </row>
    <row r="336" spans="1:25" ht="15.75" customHeight="1" x14ac:dyDescent="0.2">
      <c r="A336" s="211">
        <v>43956</v>
      </c>
      <c r="B336" s="281">
        <v>989.94705499999998</v>
      </c>
      <c r="C336" s="281">
        <v>1084.1936579999999</v>
      </c>
      <c r="D336" s="281">
        <v>1089.7167099999999</v>
      </c>
      <c r="E336" s="281">
        <v>999.55701980000003</v>
      </c>
      <c r="F336" s="281">
        <v>1122.659678</v>
      </c>
      <c r="G336" s="82" t="str">
        <f t="shared" si="100"/>
        <v/>
      </c>
      <c r="H336" s="82" t="str">
        <f t="shared" si="101"/>
        <v/>
      </c>
      <c r="I336" s="82" t="str">
        <f t="shared" si="102"/>
        <v/>
      </c>
      <c r="J336" s="82">
        <f t="shared" si="103"/>
        <v>-9.6099648000000579E-3</v>
      </c>
      <c r="K336" s="82">
        <f t="shared" si="104"/>
        <v>-3.8466020000000073E-2</v>
      </c>
      <c r="L336" s="82">
        <f t="shared" si="105"/>
        <v>-3.2942968000000065E-2</v>
      </c>
      <c r="N336">
        <f t="shared" si="109"/>
        <v>1261</v>
      </c>
      <c r="O336" s="212" cm="1">
        <f t="array" ref="O336">INDEX($A:$A,N336)</f>
        <v>45303</v>
      </c>
      <c r="P336" cm="1">
        <f t="array" ref="P336">INDEX(B:B,$N336)/INDEX(B:B,$N$2)*1000</f>
        <v>1107.6042659605102</v>
      </c>
      <c r="Q336" cm="1">
        <f t="array" ref="Q336">INDEX(C:C,$N336)/INDEX(C:C,$N$2)*1000</f>
        <v>1111.2307186433181</v>
      </c>
      <c r="R336" cm="1">
        <f t="array" ref="R336">INDEX(D:D,$N336)/INDEX(D:D,$N$2)*1000</f>
        <v>1110.51233282003</v>
      </c>
      <c r="S336" cm="1">
        <f t="array" ref="S336">INDEX(E:E,$N336)/INDEX(E:E,$N$2)*1000</f>
        <v>1112.4123961515086</v>
      </c>
      <c r="T336" s="82" t="str">
        <f t="shared" si="110"/>
        <v/>
      </c>
      <c r="U336" s="82" t="str">
        <f t="shared" si="111"/>
        <v/>
      </c>
      <c r="V336" s="82" t="str">
        <f t="shared" si="112"/>
        <v/>
      </c>
      <c r="W336" s="82">
        <f t="shared" si="106"/>
        <v>-4.8081301909983264E-3</v>
      </c>
      <c r="X336" s="82">
        <f t="shared" si="107"/>
        <v>-1.1816775081904326E-3</v>
      </c>
      <c r="Y336" s="82">
        <f t="shared" si="108"/>
        <v>-1.9000633314785772E-3</v>
      </c>
    </row>
    <row r="337" spans="1:25" ht="15.75" customHeight="1" x14ac:dyDescent="0.2">
      <c r="A337" s="211">
        <v>43957</v>
      </c>
      <c r="B337" s="281">
        <v>988.48055499999998</v>
      </c>
      <c r="C337" s="281">
        <v>1082.5270089999999</v>
      </c>
      <c r="D337" s="281">
        <v>1088.05369</v>
      </c>
      <c r="E337" s="281">
        <v>998.08893439999997</v>
      </c>
      <c r="F337" s="281">
        <v>1121.0107869999999</v>
      </c>
      <c r="G337" s="82" t="str">
        <f t="shared" si="100"/>
        <v/>
      </c>
      <c r="H337" s="82" t="str">
        <f t="shared" si="101"/>
        <v/>
      </c>
      <c r="I337" s="82" t="str">
        <f t="shared" si="102"/>
        <v/>
      </c>
      <c r="J337" s="82">
        <f t="shared" si="103"/>
        <v>-9.60837939999999E-3</v>
      </c>
      <c r="K337" s="82">
        <f t="shared" si="104"/>
        <v>-3.8483778000000031E-2</v>
      </c>
      <c r="L337" s="82">
        <f t="shared" si="105"/>
        <v>-3.2957096999999977E-2</v>
      </c>
      <c r="N337">
        <f t="shared" si="109"/>
        <v>1262</v>
      </c>
      <c r="O337" s="212" cm="1">
        <f t="array" ref="O337">INDEX($A:$A,N337)</f>
        <v>45306</v>
      </c>
      <c r="P337" cm="1">
        <f t="array" ref="P337">INDEX(B:B,$N337)/INDEX(B:B,$N$2)*1000</f>
        <v>1108.3560881703006</v>
      </c>
      <c r="Q337" cm="1">
        <f t="array" ref="Q337">INDEX(C:C,$N337)/INDEX(C:C,$N$2)*1000</f>
        <v>1112.482974570883</v>
      </c>
      <c r="R337" cm="1">
        <f t="array" ref="R337">INDEX(D:D,$N337)/INDEX(D:D,$N$2)*1000</f>
        <v>1111.6654542263809</v>
      </c>
      <c r="S337" cm="1">
        <f t="array" ref="S337">INDEX(E:E,$N337)/INDEX(E:E,$N$2)*1000</f>
        <v>1113.4004904642441</v>
      </c>
      <c r="T337" s="82" t="str">
        <f t="shared" si="110"/>
        <v/>
      </c>
      <c r="U337" s="82" t="str">
        <f t="shared" si="111"/>
        <v/>
      </c>
      <c r="V337" s="82" t="str">
        <f t="shared" si="112"/>
        <v/>
      </c>
      <c r="W337" s="82">
        <f t="shared" si="106"/>
        <v>-5.0444022939434494E-3</v>
      </c>
      <c r="X337" s="82">
        <f t="shared" si="107"/>
        <v>-9.1751589336104187E-4</v>
      </c>
      <c r="Y337" s="82">
        <f t="shared" si="108"/>
        <v>-1.7350362378631416E-3</v>
      </c>
    </row>
    <row r="338" spans="1:25" ht="15.75" customHeight="1" x14ac:dyDescent="0.2">
      <c r="A338" s="211">
        <v>43958</v>
      </c>
      <c r="B338" s="281">
        <v>989.04353500000002</v>
      </c>
      <c r="C338" s="281">
        <v>1083.3985210000001</v>
      </c>
      <c r="D338" s="281">
        <v>1088.8786</v>
      </c>
      <c r="E338" s="281">
        <v>998.66649900000004</v>
      </c>
      <c r="F338" s="281">
        <v>1121.6594829999999</v>
      </c>
      <c r="G338" s="82" t="str">
        <f t="shared" si="100"/>
        <v/>
      </c>
      <c r="H338" s="82" t="str">
        <f t="shared" si="101"/>
        <v/>
      </c>
      <c r="I338" s="82" t="str">
        <f t="shared" si="102"/>
        <v/>
      </c>
      <c r="J338" s="82">
        <f t="shared" si="103"/>
        <v>-9.6229640000000238E-3</v>
      </c>
      <c r="K338" s="82">
        <f t="shared" si="104"/>
        <v>-3.8260961999999836E-2</v>
      </c>
      <c r="L338" s="82">
        <f t="shared" si="105"/>
        <v>-3.2780882999999907E-2</v>
      </c>
      <c r="N338">
        <f t="shared" si="109"/>
        <v>1263</v>
      </c>
      <c r="O338" s="212" cm="1">
        <f t="array" ref="O338">INDEX($A:$A,N338)</f>
        <v>45307</v>
      </c>
      <c r="P338" cm="1">
        <f t="array" ref="P338">INDEX(B:B,$N338)/INDEX(B:B,$N$2)*1000</f>
        <v>1102.3152978545043</v>
      </c>
      <c r="Q338" cm="1">
        <f t="array" ref="Q338">INDEX(C:C,$N338)/INDEX(C:C,$N$2)*1000</f>
        <v>1104.9949834524587</v>
      </c>
      <c r="R338" cm="1">
        <f t="array" ref="R338">INDEX(D:D,$N338)/INDEX(D:D,$N$2)*1000</f>
        <v>1104.4641484863794</v>
      </c>
      <c r="S338" cm="1">
        <f t="array" ref="S338">INDEX(E:E,$N338)/INDEX(E:E,$N$2)*1000</f>
        <v>1105.6642777164875</v>
      </c>
      <c r="T338" s="82" t="str">
        <f t="shared" si="110"/>
        <v/>
      </c>
      <c r="U338" s="82" t="str">
        <f t="shared" si="111"/>
        <v/>
      </c>
      <c r="V338" s="82" t="str">
        <f t="shared" si="112"/>
        <v/>
      </c>
      <c r="W338" s="82">
        <f t="shared" si="106"/>
        <v>-3.3489798619832528E-3</v>
      </c>
      <c r="X338" s="82">
        <f t="shared" si="107"/>
        <v>-6.6929426402884931E-4</v>
      </c>
      <c r="Y338" s="82">
        <f t="shared" si="108"/>
        <v>-1.2001292301081321E-3</v>
      </c>
    </row>
    <row r="339" spans="1:25" ht="15.75" customHeight="1" x14ac:dyDescent="0.2">
      <c r="A339" s="211">
        <v>43959</v>
      </c>
      <c r="B339" s="281">
        <v>993.70155499999998</v>
      </c>
      <c r="C339" s="281">
        <v>1089.633051</v>
      </c>
      <c r="D339" s="281">
        <v>1094.918032</v>
      </c>
      <c r="E339" s="281">
        <v>1003.4478350000001</v>
      </c>
      <c r="F339" s="281">
        <v>1127.029675</v>
      </c>
      <c r="G339" s="82" t="str">
        <f t="shared" si="100"/>
        <v/>
      </c>
      <c r="H339" s="82" t="str">
        <f t="shared" si="101"/>
        <v/>
      </c>
      <c r="I339" s="82" t="str">
        <f t="shared" si="102"/>
        <v/>
      </c>
      <c r="J339" s="82">
        <f t="shared" si="103"/>
        <v>-9.7462800000000689E-3</v>
      </c>
      <c r="K339" s="82">
        <f t="shared" si="104"/>
        <v>-3.7396623999999976E-2</v>
      </c>
      <c r="L339" s="82">
        <f t="shared" si="105"/>
        <v>-3.2111642999999961E-2</v>
      </c>
      <c r="N339">
        <f t="shared" si="109"/>
        <v>1264</v>
      </c>
      <c r="O339" s="212" cm="1">
        <f t="array" ref="O339">INDEX($A:$A,N339)</f>
        <v>45308</v>
      </c>
      <c r="P339" cm="1">
        <f t="array" ref="P339">INDEX(B:B,$N339)/INDEX(B:B,$N$2)*1000</f>
        <v>1095.4959113318748</v>
      </c>
      <c r="Q339" cm="1">
        <f t="array" ref="Q339">INDEX(C:C,$N339)/INDEX(C:C,$N$2)*1000</f>
        <v>1096.9435409651994</v>
      </c>
      <c r="R339" cm="1">
        <f t="array" ref="R339">INDEX(D:D,$N339)/INDEX(D:D,$N$2)*1000</f>
        <v>1096.6567714471153</v>
      </c>
      <c r="S339" cm="1">
        <f t="array" ref="S339">INDEX(E:E,$N339)/INDEX(E:E,$N$2)*1000</f>
        <v>1097.8664495710211</v>
      </c>
      <c r="T339" s="82" t="str">
        <f t="shared" si="110"/>
        <v/>
      </c>
      <c r="U339" s="82" t="str">
        <f t="shared" si="111"/>
        <v/>
      </c>
      <c r="V339" s="82" t="str">
        <f t="shared" si="112"/>
        <v/>
      </c>
      <c r="W339" s="82">
        <f t="shared" si="106"/>
        <v>-2.3705382391462988E-3</v>
      </c>
      <c r="X339" s="82">
        <f t="shared" si="107"/>
        <v>-9.2290860582170352E-4</v>
      </c>
      <c r="Y339" s="82">
        <f t="shared" si="108"/>
        <v>-1.20967812390586E-3</v>
      </c>
    </row>
    <row r="340" spans="1:25" ht="15.75" customHeight="1" x14ac:dyDescent="0.2">
      <c r="A340" s="211">
        <v>43962</v>
      </c>
      <c r="B340" s="281">
        <v>994.79605500000002</v>
      </c>
      <c r="C340" s="281">
        <v>1091.402683</v>
      </c>
      <c r="D340" s="281">
        <v>1096.582367</v>
      </c>
      <c r="E340" s="281">
        <v>1004.561863</v>
      </c>
      <c r="F340" s="281">
        <v>1128.280904</v>
      </c>
      <c r="G340" s="82" t="str">
        <f t="shared" si="100"/>
        <v/>
      </c>
      <c r="H340" s="82" t="str">
        <f t="shared" si="101"/>
        <v/>
      </c>
      <c r="I340" s="82" t="str">
        <f t="shared" si="102"/>
        <v/>
      </c>
      <c r="J340" s="82">
        <f t="shared" si="103"/>
        <v>-9.7658079999999921E-3</v>
      </c>
      <c r="K340" s="82">
        <f t="shared" si="104"/>
        <v>-3.687822099999994E-2</v>
      </c>
      <c r="L340" s="82">
        <f t="shared" si="105"/>
        <v>-3.1698536999999985E-2</v>
      </c>
      <c r="N340">
        <f t="shared" si="109"/>
        <v>1265</v>
      </c>
      <c r="O340" s="212" cm="1">
        <f t="array" ref="O340">INDEX($A:$A,N340)</f>
        <v>45309</v>
      </c>
      <c r="P340" cm="1">
        <f t="array" ref="P340">INDEX(B:B,$N340)/INDEX(B:B,$N$2)*1000</f>
        <v>1097.0621901588945</v>
      </c>
      <c r="Q340" cm="1">
        <f t="array" ref="Q340">INDEX(C:C,$N340)/INDEX(C:C,$N$2)*1000</f>
        <v>1098.3790769409486</v>
      </c>
      <c r="R340" cm="1">
        <f t="array" ref="R340">INDEX(D:D,$N340)/INDEX(D:D,$N$2)*1000</f>
        <v>1098.1182073696652</v>
      </c>
      <c r="S340" cm="1">
        <f t="array" ref="S340">INDEX(E:E,$N340)/INDEX(E:E,$N$2)*1000</f>
        <v>1098.4859492201754</v>
      </c>
      <c r="T340" s="82" t="str">
        <f t="shared" si="110"/>
        <v/>
      </c>
      <c r="U340" s="82" t="str">
        <f t="shared" si="111"/>
        <v/>
      </c>
      <c r="V340" s="82" t="str">
        <f t="shared" si="112"/>
        <v/>
      </c>
      <c r="W340" s="82">
        <f t="shared" si="106"/>
        <v>-1.4237590612808618E-3</v>
      </c>
      <c r="X340" s="82">
        <f t="shared" si="107"/>
        <v>-1.0687227922676357E-4</v>
      </c>
      <c r="Y340" s="82">
        <f t="shared" si="108"/>
        <v>-3.6774185051012862E-4</v>
      </c>
    </row>
    <row r="341" spans="1:25" ht="15.75" customHeight="1" x14ac:dyDescent="0.2">
      <c r="A341" s="211">
        <v>43963</v>
      </c>
      <c r="B341" s="281">
        <v>990.056555</v>
      </c>
      <c r="C341" s="281">
        <v>1085.577243</v>
      </c>
      <c r="D341" s="281">
        <v>1090.854335</v>
      </c>
      <c r="E341" s="281">
        <v>999.79554900000005</v>
      </c>
      <c r="F341" s="281">
        <v>1122.9275829999999</v>
      </c>
      <c r="G341" s="82" t="str">
        <f t="shared" si="100"/>
        <v/>
      </c>
      <c r="H341" s="82" t="str">
        <f t="shared" si="101"/>
        <v/>
      </c>
      <c r="I341" s="82" t="str">
        <f t="shared" si="102"/>
        <v/>
      </c>
      <c r="J341" s="82">
        <f t="shared" si="103"/>
        <v>-9.7389940000000477E-3</v>
      </c>
      <c r="K341" s="82">
        <f t="shared" si="104"/>
        <v>-3.7350339999999961E-2</v>
      </c>
      <c r="L341" s="82">
        <f t="shared" si="105"/>
        <v>-3.2073247999999922E-2</v>
      </c>
      <c r="N341">
        <f t="shared" si="109"/>
        <v>1266</v>
      </c>
      <c r="O341" s="212" cm="1">
        <f t="array" ref="O341">INDEX($A:$A,N341)</f>
        <v>45310</v>
      </c>
      <c r="P341" cm="1">
        <f t="array" ref="P341">INDEX(B:B,$N341)/INDEX(B:B,$N$2)*1000</f>
        <v>1099.5267965284938</v>
      </c>
      <c r="Q341" cm="1">
        <f t="array" ref="Q341">INDEX(C:C,$N341)/INDEX(C:C,$N$2)*1000</f>
        <v>1101.3641322195792</v>
      </c>
      <c r="R341" cm="1">
        <f t="array" ref="R341">INDEX(D:D,$N341)/INDEX(D:D,$N$2)*1000</f>
        <v>1101.0001633788361</v>
      </c>
      <c r="S341" cm="1">
        <f t="array" ref="S341">INDEX(E:E,$N341)/INDEX(E:E,$N$2)*1000</f>
        <v>1101.0180463907229</v>
      </c>
      <c r="T341" s="82" t="str">
        <f t="shared" si="110"/>
        <v/>
      </c>
      <c r="U341" s="82">
        <f t="shared" si="111"/>
        <v>3.4608582885630314E-4</v>
      </c>
      <c r="V341" s="82" t="str">
        <f t="shared" si="112"/>
        <v/>
      </c>
      <c r="W341" s="82">
        <f t="shared" si="106"/>
        <v>-1.4912498622290968E-3</v>
      </c>
      <c r="X341" s="82" t="str">
        <f t="shared" si="107"/>
        <v/>
      </c>
      <c r="Y341" s="82">
        <f t="shared" si="108"/>
        <v>-1.7883011886851819E-5</v>
      </c>
    </row>
    <row r="342" spans="1:25" ht="15.75" customHeight="1" x14ac:dyDescent="0.2">
      <c r="A342" s="211">
        <v>43964</v>
      </c>
      <c r="B342" s="281">
        <v>984.39508999999998</v>
      </c>
      <c r="C342" s="281">
        <v>1076.7661410000001</v>
      </c>
      <c r="D342" s="281">
        <v>1082.521047</v>
      </c>
      <c r="E342" s="281">
        <v>994.05415319999997</v>
      </c>
      <c r="F342" s="281">
        <v>1116.4790929999999</v>
      </c>
      <c r="G342" s="82" t="str">
        <f t="shared" si="100"/>
        <v/>
      </c>
      <c r="H342" s="82" t="str">
        <f t="shared" si="101"/>
        <v/>
      </c>
      <c r="I342" s="82" t="str">
        <f t="shared" si="102"/>
        <v/>
      </c>
      <c r="J342" s="82">
        <f t="shared" si="103"/>
        <v>-9.6590631999999912E-3</v>
      </c>
      <c r="K342" s="82">
        <f t="shared" si="104"/>
        <v>-3.9712951999999857E-2</v>
      </c>
      <c r="L342" s="82">
        <f t="shared" si="105"/>
        <v>-3.3958045999999971E-2</v>
      </c>
      <c r="N342">
        <f t="shared" si="109"/>
        <v>1267</v>
      </c>
      <c r="O342" s="212" cm="1">
        <f t="array" ref="O342">INDEX($A:$A,N342)</f>
        <v>45313</v>
      </c>
      <c r="P342" cm="1">
        <f t="array" ref="P342">INDEX(B:B,$N342)/INDEX(B:B,$N$2)*1000</f>
        <v>1102.081220429041</v>
      </c>
      <c r="Q342" cm="1">
        <f t="array" ref="Q342">INDEX(C:C,$N342)/INDEX(C:C,$N$2)*1000</f>
        <v>1103.8723236000669</v>
      </c>
      <c r="R342" cm="1">
        <f t="array" ref="R342">INDEX(D:D,$N342)/INDEX(D:D,$N$2)*1000</f>
        <v>1103.5175135795307</v>
      </c>
      <c r="S342" cm="1">
        <f t="array" ref="S342">INDEX(E:E,$N342)/INDEX(E:E,$N$2)*1000</f>
        <v>1103.5027878631522</v>
      </c>
      <c r="T342" s="82" t="str">
        <f t="shared" si="110"/>
        <v/>
      </c>
      <c r="U342" s="82">
        <f t="shared" si="111"/>
        <v>3.6953573691471322E-4</v>
      </c>
      <c r="V342" s="82">
        <f t="shared" si="112"/>
        <v>1.472571637850706E-5</v>
      </c>
      <c r="W342" s="82">
        <f t="shared" si="106"/>
        <v>-1.421567434111239E-3</v>
      </c>
      <c r="X342" s="82" t="str">
        <f t="shared" si="107"/>
        <v/>
      </c>
      <c r="Y342" s="82" t="str">
        <f t="shared" si="108"/>
        <v/>
      </c>
    </row>
    <row r="343" spans="1:25" ht="15.75" customHeight="1" x14ac:dyDescent="0.2">
      <c r="A343" s="211">
        <v>43965</v>
      </c>
      <c r="B343" s="281">
        <v>984.30505500000004</v>
      </c>
      <c r="C343" s="281">
        <v>1078.637933</v>
      </c>
      <c r="D343" s="281">
        <v>1084.0078639999999</v>
      </c>
      <c r="E343" s="281">
        <v>995.00284859999999</v>
      </c>
      <c r="F343" s="281">
        <v>1117.544627</v>
      </c>
      <c r="G343" s="82" t="str">
        <f t="shared" si="100"/>
        <v/>
      </c>
      <c r="H343" s="82" t="str">
        <f t="shared" si="101"/>
        <v/>
      </c>
      <c r="I343" s="82" t="str">
        <f t="shared" si="102"/>
        <v/>
      </c>
      <c r="J343" s="82">
        <f t="shared" si="103"/>
        <v>-1.0697793599999955E-2</v>
      </c>
      <c r="K343" s="82">
        <f t="shared" si="104"/>
        <v>-3.8906694000000012E-2</v>
      </c>
      <c r="L343" s="82">
        <f t="shared" si="105"/>
        <v>-3.3536763000000067E-2</v>
      </c>
      <c r="N343">
        <f t="shared" si="109"/>
        <v>1268</v>
      </c>
      <c r="O343" s="212" cm="1">
        <f t="array" ref="O343">INDEX($A:$A,N343)</f>
        <v>45314</v>
      </c>
      <c r="P343" cm="1">
        <f t="array" ref="P343">INDEX(B:B,$N343)/INDEX(B:B,$N$2)*1000</f>
        <v>1102.6127137655096</v>
      </c>
      <c r="Q343" cm="1">
        <f t="array" ref="Q343">INDEX(C:C,$N343)/INDEX(C:C,$N$2)*1000</f>
        <v>1104.5683241543441</v>
      </c>
      <c r="R343" cm="1">
        <f t="array" ref="R343">INDEX(D:D,$N343)/INDEX(D:D,$N$2)*1000</f>
        <v>1104.18092566974</v>
      </c>
      <c r="S343" cm="1">
        <f t="array" ref="S343">INDEX(E:E,$N343)/INDEX(E:E,$N$2)*1000</f>
        <v>1103.9856565273471</v>
      </c>
      <c r="T343" s="82" t="str">
        <f t="shared" si="110"/>
        <v/>
      </c>
      <c r="U343" s="82">
        <f t="shared" si="111"/>
        <v>5.8266762699690842E-4</v>
      </c>
      <c r="V343" s="82">
        <f t="shared" si="112"/>
        <v>1.9526914239281724E-4</v>
      </c>
      <c r="W343" s="82">
        <f t="shared" si="106"/>
        <v>-1.3729427618375213E-3</v>
      </c>
      <c r="X343" s="82" t="str">
        <f t="shared" si="107"/>
        <v/>
      </c>
      <c r="Y343" s="82" t="str">
        <f t="shared" si="108"/>
        <v/>
      </c>
    </row>
    <row r="344" spans="1:25" ht="15.75" customHeight="1" x14ac:dyDescent="0.2">
      <c r="A344" s="211">
        <v>43966</v>
      </c>
      <c r="B344" s="281">
        <v>986.32953499999996</v>
      </c>
      <c r="C344" s="281">
        <v>1080.2392199999999</v>
      </c>
      <c r="D344" s="281">
        <v>1085.7406289999999</v>
      </c>
      <c r="E344" s="281">
        <v>997.43054979999999</v>
      </c>
      <c r="F344" s="281">
        <v>1120.271317</v>
      </c>
      <c r="G344" s="82" t="str">
        <f t="shared" si="100"/>
        <v/>
      </c>
      <c r="H344" s="82" t="str">
        <f t="shared" si="101"/>
        <v/>
      </c>
      <c r="I344" s="82" t="str">
        <f t="shared" si="102"/>
        <v/>
      </c>
      <c r="J344" s="82">
        <f t="shared" si="103"/>
        <v>-1.1101014800000029E-2</v>
      </c>
      <c r="K344" s="82">
        <f t="shared" si="104"/>
        <v>-4.0032097000000023E-2</v>
      </c>
      <c r="L344" s="82">
        <f t="shared" si="105"/>
        <v>-3.4530688000000052E-2</v>
      </c>
      <c r="N344">
        <f t="shared" si="109"/>
        <v>1269</v>
      </c>
      <c r="O344" s="212" cm="1">
        <f t="array" ref="O344">INDEX($A:$A,N344)</f>
        <v>45315</v>
      </c>
      <c r="P344" cm="1">
        <f t="array" ref="P344">INDEX(B:B,$N344)/INDEX(B:B,$N$2)*1000</f>
        <v>1104.8973187623089</v>
      </c>
      <c r="Q344" cm="1">
        <f t="array" ref="Q344">INDEX(C:C,$N344)/INDEX(C:C,$N$2)*1000</f>
        <v>1106.5024983636401</v>
      </c>
      <c r="R344" cm="1">
        <f t="array" ref="R344">INDEX(D:D,$N344)/INDEX(D:D,$N$2)*1000</f>
        <v>1106.1845183366213</v>
      </c>
      <c r="S344" cm="1">
        <f t="array" ref="S344">INDEX(E:E,$N344)/INDEX(E:E,$N$2)*1000</f>
        <v>1105.4868443114165</v>
      </c>
      <c r="T344" s="82" t="str">
        <f t="shared" si="110"/>
        <v/>
      </c>
      <c r="U344" s="82">
        <f t="shared" si="111"/>
        <v>1.0156540522236811E-3</v>
      </c>
      <c r="V344" s="82">
        <f t="shared" si="112"/>
        <v>6.9767402520483303E-4</v>
      </c>
      <c r="W344" s="82">
        <f t="shared" si="106"/>
        <v>-5.8952554910752044E-4</v>
      </c>
      <c r="X344" s="82" t="str">
        <f t="shared" si="107"/>
        <v/>
      </c>
      <c r="Y344" s="82" t="str">
        <f t="shared" si="108"/>
        <v/>
      </c>
    </row>
    <row r="345" spans="1:25" ht="15.75" customHeight="1" x14ac:dyDescent="0.2">
      <c r="A345" s="211">
        <v>43970</v>
      </c>
      <c r="B345" s="281">
        <v>987.80555500000003</v>
      </c>
      <c r="C345" s="281">
        <v>1085.7690399999999</v>
      </c>
      <c r="D345" s="281">
        <v>1090.5151080000001</v>
      </c>
      <c r="E345" s="281">
        <v>1000.420972</v>
      </c>
      <c r="F345" s="281">
        <v>1123.630032</v>
      </c>
      <c r="G345" s="82" t="str">
        <f t="shared" si="100"/>
        <v/>
      </c>
      <c r="H345" s="82" t="str">
        <f t="shared" si="101"/>
        <v/>
      </c>
      <c r="I345" s="82" t="str">
        <f t="shared" si="102"/>
        <v/>
      </c>
      <c r="J345" s="82">
        <f t="shared" si="103"/>
        <v>-1.2615416999999979E-2</v>
      </c>
      <c r="K345" s="82">
        <f t="shared" si="104"/>
        <v>-3.7860992000000121E-2</v>
      </c>
      <c r="L345" s="82">
        <f t="shared" si="105"/>
        <v>-3.3114923999999976E-2</v>
      </c>
      <c r="N345">
        <f t="shared" si="109"/>
        <v>1270</v>
      </c>
      <c r="O345" s="212" cm="1">
        <f t="array" ref="O345">INDEX($A:$A,N345)</f>
        <v>45316</v>
      </c>
      <c r="P345" cm="1">
        <f t="array" ref="P345">INDEX(B:B,$N345)/INDEX(B:B,$N$2)*1000</f>
        <v>1104.7616666983281</v>
      </c>
      <c r="Q345" cm="1">
        <f t="array" ref="Q345">INDEX(C:C,$N345)/INDEX(C:C,$N$2)*1000</f>
        <v>1106.5864950688801</v>
      </c>
      <c r="R345" cm="1">
        <f t="array" ref="R345">INDEX(D:D,$N345)/INDEX(D:D,$N$2)*1000</f>
        <v>1106.2250044024149</v>
      </c>
      <c r="S345" cm="1">
        <f t="array" ref="S345">INDEX(E:E,$N345)/INDEX(E:E,$N$2)*1000</f>
        <v>1105.2064029045839</v>
      </c>
      <c r="T345" s="82" t="str">
        <f t="shared" si="110"/>
        <v/>
      </c>
      <c r="U345" s="82">
        <f t="shared" si="111"/>
        <v>1.3800921642962295E-3</v>
      </c>
      <c r="V345" s="82">
        <f t="shared" si="112"/>
        <v>1.0186014978310141E-3</v>
      </c>
      <c r="W345" s="82">
        <f t="shared" si="106"/>
        <v>-4.4473620625581136E-4</v>
      </c>
      <c r="X345" s="82" t="str">
        <f t="shared" si="107"/>
        <v/>
      </c>
      <c r="Y345" s="82" t="str">
        <f t="shared" si="108"/>
        <v/>
      </c>
    </row>
    <row r="346" spans="1:25" ht="15.75" customHeight="1" x14ac:dyDescent="0.2">
      <c r="A346" s="211">
        <v>43971</v>
      </c>
      <c r="B346" s="281">
        <v>992.12805500000002</v>
      </c>
      <c r="C346" s="281">
        <v>1095.164188</v>
      </c>
      <c r="D346" s="281">
        <v>1099.024872</v>
      </c>
      <c r="E346" s="281">
        <v>1005.888612</v>
      </c>
      <c r="F346" s="281">
        <v>1129.7710509999999</v>
      </c>
      <c r="G346" s="82" t="str">
        <f t="shared" si="100"/>
        <v/>
      </c>
      <c r="H346" s="82" t="str">
        <f t="shared" si="101"/>
        <v/>
      </c>
      <c r="I346" s="82" t="str">
        <f t="shared" si="102"/>
        <v/>
      </c>
      <c r="J346" s="82">
        <f t="shared" si="103"/>
        <v>-1.3760556999999949E-2</v>
      </c>
      <c r="K346" s="82">
        <f t="shared" si="104"/>
        <v>-3.4606862999999974E-2</v>
      </c>
      <c r="L346" s="82">
        <f t="shared" si="105"/>
        <v>-3.0746178999999985E-2</v>
      </c>
      <c r="N346">
        <f t="shared" si="109"/>
        <v>1271</v>
      </c>
      <c r="O346" s="212" cm="1">
        <f t="array" ref="O346">INDEX($A:$A,N346)</f>
        <v>45317</v>
      </c>
      <c r="P346" cm="1">
        <f t="array" ref="P346">INDEX(B:B,$N346)/INDEX(B:B,$N$2)*1000</f>
        <v>1103.0597177296463</v>
      </c>
      <c r="Q346" cm="1">
        <f t="array" ref="Q346">INDEX(C:C,$N346)/INDEX(C:C,$N$2)*1000</f>
        <v>1104.8852015997666</v>
      </c>
      <c r="R346" cm="1">
        <f t="array" ref="R346">INDEX(D:D,$N346)/INDEX(D:D,$N$2)*1000</f>
        <v>1104.5235805388024</v>
      </c>
      <c r="S346" cm="1">
        <f t="array" ref="S346">INDEX(E:E,$N346)/INDEX(E:E,$N$2)*1000</f>
        <v>1103.2868583251252</v>
      </c>
      <c r="T346" s="82" t="str">
        <f t="shared" si="110"/>
        <v/>
      </c>
      <c r="U346" s="82">
        <f t="shared" si="111"/>
        <v>1.5983432746413655E-3</v>
      </c>
      <c r="V346" s="82">
        <f t="shared" si="112"/>
        <v>1.2367222136772397E-3</v>
      </c>
      <c r="W346" s="82">
        <f t="shared" si="106"/>
        <v>-2.2714059547888609E-4</v>
      </c>
      <c r="X346" s="82" t="str">
        <f t="shared" si="107"/>
        <v/>
      </c>
      <c r="Y346" s="82" t="str">
        <f t="shared" si="108"/>
        <v/>
      </c>
    </row>
    <row r="347" spans="1:25" ht="15.75" customHeight="1" x14ac:dyDescent="0.2">
      <c r="A347" s="211">
        <v>43972</v>
      </c>
      <c r="B347" s="281">
        <v>991.83117500000003</v>
      </c>
      <c r="C347" s="281">
        <v>1092.861934</v>
      </c>
      <c r="D347" s="281">
        <v>1097.106745</v>
      </c>
      <c r="E347" s="281">
        <v>1004.836049</v>
      </c>
      <c r="F347" s="281">
        <v>1128.588857</v>
      </c>
      <c r="G347" s="82" t="str">
        <f t="shared" si="100"/>
        <v/>
      </c>
      <c r="H347" s="82" t="str">
        <f t="shared" si="101"/>
        <v/>
      </c>
      <c r="I347" s="82" t="str">
        <f t="shared" si="102"/>
        <v/>
      </c>
      <c r="J347" s="82">
        <f t="shared" si="103"/>
        <v>-1.3004873999999972E-2</v>
      </c>
      <c r="K347" s="82">
        <f t="shared" si="104"/>
        <v>-3.5726922999999945E-2</v>
      </c>
      <c r="L347" s="82">
        <f t="shared" si="105"/>
        <v>-3.1482111999999916E-2</v>
      </c>
      <c r="N347">
        <f t="shared" si="109"/>
        <v>1272</v>
      </c>
      <c r="O347" s="212" cm="1">
        <f t="array" ref="O347">INDEX($A:$A,N347)</f>
        <v>45320</v>
      </c>
      <c r="P347" cm="1">
        <f t="array" ref="P347">INDEX(B:B,$N347)/INDEX(B:B,$N$2)*1000</f>
        <v>1108.3710260435616</v>
      </c>
      <c r="Q347" cm="1">
        <f t="array" ref="Q347">INDEX(C:C,$N347)/INDEX(C:C,$N$2)*1000</f>
        <v>1110.9510367562211</v>
      </c>
      <c r="R347" cm="1">
        <f t="array" ref="R347">INDEX(D:D,$N347)/INDEX(D:D,$N$2)*1000</f>
        <v>1110.4399466361988</v>
      </c>
      <c r="S347" cm="1">
        <f t="array" ref="S347">INDEX(E:E,$N347)/INDEX(E:E,$N$2)*1000</f>
        <v>1109.9861810909995</v>
      </c>
      <c r="T347" s="82" t="str">
        <f t="shared" si="110"/>
        <v/>
      </c>
      <c r="U347" s="82">
        <f t="shared" si="111"/>
        <v>9.6485566522164841E-4</v>
      </c>
      <c r="V347" s="82">
        <f t="shared" si="112"/>
        <v>4.5376554519930326E-4</v>
      </c>
      <c r="W347" s="82">
        <f t="shared" si="106"/>
        <v>-1.6151550474378382E-3</v>
      </c>
      <c r="X347" s="82" t="str">
        <f t="shared" si="107"/>
        <v/>
      </c>
      <c r="Y347" s="82" t="str">
        <f t="shared" si="108"/>
        <v/>
      </c>
    </row>
    <row r="348" spans="1:25" ht="15.75" customHeight="1" x14ac:dyDescent="0.2">
      <c r="A348" s="211">
        <v>43973</v>
      </c>
      <c r="B348" s="281">
        <v>992.46335499999998</v>
      </c>
      <c r="C348" s="281">
        <v>1092.0907529999999</v>
      </c>
      <c r="D348" s="281">
        <v>1096.6246639999999</v>
      </c>
      <c r="E348" s="281">
        <v>1005.085228</v>
      </c>
      <c r="F348" s="281">
        <v>1128.868725</v>
      </c>
      <c r="G348" s="82" t="str">
        <f t="shared" si="100"/>
        <v/>
      </c>
      <c r="H348" s="82" t="str">
        <f t="shared" si="101"/>
        <v/>
      </c>
      <c r="I348" s="82" t="str">
        <f t="shared" si="102"/>
        <v/>
      </c>
      <c r="J348" s="82">
        <f t="shared" si="103"/>
        <v>-1.2621873000000051E-2</v>
      </c>
      <c r="K348" s="82">
        <f t="shared" si="104"/>
        <v>-3.6777972000000089E-2</v>
      </c>
      <c r="L348" s="82">
        <f t="shared" si="105"/>
        <v>-3.2244061000000102E-2</v>
      </c>
      <c r="N348">
        <f t="shared" si="109"/>
        <v>1273</v>
      </c>
      <c r="O348" s="212" cm="1">
        <f t="array" ref="O348">INDEX($A:$A,N348)</f>
        <v>45321</v>
      </c>
      <c r="P348" cm="1">
        <f t="array" ref="P348">INDEX(B:B,$N348)/INDEX(B:B,$N$2)*1000</f>
        <v>1109.1598123537474</v>
      </c>
      <c r="Q348" cm="1">
        <f t="array" ref="Q348">INDEX(C:C,$N348)/INDEX(C:C,$N$2)*1000</f>
        <v>1111.837780799214</v>
      </c>
      <c r="R348" cm="1">
        <f t="array" ref="R348">INDEX(D:D,$N348)/INDEX(D:D,$N$2)*1000</f>
        <v>1111.3072855149865</v>
      </c>
      <c r="S348" cm="1">
        <f t="array" ref="S348">INDEX(E:E,$N348)/INDEX(E:E,$N$2)*1000</f>
        <v>1111.5864137965402</v>
      </c>
      <c r="T348" s="82" t="str">
        <f t="shared" si="110"/>
        <v/>
      </c>
      <c r="U348" s="82">
        <f t="shared" si="111"/>
        <v>2.5136700267375998E-4</v>
      </c>
      <c r="V348" s="82" t="str">
        <f t="shared" si="112"/>
        <v/>
      </c>
      <c r="W348" s="82">
        <f t="shared" si="106"/>
        <v>-2.4266014427928441E-3</v>
      </c>
      <c r="X348" s="82" t="str">
        <f t="shared" si="107"/>
        <v/>
      </c>
      <c r="Y348" s="82">
        <f t="shared" si="108"/>
        <v>-2.7912828155376702E-4</v>
      </c>
    </row>
    <row r="349" spans="1:25" ht="15.75" customHeight="1" x14ac:dyDescent="0.2">
      <c r="A349" s="211">
        <v>43976</v>
      </c>
      <c r="B349" s="281">
        <v>998.57855500000005</v>
      </c>
      <c r="C349" s="281">
        <v>1102.0682850000001</v>
      </c>
      <c r="D349" s="281">
        <v>1105.996277</v>
      </c>
      <c r="E349" s="281">
        <v>1012.646104</v>
      </c>
      <c r="F349" s="281">
        <v>1137.3607770000001</v>
      </c>
      <c r="G349" s="82" t="str">
        <f t="shared" si="100"/>
        <v/>
      </c>
      <c r="H349" s="82" t="str">
        <f t="shared" si="101"/>
        <v/>
      </c>
      <c r="I349" s="82" t="str">
        <f t="shared" si="102"/>
        <v/>
      </c>
      <c r="J349" s="82">
        <f t="shared" si="103"/>
        <v>-1.4067548999999985E-2</v>
      </c>
      <c r="K349" s="82">
        <f t="shared" si="104"/>
        <v>-3.5292492000000036E-2</v>
      </c>
      <c r="L349" s="82">
        <f t="shared" si="105"/>
        <v>-3.1364500000000135E-2</v>
      </c>
      <c r="N349">
        <f t="shared" si="109"/>
        <v>1274</v>
      </c>
      <c r="O349" s="212" cm="1">
        <f t="array" ref="O349">INDEX($A:$A,N349)</f>
        <v>45322</v>
      </c>
      <c r="P349" cm="1">
        <f t="array" ref="P349">INDEX(B:B,$N349)/INDEX(B:B,$N$2)*1000</f>
        <v>1108.5960912693099</v>
      </c>
      <c r="Q349" cm="1">
        <f t="array" ref="Q349">INDEX(C:C,$N349)/INDEX(C:C,$N$2)*1000</f>
        <v>1111.3184190302368</v>
      </c>
      <c r="R349" cm="1">
        <f t="array" ref="R349">INDEX(D:D,$N349)/INDEX(D:D,$N$2)*1000</f>
        <v>1110.7791366984334</v>
      </c>
      <c r="S349" cm="1">
        <f t="array" ref="S349">INDEX(E:E,$N349)/INDEX(E:E,$N$2)*1000</f>
        <v>1112.2488490841961</v>
      </c>
      <c r="T349" s="82" t="str">
        <f t="shared" si="110"/>
        <v/>
      </c>
      <c r="U349" s="82" t="str">
        <f t="shared" si="111"/>
        <v/>
      </c>
      <c r="V349" s="82" t="str">
        <f t="shared" si="112"/>
        <v/>
      </c>
      <c r="W349" s="82">
        <f t="shared" si="106"/>
        <v>-3.652757814886172E-3</v>
      </c>
      <c r="X349" s="82">
        <f t="shared" si="107"/>
        <v>-9.3043005395929872E-4</v>
      </c>
      <c r="Y349" s="82">
        <f t="shared" si="108"/>
        <v>-1.4697123857627047E-3</v>
      </c>
    </row>
    <row r="350" spans="1:25" ht="15.75" customHeight="1" x14ac:dyDescent="0.2">
      <c r="A350" s="211">
        <v>43977</v>
      </c>
      <c r="B350" s="281">
        <v>995.358565</v>
      </c>
      <c r="C350" s="281">
        <v>1097.3410759999999</v>
      </c>
      <c r="D350" s="281">
        <v>1101.485383</v>
      </c>
      <c r="E350" s="281">
        <v>1009.119655</v>
      </c>
      <c r="F350" s="281">
        <v>1133.40002</v>
      </c>
      <c r="G350" s="82" t="str">
        <f t="shared" si="100"/>
        <v/>
      </c>
      <c r="H350" s="82" t="str">
        <f t="shared" si="101"/>
        <v/>
      </c>
      <c r="I350" s="82" t="str">
        <f t="shared" si="102"/>
        <v/>
      </c>
      <c r="J350" s="82">
        <f t="shared" si="103"/>
        <v>-1.3761089999999967E-2</v>
      </c>
      <c r="K350" s="82">
        <f t="shared" si="104"/>
        <v>-3.6058944000000114E-2</v>
      </c>
      <c r="L350" s="82">
        <f t="shared" si="105"/>
        <v>-3.1914637000000086E-2</v>
      </c>
      <c r="N350">
        <f t="shared" si="109"/>
        <v>1275</v>
      </c>
      <c r="O350" s="212" cm="1">
        <f t="array" ref="O350">INDEX($A:$A,N350)</f>
        <v>45323</v>
      </c>
      <c r="P350" cm="1">
        <f t="array" ref="P350">INDEX(B:B,$N350)/INDEX(B:B,$N$2)*1000</f>
        <v>1115.1309160635933</v>
      </c>
      <c r="Q350" cm="1">
        <f t="array" ref="Q350">INDEX(C:C,$N350)/INDEX(C:C,$N$2)*1000</f>
        <v>1118.886089774209</v>
      </c>
      <c r="R350" cm="1">
        <f t="array" ref="R350">INDEX(D:D,$N350)/INDEX(D:D,$N$2)*1000</f>
        <v>1118.1422044790722</v>
      </c>
      <c r="S350" cm="1">
        <f t="array" ref="S350">INDEX(E:E,$N350)/INDEX(E:E,$N$2)*1000</f>
        <v>1119.9626892908641</v>
      </c>
      <c r="T350" s="82" t="str">
        <f t="shared" si="110"/>
        <v/>
      </c>
      <c r="U350" s="82" t="str">
        <f t="shared" si="111"/>
        <v/>
      </c>
      <c r="V350" s="82" t="str">
        <f t="shared" si="112"/>
        <v/>
      </c>
      <c r="W350" s="82">
        <f t="shared" si="106"/>
        <v>-4.8317732272707874E-3</v>
      </c>
      <c r="X350" s="82">
        <f t="shared" si="107"/>
        <v>-1.0765995166550511E-3</v>
      </c>
      <c r="Y350" s="82">
        <f t="shared" si="108"/>
        <v>-1.8204848117918573E-3</v>
      </c>
    </row>
    <row r="351" spans="1:25" ht="15.75" customHeight="1" x14ac:dyDescent="0.2">
      <c r="A351" s="211">
        <v>43978</v>
      </c>
      <c r="B351" s="281">
        <v>997.40655500000003</v>
      </c>
      <c r="C351" s="281">
        <v>1102.335548</v>
      </c>
      <c r="D351" s="281">
        <v>1105.954395</v>
      </c>
      <c r="E351" s="281">
        <v>1012.005852</v>
      </c>
      <c r="F351" s="281">
        <v>1136.6416730000001</v>
      </c>
      <c r="G351" s="82" t="str">
        <f t="shared" si="100"/>
        <v/>
      </c>
      <c r="H351" s="82" t="str">
        <f t="shared" si="101"/>
        <v/>
      </c>
      <c r="I351" s="82" t="str">
        <f t="shared" si="102"/>
        <v/>
      </c>
      <c r="J351" s="82">
        <f t="shared" si="103"/>
        <v>-1.4599296999999978E-2</v>
      </c>
      <c r="K351" s="82">
        <f t="shared" si="104"/>
        <v>-3.4306125000000062E-2</v>
      </c>
      <c r="L351" s="82">
        <f t="shared" si="105"/>
        <v>-3.0687278000000106E-2</v>
      </c>
      <c r="N351">
        <f t="shared" si="109"/>
        <v>1276</v>
      </c>
      <c r="O351" s="212" cm="1">
        <f t="array" ref="O351">INDEX($A:$A,N351)</f>
        <v>45324</v>
      </c>
      <c r="P351" cm="1">
        <f t="array" ref="P351">INDEX(B:B,$N351)/INDEX(B:B,$N$2)*1000</f>
        <v>1114.4040886264518</v>
      </c>
      <c r="Q351" cm="1">
        <f t="array" ref="Q351">INDEX(C:C,$N351)/INDEX(C:C,$N$2)*1000</f>
        <v>1116.3847441226105</v>
      </c>
      <c r="R351" cm="1">
        <f t="array" ref="R351">INDEX(D:D,$N351)/INDEX(D:D,$N$2)*1000</f>
        <v>1115.9923842428518</v>
      </c>
      <c r="S351" cm="1">
        <f t="array" ref="S351">INDEX(E:E,$N351)/INDEX(E:E,$N$2)*1000</f>
        <v>1115.8442506140161</v>
      </c>
      <c r="T351" s="82" t="str">
        <f t="shared" si="110"/>
        <v/>
      </c>
      <c r="U351" s="82">
        <f t="shared" si="111"/>
        <v>5.4049350859440896E-4</v>
      </c>
      <c r="V351" s="82">
        <f t="shared" si="112"/>
        <v>1.4813362883569426E-4</v>
      </c>
      <c r="W351" s="82">
        <f t="shared" si="106"/>
        <v>-1.4401619875643518E-3</v>
      </c>
      <c r="X351" s="82" t="str">
        <f t="shared" si="107"/>
        <v/>
      </c>
      <c r="Y351" s="82" t="str">
        <f t="shared" si="108"/>
        <v/>
      </c>
    </row>
    <row r="352" spans="1:25" ht="15.75" customHeight="1" x14ac:dyDescent="0.2">
      <c r="A352" s="211">
        <v>43979</v>
      </c>
      <c r="B352" s="281">
        <v>996.73441500000001</v>
      </c>
      <c r="C352" s="281">
        <v>1101.1062919999999</v>
      </c>
      <c r="D352" s="281">
        <v>1104.8176100000001</v>
      </c>
      <c r="E352" s="281">
        <v>1011.576364</v>
      </c>
      <c r="F352" s="281">
        <v>1136.1592909999999</v>
      </c>
      <c r="G352" s="82" t="str">
        <f t="shared" si="100"/>
        <v/>
      </c>
      <c r="H352" s="82" t="str">
        <f t="shared" si="101"/>
        <v/>
      </c>
      <c r="I352" s="82" t="str">
        <f t="shared" si="102"/>
        <v/>
      </c>
      <c r="J352" s="82">
        <f t="shared" si="103"/>
        <v>-1.4841949E-2</v>
      </c>
      <c r="K352" s="82">
        <f t="shared" si="104"/>
        <v>-3.5052999000000001E-2</v>
      </c>
      <c r="L352" s="82">
        <f t="shared" si="105"/>
        <v>-3.1341680999999878E-2</v>
      </c>
      <c r="N352">
        <f t="shared" si="109"/>
        <v>1277</v>
      </c>
      <c r="O352" s="212" cm="1">
        <f t="array" ref="O352">INDEX($A:$A,N352)</f>
        <v>45327</v>
      </c>
      <c r="P352" cm="1">
        <f t="array" ref="P352">INDEX(B:B,$N352)/INDEX(B:B,$N$2)*1000</f>
        <v>1110.6108488186544</v>
      </c>
      <c r="Q352" cm="1">
        <f t="array" ref="Q352">INDEX(C:C,$N352)/INDEX(C:C,$N$2)*1000</f>
        <v>1111.0565748609104</v>
      </c>
      <c r="R352" cm="1">
        <f t="array" ref="R352">INDEX(D:D,$N352)/INDEX(D:D,$N$2)*1000</f>
        <v>1110.9682785348291</v>
      </c>
      <c r="S352" cm="1">
        <f t="array" ref="S352">INDEX(E:E,$N352)/INDEX(E:E,$N$2)*1000</f>
        <v>1109.9845495775728</v>
      </c>
      <c r="T352" s="82">
        <f t="shared" si="110"/>
        <v>6.2629924108159683E-4</v>
      </c>
      <c r="U352" s="82">
        <f t="shared" si="111"/>
        <v>1.0720252833375525E-3</v>
      </c>
      <c r="V352" s="82">
        <f t="shared" si="112"/>
        <v>9.8372895725628955E-4</v>
      </c>
      <c r="W352" s="82" t="str">
        <f t="shared" si="106"/>
        <v/>
      </c>
      <c r="X352" s="82" t="str">
        <f t="shared" si="107"/>
        <v/>
      </c>
      <c r="Y352" s="82" t="str">
        <f t="shared" si="108"/>
        <v/>
      </c>
    </row>
    <row r="353" spans="1:25" ht="15.75" customHeight="1" x14ac:dyDescent="0.2">
      <c r="A353" s="211">
        <v>43980</v>
      </c>
      <c r="B353" s="281">
        <v>1000.159555</v>
      </c>
      <c r="C353" s="281">
        <v>1106.143736</v>
      </c>
      <c r="D353" s="281">
        <v>1109.6231909999999</v>
      </c>
      <c r="E353" s="281">
        <v>1014.9933119999999</v>
      </c>
      <c r="F353" s="281">
        <v>1139.9970599999999</v>
      </c>
      <c r="G353" s="82" t="str">
        <f t="shared" si="100"/>
        <v/>
      </c>
      <c r="H353" s="82" t="str">
        <f t="shared" si="101"/>
        <v/>
      </c>
      <c r="I353" s="82" t="str">
        <f t="shared" si="102"/>
        <v/>
      </c>
      <c r="J353" s="82">
        <f t="shared" si="103"/>
        <v>-1.4833756999999991E-2</v>
      </c>
      <c r="K353" s="82">
        <f t="shared" si="104"/>
        <v>-3.3853323999999928E-2</v>
      </c>
      <c r="L353" s="82">
        <f t="shared" si="105"/>
        <v>-3.0373869000000012E-2</v>
      </c>
      <c r="N353">
        <f t="shared" si="109"/>
        <v>1278</v>
      </c>
      <c r="O353" s="212" cm="1">
        <f t="array" ref="O353">INDEX($A:$A,N353)</f>
        <v>45328</v>
      </c>
      <c r="P353" cm="1">
        <f t="array" ref="P353">INDEX(B:B,$N353)/INDEX(B:B,$N$2)*1000</f>
        <v>1114.3580666564098</v>
      </c>
      <c r="Q353" cm="1">
        <f t="array" ref="Q353">INDEX(C:C,$N353)/INDEX(C:C,$N$2)*1000</f>
        <v>1115.7389869910212</v>
      </c>
      <c r="R353" cm="1">
        <f t="array" ref="R353">INDEX(D:D,$N353)/INDEX(D:D,$N$2)*1000</f>
        <v>1115.465432765895</v>
      </c>
      <c r="S353" cm="1">
        <f t="array" ref="S353">INDEX(E:E,$N353)/INDEX(E:E,$N$2)*1000</f>
        <v>1114.5256737135617</v>
      </c>
      <c r="T353" s="82" t="str">
        <f t="shared" si="110"/>
        <v/>
      </c>
      <c r="U353" s="82">
        <f t="shared" si="111"/>
        <v>1.2133132774595197E-3</v>
      </c>
      <c r="V353" s="82">
        <f t="shared" si="112"/>
        <v>9.3975905233332927E-4</v>
      </c>
      <c r="W353" s="82">
        <f t="shared" si="106"/>
        <v>-1.6760705715182666E-4</v>
      </c>
      <c r="X353" s="82" t="str">
        <f t="shared" si="107"/>
        <v/>
      </c>
      <c r="Y353" s="82" t="str">
        <f t="shared" si="108"/>
        <v/>
      </c>
    </row>
    <row r="354" spans="1:25" ht="15.75" customHeight="1" x14ac:dyDescent="0.2">
      <c r="A354" s="211">
        <v>43983</v>
      </c>
      <c r="B354" s="281">
        <v>1000.709555</v>
      </c>
      <c r="C354" s="281">
        <v>1106.764353</v>
      </c>
      <c r="D354" s="281">
        <v>1110.2433149999999</v>
      </c>
      <c r="E354" s="281">
        <v>1015.5765740000001</v>
      </c>
      <c r="F354" s="281">
        <v>1140.6521560000001</v>
      </c>
      <c r="G354" s="82" t="str">
        <f t="shared" si="100"/>
        <v/>
      </c>
      <c r="H354" s="82" t="str">
        <f t="shared" si="101"/>
        <v/>
      </c>
      <c r="I354" s="82" t="str">
        <f t="shared" si="102"/>
        <v/>
      </c>
      <c r="J354" s="82">
        <f t="shared" si="103"/>
        <v>-1.4867019000000028E-2</v>
      </c>
      <c r="K354" s="82">
        <f t="shared" si="104"/>
        <v>-3.3887803000000077E-2</v>
      </c>
      <c r="L354" s="82">
        <f t="shared" si="105"/>
        <v>-3.0408841000000165E-2</v>
      </c>
      <c r="N354">
        <f t="shared" si="109"/>
        <v>1279</v>
      </c>
      <c r="O354" s="212" cm="1">
        <f t="array" ref="O354">INDEX($A:$A,N354)</f>
        <v>45329</v>
      </c>
      <c r="P354" cm="1">
        <f t="array" ref="P354">INDEX(B:B,$N354)/INDEX(B:B,$N$2)*1000</f>
        <v>1114.6143035129724</v>
      </c>
      <c r="Q354" cm="1">
        <f t="array" ref="Q354">INDEX(C:C,$N354)/INDEX(C:C,$N$2)*1000</f>
        <v>1115.7619648288571</v>
      </c>
      <c r="R354" cm="1">
        <f t="array" ref="R354">INDEX(D:D,$N354)/INDEX(D:D,$N$2)*1000</f>
        <v>1115.5346180217612</v>
      </c>
      <c r="S354" cm="1">
        <f t="array" ref="S354">INDEX(E:E,$N354)/INDEX(E:E,$N$2)*1000</f>
        <v>1113.721896664694</v>
      </c>
      <c r="T354" s="82">
        <f t="shared" si="110"/>
        <v>8.9240684827836963E-4</v>
      </c>
      <c r="U354" s="82">
        <f t="shared" si="111"/>
        <v>2.0400681641631309E-3</v>
      </c>
      <c r="V354" s="82">
        <f t="shared" si="112"/>
        <v>1.8127213570671757E-3</v>
      </c>
      <c r="W354" s="82" t="str">
        <f t="shared" si="106"/>
        <v/>
      </c>
      <c r="X354" s="82" t="str">
        <f t="shared" si="107"/>
        <v/>
      </c>
      <c r="Y354" s="82" t="str">
        <f t="shared" si="108"/>
        <v/>
      </c>
    </row>
    <row r="355" spans="1:25" ht="15.75" customHeight="1" x14ac:dyDescent="0.2">
      <c r="A355" s="211">
        <v>43984</v>
      </c>
      <c r="B355" s="281">
        <v>1003.861455</v>
      </c>
      <c r="C355" s="281">
        <v>1112.6643529999999</v>
      </c>
      <c r="D355" s="281">
        <v>1115.6832300000001</v>
      </c>
      <c r="E355" s="281">
        <v>1019.5710330000001</v>
      </c>
      <c r="F355" s="281">
        <v>1145.1385600000001</v>
      </c>
      <c r="G355" s="82" t="str">
        <f t="shared" si="100"/>
        <v/>
      </c>
      <c r="H355" s="82" t="str">
        <f t="shared" si="101"/>
        <v/>
      </c>
      <c r="I355" s="82" t="str">
        <f t="shared" si="102"/>
        <v/>
      </c>
      <c r="J355" s="82">
        <f t="shared" si="103"/>
        <v>-1.5709578000000078E-2</v>
      </c>
      <c r="K355" s="82">
        <f t="shared" si="104"/>
        <v>-3.2474207000000206E-2</v>
      </c>
      <c r="L355" s="82">
        <f t="shared" si="105"/>
        <v>-2.9455330000000005E-2</v>
      </c>
      <c r="N355">
        <f t="shared" si="109"/>
        <v>1280</v>
      </c>
      <c r="O355" s="212" cm="1">
        <f t="array" ref="O355">INDEX($A:$A,N355)</f>
        <v>45330</v>
      </c>
      <c r="P355" cm="1">
        <f t="array" ref="P355">INDEX(B:B,$N355)/INDEX(B:B,$N$2)*1000</f>
        <v>1112.2968114085756</v>
      </c>
      <c r="Q355" cm="1">
        <f t="array" ref="Q355">INDEX(C:C,$N355)/INDEX(C:C,$N$2)*1000</f>
        <v>1112.6026777697907</v>
      </c>
      <c r="R355" cm="1">
        <f t="array" ref="R355">INDEX(D:D,$N355)/INDEX(D:D,$N$2)*1000</f>
        <v>1112.542087314107</v>
      </c>
      <c r="S355" cm="1">
        <f t="array" ref="S355">INDEX(E:E,$N355)/INDEX(E:E,$N$2)*1000</f>
        <v>1110.206145659253</v>
      </c>
      <c r="T355" s="82">
        <f t="shared" si="110"/>
        <v>2.090665749322625E-3</v>
      </c>
      <c r="U355" s="82">
        <f t="shared" si="111"/>
        <v>2.3965321105376917E-3</v>
      </c>
      <c r="V355" s="82">
        <f t="shared" si="112"/>
        <v>2.3359416548539686E-3</v>
      </c>
      <c r="W355" s="82" t="str">
        <f t="shared" si="106"/>
        <v/>
      </c>
      <c r="X355" s="82" t="str">
        <f t="shared" si="107"/>
        <v/>
      </c>
      <c r="Y355" s="82" t="str">
        <f t="shared" si="108"/>
        <v/>
      </c>
    </row>
    <row r="356" spans="1:25" ht="15.75" customHeight="1" x14ac:dyDescent="0.2">
      <c r="A356" s="211">
        <v>43985</v>
      </c>
      <c r="B356" s="281">
        <v>1006.325555</v>
      </c>
      <c r="C356" s="281">
        <v>1119.8340989999999</v>
      </c>
      <c r="D356" s="281">
        <v>1121.9943109999999</v>
      </c>
      <c r="E356" s="281">
        <v>1023.602758</v>
      </c>
      <c r="F356" s="281">
        <v>1149.666821</v>
      </c>
      <c r="G356" s="82" t="str">
        <f t="shared" si="100"/>
        <v/>
      </c>
      <c r="H356" s="82" t="str">
        <f t="shared" si="101"/>
        <v/>
      </c>
      <c r="I356" s="82" t="str">
        <f t="shared" si="102"/>
        <v/>
      </c>
      <c r="J356" s="82">
        <f t="shared" si="103"/>
        <v>-1.7277202999999988E-2</v>
      </c>
      <c r="K356" s="82">
        <f t="shared" si="104"/>
        <v>-2.9832722000000103E-2</v>
      </c>
      <c r="L356" s="82">
        <f t="shared" si="105"/>
        <v>-2.7672510000000101E-2</v>
      </c>
      <c r="N356">
        <f t="shared" si="109"/>
        <v>1281</v>
      </c>
      <c r="O356" s="212" cm="1">
        <f t="array" ref="O356">INDEX($A:$A,N356)</f>
        <v>45331</v>
      </c>
      <c r="P356" cm="1">
        <f t="array" ref="P356">INDEX(B:B,$N356)/INDEX(B:B,$N$2)*1000</f>
        <v>1115.0575777660786</v>
      </c>
      <c r="Q356" cm="1">
        <f t="array" ref="Q356">INDEX(C:C,$N356)/INDEX(C:C,$N$2)*1000</f>
        <v>1115.613763209989</v>
      </c>
      <c r="R356" cm="1">
        <f t="array" ref="R356">INDEX(D:D,$N356)/INDEX(D:D,$N$2)*1000</f>
        <v>1115.5035851798561</v>
      </c>
      <c r="S356" cm="1">
        <f t="array" ref="S356">INDEX(E:E,$N356)/INDEX(E:E,$N$2)*1000</f>
        <v>1112.6137276307827</v>
      </c>
      <c r="T356" s="82">
        <f t="shared" si="110"/>
        <v>2.4438501352958609E-3</v>
      </c>
      <c r="U356" s="82">
        <f t="shared" si="111"/>
        <v>3.0000355792062692E-3</v>
      </c>
      <c r="V356" s="82">
        <f t="shared" si="112"/>
        <v>2.8898575490734404E-3</v>
      </c>
      <c r="W356" s="82" t="str">
        <f t="shared" si="106"/>
        <v/>
      </c>
      <c r="X356" s="82" t="str">
        <f t="shared" si="107"/>
        <v/>
      </c>
      <c r="Y356" s="82" t="str">
        <f t="shared" si="108"/>
        <v/>
      </c>
    </row>
    <row r="357" spans="1:25" ht="15.75" customHeight="1" x14ac:dyDescent="0.2">
      <c r="A357" s="211">
        <v>43986</v>
      </c>
      <c r="B357" s="281">
        <v>1002.923555</v>
      </c>
      <c r="C357" s="281">
        <v>1115.6851160000001</v>
      </c>
      <c r="D357" s="281">
        <v>1117.9089059999999</v>
      </c>
      <c r="E357" s="281">
        <v>1019.954418</v>
      </c>
      <c r="F357" s="281">
        <v>1145.5691629999999</v>
      </c>
      <c r="G357" s="82" t="str">
        <f t="shared" si="100"/>
        <v/>
      </c>
      <c r="H357" s="82" t="str">
        <f t="shared" si="101"/>
        <v/>
      </c>
      <c r="I357" s="82" t="str">
        <f t="shared" si="102"/>
        <v/>
      </c>
      <c r="J357" s="82">
        <f t="shared" si="103"/>
        <v>-1.7030863000000066E-2</v>
      </c>
      <c r="K357" s="82">
        <f t="shared" si="104"/>
        <v>-2.9884046999999782E-2</v>
      </c>
      <c r="L357" s="82">
        <f t="shared" si="105"/>
        <v>-2.7660257000000001E-2</v>
      </c>
      <c r="N357">
        <f t="shared" si="109"/>
        <v>1282</v>
      </c>
      <c r="O357" s="212" cm="1">
        <f t="array" ref="O357">INDEX($A:$A,N357)</f>
        <v>45334</v>
      </c>
      <c r="P357" cm="1">
        <f t="array" ref="P357">INDEX(B:B,$N357)/INDEX(B:B,$N$2)*1000</f>
        <v>1115.4415477108794</v>
      </c>
      <c r="Q357" cm="1">
        <f t="array" ref="Q357">INDEX(C:C,$N357)/INDEX(C:C,$N$2)*1000</f>
        <v>1115.6272950635016</v>
      </c>
      <c r="R357" cm="1">
        <f t="array" ref="R357">INDEX(D:D,$N357)/INDEX(D:D,$N$2)*1000</f>
        <v>1115.5904993133292</v>
      </c>
      <c r="S357" cm="1">
        <f t="array" ref="S357">INDEX(E:E,$N357)/INDEX(E:E,$N$2)*1000</f>
        <v>1112.7877910563923</v>
      </c>
      <c r="T357" s="82">
        <f t="shared" si="110"/>
        <v>2.6537566544870971E-3</v>
      </c>
      <c r="U357" s="82">
        <f t="shared" si="111"/>
        <v>2.8395040071093262E-3</v>
      </c>
      <c r="V357" s="82">
        <f t="shared" si="112"/>
        <v>2.8027082569369666E-3</v>
      </c>
      <c r="W357" s="82" t="str">
        <f t="shared" si="106"/>
        <v/>
      </c>
      <c r="X357" s="82" t="str">
        <f t="shared" si="107"/>
        <v/>
      </c>
      <c r="Y357" s="82" t="str">
        <f t="shared" si="108"/>
        <v/>
      </c>
    </row>
    <row r="358" spans="1:25" ht="15.75" customHeight="1" x14ac:dyDescent="0.2">
      <c r="A358" s="211">
        <v>43987</v>
      </c>
      <c r="B358" s="281">
        <v>1006.749055</v>
      </c>
      <c r="C358" s="281">
        <v>1126.843153</v>
      </c>
      <c r="D358" s="281">
        <v>1127.7285939999999</v>
      </c>
      <c r="E358" s="281">
        <v>1025.97865</v>
      </c>
      <c r="F358" s="281">
        <v>1152.335323</v>
      </c>
      <c r="G358" s="82" t="str">
        <f t="shared" si="100"/>
        <v/>
      </c>
      <c r="H358" s="82" t="str">
        <f t="shared" si="101"/>
        <v/>
      </c>
      <c r="I358" s="82" t="str">
        <f t="shared" si="102"/>
        <v/>
      </c>
      <c r="J358" s="82">
        <f t="shared" si="103"/>
        <v>-1.9229595000000016E-2</v>
      </c>
      <c r="K358" s="82">
        <f t="shared" si="104"/>
        <v>-2.5492169999999988E-2</v>
      </c>
      <c r="L358" s="82">
        <f t="shared" si="105"/>
        <v>-2.4606729000000088E-2</v>
      </c>
      <c r="N358">
        <f t="shared" si="109"/>
        <v>1283</v>
      </c>
      <c r="O358" s="212" cm="1">
        <f t="array" ref="O358">INDEX($A:$A,N358)</f>
        <v>45335</v>
      </c>
      <c r="P358" cm="1">
        <f t="array" ref="P358">INDEX(B:B,$N358)/INDEX(B:B,$N$2)*1000</f>
        <v>1106.7830901546836</v>
      </c>
      <c r="Q358" cm="1">
        <f t="array" ref="Q358">INDEX(C:C,$N358)/INDEX(C:C,$N$2)*1000</f>
        <v>1105.8013973746822</v>
      </c>
      <c r="R358" cm="1">
        <f t="array" ref="R358">INDEX(D:D,$N358)/INDEX(D:D,$N$2)*1000</f>
        <v>1105.9958672977198</v>
      </c>
      <c r="S358" cm="1">
        <f t="array" ref="S358">INDEX(E:E,$N358)/INDEX(E:E,$N$2)*1000</f>
        <v>1103.4257994864261</v>
      </c>
      <c r="T358" s="82">
        <f t="shared" si="110"/>
        <v>3.3572906682575194E-3</v>
      </c>
      <c r="U358" s="82">
        <f t="shared" si="111"/>
        <v>2.3755978882561524E-3</v>
      </c>
      <c r="V358" s="82">
        <f t="shared" si="112"/>
        <v>2.5700678112937111E-3</v>
      </c>
      <c r="W358" s="82" t="str">
        <f t="shared" si="106"/>
        <v/>
      </c>
      <c r="X358" s="82" t="str">
        <f t="shared" si="107"/>
        <v/>
      </c>
      <c r="Y358" s="82" t="str">
        <f t="shared" si="108"/>
        <v/>
      </c>
    </row>
    <row r="359" spans="1:25" ht="15.75" customHeight="1" x14ac:dyDescent="0.2">
      <c r="A359" s="211">
        <v>43990</v>
      </c>
      <c r="B359" s="281">
        <v>1012.163615</v>
      </c>
      <c r="C359" s="281">
        <v>1132.2395329999999</v>
      </c>
      <c r="D359" s="281">
        <v>1133.2593139999999</v>
      </c>
      <c r="E359" s="281">
        <v>1031.398565</v>
      </c>
      <c r="F359" s="281">
        <v>1158.422738</v>
      </c>
      <c r="G359" s="82" t="str">
        <f t="shared" si="100"/>
        <v/>
      </c>
      <c r="H359" s="82" t="str">
        <f t="shared" si="101"/>
        <v/>
      </c>
      <c r="I359" s="82" t="str">
        <f t="shared" si="102"/>
        <v/>
      </c>
      <c r="J359" s="82">
        <f t="shared" si="103"/>
        <v>-1.9234949999999914E-2</v>
      </c>
      <c r="K359" s="82">
        <f t="shared" si="104"/>
        <v>-2.6183205000000043E-2</v>
      </c>
      <c r="L359" s="82">
        <f t="shared" si="105"/>
        <v>-2.5163424000000077E-2</v>
      </c>
      <c r="N359">
        <f t="shared" si="109"/>
        <v>1284</v>
      </c>
      <c r="O359" s="212" cm="1">
        <f t="array" ref="O359">INDEX($A:$A,N359)</f>
        <v>45336</v>
      </c>
      <c r="P359" cm="1">
        <f t="array" ref="P359">INDEX(B:B,$N359)/INDEX(B:B,$N$2)*1000</f>
        <v>1115.2750332395749</v>
      </c>
      <c r="Q359" cm="1">
        <f t="array" ref="Q359">INDEX(C:C,$N359)/INDEX(C:C,$N$2)*1000</f>
        <v>1115.1869960711549</v>
      </c>
      <c r="R359" cm="1">
        <f t="array" ref="R359">INDEX(D:D,$N359)/INDEX(D:D,$N$2)*1000</f>
        <v>1115.2044368010954</v>
      </c>
      <c r="S359" cm="1">
        <f t="array" ref="S359">INDEX(E:E,$N359)/INDEX(E:E,$N$2)*1000</f>
        <v>1112.5233342030363</v>
      </c>
      <c r="T359" s="82">
        <f t="shared" si="110"/>
        <v>2.7516990365386391E-3</v>
      </c>
      <c r="U359" s="82">
        <f t="shared" si="111"/>
        <v>2.6636618681186519E-3</v>
      </c>
      <c r="V359" s="82">
        <f t="shared" si="112"/>
        <v>2.6811025980591693E-3</v>
      </c>
      <c r="W359" s="82" t="str">
        <f t="shared" si="106"/>
        <v/>
      </c>
      <c r="X359" s="82" t="str">
        <f t="shared" si="107"/>
        <v/>
      </c>
      <c r="Y359" s="82" t="str">
        <f t="shared" si="108"/>
        <v/>
      </c>
    </row>
    <row r="360" spans="1:25" ht="15.75" customHeight="1" x14ac:dyDescent="0.2">
      <c r="A360" s="211">
        <v>43991</v>
      </c>
      <c r="B360" s="281">
        <v>1013.1329449999999</v>
      </c>
      <c r="C360" s="281">
        <v>1129.7219950000001</v>
      </c>
      <c r="D360" s="281">
        <v>1131.445563</v>
      </c>
      <c r="E360" s="281">
        <v>1031.5106659999999</v>
      </c>
      <c r="F360" s="281">
        <v>1158.548646</v>
      </c>
      <c r="G360" s="82" t="str">
        <f t="shared" si="100"/>
        <v/>
      </c>
      <c r="H360" s="82" t="str">
        <f t="shared" si="101"/>
        <v/>
      </c>
      <c r="I360" s="82" t="str">
        <f t="shared" si="102"/>
        <v/>
      </c>
      <c r="J360" s="82">
        <f t="shared" si="103"/>
        <v>-1.8377720999999951E-2</v>
      </c>
      <c r="K360" s="82">
        <f t="shared" si="104"/>
        <v>-2.8826650999999856E-2</v>
      </c>
      <c r="L360" s="82">
        <f t="shared" si="105"/>
        <v>-2.7103082999999969E-2</v>
      </c>
      <c r="N360">
        <f t="shared" si="109"/>
        <v>1285</v>
      </c>
      <c r="O360" s="212" cm="1">
        <f t="array" ref="O360">INDEX($A:$A,N360)</f>
        <v>45337</v>
      </c>
      <c r="P360" cm="1">
        <f t="array" ref="P360">INDEX(B:B,$N360)/INDEX(B:B,$N$2)*1000</f>
        <v>1118.9144129527797</v>
      </c>
      <c r="Q360" cm="1">
        <f t="array" ref="Q360">INDEX(C:C,$N360)/INDEX(C:C,$N$2)*1000</f>
        <v>1118.9553864952602</v>
      </c>
      <c r="R360" cm="1">
        <f t="array" ref="R360">INDEX(D:D,$N360)/INDEX(D:D,$N$2)*1000</f>
        <v>1118.9472705248447</v>
      </c>
      <c r="S360" cm="1">
        <f t="array" ref="S360">INDEX(E:E,$N360)/INDEX(E:E,$N$2)*1000</f>
        <v>1115.7830999740042</v>
      </c>
      <c r="T360" s="82">
        <f t="shared" si="110"/>
        <v>3.1313129787754407E-3</v>
      </c>
      <c r="U360" s="82">
        <f t="shared" si="111"/>
        <v>3.1722865212559554E-3</v>
      </c>
      <c r="V360" s="82">
        <f t="shared" si="112"/>
        <v>3.1641705508404813E-3</v>
      </c>
      <c r="W360" s="82" t="str">
        <f t="shared" si="106"/>
        <v/>
      </c>
      <c r="X360" s="82" t="str">
        <f t="shared" si="107"/>
        <v/>
      </c>
      <c r="Y360" s="82" t="str">
        <f t="shared" si="108"/>
        <v/>
      </c>
    </row>
    <row r="361" spans="1:25" ht="15.75" customHeight="1" x14ac:dyDescent="0.2">
      <c r="A361" s="211">
        <v>43992</v>
      </c>
      <c r="B361" s="281">
        <v>1014.7560549999999</v>
      </c>
      <c r="C361" s="281">
        <v>1129.3968649999999</v>
      </c>
      <c r="D361" s="281">
        <v>1131.53979</v>
      </c>
      <c r="E361" s="281">
        <v>1032.352513</v>
      </c>
      <c r="F361" s="281">
        <v>1159.4941719999999</v>
      </c>
      <c r="G361" s="82" t="str">
        <f t="shared" si="100"/>
        <v/>
      </c>
      <c r="H361" s="82" t="str">
        <f t="shared" si="101"/>
        <v/>
      </c>
      <c r="I361" s="82" t="str">
        <f t="shared" si="102"/>
        <v/>
      </c>
      <c r="J361" s="82">
        <f t="shared" si="103"/>
        <v>-1.7596458000000099E-2</v>
      </c>
      <c r="K361" s="82">
        <f t="shared" si="104"/>
        <v>-3.0097307E-2</v>
      </c>
      <c r="L361" s="82">
        <f t="shared" si="105"/>
        <v>-2.7954381999999896E-2</v>
      </c>
      <c r="N361">
        <f t="shared" si="109"/>
        <v>1286</v>
      </c>
      <c r="O361" s="212" cm="1">
        <f t="array" ref="O361">INDEX($A:$A,N361)</f>
        <v>45338</v>
      </c>
      <c r="P361" cm="1">
        <f t="array" ref="P361">INDEX(B:B,$N361)/INDEX(B:B,$N$2)*1000</f>
        <v>1118.7720083992103</v>
      </c>
      <c r="Q361" cm="1">
        <f t="array" ref="Q361">INDEX(C:C,$N361)/INDEX(C:C,$N$2)*1000</f>
        <v>1119.2072523784709</v>
      </c>
      <c r="R361" cm="1">
        <f t="array" ref="R361">INDEX(D:D,$N361)/INDEX(D:D,$N$2)*1000</f>
        <v>1119.1210326071905</v>
      </c>
      <c r="S361" cm="1">
        <f t="array" ref="S361">INDEX(E:E,$N361)/INDEX(E:E,$N$2)*1000</f>
        <v>1116.0378970622271</v>
      </c>
      <c r="T361" s="82">
        <f t="shared" si="110"/>
        <v>2.734111336983233E-3</v>
      </c>
      <c r="U361" s="82">
        <f t="shared" si="111"/>
        <v>3.1693553162438094E-3</v>
      </c>
      <c r="V361" s="82">
        <f t="shared" si="112"/>
        <v>3.0831355449633976E-3</v>
      </c>
      <c r="W361" s="82" t="str">
        <f t="shared" si="106"/>
        <v/>
      </c>
      <c r="X361" s="82" t="str">
        <f t="shared" si="107"/>
        <v/>
      </c>
      <c r="Y361" s="82" t="str">
        <f t="shared" si="108"/>
        <v/>
      </c>
    </row>
    <row r="362" spans="1:25" ht="15.75" customHeight="1" x14ac:dyDescent="0.2">
      <c r="A362" s="211">
        <v>43993</v>
      </c>
      <c r="B362" s="281">
        <v>1003.176055</v>
      </c>
      <c r="C362" s="281">
        <v>1106.5498070000001</v>
      </c>
      <c r="D362" s="281">
        <v>1110.611486</v>
      </c>
      <c r="E362" s="281">
        <v>1016.791841</v>
      </c>
      <c r="F362" s="281">
        <v>1142.017092</v>
      </c>
      <c r="G362" s="82" t="str">
        <f t="shared" si="100"/>
        <v/>
      </c>
      <c r="H362" s="82" t="str">
        <f t="shared" si="101"/>
        <v/>
      </c>
      <c r="I362" s="82" t="str">
        <f t="shared" si="102"/>
        <v/>
      </c>
      <c r="J362" s="82">
        <f t="shared" si="103"/>
        <v>-1.3615785999999958E-2</v>
      </c>
      <c r="K362" s="82">
        <f t="shared" si="104"/>
        <v>-3.5467284999999946E-2</v>
      </c>
      <c r="L362" s="82">
        <f t="shared" si="105"/>
        <v>-3.1405606000000037E-2</v>
      </c>
      <c r="N362">
        <f t="shared" si="109"/>
        <v>1287</v>
      </c>
      <c r="O362" s="212" cm="1">
        <f t="array" ref="O362">INDEX($A:$A,N362)</f>
        <v>45342</v>
      </c>
      <c r="P362" cm="1">
        <f t="array" ref="P362">INDEX(B:B,$N362)/INDEX(B:B,$N$2)*1000</f>
        <v>1121.4488105885873</v>
      </c>
      <c r="Q362" cm="1">
        <f t="array" ref="Q362">INDEX(C:C,$N362)/INDEX(C:C,$N$2)*1000</f>
        <v>1122.1081746411924</v>
      </c>
      <c r="R362" cm="1">
        <f t="array" ref="R362">INDEX(D:D,$N362)/INDEX(D:D,$N$2)*1000</f>
        <v>1121.9775573983952</v>
      </c>
      <c r="S362" cm="1">
        <f t="array" ref="S362">INDEX(E:E,$N362)/INDEX(E:E,$N$2)*1000</f>
        <v>1119.8411920999963</v>
      </c>
      <c r="T362" s="82">
        <f t="shared" si="110"/>
        <v>1.6076184885910152E-3</v>
      </c>
      <c r="U362" s="82">
        <f t="shared" si="111"/>
        <v>2.2669825411960574E-3</v>
      </c>
      <c r="V362" s="82">
        <f t="shared" si="112"/>
        <v>2.136365298398914E-3</v>
      </c>
      <c r="W362" s="82" t="str">
        <f t="shared" si="106"/>
        <v/>
      </c>
      <c r="X362" s="82" t="str">
        <f t="shared" si="107"/>
        <v/>
      </c>
      <c r="Y362" s="82" t="str">
        <f t="shared" si="108"/>
        <v/>
      </c>
    </row>
    <row r="363" spans="1:25" ht="15.75" customHeight="1" x14ac:dyDescent="0.2">
      <c r="A363" s="211">
        <v>43994</v>
      </c>
      <c r="B363" s="281">
        <v>1007.669455</v>
      </c>
      <c r="C363" s="281">
        <v>1114.078655</v>
      </c>
      <c r="D363" s="281">
        <v>1117.656585</v>
      </c>
      <c r="E363" s="281">
        <v>1022.589036</v>
      </c>
      <c r="F363" s="281">
        <v>1148.5282529999999</v>
      </c>
      <c r="G363" s="82" t="str">
        <f t="shared" si="100"/>
        <v/>
      </c>
      <c r="H363" s="82" t="str">
        <f t="shared" si="101"/>
        <v/>
      </c>
      <c r="I363" s="82" t="str">
        <f t="shared" si="102"/>
        <v/>
      </c>
      <c r="J363" s="82">
        <f t="shared" si="103"/>
        <v>-1.4919580999999994E-2</v>
      </c>
      <c r="K363" s="82">
        <f t="shared" si="104"/>
        <v>-3.4449597999999922E-2</v>
      </c>
      <c r="L363" s="82">
        <f t="shared" si="105"/>
        <v>-3.0871667999999998E-2</v>
      </c>
      <c r="N363">
        <f t="shared" si="109"/>
        <v>1288</v>
      </c>
      <c r="O363" s="212" cm="1">
        <f t="array" ref="O363">INDEX($A:$A,N363)</f>
        <v>45343</v>
      </c>
      <c r="P363" cm="1">
        <f t="array" ref="P363">INDEX(B:B,$N363)/INDEX(B:B,$N$2)*1000</f>
        <v>1119.6319446560512</v>
      </c>
      <c r="Q363" cm="1">
        <f t="array" ref="Q363">INDEX(C:C,$N363)/INDEX(C:C,$N$2)*1000</f>
        <v>1119.6854483251848</v>
      </c>
      <c r="R363" cm="1">
        <f t="array" ref="R363">INDEX(D:D,$N363)/INDEX(D:D,$N$2)*1000</f>
        <v>1119.6748498748238</v>
      </c>
      <c r="S363" cm="1">
        <f t="array" ref="S363">INDEX(E:E,$N363)/INDEX(E:E,$N$2)*1000</f>
        <v>1117.0619400912449</v>
      </c>
      <c r="T363" s="82">
        <f t="shared" si="110"/>
        <v>2.5700045648063678E-3</v>
      </c>
      <c r="U363" s="82">
        <f t="shared" si="111"/>
        <v>2.6235082339399014E-3</v>
      </c>
      <c r="V363" s="82">
        <f t="shared" si="112"/>
        <v>2.6129097835789709E-3</v>
      </c>
      <c r="W363" s="82" t="str">
        <f t="shared" si="106"/>
        <v/>
      </c>
      <c r="X363" s="82" t="str">
        <f t="shared" si="107"/>
        <v/>
      </c>
      <c r="Y363" s="82" t="str">
        <f t="shared" si="108"/>
        <v/>
      </c>
    </row>
    <row r="364" spans="1:25" ht="15.75" customHeight="1" x14ac:dyDescent="0.2">
      <c r="A364" s="211">
        <v>43997</v>
      </c>
      <c r="B364" s="281">
        <v>1010.855055</v>
      </c>
      <c r="C364" s="281">
        <v>1118.380361</v>
      </c>
      <c r="D364" s="281">
        <v>1121.817462</v>
      </c>
      <c r="E364" s="281">
        <v>1025.9005119999999</v>
      </c>
      <c r="F364" s="281">
        <v>1152.2475609999999</v>
      </c>
      <c r="G364" s="82" t="str">
        <f t="shared" si="100"/>
        <v/>
      </c>
      <c r="H364" s="82" t="str">
        <f t="shared" si="101"/>
        <v/>
      </c>
      <c r="I364" s="82" t="str">
        <f t="shared" si="102"/>
        <v/>
      </c>
      <c r="J364" s="82">
        <f t="shared" si="103"/>
        <v>-1.5045456999999943E-2</v>
      </c>
      <c r="K364" s="82">
        <f t="shared" si="104"/>
        <v>-3.386719999999991E-2</v>
      </c>
      <c r="L364" s="82">
        <f t="shared" si="105"/>
        <v>-3.0430098999999926E-2</v>
      </c>
      <c r="N364">
        <f t="shared" si="109"/>
        <v>1289</v>
      </c>
      <c r="O364" s="212" cm="1">
        <f t="array" ref="O364">INDEX($A:$A,N364)</f>
        <v>45344</v>
      </c>
      <c r="P364" cm="1">
        <f t="array" ref="P364">INDEX(B:B,$N364)/INDEX(B:B,$N$2)*1000</f>
        <v>1127.5682844867385</v>
      </c>
      <c r="Q364" cm="1">
        <f t="array" ref="Q364">INDEX(C:C,$N364)/INDEX(C:C,$N$2)*1000</f>
        <v>1127.5555199763619</v>
      </c>
      <c r="R364" cm="1">
        <f t="array" ref="R364">INDEX(D:D,$N364)/INDEX(D:D,$N$2)*1000</f>
        <v>1127.5580486803779</v>
      </c>
      <c r="S364" cm="1">
        <f t="array" ref="S364">INDEX(E:E,$N364)/INDEX(E:E,$N$2)*1000</f>
        <v>1123.7815994094619</v>
      </c>
      <c r="T364" s="82">
        <f t="shared" si="110"/>
        <v>3.7866850772766158E-3</v>
      </c>
      <c r="U364" s="82">
        <f t="shared" si="111"/>
        <v>3.7739205668999602E-3</v>
      </c>
      <c r="V364" s="82">
        <f t="shared" si="112"/>
        <v>3.7764492709159185E-3</v>
      </c>
      <c r="W364" s="82" t="str">
        <f t="shared" si="106"/>
        <v/>
      </c>
      <c r="X364" s="82" t="str">
        <f t="shared" si="107"/>
        <v/>
      </c>
      <c r="Y364" s="82" t="str">
        <f t="shared" si="108"/>
        <v/>
      </c>
    </row>
    <row r="365" spans="1:25" ht="15.75" customHeight="1" x14ac:dyDescent="0.2">
      <c r="A365" s="211">
        <v>43998</v>
      </c>
      <c r="B365" s="281">
        <v>1014.731055</v>
      </c>
      <c r="C365" s="281">
        <v>1125.6309329999999</v>
      </c>
      <c r="D365" s="281">
        <v>1128.5032000000001</v>
      </c>
      <c r="E365" s="281">
        <v>1031.2139299999999</v>
      </c>
      <c r="F365" s="281">
        <v>1158.215365</v>
      </c>
      <c r="G365" s="82" t="str">
        <f t="shared" si="100"/>
        <v/>
      </c>
      <c r="H365" s="82" t="str">
        <f t="shared" si="101"/>
        <v/>
      </c>
      <c r="I365" s="82" t="str">
        <f t="shared" si="102"/>
        <v/>
      </c>
      <c r="J365" s="82">
        <f t="shared" si="103"/>
        <v>-1.6482874999999921E-2</v>
      </c>
      <c r="K365" s="82">
        <f t="shared" si="104"/>
        <v>-3.2584432000000108E-2</v>
      </c>
      <c r="L365" s="82">
        <f t="shared" si="105"/>
        <v>-2.9712164999999912E-2</v>
      </c>
      <c r="N365">
        <f t="shared" si="109"/>
        <v>1290</v>
      </c>
      <c r="O365" s="212" cm="1">
        <f t="array" ref="O365">INDEX($A:$A,N365)</f>
        <v>45345</v>
      </c>
      <c r="P365" cm="1">
        <f t="array" ref="P365">INDEX(B:B,$N365)/INDEX(B:B,$N$2)*1000</f>
        <v>1128.8872891811525</v>
      </c>
      <c r="Q365" cm="1">
        <f t="array" ref="Q365">INDEX(C:C,$N365)/INDEX(C:C,$N$2)*1000</f>
        <v>1128.8867066835166</v>
      </c>
      <c r="R365" cm="1">
        <f t="array" ref="R365">INDEX(D:D,$N365)/INDEX(D:D,$N$2)*1000</f>
        <v>1128.886822298128</v>
      </c>
      <c r="S365" cm="1">
        <f t="array" ref="S365">INDEX(E:E,$N365)/INDEX(E:E,$N$2)*1000</f>
        <v>1125.4888518118764</v>
      </c>
      <c r="T365" s="82">
        <f t="shared" si="110"/>
        <v>3.3984373692760527E-3</v>
      </c>
      <c r="U365" s="82">
        <f t="shared" si="111"/>
        <v>3.3978548716402201E-3</v>
      </c>
      <c r="V365" s="82">
        <f t="shared" si="112"/>
        <v>3.3979704862515518E-3</v>
      </c>
      <c r="W365" s="82" t="str">
        <f t="shared" si="106"/>
        <v/>
      </c>
      <c r="X365" s="82" t="str">
        <f t="shared" si="107"/>
        <v/>
      </c>
      <c r="Y365" s="82" t="str">
        <f t="shared" si="108"/>
        <v/>
      </c>
    </row>
    <row r="366" spans="1:25" ht="15.75" customHeight="1" x14ac:dyDescent="0.2">
      <c r="A366" s="211">
        <v>43999</v>
      </c>
      <c r="B366" s="281">
        <v>1015.422555</v>
      </c>
      <c r="C366" s="281">
        <v>1125.2668169999999</v>
      </c>
      <c r="D366" s="281">
        <v>1128.3617650000001</v>
      </c>
      <c r="E366" s="281">
        <v>1031.660468</v>
      </c>
      <c r="F366" s="281">
        <v>1158.716897</v>
      </c>
      <c r="G366" s="82" t="str">
        <f t="shared" si="100"/>
        <v/>
      </c>
      <c r="H366" s="82" t="str">
        <f t="shared" si="101"/>
        <v/>
      </c>
      <c r="I366" s="82" t="str">
        <f t="shared" si="102"/>
        <v/>
      </c>
      <c r="J366" s="82">
        <f t="shared" si="103"/>
        <v>-1.6237913000000048E-2</v>
      </c>
      <c r="K366" s="82">
        <f t="shared" si="104"/>
        <v>-3.3450080000000069E-2</v>
      </c>
      <c r="L366" s="82">
        <f t="shared" si="105"/>
        <v>-3.0355131999999913E-2</v>
      </c>
      <c r="N366">
        <f t="shared" si="109"/>
        <v>1291</v>
      </c>
      <c r="O366" s="212" cm="1">
        <f t="array" ref="O366">INDEX($A:$A,N366)</f>
        <v>45348</v>
      </c>
      <c r="P366" cm="1">
        <f t="array" ref="P366">INDEX(B:B,$N366)/INDEX(B:B,$N$2)*1000</f>
        <v>1125.7996593217244</v>
      </c>
      <c r="Q366" cm="1">
        <f t="array" ref="Q366">INDEX(C:C,$N366)/INDEX(C:C,$N$2)*1000</f>
        <v>1125.8917637049744</v>
      </c>
      <c r="R366" cm="1">
        <f t="array" ref="R366">INDEX(D:D,$N366)/INDEX(D:D,$N$2)*1000</f>
        <v>1125.8735190807706</v>
      </c>
      <c r="S366" cm="1">
        <f t="array" ref="S366">INDEX(E:E,$N366)/INDEX(E:E,$N$2)*1000</f>
        <v>1122.1848553035488</v>
      </c>
      <c r="T366" s="82">
        <f t="shared" si="110"/>
        <v>3.6148040181756187E-3</v>
      </c>
      <c r="U366" s="82">
        <f t="shared" si="111"/>
        <v>3.7069084014256077E-3</v>
      </c>
      <c r="V366" s="82">
        <f t="shared" si="112"/>
        <v>3.6886637772217908E-3</v>
      </c>
      <c r="W366" s="82" t="str">
        <f t="shared" si="106"/>
        <v/>
      </c>
      <c r="X366" s="82" t="str">
        <f t="shared" si="107"/>
        <v/>
      </c>
      <c r="Y366" s="82" t="str">
        <f t="shared" si="108"/>
        <v/>
      </c>
    </row>
    <row r="367" spans="1:25" ht="15.75" customHeight="1" x14ac:dyDescent="0.2">
      <c r="A367" s="211">
        <v>44000</v>
      </c>
      <c r="B367" s="281">
        <v>1017.771075</v>
      </c>
      <c r="C367" s="281">
        <v>1127.8034700000001</v>
      </c>
      <c r="D367" s="281">
        <v>1130.9184379999999</v>
      </c>
      <c r="E367" s="281">
        <v>1033.9485870000001</v>
      </c>
      <c r="F367" s="281">
        <v>1161.286814</v>
      </c>
      <c r="G367" s="82" t="str">
        <f t="shared" si="100"/>
        <v/>
      </c>
      <c r="H367" s="82" t="str">
        <f t="shared" si="101"/>
        <v/>
      </c>
      <c r="I367" s="82" t="str">
        <f t="shared" si="102"/>
        <v/>
      </c>
      <c r="J367" s="82">
        <f t="shared" si="103"/>
        <v>-1.6177512000000092E-2</v>
      </c>
      <c r="K367" s="82">
        <f t="shared" si="104"/>
        <v>-3.3483343999999991E-2</v>
      </c>
      <c r="L367" s="82">
        <f t="shared" si="105"/>
        <v>-3.0368376000000127E-2</v>
      </c>
      <c r="N367">
        <f t="shared" si="109"/>
        <v>1292</v>
      </c>
      <c r="O367" s="212" cm="1">
        <f t="array" ref="O367">INDEX($A:$A,N367)</f>
        <v>45349</v>
      </c>
      <c r="P367" cm="1">
        <f t="array" ref="P367">INDEX(B:B,$N367)/INDEX(B:B,$N$2)*1000</f>
        <v>1126.1993663635794</v>
      </c>
      <c r="Q367" cm="1">
        <f t="array" ref="Q367">INDEX(C:C,$N367)/INDEX(C:C,$N$2)*1000</f>
        <v>1125.1019201563824</v>
      </c>
      <c r="R367" cm="1">
        <f t="array" ref="R367">INDEX(D:D,$N367)/INDEX(D:D,$N$2)*1000</f>
        <v>1125.3193201772576</v>
      </c>
      <c r="S367" cm="1">
        <f t="array" ref="S367">INDEX(E:E,$N367)/INDEX(E:E,$N$2)*1000</f>
        <v>1121.1362890137166</v>
      </c>
      <c r="T367" s="82">
        <f t="shared" si="110"/>
        <v>5.0630773498628514E-3</v>
      </c>
      <c r="U367" s="82">
        <f t="shared" si="111"/>
        <v>3.9656311426658703E-3</v>
      </c>
      <c r="V367" s="82">
        <f t="shared" si="112"/>
        <v>4.1830311635410455E-3</v>
      </c>
      <c r="W367" s="82" t="str">
        <f t="shared" si="106"/>
        <v/>
      </c>
      <c r="X367" s="82" t="str">
        <f t="shared" si="107"/>
        <v/>
      </c>
      <c r="Y367" s="82" t="str">
        <f t="shared" si="108"/>
        <v/>
      </c>
    </row>
    <row r="368" spans="1:25" ht="15.75" customHeight="1" x14ac:dyDescent="0.2">
      <c r="A368" s="211">
        <v>44001</v>
      </c>
      <c r="B368" s="281">
        <v>1016.408555</v>
      </c>
      <c r="C368" s="281">
        <v>1126.523717</v>
      </c>
      <c r="D368" s="281">
        <v>1129.5896230000001</v>
      </c>
      <c r="E368" s="281">
        <v>1032.340451</v>
      </c>
      <c r="F368" s="281">
        <v>1159.4806249999999</v>
      </c>
      <c r="G368" s="82" t="str">
        <f t="shared" si="100"/>
        <v/>
      </c>
      <c r="H368" s="82" t="str">
        <f t="shared" si="101"/>
        <v/>
      </c>
      <c r="I368" s="82" t="str">
        <f t="shared" si="102"/>
        <v/>
      </c>
      <c r="J368" s="82">
        <f t="shared" si="103"/>
        <v>-1.5931896000000053E-2</v>
      </c>
      <c r="K368" s="82">
        <f t="shared" si="104"/>
        <v>-3.2956907999999882E-2</v>
      </c>
      <c r="L368" s="82">
        <f t="shared" si="105"/>
        <v>-2.9891001999999844E-2</v>
      </c>
      <c r="N368">
        <f t="shared" si="109"/>
        <v>1293</v>
      </c>
      <c r="O368" s="212" cm="1">
        <f t="array" ref="O368">INDEX($A:$A,N368)</f>
        <v>45350</v>
      </c>
      <c r="P368" cm="1">
        <f t="array" ref="P368">INDEX(B:B,$N368)/INDEX(B:B,$N$2)*1000</f>
        <v>1125.6492625302321</v>
      </c>
      <c r="Q368" cm="1">
        <f t="array" ref="Q368">INDEX(C:C,$N368)/INDEX(C:C,$N$2)*1000</f>
        <v>1124.7560551254946</v>
      </c>
      <c r="R368" cm="1">
        <f t="array" ref="R368">INDEX(D:D,$N368)/INDEX(D:D,$N$2)*1000</f>
        <v>1124.9329963647815</v>
      </c>
      <c r="S368" cm="1">
        <f t="array" ref="S368">INDEX(E:E,$N368)/INDEX(E:E,$N$2)*1000</f>
        <v>1120.9569324062868</v>
      </c>
      <c r="T368" s="82">
        <f t="shared" si="110"/>
        <v>4.6923301239453399E-3</v>
      </c>
      <c r="U368" s="82">
        <f t="shared" si="111"/>
        <v>3.7991227192078442E-3</v>
      </c>
      <c r="V368" s="82">
        <f t="shared" si="112"/>
        <v>3.9760639584947056E-3</v>
      </c>
      <c r="W368" s="82" t="str">
        <f t="shared" si="106"/>
        <v/>
      </c>
      <c r="X368" s="82" t="str">
        <f t="shared" si="107"/>
        <v/>
      </c>
      <c r="Y368" s="82" t="str">
        <f t="shared" si="108"/>
        <v/>
      </c>
    </row>
    <row r="369" spans="1:25" ht="15.75" customHeight="1" x14ac:dyDescent="0.2">
      <c r="A369" s="211">
        <v>44004</v>
      </c>
      <c r="B369" s="281">
        <v>1018.183555</v>
      </c>
      <c r="C369" s="281">
        <v>1127.7018820000001</v>
      </c>
      <c r="D369" s="281">
        <v>1130.9271209999999</v>
      </c>
      <c r="E369" s="281">
        <v>1034.313361</v>
      </c>
      <c r="F369" s="281">
        <v>1161.696512</v>
      </c>
      <c r="G369" s="82" t="str">
        <f t="shared" si="100"/>
        <v/>
      </c>
      <c r="H369" s="82" t="str">
        <f t="shared" si="101"/>
        <v/>
      </c>
      <c r="I369" s="82" t="str">
        <f t="shared" si="102"/>
        <v/>
      </c>
      <c r="J369" s="82">
        <f t="shared" si="103"/>
        <v>-1.6129806000000031E-2</v>
      </c>
      <c r="K369" s="82">
        <f t="shared" si="104"/>
        <v>-3.3994629999999915E-2</v>
      </c>
      <c r="L369" s="82">
        <f t="shared" si="105"/>
        <v>-3.0769391000000042E-2</v>
      </c>
      <c r="N369">
        <f t="shared" si="109"/>
        <v>1294</v>
      </c>
      <c r="O369" s="212" cm="1">
        <f t="array" ref="O369">INDEX($A:$A,N369)</f>
        <v>45351</v>
      </c>
      <c r="P369" cm="1">
        <f t="array" ref="P369">INDEX(B:B,$N369)/INDEX(B:B,$N$2)*1000</f>
        <v>1131.8714481031805</v>
      </c>
      <c r="Q369" cm="1">
        <f t="array" ref="Q369">INDEX(C:C,$N369)/INDEX(C:C,$N$2)*1000</f>
        <v>1131.4582566436636</v>
      </c>
      <c r="R369" cm="1">
        <f t="array" ref="R369">INDEX(D:D,$N369)/INDEX(D:D,$N$2)*1000</f>
        <v>1131.5401087925106</v>
      </c>
      <c r="S369" cm="1">
        <f t="array" ref="S369">INDEX(E:E,$N369)/INDEX(E:E,$N$2)*1000</f>
        <v>1127.8810403861655</v>
      </c>
      <c r="T369" s="82">
        <f t="shared" si="110"/>
        <v>3.9904077170149323E-3</v>
      </c>
      <c r="U369" s="82">
        <f t="shared" si="111"/>
        <v>3.5772162574980938E-3</v>
      </c>
      <c r="V369" s="82">
        <f t="shared" si="112"/>
        <v>3.6590684063451135E-3</v>
      </c>
      <c r="W369" s="82" t="str">
        <f t="shared" si="106"/>
        <v/>
      </c>
      <c r="X369" s="82" t="str">
        <f t="shared" si="107"/>
        <v/>
      </c>
      <c r="Y369" s="82" t="str">
        <f t="shared" si="108"/>
        <v/>
      </c>
    </row>
    <row r="370" spans="1:25" ht="15.75" customHeight="1" x14ac:dyDescent="0.2">
      <c r="A370" s="211">
        <v>44005</v>
      </c>
      <c r="B370" s="281">
        <v>1018.774315</v>
      </c>
      <c r="C370" s="281">
        <v>1129.769217</v>
      </c>
      <c r="D370" s="281">
        <v>1132.720611</v>
      </c>
      <c r="E370" s="281">
        <v>1035.4372249999999</v>
      </c>
      <c r="F370" s="281">
        <v>1162.958789</v>
      </c>
      <c r="G370" s="82" t="str">
        <f t="shared" si="100"/>
        <v/>
      </c>
      <c r="H370" s="82" t="str">
        <f t="shared" si="101"/>
        <v/>
      </c>
      <c r="I370" s="82" t="str">
        <f t="shared" si="102"/>
        <v/>
      </c>
      <c r="J370" s="82">
        <f t="shared" si="103"/>
        <v>-1.6662909999999895E-2</v>
      </c>
      <c r="K370" s="82">
        <f t="shared" si="104"/>
        <v>-3.3189572000000001E-2</v>
      </c>
      <c r="L370" s="82">
        <f t="shared" si="105"/>
        <v>-3.0238178000000063E-2</v>
      </c>
      <c r="N370">
        <f t="shared" si="109"/>
        <v>1295</v>
      </c>
      <c r="O370" s="212" cm="1">
        <f t="array" ref="O370">INDEX($A:$A,N370)</f>
        <v>45352</v>
      </c>
      <c r="P370" cm="1">
        <f t="array" ref="P370">INDEX(B:B,$N370)/INDEX(B:B,$N$2)*1000</f>
        <v>1138.8853029007082</v>
      </c>
      <c r="Q370" cm="1">
        <f t="array" ref="Q370">INDEX(C:C,$N370)/INDEX(C:C,$N$2)*1000</f>
        <v>1138.3593190372044</v>
      </c>
      <c r="R370" cm="1">
        <f t="array" ref="R370">INDEX(D:D,$N370)/INDEX(D:D,$N$2)*1000</f>
        <v>1138.4635148487641</v>
      </c>
      <c r="S370" cm="1">
        <f t="array" ref="S370">INDEX(E:E,$N370)/INDEX(E:E,$N$2)*1000</f>
        <v>1134.9677532781059</v>
      </c>
      <c r="T370" s="82">
        <f t="shared" si="110"/>
        <v>3.9175496226023371E-3</v>
      </c>
      <c r="U370" s="82">
        <f t="shared" si="111"/>
        <v>3.3915657590985119E-3</v>
      </c>
      <c r="V370" s="82">
        <f t="shared" si="112"/>
        <v>3.4957615706582602E-3</v>
      </c>
      <c r="W370" s="82" t="str">
        <f t="shared" si="106"/>
        <v/>
      </c>
      <c r="X370" s="82" t="str">
        <f t="shared" si="107"/>
        <v/>
      </c>
      <c r="Y370" s="82" t="str">
        <f t="shared" si="108"/>
        <v/>
      </c>
    </row>
    <row r="371" spans="1:25" ht="15.75" customHeight="1" x14ac:dyDescent="0.2">
      <c r="A371" s="211">
        <v>44006</v>
      </c>
      <c r="B371" s="281">
        <v>1009.475535</v>
      </c>
      <c r="C371" s="281">
        <v>1116.9387180000001</v>
      </c>
      <c r="D371" s="281">
        <v>1120.3546180000001</v>
      </c>
      <c r="E371" s="281">
        <v>1024.3217360000001</v>
      </c>
      <c r="F371" s="281">
        <v>1150.4743470000001</v>
      </c>
      <c r="G371" s="82" t="str">
        <f t="shared" si="100"/>
        <v/>
      </c>
      <c r="H371" s="82" t="str">
        <f t="shared" si="101"/>
        <v/>
      </c>
      <c r="I371" s="82" t="str">
        <f t="shared" si="102"/>
        <v/>
      </c>
      <c r="J371" s="82">
        <f t="shared" si="103"/>
        <v>-1.4846201000000064E-2</v>
      </c>
      <c r="K371" s="82">
        <f t="shared" si="104"/>
        <v>-3.353562899999997E-2</v>
      </c>
      <c r="L371" s="82">
        <f t="shared" si="105"/>
        <v>-3.0119729000000008E-2</v>
      </c>
      <c r="N371">
        <f t="shared" si="109"/>
        <v>1296</v>
      </c>
      <c r="O371" s="212" cm="1">
        <f t="array" ref="O371">INDEX($A:$A,N371)</f>
        <v>45355</v>
      </c>
      <c r="P371" cm="1">
        <f t="array" ref="P371">INDEX(B:B,$N371)/INDEX(B:B,$N$2)*1000</f>
        <v>1136.9033325559867</v>
      </c>
      <c r="Q371" cm="1">
        <f t="array" ref="Q371">INDEX(C:C,$N371)/INDEX(C:C,$N$2)*1000</f>
        <v>1136.2075559017844</v>
      </c>
      <c r="R371" cm="1">
        <f t="array" ref="R371">INDEX(D:D,$N371)/INDEX(D:D,$N$2)*1000</f>
        <v>1136.3453867218357</v>
      </c>
      <c r="S371" cm="1">
        <f t="array" ref="S371">INDEX(E:E,$N371)/INDEX(E:E,$N$2)*1000</f>
        <v>1132.0595504539765</v>
      </c>
      <c r="T371" s="82">
        <f t="shared" si="110"/>
        <v>4.8437821020102089E-3</v>
      </c>
      <c r="U371" s="82">
        <f t="shared" si="111"/>
        <v>4.1480054478079181E-3</v>
      </c>
      <c r="V371" s="82">
        <f t="shared" si="112"/>
        <v>4.2858362678591675E-3</v>
      </c>
      <c r="W371" s="82" t="str">
        <f t="shared" si="106"/>
        <v/>
      </c>
      <c r="X371" s="82" t="str">
        <f t="shared" si="107"/>
        <v/>
      </c>
      <c r="Y371" s="82" t="str">
        <f t="shared" si="108"/>
        <v/>
      </c>
    </row>
    <row r="372" spans="1:25" ht="15.75" customHeight="1" x14ac:dyDescent="0.2">
      <c r="A372" s="211">
        <v>44007</v>
      </c>
      <c r="B372" s="281">
        <v>1013.656705</v>
      </c>
      <c r="C372" s="281">
        <v>1122.733905</v>
      </c>
      <c r="D372" s="281">
        <v>1125.93587</v>
      </c>
      <c r="E372" s="281">
        <v>1029.5171800000001</v>
      </c>
      <c r="F372" s="281">
        <v>1156.3096479999999</v>
      </c>
      <c r="G372" s="82" t="str">
        <f t="shared" si="100"/>
        <v/>
      </c>
      <c r="H372" s="82" t="str">
        <f t="shared" si="101"/>
        <v/>
      </c>
      <c r="I372" s="82" t="str">
        <f t="shared" si="102"/>
        <v/>
      </c>
      <c r="J372" s="82">
        <f t="shared" si="103"/>
        <v>-1.5860475000000065E-2</v>
      </c>
      <c r="K372" s="82">
        <f t="shared" si="104"/>
        <v>-3.3575742999999873E-2</v>
      </c>
      <c r="L372" s="82">
        <f t="shared" si="105"/>
        <v>-3.0373777999999903E-2</v>
      </c>
      <c r="N372">
        <f t="shared" si="109"/>
        <v>1297</v>
      </c>
      <c r="O372" s="212" cm="1">
        <f t="array" ref="O372">INDEX($A:$A,N372)</f>
        <v>45356</v>
      </c>
      <c r="P372" cm="1">
        <f t="array" ref="P372">INDEX(B:B,$N372)/INDEX(B:B,$N$2)*1000</f>
        <v>1138.0795616286423</v>
      </c>
      <c r="Q372" cm="1">
        <f t="array" ref="Q372">INDEX(C:C,$N372)/INDEX(C:C,$N$2)*1000</f>
        <v>1137.6322491402082</v>
      </c>
      <c r="R372" cm="1">
        <f t="array" ref="R372">INDEX(D:D,$N372)/INDEX(D:D,$N$2)*1000</f>
        <v>1137.7208608815311</v>
      </c>
      <c r="S372" cm="1">
        <f t="array" ref="S372">INDEX(E:E,$N372)/INDEX(E:E,$N$2)*1000</f>
        <v>1134.649757893568</v>
      </c>
      <c r="T372" s="82">
        <f t="shared" si="110"/>
        <v>3.4298037350743017E-3</v>
      </c>
      <c r="U372" s="82">
        <f t="shared" si="111"/>
        <v>2.9824912466401656E-3</v>
      </c>
      <c r="V372" s="82">
        <f t="shared" si="112"/>
        <v>3.0711029879630586E-3</v>
      </c>
      <c r="W372" s="82" t="str">
        <f t="shared" si="106"/>
        <v/>
      </c>
      <c r="X372" s="82" t="str">
        <f t="shared" si="107"/>
        <v/>
      </c>
      <c r="Y372" s="82" t="str">
        <f t="shared" si="108"/>
        <v/>
      </c>
    </row>
    <row r="373" spans="1:25" ht="15.75" customHeight="1" x14ac:dyDescent="0.2">
      <c r="A373" s="211">
        <v>44008</v>
      </c>
      <c r="B373" s="281">
        <v>1008.976555</v>
      </c>
      <c r="C373" s="281">
        <v>1113.0983020000001</v>
      </c>
      <c r="D373" s="281">
        <v>1117.1541440000001</v>
      </c>
      <c r="E373" s="281">
        <v>1023.065162</v>
      </c>
      <c r="F373" s="281">
        <v>1149.0630169999999</v>
      </c>
      <c r="G373" s="82" t="str">
        <f t="shared" si="100"/>
        <v/>
      </c>
      <c r="H373" s="82" t="str">
        <f t="shared" si="101"/>
        <v/>
      </c>
      <c r="I373" s="82" t="str">
        <f t="shared" si="102"/>
        <v/>
      </c>
      <c r="J373" s="82">
        <f t="shared" si="103"/>
        <v>-1.4088607000000024E-2</v>
      </c>
      <c r="K373" s="82">
        <f t="shared" si="104"/>
        <v>-3.5964714999999842E-2</v>
      </c>
      <c r="L373" s="82">
        <f t="shared" si="105"/>
        <v>-3.1908872999999859E-2</v>
      </c>
      <c r="N373">
        <f t="shared" si="109"/>
        <v>1298</v>
      </c>
      <c r="O373" s="212" cm="1">
        <f t="array" ref="O373">INDEX($A:$A,N373)</f>
        <v>45357</v>
      </c>
      <c r="P373" cm="1">
        <f t="array" ref="P373">INDEX(B:B,$N373)/INDEX(B:B,$N$2)*1000</f>
        <v>1139.8738761298384</v>
      </c>
      <c r="Q373" cm="1">
        <f t="array" ref="Q373">INDEX(C:C,$N373)/INDEX(C:C,$N$2)*1000</f>
        <v>1139.5650671446128</v>
      </c>
      <c r="R373" cm="1">
        <f t="array" ref="R373">INDEX(D:D,$N373)/INDEX(D:D,$N$2)*1000</f>
        <v>1139.6262416176312</v>
      </c>
      <c r="S373" cm="1">
        <f t="array" ref="S373">INDEX(E:E,$N373)/INDEX(E:E,$N$2)*1000</f>
        <v>1136.6332251301897</v>
      </c>
      <c r="T373" s="82">
        <f t="shared" si="110"/>
        <v>3.2406509996487786E-3</v>
      </c>
      <c r="U373" s="82">
        <f t="shared" si="111"/>
        <v>2.9318420144231823E-3</v>
      </c>
      <c r="V373" s="82">
        <f t="shared" si="112"/>
        <v>2.9930164874415366E-3</v>
      </c>
      <c r="W373" s="82" t="str">
        <f t="shared" si="106"/>
        <v/>
      </c>
      <c r="X373" s="82" t="str">
        <f t="shared" si="107"/>
        <v/>
      </c>
      <c r="Y373" s="82" t="str">
        <f t="shared" si="108"/>
        <v/>
      </c>
    </row>
    <row r="374" spans="1:25" ht="15.75" customHeight="1" x14ac:dyDescent="0.2">
      <c r="A374" s="211">
        <v>44011</v>
      </c>
      <c r="B374" s="281">
        <v>1013.414555</v>
      </c>
      <c r="C374" s="281">
        <v>1119.880005</v>
      </c>
      <c r="D374" s="281">
        <v>1123.585736</v>
      </c>
      <c r="E374" s="281">
        <v>1028.7166110000001</v>
      </c>
      <c r="F374" s="281">
        <v>1155.410482</v>
      </c>
      <c r="G374" s="82" t="str">
        <f t="shared" si="100"/>
        <v/>
      </c>
      <c r="H374" s="82" t="str">
        <f t="shared" si="101"/>
        <v/>
      </c>
      <c r="I374" s="82" t="str">
        <f t="shared" si="102"/>
        <v/>
      </c>
      <c r="J374" s="82">
        <f t="shared" si="103"/>
        <v>-1.5302056000000107E-2</v>
      </c>
      <c r="K374" s="82">
        <f t="shared" si="104"/>
        <v>-3.5530477000000019E-2</v>
      </c>
      <c r="L374" s="82">
        <f t="shared" si="105"/>
        <v>-3.1824746000000008E-2</v>
      </c>
      <c r="N374">
        <f t="shared" si="109"/>
        <v>1299</v>
      </c>
      <c r="O374" s="212" cm="1">
        <f t="array" ref="O374">INDEX($A:$A,N374)</f>
        <v>45358</v>
      </c>
      <c r="P374" cm="1">
        <f t="array" ref="P374">INDEX(B:B,$N374)/INDEX(B:B,$N$2)*1000</f>
        <v>1143.1977907947276</v>
      </c>
      <c r="Q374" cm="1">
        <f t="array" ref="Q374">INDEX(C:C,$N374)/INDEX(C:C,$N$2)*1000</f>
        <v>1143.0163307955515</v>
      </c>
      <c r="R374" cm="1">
        <f t="array" ref="R374">INDEX(D:D,$N374)/INDEX(D:D,$N$2)*1000</f>
        <v>1143.0522780222577</v>
      </c>
      <c r="S374" cm="1">
        <f t="array" ref="S374">INDEX(E:E,$N374)/INDEX(E:E,$N$2)*1000</f>
        <v>1139.5080441560453</v>
      </c>
      <c r="T374" s="82">
        <f t="shared" si="110"/>
        <v>3.6897466386822089E-3</v>
      </c>
      <c r="U374" s="82">
        <f t="shared" si="111"/>
        <v>3.5082866395061956E-3</v>
      </c>
      <c r="V374" s="82">
        <f t="shared" si="112"/>
        <v>3.5442338662123804E-3</v>
      </c>
      <c r="W374" s="82" t="str">
        <f t="shared" si="106"/>
        <v/>
      </c>
      <c r="X374" s="82" t="str">
        <f t="shared" si="107"/>
        <v/>
      </c>
      <c r="Y374" s="82" t="str">
        <f t="shared" si="108"/>
        <v/>
      </c>
    </row>
    <row r="375" spans="1:25" ht="15.75" customHeight="1" x14ac:dyDescent="0.2">
      <c r="A375" s="211">
        <v>44012</v>
      </c>
      <c r="B375" s="281">
        <v>1017.914115</v>
      </c>
      <c r="C375" s="281">
        <v>1126.6119470000001</v>
      </c>
      <c r="D375" s="281">
        <v>1129.9907760000001</v>
      </c>
      <c r="E375" s="281">
        <v>1033.6482559999999</v>
      </c>
      <c r="F375" s="281">
        <v>1160.949496</v>
      </c>
      <c r="G375" s="82" t="str">
        <f t="shared" si="100"/>
        <v/>
      </c>
      <c r="H375" s="82" t="str">
        <f t="shared" si="101"/>
        <v/>
      </c>
      <c r="I375" s="82" t="str">
        <f t="shared" si="102"/>
        <v/>
      </c>
      <c r="J375" s="82">
        <f t="shared" si="103"/>
        <v>-1.573414099999991E-2</v>
      </c>
      <c r="K375" s="82">
        <f t="shared" si="104"/>
        <v>-3.4337548999999856E-2</v>
      </c>
      <c r="L375" s="82">
        <f t="shared" si="105"/>
        <v>-3.0958719999999856E-2</v>
      </c>
      <c r="N375">
        <f t="shared" si="109"/>
        <v>1300</v>
      </c>
      <c r="O375" s="212" cm="1">
        <f t="array" ref="O375">INDEX($A:$A,N375)</f>
        <v>45359</v>
      </c>
      <c r="P375" cm="1">
        <f t="array" ref="P375">INDEX(B:B,$N375)/INDEX(B:B,$N$2)*1000</f>
        <v>1143.2785504560286</v>
      </c>
      <c r="Q375" cm="1">
        <f t="array" ref="Q375">INDEX(C:C,$N375)/INDEX(C:C,$N$2)*1000</f>
        <v>1143.160437055247</v>
      </c>
      <c r="R375" cm="1">
        <f t="array" ref="R375">INDEX(D:D,$N375)/INDEX(D:D,$N$2)*1000</f>
        <v>1143.1838349582702</v>
      </c>
      <c r="S375" cm="1">
        <f t="array" ref="S375">INDEX(E:E,$N375)/INDEX(E:E,$N$2)*1000</f>
        <v>1139.9468055645284</v>
      </c>
      <c r="T375" s="82">
        <f t="shared" si="110"/>
        <v>3.3317448915001933E-3</v>
      </c>
      <c r="U375" s="82">
        <f t="shared" si="111"/>
        <v>3.2136314907186261E-3</v>
      </c>
      <c r="V375" s="82">
        <f t="shared" si="112"/>
        <v>3.2370293937417499E-3</v>
      </c>
      <c r="W375" s="82" t="str">
        <f t="shared" si="106"/>
        <v/>
      </c>
      <c r="X375" s="82" t="str">
        <f t="shared" si="107"/>
        <v/>
      </c>
      <c r="Y375" s="82" t="str">
        <f t="shared" si="108"/>
        <v/>
      </c>
    </row>
    <row r="376" spans="1:25" ht="15.75" customHeight="1" x14ac:dyDescent="0.2">
      <c r="A376" s="211">
        <v>44014</v>
      </c>
      <c r="B376" s="281">
        <v>1020.965805</v>
      </c>
      <c r="C376" s="281">
        <v>1132.89138</v>
      </c>
      <c r="D376" s="281">
        <v>1135.7141140000001</v>
      </c>
      <c r="E376" s="281">
        <v>1037.8597629999999</v>
      </c>
      <c r="F376" s="281">
        <v>1165.67968</v>
      </c>
      <c r="G376" s="82" t="str">
        <f t="shared" si="100"/>
        <v/>
      </c>
      <c r="H376" s="82" t="str">
        <f t="shared" si="101"/>
        <v/>
      </c>
      <c r="I376" s="82" t="str">
        <f t="shared" si="102"/>
        <v/>
      </c>
      <c r="J376" s="82">
        <f t="shared" si="103"/>
        <v>-1.6893957999999883E-2</v>
      </c>
      <c r="K376" s="82">
        <f t="shared" si="104"/>
        <v>-3.2788299999999937E-2</v>
      </c>
      <c r="L376" s="82">
        <f t="shared" si="105"/>
        <v>-2.9965565999999853E-2</v>
      </c>
      <c r="N376">
        <f t="shared" si="109"/>
        <v>1301</v>
      </c>
      <c r="O376" s="212" cm="1">
        <f t="array" ref="O376">INDEX($A:$A,N376)</f>
        <v>45362</v>
      </c>
      <c r="P376" cm="1">
        <f t="array" ref="P376">INDEX(B:B,$N376)/INDEX(B:B,$N$2)*1000</f>
        <v>1140.9275004669228</v>
      </c>
      <c r="Q376" cm="1">
        <f t="array" ref="Q376">INDEX(C:C,$N376)/INDEX(C:C,$N$2)*1000</f>
        <v>1141.4682220492837</v>
      </c>
      <c r="R376" cm="1">
        <f t="array" ref="R376">INDEX(D:D,$N376)/INDEX(D:D,$N$2)*1000</f>
        <v>1141.3611076145251</v>
      </c>
      <c r="S376" cm="1">
        <f t="array" ref="S376">INDEX(E:E,$N376)/INDEX(E:E,$N$2)*1000</f>
        <v>1137.4197332219833</v>
      </c>
      <c r="T376" s="82">
        <f t="shared" si="110"/>
        <v>3.5077672449394868E-3</v>
      </c>
      <c r="U376" s="82">
        <f t="shared" si="111"/>
        <v>4.048488827300389E-3</v>
      </c>
      <c r="V376" s="82">
        <f t="shared" si="112"/>
        <v>3.9413743925417752E-3</v>
      </c>
      <c r="W376" s="82" t="str">
        <f t="shared" si="106"/>
        <v/>
      </c>
      <c r="X376" s="82" t="str">
        <f t="shared" si="107"/>
        <v/>
      </c>
      <c r="Y376" s="82" t="str">
        <f t="shared" si="108"/>
        <v/>
      </c>
    </row>
    <row r="377" spans="1:25" ht="15.75" customHeight="1" x14ac:dyDescent="0.2">
      <c r="A377" s="211">
        <v>44015</v>
      </c>
      <c r="B377" s="281">
        <v>1021.634805</v>
      </c>
      <c r="C377" s="281">
        <v>1134.504359</v>
      </c>
      <c r="D377" s="281">
        <v>1137.1590590000001</v>
      </c>
      <c r="E377" s="281">
        <v>1038.541248</v>
      </c>
      <c r="F377" s="281">
        <v>1166.445095</v>
      </c>
      <c r="G377" s="82" t="str">
        <f t="shared" si="100"/>
        <v/>
      </c>
      <c r="H377" s="82" t="str">
        <f t="shared" si="101"/>
        <v/>
      </c>
      <c r="I377" s="82" t="str">
        <f t="shared" si="102"/>
        <v/>
      </c>
      <c r="J377" s="82">
        <f t="shared" si="103"/>
        <v>-1.6906442999999969E-2</v>
      </c>
      <c r="K377" s="82">
        <f t="shared" si="104"/>
        <v>-3.1940736000000018E-2</v>
      </c>
      <c r="L377" s="82">
        <f t="shared" si="105"/>
        <v>-2.9286035999999967E-2</v>
      </c>
      <c r="N377">
        <f t="shared" si="109"/>
        <v>1302</v>
      </c>
      <c r="O377" s="212" cm="1">
        <f t="array" ref="O377">INDEX($A:$A,N377)</f>
        <v>45363</v>
      </c>
      <c r="P377" cm="1">
        <f t="array" ref="P377">INDEX(B:B,$N377)/INDEX(B:B,$N$2)*1000</f>
        <v>1144.4829426527949</v>
      </c>
      <c r="Q377" cm="1">
        <f t="array" ref="Q377">INDEX(C:C,$N377)/INDEX(C:C,$N$2)*1000</f>
        <v>1144.3533633324419</v>
      </c>
      <c r="R377" cm="1">
        <f t="array" ref="R377">INDEX(D:D,$N377)/INDEX(D:D,$N$2)*1000</f>
        <v>1144.3790334394541</v>
      </c>
      <c r="S377" cm="1">
        <f t="array" ref="S377">INDEX(E:E,$N377)/INDEX(E:E,$N$2)*1000</f>
        <v>1139.9470009961128</v>
      </c>
      <c r="T377" s="82">
        <f t="shared" si="110"/>
        <v>4.5359416566820984E-3</v>
      </c>
      <c r="U377" s="82">
        <f t="shared" si="111"/>
        <v>4.4063623363290389E-3</v>
      </c>
      <c r="V377" s="82">
        <f t="shared" si="112"/>
        <v>4.4320324433413131E-3</v>
      </c>
      <c r="W377" s="82" t="str">
        <f t="shared" si="106"/>
        <v/>
      </c>
      <c r="X377" s="82" t="str">
        <f t="shared" si="107"/>
        <v/>
      </c>
      <c r="Y377" s="82" t="str">
        <f t="shared" si="108"/>
        <v/>
      </c>
    </row>
    <row r="378" spans="1:25" ht="15.75" customHeight="1" x14ac:dyDescent="0.2">
      <c r="A378" s="211">
        <v>44018</v>
      </c>
      <c r="B378" s="281">
        <v>1025.791305</v>
      </c>
      <c r="C378" s="281">
        <v>1141.554142</v>
      </c>
      <c r="D378" s="281">
        <v>1143.744696</v>
      </c>
      <c r="E378" s="281">
        <v>1043.783064</v>
      </c>
      <c r="F378" s="281">
        <v>1172.332478</v>
      </c>
      <c r="G378" s="82" t="str">
        <f t="shared" si="100"/>
        <v/>
      </c>
      <c r="H378" s="82" t="str">
        <f t="shared" si="101"/>
        <v/>
      </c>
      <c r="I378" s="82" t="str">
        <f t="shared" si="102"/>
        <v/>
      </c>
      <c r="J378" s="82">
        <f t="shared" si="103"/>
        <v>-1.7991759000000003E-2</v>
      </c>
      <c r="K378" s="82">
        <f t="shared" si="104"/>
        <v>-3.077833600000008E-2</v>
      </c>
      <c r="L378" s="82">
        <f t="shared" si="105"/>
        <v>-2.8587782000000062E-2</v>
      </c>
      <c r="N378">
        <f t="shared" si="109"/>
        <v>1303</v>
      </c>
      <c r="O378" s="212" cm="1">
        <f t="array" ref="O378">INDEX($A:$A,N378)</f>
        <v>45364</v>
      </c>
      <c r="P378" cm="1">
        <f t="array" ref="P378">INDEX(B:B,$N378)/INDEX(B:B,$N$2)*1000</f>
        <v>1143.3519838992333</v>
      </c>
      <c r="Q378" cm="1">
        <f t="array" ref="Q378">INDEX(C:C,$N378)/INDEX(C:C,$N$2)*1000</f>
        <v>1142.9948049251666</v>
      </c>
      <c r="R378" cm="1">
        <f t="array" ref="R378">INDEX(D:D,$N378)/INDEX(D:D,$N$2)*1000</f>
        <v>1143.0655613575891</v>
      </c>
      <c r="S378" cm="1">
        <f t="array" ref="S378">INDEX(E:E,$N378)/INDEX(E:E,$N$2)*1000</f>
        <v>1138.7524784261641</v>
      </c>
      <c r="T378" s="82">
        <f t="shared" si="110"/>
        <v>4.5995054730692576E-3</v>
      </c>
      <c r="U378" s="82">
        <f t="shared" si="111"/>
        <v>4.2423264990025019E-3</v>
      </c>
      <c r="V378" s="82">
        <f t="shared" si="112"/>
        <v>4.3130829314250146E-3</v>
      </c>
      <c r="W378" s="82" t="str">
        <f t="shared" si="106"/>
        <v/>
      </c>
      <c r="X378" s="82" t="str">
        <f t="shared" si="107"/>
        <v/>
      </c>
      <c r="Y378" s="82" t="str">
        <f t="shared" si="108"/>
        <v/>
      </c>
    </row>
    <row r="379" spans="1:25" ht="15.75" customHeight="1" x14ac:dyDescent="0.2">
      <c r="A379" s="211">
        <v>44019</v>
      </c>
      <c r="B379" s="281">
        <v>1025.219235</v>
      </c>
      <c r="C379" s="281">
        <v>1138.605575</v>
      </c>
      <c r="D379" s="281">
        <v>1141.246022</v>
      </c>
      <c r="E379" s="281">
        <v>1042.4431890000001</v>
      </c>
      <c r="F379" s="281">
        <v>1170.8275880000001</v>
      </c>
      <c r="G379" s="82" t="str">
        <f t="shared" si="100"/>
        <v/>
      </c>
      <c r="H379" s="82" t="str">
        <f t="shared" si="101"/>
        <v/>
      </c>
      <c r="I379" s="82" t="str">
        <f t="shared" si="102"/>
        <v/>
      </c>
      <c r="J379" s="82">
        <f t="shared" si="103"/>
        <v>-1.7223954000000048E-2</v>
      </c>
      <c r="K379" s="82">
        <f t="shared" si="104"/>
        <v>-3.2222013000000063E-2</v>
      </c>
      <c r="L379" s="82">
        <f t="shared" si="105"/>
        <v>-2.9581566000000066E-2</v>
      </c>
      <c r="N379">
        <f t="shared" si="109"/>
        <v>1304</v>
      </c>
      <c r="O379" s="212" cm="1">
        <f t="array" ref="O379">INDEX($A:$A,N379)</f>
        <v>45365</v>
      </c>
      <c r="P379" cm="1">
        <f t="array" ref="P379">INDEX(B:B,$N379)/INDEX(B:B,$N$2)*1000</f>
        <v>1139.449887908007</v>
      </c>
      <c r="Q379" cm="1">
        <f t="array" ref="Q379">INDEX(C:C,$N379)/INDEX(C:C,$N$2)*1000</f>
        <v>1138.5562637986677</v>
      </c>
      <c r="R379" cm="1">
        <f t="array" ref="R379">INDEX(D:D,$N379)/INDEX(D:D,$N$2)*1000</f>
        <v>1138.7332875792599</v>
      </c>
      <c r="S379" cm="1">
        <f t="array" ref="S379">INDEX(E:E,$N379)/INDEX(E:E,$N$2)*1000</f>
        <v>1133.964979233717</v>
      </c>
      <c r="T379" s="82">
        <f t="shared" si="110"/>
        <v>5.4849086742899547E-3</v>
      </c>
      <c r="U379" s="82">
        <f t="shared" si="111"/>
        <v>4.5912845649506836E-3</v>
      </c>
      <c r="V379" s="82">
        <f t="shared" si="112"/>
        <v>4.7683083455428918E-3</v>
      </c>
      <c r="W379" s="82" t="str">
        <f t="shared" si="106"/>
        <v/>
      </c>
      <c r="X379" s="82" t="str">
        <f t="shared" si="107"/>
        <v/>
      </c>
      <c r="Y379" s="82" t="str">
        <f t="shared" si="108"/>
        <v/>
      </c>
    </row>
    <row r="380" spans="1:25" ht="15.75" customHeight="1" x14ac:dyDescent="0.2">
      <c r="A380" s="211">
        <v>44020</v>
      </c>
      <c r="B380" s="281">
        <v>1022.813805</v>
      </c>
      <c r="C380" s="281">
        <v>1138.8832809999999</v>
      </c>
      <c r="D380" s="281">
        <v>1140.942078</v>
      </c>
      <c r="E380" s="281">
        <v>1040.5762589999999</v>
      </c>
      <c r="F380" s="281">
        <v>1168.730732</v>
      </c>
      <c r="G380" s="82" t="str">
        <f t="shared" si="100"/>
        <v/>
      </c>
      <c r="H380" s="82" t="str">
        <f t="shared" si="101"/>
        <v/>
      </c>
      <c r="I380" s="82" t="str">
        <f t="shared" si="102"/>
        <v/>
      </c>
      <c r="J380" s="82">
        <f t="shared" si="103"/>
        <v>-1.7762453999999935E-2</v>
      </c>
      <c r="K380" s="82">
        <f t="shared" si="104"/>
        <v>-2.9847451000000091E-2</v>
      </c>
      <c r="L380" s="82">
        <f t="shared" si="105"/>
        <v>-2.7788653999999951E-2</v>
      </c>
      <c r="N380">
        <f t="shared" si="109"/>
        <v>1305</v>
      </c>
      <c r="O380" s="212" cm="1">
        <f t="array" ref="O380">INDEX($A:$A,N380)</f>
        <v>45366</v>
      </c>
      <c r="P380" cm="1">
        <f t="array" ref="P380">INDEX(B:B,$N380)/INDEX(B:B,$N$2)*1000</f>
        <v>1137.5919494842003</v>
      </c>
      <c r="Q380" cm="1">
        <f t="array" ref="Q380">INDEX(C:C,$N380)/INDEX(C:C,$N$2)*1000</f>
        <v>1136.7904893436835</v>
      </c>
      <c r="R380" cm="1">
        <f t="array" ref="R380">INDEX(D:D,$N380)/INDEX(D:D,$N$2)*1000</f>
        <v>1136.9492558789266</v>
      </c>
      <c r="S380" cm="1">
        <f t="array" ref="S380">INDEX(E:E,$N380)/INDEX(E:E,$N$2)*1000</f>
        <v>1132.37280005959</v>
      </c>
      <c r="T380" s="82">
        <f t="shared" si="110"/>
        <v>5.2191494246103505E-3</v>
      </c>
      <c r="U380" s="82">
        <f t="shared" si="111"/>
        <v>4.4176892840935124E-3</v>
      </c>
      <c r="V380" s="82">
        <f t="shared" si="112"/>
        <v>4.576455819336616E-3</v>
      </c>
      <c r="W380" s="82" t="str">
        <f t="shared" si="106"/>
        <v/>
      </c>
      <c r="X380" s="82" t="str">
        <f t="shared" si="107"/>
        <v/>
      </c>
      <c r="Y380" s="82" t="str">
        <f t="shared" si="108"/>
        <v/>
      </c>
    </row>
    <row r="381" spans="1:25" ht="15.75" customHeight="1" x14ac:dyDescent="0.2">
      <c r="A381" s="211">
        <v>44021</v>
      </c>
      <c r="B381" s="281">
        <v>1023.348805</v>
      </c>
      <c r="C381" s="281">
        <v>1139.0412960000001</v>
      </c>
      <c r="D381" s="281">
        <v>1141.1865760000001</v>
      </c>
      <c r="E381" s="281">
        <v>1040.898764</v>
      </c>
      <c r="F381" s="281">
        <v>1169.0929550000001</v>
      </c>
      <c r="G381" s="82" t="str">
        <f t="shared" si="100"/>
        <v/>
      </c>
      <c r="H381" s="82" t="str">
        <f t="shared" si="101"/>
        <v/>
      </c>
      <c r="I381" s="82" t="str">
        <f t="shared" si="102"/>
        <v/>
      </c>
      <c r="J381" s="82">
        <f t="shared" si="103"/>
        <v>-1.7549959000000059E-2</v>
      </c>
      <c r="K381" s="82">
        <f t="shared" si="104"/>
        <v>-3.0051658999999974E-2</v>
      </c>
      <c r="L381" s="82">
        <f t="shared" si="105"/>
        <v>-2.7906379000000016E-2</v>
      </c>
      <c r="N381">
        <f t="shared" si="109"/>
        <v>1306</v>
      </c>
      <c r="O381" s="212" cm="1">
        <f t="array" ref="O381">INDEX($A:$A,N381)</f>
        <v>45369</v>
      </c>
      <c r="P381" cm="1">
        <f t="array" ref="P381">INDEX(B:B,$N381)/INDEX(B:B,$N$2)*1000</f>
        <v>1136.4438645065175</v>
      </c>
      <c r="Q381" cm="1">
        <f t="array" ref="Q381">INDEX(C:C,$N381)/INDEX(C:C,$N$2)*1000</f>
        <v>1135.6398262759164</v>
      </c>
      <c r="R381" cm="1">
        <f t="array" ref="R381">INDEX(D:D,$N381)/INDEX(D:D,$N$2)*1000</f>
        <v>1135.7991033246678</v>
      </c>
      <c r="S381" cm="1">
        <f t="array" ref="S381">INDEX(E:E,$N381)/INDEX(E:E,$N$2)*1000</f>
        <v>1130.3110668487202</v>
      </c>
      <c r="T381" s="82">
        <f t="shared" si="110"/>
        <v>6.1327976577972548E-3</v>
      </c>
      <c r="U381" s="82">
        <f t="shared" si="111"/>
        <v>5.328759427196246E-3</v>
      </c>
      <c r="V381" s="82">
        <f t="shared" si="112"/>
        <v>5.488036475947638E-3</v>
      </c>
      <c r="W381" s="82" t="str">
        <f t="shared" si="106"/>
        <v/>
      </c>
      <c r="X381" s="82" t="str">
        <f t="shared" si="107"/>
        <v/>
      </c>
      <c r="Y381" s="82" t="str">
        <f t="shared" si="108"/>
        <v/>
      </c>
    </row>
    <row r="382" spans="1:25" ht="15.75" customHeight="1" x14ac:dyDescent="0.2">
      <c r="A382" s="211">
        <v>44022</v>
      </c>
      <c r="B382" s="281">
        <v>1026.1813050000001</v>
      </c>
      <c r="C382" s="281">
        <v>1144.2676409999999</v>
      </c>
      <c r="D382" s="281">
        <v>1146.014244</v>
      </c>
      <c r="E382" s="281">
        <v>1044.6537269999999</v>
      </c>
      <c r="F382" s="281">
        <v>1173.3103699999999</v>
      </c>
      <c r="G382" s="82" t="str">
        <f t="shared" si="100"/>
        <v/>
      </c>
      <c r="H382" s="82" t="str">
        <f t="shared" si="101"/>
        <v/>
      </c>
      <c r="I382" s="82" t="str">
        <f t="shared" si="102"/>
        <v/>
      </c>
      <c r="J382" s="82">
        <f t="shared" si="103"/>
        <v>-1.8472421999999825E-2</v>
      </c>
      <c r="K382" s="82">
        <f t="shared" si="104"/>
        <v>-2.904272900000001E-2</v>
      </c>
      <c r="L382" s="82">
        <f t="shared" si="105"/>
        <v>-2.7296125999999959E-2</v>
      </c>
      <c r="N382">
        <f t="shared" si="109"/>
        <v>1307</v>
      </c>
      <c r="O382" s="212" cm="1">
        <f t="array" ref="O382">INDEX($A:$A,N382)</f>
        <v>45370</v>
      </c>
      <c r="P382" cm="1">
        <f t="array" ref="P382">INDEX(B:B,$N382)/INDEX(B:B,$N$2)*1000</f>
        <v>1141.6406269247677</v>
      </c>
      <c r="Q382" cm="1">
        <f t="array" ref="Q382">INDEX(C:C,$N382)/INDEX(C:C,$N$2)*1000</f>
        <v>1140.0960524177265</v>
      </c>
      <c r="R382" cm="1">
        <f t="array" ref="R382">INDEX(D:D,$N382)/INDEX(D:D,$N$2)*1000</f>
        <v>1140.4020265645684</v>
      </c>
      <c r="S382" cm="1">
        <f t="array" ref="S382">INDEX(E:E,$N382)/INDEX(E:E,$N$2)*1000</f>
        <v>1135.4717888358034</v>
      </c>
      <c r="T382" s="82">
        <f t="shared" si="110"/>
        <v>6.1688380889643214E-3</v>
      </c>
      <c r="U382" s="82">
        <f t="shared" si="111"/>
        <v>4.6242635819230601E-3</v>
      </c>
      <c r="V382" s="82">
        <f t="shared" si="112"/>
        <v>4.9302377287649508E-3</v>
      </c>
      <c r="W382" s="82" t="str">
        <f t="shared" si="106"/>
        <v/>
      </c>
      <c r="X382" s="82" t="str">
        <f t="shared" si="107"/>
        <v/>
      </c>
      <c r="Y382" s="82" t="str">
        <f t="shared" si="108"/>
        <v/>
      </c>
    </row>
    <row r="383" spans="1:25" ht="15.75" customHeight="1" x14ac:dyDescent="0.2">
      <c r="A383" s="211">
        <v>44025</v>
      </c>
      <c r="B383" s="281">
        <v>1025.2248050000001</v>
      </c>
      <c r="C383" s="281">
        <v>1140.9363860000001</v>
      </c>
      <c r="D383" s="281">
        <v>1143.123257</v>
      </c>
      <c r="E383" s="281">
        <v>1042.9824329999999</v>
      </c>
      <c r="F383" s="281">
        <v>1171.4332429999999</v>
      </c>
      <c r="G383" s="82" t="str">
        <f t="shared" si="100"/>
        <v/>
      </c>
      <c r="H383" s="82" t="str">
        <f t="shared" si="101"/>
        <v/>
      </c>
      <c r="I383" s="82" t="str">
        <f t="shared" si="102"/>
        <v/>
      </c>
      <c r="J383" s="82">
        <f t="shared" si="103"/>
        <v>-1.7757627999999841E-2</v>
      </c>
      <c r="K383" s="82">
        <f t="shared" si="104"/>
        <v>-3.0496856999999863E-2</v>
      </c>
      <c r="L383" s="82">
        <f t="shared" si="105"/>
        <v>-2.8309985999999981E-2</v>
      </c>
      <c r="N383">
        <f t="shared" si="109"/>
        <v>1308</v>
      </c>
      <c r="O383" s="212" cm="1">
        <f t="array" ref="O383">INDEX($A:$A,N383)</f>
        <v>45371</v>
      </c>
      <c r="P383" cm="1">
        <f t="array" ref="P383">INDEX(B:B,$N383)/INDEX(B:B,$N$2)*1000</f>
        <v>1145.835058047177</v>
      </c>
      <c r="Q383" cm="1">
        <f t="array" ref="Q383">INDEX(C:C,$N383)/INDEX(C:C,$N$2)*1000</f>
        <v>1144.6812905693714</v>
      </c>
      <c r="R383" cm="1">
        <f t="array" ref="R383">INDEX(D:D,$N383)/INDEX(D:D,$N$2)*1000</f>
        <v>1144.9098485499244</v>
      </c>
      <c r="S383" cm="1">
        <f t="array" ref="S383">INDEX(E:E,$N383)/INDEX(E:E,$N$2)*1000</f>
        <v>1139.7100280462312</v>
      </c>
      <c r="T383" s="82">
        <f t="shared" si="110"/>
        <v>6.1250300009457991E-3</v>
      </c>
      <c r="U383" s="82">
        <f t="shared" si="111"/>
        <v>4.9712625231402401E-3</v>
      </c>
      <c r="V383" s="82">
        <f t="shared" si="112"/>
        <v>5.1998205036932173E-3</v>
      </c>
      <c r="W383" s="82" t="str">
        <f t="shared" si="106"/>
        <v/>
      </c>
      <c r="X383" s="82" t="str">
        <f t="shared" si="107"/>
        <v/>
      </c>
      <c r="Y383" s="82" t="str">
        <f t="shared" si="108"/>
        <v/>
      </c>
    </row>
    <row r="384" spans="1:25" ht="15.75" customHeight="1" x14ac:dyDescent="0.2">
      <c r="A384" s="211">
        <v>44026</v>
      </c>
      <c r="B384" s="281">
        <v>1030.158545</v>
      </c>
      <c r="C384" s="281">
        <v>1148.848673</v>
      </c>
      <c r="D384" s="281">
        <v>1150.573535</v>
      </c>
      <c r="E384" s="281">
        <v>1049.327477</v>
      </c>
      <c r="F384" s="281">
        <v>1178.5597250000001</v>
      </c>
      <c r="G384" s="82" t="str">
        <f t="shared" si="100"/>
        <v/>
      </c>
      <c r="H384" s="82" t="str">
        <f t="shared" si="101"/>
        <v/>
      </c>
      <c r="I384" s="82" t="str">
        <f t="shared" si="102"/>
        <v/>
      </c>
      <c r="J384" s="82">
        <f t="shared" si="103"/>
        <v>-1.9168932000000041E-2</v>
      </c>
      <c r="K384" s="82">
        <f t="shared" si="104"/>
        <v>-2.9711052000000109E-2</v>
      </c>
      <c r="L384" s="82">
        <f t="shared" si="105"/>
        <v>-2.7986190000000077E-2</v>
      </c>
      <c r="N384">
        <f t="shared" si="109"/>
        <v>1309</v>
      </c>
      <c r="O384" s="212" cm="1">
        <f t="array" ref="O384">INDEX($A:$A,N384)</f>
        <v>45372</v>
      </c>
      <c r="P384" cm="1">
        <f t="array" ref="P384">INDEX(B:B,$N384)/INDEX(B:B,$N$2)*1000</f>
        <v>1147.3787017146497</v>
      </c>
      <c r="Q384" cm="1">
        <f t="array" ref="Q384">INDEX(C:C,$N384)/INDEX(C:C,$N$2)*1000</f>
        <v>1146.3715713441854</v>
      </c>
      <c r="R384" cm="1">
        <f t="array" ref="R384">INDEX(D:D,$N384)/INDEX(D:D,$N$2)*1000</f>
        <v>1146.5710803105151</v>
      </c>
      <c r="S384" cm="1">
        <f t="array" ref="S384">INDEX(E:E,$N384)/INDEX(E:E,$N$2)*1000</f>
        <v>1140.6875953054084</v>
      </c>
      <c r="T384" s="82">
        <f t="shared" si="110"/>
        <v>6.6911064092412291E-3</v>
      </c>
      <c r="U384" s="82">
        <f t="shared" si="111"/>
        <v>5.6839760387770184E-3</v>
      </c>
      <c r="V384" s="82">
        <f t="shared" si="112"/>
        <v>5.8834850051066494E-3</v>
      </c>
      <c r="W384" s="82" t="str">
        <f t="shared" si="106"/>
        <v/>
      </c>
      <c r="X384" s="82" t="str">
        <f t="shared" si="107"/>
        <v/>
      </c>
      <c r="Y384" s="82" t="str">
        <f t="shared" si="108"/>
        <v/>
      </c>
    </row>
    <row r="385" spans="1:25" ht="15.75" customHeight="1" x14ac:dyDescent="0.2">
      <c r="A385" s="211">
        <v>44027</v>
      </c>
      <c r="B385" s="281">
        <v>1032.0378049999999</v>
      </c>
      <c r="C385" s="281">
        <v>1151.2193460000001</v>
      </c>
      <c r="D385" s="281">
        <v>1152.893716</v>
      </c>
      <c r="E385" s="281">
        <v>1051.4700829999999</v>
      </c>
      <c r="F385" s="281">
        <v>1180.9662089999999</v>
      </c>
      <c r="G385" s="82" t="str">
        <f t="shared" si="100"/>
        <v/>
      </c>
      <c r="H385" s="82" t="str">
        <f t="shared" si="101"/>
        <v/>
      </c>
      <c r="I385" s="82" t="str">
        <f t="shared" si="102"/>
        <v/>
      </c>
      <c r="J385" s="82">
        <f t="shared" si="103"/>
        <v>-1.9432277999999997E-2</v>
      </c>
      <c r="K385" s="82">
        <f t="shared" si="104"/>
        <v>-2.9746862999999849E-2</v>
      </c>
      <c r="L385" s="82">
        <f t="shared" si="105"/>
        <v>-2.8072492999999896E-2</v>
      </c>
      <c r="N385">
        <f t="shared" si="109"/>
        <v>1310</v>
      </c>
      <c r="O385" s="212" cm="1">
        <f t="array" ref="O385">INDEX($A:$A,N385)</f>
        <v>45373</v>
      </c>
      <c r="P385" cm="1">
        <f t="array" ref="P385">INDEX(B:B,$N385)/INDEX(B:B,$N$2)*1000</f>
        <v>1148.8426132942686</v>
      </c>
      <c r="Q385" cm="1">
        <f t="array" ref="Q385">INDEX(C:C,$N385)/INDEX(C:C,$N$2)*1000</f>
        <v>1147.4491416975666</v>
      </c>
      <c r="R385" cm="1">
        <f t="array" ref="R385">INDEX(D:D,$N385)/INDEX(D:D,$N$2)*1000</f>
        <v>1147.7251833118542</v>
      </c>
      <c r="S385" cm="1">
        <f t="array" ref="S385">INDEX(E:E,$N385)/INDEX(E:E,$N$2)*1000</f>
        <v>1142.1892177059867</v>
      </c>
      <c r="T385" s="82">
        <f t="shared" si="110"/>
        <v>6.6533955882819096E-3</v>
      </c>
      <c r="U385" s="82">
        <f t="shared" si="111"/>
        <v>5.2599239915798535E-3</v>
      </c>
      <c r="V385" s="82">
        <f t="shared" si="112"/>
        <v>5.5359656058674321E-3</v>
      </c>
      <c r="W385" s="82" t="str">
        <f t="shared" si="106"/>
        <v/>
      </c>
      <c r="X385" s="82" t="str">
        <f t="shared" si="107"/>
        <v/>
      </c>
      <c r="Y385" s="82" t="str">
        <f t="shared" si="108"/>
        <v/>
      </c>
    </row>
    <row r="386" spans="1:25" ht="15.75" customHeight="1" x14ac:dyDescent="0.2">
      <c r="A386" s="211">
        <v>44028</v>
      </c>
      <c r="B386" s="281">
        <v>1033.5298250000001</v>
      </c>
      <c r="C386" s="281">
        <v>1151.386047</v>
      </c>
      <c r="D386" s="281">
        <v>1153.355059</v>
      </c>
      <c r="E386" s="281">
        <v>1052.499943</v>
      </c>
      <c r="F386" s="281">
        <v>1182.1229040000001</v>
      </c>
      <c r="G386" s="82" t="str">
        <f t="shared" si="100"/>
        <v/>
      </c>
      <c r="H386" s="82" t="str">
        <f t="shared" si="101"/>
        <v/>
      </c>
      <c r="I386" s="82" t="str">
        <f t="shared" si="102"/>
        <v/>
      </c>
      <c r="J386" s="82">
        <f t="shared" si="103"/>
        <v>-1.8970117999999956E-2</v>
      </c>
      <c r="K386" s="82">
        <f t="shared" si="104"/>
        <v>-3.07368570000001E-2</v>
      </c>
      <c r="L386" s="82">
        <f t="shared" si="105"/>
        <v>-2.876784500000008E-2</v>
      </c>
      <c r="N386">
        <f t="shared" si="109"/>
        <v>1311</v>
      </c>
      <c r="O386" s="212" cm="1">
        <f t="array" ref="O386">INDEX($A:$A,N386)</f>
        <v>45376</v>
      </c>
      <c r="P386" cm="1">
        <f t="array" ref="P386">INDEX(B:B,$N386)/INDEX(B:B,$N$2)*1000</f>
        <v>1145.5847487670742</v>
      </c>
      <c r="Q386" cm="1">
        <f t="array" ref="Q386">INDEX(C:C,$N386)/INDEX(C:C,$N$2)*1000</f>
        <v>1144.1388733172403</v>
      </c>
      <c r="R386" cm="1">
        <f t="array" ref="R386">INDEX(D:D,$N386)/INDEX(D:D,$N$2)*1000</f>
        <v>1144.4252956158616</v>
      </c>
      <c r="S386" cm="1">
        <f t="array" ref="S386">INDEX(E:E,$N386)/INDEX(E:E,$N$2)*1000</f>
        <v>1138.9313945833062</v>
      </c>
      <c r="T386" s="82">
        <f t="shared" si="110"/>
        <v>6.653354183767988E-3</v>
      </c>
      <c r="U386" s="82">
        <f t="shared" si="111"/>
        <v>5.2074787339340669E-3</v>
      </c>
      <c r="V386" s="82">
        <f t="shared" si="112"/>
        <v>5.4939010325554139E-3</v>
      </c>
      <c r="W386" s="82" t="str">
        <f t="shared" si="106"/>
        <v/>
      </c>
      <c r="X386" s="82" t="str">
        <f t="shared" si="107"/>
        <v/>
      </c>
      <c r="Y386" s="82" t="str">
        <f t="shared" si="108"/>
        <v/>
      </c>
    </row>
    <row r="387" spans="1:25" ht="15.75" customHeight="1" x14ac:dyDescent="0.2">
      <c r="A387" s="211">
        <v>44029</v>
      </c>
      <c r="B387" s="281">
        <v>1035.285805</v>
      </c>
      <c r="C387" s="281">
        <v>1155.9994349999999</v>
      </c>
      <c r="D387" s="281">
        <v>1157.453315</v>
      </c>
      <c r="E387" s="281">
        <v>1054.874926</v>
      </c>
      <c r="F387" s="281">
        <v>1184.790383</v>
      </c>
      <c r="G387" s="82" t="str">
        <f t="shared" ref="G387:G450" si="113">IF((B387-$E387)/1000 &gt; 0, (B387-$E387)/1000, "")</f>
        <v/>
      </c>
      <c r="H387" s="82" t="str">
        <f t="shared" ref="H387:H450" si="114">IF((C387-$F387)/1000 &gt; 0, (C387-$F387)/1000, "")</f>
        <v/>
      </c>
      <c r="I387" s="82" t="str">
        <f t="shared" ref="I387:I450" si="115">IF((D387-$F387)/1000 &gt; 0, (D387-$F387)/1000, "")</f>
        <v/>
      </c>
      <c r="J387" s="82">
        <f t="shared" ref="J387:J450" si="116">IF((B387-$E387)/1000 &lt; 0, (B387-$E387)/1000, "")</f>
        <v>-1.9589120999999977E-2</v>
      </c>
      <c r="K387" s="82">
        <f t="shared" ref="K387:K450" si="117">IF((C387-$F387)/1000 &lt; 0, (C387-$F387)/1000, "")</f>
        <v>-2.879094800000007E-2</v>
      </c>
      <c r="L387" s="82">
        <f t="shared" ref="L387:L450" si="118">IF((D387-$F387)/1000 &lt; 0, (D387-$F387)/1000, "")</f>
        <v>-2.7337068000000044E-2</v>
      </c>
      <c r="N387">
        <f t="shared" si="109"/>
        <v>1312</v>
      </c>
      <c r="O387" s="212" cm="1">
        <f t="array" ref="O387">INDEX($A:$A,N387)</f>
        <v>45377</v>
      </c>
      <c r="P387" cm="1">
        <f t="array" ref="P387">INDEX(B:B,$N387)/INDEX(B:B,$N$2)*1000</f>
        <v>1144.663719462965</v>
      </c>
      <c r="Q387" cm="1">
        <f t="array" ref="Q387">INDEX(C:C,$N387)/INDEX(C:C,$N$2)*1000</f>
        <v>1143.3781631547665</v>
      </c>
      <c r="R387" cm="1">
        <f t="array" ref="R387">INDEX(D:D,$N387)/INDEX(D:D,$N$2)*1000</f>
        <v>1143.6328278518258</v>
      </c>
      <c r="S387" cm="1">
        <f t="array" ref="S387">INDEX(E:E,$N387)/INDEX(E:E,$N$2)*1000</f>
        <v>1138.1995781662727</v>
      </c>
      <c r="T387" s="82">
        <f t="shared" si="110"/>
        <v>6.4641412966923327E-3</v>
      </c>
      <c r="U387" s="82">
        <f t="shared" si="111"/>
        <v>5.1785849884938675E-3</v>
      </c>
      <c r="V387" s="82">
        <f t="shared" si="112"/>
        <v>5.4332496855531648E-3</v>
      </c>
      <c r="W387" s="82" t="str">
        <f t="shared" ref="W387:W450" si="119">IF((P387-$S387)/1000 &lt; 0, (P387-$S387)/1000, "")</f>
        <v/>
      </c>
      <c r="X387" s="82" t="str">
        <f t="shared" ref="X387:X450" si="120">IF((Q387-$S387)/1000 &lt; 0, (Q387-$S387)/1000, "")</f>
        <v/>
      </c>
      <c r="Y387" s="82" t="str">
        <f t="shared" ref="Y387:Y450" si="121">IF((R387-$S387)/1000 &lt; 0, (R387-$S387)/1000, "")</f>
        <v/>
      </c>
    </row>
    <row r="388" spans="1:25" ht="15.75" customHeight="1" x14ac:dyDescent="0.2">
      <c r="A388" s="211">
        <v>44032</v>
      </c>
      <c r="B388" s="281">
        <v>1037.673305</v>
      </c>
      <c r="C388" s="281">
        <v>1159.1801680000001</v>
      </c>
      <c r="D388" s="281">
        <v>1160.53694</v>
      </c>
      <c r="E388" s="281">
        <v>1057.539057</v>
      </c>
      <c r="F388" s="281">
        <v>1187.78262</v>
      </c>
      <c r="G388" s="82" t="str">
        <f t="shared" si="113"/>
        <v/>
      </c>
      <c r="H388" s="82" t="str">
        <f t="shared" si="114"/>
        <v/>
      </c>
      <c r="I388" s="82" t="str">
        <f t="shared" si="115"/>
        <v/>
      </c>
      <c r="J388" s="82">
        <f t="shared" si="116"/>
        <v>-1.9865751999999931E-2</v>
      </c>
      <c r="K388" s="82">
        <f t="shared" si="117"/>
        <v>-2.8602451999999858E-2</v>
      </c>
      <c r="L388" s="82">
        <f t="shared" si="118"/>
        <v>-2.7245679999999994E-2</v>
      </c>
      <c r="N388">
        <f t="shared" ref="N388:N451" si="122">N387+1</f>
        <v>1313</v>
      </c>
      <c r="O388" s="212" cm="1">
        <f t="array" ref="O388">INDEX($A:$A,N388)</f>
        <v>45378</v>
      </c>
      <c r="P388" cm="1">
        <f t="array" ref="P388">INDEX(B:B,$N388)/INDEX(B:B,$N$2)*1000</f>
        <v>1150.3240507099049</v>
      </c>
      <c r="Q388" cm="1">
        <f t="array" ref="Q388">INDEX(C:C,$N388)/INDEX(C:C,$N$2)*1000</f>
        <v>1148.7662331912886</v>
      </c>
      <c r="R388" cm="1">
        <f t="array" ref="R388">INDEX(D:D,$N388)/INDEX(D:D,$N$2)*1000</f>
        <v>1149.0748308650593</v>
      </c>
      <c r="S388" cm="1">
        <f t="array" ref="S388">INDEX(E:E,$N388)/INDEX(E:E,$N$2)*1000</f>
        <v>1143.7315423801438</v>
      </c>
      <c r="T388" s="82">
        <f t="shared" ref="T388:T451" si="123">IF((P388-$S388)/1000 &gt; 0, (P388-$S388)/1000, "")</f>
        <v>6.5925083297611311E-3</v>
      </c>
      <c r="U388" s="82">
        <f t="shared" ref="U388:U451" si="124">IF((Q388-$S388)/1000 &gt; 0, (Q388-$S388)/1000, "")</f>
        <v>5.0346908111448558E-3</v>
      </c>
      <c r="V388" s="82">
        <f t="shared" ref="V388:V451" si="125">IF((R388-$S388)/1000 &gt; 0, (R388-$S388)/1000, "")</f>
        <v>5.3432884849155468E-3</v>
      </c>
      <c r="W388" s="82" t="str">
        <f t="shared" si="119"/>
        <v/>
      </c>
      <c r="X388" s="82" t="str">
        <f t="shared" si="120"/>
        <v/>
      </c>
      <c r="Y388" s="82" t="str">
        <f t="shared" si="121"/>
        <v/>
      </c>
    </row>
    <row r="389" spans="1:25" ht="15.75" customHeight="1" x14ac:dyDescent="0.2">
      <c r="A389" s="211">
        <v>44033</v>
      </c>
      <c r="B389" s="281">
        <v>1037.2871950000001</v>
      </c>
      <c r="C389" s="281">
        <v>1158.187101</v>
      </c>
      <c r="D389" s="281">
        <v>1159.652979</v>
      </c>
      <c r="E389" s="281">
        <v>1056.8627320000001</v>
      </c>
      <c r="F389" s="281">
        <v>1187.0230019999999</v>
      </c>
      <c r="G389" s="82" t="str">
        <f t="shared" si="113"/>
        <v/>
      </c>
      <c r="H389" s="82" t="str">
        <f t="shared" si="114"/>
        <v/>
      </c>
      <c r="I389" s="82" t="str">
        <f t="shared" si="115"/>
        <v/>
      </c>
      <c r="J389" s="82">
        <f t="shared" si="116"/>
        <v>-1.9575536999999942E-2</v>
      </c>
      <c r="K389" s="82">
        <f t="shared" si="117"/>
        <v>-2.8835900999999921E-2</v>
      </c>
      <c r="L389" s="82">
        <f t="shared" si="118"/>
        <v>-2.7370022999999945E-2</v>
      </c>
      <c r="N389">
        <f t="shared" si="122"/>
        <v>1314</v>
      </c>
      <c r="O389" s="212" cm="1">
        <f t="array" ref="O389">INDEX($A:$A,N389)</f>
        <v>45379</v>
      </c>
      <c r="P389" cm="1">
        <f t="array" ref="P389">INDEX(B:B,$N389)/INDEX(B:B,$N$2)*1000</f>
        <v>1152.2604605411789</v>
      </c>
      <c r="Q389" cm="1">
        <f t="array" ref="Q389">INDEX(C:C,$N389)/INDEX(C:C,$N$2)*1000</f>
        <v>1151.0616056563676</v>
      </c>
      <c r="R389" cm="1">
        <f t="array" ref="R389">INDEX(D:D,$N389)/INDEX(D:D,$N$2)*1000</f>
        <v>1151.2990950245173</v>
      </c>
      <c r="S389" cm="1">
        <f t="array" ref="S389">INDEX(E:E,$N389)/INDEX(E:E,$N$2)*1000</f>
        <v>1146.1447626987299</v>
      </c>
      <c r="T389" s="82">
        <f t="shared" si="123"/>
        <v>6.115697842448981E-3</v>
      </c>
      <c r="U389" s="82">
        <f t="shared" si="124"/>
        <v>4.9168429576377549E-3</v>
      </c>
      <c r="V389" s="82">
        <f t="shared" si="125"/>
        <v>5.1543323257874363E-3</v>
      </c>
      <c r="W389" s="82" t="str">
        <f t="shared" si="119"/>
        <v/>
      </c>
      <c r="X389" s="82" t="str">
        <f t="shared" si="120"/>
        <v/>
      </c>
      <c r="Y389" s="82" t="str">
        <f t="shared" si="121"/>
        <v/>
      </c>
    </row>
    <row r="390" spans="1:25" ht="15.75" customHeight="1" x14ac:dyDescent="0.2">
      <c r="A390" s="211">
        <v>44034</v>
      </c>
      <c r="B390" s="281">
        <v>1037.107305</v>
      </c>
      <c r="C390" s="281">
        <v>1158.382601</v>
      </c>
      <c r="D390" s="281">
        <v>1159.770886</v>
      </c>
      <c r="E390" s="281">
        <v>1056.7352390000001</v>
      </c>
      <c r="F390" s="281">
        <v>1186.879807</v>
      </c>
      <c r="G390" s="82" t="str">
        <f t="shared" si="113"/>
        <v/>
      </c>
      <c r="H390" s="82" t="str">
        <f t="shared" si="114"/>
        <v/>
      </c>
      <c r="I390" s="82" t="str">
        <f t="shared" si="115"/>
        <v/>
      </c>
      <c r="J390" s="82">
        <f t="shared" si="116"/>
        <v>-1.9627934000000097E-2</v>
      </c>
      <c r="K390" s="82">
        <f t="shared" si="117"/>
        <v>-2.8497206000000004E-2</v>
      </c>
      <c r="L390" s="82">
        <f t="shared" si="118"/>
        <v>-2.7108921000000008E-2</v>
      </c>
      <c r="N390">
        <f t="shared" si="122"/>
        <v>1315</v>
      </c>
      <c r="O390" s="212" cm="1">
        <f t="array" ref="O390">INDEX($A:$A,N390)</f>
        <v>45383</v>
      </c>
      <c r="P390" cm="1">
        <f t="array" ref="P390">INDEX(B:B,$N390)/INDEX(B:B,$N$2)*1000</f>
        <v>1146.1860019716739</v>
      </c>
      <c r="Q390" cm="1">
        <f t="array" ref="Q390">INDEX(C:C,$N390)/INDEX(C:C,$N$2)*1000</f>
        <v>1144.7708432284924</v>
      </c>
      <c r="R390" cm="1">
        <f t="array" ref="R390">INDEX(D:D,$N390)/INDEX(D:D,$N$2)*1000</f>
        <v>1145.0511810374262</v>
      </c>
      <c r="S390" cm="1">
        <f t="array" ref="S390">INDEX(E:E,$N390)/INDEX(E:E,$N$2)*1000</f>
        <v>1138.4302097987713</v>
      </c>
      <c r="T390" s="82">
        <f t="shared" si="123"/>
        <v>7.755792172902602E-3</v>
      </c>
      <c r="U390" s="82">
        <f t="shared" si="124"/>
        <v>6.3406334297210374E-3</v>
      </c>
      <c r="V390" s="82">
        <f t="shared" si="125"/>
        <v>6.6209712386548743E-3</v>
      </c>
      <c r="W390" s="82" t="str">
        <f t="shared" si="119"/>
        <v/>
      </c>
      <c r="X390" s="82" t="str">
        <f t="shared" si="120"/>
        <v/>
      </c>
      <c r="Y390" s="82" t="str">
        <f t="shared" si="121"/>
        <v/>
      </c>
    </row>
    <row r="391" spans="1:25" ht="15.75" customHeight="1" x14ac:dyDescent="0.2">
      <c r="A391" s="211">
        <v>44035</v>
      </c>
      <c r="B391" s="281">
        <v>1033.4573049999999</v>
      </c>
      <c r="C391" s="281">
        <v>1153.1520330000001</v>
      </c>
      <c r="D391" s="281">
        <v>1154.7605570000001</v>
      </c>
      <c r="E391" s="281">
        <v>1052.0794249999999</v>
      </c>
      <c r="F391" s="281">
        <v>1181.650596</v>
      </c>
      <c r="G391" s="82" t="str">
        <f t="shared" si="113"/>
        <v/>
      </c>
      <c r="H391" s="82" t="str">
        <f t="shared" si="114"/>
        <v/>
      </c>
      <c r="I391" s="82" t="str">
        <f t="shared" si="115"/>
        <v/>
      </c>
      <c r="J391" s="82">
        <f t="shared" si="116"/>
        <v>-1.8622119999999995E-2</v>
      </c>
      <c r="K391" s="82">
        <f t="shared" si="117"/>
        <v>-2.8498562999999876E-2</v>
      </c>
      <c r="L391" s="82">
        <f t="shared" si="118"/>
        <v>-2.6890038999999887E-2</v>
      </c>
      <c r="N391">
        <f t="shared" si="122"/>
        <v>1316</v>
      </c>
      <c r="O391" s="212" cm="1">
        <f t="array" ref="O391">INDEX($A:$A,N391)</f>
        <v>45384</v>
      </c>
      <c r="P391" cm="1">
        <f t="array" ref="P391">INDEX(B:B,$N391)/INDEX(B:B,$N$2)*1000</f>
        <v>1143.4756399946741</v>
      </c>
      <c r="Q391" cm="1">
        <f t="array" ref="Q391">INDEX(C:C,$N391)/INDEX(C:C,$N$2)*1000</f>
        <v>1141.9334684823716</v>
      </c>
      <c r="R391" cm="1">
        <f t="array" ref="R391">INDEX(D:D,$N391)/INDEX(D:D,$N$2)*1000</f>
        <v>1142.2389672662166</v>
      </c>
      <c r="S391" cm="1">
        <f t="array" ref="S391">INDEX(E:E,$N391)/INDEX(E:E,$N$2)*1000</f>
        <v>1136.4819776128452</v>
      </c>
      <c r="T391" s="82">
        <f t="shared" si="123"/>
        <v>6.9936623818289264E-3</v>
      </c>
      <c r="U391" s="82">
        <f t="shared" si="124"/>
        <v>5.4514908695264238E-3</v>
      </c>
      <c r="V391" s="82">
        <f t="shared" si="125"/>
        <v>5.75698965337142E-3</v>
      </c>
      <c r="W391" s="82" t="str">
        <f t="shared" si="119"/>
        <v/>
      </c>
      <c r="X391" s="82" t="str">
        <f t="shared" si="120"/>
        <v/>
      </c>
      <c r="Y391" s="82" t="str">
        <f t="shared" si="121"/>
        <v/>
      </c>
    </row>
    <row r="392" spans="1:25" ht="15.75" customHeight="1" x14ac:dyDescent="0.2">
      <c r="A392" s="211">
        <v>44036</v>
      </c>
      <c r="B392" s="281">
        <v>1033.482745</v>
      </c>
      <c r="C392" s="281">
        <v>1151.9947110000001</v>
      </c>
      <c r="D392" s="281">
        <v>1153.8346349999999</v>
      </c>
      <c r="E392" s="281">
        <v>1051.7569120000001</v>
      </c>
      <c r="F392" s="281">
        <v>1181.2883629999999</v>
      </c>
      <c r="G392" s="82" t="str">
        <f t="shared" si="113"/>
        <v/>
      </c>
      <c r="H392" s="82" t="str">
        <f t="shared" si="114"/>
        <v/>
      </c>
      <c r="I392" s="82" t="str">
        <f t="shared" si="115"/>
        <v/>
      </c>
      <c r="J392" s="82">
        <f t="shared" si="116"/>
        <v>-1.8274167000000036E-2</v>
      </c>
      <c r="K392" s="82">
        <f t="shared" si="117"/>
        <v>-2.9293651999999837E-2</v>
      </c>
      <c r="L392" s="82">
        <f t="shared" si="118"/>
        <v>-2.7453727999999955E-2</v>
      </c>
      <c r="N392">
        <f t="shared" si="122"/>
        <v>1317</v>
      </c>
      <c r="O392" s="212" cm="1">
        <f t="array" ref="O392">INDEX($A:$A,N392)</f>
        <v>45385</v>
      </c>
      <c r="P392" cm="1">
        <f t="array" ref="P392">INDEX(B:B,$N392)/INDEX(B:B,$N$2)*1000</f>
        <v>1144.0501296682564</v>
      </c>
      <c r="Q392" cm="1">
        <f t="array" ref="Q392">INDEX(C:C,$N392)/INDEX(C:C,$N$2)*1000</f>
        <v>1142.5238110130795</v>
      </c>
      <c r="R392" cm="1">
        <f t="array" ref="R392">INDEX(D:D,$N392)/INDEX(D:D,$N$2)*1000</f>
        <v>1142.8261690779336</v>
      </c>
      <c r="S392" cm="1">
        <f t="array" ref="S392">INDEX(E:E,$N392)/INDEX(E:E,$N$2)*1000</f>
        <v>1137.3022448093382</v>
      </c>
      <c r="T392" s="82">
        <f t="shared" si="123"/>
        <v>6.747884858918269E-3</v>
      </c>
      <c r="U392" s="82">
        <f t="shared" si="124"/>
        <v>5.2215662037413037E-3</v>
      </c>
      <c r="V392" s="82">
        <f t="shared" si="125"/>
        <v>5.5239242685954648E-3</v>
      </c>
      <c r="W392" s="82" t="str">
        <f t="shared" si="119"/>
        <v/>
      </c>
      <c r="X392" s="82" t="str">
        <f t="shared" si="120"/>
        <v/>
      </c>
      <c r="Y392" s="82" t="str">
        <f t="shared" si="121"/>
        <v/>
      </c>
    </row>
    <row r="393" spans="1:25" ht="15.75" customHeight="1" x14ac:dyDescent="0.2">
      <c r="A393" s="211">
        <v>44039</v>
      </c>
      <c r="B393" s="281">
        <v>1033.5838249999999</v>
      </c>
      <c r="C393" s="281">
        <v>1154.148492</v>
      </c>
      <c r="D393" s="281">
        <v>1155.5903249999999</v>
      </c>
      <c r="E393" s="281">
        <v>1052.763099</v>
      </c>
      <c r="F393" s="281">
        <v>1182.418469</v>
      </c>
      <c r="G393" s="82" t="str">
        <f t="shared" si="113"/>
        <v/>
      </c>
      <c r="H393" s="82" t="str">
        <f t="shared" si="114"/>
        <v/>
      </c>
      <c r="I393" s="82" t="str">
        <f t="shared" si="115"/>
        <v/>
      </c>
      <c r="J393" s="82">
        <f t="shared" si="116"/>
        <v>-1.9179274000000076E-2</v>
      </c>
      <c r="K393" s="82">
        <f t="shared" si="117"/>
        <v>-2.8269976999999925E-2</v>
      </c>
      <c r="L393" s="82">
        <f t="shared" si="118"/>
        <v>-2.6828144000000064E-2</v>
      </c>
      <c r="N393">
        <f t="shared" si="122"/>
        <v>1318</v>
      </c>
      <c r="O393" s="212" cm="1">
        <f t="array" ref="O393">INDEX($A:$A,N393)</f>
        <v>45386</v>
      </c>
      <c r="P393" cm="1">
        <f t="array" ref="P393">INDEX(B:B,$N393)/INDEX(B:B,$N$2)*1000</f>
        <v>1141.4994069350334</v>
      </c>
      <c r="Q393" cm="1">
        <f t="array" ref="Q393">INDEX(C:C,$N393)/INDEX(C:C,$N$2)*1000</f>
        <v>1140.4259647866249</v>
      </c>
      <c r="R393" cm="1">
        <f t="array" ref="R393">INDEX(D:D,$N393)/INDEX(D:D,$N$2)*1000</f>
        <v>1140.6386098666217</v>
      </c>
      <c r="S393" cm="1">
        <f t="array" ref="S393">INDEX(E:E,$N393)/INDEX(E:E,$N$2)*1000</f>
        <v>1135.8434092859065</v>
      </c>
      <c r="T393" s="82">
        <f t="shared" si="123"/>
        <v>5.6559976491269027E-3</v>
      </c>
      <c r="U393" s="82">
        <f t="shared" si="124"/>
        <v>4.5825555007183993E-3</v>
      </c>
      <c r="V393" s="82">
        <f t="shared" si="125"/>
        <v>4.7952005807151178E-3</v>
      </c>
      <c r="W393" s="82" t="str">
        <f t="shared" si="119"/>
        <v/>
      </c>
      <c r="X393" s="82" t="str">
        <f t="shared" si="120"/>
        <v/>
      </c>
      <c r="Y393" s="82" t="str">
        <f t="shared" si="121"/>
        <v/>
      </c>
    </row>
    <row r="394" spans="1:25" ht="15.75" customHeight="1" x14ac:dyDescent="0.2">
      <c r="A394" s="211">
        <v>44040</v>
      </c>
      <c r="B394" s="281">
        <v>1034.8741749999999</v>
      </c>
      <c r="C394" s="281">
        <v>1153.0081869999999</v>
      </c>
      <c r="D394" s="281">
        <v>1154.9554700000001</v>
      </c>
      <c r="E394" s="281">
        <v>1053.5159060000001</v>
      </c>
      <c r="F394" s="281">
        <v>1183.263989</v>
      </c>
      <c r="G394" s="82" t="str">
        <f t="shared" si="113"/>
        <v/>
      </c>
      <c r="H394" s="82" t="str">
        <f t="shared" si="114"/>
        <v/>
      </c>
      <c r="I394" s="82" t="str">
        <f t="shared" si="115"/>
        <v/>
      </c>
      <c r="J394" s="82">
        <f t="shared" si="116"/>
        <v>-1.8641731000000165E-2</v>
      </c>
      <c r="K394" s="82">
        <f t="shared" si="117"/>
        <v>-3.025580200000013E-2</v>
      </c>
      <c r="L394" s="82">
        <f t="shared" si="118"/>
        <v>-2.8308518999999931E-2</v>
      </c>
      <c r="N394">
        <f t="shared" si="122"/>
        <v>1319</v>
      </c>
      <c r="O394" s="212" cm="1">
        <f t="array" ref="O394">INDEX($A:$A,N394)</f>
        <v>45387</v>
      </c>
      <c r="P394" cm="1">
        <f t="array" ref="P394">INDEX(B:B,$N394)/INDEX(B:B,$N$2)*1000</f>
        <v>1145.612773929935</v>
      </c>
      <c r="Q394" cm="1">
        <f t="array" ref="Q394">INDEX(C:C,$N394)/INDEX(C:C,$N$2)*1000</f>
        <v>1144.2086419492809</v>
      </c>
      <c r="R394" cm="1">
        <f t="array" ref="R394">INDEX(D:D,$N394)/INDEX(D:D,$N$2)*1000</f>
        <v>1144.4867957221745</v>
      </c>
      <c r="S394" cm="1">
        <f t="array" ref="S394">INDEX(E:E,$N394)/INDEX(E:E,$N$2)*1000</f>
        <v>1138.5686045294731</v>
      </c>
      <c r="T394" s="82">
        <f t="shared" si="123"/>
        <v>7.0441694004618966E-3</v>
      </c>
      <c r="U394" s="82">
        <f t="shared" si="124"/>
        <v>5.6400374198078678E-3</v>
      </c>
      <c r="V394" s="82">
        <f t="shared" si="125"/>
        <v>5.9181911927014422E-3</v>
      </c>
      <c r="W394" s="82" t="str">
        <f t="shared" si="119"/>
        <v/>
      </c>
      <c r="X394" s="82" t="str">
        <f t="shared" si="120"/>
        <v/>
      </c>
      <c r="Y394" s="82" t="str">
        <f t="shared" si="121"/>
        <v/>
      </c>
    </row>
    <row r="395" spans="1:25" ht="15.75" customHeight="1" x14ac:dyDescent="0.2">
      <c r="A395" s="211">
        <v>44041</v>
      </c>
      <c r="B395" s="281">
        <v>1037.2683050000001</v>
      </c>
      <c r="C395" s="281">
        <v>1158.622484</v>
      </c>
      <c r="D395" s="281">
        <v>1159.999266</v>
      </c>
      <c r="E395" s="281">
        <v>1056.80763</v>
      </c>
      <c r="F395" s="281">
        <v>1186.961114</v>
      </c>
      <c r="G395" s="82" t="str">
        <f t="shared" si="113"/>
        <v/>
      </c>
      <c r="H395" s="82" t="str">
        <f t="shared" si="114"/>
        <v/>
      </c>
      <c r="I395" s="82" t="str">
        <f t="shared" si="115"/>
        <v/>
      </c>
      <c r="J395" s="82">
        <f t="shared" si="116"/>
        <v>-1.9539324999999962E-2</v>
      </c>
      <c r="K395" s="82">
        <f t="shared" si="117"/>
        <v>-2.8338629999999965E-2</v>
      </c>
      <c r="L395" s="82">
        <f t="shared" si="118"/>
        <v>-2.6961847999999917E-2</v>
      </c>
      <c r="N395">
        <f t="shared" si="122"/>
        <v>1320</v>
      </c>
      <c r="O395" s="212" cm="1">
        <f t="array" ref="O395">INDEX($A:$A,N395)</f>
        <v>45390</v>
      </c>
      <c r="P395" cm="1">
        <f t="array" ref="P395">INDEX(B:B,$N395)/INDEX(B:B,$N$2)*1000</f>
        <v>1145.426982941925</v>
      </c>
      <c r="Q395" cm="1">
        <f t="array" ref="Q395">INDEX(C:C,$N395)/INDEX(C:C,$N$2)*1000</f>
        <v>1144.0918978997229</v>
      </c>
      <c r="R395" cm="1">
        <f t="array" ref="R395">INDEX(D:D,$N395)/INDEX(D:D,$N$2)*1000</f>
        <v>1144.3563733793183</v>
      </c>
      <c r="S395" cm="1">
        <f t="array" ref="S395">INDEX(E:E,$N395)/INDEX(E:E,$N$2)*1000</f>
        <v>1138.3056197329274</v>
      </c>
      <c r="T395" s="82">
        <f t="shared" si="123"/>
        <v>7.1213632089975366E-3</v>
      </c>
      <c r="U395" s="82">
        <f t="shared" si="124"/>
        <v>5.7862781667954548E-3</v>
      </c>
      <c r="V395" s="82">
        <f t="shared" si="125"/>
        <v>6.0507536463908305E-3</v>
      </c>
      <c r="W395" s="82" t="str">
        <f t="shared" si="119"/>
        <v/>
      </c>
      <c r="X395" s="82" t="str">
        <f t="shared" si="120"/>
        <v/>
      </c>
      <c r="Y395" s="82" t="str">
        <f t="shared" si="121"/>
        <v/>
      </c>
    </row>
    <row r="396" spans="1:25" ht="15.75" customHeight="1" x14ac:dyDescent="0.2">
      <c r="A396" s="211">
        <v>44042</v>
      </c>
      <c r="B396" s="281">
        <v>1039.6811049999999</v>
      </c>
      <c r="C396" s="281">
        <v>1161.0118070000001</v>
      </c>
      <c r="D396" s="281">
        <v>1162.451452</v>
      </c>
      <c r="E396" s="281">
        <v>1059.115139</v>
      </c>
      <c r="F396" s="281">
        <v>1189.5528079999999</v>
      </c>
      <c r="G396" s="82" t="str">
        <f t="shared" si="113"/>
        <v/>
      </c>
      <c r="H396" s="82" t="str">
        <f t="shared" si="114"/>
        <v/>
      </c>
      <c r="I396" s="82" t="str">
        <f t="shared" si="115"/>
        <v/>
      </c>
      <c r="J396" s="82">
        <f t="shared" si="116"/>
        <v>-1.943403400000011E-2</v>
      </c>
      <c r="K396" s="82">
        <f t="shared" si="117"/>
        <v>-2.8541000999999823E-2</v>
      </c>
      <c r="L396" s="82">
        <f t="shared" si="118"/>
        <v>-2.7101355999999896E-2</v>
      </c>
      <c r="N396">
        <f t="shared" si="122"/>
        <v>1321</v>
      </c>
      <c r="O396" s="212" cm="1">
        <f t="array" ref="O396">INDEX($A:$A,N396)</f>
        <v>45391</v>
      </c>
      <c r="P396" cm="1">
        <f t="array" ref="P396">INDEX(B:B,$N396)/INDEX(B:B,$N$2)*1000</f>
        <v>1148.903168768391</v>
      </c>
      <c r="Q396" cm="1">
        <f t="array" ref="Q396">INDEX(C:C,$N396)/INDEX(C:C,$N$2)*1000</f>
        <v>1147.7416652575696</v>
      </c>
      <c r="R396" cm="1">
        <f t="array" ref="R396">INDEX(D:D,$N396)/INDEX(D:D,$N$2)*1000</f>
        <v>1147.9717553313842</v>
      </c>
      <c r="S396" cm="1">
        <f t="array" ref="S396">INDEX(E:E,$N396)/INDEX(E:E,$N$2)*1000</f>
        <v>1142.2437236721266</v>
      </c>
      <c r="T396" s="82">
        <f t="shared" si="123"/>
        <v>6.659445096264335E-3</v>
      </c>
      <c r="U396" s="82">
        <f t="shared" si="124"/>
        <v>5.497941585442959E-3</v>
      </c>
      <c r="V396" s="82">
        <f t="shared" si="125"/>
        <v>5.7280316592575676E-3</v>
      </c>
      <c r="W396" s="82" t="str">
        <f t="shared" si="119"/>
        <v/>
      </c>
      <c r="X396" s="82" t="str">
        <f t="shared" si="120"/>
        <v/>
      </c>
      <c r="Y396" s="82" t="str">
        <f t="shared" si="121"/>
        <v/>
      </c>
    </row>
    <row r="397" spans="1:25" ht="15.75" customHeight="1" x14ac:dyDescent="0.2">
      <c r="A397" s="211">
        <v>44043</v>
      </c>
      <c r="B397" s="281">
        <v>1038.5817050000001</v>
      </c>
      <c r="C397" s="281">
        <v>1159.1891169999999</v>
      </c>
      <c r="D397" s="281">
        <v>1160.743338</v>
      </c>
      <c r="E397" s="281">
        <v>1056.7352069999999</v>
      </c>
      <c r="F397" s="281">
        <v>1186.8797709999999</v>
      </c>
      <c r="G397" s="82" t="str">
        <f t="shared" si="113"/>
        <v/>
      </c>
      <c r="H397" s="82" t="str">
        <f t="shared" si="114"/>
        <v/>
      </c>
      <c r="I397" s="82" t="str">
        <f t="shared" si="115"/>
        <v/>
      </c>
      <c r="J397" s="82">
        <f t="shared" si="116"/>
        <v>-1.8153501999999891E-2</v>
      </c>
      <c r="K397" s="82">
        <f t="shared" si="117"/>
        <v>-2.7690653999999995E-2</v>
      </c>
      <c r="L397" s="82">
        <f t="shared" si="118"/>
        <v>-2.6136432999999896E-2</v>
      </c>
      <c r="N397">
        <f t="shared" si="122"/>
        <v>1322</v>
      </c>
      <c r="O397" s="212" cm="1">
        <f t="array" ref="O397">INDEX($A:$A,N397)</f>
        <v>45392</v>
      </c>
      <c r="P397" cm="1">
        <f t="array" ref="P397">INDEX(B:B,$N397)/INDEX(B:B,$N$2)*1000</f>
        <v>1141.1159412623872</v>
      </c>
      <c r="Q397" cm="1">
        <f t="array" ref="Q397">INDEX(C:C,$N397)/INDEX(C:C,$N$2)*1000</f>
        <v>1139.9546490778305</v>
      </c>
      <c r="R397" cm="1">
        <f t="array" ref="R397">INDEX(D:D,$N397)/INDEX(D:D,$N$2)*1000</f>
        <v>1140.184696964561</v>
      </c>
      <c r="S397" cm="1">
        <f t="array" ref="S397">INDEX(E:E,$N397)/INDEX(E:E,$N$2)*1000</f>
        <v>1133.360193346592</v>
      </c>
      <c r="T397" s="82">
        <f t="shared" si="123"/>
        <v>7.7557479157951545E-3</v>
      </c>
      <c r="U397" s="82">
        <f t="shared" si="124"/>
        <v>6.5944557312384404E-3</v>
      </c>
      <c r="V397" s="82">
        <f t="shared" si="125"/>
        <v>6.8245036179689581E-3</v>
      </c>
      <c r="W397" s="82" t="str">
        <f t="shared" si="119"/>
        <v/>
      </c>
      <c r="X397" s="82" t="str">
        <f t="shared" si="120"/>
        <v/>
      </c>
      <c r="Y397" s="82" t="str">
        <f t="shared" si="121"/>
        <v/>
      </c>
    </row>
    <row r="398" spans="1:25" ht="15.75" customHeight="1" x14ac:dyDescent="0.2">
      <c r="A398" s="211">
        <v>44047</v>
      </c>
      <c r="B398" s="281">
        <v>1045.1502049999999</v>
      </c>
      <c r="C398" s="281">
        <v>1167.5545119999999</v>
      </c>
      <c r="D398" s="281">
        <v>1168.9167809999999</v>
      </c>
      <c r="E398" s="281">
        <v>1064.4176090000001</v>
      </c>
      <c r="F398" s="281">
        <v>1195.5083159999999</v>
      </c>
      <c r="G398" s="82" t="str">
        <f t="shared" si="113"/>
        <v/>
      </c>
      <c r="H398" s="82" t="str">
        <f t="shared" si="114"/>
        <v/>
      </c>
      <c r="I398" s="82" t="str">
        <f t="shared" si="115"/>
        <v/>
      </c>
      <c r="J398" s="82">
        <f t="shared" si="116"/>
        <v>-1.9267404000000168E-2</v>
      </c>
      <c r="K398" s="82">
        <f t="shared" si="117"/>
        <v>-2.7953803999999992E-2</v>
      </c>
      <c r="L398" s="82">
        <f t="shared" si="118"/>
        <v>-2.659153500000002E-2</v>
      </c>
      <c r="N398">
        <f t="shared" si="122"/>
        <v>1323</v>
      </c>
      <c r="O398" s="212" cm="1">
        <f t="array" ref="O398">INDEX($A:$A,N398)</f>
        <v>45393</v>
      </c>
      <c r="P398" cm="1">
        <f t="array" ref="P398">INDEX(B:B,$N398)/INDEX(B:B,$N$2)*1000</f>
        <v>1142.1990036758225</v>
      </c>
      <c r="Q398" cm="1">
        <f t="array" ref="Q398">INDEX(C:C,$N398)/INDEX(C:C,$N$2)*1000</f>
        <v>1140.5115756517578</v>
      </c>
      <c r="R398" cm="1">
        <f t="array" ref="R398">INDEX(D:D,$N398)/INDEX(D:D,$N$2)*1000</f>
        <v>1140.8458493234007</v>
      </c>
      <c r="S398" cm="1">
        <f t="array" ref="S398">INDEX(E:E,$N398)/INDEX(E:E,$N$2)*1000</f>
        <v>1133.7161996881619</v>
      </c>
      <c r="T398" s="82">
        <f t="shared" si="123"/>
        <v>8.4828039876606448E-3</v>
      </c>
      <c r="U398" s="82">
        <f t="shared" si="124"/>
        <v>6.7953759635959159E-3</v>
      </c>
      <c r="V398" s="82">
        <f t="shared" si="125"/>
        <v>7.1296496352388199E-3</v>
      </c>
      <c r="W398" s="82" t="str">
        <f t="shared" si="119"/>
        <v/>
      </c>
      <c r="X398" s="82" t="str">
        <f t="shared" si="120"/>
        <v/>
      </c>
      <c r="Y398" s="82" t="str">
        <f t="shared" si="121"/>
        <v/>
      </c>
    </row>
    <row r="399" spans="1:25" ht="15.75" customHeight="1" x14ac:dyDescent="0.2">
      <c r="A399" s="211">
        <v>44048</v>
      </c>
      <c r="B399" s="281">
        <v>1044.6076250000001</v>
      </c>
      <c r="C399" s="281">
        <v>1169.161079</v>
      </c>
      <c r="D399" s="281">
        <v>1170.0908910000001</v>
      </c>
      <c r="E399" s="281">
        <v>1064.631783</v>
      </c>
      <c r="F399" s="281">
        <v>1195.748867</v>
      </c>
      <c r="G399" s="82" t="str">
        <f t="shared" si="113"/>
        <v/>
      </c>
      <c r="H399" s="82" t="str">
        <f t="shared" si="114"/>
        <v/>
      </c>
      <c r="I399" s="82" t="str">
        <f t="shared" si="115"/>
        <v/>
      </c>
      <c r="J399" s="82">
        <f t="shared" si="116"/>
        <v>-2.0024157999999945E-2</v>
      </c>
      <c r="K399" s="82">
        <f t="shared" si="117"/>
        <v>-2.6587788000000046E-2</v>
      </c>
      <c r="L399" s="82">
        <f t="shared" si="118"/>
        <v>-2.5657975999999961E-2</v>
      </c>
      <c r="N399">
        <f t="shared" si="122"/>
        <v>1324</v>
      </c>
      <c r="O399" s="212" cm="1">
        <f t="array" ref="O399">INDEX($A:$A,N399)</f>
        <v>45394</v>
      </c>
      <c r="P399" cm="1">
        <f t="array" ref="P399">INDEX(B:B,$N399)/INDEX(B:B,$N$2)*1000</f>
        <v>1139.9479232627407</v>
      </c>
      <c r="Q399" cm="1">
        <f t="array" ref="Q399">INDEX(C:C,$N399)/INDEX(C:C,$N$2)*1000</f>
        <v>1138.2840565675374</v>
      </c>
      <c r="R399" cm="1">
        <f t="array" ref="R399">INDEX(D:D,$N399)/INDEX(D:D,$N$2)*1000</f>
        <v>1138.6136627812743</v>
      </c>
      <c r="S399" cm="1">
        <f t="array" ref="S399">INDEX(E:E,$N399)/INDEX(E:E,$N$2)*1000</f>
        <v>1132.7799598891743</v>
      </c>
      <c r="T399" s="82">
        <f t="shared" si="123"/>
        <v>7.1679633735664081E-3</v>
      </c>
      <c r="U399" s="82">
        <f t="shared" si="124"/>
        <v>5.5040966783631122E-3</v>
      </c>
      <c r="V399" s="82">
        <f t="shared" si="125"/>
        <v>5.8337028921000636E-3</v>
      </c>
      <c r="W399" s="82" t="str">
        <f t="shared" si="119"/>
        <v/>
      </c>
      <c r="X399" s="82" t="str">
        <f t="shared" si="120"/>
        <v/>
      </c>
      <c r="Y399" s="82" t="str">
        <f t="shared" si="121"/>
        <v/>
      </c>
    </row>
    <row r="400" spans="1:25" ht="15.75" customHeight="1" x14ac:dyDescent="0.2">
      <c r="A400" s="211">
        <v>44049</v>
      </c>
      <c r="B400" s="281">
        <v>1048.1812050000001</v>
      </c>
      <c r="C400" s="281">
        <v>1173.3879890000001</v>
      </c>
      <c r="D400" s="281">
        <v>1174.2766429999999</v>
      </c>
      <c r="E400" s="281">
        <v>1068.5171150000001</v>
      </c>
      <c r="F400" s="281">
        <v>1200.112705</v>
      </c>
      <c r="G400" s="82" t="str">
        <f t="shared" si="113"/>
        <v/>
      </c>
      <c r="H400" s="82" t="str">
        <f t="shared" si="114"/>
        <v/>
      </c>
      <c r="I400" s="82" t="str">
        <f t="shared" si="115"/>
        <v/>
      </c>
      <c r="J400" s="82">
        <f t="shared" si="116"/>
        <v>-2.0335910000000013E-2</v>
      </c>
      <c r="K400" s="82">
        <f t="shared" si="117"/>
        <v>-2.6724715999999944E-2</v>
      </c>
      <c r="L400" s="82">
        <f t="shared" si="118"/>
        <v>-2.5836062000000083E-2</v>
      </c>
      <c r="N400">
        <f t="shared" si="122"/>
        <v>1325</v>
      </c>
      <c r="O400" s="212" cm="1">
        <f t="array" ref="O400">INDEX($A:$A,N400)</f>
        <v>45397</v>
      </c>
      <c r="P400" cm="1">
        <f t="array" ref="P400">INDEX(B:B,$N400)/INDEX(B:B,$N$2)*1000</f>
        <v>1132.8150126638629</v>
      </c>
      <c r="Q400" cm="1">
        <f t="array" ref="Q400">INDEX(C:C,$N400)/INDEX(C:C,$N$2)*1000</f>
        <v>1130.2943283046434</v>
      </c>
      <c r="R400" cm="1">
        <f t="array" ref="R400">INDEX(D:D,$N400)/INDEX(D:D,$N$2)*1000</f>
        <v>1130.793666831308</v>
      </c>
      <c r="S400" cm="1">
        <f t="array" ref="S400">INDEX(E:E,$N400)/INDEX(E:E,$N$2)*1000</f>
        <v>1125.2341898728587</v>
      </c>
      <c r="T400" s="82">
        <f t="shared" si="123"/>
        <v>7.5808227910042656E-3</v>
      </c>
      <c r="U400" s="82">
        <f t="shared" si="124"/>
        <v>5.0601384317847074E-3</v>
      </c>
      <c r="V400" s="82">
        <f t="shared" si="125"/>
        <v>5.5594769584492955E-3</v>
      </c>
      <c r="W400" s="82" t="str">
        <f t="shared" si="119"/>
        <v/>
      </c>
      <c r="X400" s="82" t="str">
        <f t="shared" si="120"/>
        <v/>
      </c>
      <c r="Y400" s="82" t="str">
        <f t="shared" si="121"/>
        <v/>
      </c>
    </row>
    <row r="401" spans="1:25" ht="15.75" customHeight="1" x14ac:dyDescent="0.2">
      <c r="A401" s="211">
        <v>44050</v>
      </c>
      <c r="B401" s="281">
        <v>1047.1566250000001</v>
      </c>
      <c r="C401" s="281">
        <v>1172.7894630000001</v>
      </c>
      <c r="D401" s="281">
        <v>1173.570234</v>
      </c>
      <c r="E401" s="281">
        <v>1067.715735</v>
      </c>
      <c r="F401" s="281">
        <v>1199.21263</v>
      </c>
      <c r="G401" s="82" t="str">
        <f t="shared" si="113"/>
        <v/>
      </c>
      <c r="H401" s="82" t="str">
        <f t="shared" si="114"/>
        <v/>
      </c>
      <c r="I401" s="82" t="str">
        <f t="shared" si="115"/>
        <v/>
      </c>
      <c r="J401" s="82">
        <f t="shared" si="116"/>
        <v>-2.0559109999999919E-2</v>
      </c>
      <c r="K401" s="82">
        <f t="shared" si="117"/>
        <v>-2.6423166999999921E-2</v>
      </c>
      <c r="L401" s="82">
        <f t="shared" si="118"/>
        <v>-2.5642395999999963E-2</v>
      </c>
      <c r="N401">
        <f t="shared" si="122"/>
        <v>1326</v>
      </c>
      <c r="O401" s="212" cm="1">
        <f t="array" ref="O401">INDEX($A:$A,N401)</f>
        <v>45398</v>
      </c>
      <c r="P401" cm="1">
        <f t="array" ref="P401">INDEX(B:B,$N401)/INDEX(B:B,$N$2)*1000</f>
        <v>1130.347675612973</v>
      </c>
      <c r="Q401" cm="1">
        <f t="array" ref="Q401">INDEX(C:C,$N401)/INDEX(C:C,$N$2)*1000</f>
        <v>1127.5000458474037</v>
      </c>
      <c r="R401" cm="1">
        <f t="array" ref="R401">INDEX(D:D,$N401)/INDEX(D:D,$N$2)*1000</f>
        <v>1128.0641511485474</v>
      </c>
      <c r="S401" cm="1">
        <f t="array" ref="S401">INDEX(E:E,$N401)/INDEX(E:E,$N$2)*1000</f>
        <v>1122.6662587170083</v>
      </c>
      <c r="T401" s="82">
        <f t="shared" si="123"/>
        <v>7.6814168959647303E-3</v>
      </c>
      <c r="U401" s="82">
        <f t="shared" si="124"/>
        <v>4.8337871303954219E-3</v>
      </c>
      <c r="V401" s="82">
        <f t="shared" si="125"/>
        <v>5.3978924315390489E-3</v>
      </c>
      <c r="W401" s="82" t="str">
        <f t="shared" si="119"/>
        <v/>
      </c>
      <c r="X401" s="82" t="str">
        <f t="shared" si="120"/>
        <v/>
      </c>
      <c r="Y401" s="82" t="str">
        <f t="shared" si="121"/>
        <v/>
      </c>
    </row>
    <row r="402" spans="1:25" ht="15.75" customHeight="1" x14ac:dyDescent="0.2">
      <c r="A402" s="211">
        <v>44053</v>
      </c>
      <c r="B402" s="281">
        <v>1046.6937049999999</v>
      </c>
      <c r="C402" s="281">
        <v>1173.520939</v>
      </c>
      <c r="D402" s="281">
        <v>1174.057472</v>
      </c>
      <c r="E402" s="281">
        <v>1067.527513</v>
      </c>
      <c r="F402" s="281">
        <v>1199.001227</v>
      </c>
      <c r="G402" s="82" t="str">
        <f t="shared" si="113"/>
        <v/>
      </c>
      <c r="H402" s="82" t="str">
        <f t="shared" si="114"/>
        <v/>
      </c>
      <c r="I402" s="82" t="str">
        <f t="shared" si="115"/>
        <v/>
      </c>
      <c r="J402" s="82">
        <f t="shared" si="116"/>
        <v>-2.0833808000000089E-2</v>
      </c>
      <c r="K402" s="82">
        <f t="shared" si="117"/>
        <v>-2.5480287999999972E-2</v>
      </c>
      <c r="L402" s="82">
        <f t="shared" si="118"/>
        <v>-2.4943755000000008E-2</v>
      </c>
      <c r="N402">
        <f t="shared" si="122"/>
        <v>1327</v>
      </c>
      <c r="O402" s="212" cm="1">
        <f t="array" ref="O402">INDEX($A:$A,N402)</f>
        <v>45399</v>
      </c>
      <c r="P402" cm="1">
        <f t="array" ref="P402">INDEX(B:B,$N402)/INDEX(B:B,$N$2)*1000</f>
        <v>1129.5801733935427</v>
      </c>
      <c r="Q402" cm="1">
        <f t="array" ref="Q402">INDEX(C:C,$N402)/INDEX(C:C,$N$2)*1000</f>
        <v>1126.8799901788682</v>
      </c>
      <c r="R402" cm="1">
        <f t="array" ref="R402">INDEX(D:D,$N402)/INDEX(D:D,$N$2)*1000</f>
        <v>1127.4148862316408</v>
      </c>
      <c r="S402" cm="1">
        <f t="array" ref="S402">INDEX(E:E,$N402)/INDEX(E:E,$N$2)*1000</f>
        <v>1122.6800089332651</v>
      </c>
      <c r="T402" s="82">
        <f t="shared" si="123"/>
        <v>6.9001644602776652E-3</v>
      </c>
      <c r="U402" s="82">
        <f t="shared" si="124"/>
        <v>4.1999812456031118E-3</v>
      </c>
      <c r="V402" s="82">
        <f t="shared" si="125"/>
        <v>4.7348772983757496E-3</v>
      </c>
      <c r="W402" s="82" t="str">
        <f t="shared" si="119"/>
        <v/>
      </c>
      <c r="X402" s="82" t="str">
        <f t="shared" si="120"/>
        <v/>
      </c>
      <c r="Y402" s="82" t="str">
        <f t="shared" si="121"/>
        <v/>
      </c>
    </row>
    <row r="403" spans="1:25" ht="15.75" customHeight="1" x14ac:dyDescent="0.2">
      <c r="A403" s="211">
        <v>44054</v>
      </c>
      <c r="B403" s="281">
        <v>1040.994985</v>
      </c>
      <c r="C403" s="281">
        <v>1166.5028090000001</v>
      </c>
      <c r="D403" s="281">
        <v>1167.159134</v>
      </c>
      <c r="E403" s="281">
        <v>1061.661687</v>
      </c>
      <c r="F403" s="281">
        <v>1192.4129829999999</v>
      </c>
      <c r="G403" s="82" t="str">
        <f t="shared" si="113"/>
        <v/>
      </c>
      <c r="H403" s="82" t="str">
        <f t="shared" si="114"/>
        <v/>
      </c>
      <c r="I403" s="82" t="str">
        <f t="shared" si="115"/>
        <v/>
      </c>
      <c r="J403" s="82">
        <f t="shared" si="116"/>
        <v>-2.0666701999999988E-2</v>
      </c>
      <c r="K403" s="82">
        <f t="shared" si="117"/>
        <v>-2.5910173999999869E-2</v>
      </c>
      <c r="L403" s="82">
        <f t="shared" si="118"/>
        <v>-2.5253848999999946E-2</v>
      </c>
      <c r="N403">
        <f t="shared" si="122"/>
        <v>1328</v>
      </c>
      <c r="O403" s="212" cm="1">
        <f t="array" ref="O403">INDEX($A:$A,N403)</f>
        <v>45400</v>
      </c>
      <c r="P403" cm="1">
        <f t="array" ref="P403">INDEX(B:B,$N403)/INDEX(B:B,$N$2)*1000</f>
        <v>1127.7707497568442</v>
      </c>
      <c r="Q403" cm="1">
        <f t="array" ref="Q403">INDEX(C:C,$N403)/INDEX(C:C,$N$2)*1000</f>
        <v>1125.0131163432195</v>
      </c>
      <c r="R403" cm="1">
        <f t="array" ref="R403">INDEX(D:D,$N403)/INDEX(D:D,$N$2)*1000</f>
        <v>1125.5593940723472</v>
      </c>
      <c r="S403" cm="1">
        <f t="array" ref="S403">INDEX(E:E,$N403)/INDEX(E:E,$N$2)*1000</f>
        <v>1120.6963141792764</v>
      </c>
      <c r="T403" s="82">
        <f t="shared" si="123"/>
        <v>7.0744355775677831E-3</v>
      </c>
      <c r="U403" s="82">
        <f t="shared" si="124"/>
        <v>4.3168021639430664E-3</v>
      </c>
      <c r="V403" s="82">
        <f t="shared" si="125"/>
        <v>4.8630798930707894E-3</v>
      </c>
      <c r="W403" s="82" t="str">
        <f t="shared" si="119"/>
        <v/>
      </c>
      <c r="X403" s="82" t="str">
        <f t="shared" si="120"/>
        <v/>
      </c>
      <c r="Y403" s="82" t="str">
        <f t="shared" si="121"/>
        <v/>
      </c>
    </row>
    <row r="404" spans="1:25" ht="15.75" customHeight="1" x14ac:dyDescent="0.2">
      <c r="A404" s="211">
        <v>44055</v>
      </c>
      <c r="B404" s="281">
        <v>1042.2001250000001</v>
      </c>
      <c r="C404" s="281">
        <v>1170.109203</v>
      </c>
      <c r="D404" s="281">
        <v>1170.326096</v>
      </c>
      <c r="E404" s="281">
        <v>1064.0412679999999</v>
      </c>
      <c r="F404" s="281">
        <v>1195.085626</v>
      </c>
      <c r="G404" s="82" t="str">
        <f t="shared" si="113"/>
        <v/>
      </c>
      <c r="H404" s="82" t="str">
        <f t="shared" si="114"/>
        <v/>
      </c>
      <c r="I404" s="82" t="str">
        <f t="shared" si="115"/>
        <v/>
      </c>
      <c r="J404" s="82">
        <f t="shared" si="116"/>
        <v>-2.1841142999999875E-2</v>
      </c>
      <c r="K404" s="82">
        <f t="shared" si="117"/>
        <v>-2.4976423000000067E-2</v>
      </c>
      <c r="L404" s="82">
        <f t="shared" si="118"/>
        <v>-2.475953000000004E-2</v>
      </c>
      <c r="N404">
        <f t="shared" si="122"/>
        <v>1329</v>
      </c>
      <c r="O404" s="212" cm="1">
        <f t="array" ref="O404">INDEX($A:$A,N404)</f>
        <v>45401</v>
      </c>
      <c r="P404" cm="1">
        <f t="array" ref="P404">INDEX(B:B,$N404)/INDEX(B:B,$N$2)*1000</f>
        <v>1126.985426749759</v>
      </c>
      <c r="Q404" cm="1">
        <f t="array" ref="Q404">INDEX(C:C,$N404)/INDEX(C:C,$N$2)*1000</f>
        <v>1124.399727819341</v>
      </c>
      <c r="R404" cm="1">
        <f t="array" ref="R404">INDEX(D:D,$N404)/INDEX(D:D,$N$2)*1000</f>
        <v>1124.911945364031</v>
      </c>
      <c r="S404" cm="1">
        <f t="array" ref="S404">INDEX(E:E,$N404)/INDEX(E:E,$N$2)*1000</f>
        <v>1120.720164610954</v>
      </c>
      <c r="T404" s="82">
        <f t="shared" si="123"/>
        <v>6.2652621388049282E-3</v>
      </c>
      <c r="U404" s="82">
        <f t="shared" si="124"/>
        <v>3.6795632083869807E-3</v>
      </c>
      <c r="V404" s="82">
        <f t="shared" si="125"/>
        <v>4.1917807530769549E-3</v>
      </c>
      <c r="W404" s="82" t="str">
        <f t="shared" si="119"/>
        <v/>
      </c>
      <c r="X404" s="82" t="str">
        <f t="shared" si="120"/>
        <v/>
      </c>
      <c r="Y404" s="82" t="str">
        <f t="shared" si="121"/>
        <v/>
      </c>
    </row>
    <row r="405" spans="1:25" ht="15.75" customHeight="1" x14ac:dyDescent="0.2">
      <c r="A405" s="211">
        <v>44056</v>
      </c>
      <c r="B405" s="281">
        <v>1038.180985</v>
      </c>
      <c r="C405" s="281">
        <v>1165.9493480000001</v>
      </c>
      <c r="D405" s="281">
        <v>1166.0966129999999</v>
      </c>
      <c r="E405" s="281">
        <v>1059.7543350000001</v>
      </c>
      <c r="F405" s="281">
        <v>1190.270726</v>
      </c>
      <c r="G405" s="82" t="str">
        <f t="shared" si="113"/>
        <v/>
      </c>
      <c r="H405" s="82" t="str">
        <f t="shared" si="114"/>
        <v/>
      </c>
      <c r="I405" s="82" t="str">
        <f t="shared" si="115"/>
        <v/>
      </c>
      <c r="J405" s="82">
        <f t="shared" si="116"/>
        <v>-2.157335000000012E-2</v>
      </c>
      <c r="K405" s="82">
        <f t="shared" si="117"/>
        <v>-2.4321377999999869E-2</v>
      </c>
      <c r="L405" s="82">
        <f t="shared" si="118"/>
        <v>-2.4174113000000035E-2</v>
      </c>
      <c r="N405">
        <f t="shared" si="122"/>
        <v>1330</v>
      </c>
      <c r="O405" s="212" cm="1">
        <f t="array" ref="O405">INDEX($A:$A,N405)</f>
        <v>45404</v>
      </c>
      <c r="P405" cm="1">
        <f t="array" ref="P405">INDEX(B:B,$N405)/INDEX(B:B,$N$2)*1000</f>
        <v>1129.4767024561429</v>
      </c>
      <c r="Q405" cm="1">
        <f t="array" ref="Q405">INDEX(C:C,$N405)/INDEX(C:C,$N$2)*1000</f>
        <v>1126.7543315840537</v>
      </c>
      <c r="R405" cm="1">
        <f t="array" ref="R405">INDEX(D:D,$N405)/INDEX(D:D,$N$2)*1000</f>
        <v>1127.2936231499011</v>
      </c>
      <c r="S405" cm="1">
        <f t="array" ref="S405">INDEX(E:E,$N405)/INDEX(E:E,$N$2)*1000</f>
        <v>1122.6792913784925</v>
      </c>
      <c r="T405" s="82">
        <f t="shared" si="123"/>
        <v>6.7974110776503945E-3</v>
      </c>
      <c r="U405" s="82">
        <f t="shared" si="124"/>
        <v>4.0750402055612081E-3</v>
      </c>
      <c r="V405" s="82">
        <f t="shared" si="125"/>
        <v>4.6143317714086151E-3</v>
      </c>
      <c r="W405" s="82" t="str">
        <f t="shared" si="119"/>
        <v/>
      </c>
      <c r="X405" s="82" t="str">
        <f t="shared" si="120"/>
        <v/>
      </c>
      <c r="Y405" s="82" t="str">
        <f t="shared" si="121"/>
        <v/>
      </c>
    </row>
    <row r="406" spans="1:25" ht="15.75" customHeight="1" x14ac:dyDescent="0.2">
      <c r="A406" s="211">
        <v>44057</v>
      </c>
      <c r="B406" s="281">
        <v>1038.792625</v>
      </c>
      <c r="C406" s="281">
        <v>1166.2163129999999</v>
      </c>
      <c r="D406" s="281">
        <v>1166.4456070000001</v>
      </c>
      <c r="E406" s="281">
        <v>1060.2958080000001</v>
      </c>
      <c r="F406" s="281">
        <v>1190.8788850000001</v>
      </c>
      <c r="G406" s="82" t="str">
        <f t="shared" si="113"/>
        <v/>
      </c>
      <c r="H406" s="82" t="str">
        <f t="shared" si="114"/>
        <v/>
      </c>
      <c r="I406" s="82" t="str">
        <f t="shared" si="115"/>
        <v/>
      </c>
      <c r="J406" s="82">
        <f t="shared" si="116"/>
        <v>-2.1503183000000037E-2</v>
      </c>
      <c r="K406" s="82">
        <f t="shared" si="117"/>
        <v>-2.4662572000000181E-2</v>
      </c>
      <c r="L406" s="82">
        <f t="shared" si="118"/>
        <v>-2.4433277999999971E-2</v>
      </c>
      <c r="N406">
        <f t="shared" si="122"/>
        <v>1331</v>
      </c>
      <c r="O406" s="212" cm="1">
        <f t="array" ref="O406">INDEX($A:$A,N406)</f>
        <v>45405</v>
      </c>
      <c r="P406" cm="1">
        <f t="array" ref="P406">INDEX(B:B,$N406)/INDEX(B:B,$N$2)*1000</f>
        <v>1132.6153313566335</v>
      </c>
      <c r="Q406" cm="1">
        <f t="array" ref="Q406">INDEX(C:C,$N406)/INDEX(C:C,$N$2)*1000</f>
        <v>1130.0468381664766</v>
      </c>
      <c r="R406" cm="1">
        <f t="array" ref="R406">INDEX(D:D,$N406)/INDEX(D:D,$N$2)*1000</f>
        <v>1130.5556472374635</v>
      </c>
      <c r="S406" cm="1">
        <f t="array" ref="S406">INDEX(E:E,$N406)/INDEX(E:E,$N$2)*1000</f>
        <v>1125.2384971460888</v>
      </c>
      <c r="T406" s="82">
        <f t="shared" si="123"/>
        <v>7.3768342105447575E-3</v>
      </c>
      <c r="U406" s="82">
        <f t="shared" si="124"/>
        <v>4.8083410203878432E-3</v>
      </c>
      <c r="V406" s="82">
        <f t="shared" si="125"/>
        <v>5.3171500913747425E-3</v>
      </c>
      <c r="W406" s="82" t="str">
        <f t="shared" si="119"/>
        <v/>
      </c>
      <c r="X406" s="82" t="str">
        <f t="shared" si="120"/>
        <v/>
      </c>
      <c r="Y406" s="82" t="str">
        <f t="shared" si="121"/>
        <v/>
      </c>
    </row>
    <row r="407" spans="1:25" ht="15.75" customHeight="1" x14ac:dyDescent="0.2">
      <c r="A407" s="211">
        <v>44060</v>
      </c>
      <c r="B407" s="281">
        <v>1041.722745</v>
      </c>
      <c r="C407" s="281">
        <v>1169.2431819999999</v>
      </c>
      <c r="D407" s="281">
        <v>1169.5243780000001</v>
      </c>
      <c r="E407" s="281">
        <v>1063.422043</v>
      </c>
      <c r="F407" s="281">
        <v>1194.3901390000001</v>
      </c>
      <c r="G407" s="82" t="str">
        <f t="shared" si="113"/>
        <v/>
      </c>
      <c r="H407" s="82" t="str">
        <f t="shared" si="114"/>
        <v/>
      </c>
      <c r="I407" s="82" t="str">
        <f t="shared" si="115"/>
        <v/>
      </c>
      <c r="J407" s="82">
        <f t="shared" si="116"/>
        <v>-2.1699297999999999E-2</v>
      </c>
      <c r="K407" s="82">
        <f t="shared" si="117"/>
        <v>-2.5146957000000157E-2</v>
      </c>
      <c r="L407" s="82">
        <f t="shared" si="118"/>
        <v>-2.4865761000000021E-2</v>
      </c>
      <c r="N407">
        <f t="shared" si="122"/>
        <v>1332</v>
      </c>
      <c r="O407" s="212" cm="1">
        <f t="array" ref="O407">INDEX($A:$A,N407)</f>
        <v>45406</v>
      </c>
      <c r="P407" cm="1">
        <f t="array" ref="P407">INDEX(B:B,$N407)/INDEX(B:B,$N$2)*1000</f>
        <v>1130.3586744546865</v>
      </c>
      <c r="Q407" cm="1">
        <f t="array" ref="Q407">INDEX(C:C,$N407)/INDEX(C:C,$N$2)*1000</f>
        <v>1127.8255980003221</v>
      </c>
      <c r="R407" cm="1">
        <f t="array" ref="R407">INDEX(D:D,$N407)/INDEX(D:D,$N$2)*1000</f>
        <v>1128.327391372992</v>
      </c>
      <c r="S407" cm="1">
        <f t="array" ref="S407">INDEX(E:E,$N407)/INDEX(E:E,$N$2)*1000</f>
        <v>1122.4204223127779</v>
      </c>
      <c r="T407" s="82">
        <f t="shared" si="123"/>
        <v>7.9382521419086062E-3</v>
      </c>
      <c r="U407" s="82">
        <f t="shared" si="124"/>
        <v>5.405175687544215E-3</v>
      </c>
      <c r="V407" s="82">
        <f t="shared" si="125"/>
        <v>5.9069690602141234E-3</v>
      </c>
      <c r="W407" s="82" t="str">
        <f t="shared" si="119"/>
        <v/>
      </c>
      <c r="X407" s="82" t="str">
        <f t="shared" si="120"/>
        <v/>
      </c>
      <c r="Y407" s="82" t="str">
        <f t="shared" si="121"/>
        <v/>
      </c>
    </row>
    <row r="408" spans="1:25" ht="15.75" customHeight="1" x14ac:dyDescent="0.2">
      <c r="A408" s="211">
        <v>44061</v>
      </c>
      <c r="B408" s="281">
        <v>1042.3615500000001</v>
      </c>
      <c r="C408" s="281">
        <v>1169.288014</v>
      </c>
      <c r="D408" s="281">
        <v>1169.7005380000001</v>
      </c>
      <c r="E408" s="281">
        <v>1063.854646</v>
      </c>
      <c r="F408" s="281">
        <v>1194.8760199999999</v>
      </c>
      <c r="G408" s="82" t="str">
        <f t="shared" si="113"/>
        <v/>
      </c>
      <c r="H408" s="82" t="str">
        <f t="shared" si="114"/>
        <v/>
      </c>
      <c r="I408" s="82" t="str">
        <f t="shared" si="115"/>
        <v/>
      </c>
      <c r="J408" s="82">
        <f t="shared" si="116"/>
        <v>-2.1493095999999923E-2</v>
      </c>
      <c r="K408" s="82">
        <f t="shared" si="117"/>
        <v>-2.5588005999999951E-2</v>
      </c>
      <c r="L408" s="82">
        <f t="shared" si="118"/>
        <v>-2.5175481999999874E-2</v>
      </c>
      <c r="N408">
        <f t="shared" si="122"/>
        <v>1333</v>
      </c>
      <c r="O408" s="212" cm="1">
        <f t="array" ref="O408">INDEX($A:$A,N408)</f>
        <v>45407</v>
      </c>
      <c r="P408" cm="1">
        <f t="array" ref="P408">INDEX(B:B,$N408)/INDEX(B:B,$N$2)*1000</f>
        <v>1125.8826786931531</v>
      </c>
      <c r="Q408" cm="1">
        <f t="array" ref="Q408">INDEX(C:C,$N408)/INDEX(C:C,$N$2)*1000</f>
        <v>1123.3990893099683</v>
      </c>
      <c r="R408" cm="1">
        <f t="array" ref="R408">INDEX(D:D,$N408)/INDEX(D:D,$N$2)*1000</f>
        <v>1123.8910796999319</v>
      </c>
      <c r="S408" cm="1">
        <f t="array" ref="S408">INDEX(E:E,$N408)/INDEX(E:E,$N$2)*1000</f>
        <v>1117.9085594381561</v>
      </c>
      <c r="T408" s="82">
        <f t="shared" si="123"/>
        <v>7.9741192549970495E-3</v>
      </c>
      <c r="U408" s="82">
        <f t="shared" si="124"/>
        <v>5.4905298718122136E-3</v>
      </c>
      <c r="V408" s="82">
        <f t="shared" si="125"/>
        <v>5.9825202617757893E-3</v>
      </c>
      <c r="W408" s="82" t="str">
        <f t="shared" si="119"/>
        <v/>
      </c>
      <c r="X408" s="82" t="str">
        <f t="shared" si="120"/>
        <v/>
      </c>
      <c r="Y408" s="82" t="str">
        <f t="shared" si="121"/>
        <v/>
      </c>
    </row>
    <row r="409" spans="1:25" ht="15.75" customHeight="1" x14ac:dyDescent="0.2">
      <c r="A409" s="211">
        <v>44062</v>
      </c>
      <c r="B409" s="281">
        <v>1040.5061250000001</v>
      </c>
      <c r="C409" s="281">
        <v>1166.8032499999999</v>
      </c>
      <c r="D409" s="281">
        <v>1167.2937549999999</v>
      </c>
      <c r="E409" s="281">
        <v>1061.9552639999999</v>
      </c>
      <c r="F409" s="281">
        <v>1192.742716</v>
      </c>
      <c r="G409" s="82" t="str">
        <f t="shared" si="113"/>
        <v/>
      </c>
      <c r="H409" s="82" t="str">
        <f t="shared" si="114"/>
        <v/>
      </c>
      <c r="I409" s="82" t="str">
        <f t="shared" si="115"/>
        <v/>
      </c>
      <c r="J409" s="82">
        <f t="shared" si="116"/>
        <v>-2.1449138999999832E-2</v>
      </c>
      <c r="K409" s="82">
        <f t="shared" si="117"/>
        <v>-2.5939466000000039E-2</v>
      </c>
      <c r="L409" s="82">
        <f t="shared" si="118"/>
        <v>-2.5448961000000055E-2</v>
      </c>
      <c r="N409">
        <f t="shared" si="122"/>
        <v>1334</v>
      </c>
      <c r="O409" s="212" cm="1">
        <f t="array" ref="O409">INDEX($A:$A,N409)</f>
        <v>45408</v>
      </c>
      <c r="P409" cm="1">
        <f t="array" ref="P409">INDEX(B:B,$N409)/INDEX(B:B,$N$2)*1000</f>
        <v>1131.3776039160718</v>
      </c>
      <c r="Q409" cm="1">
        <f t="array" ref="Q409">INDEX(C:C,$N409)/INDEX(C:C,$N$2)*1000</f>
        <v>1129.1191810798673</v>
      </c>
      <c r="R409" cm="1">
        <f t="array" ref="R409">INDEX(D:D,$N409)/INDEX(D:D,$N$2)*1000</f>
        <v>1129.5665665130059</v>
      </c>
      <c r="S409" cm="1">
        <f t="array" ref="S409">INDEX(E:E,$N409)/INDEX(E:E,$N$2)*1000</f>
        <v>1123.2317171577211</v>
      </c>
      <c r="T409" s="82">
        <f t="shared" si="123"/>
        <v>8.1458867583507986E-3</v>
      </c>
      <c r="U409" s="82">
        <f t="shared" si="124"/>
        <v>5.8874639221462534E-3</v>
      </c>
      <c r="V409" s="82">
        <f t="shared" si="125"/>
        <v>6.3348493552848597E-3</v>
      </c>
      <c r="W409" s="82" t="str">
        <f t="shared" si="119"/>
        <v/>
      </c>
      <c r="X409" s="82" t="str">
        <f t="shared" si="120"/>
        <v/>
      </c>
      <c r="Y409" s="82" t="str">
        <f t="shared" si="121"/>
        <v/>
      </c>
    </row>
    <row r="410" spans="1:25" ht="15.75" customHeight="1" x14ac:dyDescent="0.2">
      <c r="A410" s="211">
        <v>44063</v>
      </c>
      <c r="B410" s="281">
        <v>1041.0462050000001</v>
      </c>
      <c r="C410" s="281">
        <v>1167.4388610000001</v>
      </c>
      <c r="D410" s="281">
        <v>1167.9237720000001</v>
      </c>
      <c r="E410" s="281">
        <v>1062.3326280000001</v>
      </c>
      <c r="F410" s="281">
        <v>1193.166555</v>
      </c>
      <c r="G410" s="82" t="str">
        <f t="shared" si="113"/>
        <v/>
      </c>
      <c r="H410" s="82" t="str">
        <f t="shared" si="114"/>
        <v/>
      </c>
      <c r="I410" s="82" t="str">
        <f t="shared" si="115"/>
        <v/>
      </c>
      <c r="J410" s="82">
        <f t="shared" si="116"/>
        <v>-2.1286423000000013E-2</v>
      </c>
      <c r="K410" s="82">
        <f t="shared" si="117"/>
        <v>-2.5727693999999929E-2</v>
      </c>
      <c r="L410" s="82">
        <f t="shared" si="118"/>
        <v>-2.5242782999999918E-2</v>
      </c>
      <c r="N410">
        <f t="shared" si="122"/>
        <v>1335</v>
      </c>
      <c r="O410" s="212" cm="1">
        <f t="array" ref="O410">INDEX($A:$A,N410)</f>
        <v>45411</v>
      </c>
      <c r="P410" cm="1">
        <f t="array" ref="P410">INDEX(B:B,$N410)/INDEX(B:B,$N$2)*1000</f>
        <v>1135.6311062398465</v>
      </c>
      <c r="Q410" cm="1">
        <f t="array" ref="Q410">INDEX(C:C,$N410)/INDEX(C:C,$N$2)*1000</f>
        <v>1133.9481021609095</v>
      </c>
      <c r="R410" cm="1">
        <f t="array" ref="R410">INDEX(D:D,$N410)/INDEX(D:D,$N$2)*1000</f>
        <v>1134.2814998836402</v>
      </c>
      <c r="S410" cm="1">
        <f t="array" ref="S410">INDEX(E:E,$N410)/INDEX(E:E,$N$2)*1000</f>
        <v>1127.9641415906108</v>
      </c>
      <c r="T410" s="82">
        <f t="shared" si="123"/>
        <v>7.6669646492357512E-3</v>
      </c>
      <c r="U410" s="82">
        <f t="shared" si="124"/>
        <v>5.9839605702986772E-3</v>
      </c>
      <c r="V410" s="82">
        <f t="shared" si="125"/>
        <v>6.3173582930294283E-3</v>
      </c>
      <c r="W410" s="82" t="str">
        <f t="shared" si="119"/>
        <v/>
      </c>
      <c r="X410" s="82" t="str">
        <f t="shared" si="120"/>
        <v/>
      </c>
      <c r="Y410" s="82" t="str">
        <f t="shared" si="121"/>
        <v/>
      </c>
    </row>
    <row r="411" spans="1:25" ht="15.75" customHeight="1" x14ac:dyDescent="0.2">
      <c r="A411" s="211">
        <v>44064</v>
      </c>
      <c r="B411" s="281">
        <v>1041.2192849999999</v>
      </c>
      <c r="C411" s="281">
        <v>1168.175684</v>
      </c>
      <c r="D411" s="281">
        <v>1168.5547750000001</v>
      </c>
      <c r="E411" s="281">
        <v>1062.377716</v>
      </c>
      <c r="F411" s="281">
        <v>1193.2171960000001</v>
      </c>
      <c r="G411" s="82" t="str">
        <f t="shared" si="113"/>
        <v/>
      </c>
      <c r="H411" s="82" t="str">
        <f t="shared" si="114"/>
        <v/>
      </c>
      <c r="I411" s="82" t="str">
        <f t="shared" si="115"/>
        <v/>
      </c>
      <c r="J411" s="82">
        <f t="shared" si="116"/>
        <v>-2.1158431000000064E-2</v>
      </c>
      <c r="K411" s="82">
        <f t="shared" si="117"/>
        <v>-2.5041512000000012E-2</v>
      </c>
      <c r="L411" s="82">
        <f t="shared" si="118"/>
        <v>-2.4662420999999993E-2</v>
      </c>
      <c r="N411">
        <f t="shared" si="122"/>
        <v>1336</v>
      </c>
      <c r="O411" s="212" cm="1">
        <f t="array" ref="O411">INDEX($A:$A,N411)</f>
        <v>45412</v>
      </c>
      <c r="P411" cm="1">
        <f t="array" ref="P411">INDEX(B:B,$N411)/INDEX(B:B,$N$2)*1000</f>
        <v>1131.0076194361795</v>
      </c>
      <c r="Q411" cm="1">
        <f t="array" ref="Q411">INDEX(C:C,$N411)/INDEX(C:C,$N$2)*1000</f>
        <v>1128.4440377835128</v>
      </c>
      <c r="R411" cm="1">
        <f t="array" ref="R411">INDEX(D:D,$N411)/INDEX(D:D,$N$2)*1000</f>
        <v>1128.9518740248359</v>
      </c>
      <c r="S411" cm="1">
        <f t="array" ref="S411">INDEX(E:E,$N411)/INDEX(E:E,$N$2)*1000</f>
        <v>1123.3889637441011</v>
      </c>
      <c r="T411" s="82">
        <f t="shared" si="123"/>
        <v>7.6186556920783913E-3</v>
      </c>
      <c r="U411" s="82">
        <f t="shared" si="124"/>
        <v>5.0550740394116932E-3</v>
      </c>
      <c r="V411" s="82">
        <f t="shared" si="125"/>
        <v>5.5629102807347409E-3</v>
      </c>
      <c r="W411" s="82" t="str">
        <f t="shared" si="119"/>
        <v/>
      </c>
      <c r="X411" s="82" t="str">
        <f t="shared" si="120"/>
        <v/>
      </c>
      <c r="Y411" s="82" t="str">
        <f t="shared" si="121"/>
        <v/>
      </c>
    </row>
    <row r="412" spans="1:25" ht="15.75" customHeight="1" x14ac:dyDescent="0.2">
      <c r="A412" s="211">
        <v>44067</v>
      </c>
      <c r="B412" s="281">
        <v>1044.4116650000001</v>
      </c>
      <c r="C412" s="281">
        <v>1173.6241379999999</v>
      </c>
      <c r="D412" s="281">
        <v>1173.6401289999999</v>
      </c>
      <c r="E412" s="281">
        <v>1066.64906</v>
      </c>
      <c r="F412" s="281">
        <v>1198.0145869999999</v>
      </c>
      <c r="G412" s="82" t="str">
        <f t="shared" si="113"/>
        <v/>
      </c>
      <c r="H412" s="82" t="str">
        <f t="shared" si="114"/>
        <v/>
      </c>
      <c r="I412" s="82" t="str">
        <f t="shared" si="115"/>
        <v/>
      </c>
      <c r="J412" s="82">
        <f t="shared" si="116"/>
        <v>-2.2237394999999879E-2</v>
      </c>
      <c r="K412" s="82">
        <f t="shared" si="117"/>
        <v>-2.4390448999999991E-2</v>
      </c>
      <c r="L412" s="82">
        <f t="shared" si="118"/>
        <v>-2.4374458000000005E-2</v>
      </c>
      <c r="N412">
        <f t="shared" si="122"/>
        <v>1337</v>
      </c>
      <c r="O412" s="212" cm="1">
        <f t="array" ref="O412">INDEX($A:$A,N412)</f>
        <v>45413</v>
      </c>
      <c r="P412" cm="1">
        <f t="array" ref="P412">INDEX(B:B,$N412)/INDEX(B:B,$N$2)*1000</f>
        <v>1131.3834734536611</v>
      </c>
      <c r="Q412" cm="1">
        <f t="array" ref="Q412">INDEX(C:C,$N412)/INDEX(C:C,$N$2)*1000</f>
        <v>1129.3552961789164</v>
      </c>
      <c r="R412" cm="1">
        <f t="array" ref="R412">INDEX(D:D,$N412)/INDEX(D:D,$N$2)*1000</f>
        <v>1129.7570707207292</v>
      </c>
      <c r="S412" cm="1">
        <f t="array" ref="S412">INDEX(E:E,$N412)/INDEX(E:E,$N$2)*1000</f>
        <v>1124.2231765884355</v>
      </c>
      <c r="T412" s="82">
        <f t="shared" si="123"/>
        <v>7.1602968652255189E-3</v>
      </c>
      <c r="U412" s="82">
        <f t="shared" si="124"/>
        <v>5.1321195904808978E-3</v>
      </c>
      <c r="V412" s="82">
        <f t="shared" si="125"/>
        <v>5.5338941322936536E-3</v>
      </c>
      <c r="W412" s="82" t="str">
        <f t="shared" si="119"/>
        <v/>
      </c>
      <c r="X412" s="82" t="str">
        <f t="shared" si="120"/>
        <v/>
      </c>
      <c r="Y412" s="82" t="str">
        <f t="shared" si="121"/>
        <v/>
      </c>
    </row>
    <row r="413" spans="1:25" ht="15.75" customHeight="1" x14ac:dyDescent="0.2">
      <c r="A413" s="211">
        <v>44068</v>
      </c>
      <c r="B413" s="281">
        <v>1040.766705</v>
      </c>
      <c r="C413" s="281">
        <v>1170.8954389999999</v>
      </c>
      <c r="D413" s="281">
        <v>1170.6445980000001</v>
      </c>
      <c r="E413" s="281">
        <v>1063.0338099999999</v>
      </c>
      <c r="F413" s="281">
        <v>1193.9540919999999</v>
      </c>
      <c r="G413" s="82" t="str">
        <f t="shared" si="113"/>
        <v/>
      </c>
      <c r="H413" s="82" t="str">
        <f t="shared" si="114"/>
        <v/>
      </c>
      <c r="I413" s="82" t="str">
        <f t="shared" si="115"/>
        <v/>
      </c>
      <c r="J413" s="82">
        <f t="shared" si="116"/>
        <v>-2.2267104999999902E-2</v>
      </c>
      <c r="K413" s="82">
        <f t="shared" si="117"/>
        <v>-2.305865300000005E-2</v>
      </c>
      <c r="L413" s="82">
        <f t="shared" si="118"/>
        <v>-2.3309493999999858E-2</v>
      </c>
      <c r="N413">
        <f t="shared" si="122"/>
        <v>1338</v>
      </c>
      <c r="O413" s="212" cm="1">
        <f t="array" ref="O413">INDEX($A:$A,N413)</f>
        <v>45414</v>
      </c>
      <c r="P413" cm="1">
        <f t="array" ref="P413">INDEX(B:B,$N413)/INDEX(B:B,$N$2)*1000</f>
        <v>1136.7663503552658</v>
      </c>
      <c r="Q413" cm="1">
        <f t="array" ref="Q413">INDEX(C:C,$N413)/INDEX(C:C,$N$2)*1000</f>
        <v>1134.7280899304435</v>
      </c>
      <c r="R413" cm="1">
        <f t="array" ref="R413">INDEX(D:D,$N413)/INDEX(D:D,$N$2)*1000</f>
        <v>1135.1318619825565</v>
      </c>
      <c r="S413" cm="1">
        <f t="array" ref="S413">INDEX(E:E,$N413)/INDEX(E:E,$N$2)*1000</f>
        <v>1129.8604249500345</v>
      </c>
      <c r="T413" s="82">
        <f t="shared" si="123"/>
        <v>6.905925405231301E-3</v>
      </c>
      <c r="U413" s="82">
        <f t="shared" si="124"/>
        <v>4.8676649804090177E-3</v>
      </c>
      <c r="V413" s="82">
        <f t="shared" si="125"/>
        <v>5.2714370325220444E-3</v>
      </c>
      <c r="W413" s="82" t="str">
        <f t="shared" si="119"/>
        <v/>
      </c>
      <c r="X413" s="82" t="str">
        <f t="shared" si="120"/>
        <v/>
      </c>
      <c r="Y413" s="82" t="str">
        <f t="shared" si="121"/>
        <v/>
      </c>
    </row>
    <row r="414" spans="1:25" ht="15.75" customHeight="1" x14ac:dyDescent="0.2">
      <c r="A414" s="211">
        <v>44069</v>
      </c>
      <c r="B414" s="281">
        <v>1043.3468150000001</v>
      </c>
      <c r="C414" s="281">
        <v>1174.348825</v>
      </c>
      <c r="D414" s="281">
        <v>1173.9899109999999</v>
      </c>
      <c r="E414" s="281">
        <v>1065.5487929999999</v>
      </c>
      <c r="F414" s="281">
        <v>1196.778814</v>
      </c>
      <c r="G414" s="82" t="str">
        <f t="shared" si="113"/>
        <v/>
      </c>
      <c r="H414" s="82" t="str">
        <f t="shared" si="114"/>
        <v/>
      </c>
      <c r="I414" s="82" t="str">
        <f t="shared" si="115"/>
        <v/>
      </c>
      <c r="J414" s="82">
        <f t="shared" si="116"/>
        <v>-2.2201977999999827E-2</v>
      </c>
      <c r="K414" s="82">
        <f t="shared" si="117"/>
        <v>-2.2429988999999977E-2</v>
      </c>
      <c r="L414" s="82">
        <f t="shared" si="118"/>
        <v>-2.2788903000000117E-2</v>
      </c>
      <c r="N414">
        <f t="shared" si="122"/>
        <v>1339</v>
      </c>
      <c r="O414" s="212" cm="1">
        <f t="array" ref="O414">INDEX($A:$A,N414)</f>
        <v>45415</v>
      </c>
      <c r="P414" cm="1">
        <f t="array" ref="P414">INDEX(B:B,$N414)/INDEX(B:B,$N$2)*1000</f>
        <v>1143.9009811882113</v>
      </c>
      <c r="Q414" cm="1">
        <f t="array" ref="Q414">INDEX(C:C,$N414)/INDEX(C:C,$N$2)*1000</f>
        <v>1142.4656563951917</v>
      </c>
      <c r="R414" cm="1">
        <f t="array" ref="R414">INDEX(D:D,$N414)/INDEX(D:D,$N$2)*1000</f>
        <v>1142.7499897428911</v>
      </c>
      <c r="S414" cm="1">
        <f t="array" ref="S414">INDEX(E:E,$N414)/INDEX(E:E,$N$2)*1000</f>
        <v>1136.8188540219551</v>
      </c>
      <c r="T414" s="82">
        <f t="shared" si="123"/>
        <v>7.0821271662562142E-3</v>
      </c>
      <c r="U414" s="82">
        <f t="shared" si="124"/>
        <v>5.6468023732365964E-3</v>
      </c>
      <c r="V414" s="82">
        <f t="shared" si="125"/>
        <v>5.9311357209360267E-3</v>
      </c>
      <c r="W414" s="82" t="str">
        <f t="shared" si="119"/>
        <v/>
      </c>
      <c r="X414" s="82" t="str">
        <f t="shared" si="120"/>
        <v/>
      </c>
      <c r="Y414" s="82" t="str">
        <f t="shared" si="121"/>
        <v/>
      </c>
    </row>
    <row r="415" spans="1:25" ht="15.75" customHeight="1" x14ac:dyDescent="0.2">
      <c r="A415" s="211">
        <v>44070</v>
      </c>
      <c r="B415" s="281">
        <v>1039.1473550000001</v>
      </c>
      <c r="C415" s="281">
        <v>1170.5239469999999</v>
      </c>
      <c r="D415" s="281">
        <v>1169.9905020000001</v>
      </c>
      <c r="E415" s="281">
        <v>1061.458987</v>
      </c>
      <c r="F415" s="281">
        <v>1192.1853189999999</v>
      </c>
      <c r="G415" s="82" t="str">
        <f t="shared" si="113"/>
        <v/>
      </c>
      <c r="H415" s="82" t="str">
        <f t="shared" si="114"/>
        <v/>
      </c>
      <c r="I415" s="82" t="str">
        <f t="shared" si="115"/>
        <v/>
      </c>
      <c r="J415" s="82">
        <f t="shared" si="116"/>
        <v>-2.2311631999999918E-2</v>
      </c>
      <c r="K415" s="82">
        <f t="shared" si="117"/>
        <v>-2.1661372000000029E-2</v>
      </c>
      <c r="L415" s="82">
        <f t="shared" si="118"/>
        <v>-2.2194816999999829E-2</v>
      </c>
      <c r="N415">
        <f t="shared" si="122"/>
        <v>1340</v>
      </c>
      <c r="O415" s="212" cm="1">
        <f t="array" ref="O415">INDEX($A:$A,N415)</f>
        <v>45418</v>
      </c>
      <c r="P415" cm="1">
        <f t="array" ref="P415">INDEX(B:B,$N415)/INDEX(B:B,$N$2)*1000</f>
        <v>1151.0508201081761</v>
      </c>
      <c r="Q415" cm="1">
        <f t="array" ref="Q415">INDEX(C:C,$N415)/INDEX(C:C,$N$2)*1000</f>
        <v>1149.7493264469229</v>
      </c>
      <c r="R415" cm="1">
        <f t="array" ref="R415">INDEX(D:D,$N415)/INDEX(D:D,$N$2)*1000</f>
        <v>1150.0071475500915</v>
      </c>
      <c r="S415" cm="1">
        <f t="array" ref="S415">INDEX(E:E,$N415)/INDEX(E:E,$N$2)*1000</f>
        <v>1144.3547435618455</v>
      </c>
      <c r="T415" s="82">
        <f t="shared" si="123"/>
        <v>6.6960765463306869E-3</v>
      </c>
      <c r="U415" s="82">
        <f t="shared" si="124"/>
        <v>5.3945828850773979E-3</v>
      </c>
      <c r="V415" s="82">
        <f t="shared" si="125"/>
        <v>5.6524039882460781E-3</v>
      </c>
      <c r="W415" s="82" t="str">
        <f t="shared" si="119"/>
        <v/>
      </c>
      <c r="X415" s="82" t="str">
        <f t="shared" si="120"/>
        <v/>
      </c>
      <c r="Y415" s="82" t="str">
        <f t="shared" si="121"/>
        <v/>
      </c>
    </row>
    <row r="416" spans="1:25" ht="15.75" customHeight="1" x14ac:dyDescent="0.2">
      <c r="A416" s="211">
        <v>44071</v>
      </c>
      <c r="B416" s="281">
        <v>1040.3112450000001</v>
      </c>
      <c r="C416" s="281">
        <v>1172.8640210000001</v>
      </c>
      <c r="D416" s="281">
        <v>1172.1291880000001</v>
      </c>
      <c r="E416" s="281">
        <v>1062.6033420000001</v>
      </c>
      <c r="F416" s="281">
        <v>1193.470609</v>
      </c>
      <c r="G416" s="82" t="str">
        <f t="shared" si="113"/>
        <v/>
      </c>
      <c r="H416" s="82" t="str">
        <f t="shared" si="114"/>
        <v/>
      </c>
      <c r="I416" s="82" t="str">
        <f t="shared" si="115"/>
        <v/>
      </c>
      <c r="J416" s="82">
        <f t="shared" si="116"/>
        <v>-2.2292097000000014E-2</v>
      </c>
      <c r="K416" s="82">
        <f t="shared" si="117"/>
        <v>-2.0606587999999874E-2</v>
      </c>
      <c r="L416" s="82">
        <f t="shared" si="118"/>
        <v>-2.1341420999999854E-2</v>
      </c>
      <c r="N416">
        <f t="shared" si="122"/>
        <v>1341</v>
      </c>
      <c r="O416" s="212" cm="1">
        <f t="array" ref="O416">INDEX($A:$A,N416)</f>
        <v>45419</v>
      </c>
      <c r="P416" cm="1">
        <f t="array" ref="P416">INDEX(B:B,$N416)/INDEX(B:B,$N$2)*1000</f>
        <v>1154.1080699489266</v>
      </c>
      <c r="Q416" cm="1">
        <f t="array" ref="Q416">INDEX(C:C,$N416)/INDEX(C:C,$N$2)*1000</f>
        <v>1153.3066268580385</v>
      </c>
      <c r="R416" cm="1">
        <f t="array" ref="R416">INDEX(D:D,$N416)/INDEX(D:D,$N$2)*1000</f>
        <v>1153.4653900690917</v>
      </c>
      <c r="S416" cm="1">
        <f t="array" ref="S416">INDEX(E:E,$N416)/INDEX(E:E,$N$2)*1000</f>
        <v>1147.3259580013732</v>
      </c>
      <c r="T416" s="82">
        <f t="shared" si="123"/>
        <v>6.7821119475534033E-3</v>
      </c>
      <c r="U416" s="82">
        <f t="shared" si="124"/>
        <v>5.980668856665261E-3</v>
      </c>
      <c r="V416" s="82">
        <f t="shared" si="125"/>
        <v>6.139432067718417E-3</v>
      </c>
      <c r="W416" s="82" t="str">
        <f t="shared" si="119"/>
        <v/>
      </c>
      <c r="X416" s="82" t="str">
        <f t="shared" si="120"/>
        <v/>
      </c>
      <c r="Y416" s="82" t="str">
        <f t="shared" si="121"/>
        <v/>
      </c>
    </row>
    <row r="417" spans="1:25" ht="15.75" customHeight="1" x14ac:dyDescent="0.2">
      <c r="A417" s="211">
        <v>44074</v>
      </c>
      <c r="B417" s="281">
        <v>1038.1837149999999</v>
      </c>
      <c r="C417" s="281">
        <v>1169.0069470000001</v>
      </c>
      <c r="D417" s="281">
        <v>1168.5581990000001</v>
      </c>
      <c r="E417" s="281">
        <v>1060.7306619999999</v>
      </c>
      <c r="F417" s="281">
        <v>1191.367295</v>
      </c>
      <c r="G417" s="82" t="str">
        <f t="shared" si="113"/>
        <v/>
      </c>
      <c r="H417" s="82" t="str">
        <f t="shared" si="114"/>
        <v/>
      </c>
      <c r="I417" s="82" t="str">
        <f t="shared" si="115"/>
        <v/>
      </c>
      <c r="J417" s="82">
        <f t="shared" si="116"/>
        <v>-2.2546947000000046E-2</v>
      </c>
      <c r="K417" s="82">
        <f t="shared" si="117"/>
        <v>-2.2360347999999929E-2</v>
      </c>
      <c r="L417" s="82">
        <f t="shared" si="118"/>
        <v>-2.2809095999999952E-2</v>
      </c>
      <c r="N417">
        <f t="shared" si="122"/>
        <v>1342</v>
      </c>
      <c r="O417" s="212" cm="1">
        <f t="array" ref="O417">INDEX($A:$A,N417)</f>
        <v>45420</v>
      </c>
      <c r="P417" cm="1">
        <f t="array" ref="P417">INDEX(B:B,$N417)/INDEX(B:B,$N$2)*1000</f>
        <v>1151.8254011669098</v>
      </c>
      <c r="Q417" cm="1">
        <f t="array" ref="Q417">INDEX(C:C,$N417)/INDEX(C:C,$N$2)*1000</f>
        <v>1150.7094349629153</v>
      </c>
      <c r="R417" cm="1">
        <f t="array" ref="R417">INDEX(D:D,$N417)/INDEX(D:D,$N$2)*1000</f>
        <v>1150.9305035278098</v>
      </c>
      <c r="S417" cm="1">
        <f t="array" ref="S417">INDEX(E:E,$N417)/INDEX(E:E,$N$2)*1000</f>
        <v>1144.4486567027054</v>
      </c>
      <c r="T417" s="82">
        <f t="shared" si="123"/>
        <v>7.3767444642044207E-3</v>
      </c>
      <c r="U417" s="82">
        <f t="shared" si="124"/>
        <v>6.2607782602099177E-3</v>
      </c>
      <c r="V417" s="82">
        <f t="shared" si="125"/>
        <v>6.4818468251044122E-3</v>
      </c>
      <c r="W417" s="82" t="str">
        <f t="shared" si="119"/>
        <v/>
      </c>
      <c r="X417" s="82" t="str">
        <f t="shared" si="120"/>
        <v/>
      </c>
      <c r="Y417" s="82" t="str">
        <f t="shared" si="121"/>
        <v/>
      </c>
    </row>
    <row r="418" spans="1:25" ht="15.75" customHeight="1" x14ac:dyDescent="0.2">
      <c r="A418" s="211">
        <v>44075</v>
      </c>
      <c r="B418" s="281">
        <v>1044.711505</v>
      </c>
      <c r="C418" s="281">
        <v>1176.751964</v>
      </c>
      <c r="D418" s="281">
        <v>1176.223389</v>
      </c>
      <c r="E418" s="281">
        <v>1067.1122539999999</v>
      </c>
      <c r="F418" s="281">
        <v>1198.5348260000001</v>
      </c>
      <c r="G418" s="82" t="str">
        <f t="shared" si="113"/>
        <v/>
      </c>
      <c r="H418" s="82" t="str">
        <f t="shared" si="114"/>
        <v/>
      </c>
      <c r="I418" s="82" t="str">
        <f t="shared" si="115"/>
        <v/>
      </c>
      <c r="J418" s="82">
        <f t="shared" si="116"/>
        <v>-2.2400748999999904E-2</v>
      </c>
      <c r="K418" s="82">
        <f t="shared" si="117"/>
        <v>-2.1782862000000024E-2</v>
      </c>
      <c r="L418" s="82">
        <f t="shared" si="118"/>
        <v>-2.2311437000000069E-2</v>
      </c>
      <c r="N418">
        <f t="shared" si="122"/>
        <v>1343</v>
      </c>
      <c r="O418" s="212" cm="1">
        <f t="array" ref="O418">INDEX($A:$A,N418)</f>
        <v>45421</v>
      </c>
      <c r="P418" cm="1">
        <f t="array" ref="P418">INDEX(B:B,$N418)/INDEX(B:B,$N$2)*1000</f>
        <v>1153.5829751600809</v>
      </c>
      <c r="Q418" cm="1">
        <f t="array" ref="Q418">INDEX(C:C,$N418)/INDEX(C:C,$N$2)*1000</f>
        <v>1159.7841711379492</v>
      </c>
      <c r="R418" cm="1">
        <f t="array" ref="R418">INDEX(D:D,$N418)/INDEX(D:D,$N$2)*1000</f>
        <v>1158.5557388266366</v>
      </c>
      <c r="S418" cm="1">
        <f t="array" ref="S418">INDEX(E:E,$N418)/INDEX(E:E,$N$2)*1000</f>
        <v>1146.2557124178145</v>
      </c>
      <c r="T418" s="82">
        <f t="shared" si="123"/>
        <v>7.3272627422663848E-3</v>
      </c>
      <c r="U418" s="82">
        <f t="shared" si="124"/>
        <v>1.3528458720134723E-2</v>
      </c>
      <c r="V418" s="82">
        <f t="shared" si="125"/>
        <v>1.2300026408822077E-2</v>
      </c>
      <c r="W418" s="82" t="str">
        <f t="shared" si="119"/>
        <v/>
      </c>
      <c r="X418" s="82" t="str">
        <f t="shared" si="120"/>
        <v/>
      </c>
      <c r="Y418" s="82" t="str">
        <f t="shared" si="121"/>
        <v/>
      </c>
    </row>
    <row r="419" spans="1:25" ht="15.75" customHeight="1" x14ac:dyDescent="0.2">
      <c r="A419" s="211">
        <v>44076</v>
      </c>
      <c r="B419" s="281">
        <v>1052.2044350000001</v>
      </c>
      <c r="C419" s="281">
        <v>1184.9422030000001</v>
      </c>
      <c r="D419" s="281">
        <v>1184.458562</v>
      </c>
      <c r="E419" s="281">
        <v>1074.424614</v>
      </c>
      <c r="F419" s="281">
        <v>1206.747756</v>
      </c>
      <c r="G419" s="82" t="str">
        <f t="shared" si="113"/>
        <v/>
      </c>
      <c r="H419" s="82" t="str">
        <f t="shared" si="114"/>
        <v/>
      </c>
      <c r="I419" s="82" t="str">
        <f t="shared" si="115"/>
        <v/>
      </c>
      <c r="J419" s="82">
        <f t="shared" si="116"/>
        <v>-2.2220178999999916E-2</v>
      </c>
      <c r="K419" s="82">
        <f t="shared" si="117"/>
        <v>-2.1805552999999919E-2</v>
      </c>
      <c r="L419" s="82">
        <f t="shared" si="118"/>
        <v>-2.2289193999999953E-2</v>
      </c>
      <c r="N419">
        <f t="shared" si="122"/>
        <v>1344</v>
      </c>
      <c r="O419" s="212" cm="1">
        <f t="array" ref="O419">INDEX($A:$A,N419)</f>
        <v>45422</v>
      </c>
      <c r="P419" cm="1">
        <f t="array" ref="P419">INDEX(B:B,$N419)/INDEX(B:B,$N$2)*1000</f>
        <v>1151.6687818473199</v>
      </c>
      <c r="Q419" cm="1">
        <f t="array" ref="Q419">INDEX(C:C,$N419)/INDEX(C:C,$N$2)*1000</f>
        <v>1157.8356636029116</v>
      </c>
      <c r="R419" cm="1">
        <f t="array" ref="R419">INDEX(D:D,$N419)/INDEX(D:D,$N$2)*1000</f>
        <v>1156.6140279019473</v>
      </c>
      <c r="S419" cm="1">
        <f t="array" ref="S419">INDEX(E:E,$N419)/INDEX(E:E,$N$2)*1000</f>
        <v>1143.8179289742602</v>
      </c>
      <c r="T419" s="82">
        <f t="shared" si="123"/>
        <v>7.8508528730596942E-3</v>
      </c>
      <c r="U419" s="82">
        <f t="shared" si="124"/>
        <v>1.4017734628651397E-2</v>
      </c>
      <c r="V419" s="82">
        <f t="shared" si="125"/>
        <v>1.2796098927687126E-2</v>
      </c>
      <c r="W419" s="82" t="str">
        <f t="shared" si="119"/>
        <v/>
      </c>
      <c r="X419" s="82" t="str">
        <f t="shared" si="120"/>
        <v/>
      </c>
      <c r="Y419" s="82" t="str">
        <f t="shared" si="121"/>
        <v/>
      </c>
    </row>
    <row r="420" spans="1:25" ht="15.75" customHeight="1" x14ac:dyDescent="0.2">
      <c r="A420" s="211">
        <v>44077</v>
      </c>
      <c r="B420" s="281">
        <v>1042.917915</v>
      </c>
      <c r="C420" s="281">
        <v>1172.220243</v>
      </c>
      <c r="D420" s="281">
        <v>1172.182618</v>
      </c>
      <c r="E420" s="281">
        <v>1065.4084600000001</v>
      </c>
      <c r="F420" s="281">
        <v>1196.6211969999999</v>
      </c>
      <c r="G420" s="82" t="str">
        <f t="shared" si="113"/>
        <v/>
      </c>
      <c r="H420" s="82" t="str">
        <f t="shared" si="114"/>
        <v/>
      </c>
      <c r="I420" s="82" t="str">
        <f t="shared" si="115"/>
        <v/>
      </c>
      <c r="J420" s="82">
        <f t="shared" si="116"/>
        <v>-2.2490545000000112E-2</v>
      </c>
      <c r="K420" s="82">
        <f t="shared" si="117"/>
        <v>-2.4400953999999957E-2</v>
      </c>
      <c r="L420" s="82">
        <f t="shared" si="118"/>
        <v>-2.4438578999999891E-2</v>
      </c>
      <c r="N420">
        <f t="shared" si="122"/>
        <v>1345</v>
      </c>
      <c r="O420" s="212" cm="1">
        <f t="array" ref="O420">INDEX($A:$A,N420)</f>
        <v>45425</v>
      </c>
      <c r="P420" cm="1">
        <f t="array" ref="P420">INDEX(B:B,$N420)/INDEX(B:B,$N$2)*1000</f>
        <v>1152.2698457119973</v>
      </c>
      <c r="Q420" cm="1">
        <f t="array" ref="Q420">INDEX(C:C,$N420)/INDEX(C:C,$N$2)*1000</f>
        <v>1158.7379298077406</v>
      </c>
      <c r="R420" cm="1">
        <f t="array" ref="R420">INDEX(D:D,$N420)/INDEX(D:D,$N$2)*1000</f>
        <v>1157.4566274926863</v>
      </c>
      <c r="S420" cm="1">
        <f t="array" ref="S420">INDEX(E:E,$N420)/INDEX(E:E,$N$2)*1000</f>
        <v>1144.6521593199309</v>
      </c>
      <c r="T420" s="82">
        <f t="shared" si="123"/>
        <v>7.6176863920663892E-3</v>
      </c>
      <c r="U420" s="82">
        <f t="shared" si="124"/>
        <v>1.4085770487809669E-2</v>
      </c>
      <c r="V420" s="82">
        <f t="shared" si="125"/>
        <v>1.2804468172755377E-2</v>
      </c>
      <c r="W420" s="82" t="str">
        <f t="shared" si="119"/>
        <v/>
      </c>
      <c r="X420" s="82" t="str">
        <f t="shared" si="120"/>
        <v/>
      </c>
      <c r="Y420" s="82" t="str">
        <f t="shared" si="121"/>
        <v/>
      </c>
    </row>
    <row r="421" spans="1:25" ht="15.75" customHeight="1" x14ac:dyDescent="0.2">
      <c r="A421" s="211">
        <v>44078</v>
      </c>
      <c r="B421" s="281">
        <v>1036.2109250000001</v>
      </c>
      <c r="C421" s="281">
        <v>1163.789012</v>
      </c>
      <c r="D421" s="281">
        <v>1163.9258170000001</v>
      </c>
      <c r="E421" s="281">
        <v>1058.8388319999999</v>
      </c>
      <c r="F421" s="281">
        <v>1189.2424719999999</v>
      </c>
      <c r="G421" s="82" t="str">
        <f t="shared" si="113"/>
        <v/>
      </c>
      <c r="H421" s="82" t="str">
        <f t="shared" si="114"/>
        <v/>
      </c>
      <c r="I421" s="82" t="str">
        <f t="shared" si="115"/>
        <v/>
      </c>
      <c r="J421" s="82">
        <f t="shared" si="116"/>
        <v>-2.2627906999999822E-2</v>
      </c>
      <c r="K421" s="82">
        <f t="shared" si="117"/>
        <v>-2.5453459999999949E-2</v>
      </c>
      <c r="L421" s="82">
        <f t="shared" si="118"/>
        <v>-2.5316654999999855E-2</v>
      </c>
      <c r="N421">
        <f t="shared" si="122"/>
        <v>1346</v>
      </c>
      <c r="O421" s="212" cm="1">
        <f t="array" ref="O421">INDEX($A:$A,N421)</f>
        <v>45426</v>
      </c>
      <c r="P421" cm="1">
        <f t="array" ref="P421">INDEX(B:B,$N421)/INDEX(B:B,$N$2)*1000</f>
        <v>1153.4861882073728</v>
      </c>
      <c r="Q421" cm="1">
        <f t="array" ref="Q421">INDEX(C:C,$N421)/INDEX(C:C,$N$2)*1000</f>
        <v>1160.3563196451491</v>
      </c>
      <c r="R421" cm="1">
        <f t="array" ref="R421">INDEX(D:D,$N421)/INDEX(D:D,$N$2)*1000</f>
        <v>1158.9953730457332</v>
      </c>
      <c r="S421" cm="1">
        <f t="array" ref="S421">INDEX(E:E,$N421)/INDEX(E:E,$N$2)*1000</f>
        <v>1145.8126447083982</v>
      </c>
      <c r="T421" s="82">
        <f t="shared" si="123"/>
        <v>7.6735434989745957E-3</v>
      </c>
      <c r="U421" s="82">
        <f t="shared" si="124"/>
        <v>1.4543674936750904E-2</v>
      </c>
      <c r="V421" s="82">
        <f t="shared" si="125"/>
        <v>1.3182728337334993E-2</v>
      </c>
      <c r="W421" s="82" t="str">
        <f t="shared" si="119"/>
        <v/>
      </c>
      <c r="X421" s="82" t="str">
        <f t="shared" si="120"/>
        <v/>
      </c>
      <c r="Y421" s="82" t="str">
        <f t="shared" si="121"/>
        <v/>
      </c>
    </row>
    <row r="422" spans="1:25" ht="15.75" customHeight="1" x14ac:dyDescent="0.2">
      <c r="A422" s="211">
        <v>44082</v>
      </c>
      <c r="B422" s="281">
        <v>1032.1395050000001</v>
      </c>
      <c r="C422" s="281">
        <v>1157.4146089999999</v>
      </c>
      <c r="D422" s="281">
        <v>1157.9024340000001</v>
      </c>
      <c r="E422" s="281">
        <v>1054.8123880000001</v>
      </c>
      <c r="F422" s="281">
        <v>1184.720143</v>
      </c>
      <c r="G422" s="82" t="str">
        <f t="shared" si="113"/>
        <v/>
      </c>
      <c r="H422" s="82" t="str">
        <f t="shared" si="114"/>
        <v/>
      </c>
      <c r="I422" s="82" t="str">
        <f t="shared" si="115"/>
        <v/>
      </c>
      <c r="J422" s="82">
        <f t="shared" si="116"/>
        <v>-2.2672882999999956E-2</v>
      </c>
      <c r="K422" s="82">
        <f t="shared" si="117"/>
        <v>-2.7305534000000079E-2</v>
      </c>
      <c r="L422" s="82">
        <f t="shared" si="118"/>
        <v>-2.6817708999999922E-2</v>
      </c>
      <c r="N422">
        <f t="shared" si="122"/>
        <v>1347</v>
      </c>
      <c r="O422" s="212" cm="1">
        <f t="array" ref="O422">INDEX($A:$A,N422)</f>
        <v>45427</v>
      </c>
      <c r="P422" cm="1">
        <f t="array" ref="P422">INDEX(B:B,$N422)/INDEX(B:B,$N$2)*1000</f>
        <v>1160.041640587154</v>
      </c>
      <c r="Q422" cm="1">
        <f t="array" ref="Q422">INDEX(C:C,$N422)/INDEX(C:C,$N$2)*1000</f>
        <v>1167.1989453094789</v>
      </c>
      <c r="R422" cm="1">
        <f t="array" ref="R422">INDEX(D:D,$N422)/INDEX(D:D,$N$2)*1000</f>
        <v>1165.7811108346555</v>
      </c>
      <c r="S422" cm="1">
        <f t="array" ref="S422">INDEX(E:E,$N422)/INDEX(E:E,$N$2)*1000</f>
        <v>1152.3395131992718</v>
      </c>
      <c r="T422" s="82">
        <f t="shared" si="123"/>
        <v>7.7021273878822285E-3</v>
      </c>
      <c r="U422" s="82">
        <f t="shared" si="124"/>
        <v>1.485943211020708E-2</v>
      </c>
      <c r="V422" s="82">
        <f t="shared" si="125"/>
        <v>1.3441597635383686E-2</v>
      </c>
      <c r="W422" s="82" t="str">
        <f t="shared" si="119"/>
        <v/>
      </c>
      <c r="X422" s="82" t="str">
        <f t="shared" si="120"/>
        <v/>
      </c>
      <c r="Y422" s="82" t="str">
        <f t="shared" si="121"/>
        <v/>
      </c>
    </row>
    <row r="423" spans="1:25" ht="15.75" customHeight="1" x14ac:dyDescent="0.2">
      <c r="A423" s="211">
        <v>44083</v>
      </c>
      <c r="B423" s="281">
        <v>1038.731505</v>
      </c>
      <c r="C423" s="281">
        <v>1166.1163300000001</v>
      </c>
      <c r="D423" s="281">
        <v>1166.351731</v>
      </c>
      <c r="E423" s="281">
        <v>1061.3668889999999</v>
      </c>
      <c r="F423" s="281">
        <v>1192.081878</v>
      </c>
      <c r="G423" s="82" t="str">
        <f t="shared" si="113"/>
        <v/>
      </c>
      <c r="H423" s="82" t="str">
        <f t="shared" si="114"/>
        <v/>
      </c>
      <c r="I423" s="82" t="str">
        <f t="shared" si="115"/>
        <v/>
      </c>
      <c r="J423" s="82">
        <f t="shared" si="116"/>
        <v>-2.2635383999999932E-2</v>
      </c>
      <c r="K423" s="82">
        <f t="shared" si="117"/>
        <v>-2.5965547999999897E-2</v>
      </c>
      <c r="L423" s="82">
        <f t="shared" si="118"/>
        <v>-2.5730146999999988E-2</v>
      </c>
      <c r="N423">
        <f t="shared" si="122"/>
        <v>1348</v>
      </c>
      <c r="O423" s="212" cm="1">
        <f t="array" ref="O423">INDEX($A:$A,N423)</f>
        <v>45428</v>
      </c>
      <c r="P423" cm="1">
        <f t="array" ref="P423">INDEX(B:B,$N423)/INDEX(B:B,$N$2)*1000</f>
        <v>1160.8985102984202</v>
      </c>
      <c r="Q423" cm="1">
        <f t="array" ref="Q423">INDEX(C:C,$N423)/INDEX(C:C,$N$2)*1000</f>
        <v>1168.0233962391228</v>
      </c>
      <c r="R423" cm="1">
        <f t="array" ref="R423">INDEX(D:D,$N423)/INDEX(D:D,$N$2)*1000</f>
        <v>1166.6119837174915</v>
      </c>
      <c r="S423" cm="1">
        <f t="array" ref="S423">INDEX(E:E,$N423)/INDEX(E:E,$N$2)*1000</f>
        <v>1153.2483789642827</v>
      </c>
      <c r="T423" s="82">
        <f t="shared" si="123"/>
        <v>7.6501313341375407E-3</v>
      </c>
      <c r="U423" s="82">
        <f t="shared" si="124"/>
        <v>1.4775017274840138E-2</v>
      </c>
      <c r="V423" s="82">
        <f t="shared" si="125"/>
        <v>1.3363604753208847E-2</v>
      </c>
      <c r="W423" s="82" t="str">
        <f t="shared" si="119"/>
        <v/>
      </c>
      <c r="X423" s="82" t="str">
        <f t="shared" si="120"/>
        <v/>
      </c>
      <c r="Y423" s="82" t="str">
        <f t="shared" si="121"/>
        <v/>
      </c>
    </row>
    <row r="424" spans="1:25" ht="15.75" customHeight="1" x14ac:dyDescent="0.2">
      <c r="A424" s="211">
        <v>44084</v>
      </c>
      <c r="B424" s="281">
        <v>1034.461505</v>
      </c>
      <c r="C424" s="281">
        <v>1159.4609029999999</v>
      </c>
      <c r="D424" s="281">
        <v>1160.058614</v>
      </c>
      <c r="E424" s="281">
        <v>1057.1188689999999</v>
      </c>
      <c r="F424" s="281">
        <v>1187.310684</v>
      </c>
      <c r="G424" s="82" t="str">
        <f t="shared" si="113"/>
        <v/>
      </c>
      <c r="H424" s="82" t="str">
        <f t="shared" si="114"/>
        <v/>
      </c>
      <c r="I424" s="82" t="str">
        <f t="shared" si="115"/>
        <v/>
      </c>
      <c r="J424" s="82">
        <f t="shared" si="116"/>
        <v>-2.2657363999999916E-2</v>
      </c>
      <c r="K424" s="82">
        <f t="shared" si="117"/>
        <v>-2.7849781000000122E-2</v>
      </c>
      <c r="L424" s="82">
        <f t="shared" si="118"/>
        <v>-2.7252070000000003E-2</v>
      </c>
      <c r="N424">
        <f t="shared" si="122"/>
        <v>1349</v>
      </c>
      <c r="O424" s="212" cm="1">
        <f t="array" ref="O424">INDEX($A:$A,N424)</f>
        <v>45429</v>
      </c>
      <c r="P424" cm="1">
        <f t="array" ref="P424">INDEX(B:B,$N424)/INDEX(B:B,$N$2)*1000</f>
        <v>1160.8391993299172</v>
      </c>
      <c r="Q424" cm="1">
        <f t="array" ref="Q424">INDEX(C:C,$N424)/INDEX(C:C,$N$2)*1000</f>
        <v>1168.0630747221801</v>
      </c>
      <c r="R424" cm="1">
        <f t="array" ref="R424">INDEX(D:D,$N424)/INDEX(D:D,$N$2)*1000</f>
        <v>1166.6320522637136</v>
      </c>
      <c r="S424" cm="1">
        <f t="array" ref="S424">INDEX(E:E,$N424)/INDEX(E:E,$N$2)*1000</f>
        <v>1153.2489273394754</v>
      </c>
      <c r="T424" s="82">
        <f t="shared" si="123"/>
        <v>7.5902719904418067E-3</v>
      </c>
      <c r="U424" s="82">
        <f t="shared" si="124"/>
        <v>1.4814147382704732E-2</v>
      </c>
      <c r="V424" s="82">
        <f t="shared" si="125"/>
        <v>1.3383124924238245E-2</v>
      </c>
      <c r="W424" s="82" t="str">
        <f t="shared" si="119"/>
        <v/>
      </c>
      <c r="X424" s="82" t="str">
        <f t="shared" si="120"/>
        <v/>
      </c>
      <c r="Y424" s="82" t="str">
        <f t="shared" si="121"/>
        <v/>
      </c>
    </row>
    <row r="425" spans="1:25" ht="15.75" customHeight="1" x14ac:dyDescent="0.2">
      <c r="A425" s="211">
        <v>44085</v>
      </c>
      <c r="B425" s="281">
        <v>1037.689005</v>
      </c>
      <c r="C425" s="281">
        <v>1162.1174619999999</v>
      </c>
      <c r="D425" s="281">
        <v>1162.90454</v>
      </c>
      <c r="E425" s="281">
        <v>1060.286971</v>
      </c>
      <c r="F425" s="281">
        <v>1190.8689609999999</v>
      </c>
      <c r="G425" s="82" t="str">
        <f t="shared" si="113"/>
        <v/>
      </c>
      <c r="H425" s="82" t="str">
        <f t="shared" si="114"/>
        <v/>
      </c>
      <c r="I425" s="82" t="str">
        <f t="shared" si="115"/>
        <v/>
      </c>
      <c r="J425" s="82">
        <f t="shared" si="116"/>
        <v>-2.2597966000000042E-2</v>
      </c>
      <c r="K425" s="82">
        <f t="shared" si="117"/>
        <v>-2.8751498999999969E-2</v>
      </c>
      <c r="L425" s="82">
        <f t="shared" si="118"/>
        <v>-2.7964420999999903E-2</v>
      </c>
      <c r="N425">
        <f t="shared" si="122"/>
        <v>1350</v>
      </c>
      <c r="O425" s="212" cm="1">
        <f t="array" ref="O425">INDEX($A:$A,N425)</f>
        <v>45433</v>
      </c>
      <c r="P425" cm="1">
        <f t="array" ref="P425">INDEX(B:B,$N425)/INDEX(B:B,$N$2)*1000</f>
        <v>1162.9140699259276</v>
      </c>
      <c r="Q425" cm="1">
        <f t="array" ref="Q425">INDEX(C:C,$N425)/INDEX(C:C,$N$2)*1000</f>
        <v>1169.8218938821042</v>
      </c>
      <c r="R425" cm="1">
        <f t="array" ref="R425">INDEX(D:D,$N425)/INDEX(D:D,$N$2)*1000</f>
        <v>1168.4534808421106</v>
      </c>
      <c r="S425" cm="1">
        <f t="array" ref="S425">INDEX(E:E,$N425)/INDEX(E:E,$N$2)*1000</f>
        <v>1155.311480196244</v>
      </c>
      <c r="T425" s="82">
        <f t="shared" si="123"/>
        <v>7.6025897296835869E-3</v>
      </c>
      <c r="U425" s="82">
        <f t="shared" si="124"/>
        <v>1.4510413685860158E-2</v>
      </c>
      <c r="V425" s="82">
        <f t="shared" si="125"/>
        <v>1.3142000645866575E-2</v>
      </c>
      <c r="W425" s="82" t="str">
        <f t="shared" si="119"/>
        <v/>
      </c>
      <c r="X425" s="82" t="str">
        <f t="shared" si="120"/>
        <v/>
      </c>
      <c r="Y425" s="82" t="str">
        <f t="shared" si="121"/>
        <v/>
      </c>
    </row>
    <row r="426" spans="1:25" ht="15.75" customHeight="1" x14ac:dyDescent="0.2">
      <c r="A426" s="211">
        <v>44088</v>
      </c>
      <c r="B426" s="281">
        <v>1041.2755050000001</v>
      </c>
      <c r="C426" s="281">
        <v>1168.050379</v>
      </c>
      <c r="D426" s="281">
        <v>1168.466248</v>
      </c>
      <c r="E426" s="281">
        <v>1063.8945080000001</v>
      </c>
      <c r="F426" s="281">
        <v>1194.920791</v>
      </c>
      <c r="G426" s="82" t="str">
        <f t="shared" si="113"/>
        <v/>
      </c>
      <c r="H426" s="82" t="str">
        <f t="shared" si="114"/>
        <v/>
      </c>
      <c r="I426" s="82" t="str">
        <f t="shared" si="115"/>
        <v/>
      </c>
      <c r="J426" s="82">
        <f t="shared" si="116"/>
        <v>-2.2619003000000019E-2</v>
      </c>
      <c r="K426" s="82">
        <f t="shared" si="117"/>
        <v>-2.6870411999999986E-2</v>
      </c>
      <c r="L426" s="82">
        <f t="shared" si="118"/>
        <v>-2.6454543000000059E-2</v>
      </c>
      <c r="N426">
        <f t="shared" si="122"/>
        <v>1351</v>
      </c>
      <c r="O426" s="212" cm="1">
        <f t="array" ref="O426">INDEX($A:$A,N426)</f>
        <v>45434</v>
      </c>
      <c r="P426" cm="1">
        <f t="array" ref="P426">INDEX(B:B,$N426)/INDEX(B:B,$N$2)*1000</f>
        <v>1158.4326603746581</v>
      </c>
      <c r="Q426" cm="1">
        <f t="array" ref="Q426">INDEX(C:C,$N426)/INDEX(C:C,$N$2)*1000</f>
        <v>1165.1261681680969</v>
      </c>
      <c r="R426" cm="1">
        <f t="array" ref="R426">INDEX(D:D,$N426)/INDEX(D:D,$N$2)*1000</f>
        <v>1163.8002100309</v>
      </c>
      <c r="S426" cm="1">
        <f t="array" ref="S426">INDEX(E:E,$N426)/INDEX(E:E,$N$2)*1000</f>
        <v>1150.6291027780196</v>
      </c>
      <c r="T426" s="82">
        <f t="shared" si="123"/>
        <v>7.8035575966384843E-3</v>
      </c>
      <c r="U426" s="82">
        <f t="shared" si="124"/>
        <v>1.4497065390077295E-2</v>
      </c>
      <c r="V426" s="82">
        <f t="shared" si="125"/>
        <v>1.3171107252880346E-2</v>
      </c>
      <c r="W426" s="82" t="str">
        <f t="shared" si="119"/>
        <v/>
      </c>
      <c r="X426" s="82" t="str">
        <f t="shared" si="120"/>
        <v/>
      </c>
      <c r="Y426" s="82" t="str">
        <f t="shared" si="121"/>
        <v/>
      </c>
    </row>
    <row r="427" spans="1:25" ht="15.75" customHeight="1" x14ac:dyDescent="0.2">
      <c r="A427" s="211">
        <v>44089</v>
      </c>
      <c r="B427" s="281">
        <v>1043.1560050000001</v>
      </c>
      <c r="C427" s="281">
        <v>1171.0198350000001</v>
      </c>
      <c r="D427" s="281">
        <v>1171.2686470000001</v>
      </c>
      <c r="E427" s="281">
        <v>1065.7579720000001</v>
      </c>
      <c r="F427" s="281">
        <v>1197.0137540000001</v>
      </c>
      <c r="G427" s="82" t="str">
        <f t="shared" si="113"/>
        <v/>
      </c>
      <c r="H427" s="82" t="str">
        <f t="shared" si="114"/>
        <v/>
      </c>
      <c r="I427" s="82" t="str">
        <f t="shared" si="115"/>
        <v/>
      </c>
      <c r="J427" s="82">
        <f t="shared" si="116"/>
        <v>-2.260196700000006E-2</v>
      </c>
      <c r="K427" s="82">
        <f t="shared" si="117"/>
        <v>-2.5993919000000004E-2</v>
      </c>
      <c r="L427" s="82">
        <f t="shared" si="118"/>
        <v>-2.5745106999999962E-2</v>
      </c>
      <c r="N427">
        <f t="shared" si="122"/>
        <v>1352</v>
      </c>
      <c r="O427" s="212" cm="1">
        <f t="array" ref="O427">INDEX($A:$A,N427)</f>
        <v>45435</v>
      </c>
      <c r="P427" cm="1">
        <f t="array" ref="P427">INDEX(B:B,$N427)/INDEX(B:B,$N$2)*1000</f>
        <v>1154.4777490111553</v>
      </c>
      <c r="Q427" cm="1">
        <f t="array" ref="Q427">INDEX(C:C,$N427)/INDEX(C:C,$N$2)*1000</f>
        <v>1161.1103247030323</v>
      </c>
      <c r="R427" cm="1">
        <f t="array" ref="R427">INDEX(D:D,$N427)/INDEX(D:D,$N$2)*1000</f>
        <v>1159.7964370720085</v>
      </c>
      <c r="S427" cm="1">
        <f t="array" ref="S427">INDEX(E:E,$N427)/INDEX(E:E,$N$2)*1000</f>
        <v>1146.5743232659995</v>
      </c>
      <c r="T427" s="82">
        <f t="shared" si="123"/>
        <v>7.9034257451558003E-3</v>
      </c>
      <c r="U427" s="82">
        <f t="shared" si="124"/>
        <v>1.4536001437032837E-2</v>
      </c>
      <c r="V427" s="82">
        <f t="shared" si="125"/>
        <v>1.3222113806009021E-2</v>
      </c>
      <c r="W427" s="82" t="str">
        <f t="shared" si="119"/>
        <v/>
      </c>
      <c r="X427" s="82" t="str">
        <f t="shared" si="120"/>
        <v/>
      </c>
      <c r="Y427" s="82" t="str">
        <f t="shared" si="121"/>
        <v/>
      </c>
    </row>
    <row r="428" spans="1:25" ht="15.75" customHeight="1" x14ac:dyDescent="0.2">
      <c r="A428" s="211">
        <v>44090</v>
      </c>
      <c r="B428" s="281">
        <v>1040.062005</v>
      </c>
      <c r="C428" s="281">
        <v>1167.2894530000001</v>
      </c>
      <c r="D428" s="281">
        <v>1167.5877009999999</v>
      </c>
      <c r="E428" s="281">
        <v>1062.7107410000001</v>
      </c>
      <c r="F428" s="281">
        <v>1193.5912350000001</v>
      </c>
      <c r="G428" s="82" t="str">
        <f t="shared" si="113"/>
        <v/>
      </c>
      <c r="H428" s="82" t="str">
        <f t="shared" si="114"/>
        <v/>
      </c>
      <c r="I428" s="82" t="str">
        <f t="shared" si="115"/>
        <v/>
      </c>
      <c r="J428" s="82">
        <f t="shared" si="116"/>
        <v>-2.26487360000001E-2</v>
      </c>
      <c r="K428" s="82">
        <f t="shared" si="117"/>
        <v>-2.6301782000000003E-2</v>
      </c>
      <c r="L428" s="82">
        <f t="shared" si="118"/>
        <v>-2.6003534000000172E-2</v>
      </c>
      <c r="N428">
        <f t="shared" si="122"/>
        <v>1353</v>
      </c>
      <c r="O428" s="212" cm="1">
        <f t="array" ref="O428">INDEX($A:$A,N428)</f>
        <v>45436</v>
      </c>
      <c r="P428" cm="1">
        <f t="array" ref="P428">INDEX(B:B,$N428)/INDEX(B:B,$N$2)*1000</f>
        <v>1157.0042857100914</v>
      </c>
      <c r="Q428" cm="1">
        <f t="array" ref="Q428">INDEX(C:C,$N428)/INDEX(C:C,$N$2)*1000</f>
        <v>1163.2407724731522</v>
      </c>
      <c r="R428" cm="1">
        <f t="array" ref="R428">INDEX(D:D,$N428)/INDEX(D:D,$N$2)*1000</f>
        <v>1162.0053481231653</v>
      </c>
      <c r="S428" cm="1">
        <f t="array" ref="S428">INDEX(E:E,$N428)/INDEX(E:E,$N$2)*1000</f>
        <v>1149.204846005186</v>
      </c>
      <c r="T428" s="82">
        <f t="shared" si="123"/>
        <v>7.7994397049053529E-3</v>
      </c>
      <c r="U428" s="82">
        <f t="shared" si="124"/>
        <v>1.4035926467966192E-2</v>
      </c>
      <c r="V428" s="82">
        <f t="shared" si="125"/>
        <v>1.280050211797925E-2</v>
      </c>
      <c r="W428" s="82" t="str">
        <f t="shared" si="119"/>
        <v/>
      </c>
      <c r="X428" s="82" t="str">
        <f t="shared" si="120"/>
        <v/>
      </c>
      <c r="Y428" s="82" t="str">
        <f t="shared" si="121"/>
        <v/>
      </c>
    </row>
    <row r="429" spans="1:25" ht="15.75" customHeight="1" x14ac:dyDescent="0.2">
      <c r="A429" s="211">
        <v>44091</v>
      </c>
      <c r="B429" s="281">
        <v>1037.979505</v>
      </c>
      <c r="C429" s="281">
        <v>1155.612498</v>
      </c>
      <c r="D429" s="281">
        <v>1157.7325530000001</v>
      </c>
      <c r="E429" s="281">
        <v>1060.638498</v>
      </c>
      <c r="F429" s="281">
        <v>1191.26378</v>
      </c>
      <c r="G429" s="82" t="str">
        <f t="shared" si="113"/>
        <v/>
      </c>
      <c r="H429" s="82" t="str">
        <f t="shared" si="114"/>
        <v/>
      </c>
      <c r="I429" s="82" t="str">
        <f t="shared" si="115"/>
        <v/>
      </c>
      <c r="J429" s="82">
        <f t="shared" si="116"/>
        <v>-2.2658993000000009E-2</v>
      </c>
      <c r="K429" s="82">
        <f t="shared" si="117"/>
        <v>-3.5651282000000034E-2</v>
      </c>
      <c r="L429" s="82">
        <f t="shared" si="118"/>
        <v>-3.3531226999999941E-2</v>
      </c>
      <c r="N429">
        <f t="shared" si="122"/>
        <v>1354</v>
      </c>
      <c r="O429" s="212" cm="1">
        <f t="array" ref="O429">INDEX($A:$A,N429)</f>
        <v>45439</v>
      </c>
      <c r="P429" cm="1">
        <f t="array" ref="P429">INDEX(B:B,$N429)/INDEX(B:B,$N$2)*1000</f>
        <v>1157.4805945466132</v>
      </c>
      <c r="Q429" cm="1">
        <f t="array" ref="Q429">INDEX(C:C,$N429)/INDEX(C:C,$N$2)*1000</f>
        <v>1163.6582644473633</v>
      </c>
      <c r="R429" cm="1">
        <f t="array" ref="R429">INDEX(D:D,$N429)/INDEX(D:D,$N$2)*1000</f>
        <v>1162.434491653268</v>
      </c>
      <c r="S429" cm="1">
        <f t="array" ref="S429">INDEX(E:E,$N429)/INDEX(E:E,$N$2)*1000</f>
        <v>1149.6419613157957</v>
      </c>
      <c r="T429" s="82">
        <f t="shared" si="123"/>
        <v>7.8386332308175502E-3</v>
      </c>
      <c r="U429" s="82">
        <f t="shared" si="124"/>
        <v>1.401630313156761E-2</v>
      </c>
      <c r="V429" s="82">
        <f t="shared" si="125"/>
        <v>1.2792530337472272E-2</v>
      </c>
      <c r="W429" s="82" t="str">
        <f t="shared" si="119"/>
        <v/>
      </c>
      <c r="X429" s="82" t="str">
        <f t="shared" si="120"/>
        <v/>
      </c>
      <c r="Y429" s="82" t="str">
        <f t="shared" si="121"/>
        <v/>
      </c>
    </row>
    <row r="430" spans="1:25" ht="15.75" customHeight="1" x14ac:dyDescent="0.2">
      <c r="A430" s="211">
        <v>44092</v>
      </c>
      <c r="B430" s="281">
        <v>1035.817505</v>
      </c>
      <c r="C430" s="281">
        <v>1152.3844240000001</v>
      </c>
      <c r="D430" s="281">
        <v>1154.6602720000001</v>
      </c>
      <c r="E430" s="281">
        <v>1058.4888940000001</v>
      </c>
      <c r="F430" s="281">
        <v>1188.849438</v>
      </c>
      <c r="G430" s="82" t="str">
        <f t="shared" si="113"/>
        <v/>
      </c>
      <c r="H430" s="82" t="str">
        <f t="shared" si="114"/>
        <v/>
      </c>
      <c r="I430" s="82" t="str">
        <f t="shared" si="115"/>
        <v/>
      </c>
      <c r="J430" s="82">
        <f t="shared" si="116"/>
        <v>-2.267138900000009E-2</v>
      </c>
      <c r="K430" s="82">
        <f t="shared" si="117"/>
        <v>-3.6465013999999886E-2</v>
      </c>
      <c r="L430" s="82">
        <f t="shared" si="118"/>
        <v>-3.4189165999999889E-2</v>
      </c>
      <c r="N430">
        <f t="shared" si="122"/>
        <v>1355</v>
      </c>
      <c r="O430" s="212" cm="1">
        <f t="array" ref="O430">INDEX($A:$A,N430)</f>
        <v>45440</v>
      </c>
      <c r="P430" cm="1">
        <f t="array" ref="P430">INDEX(B:B,$N430)/INDEX(B:B,$N$2)*1000</f>
        <v>1151.6950991450531</v>
      </c>
      <c r="Q430" cm="1">
        <f t="array" ref="Q430">INDEX(C:C,$N430)/INDEX(C:C,$N$2)*1000</f>
        <v>1157.742368439453</v>
      </c>
      <c r="R430" cm="1">
        <f t="array" ref="R430">INDEX(D:D,$N430)/INDEX(D:D,$N$2)*1000</f>
        <v>1156.5444283476716</v>
      </c>
      <c r="S430" cm="1">
        <f t="array" ref="S430">INDEX(E:E,$N430)/INDEX(E:E,$N$2)*1000</f>
        <v>1143.743000893691</v>
      </c>
      <c r="T430" s="82">
        <f t="shared" si="123"/>
        <v>7.9520982513620313E-3</v>
      </c>
      <c r="U430" s="82">
        <f t="shared" si="124"/>
        <v>1.3999367545761971E-2</v>
      </c>
      <c r="V430" s="82">
        <f t="shared" si="125"/>
        <v>1.2801427453980522E-2</v>
      </c>
      <c r="W430" s="82" t="str">
        <f t="shared" si="119"/>
        <v/>
      </c>
      <c r="X430" s="82" t="str">
        <f t="shared" si="120"/>
        <v/>
      </c>
      <c r="Y430" s="82" t="str">
        <f t="shared" si="121"/>
        <v/>
      </c>
    </row>
    <row r="431" spans="1:25" ht="15.75" customHeight="1" x14ac:dyDescent="0.2">
      <c r="A431" s="211">
        <v>44095</v>
      </c>
      <c r="B431" s="281">
        <v>1032.711505</v>
      </c>
      <c r="C431" s="281">
        <v>1148.5983309999999</v>
      </c>
      <c r="D431" s="281">
        <v>1150.9318539999999</v>
      </c>
      <c r="E431" s="281">
        <v>1055.4167660000001</v>
      </c>
      <c r="F431" s="281">
        <v>1185.398954</v>
      </c>
      <c r="G431" s="82" t="str">
        <f t="shared" si="113"/>
        <v/>
      </c>
      <c r="H431" s="82" t="str">
        <f t="shared" si="114"/>
        <v/>
      </c>
      <c r="I431" s="82" t="str">
        <f t="shared" si="115"/>
        <v/>
      </c>
      <c r="J431" s="82">
        <f t="shared" si="116"/>
        <v>-2.2705261000000063E-2</v>
      </c>
      <c r="K431" s="82">
        <f t="shared" si="117"/>
        <v>-3.6800623000000088E-2</v>
      </c>
      <c r="L431" s="82">
        <f t="shared" si="118"/>
        <v>-3.446710000000007E-2</v>
      </c>
      <c r="N431">
        <f t="shared" si="122"/>
        <v>1356</v>
      </c>
      <c r="O431" s="212" cm="1">
        <f t="array" ref="O431">INDEX($A:$A,N431)</f>
        <v>45441</v>
      </c>
      <c r="P431" cm="1">
        <f t="array" ref="P431">INDEX(B:B,$N431)/INDEX(B:B,$N$2)*1000</f>
        <v>1144.9265679934952</v>
      </c>
      <c r="Q431" cm="1">
        <f t="array" ref="Q431">INDEX(C:C,$N431)/INDEX(C:C,$N$2)*1000</f>
        <v>1150.6803714575838</v>
      </c>
      <c r="R431" cm="1">
        <f t="array" ref="R431">INDEX(D:D,$N431)/INDEX(D:D,$N$2)*1000</f>
        <v>1149.5405650244522</v>
      </c>
      <c r="S431" cm="1">
        <f t="array" ref="S431">INDEX(E:E,$N431)/INDEX(E:E,$N$2)*1000</f>
        <v>1136.7363439737453</v>
      </c>
      <c r="T431" s="82">
        <f t="shared" si="123"/>
        <v>8.1902240197498487E-3</v>
      </c>
      <c r="U431" s="82">
        <f t="shared" si="124"/>
        <v>1.3944027483838453E-2</v>
      </c>
      <c r="V431" s="82">
        <f t="shared" si="125"/>
        <v>1.2804221050706929E-2</v>
      </c>
      <c r="W431" s="82" t="str">
        <f t="shared" si="119"/>
        <v/>
      </c>
      <c r="X431" s="82" t="str">
        <f t="shared" si="120"/>
        <v/>
      </c>
      <c r="Y431" s="82" t="str">
        <f t="shared" si="121"/>
        <v/>
      </c>
    </row>
    <row r="432" spans="1:25" ht="15.75" customHeight="1" x14ac:dyDescent="0.2">
      <c r="A432" s="211">
        <v>44096</v>
      </c>
      <c r="B432" s="281">
        <v>1035.2860049999999</v>
      </c>
      <c r="C432" s="281">
        <v>1152.1643610000001</v>
      </c>
      <c r="D432" s="281">
        <v>1154.3666009999999</v>
      </c>
      <c r="E432" s="281">
        <v>1058.020084</v>
      </c>
      <c r="F432" s="281">
        <v>1188.3228899999999</v>
      </c>
      <c r="G432" s="82" t="str">
        <f t="shared" si="113"/>
        <v/>
      </c>
      <c r="H432" s="82" t="str">
        <f t="shared" si="114"/>
        <v/>
      </c>
      <c r="I432" s="82" t="str">
        <f t="shared" si="115"/>
        <v/>
      </c>
      <c r="J432" s="82">
        <f t="shared" si="116"/>
        <v>-2.2734079000000067E-2</v>
      </c>
      <c r="K432" s="82">
        <f t="shared" si="117"/>
        <v>-3.6158528999999814E-2</v>
      </c>
      <c r="L432" s="82">
        <f t="shared" si="118"/>
        <v>-3.3956288999999973E-2</v>
      </c>
      <c r="N432">
        <f t="shared" si="122"/>
        <v>1357</v>
      </c>
      <c r="O432" s="212" cm="1">
        <f t="array" ref="O432">INDEX($A:$A,N432)</f>
        <v>45442</v>
      </c>
      <c r="P432" cm="1">
        <f t="array" ref="P432">INDEX(B:B,$N432)/INDEX(B:B,$N$2)*1000</f>
        <v>1148.0536833140918</v>
      </c>
      <c r="Q432" cm="1">
        <f t="array" ref="Q432">INDEX(C:C,$N432)/INDEX(C:C,$N$2)*1000</f>
        <v>1152.9014425294897</v>
      </c>
      <c r="R432" cm="1">
        <f t="array" ref="R432">INDEX(D:D,$N432)/INDEX(D:D,$N$2)*1000</f>
        <v>1151.9411200337304</v>
      </c>
      <c r="S432" cm="1">
        <f t="array" ref="S432">INDEX(E:E,$N432)/INDEX(E:E,$N$2)*1000</f>
        <v>1140.1844017564283</v>
      </c>
      <c r="T432" s="82">
        <f t="shared" si="123"/>
        <v>7.8692815576634993E-3</v>
      </c>
      <c r="U432" s="82">
        <f t="shared" si="124"/>
        <v>1.2717040773061399E-2</v>
      </c>
      <c r="V432" s="82">
        <f t="shared" si="125"/>
        <v>1.1756718277302071E-2</v>
      </c>
      <c r="W432" s="82" t="str">
        <f t="shared" si="119"/>
        <v/>
      </c>
      <c r="X432" s="82" t="str">
        <f t="shared" si="120"/>
        <v/>
      </c>
      <c r="Y432" s="82" t="str">
        <f t="shared" si="121"/>
        <v/>
      </c>
    </row>
    <row r="433" spans="1:25" ht="15.75" customHeight="1" x14ac:dyDescent="0.2">
      <c r="A433" s="211">
        <v>44097</v>
      </c>
      <c r="B433" s="281">
        <v>1029.4615249999999</v>
      </c>
      <c r="C433" s="281">
        <v>1142.867002</v>
      </c>
      <c r="D433" s="281">
        <v>1145.6061910000001</v>
      </c>
      <c r="E433" s="281">
        <v>1052.202565</v>
      </c>
      <c r="F433" s="281">
        <v>1181.7889009999999</v>
      </c>
      <c r="G433" s="82" t="str">
        <f t="shared" si="113"/>
        <v/>
      </c>
      <c r="H433" s="82" t="str">
        <f t="shared" si="114"/>
        <v/>
      </c>
      <c r="I433" s="82" t="str">
        <f t="shared" si="115"/>
        <v/>
      </c>
      <c r="J433" s="82">
        <f t="shared" si="116"/>
        <v>-2.2741040000000112E-2</v>
      </c>
      <c r="K433" s="82">
        <f t="shared" si="117"/>
        <v>-3.892189899999994E-2</v>
      </c>
      <c r="L433" s="82">
        <f t="shared" si="118"/>
        <v>-3.6182709999999813E-2</v>
      </c>
      <c r="N433">
        <f t="shared" si="122"/>
        <v>1358</v>
      </c>
      <c r="O433" s="212" cm="1">
        <f t="array" ref="O433">INDEX($A:$A,N433)</f>
        <v>45443</v>
      </c>
      <c r="P433" cm="1">
        <f t="array" ref="P433">INDEX(B:B,$N433)/INDEX(B:B,$N$2)*1000</f>
        <v>1156.9526948628395</v>
      </c>
      <c r="Q433" cm="1">
        <f t="array" ref="Q433">INDEX(C:C,$N433)/INDEX(C:C,$N$2)*1000</f>
        <v>1161.4507890706757</v>
      </c>
      <c r="R433" cm="1">
        <f t="array" ref="R433">INDEX(D:D,$N433)/INDEX(D:D,$N$2)*1000</f>
        <v>1160.5597346179045</v>
      </c>
      <c r="S433" cm="1">
        <f t="array" ref="S433">INDEX(E:E,$N433)/INDEX(E:E,$N$2)*1000</f>
        <v>1149.4955033307158</v>
      </c>
      <c r="T433" s="82">
        <f t="shared" si="123"/>
        <v>7.4571915321237159E-3</v>
      </c>
      <c r="U433" s="82">
        <f t="shared" si="124"/>
        <v>1.1955285739959891E-2</v>
      </c>
      <c r="V433" s="82">
        <f t="shared" si="125"/>
        <v>1.1064231287188704E-2</v>
      </c>
      <c r="W433" s="82" t="str">
        <f t="shared" si="119"/>
        <v/>
      </c>
      <c r="X433" s="82" t="str">
        <f t="shared" si="120"/>
        <v/>
      </c>
      <c r="Y433" s="82" t="str">
        <f t="shared" si="121"/>
        <v/>
      </c>
    </row>
    <row r="434" spans="1:25" ht="15.75" customHeight="1" x14ac:dyDescent="0.2">
      <c r="A434" s="211">
        <v>44098</v>
      </c>
      <c r="B434" s="281">
        <v>1028.2744250000001</v>
      </c>
      <c r="C434" s="281">
        <v>1141.440544</v>
      </c>
      <c r="D434" s="281">
        <v>1144.197762</v>
      </c>
      <c r="E434" s="281">
        <v>1051.09401</v>
      </c>
      <c r="F434" s="281">
        <v>1180.5438200000001</v>
      </c>
      <c r="G434" s="82" t="str">
        <f t="shared" si="113"/>
        <v/>
      </c>
      <c r="H434" s="82" t="str">
        <f t="shared" si="114"/>
        <v/>
      </c>
      <c r="I434" s="82" t="str">
        <f t="shared" si="115"/>
        <v/>
      </c>
      <c r="J434" s="82">
        <f t="shared" si="116"/>
        <v>-2.2819584999999962E-2</v>
      </c>
      <c r="K434" s="82">
        <f t="shared" si="117"/>
        <v>-3.9103276000000048E-2</v>
      </c>
      <c r="L434" s="82">
        <f t="shared" si="118"/>
        <v>-3.6346058000000084E-2</v>
      </c>
      <c r="N434">
        <f t="shared" si="122"/>
        <v>1359</v>
      </c>
      <c r="O434" s="212" cm="1">
        <f t="array" ref="O434">INDEX($A:$A,N434)</f>
        <v>45446</v>
      </c>
      <c r="P434" cm="1">
        <f t="array" ref="P434">INDEX(B:B,$N434)/INDEX(B:B,$N$2)*1000</f>
        <v>1161.1744974972223</v>
      </c>
      <c r="Q434" cm="1">
        <f t="array" ref="Q434">INDEX(C:C,$N434)/INDEX(C:C,$N$2)*1000</f>
        <v>1166.4727027664844</v>
      </c>
      <c r="R434" cm="1">
        <f t="array" ref="R434">INDEX(D:D,$N434)/INDEX(D:D,$N$2)*1000</f>
        <v>1165.4231484129257</v>
      </c>
      <c r="S434" cm="1">
        <f t="array" ref="S434">INDEX(E:E,$N434)/INDEX(E:E,$N$2)*1000</f>
        <v>1153.6368512562869</v>
      </c>
      <c r="T434" s="82">
        <f t="shared" si="123"/>
        <v>7.5376462409353735E-3</v>
      </c>
      <c r="U434" s="82">
        <f t="shared" si="124"/>
        <v>1.2835851510197472E-2</v>
      </c>
      <c r="V434" s="82">
        <f t="shared" si="125"/>
        <v>1.1786297156638738E-2</v>
      </c>
      <c r="W434" s="82" t="str">
        <f t="shared" si="119"/>
        <v/>
      </c>
      <c r="X434" s="82" t="str">
        <f t="shared" si="120"/>
        <v/>
      </c>
      <c r="Y434" s="82" t="str">
        <f t="shared" si="121"/>
        <v/>
      </c>
    </row>
    <row r="435" spans="1:25" ht="15.75" customHeight="1" x14ac:dyDescent="0.2">
      <c r="A435" s="211">
        <v>44099</v>
      </c>
      <c r="B435" s="281">
        <v>1032.613505</v>
      </c>
      <c r="C435" s="281">
        <v>1148.947694</v>
      </c>
      <c r="D435" s="281">
        <v>1151.191558</v>
      </c>
      <c r="E435" s="281">
        <v>1055.493749</v>
      </c>
      <c r="F435" s="281">
        <v>1185.485418</v>
      </c>
      <c r="G435" s="82" t="str">
        <f t="shared" si="113"/>
        <v/>
      </c>
      <c r="H435" s="82" t="str">
        <f t="shared" si="114"/>
        <v/>
      </c>
      <c r="I435" s="82" t="str">
        <f t="shared" si="115"/>
        <v/>
      </c>
      <c r="J435" s="82">
        <f t="shared" si="116"/>
        <v>-2.2880243999999949E-2</v>
      </c>
      <c r="K435" s="82">
        <f t="shared" si="117"/>
        <v>-3.6537724000000028E-2</v>
      </c>
      <c r="L435" s="82">
        <f t="shared" si="118"/>
        <v>-3.4293859999999995E-2</v>
      </c>
      <c r="N435">
        <f t="shared" si="122"/>
        <v>1360</v>
      </c>
      <c r="O435" s="212" cm="1">
        <f t="array" ref="O435">INDEX($A:$A,N435)</f>
        <v>45447</v>
      </c>
      <c r="P435" cm="1">
        <f t="array" ref="P435">INDEX(B:B,$N435)/INDEX(B:B,$N$2)*1000</f>
        <v>1164.4848729304865</v>
      </c>
      <c r="Q435" cm="1">
        <f t="array" ref="Q435">INDEX(C:C,$N435)/INDEX(C:C,$N$2)*1000</f>
        <v>1169.2032936319222</v>
      </c>
      <c r="R435" cm="1">
        <f t="array" ref="R435">INDEX(D:D,$N435)/INDEX(D:D,$N$2)*1000</f>
        <v>1168.2685928705107</v>
      </c>
      <c r="S435" cm="1">
        <f t="array" ref="S435">INDEX(E:E,$N435)/INDEX(E:E,$N$2)*1000</f>
        <v>1156.8925168531669</v>
      </c>
      <c r="T435" s="82">
        <f t="shared" si="123"/>
        <v>7.5923560773196643E-3</v>
      </c>
      <c r="U435" s="82">
        <f t="shared" si="124"/>
        <v>1.2310776778755327E-2</v>
      </c>
      <c r="V435" s="82">
        <f t="shared" si="125"/>
        <v>1.1376076017343849E-2</v>
      </c>
      <c r="W435" s="82" t="str">
        <f t="shared" si="119"/>
        <v/>
      </c>
      <c r="X435" s="82" t="str">
        <f t="shared" si="120"/>
        <v/>
      </c>
      <c r="Y435" s="82" t="str">
        <f t="shared" si="121"/>
        <v/>
      </c>
    </row>
    <row r="436" spans="1:25" ht="15.75" customHeight="1" x14ac:dyDescent="0.2">
      <c r="A436" s="211">
        <v>44102</v>
      </c>
      <c r="B436" s="281">
        <v>1036.763005</v>
      </c>
      <c r="C436" s="281">
        <v>1155.7211560000001</v>
      </c>
      <c r="D436" s="281">
        <v>1157.553255</v>
      </c>
      <c r="E436" s="281">
        <v>1059.653787</v>
      </c>
      <c r="F436" s="281">
        <v>1190.1577950000001</v>
      </c>
      <c r="G436" s="82" t="str">
        <f t="shared" si="113"/>
        <v/>
      </c>
      <c r="H436" s="82" t="str">
        <f t="shared" si="114"/>
        <v/>
      </c>
      <c r="I436" s="82" t="str">
        <f t="shared" si="115"/>
        <v/>
      </c>
      <c r="J436" s="82">
        <f t="shared" si="116"/>
        <v>-2.2890781999999946E-2</v>
      </c>
      <c r="K436" s="82">
        <f t="shared" si="117"/>
        <v>-3.4436639000000012E-2</v>
      </c>
      <c r="L436" s="82">
        <f t="shared" si="118"/>
        <v>-3.2604540000000043E-2</v>
      </c>
      <c r="N436">
        <f t="shared" si="122"/>
        <v>1361</v>
      </c>
      <c r="O436" s="212" cm="1">
        <f t="array" ref="O436">INDEX($A:$A,N436)</f>
        <v>45448</v>
      </c>
      <c r="P436" cm="1">
        <f t="array" ref="P436">INDEX(B:B,$N436)/INDEX(B:B,$N$2)*1000</f>
        <v>1172.4416500552918</v>
      </c>
      <c r="Q436" cm="1">
        <f t="array" ref="Q436">INDEX(C:C,$N436)/INDEX(C:C,$N$2)*1000</f>
        <v>1177.9465912761916</v>
      </c>
      <c r="R436" cm="1">
        <f t="array" ref="R436">INDEX(D:D,$N436)/INDEX(D:D,$N$2)*1000</f>
        <v>1176.8560835015112</v>
      </c>
      <c r="S436" cm="1">
        <f t="array" ref="S436">INDEX(E:E,$N436)/INDEX(E:E,$N$2)*1000</f>
        <v>1164.8530704754539</v>
      </c>
      <c r="T436" s="82">
        <f t="shared" si="123"/>
        <v>7.5885795798378694E-3</v>
      </c>
      <c r="U436" s="82">
        <f t="shared" si="124"/>
        <v>1.3093520800737678E-2</v>
      </c>
      <c r="V436" s="82">
        <f t="shared" si="125"/>
        <v>1.200301302605726E-2</v>
      </c>
      <c r="W436" s="82" t="str">
        <f t="shared" si="119"/>
        <v/>
      </c>
      <c r="X436" s="82" t="str">
        <f t="shared" si="120"/>
        <v/>
      </c>
      <c r="Y436" s="82" t="str">
        <f t="shared" si="121"/>
        <v/>
      </c>
    </row>
    <row r="437" spans="1:25" ht="15.75" customHeight="1" x14ac:dyDescent="0.2">
      <c r="A437" s="211">
        <v>44103</v>
      </c>
      <c r="B437" s="281">
        <v>1036.689785</v>
      </c>
      <c r="C437" s="281">
        <v>1154.6718699999999</v>
      </c>
      <c r="D437" s="281">
        <v>1156.6926550000001</v>
      </c>
      <c r="E437" s="281">
        <v>1059.572242</v>
      </c>
      <c r="F437" s="281">
        <v>1190.0662070000001</v>
      </c>
      <c r="G437" s="82" t="str">
        <f t="shared" si="113"/>
        <v/>
      </c>
      <c r="H437" s="82" t="str">
        <f t="shared" si="114"/>
        <v/>
      </c>
      <c r="I437" s="82" t="str">
        <f t="shared" si="115"/>
        <v/>
      </c>
      <c r="J437" s="82">
        <f t="shared" si="116"/>
        <v>-2.2882456999999932E-2</v>
      </c>
      <c r="K437" s="82">
        <f t="shared" si="117"/>
        <v>-3.5394337000000178E-2</v>
      </c>
      <c r="L437" s="82">
        <f t="shared" si="118"/>
        <v>-3.3373552000000015E-2</v>
      </c>
      <c r="N437">
        <f t="shared" si="122"/>
        <v>1362</v>
      </c>
      <c r="O437" s="212" cm="1">
        <f t="array" ref="O437">INDEX($A:$A,N437)</f>
        <v>45449</v>
      </c>
      <c r="P437" cm="1">
        <f t="array" ref="P437">INDEX(B:B,$N437)/INDEX(B:B,$N$2)*1000</f>
        <v>1172.0841686704653</v>
      </c>
      <c r="Q437" cm="1">
        <f t="array" ref="Q437">INDEX(C:C,$N437)/INDEX(C:C,$N$2)*1000</f>
        <v>1177.8740964307558</v>
      </c>
      <c r="R437" cm="1">
        <f t="array" ref="R437">INDEX(D:D,$N437)/INDEX(D:D,$N$2)*1000</f>
        <v>1176.7271344106775</v>
      </c>
      <c r="S437" cm="1">
        <f t="array" ref="S437">INDEX(E:E,$N437)/INDEX(E:E,$N$2)*1000</f>
        <v>1164.5350284206868</v>
      </c>
      <c r="T437" s="82">
        <f t="shared" si="123"/>
        <v>7.549140249778475E-3</v>
      </c>
      <c r="U437" s="82">
        <f t="shared" si="124"/>
        <v>1.3339068010069014E-2</v>
      </c>
      <c r="V437" s="82">
        <f t="shared" si="125"/>
        <v>1.2192105989990751E-2</v>
      </c>
      <c r="W437" s="82" t="str">
        <f t="shared" si="119"/>
        <v/>
      </c>
      <c r="X437" s="82" t="str">
        <f t="shared" si="120"/>
        <v/>
      </c>
      <c r="Y437" s="82" t="str">
        <f t="shared" si="121"/>
        <v/>
      </c>
    </row>
    <row r="438" spans="1:25" ht="15.75" customHeight="1" x14ac:dyDescent="0.2">
      <c r="A438" s="211">
        <v>44104</v>
      </c>
      <c r="B438" s="281">
        <v>1035.549505</v>
      </c>
      <c r="C438" s="281">
        <v>1153.6438310000001</v>
      </c>
      <c r="D438" s="281">
        <v>1155.6151709999999</v>
      </c>
      <c r="E438" s="281">
        <v>1058.4667870000001</v>
      </c>
      <c r="F438" s="281">
        <v>1188.824607</v>
      </c>
      <c r="G438" s="82" t="str">
        <f t="shared" si="113"/>
        <v/>
      </c>
      <c r="H438" s="82" t="str">
        <f t="shared" si="114"/>
        <v/>
      </c>
      <c r="I438" s="82" t="str">
        <f t="shared" si="115"/>
        <v/>
      </c>
      <c r="J438" s="82">
        <f t="shared" si="116"/>
        <v>-2.2917282000000115E-2</v>
      </c>
      <c r="K438" s="82">
        <f t="shared" si="117"/>
        <v>-3.5180775999999921E-2</v>
      </c>
      <c r="L438" s="82">
        <f t="shared" si="118"/>
        <v>-3.3209436000000099E-2</v>
      </c>
      <c r="N438">
        <f t="shared" si="122"/>
        <v>1363</v>
      </c>
      <c r="O438" s="212" cm="1">
        <f t="array" ref="O438">INDEX($A:$A,N438)</f>
        <v>45450</v>
      </c>
      <c r="P438" cm="1">
        <f t="array" ref="P438">INDEX(B:B,$N438)/INDEX(B:B,$N$2)*1000</f>
        <v>1167.8532301469704</v>
      </c>
      <c r="Q438" cm="1">
        <f t="array" ref="Q438">INDEX(C:C,$N438)/INDEX(C:C,$N$2)*1000</f>
        <v>1173.8684607368589</v>
      </c>
      <c r="R438" cm="1">
        <f t="array" ref="R438">INDEX(D:D,$N438)/INDEX(D:D,$N$2)*1000</f>
        <v>1172.6768663399657</v>
      </c>
      <c r="S438" cm="1">
        <f t="array" ref="S438">INDEX(E:E,$N438)/INDEX(E:E,$N$2)*1000</f>
        <v>1160.0775548366321</v>
      </c>
      <c r="T438" s="82">
        <f t="shared" si="123"/>
        <v>7.7756753103383289E-3</v>
      </c>
      <c r="U438" s="82">
        <f t="shared" si="124"/>
        <v>1.379090590022679E-2</v>
      </c>
      <c r="V438" s="82">
        <f t="shared" si="125"/>
        <v>1.2599311503333639E-2</v>
      </c>
      <c r="W438" s="82" t="str">
        <f t="shared" si="119"/>
        <v/>
      </c>
      <c r="X438" s="82" t="str">
        <f t="shared" si="120"/>
        <v/>
      </c>
      <c r="Y438" s="82" t="str">
        <f t="shared" si="121"/>
        <v/>
      </c>
    </row>
    <row r="439" spans="1:25" ht="15.75" customHeight="1" x14ac:dyDescent="0.2">
      <c r="A439" s="211">
        <v>44105</v>
      </c>
      <c r="B439" s="281">
        <v>1036.669005</v>
      </c>
      <c r="C439" s="281">
        <v>1155.7224980000001</v>
      </c>
      <c r="D439" s="281">
        <v>1157.533723</v>
      </c>
      <c r="E439" s="281">
        <v>1059.577663</v>
      </c>
      <c r="F439" s="281">
        <v>1190.0722960000001</v>
      </c>
      <c r="G439" s="82" t="str">
        <f t="shared" si="113"/>
        <v/>
      </c>
      <c r="H439" s="82" t="str">
        <f t="shared" si="114"/>
        <v/>
      </c>
      <c r="I439" s="82" t="str">
        <f t="shared" si="115"/>
        <v/>
      </c>
      <c r="J439" s="82">
        <f t="shared" si="116"/>
        <v>-2.2908658000000061E-2</v>
      </c>
      <c r="K439" s="82">
        <f t="shared" si="117"/>
        <v>-3.4349797999999966E-2</v>
      </c>
      <c r="L439" s="82">
        <f t="shared" si="118"/>
        <v>-3.2538573000000043E-2</v>
      </c>
      <c r="N439">
        <f t="shared" si="122"/>
        <v>1364</v>
      </c>
      <c r="O439" s="212" cm="1">
        <f t="array" ref="O439">INDEX($A:$A,N439)</f>
        <v>45453</v>
      </c>
      <c r="P439" cm="1">
        <f t="array" ref="P439">INDEX(B:B,$N439)/INDEX(B:B,$N$2)*1000</f>
        <v>1167.6608645918116</v>
      </c>
      <c r="Q439" cm="1">
        <f t="array" ref="Q439">INDEX(C:C,$N439)/INDEX(C:C,$N$2)*1000</f>
        <v>1174.0027103547702</v>
      </c>
      <c r="R439" cm="1">
        <f t="array" ref="R439">INDEX(D:D,$N439)/INDEX(D:D,$N$2)*1000</f>
        <v>1172.746415181366</v>
      </c>
      <c r="S439" cm="1">
        <f t="array" ref="S439">INDEX(E:E,$N439)/INDEX(E:E,$N$2)*1000</f>
        <v>1159.8525858586006</v>
      </c>
      <c r="T439" s="82">
        <f t="shared" si="123"/>
        <v>7.8082787332109547E-3</v>
      </c>
      <c r="U439" s="82">
        <f t="shared" si="124"/>
        <v>1.4150124496169611E-2</v>
      </c>
      <c r="V439" s="82">
        <f t="shared" si="125"/>
        <v>1.2893829322765442E-2</v>
      </c>
      <c r="W439" s="82" t="str">
        <f t="shared" si="119"/>
        <v/>
      </c>
      <c r="X439" s="82" t="str">
        <f t="shared" si="120"/>
        <v/>
      </c>
      <c r="Y439" s="82" t="str">
        <f t="shared" si="121"/>
        <v/>
      </c>
    </row>
    <row r="440" spans="1:25" ht="15.75" customHeight="1" x14ac:dyDescent="0.2">
      <c r="A440" s="211">
        <v>44106</v>
      </c>
      <c r="B440" s="281">
        <v>1036.1671249999999</v>
      </c>
      <c r="C440" s="281">
        <v>1154.026738</v>
      </c>
      <c r="D440" s="281">
        <v>1156.0587949999999</v>
      </c>
      <c r="E440" s="281">
        <v>1059.076712</v>
      </c>
      <c r="F440" s="281">
        <v>1189.5096490000001</v>
      </c>
      <c r="G440" s="82" t="str">
        <f t="shared" si="113"/>
        <v/>
      </c>
      <c r="H440" s="82" t="str">
        <f t="shared" si="114"/>
        <v/>
      </c>
      <c r="I440" s="82" t="str">
        <f t="shared" si="115"/>
        <v/>
      </c>
      <c r="J440" s="82">
        <f t="shared" si="116"/>
        <v>-2.2909587000000103E-2</v>
      </c>
      <c r="K440" s="82">
        <f t="shared" si="117"/>
        <v>-3.5482911000000061E-2</v>
      </c>
      <c r="L440" s="82">
        <f t="shared" si="118"/>
        <v>-3.3450854000000162E-2</v>
      </c>
      <c r="N440">
        <f t="shared" si="122"/>
        <v>1365</v>
      </c>
      <c r="O440" s="212" cm="1">
        <f t="array" ref="O440">INDEX($A:$A,N440)</f>
        <v>45454</v>
      </c>
      <c r="P440" cm="1">
        <f t="array" ref="P440">INDEX(B:B,$N440)/INDEX(B:B,$N$2)*1000</f>
        <v>1166.7870028118464</v>
      </c>
      <c r="Q440" cm="1">
        <f t="array" ref="Q440">INDEX(C:C,$N440)/INDEX(C:C,$N$2)*1000</f>
        <v>1173.1319785018438</v>
      </c>
      <c r="R440" cm="1">
        <f t="array" ref="R440">INDEX(D:D,$N440)/INDEX(D:D,$N$2)*1000</f>
        <v>1171.8750631090581</v>
      </c>
      <c r="S440" cm="1">
        <f t="array" ref="S440">INDEX(E:E,$N440)/INDEX(E:E,$N$2)*1000</f>
        <v>1158.8699655748235</v>
      </c>
      <c r="T440" s="82">
        <f t="shared" si="123"/>
        <v>7.9170372370228961E-3</v>
      </c>
      <c r="U440" s="82">
        <f t="shared" si="124"/>
        <v>1.426201292702035E-2</v>
      </c>
      <c r="V440" s="82">
        <f t="shared" si="125"/>
        <v>1.3005097534234665E-2</v>
      </c>
      <c r="W440" s="82" t="str">
        <f t="shared" si="119"/>
        <v/>
      </c>
      <c r="X440" s="82" t="str">
        <f t="shared" si="120"/>
        <v/>
      </c>
      <c r="Y440" s="82" t="str">
        <f t="shared" si="121"/>
        <v/>
      </c>
    </row>
    <row r="441" spans="1:25" ht="15.75" customHeight="1" x14ac:dyDescent="0.2">
      <c r="A441" s="211">
        <v>44109</v>
      </c>
      <c r="B441" s="281">
        <v>1039.9686349999999</v>
      </c>
      <c r="C441" s="281">
        <v>1159.8291429999999</v>
      </c>
      <c r="D441" s="281">
        <v>1161.5626050000001</v>
      </c>
      <c r="E441" s="281">
        <v>1062.7283970000001</v>
      </c>
      <c r="F441" s="281">
        <v>1193.6110659999999</v>
      </c>
      <c r="G441" s="82" t="str">
        <f t="shared" si="113"/>
        <v/>
      </c>
      <c r="H441" s="82" t="str">
        <f t="shared" si="114"/>
        <v/>
      </c>
      <c r="I441" s="82" t="str">
        <f t="shared" si="115"/>
        <v/>
      </c>
      <c r="J441" s="82">
        <f t="shared" si="116"/>
        <v>-2.2759762000000138E-2</v>
      </c>
      <c r="K441" s="82">
        <f t="shared" si="117"/>
        <v>-3.3781923000000005E-2</v>
      </c>
      <c r="L441" s="82">
        <f t="shared" si="118"/>
        <v>-3.2048460999999862E-2</v>
      </c>
      <c r="N441">
        <f t="shared" si="122"/>
        <v>1366</v>
      </c>
      <c r="O441" s="212" cm="1">
        <f t="array" ref="O441">INDEX($A:$A,N441)</f>
        <v>45455</v>
      </c>
      <c r="P441" cm="1">
        <f t="array" ref="P441">INDEX(B:B,$N441)/INDEX(B:B,$N$2)*1000</f>
        <v>1172.2369441041967</v>
      </c>
      <c r="Q441" cm="1">
        <f t="array" ref="Q441">INDEX(C:C,$N441)/INDEX(C:C,$N$2)*1000</f>
        <v>1178.5264223562654</v>
      </c>
      <c r="R441" cm="1">
        <f t="array" ref="R441">INDEX(D:D,$N441)/INDEX(D:D,$N$2)*1000</f>
        <v>1177.2805012792096</v>
      </c>
      <c r="S441" cm="1">
        <f t="array" ref="S441">INDEX(E:E,$N441)/INDEX(E:E,$N$2)*1000</f>
        <v>1164.3028187510656</v>
      </c>
      <c r="T441" s="82">
        <f t="shared" si="123"/>
        <v>7.934125353131094E-3</v>
      </c>
      <c r="U441" s="82">
        <f t="shared" si="124"/>
        <v>1.4223603605199742E-2</v>
      </c>
      <c r="V441" s="82">
        <f t="shared" si="125"/>
        <v>1.2977682528143988E-2</v>
      </c>
      <c r="W441" s="82" t="str">
        <f t="shared" si="119"/>
        <v/>
      </c>
      <c r="X441" s="82" t="str">
        <f t="shared" si="120"/>
        <v/>
      </c>
      <c r="Y441" s="82" t="str">
        <f t="shared" si="121"/>
        <v/>
      </c>
    </row>
    <row r="442" spans="1:25" ht="15.75" customHeight="1" x14ac:dyDescent="0.2">
      <c r="A442" s="211">
        <v>44110</v>
      </c>
      <c r="B442" s="281">
        <v>1037.54321</v>
      </c>
      <c r="C442" s="281">
        <v>1156.5330289999999</v>
      </c>
      <c r="D442" s="281">
        <v>1158.377796</v>
      </c>
      <c r="E442" s="281">
        <v>1060.9080300000001</v>
      </c>
      <c r="F442" s="281">
        <v>1191.5665080000001</v>
      </c>
      <c r="G442" s="82" t="str">
        <f t="shared" si="113"/>
        <v/>
      </c>
      <c r="H442" s="82" t="str">
        <f t="shared" si="114"/>
        <v/>
      </c>
      <c r="I442" s="82" t="str">
        <f t="shared" si="115"/>
        <v/>
      </c>
      <c r="J442" s="82">
        <f t="shared" si="116"/>
        <v>-2.3364820000000008E-2</v>
      </c>
      <c r="K442" s="82">
        <f t="shared" si="117"/>
        <v>-3.5033479000000173E-2</v>
      </c>
      <c r="L442" s="82">
        <f t="shared" si="118"/>
        <v>-3.318871200000012E-2</v>
      </c>
      <c r="N442">
        <f t="shared" si="122"/>
        <v>1367</v>
      </c>
      <c r="O442" s="212" cm="1">
        <f t="array" ref="O442">INDEX($A:$A,N442)</f>
        <v>45456</v>
      </c>
      <c r="P442" cm="1">
        <f t="array" ref="P442">INDEX(B:B,$N442)/INDEX(B:B,$N$2)*1000</f>
        <v>1173.9370263144492</v>
      </c>
      <c r="Q442" cm="1">
        <f t="array" ref="Q442">INDEX(C:C,$N442)/INDEX(C:C,$N$2)*1000</f>
        <v>1180.761816401204</v>
      </c>
      <c r="R442" cm="1">
        <f t="array" ref="R442">INDEX(D:D,$N442)/INDEX(D:D,$N$2)*1000</f>
        <v>1179.4098515639021</v>
      </c>
      <c r="S442" cm="1">
        <f t="array" ref="S442">INDEX(E:E,$N442)/INDEX(E:E,$N$2)*1000</f>
        <v>1165.8395741112129</v>
      </c>
      <c r="T442" s="82">
        <f t="shared" si="123"/>
        <v>8.0974522032363442E-3</v>
      </c>
      <c r="U442" s="82">
        <f t="shared" si="124"/>
        <v>1.4922242289991118E-2</v>
      </c>
      <c r="V442" s="82">
        <f t="shared" si="125"/>
        <v>1.3570277452689197E-2</v>
      </c>
      <c r="W442" s="82" t="str">
        <f t="shared" si="119"/>
        <v/>
      </c>
      <c r="X442" s="82" t="str">
        <f t="shared" si="120"/>
        <v/>
      </c>
      <c r="Y442" s="82" t="str">
        <f t="shared" si="121"/>
        <v/>
      </c>
    </row>
    <row r="443" spans="1:25" ht="15.75" customHeight="1" x14ac:dyDescent="0.2">
      <c r="A443" s="211">
        <v>44111</v>
      </c>
      <c r="B443" s="281">
        <v>1041.6336349999999</v>
      </c>
      <c r="C443" s="281">
        <v>1162.3570279999999</v>
      </c>
      <c r="D443" s="281">
        <v>1163.96234</v>
      </c>
      <c r="E443" s="281">
        <v>1064.210157</v>
      </c>
      <c r="F443" s="281">
        <v>1195.2753150000001</v>
      </c>
      <c r="G443" s="82" t="str">
        <f t="shared" si="113"/>
        <v/>
      </c>
      <c r="H443" s="82" t="str">
        <f t="shared" si="114"/>
        <v/>
      </c>
      <c r="I443" s="82" t="str">
        <f t="shared" si="115"/>
        <v/>
      </c>
      <c r="J443" s="82">
        <f t="shared" si="116"/>
        <v>-2.2576522000000068E-2</v>
      </c>
      <c r="K443" s="82">
        <f t="shared" si="117"/>
        <v>-3.2918287000000192E-2</v>
      </c>
      <c r="L443" s="82">
        <f t="shared" si="118"/>
        <v>-3.1312975000000048E-2</v>
      </c>
      <c r="N443">
        <f t="shared" si="122"/>
        <v>1368</v>
      </c>
      <c r="O443" s="212" cm="1">
        <f t="array" ref="O443">INDEX($A:$A,N443)</f>
        <v>45457</v>
      </c>
      <c r="P443" cm="1">
        <f t="array" ref="P443">INDEX(B:B,$N443)/INDEX(B:B,$N$2)*1000</f>
        <v>1174.0949015571414</v>
      </c>
      <c r="Q443" cm="1">
        <f t="array" ref="Q443">INDEX(C:C,$N443)/INDEX(C:C,$N$2)*1000</f>
        <v>1180.8839447222172</v>
      </c>
      <c r="R443" cm="1">
        <f t="array" ref="R443">INDEX(D:D,$N443)/INDEX(D:D,$N$2)*1000</f>
        <v>1179.5390619549778</v>
      </c>
      <c r="S443" cm="1">
        <f t="array" ref="S443">INDEX(E:E,$N443)/INDEX(E:E,$N$2)*1000</f>
        <v>1165.9859873706569</v>
      </c>
      <c r="T443" s="82">
        <f t="shared" si="123"/>
        <v>8.1089141864845258E-3</v>
      </c>
      <c r="U443" s="82">
        <f t="shared" si="124"/>
        <v>1.4897957351560309E-2</v>
      </c>
      <c r="V443" s="82">
        <f t="shared" si="125"/>
        <v>1.3553074584320939E-2</v>
      </c>
      <c r="W443" s="82" t="str">
        <f t="shared" si="119"/>
        <v/>
      </c>
      <c r="X443" s="82" t="str">
        <f t="shared" si="120"/>
        <v/>
      </c>
      <c r="Y443" s="82" t="str">
        <f t="shared" si="121"/>
        <v/>
      </c>
    </row>
    <row r="444" spans="1:25" ht="15.75" customHeight="1" x14ac:dyDescent="0.2">
      <c r="A444" s="211">
        <v>44112</v>
      </c>
      <c r="B444" s="281">
        <v>1043.4681350000001</v>
      </c>
      <c r="C444" s="281">
        <v>1165.0153009999999</v>
      </c>
      <c r="D444" s="281">
        <v>1166.5041880000001</v>
      </c>
      <c r="E444" s="281">
        <v>1065.7946870000001</v>
      </c>
      <c r="F444" s="281">
        <v>1197.054991</v>
      </c>
      <c r="G444" s="82" t="str">
        <f t="shared" si="113"/>
        <v/>
      </c>
      <c r="H444" s="82" t="str">
        <f t="shared" si="114"/>
        <v/>
      </c>
      <c r="I444" s="82" t="str">
        <f t="shared" si="115"/>
        <v/>
      </c>
      <c r="J444" s="82">
        <f t="shared" si="116"/>
        <v>-2.2326551999999993E-2</v>
      </c>
      <c r="K444" s="82">
        <f t="shared" si="117"/>
        <v>-3.2039690000000065E-2</v>
      </c>
      <c r="L444" s="82">
        <f t="shared" si="118"/>
        <v>-3.0550802999999859E-2</v>
      </c>
      <c r="N444">
        <f t="shared" si="122"/>
        <v>1369</v>
      </c>
      <c r="O444" s="212" cm="1">
        <f t="array" ref="O444">INDEX($A:$A,N444)</f>
        <v>45460</v>
      </c>
      <c r="P444" cm="1">
        <f t="array" ref="P444">INDEX(B:B,$N444)/INDEX(B:B,$N$2)*1000</f>
        <v>1174.500755010542</v>
      </c>
      <c r="Q444" cm="1">
        <f t="array" ref="Q444">INDEX(C:C,$N444)/INDEX(C:C,$N$2)*1000</f>
        <v>1181.2504797995384</v>
      </c>
      <c r="R444" cm="1">
        <f t="array" ref="R444">INDEX(D:D,$N444)/INDEX(D:D,$N$2)*1000</f>
        <v>1179.9133848662052</v>
      </c>
      <c r="S444" cm="1">
        <f t="array" ref="S444">INDEX(E:E,$N444)/INDEX(E:E,$N$2)*1000</f>
        <v>1166.2368272123681</v>
      </c>
      <c r="T444" s="82">
        <f t="shared" si="123"/>
        <v>8.2639277981738819E-3</v>
      </c>
      <c r="U444" s="82">
        <f t="shared" si="124"/>
        <v>1.5013652587170327E-2</v>
      </c>
      <c r="V444" s="82">
        <f t="shared" si="125"/>
        <v>1.3676557653837108E-2</v>
      </c>
      <c r="W444" s="82" t="str">
        <f t="shared" si="119"/>
        <v/>
      </c>
      <c r="X444" s="82" t="str">
        <f t="shared" si="120"/>
        <v/>
      </c>
      <c r="Y444" s="82" t="str">
        <f t="shared" si="121"/>
        <v/>
      </c>
    </row>
    <row r="445" spans="1:25" ht="15.75" customHeight="1" x14ac:dyDescent="0.2">
      <c r="A445" s="211">
        <v>44113</v>
      </c>
      <c r="B445" s="281">
        <v>1044.3674699999999</v>
      </c>
      <c r="C445" s="281">
        <v>1166.302837</v>
      </c>
      <c r="D445" s="281">
        <v>1167.7376999999999</v>
      </c>
      <c r="E445" s="281">
        <v>1066.6089300000001</v>
      </c>
      <c r="F445" s="281">
        <v>1197.9695139999999</v>
      </c>
      <c r="G445" s="82" t="str">
        <f t="shared" si="113"/>
        <v/>
      </c>
      <c r="H445" s="82" t="str">
        <f t="shared" si="114"/>
        <v/>
      </c>
      <c r="I445" s="82" t="str">
        <f t="shared" si="115"/>
        <v/>
      </c>
      <c r="J445" s="82">
        <f t="shared" si="116"/>
        <v>-2.2241460000000188E-2</v>
      </c>
      <c r="K445" s="82">
        <f t="shared" si="117"/>
        <v>-3.1666676999999935E-2</v>
      </c>
      <c r="L445" s="82">
        <f t="shared" si="118"/>
        <v>-3.0231813999999985E-2</v>
      </c>
      <c r="N445">
        <f t="shared" si="122"/>
        <v>1370</v>
      </c>
      <c r="O445" s="212" cm="1">
        <f t="array" ref="O445">INDEX($A:$A,N445)</f>
        <v>45461</v>
      </c>
      <c r="P445" cm="1">
        <f t="array" ref="P445">INDEX(B:B,$N445)/INDEX(B:B,$N$2)*1000</f>
        <v>1177.7999974466704</v>
      </c>
      <c r="Q445" cm="1">
        <f t="array" ref="Q445">INDEX(C:C,$N445)/INDEX(C:C,$N$2)*1000</f>
        <v>1184.7325393091307</v>
      </c>
      <c r="R445" cm="1">
        <f t="array" ref="R445">INDEX(D:D,$N445)/INDEX(D:D,$N$2)*1000</f>
        <v>1183.3592293763518</v>
      </c>
      <c r="S445" cm="1">
        <f t="array" ref="S445">INDEX(E:E,$N445)/INDEX(E:E,$N$2)*1000</f>
        <v>1169.5111589563064</v>
      </c>
      <c r="T445" s="82">
        <f t="shared" si="123"/>
        <v>8.2888384903640148E-3</v>
      </c>
      <c r="U445" s="82">
        <f t="shared" si="124"/>
        <v>1.5221380352824327E-2</v>
      </c>
      <c r="V445" s="82">
        <f t="shared" si="125"/>
        <v>1.384807042004536E-2</v>
      </c>
      <c r="W445" s="82" t="str">
        <f t="shared" si="119"/>
        <v/>
      </c>
      <c r="X445" s="82" t="str">
        <f t="shared" si="120"/>
        <v/>
      </c>
      <c r="Y445" s="82" t="str">
        <f t="shared" si="121"/>
        <v/>
      </c>
    </row>
    <row r="446" spans="1:25" ht="15.75" customHeight="1" x14ac:dyDescent="0.2">
      <c r="A446" s="211">
        <v>44117</v>
      </c>
      <c r="B446" s="281">
        <v>1046.140185</v>
      </c>
      <c r="C446" s="281">
        <v>1168.9307470000001</v>
      </c>
      <c r="D446" s="281">
        <v>1170.2415619999999</v>
      </c>
      <c r="E446" s="281">
        <v>1068.2790809999999</v>
      </c>
      <c r="F446" s="281">
        <v>1199.845356</v>
      </c>
      <c r="G446" s="82" t="str">
        <f t="shared" si="113"/>
        <v/>
      </c>
      <c r="H446" s="82" t="str">
        <f t="shared" si="114"/>
        <v/>
      </c>
      <c r="I446" s="82" t="str">
        <f t="shared" si="115"/>
        <v/>
      </c>
      <c r="J446" s="82">
        <f t="shared" si="116"/>
        <v>-2.2138895999999932E-2</v>
      </c>
      <c r="K446" s="82">
        <f t="shared" si="117"/>
        <v>-3.0914608999999926E-2</v>
      </c>
      <c r="L446" s="82">
        <f t="shared" si="118"/>
        <v>-2.9603794000000107E-2</v>
      </c>
      <c r="N446">
        <f t="shared" si="122"/>
        <v>1371</v>
      </c>
      <c r="O446" s="212" cm="1">
        <f t="array" ref="O446">INDEX($A:$A,N446)</f>
        <v>45462</v>
      </c>
      <c r="P446" cm="1">
        <f t="array" ref="P446">INDEX(B:B,$N446)/INDEX(B:B,$N$2)*1000</f>
        <v>1176.6024947492851</v>
      </c>
      <c r="Q446" cm="1">
        <f t="array" ref="Q446">INDEX(C:C,$N446)/INDEX(C:C,$N$2)*1000</f>
        <v>1184.0983263109081</v>
      </c>
      <c r="R446" cm="1">
        <f t="array" ref="R446">INDEX(D:D,$N446)/INDEX(D:D,$N$2)*1000</f>
        <v>1182.6134312108113</v>
      </c>
      <c r="S446" cm="1">
        <f t="array" ref="S446">INDEX(E:E,$N446)/INDEX(E:E,$N$2)*1000</f>
        <v>1168.1755435330344</v>
      </c>
      <c r="T446" s="82">
        <f t="shared" si="123"/>
        <v>8.4269512162506999E-3</v>
      </c>
      <c r="U446" s="82">
        <f t="shared" si="124"/>
        <v>1.5922782777873637E-2</v>
      </c>
      <c r="V446" s="82">
        <f t="shared" si="125"/>
        <v>1.4437887677776871E-2</v>
      </c>
      <c r="W446" s="82" t="str">
        <f t="shared" si="119"/>
        <v/>
      </c>
      <c r="X446" s="82" t="str">
        <f t="shared" si="120"/>
        <v/>
      </c>
      <c r="Y446" s="82" t="str">
        <f t="shared" si="121"/>
        <v/>
      </c>
    </row>
    <row r="447" spans="1:25" ht="15.75" customHeight="1" x14ac:dyDescent="0.2">
      <c r="A447" s="211">
        <v>44118</v>
      </c>
      <c r="B447" s="281">
        <v>1044.594505</v>
      </c>
      <c r="C447" s="281">
        <v>1166.5901080000001</v>
      </c>
      <c r="D447" s="281">
        <v>1168.0187020000001</v>
      </c>
      <c r="E447" s="281">
        <v>1067.0667989999999</v>
      </c>
      <c r="F447" s="281">
        <v>1198.4837729999999</v>
      </c>
      <c r="G447" s="82" t="str">
        <f t="shared" si="113"/>
        <v/>
      </c>
      <c r="H447" s="82" t="str">
        <f t="shared" si="114"/>
        <v/>
      </c>
      <c r="I447" s="82" t="str">
        <f t="shared" si="115"/>
        <v/>
      </c>
      <c r="J447" s="82">
        <f t="shared" si="116"/>
        <v>-2.247229399999992E-2</v>
      </c>
      <c r="K447" s="82">
        <f t="shared" si="117"/>
        <v>-3.1893664999999828E-2</v>
      </c>
      <c r="L447" s="82">
        <f t="shared" si="118"/>
        <v>-3.0465070999999854E-2</v>
      </c>
      <c r="N447">
        <f t="shared" si="122"/>
        <v>1372</v>
      </c>
      <c r="O447" s="212" cm="1">
        <f t="array" ref="O447">INDEX($A:$A,N447)</f>
        <v>45463</v>
      </c>
      <c r="P447" cm="1">
        <f t="array" ref="P447">INDEX(B:B,$N447)/INDEX(B:B,$N$2)*1000</f>
        <v>1174.1767182870535</v>
      </c>
      <c r="Q447" cm="1">
        <f t="array" ref="Q447">INDEX(C:C,$N447)/INDEX(C:C,$N$2)*1000</f>
        <v>1181.3688017745076</v>
      </c>
      <c r="R447" cm="1">
        <f t="array" ref="R447">INDEX(D:D,$N447)/INDEX(D:D,$N$2)*1000</f>
        <v>1179.9440773301633</v>
      </c>
      <c r="S447" cm="1">
        <f t="array" ref="S447">INDEX(E:E,$N447)/INDEX(E:E,$N$2)*1000</f>
        <v>1165.912319386274</v>
      </c>
      <c r="T447" s="82">
        <f t="shared" si="123"/>
        <v>8.2643989007794971E-3</v>
      </c>
      <c r="U447" s="82">
        <f t="shared" si="124"/>
        <v>1.5456482388233553E-2</v>
      </c>
      <c r="V447" s="82">
        <f t="shared" si="125"/>
        <v>1.4031757943889261E-2</v>
      </c>
      <c r="W447" s="82" t="str">
        <f t="shared" si="119"/>
        <v/>
      </c>
      <c r="X447" s="82" t="str">
        <f t="shared" si="120"/>
        <v/>
      </c>
      <c r="Y447" s="82" t="str">
        <f t="shared" si="121"/>
        <v/>
      </c>
    </row>
    <row r="448" spans="1:25" ht="15.75" customHeight="1" x14ac:dyDescent="0.2">
      <c r="A448" s="211">
        <v>44119</v>
      </c>
      <c r="B448" s="281">
        <v>1045.3547349999999</v>
      </c>
      <c r="C448" s="281">
        <v>1167.691075</v>
      </c>
      <c r="D448" s="281">
        <v>1169.071547</v>
      </c>
      <c r="E448" s="281">
        <v>1067.782498</v>
      </c>
      <c r="F448" s="281">
        <v>1199.2876160000001</v>
      </c>
      <c r="G448" s="82" t="str">
        <f t="shared" si="113"/>
        <v/>
      </c>
      <c r="H448" s="82" t="str">
        <f t="shared" si="114"/>
        <v/>
      </c>
      <c r="I448" s="82" t="str">
        <f t="shared" si="115"/>
        <v/>
      </c>
      <c r="J448" s="82">
        <f t="shared" si="116"/>
        <v>-2.2427763000000142E-2</v>
      </c>
      <c r="K448" s="82">
        <f t="shared" si="117"/>
        <v>-3.1596541000000117E-2</v>
      </c>
      <c r="L448" s="82">
        <f t="shared" si="118"/>
        <v>-3.0216069000000061E-2</v>
      </c>
      <c r="N448">
        <f t="shared" si="122"/>
        <v>1373</v>
      </c>
      <c r="O448" s="212" cm="1">
        <f t="array" ref="O448">INDEX($A:$A,N448)</f>
        <v>45464</v>
      </c>
      <c r="P448" cm="1">
        <f t="array" ref="P448">INDEX(B:B,$N448)/INDEX(B:B,$N$2)*1000</f>
        <v>1173.0197733427585</v>
      </c>
      <c r="Q448" cm="1">
        <f t="array" ref="Q448">INDEX(C:C,$N448)/INDEX(C:C,$N$2)*1000</f>
        <v>1180.2602742327558</v>
      </c>
      <c r="R448" cm="1">
        <f t="array" ref="R448">INDEX(D:D,$N448)/INDEX(D:D,$N$2)*1000</f>
        <v>1178.8259589822244</v>
      </c>
      <c r="S448" cm="1">
        <f t="array" ref="S448">INDEX(E:E,$N448)/INDEX(E:E,$N$2)*1000</f>
        <v>1164.7752050873389</v>
      </c>
      <c r="T448" s="82">
        <f t="shared" si="123"/>
        <v>8.2445682554196081E-3</v>
      </c>
      <c r="U448" s="82">
        <f t="shared" si="124"/>
        <v>1.5485069145416901E-2</v>
      </c>
      <c r="V448" s="82">
        <f t="shared" si="125"/>
        <v>1.4050753894885474E-2</v>
      </c>
      <c r="W448" s="82" t="str">
        <f t="shared" si="119"/>
        <v/>
      </c>
      <c r="X448" s="82" t="str">
        <f t="shared" si="120"/>
        <v/>
      </c>
      <c r="Y448" s="82" t="str">
        <f t="shared" si="121"/>
        <v/>
      </c>
    </row>
    <row r="449" spans="1:25" ht="15.75" customHeight="1" x14ac:dyDescent="0.2">
      <c r="A449" s="211">
        <v>44120</v>
      </c>
      <c r="B449" s="281">
        <v>1045.0050550000001</v>
      </c>
      <c r="C449" s="281">
        <v>1166.6956809999999</v>
      </c>
      <c r="D449" s="281">
        <v>1168.1937009999999</v>
      </c>
      <c r="E449" s="281">
        <v>1067.5608560000001</v>
      </c>
      <c r="F449" s="281">
        <v>1199.0386759999999</v>
      </c>
      <c r="G449" s="82" t="str">
        <f t="shared" si="113"/>
        <v/>
      </c>
      <c r="H449" s="82" t="str">
        <f t="shared" si="114"/>
        <v/>
      </c>
      <c r="I449" s="82" t="str">
        <f t="shared" si="115"/>
        <v/>
      </c>
      <c r="J449" s="82">
        <f t="shared" si="116"/>
        <v>-2.2555800999999973E-2</v>
      </c>
      <c r="K449" s="82">
        <f t="shared" si="117"/>
        <v>-3.2342994999999972E-2</v>
      </c>
      <c r="L449" s="82">
        <f t="shared" si="118"/>
        <v>-3.0844974999999976E-2</v>
      </c>
      <c r="N449">
        <f t="shared" si="122"/>
        <v>1374</v>
      </c>
      <c r="O449" s="212" cm="1">
        <f t="array" ref="O449">INDEX($A:$A,N449)</f>
        <v>45467</v>
      </c>
      <c r="P449" cm="1">
        <f t="array" ref="P449">INDEX(B:B,$N449)/INDEX(B:B,$N$2)*1000</f>
        <v>1174.4587110817808</v>
      </c>
      <c r="Q449" cm="1">
        <f t="array" ref="Q449">INDEX(C:C,$N449)/INDEX(C:C,$N$2)*1000</f>
        <v>1181.2503797233505</v>
      </c>
      <c r="R449" cm="1">
        <f t="array" ref="R449">INDEX(D:D,$N449)/INDEX(D:D,$N$2)*1000</f>
        <v>1179.9049759837444</v>
      </c>
      <c r="S449" cm="1">
        <f t="array" ref="S449">INDEX(E:E,$N449)/INDEX(E:E,$N$2)*1000</f>
        <v>1166.6181715991695</v>
      </c>
      <c r="T449" s="82">
        <f t="shared" si="123"/>
        <v>7.8405394826113473E-3</v>
      </c>
      <c r="U449" s="82">
        <f t="shared" si="124"/>
        <v>1.4632208124181034E-2</v>
      </c>
      <c r="V449" s="82">
        <f t="shared" si="125"/>
        <v>1.3286804384574908E-2</v>
      </c>
      <c r="W449" s="82" t="str">
        <f t="shared" si="119"/>
        <v/>
      </c>
      <c r="X449" s="82" t="str">
        <f t="shared" si="120"/>
        <v/>
      </c>
      <c r="Y449" s="82" t="str">
        <f t="shared" si="121"/>
        <v/>
      </c>
    </row>
    <row r="450" spans="1:25" ht="15.75" customHeight="1" x14ac:dyDescent="0.2">
      <c r="A450" s="211">
        <v>44123</v>
      </c>
      <c r="B450" s="281">
        <v>1038.723035</v>
      </c>
      <c r="C450" s="281">
        <v>1159.591144</v>
      </c>
      <c r="D450" s="281">
        <v>1161.09791</v>
      </c>
      <c r="E450" s="281">
        <v>1061.9217000000001</v>
      </c>
      <c r="F450" s="281">
        <v>1192.7050180000001</v>
      </c>
      <c r="G450" s="82" t="str">
        <f t="shared" si="113"/>
        <v/>
      </c>
      <c r="H450" s="82" t="str">
        <f t="shared" si="114"/>
        <v/>
      </c>
      <c r="I450" s="82" t="str">
        <f t="shared" si="115"/>
        <v/>
      </c>
      <c r="J450" s="82">
        <f t="shared" si="116"/>
        <v>-2.3198665000000118E-2</v>
      </c>
      <c r="K450" s="82">
        <f t="shared" si="117"/>
        <v>-3.3113874000000126E-2</v>
      </c>
      <c r="L450" s="82">
        <f t="shared" si="118"/>
        <v>-3.1607108000000154E-2</v>
      </c>
      <c r="N450">
        <f t="shared" si="122"/>
        <v>1375</v>
      </c>
      <c r="O450" s="212" cm="1">
        <f t="array" ref="O450">INDEX($A:$A,N450)</f>
        <v>45468</v>
      </c>
      <c r="P450" cm="1">
        <f t="array" ref="P450">INDEX(B:B,$N450)/INDEX(B:B,$N$2)*1000</f>
        <v>1169.3037452134988</v>
      </c>
      <c r="Q450" cm="1">
        <f t="array" ref="Q450">INDEX(C:C,$N450)/INDEX(C:C,$N$2)*1000</f>
        <v>1177.4879360678942</v>
      </c>
      <c r="R450" cm="1">
        <f t="array" ref="R450">INDEX(D:D,$N450)/INDEX(D:D,$N$2)*1000</f>
        <v>1175.8666795899119</v>
      </c>
      <c r="S450" cm="1">
        <f t="array" ref="S450">INDEX(E:E,$N450)/INDEX(E:E,$N$2)*1000</f>
        <v>1161.4174561426123</v>
      </c>
      <c r="T450" s="82">
        <f t="shared" si="123"/>
        <v>7.8862890708865045E-3</v>
      </c>
      <c r="U450" s="82">
        <f t="shared" si="124"/>
        <v>1.6070479925281916E-2</v>
      </c>
      <c r="V450" s="82">
        <f t="shared" si="125"/>
        <v>1.4449223447299573E-2</v>
      </c>
      <c r="W450" s="82" t="str">
        <f t="shared" si="119"/>
        <v/>
      </c>
      <c r="X450" s="82" t="str">
        <f t="shared" si="120"/>
        <v/>
      </c>
      <c r="Y450" s="82" t="str">
        <f t="shared" si="121"/>
        <v/>
      </c>
    </row>
    <row r="451" spans="1:25" ht="15.75" customHeight="1" x14ac:dyDescent="0.2">
      <c r="A451" s="211">
        <v>44124</v>
      </c>
      <c r="B451" s="281">
        <v>1037.707815</v>
      </c>
      <c r="C451" s="281">
        <v>1159.0809389999999</v>
      </c>
      <c r="D451" s="281">
        <v>1160.464641</v>
      </c>
      <c r="E451" s="281">
        <v>1060.758135</v>
      </c>
      <c r="F451" s="281">
        <v>1191.3981510000001</v>
      </c>
      <c r="G451" s="82" t="str">
        <f t="shared" ref="G451:G514" si="126">IF((B451-$E451)/1000 &gt; 0, (B451-$E451)/1000, "")</f>
        <v/>
      </c>
      <c r="H451" s="82" t="str">
        <f t="shared" ref="H451:H514" si="127">IF((C451-$F451)/1000 &gt; 0, (C451-$F451)/1000, "")</f>
        <v/>
      </c>
      <c r="I451" s="82" t="str">
        <f t="shared" ref="I451:I514" si="128">IF((D451-$F451)/1000 &gt; 0, (D451-$F451)/1000, "")</f>
        <v/>
      </c>
      <c r="J451" s="82">
        <f t="shared" ref="J451:J514" si="129">IF((B451-$E451)/1000 &lt; 0, (B451-$E451)/1000, "")</f>
        <v>-2.3050320000000055E-2</v>
      </c>
      <c r="K451" s="82">
        <f t="shared" ref="K451:K514" si="130">IF((C451-$F451)/1000 &lt; 0, (C451-$F451)/1000, "")</f>
        <v>-3.2317212000000158E-2</v>
      </c>
      <c r="L451" s="82">
        <f t="shared" ref="L451:L514" si="131">IF((D451-$F451)/1000 &lt; 0, (D451-$F451)/1000, "")</f>
        <v>-3.093351000000007E-2</v>
      </c>
      <c r="N451">
        <f t="shared" si="122"/>
        <v>1376</v>
      </c>
      <c r="O451" s="212" cm="1">
        <f t="array" ref="O451">INDEX($A:$A,N451)</f>
        <v>45469</v>
      </c>
      <c r="P451" cm="1">
        <f t="array" ref="P451">INDEX(B:B,$N451)/INDEX(B:B,$N$2)*1000</f>
        <v>1164.7698723290039</v>
      </c>
      <c r="Q451" cm="1">
        <f t="array" ref="Q451">INDEX(C:C,$N451)/INDEX(C:C,$N$2)*1000</f>
        <v>1173.4329610879031</v>
      </c>
      <c r="R451" cm="1">
        <f t="array" ref="R451">INDEX(D:D,$N451)/INDEX(D:D,$N$2)*1000</f>
        <v>1171.7168363575511</v>
      </c>
      <c r="S451" cm="1">
        <f t="array" ref="S451">INDEX(E:E,$N451)/INDEX(E:E,$N$2)*1000</f>
        <v>1156.7572509724093</v>
      </c>
      <c r="T451" s="82">
        <f t="shared" si="123"/>
        <v>8.0126213565945362E-3</v>
      </c>
      <c r="U451" s="82">
        <f t="shared" si="124"/>
        <v>1.6675710115493757E-2</v>
      </c>
      <c r="V451" s="82">
        <f t="shared" si="125"/>
        <v>1.4959585385141735E-2</v>
      </c>
      <c r="W451" s="82" t="str">
        <f t="shared" ref="W451:W514" si="132">IF((P451-$S451)/1000 &lt; 0, (P451-$S451)/1000, "")</f>
        <v/>
      </c>
      <c r="X451" s="82" t="str">
        <f t="shared" ref="X451:X514" si="133">IF((Q451-$S451)/1000 &lt; 0, (Q451-$S451)/1000, "")</f>
        <v/>
      </c>
      <c r="Y451" s="82" t="str">
        <f t="shared" ref="Y451:Y514" si="134">IF((R451-$S451)/1000 &lt; 0, (R451-$S451)/1000, "")</f>
        <v/>
      </c>
    </row>
    <row r="452" spans="1:25" ht="15.75" customHeight="1" x14ac:dyDescent="0.2">
      <c r="A452" s="211">
        <v>44125</v>
      </c>
      <c r="B452" s="281">
        <v>1036.4708900000001</v>
      </c>
      <c r="C452" s="281">
        <v>1157.7593710000001</v>
      </c>
      <c r="D452" s="281">
        <v>1159.1297099999999</v>
      </c>
      <c r="E452" s="281">
        <v>1059.672051</v>
      </c>
      <c r="F452" s="281">
        <v>1190.178308</v>
      </c>
      <c r="G452" s="82" t="str">
        <f t="shared" si="126"/>
        <v/>
      </c>
      <c r="H452" s="82" t="str">
        <f t="shared" si="127"/>
        <v/>
      </c>
      <c r="I452" s="82" t="str">
        <f t="shared" si="128"/>
        <v/>
      </c>
      <c r="J452" s="82">
        <f t="shared" si="129"/>
        <v>-2.3201160999999956E-2</v>
      </c>
      <c r="K452" s="82">
        <f t="shared" si="130"/>
        <v>-3.2418936999999912E-2</v>
      </c>
      <c r="L452" s="82">
        <f t="shared" si="131"/>
        <v>-3.1048598000000083E-2</v>
      </c>
      <c r="N452">
        <f t="shared" ref="N452:N515" si="135">N451+1</f>
        <v>1377</v>
      </c>
      <c r="O452" s="212" cm="1">
        <f t="array" ref="O452">INDEX($A:$A,N452)</f>
        <v>45470</v>
      </c>
      <c r="P452" cm="1">
        <f t="array" ref="P452">INDEX(B:B,$N452)/INDEX(B:B,$N$2)*1000</f>
        <v>1165.8562077541603</v>
      </c>
      <c r="Q452" cm="1">
        <f t="array" ref="Q452">INDEX(C:C,$N452)/INDEX(C:C,$N$2)*1000</f>
        <v>1174.2105936161179</v>
      </c>
      <c r="R452" cm="1">
        <f t="array" ref="R452">INDEX(D:D,$N452)/INDEX(D:D,$N$2)*1000</f>
        <v>1172.555622168112</v>
      </c>
      <c r="S452" cm="1">
        <f t="array" ref="S452">INDEX(E:E,$N452)/INDEX(E:E,$N$2)*1000</f>
        <v>1157.9641090672947</v>
      </c>
      <c r="T452" s="82">
        <f t="shared" ref="T452:T515" si="136">IF((P452-$S452)/1000 &gt; 0, (P452-$S452)/1000, "")</f>
        <v>7.8920986868656652E-3</v>
      </c>
      <c r="U452" s="82">
        <f t="shared" ref="U452:U515" si="137">IF((Q452-$S452)/1000 &gt; 0, (Q452-$S452)/1000, "")</f>
        <v>1.6246484548823218E-2</v>
      </c>
      <c r="V452" s="82">
        <f t="shared" ref="V452:V515" si="138">IF((R452-$S452)/1000 &gt; 0, (R452-$S452)/1000, "")</f>
        <v>1.4591513100817338E-2</v>
      </c>
      <c r="W452" s="82" t="str">
        <f t="shared" si="132"/>
        <v/>
      </c>
      <c r="X452" s="82" t="str">
        <f t="shared" si="133"/>
        <v/>
      </c>
      <c r="Y452" s="82" t="str">
        <f t="shared" si="134"/>
        <v/>
      </c>
    </row>
    <row r="453" spans="1:25" ht="15.75" customHeight="1" x14ac:dyDescent="0.2">
      <c r="A453" s="211">
        <v>44126</v>
      </c>
      <c r="B453" s="281">
        <v>1036.478625</v>
      </c>
      <c r="C453" s="281">
        <v>1158.5954999999999</v>
      </c>
      <c r="D453" s="281">
        <v>1159.804386</v>
      </c>
      <c r="E453" s="281">
        <v>1059.371727</v>
      </c>
      <c r="F453" s="281">
        <v>1189.8409979999999</v>
      </c>
      <c r="G453" s="82" t="str">
        <f t="shared" si="126"/>
        <v/>
      </c>
      <c r="H453" s="82" t="str">
        <f t="shared" si="127"/>
        <v/>
      </c>
      <c r="I453" s="82" t="str">
        <f t="shared" si="128"/>
        <v/>
      </c>
      <c r="J453" s="82">
        <f t="shared" si="129"/>
        <v>-2.2893101999999999E-2</v>
      </c>
      <c r="K453" s="82">
        <f t="shared" si="130"/>
        <v>-3.1245497999999997E-2</v>
      </c>
      <c r="L453" s="82">
        <f t="shared" si="131"/>
        <v>-3.0036611999999876E-2</v>
      </c>
      <c r="N453">
        <f t="shared" si="135"/>
        <v>1378</v>
      </c>
      <c r="O453" s="212" cm="1">
        <f t="array" ref="O453">INDEX($A:$A,N453)</f>
        <v>45471</v>
      </c>
      <c r="P453" cm="1">
        <f t="array" ref="P453">INDEX(B:B,$N453)/INDEX(B:B,$N$2)*1000</f>
        <v>1169.1757276396484</v>
      </c>
      <c r="Q453" cm="1">
        <f t="array" ref="Q453">INDEX(C:C,$N453)/INDEX(C:C,$N$2)*1000</f>
        <v>1176.0454094253289</v>
      </c>
      <c r="R453" cm="1">
        <f t="array" ref="R453">INDEX(D:D,$N453)/INDEX(D:D,$N$2)*1000</f>
        <v>1174.6845521376126</v>
      </c>
      <c r="S453" cm="1">
        <f t="array" ref="S453">INDEX(E:E,$N453)/INDEX(E:E,$N$2)*1000</f>
        <v>1161.2925889722826</v>
      </c>
      <c r="T453" s="82">
        <f t="shared" si="136"/>
        <v>7.883138667365756E-3</v>
      </c>
      <c r="U453" s="82">
        <f t="shared" si="137"/>
        <v>1.4752820453046296E-2</v>
      </c>
      <c r="V453" s="82">
        <f t="shared" si="138"/>
        <v>1.3391963165330025E-2</v>
      </c>
      <c r="W453" s="82" t="str">
        <f t="shared" si="132"/>
        <v/>
      </c>
      <c r="X453" s="82" t="str">
        <f t="shared" si="133"/>
        <v/>
      </c>
      <c r="Y453" s="82" t="str">
        <f t="shared" si="134"/>
        <v/>
      </c>
    </row>
    <row r="454" spans="1:25" ht="15.75" customHeight="1" x14ac:dyDescent="0.2">
      <c r="A454" s="211">
        <v>44127</v>
      </c>
      <c r="B454" s="281">
        <v>1038.945015</v>
      </c>
      <c r="C454" s="281">
        <v>1161.356916</v>
      </c>
      <c r="D454" s="281">
        <v>1162.567812</v>
      </c>
      <c r="E454" s="281">
        <v>1061.6550070000001</v>
      </c>
      <c r="F454" s="281">
        <v>1192.405479</v>
      </c>
      <c r="G454" s="82" t="str">
        <f t="shared" si="126"/>
        <v/>
      </c>
      <c r="H454" s="82" t="str">
        <f t="shared" si="127"/>
        <v/>
      </c>
      <c r="I454" s="82" t="str">
        <f t="shared" si="128"/>
        <v/>
      </c>
      <c r="J454" s="82">
        <f t="shared" si="129"/>
        <v>-2.2709992000000057E-2</v>
      </c>
      <c r="K454" s="82">
        <f t="shared" si="130"/>
        <v>-3.1048563000000057E-2</v>
      </c>
      <c r="L454" s="82">
        <f t="shared" si="131"/>
        <v>-2.9837667000000009E-2</v>
      </c>
      <c r="N454">
        <f t="shared" si="135"/>
        <v>1379</v>
      </c>
      <c r="O454" s="212" cm="1">
        <f t="array" ref="O454">INDEX($A:$A,N454)</f>
        <v>45475</v>
      </c>
      <c r="P454" cm="1">
        <f t="array" ref="P454">INDEX(B:B,$N454)/INDEX(B:B,$N$2)*1000</f>
        <v>1166.082972281924</v>
      </c>
      <c r="Q454" cm="1">
        <f t="array" ref="Q454">INDEX(C:C,$N454)/INDEX(C:C,$N$2)*1000</f>
        <v>1173.6327252371432</v>
      </c>
      <c r="R454" cm="1">
        <f t="array" ref="R454">INDEX(D:D,$N454)/INDEX(D:D,$N$2)*1000</f>
        <v>1172.1371481113797</v>
      </c>
      <c r="S454" cm="1">
        <f t="array" ref="S454">INDEX(E:E,$N454)/INDEX(E:E,$N$2)*1000</f>
        <v>1158.0404907310422</v>
      </c>
      <c r="T454" s="82">
        <f t="shared" si="136"/>
        <v>8.0424815508818026E-3</v>
      </c>
      <c r="U454" s="82">
        <f t="shared" si="137"/>
        <v>1.5592234506101022E-2</v>
      </c>
      <c r="V454" s="82">
        <f t="shared" si="138"/>
        <v>1.4096657380337546E-2</v>
      </c>
      <c r="W454" s="82" t="str">
        <f t="shared" si="132"/>
        <v/>
      </c>
      <c r="X454" s="82" t="str">
        <f t="shared" si="133"/>
        <v/>
      </c>
      <c r="Y454" s="82" t="str">
        <f t="shared" si="134"/>
        <v/>
      </c>
    </row>
    <row r="455" spans="1:25" ht="15.75" customHeight="1" x14ac:dyDescent="0.2">
      <c r="A455" s="211">
        <v>44130</v>
      </c>
      <c r="B455" s="281">
        <v>1031.1507349999999</v>
      </c>
      <c r="C455" s="281">
        <v>1152.7848160000001</v>
      </c>
      <c r="D455" s="281">
        <v>1153.959208</v>
      </c>
      <c r="E455" s="281">
        <v>1054.6114809999999</v>
      </c>
      <c r="F455" s="281">
        <v>1184.494492</v>
      </c>
      <c r="G455" s="82" t="str">
        <f t="shared" si="126"/>
        <v/>
      </c>
      <c r="H455" s="82" t="str">
        <f t="shared" si="127"/>
        <v/>
      </c>
      <c r="I455" s="82" t="str">
        <f t="shared" si="128"/>
        <v/>
      </c>
      <c r="J455" s="82">
        <f t="shared" si="129"/>
        <v>-2.3460745999999973E-2</v>
      </c>
      <c r="K455" s="82">
        <f t="shared" si="130"/>
        <v>-3.1709675999999944E-2</v>
      </c>
      <c r="L455" s="82">
        <f t="shared" si="131"/>
        <v>-3.0535284000000048E-2</v>
      </c>
      <c r="N455">
        <f t="shared" si="135"/>
        <v>1380</v>
      </c>
      <c r="O455" s="212" cm="1">
        <f t="array" ref="O455">INDEX($A:$A,N455)</f>
        <v>45476</v>
      </c>
      <c r="P455" cm="1">
        <f t="array" ref="P455">INDEX(B:B,$N455)/INDEX(B:B,$N$2)*1000</f>
        <v>1171.0420797967834</v>
      </c>
      <c r="Q455" cm="1">
        <f t="array" ref="Q455">INDEX(C:C,$N455)/INDEX(C:C,$N$2)*1000</f>
        <v>1178.7206055325776</v>
      </c>
      <c r="R455" cm="1">
        <f t="array" ref="R455">INDEX(D:D,$N455)/INDEX(D:D,$N$2)*1000</f>
        <v>1177.1995188331391</v>
      </c>
      <c r="S455" cm="1">
        <f t="array" ref="S455">INDEX(E:E,$N455)/INDEX(E:E,$N$2)*1000</f>
        <v>1163.2435144193482</v>
      </c>
      <c r="T455" s="82">
        <f t="shared" si="136"/>
        <v>7.7985653774351252E-3</v>
      </c>
      <c r="U455" s="82">
        <f t="shared" si="137"/>
        <v>1.5477091113229336E-2</v>
      </c>
      <c r="V455" s="82">
        <f t="shared" si="138"/>
        <v>1.3956004413790879E-2</v>
      </c>
      <c r="W455" s="82" t="str">
        <f t="shared" si="132"/>
        <v/>
      </c>
      <c r="X455" s="82" t="str">
        <f t="shared" si="133"/>
        <v/>
      </c>
      <c r="Y455" s="82" t="str">
        <f t="shared" si="134"/>
        <v/>
      </c>
    </row>
    <row r="456" spans="1:25" ht="15.75" customHeight="1" x14ac:dyDescent="0.2">
      <c r="A456" s="211">
        <v>44131</v>
      </c>
      <c r="B456" s="281">
        <v>1029.6959449999999</v>
      </c>
      <c r="C456" s="281">
        <v>1150.9575970000001</v>
      </c>
      <c r="D456" s="281">
        <v>1152.1695179999999</v>
      </c>
      <c r="E456" s="281">
        <v>1053.5249739999999</v>
      </c>
      <c r="F456" s="281">
        <v>1183.2741739999999</v>
      </c>
      <c r="G456" s="82" t="str">
        <f t="shared" si="126"/>
        <v/>
      </c>
      <c r="H456" s="82" t="str">
        <f t="shared" si="127"/>
        <v/>
      </c>
      <c r="I456" s="82" t="str">
        <f t="shared" si="128"/>
        <v/>
      </c>
      <c r="J456" s="82">
        <f t="shared" si="129"/>
        <v>-2.3829028999999991E-2</v>
      </c>
      <c r="K456" s="82">
        <f t="shared" si="130"/>
        <v>-3.2316576999999826E-2</v>
      </c>
      <c r="L456" s="82">
        <f t="shared" si="131"/>
        <v>-3.1104655999999977E-2</v>
      </c>
      <c r="N456">
        <f t="shared" si="135"/>
        <v>1381</v>
      </c>
      <c r="O456" s="212" cm="1">
        <f t="array" ref="O456">INDEX($A:$A,N456)</f>
        <v>45477</v>
      </c>
      <c r="P456" cm="1">
        <f t="array" ref="P456">INDEX(B:B,$N456)/INDEX(B:B,$N$2)*1000</f>
        <v>1171.4362645828157</v>
      </c>
      <c r="Q456" cm="1">
        <f t="array" ref="Q456">INDEX(C:C,$N456)/INDEX(C:C,$N$2)*1000</f>
        <v>1179.6143342033063</v>
      </c>
      <c r="R456" cm="1">
        <f t="array" ref="R456">INDEX(D:D,$N456)/INDEX(D:D,$N$2)*1000</f>
        <v>1177.9942901650984</v>
      </c>
      <c r="S456" cm="1">
        <f t="array" ref="S456">INDEX(E:E,$N456)/INDEX(E:E,$N$2)*1000</f>
        <v>1163.5381046839784</v>
      </c>
      <c r="T456" s="82">
        <f t="shared" si="136"/>
        <v>7.8981598988373206E-3</v>
      </c>
      <c r="U456" s="82">
        <f t="shared" si="137"/>
        <v>1.6076229519327852E-2</v>
      </c>
      <c r="V456" s="82">
        <f t="shared" si="138"/>
        <v>1.4456185481119974E-2</v>
      </c>
      <c r="W456" s="82" t="str">
        <f t="shared" si="132"/>
        <v/>
      </c>
      <c r="X456" s="82" t="str">
        <f t="shared" si="133"/>
        <v/>
      </c>
      <c r="Y456" s="82" t="str">
        <f t="shared" si="134"/>
        <v/>
      </c>
    </row>
    <row r="457" spans="1:25" ht="15.75" customHeight="1" x14ac:dyDescent="0.2">
      <c r="A457" s="211">
        <v>44132</v>
      </c>
      <c r="B457" s="281">
        <v>1018.573035</v>
      </c>
      <c r="C457" s="281">
        <v>1137.166903</v>
      </c>
      <c r="D457" s="281">
        <v>1138.630692</v>
      </c>
      <c r="E457" s="281">
        <v>1043.7444210000001</v>
      </c>
      <c r="F457" s="281">
        <v>1172.289076</v>
      </c>
      <c r="G457" s="82" t="str">
        <f t="shared" si="126"/>
        <v/>
      </c>
      <c r="H457" s="82" t="str">
        <f t="shared" si="127"/>
        <v/>
      </c>
      <c r="I457" s="82" t="str">
        <f t="shared" si="128"/>
        <v/>
      </c>
      <c r="J457" s="82">
        <f t="shared" si="129"/>
        <v>-2.5171386000000098E-2</v>
      </c>
      <c r="K457" s="82">
        <f t="shared" si="130"/>
        <v>-3.5122172999999972E-2</v>
      </c>
      <c r="L457" s="82">
        <f t="shared" si="131"/>
        <v>-3.3658384000000069E-2</v>
      </c>
      <c r="N457">
        <f t="shared" si="135"/>
        <v>1382</v>
      </c>
      <c r="O457" s="212" cm="1">
        <f t="array" ref="O457">INDEX($A:$A,N457)</f>
        <v>45478</v>
      </c>
      <c r="P457" cm="1">
        <f t="array" ref="P457">INDEX(B:B,$N457)/INDEX(B:B,$N$2)*1000</f>
        <v>1176.0384273345376</v>
      </c>
      <c r="Q457" cm="1">
        <f t="array" ref="Q457">INDEX(C:C,$N457)/INDEX(C:C,$N$2)*1000</f>
        <v>1184.3466308621903</v>
      </c>
      <c r="R457" cm="1">
        <f t="array" ref="R457">INDEX(D:D,$N457)/INDEX(D:D,$N$2)*1000</f>
        <v>1182.7008077769499</v>
      </c>
      <c r="S457" cm="1">
        <f t="array" ref="S457">INDEX(E:E,$N457)/INDEX(E:E,$N$2)*1000</f>
        <v>1168.0713862768805</v>
      </c>
      <c r="T457" s="82">
        <f t="shared" si="136"/>
        <v>7.9670410576570694E-3</v>
      </c>
      <c r="U457" s="82">
        <f t="shared" si="137"/>
        <v>1.6275244585309791E-2</v>
      </c>
      <c r="V457" s="82">
        <f t="shared" si="138"/>
        <v>1.4629421500069384E-2</v>
      </c>
      <c r="W457" s="82" t="str">
        <f t="shared" si="132"/>
        <v/>
      </c>
      <c r="X457" s="82" t="str">
        <f t="shared" si="133"/>
        <v/>
      </c>
      <c r="Y457" s="82" t="str">
        <f t="shared" si="134"/>
        <v/>
      </c>
    </row>
    <row r="458" spans="1:25" ht="15.75" customHeight="1" x14ac:dyDescent="0.2">
      <c r="A458" s="211">
        <v>44133</v>
      </c>
      <c r="B458" s="281">
        <v>1020.693935</v>
      </c>
      <c r="C458" s="281">
        <v>1140.833965</v>
      </c>
      <c r="D458" s="281">
        <v>1142.0472910000001</v>
      </c>
      <c r="E458" s="281">
        <v>1045.3253340000001</v>
      </c>
      <c r="F458" s="281">
        <v>1174.0646899999999</v>
      </c>
      <c r="G458" s="82" t="str">
        <f t="shared" si="126"/>
        <v/>
      </c>
      <c r="H458" s="82" t="str">
        <f t="shared" si="127"/>
        <v/>
      </c>
      <c r="I458" s="82" t="str">
        <f t="shared" si="128"/>
        <v/>
      </c>
      <c r="J458" s="82">
        <f t="shared" si="129"/>
        <v>-2.4631399000000102E-2</v>
      </c>
      <c r="K458" s="82">
        <f t="shared" si="130"/>
        <v>-3.3230724999999892E-2</v>
      </c>
      <c r="L458" s="82">
        <f t="shared" si="131"/>
        <v>-3.2017398999999842E-2</v>
      </c>
      <c r="N458">
        <f t="shared" si="135"/>
        <v>1383</v>
      </c>
      <c r="O458" s="212" cm="1">
        <f t="array" ref="O458">INDEX($A:$A,N458)</f>
        <v>45481</v>
      </c>
      <c r="P458" cm="1">
        <f t="array" ref="P458">INDEX(B:B,$N458)/INDEX(B:B,$N$2)*1000</f>
        <v>1177.4400184874926</v>
      </c>
      <c r="Q458" cm="1">
        <f t="array" ref="Q458">INDEX(C:C,$N458)/INDEX(C:C,$N$2)*1000</f>
        <v>1186.0447227560164</v>
      </c>
      <c r="R458" cm="1">
        <f t="array" ref="R458">INDEX(D:D,$N458)/INDEX(D:D,$N$2)*1000</f>
        <v>1184.3401642376714</v>
      </c>
      <c r="S458" cm="1">
        <f t="array" ref="S458">INDEX(E:E,$N458)/INDEX(E:E,$N$2)*1000</f>
        <v>1169.5160068263572</v>
      </c>
      <c r="T458" s="82">
        <f t="shared" si="136"/>
        <v>7.9240116611354102E-3</v>
      </c>
      <c r="U458" s="82">
        <f t="shared" si="137"/>
        <v>1.6528715929659255E-2</v>
      </c>
      <c r="V458" s="82">
        <f t="shared" si="138"/>
        <v>1.4824157411314218E-2</v>
      </c>
      <c r="W458" s="82" t="str">
        <f t="shared" si="132"/>
        <v/>
      </c>
      <c r="X458" s="82" t="str">
        <f t="shared" si="133"/>
        <v/>
      </c>
      <c r="Y458" s="82" t="str">
        <f t="shared" si="134"/>
        <v/>
      </c>
    </row>
    <row r="459" spans="1:25" ht="15.75" customHeight="1" x14ac:dyDescent="0.2">
      <c r="A459" s="211">
        <v>44134</v>
      </c>
      <c r="B459" s="281">
        <v>1016.51142</v>
      </c>
      <c r="C459" s="281">
        <v>1134.7299640000001</v>
      </c>
      <c r="D459" s="281">
        <v>1136.2171880000001</v>
      </c>
      <c r="E459" s="281">
        <v>1041.5981770000001</v>
      </c>
      <c r="F459" s="281">
        <v>1169.878506</v>
      </c>
      <c r="G459" s="82" t="str">
        <f t="shared" si="126"/>
        <v/>
      </c>
      <c r="H459" s="82" t="str">
        <f t="shared" si="127"/>
        <v/>
      </c>
      <c r="I459" s="82" t="str">
        <f t="shared" si="128"/>
        <v/>
      </c>
      <c r="J459" s="82">
        <f t="shared" si="129"/>
        <v>-2.5086757000000036E-2</v>
      </c>
      <c r="K459" s="82">
        <f t="shared" si="130"/>
        <v>-3.5148541999999908E-2</v>
      </c>
      <c r="L459" s="82">
        <f t="shared" si="131"/>
        <v>-3.366131799999994E-2</v>
      </c>
      <c r="N459">
        <f t="shared" si="135"/>
        <v>1384</v>
      </c>
      <c r="O459" s="212" cm="1">
        <f t="array" ref="O459">INDEX($A:$A,N459)</f>
        <v>45482</v>
      </c>
      <c r="P459" cm="1">
        <f t="array" ref="P459">INDEX(B:B,$N459)/INDEX(B:B,$N$2)*1000</f>
        <v>1175.9059750200968</v>
      </c>
      <c r="Q459" cm="1">
        <f t="array" ref="Q459">INDEX(C:C,$N459)/INDEX(C:C,$N$2)*1000</f>
        <v>1184.7437642339669</v>
      </c>
      <c r="R459" cm="1">
        <f t="array" ref="R459">INDEX(D:D,$N459)/INDEX(D:D,$N$2)*1000</f>
        <v>1182.9930316992959</v>
      </c>
      <c r="S459" cm="1">
        <f t="array" ref="S459">INDEX(E:E,$N459)/INDEX(E:E,$N$2)*1000</f>
        <v>1167.8815317847864</v>
      </c>
      <c r="T459" s="82">
        <f t="shared" si="136"/>
        <v>8.0244432353104005E-3</v>
      </c>
      <c r="U459" s="82">
        <f t="shared" si="137"/>
        <v>1.686223244918051E-2</v>
      </c>
      <c r="V459" s="82">
        <f t="shared" si="138"/>
        <v>1.5111499914509522E-2</v>
      </c>
      <c r="W459" s="82" t="str">
        <f t="shared" si="132"/>
        <v/>
      </c>
      <c r="X459" s="82" t="str">
        <f t="shared" si="133"/>
        <v/>
      </c>
      <c r="Y459" s="82" t="str">
        <f t="shared" si="134"/>
        <v/>
      </c>
    </row>
    <row r="460" spans="1:25" ht="15.75" customHeight="1" x14ac:dyDescent="0.2">
      <c r="A460" s="211">
        <v>44137</v>
      </c>
      <c r="B460" s="281">
        <v>1019.7766350000001</v>
      </c>
      <c r="C460" s="281">
        <v>1138.7178919999999</v>
      </c>
      <c r="D460" s="281">
        <v>1140.1429700000001</v>
      </c>
      <c r="E460" s="281">
        <v>1044.733784</v>
      </c>
      <c r="F460" s="281">
        <v>1173.4002860000001</v>
      </c>
      <c r="G460" s="82" t="str">
        <f t="shared" si="126"/>
        <v/>
      </c>
      <c r="H460" s="82" t="str">
        <f t="shared" si="127"/>
        <v/>
      </c>
      <c r="I460" s="82" t="str">
        <f t="shared" si="128"/>
        <v/>
      </c>
      <c r="J460" s="82">
        <f t="shared" si="129"/>
        <v>-2.495714899999996E-2</v>
      </c>
      <c r="K460" s="82">
        <f t="shared" si="130"/>
        <v>-3.4682394000000158E-2</v>
      </c>
      <c r="L460" s="82">
        <f t="shared" si="131"/>
        <v>-3.3257315999999947E-2</v>
      </c>
      <c r="N460">
        <f t="shared" si="135"/>
        <v>1385</v>
      </c>
      <c r="O460" s="212" cm="1">
        <f t="array" ref="O460">INDEX($A:$A,N460)</f>
        <v>45483</v>
      </c>
      <c r="P460" cm="1">
        <f t="array" ref="P460">INDEX(B:B,$N460)/INDEX(B:B,$N$2)*1000</f>
        <v>1181.5611113123866</v>
      </c>
      <c r="Q460" cm="1">
        <f t="array" ref="Q460">INDEX(C:C,$N460)/INDEX(C:C,$N$2)*1000</f>
        <v>1190.5979658602043</v>
      </c>
      <c r="R460" cm="1">
        <f t="array" ref="R460">INDEX(D:D,$N460)/INDEX(D:D,$N$2)*1000</f>
        <v>1188.8078001367878</v>
      </c>
      <c r="S460" cm="1">
        <f t="array" ref="S460">INDEX(E:E,$N460)/INDEX(E:E,$N$2)*1000</f>
        <v>1173.6882562773901</v>
      </c>
      <c r="T460" s="82">
        <f t="shared" si="136"/>
        <v>7.8728550349965194E-3</v>
      </c>
      <c r="U460" s="82">
        <f t="shared" si="137"/>
        <v>1.6909709582814229E-2</v>
      </c>
      <c r="V460" s="82">
        <f t="shared" si="138"/>
        <v>1.5119543859397708E-2</v>
      </c>
      <c r="W460" s="82" t="str">
        <f t="shared" si="132"/>
        <v/>
      </c>
      <c r="X460" s="82" t="str">
        <f t="shared" si="133"/>
        <v/>
      </c>
      <c r="Y460" s="82" t="str">
        <f t="shared" si="134"/>
        <v/>
      </c>
    </row>
    <row r="461" spans="1:25" ht="15.75" customHeight="1" x14ac:dyDescent="0.2">
      <c r="A461" s="211">
        <v>44138</v>
      </c>
      <c r="B461" s="281">
        <v>1024.429615</v>
      </c>
      <c r="C461" s="281">
        <v>1144.7701950000001</v>
      </c>
      <c r="D461" s="281">
        <v>1146.034627</v>
      </c>
      <c r="E461" s="281">
        <v>1048.598473</v>
      </c>
      <c r="F461" s="281">
        <v>1177.740939</v>
      </c>
      <c r="G461" s="82" t="str">
        <f t="shared" si="126"/>
        <v/>
      </c>
      <c r="H461" s="82" t="str">
        <f t="shared" si="127"/>
        <v/>
      </c>
      <c r="I461" s="82" t="str">
        <f t="shared" si="128"/>
        <v/>
      </c>
      <c r="J461" s="82">
        <f t="shared" si="129"/>
        <v>-2.4168858000000001E-2</v>
      </c>
      <c r="K461" s="82">
        <f t="shared" si="130"/>
        <v>-3.2970743999999969E-2</v>
      </c>
      <c r="L461" s="82">
        <f t="shared" si="131"/>
        <v>-3.1706312000000028E-2</v>
      </c>
      <c r="N461">
        <f t="shared" si="135"/>
        <v>1386</v>
      </c>
      <c r="O461" s="212" cm="1">
        <f t="array" ref="O461">INDEX($A:$A,N461)</f>
        <v>45484</v>
      </c>
      <c r="P461" cm="1">
        <f t="array" ref="P461">INDEX(B:B,$N461)/INDEX(B:B,$N$2)*1000</f>
        <v>1184.1456202799734</v>
      </c>
      <c r="Q461" cm="1">
        <f t="array" ref="Q461">INDEX(C:C,$N461)/INDEX(C:C,$N$2)*1000</f>
        <v>1193.2396545617423</v>
      </c>
      <c r="R461" cm="1">
        <f t="array" ref="R461">INDEX(D:D,$N461)/INDEX(D:D,$N$2)*1000</f>
        <v>1191.438160973091</v>
      </c>
      <c r="S461" cm="1">
        <f t="array" ref="S461">INDEX(E:E,$N461)/INDEX(E:E,$N$2)*1000</f>
        <v>1176.5413512838832</v>
      </c>
      <c r="T461" s="82">
        <f t="shared" si="136"/>
        <v>7.6042689960902406E-3</v>
      </c>
      <c r="U461" s="82">
        <f t="shared" si="137"/>
        <v>1.6698303277859167E-2</v>
      </c>
      <c r="V461" s="82">
        <f t="shared" si="138"/>
        <v>1.4896809689207884E-2</v>
      </c>
      <c r="W461" s="82" t="str">
        <f t="shared" si="132"/>
        <v/>
      </c>
      <c r="X461" s="82" t="str">
        <f t="shared" si="133"/>
        <v/>
      </c>
      <c r="Y461" s="82" t="str">
        <f t="shared" si="134"/>
        <v/>
      </c>
    </row>
    <row r="462" spans="1:25" ht="15.75" customHeight="1" x14ac:dyDescent="0.2">
      <c r="A462" s="211">
        <v>44139</v>
      </c>
      <c r="B462" s="281">
        <v>1034.933035</v>
      </c>
      <c r="C462" s="281">
        <v>1157.110991</v>
      </c>
      <c r="D462" s="281">
        <v>1158.270624</v>
      </c>
      <c r="E462" s="281">
        <v>1058.4058849999999</v>
      </c>
      <c r="F462" s="281">
        <v>1188.7562049999999</v>
      </c>
      <c r="G462" s="82" t="str">
        <f t="shared" si="126"/>
        <v/>
      </c>
      <c r="H462" s="82" t="str">
        <f t="shared" si="127"/>
        <v/>
      </c>
      <c r="I462" s="82" t="str">
        <f t="shared" si="128"/>
        <v/>
      </c>
      <c r="J462" s="82">
        <f t="shared" si="129"/>
        <v>-2.3472849999999882E-2</v>
      </c>
      <c r="K462" s="82">
        <f t="shared" si="130"/>
        <v>-3.1645213999999894E-2</v>
      </c>
      <c r="L462" s="82">
        <f t="shared" si="131"/>
        <v>-3.0485580999999911E-2</v>
      </c>
      <c r="N462">
        <f t="shared" si="135"/>
        <v>1387</v>
      </c>
      <c r="O462" s="212" cm="1">
        <f t="array" ref="O462">INDEX($A:$A,N462)</f>
        <v>45485</v>
      </c>
      <c r="P462" cm="1">
        <f t="array" ref="P462">INDEX(B:B,$N462)/INDEX(B:B,$N$2)*1000</f>
        <v>1188.2257148272349</v>
      </c>
      <c r="Q462" cm="1">
        <f t="array" ref="Q462">INDEX(C:C,$N462)/INDEX(C:C,$N$2)*1000</f>
        <v>1197.2388344787933</v>
      </c>
      <c r="R462" cm="1">
        <f t="array" ref="R462">INDEX(D:D,$N462)/INDEX(D:D,$N$2)*1000</f>
        <v>1195.4533701152734</v>
      </c>
      <c r="S462" cm="1">
        <f t="array" ref="S462">INDEX(E:E,$N462)/INDEX(E:E,$N$2)*1000</f>
        <v>1180.6557938223618</v>
      </c>
      <c r="T462" s="82">
        <f t="shared" si="136"/>
        <v>7.5699210048730944E-3</v>
      </c>
      <c r="U462" s="82">
        <f t="shared" si="137"/>
        <v>1.6583040656431423E-2</v>
      </c>
      <c r="V462" s="82">
        <f t="shared" si="138"/>
        <v>1.4797576292911572E-2</v>
      </c>
      <c r="W462" s="82" t="str">
        <f t="shared" si="132"/>
        <v/>
      </c>
      <c r="X462" s="82" t="str">
        <f t="shared" si="133"/>
        <v/>
      </c>
      <c r="Y462" s="82" t="str">
        <f t="shared" si="134"/>
        <v/>
      </c>
    </row>
    <row r="463" spans="1:25" ht="15.75" customHeight="1" x14ac:dyDescent="0.2">
      <c r="A463" s="211">
        <v>44140</v>
      </c>
      <c r="B463" s="281">
        <v>1042.7393</v>
      </c>
      <c r="C463" s="281">
        <v>1166.504731</v>
      </c>
      <c r="D463" s="281">
        <v>1167.543175</v>
      </c>
      <c r="E463" s="281">
        <v>1065.348168</v>
      </c>
      <c r="F463" s="281">
        <v>1196.55348</v>
      </c>
      <c r="G463" s="82" t="str">
        <f t="shared" si="126"/>
        <v/>
      </c>
      <c r="H463" s="82" t="str">
        <f t="shared" si="127"/>
        <v/>
      </c>
      <c r="I463" s="82" t="str">
        <f t="shared" si="128"/>
        <v/>
      </c>
      <c r="J463" s="82">
        <f t="shared" si="129"/>
        <v>-2.2608868000000028E-2</v>
      </c>
      <c r="K463" s="82">
        <f t="shared" si="130"/>
        <v>-3.0048749000000045E-2</v>
      </c>
      <c r="L463" s="82">
        <f t="shared" si="131"/>
        <v>-2.9010305000000017E-2</v>
      </c>
      <c r="N463">
        <f t="shared" si="135"/>
        <v>1388</v>
      </c>
      <c r="O463" s="212" cm="1">
        <f t="array" ref="O463">INDEX($A:$A,N463)</f>
        <v>45488</v>
      </c>
      <c r="P463" cm="1">
        <f t="array" ref="P463">INDEX(B:B,$N463)/INDEX(B:B,$N$2)*1000</f>
        <v>1189.1480190835841</v>
      </c>
      <c r="Q463" cm="1">
        <f t="array" ref="Q463">INDEX(C:C,$N463)/INDEX(C:C,$N$2)*1000</f>
        <v>1198.1940056152732</v>
      </c>
      <c r="R463" cm="1">
        <f t="array" ref="R463">INDEX(D:D,$N463)/INDEX(D:D,$N$2)*1000</f>
        <v>1196.402030958538</v>
      </c>
      <c r="S463" cm="1">
        <f t="array" ref="S463">INDEX(E:E,$N463)/INDEX(E:E,$N$2)*1000</f>
        <v>1181.5974259774068</v>
      </c>
      <c r="T463" s="82">
        <f t="shared" si="136"/>
        <v>7.5505931061773026E-3</v>
      </c>
      <c r="U463" s="82">
        <f t="shared" si="137"/>
        <v>1.6596579637866399E-2</v>
      </c>
      <c r="V463" s="82">
        <f t="shared" si="138"/>
        <v>1.4804604981131207E-2</v>
      </c>
      <c r="W463" s="82" t="str">
        <f t="shared" si="132"/>
        <v/>
      </c>
      <c r="X463" s="82" t="str">
        <f t="shared" si="133"/>
        <v/>
      </c>
      <c r="Y463" s="82" t="str">
        <f t="shared" si="134"/>
        <v/>
      </c>
    </row>
    <row r="464" spans="1:25" ht="15.75" customHeight="1" x14ac:dyDescent="0.2">
      <c r="A464" s="211">
        <v>44141</v>
      </c>
      <c r="B464" s="281">
        <v>1041.9607450000001</v>
      </c>
      <c r="C464" s="281">
        <v>1165.8716569999999</v>
      </c>
      <c r="D464" s="281">
        <v>1166.862907</v>
      </c>
      <c r="E464" s="281">
        <v>1064.506615</v>
      </c>
      <c r="F464" s="281">
        <v>1195.6082839999999</v>
      </c>
      <c r="G464" s="82" t="str">
        <f t="shared" si="126"/>
        <v/>
      </c>
      <c r="H464" s="82" t="str">
        <f t="shared" si="127"/>
        <v/>
      </c>
      <c r="I464" s="82" t="str">
        <f t="shared" si="128"/>
        <v/>
      </c>
      <c r="J464" s="82">
        <f t="shared" si="129"/>
        <v>-2.2545869999999923E-2</v>
      </c>
      <c r="K464" s="82">
        <f t="shared" si="130"/>
        <v>-2.9736626999999998E-2</v>
      </c>
      <c r="L464" s="82">
        <f t="shared" si="131"/>
        <v>-2.8745376999999961E-2</v>
      </c>
      <c r="N464">
        <f t="shared" si="135"/>
        <v>1389</v>
      </c>
      <c r="O464" s="212" cm="1">
        <f t="array" ref="O464">INDEX($A:$A,N464)</f>
        <v>45489</v>
      </c>
      <c r="P464" cm="1">
        <f t="array" ref="P464">INDEX(B:B,$N464)/INDEX(B:B,$N$2)*1000</f>
        <v>1195.0558623273537</v>
      </c>
      <c r="Q464" cm="1">
        <f t="array" ref="Q464">INDEX(C:C,$N464)/INDEX(C:C,$N$2)*1000</f>
        <v>1204.2120768228679</v>
      </c>
      <c r="R464" cm="1">
        <f t="array" ref="R464">INDEX(D:D,$N464)/INDEX(D:D,$N$2)*1000</f>
        <v>1202.3982663973554</v>
      </c>
      <c r="S464" cm="1">
        <f t="array" ref="S464">INDEX(E:E,$N464)/INDEX(E:E,$N$2)*1000</f>
        <v>1187.6356231389302</v>
      </c>
      <c r="T464" s="82">
        <f t="shared" si="136"/>
        <v>7.4202391884234655E-3</v>
      </c>
      <c r="U464" s="82">
        <f t="shared" si="137"/>
        <v>1.6576453683937644E-2</v>
      </c>
      <c r="V464" s="82">
        <f t="shared" si="138"/>
        <v>1.4762643258425214E-2</v>
      </c>
      <c r="W464" s="82" t="str">
        <f t="shared" si="132"/>
        <v/>
      </c>
      <c r="X464" s="82" t="str">
        <f t="shared" si="133"/>
        <v/>
      </c>
      <c r="Y464" s="82" t="str">
        <f t="shared" si="134"/>
        <v/>
      </c>
    </row>
    <row r="465" spans="1:25" ht="15.75" customHeight="1" x14ac:dyDescent="0.2">
      <c r="A465" s="211">
        <v>44144</v>
      </c>
      <c r="B465" s="281">
        <v>1045.8786749999999</v>
      </c>
      <c r="C465" s="281">
        <v>1171.1686560000001</v>
      </c>
      <c r="D465" s="281">
        <v>1171.985457</v>
      </c>
      <c r="E465" s="281">
        <v>1067.3475759999999</v>
      </c>
      <c r="F465" s="281">
        <v>1198.7991300000001</v>
      </c>
      <c r="G465" s="82" t="str">
        <f t="shared" si="126"/>
        <v/>
      </c>
      <c r="H465" s="82" t="str">
        <f t="shared" si="127"/>
        <v/>
      </c>
      <c r="I465" s="82" t="str">
        <f t="shared" si="128"/>
        <v/>
      </c>
      <c r="J465" s="82">
        <f t="shared" si="129"/>
        <v>-2.146890099999996E-2</v>
      </c>
      <c r="K465" s="82">
        <f t="shared" si="130"/>
        <v>-2.7630474000000051E-2</v>
      </c>
      <c r="L465" s="82">
        <f t="shared" si="131"/>
        <v>-2.6813673000000107E-2</v>
      </c>
      <c r="N465">
        <f t="shared" si="135"/>
        <v>1390</v>
      </c>
      <c r="O465" s="212" cm="1">
        <f t="array" ref="O465">INDEX($A:$A,N465)</f>
        <v>45490</v>
      </c>
      <c r="P465" cm="1">
        <f t="array" ref="P465">INDEX(B:B,$N465)/INDEX(B:B,$N$2)*1000</f>
        <v>1190.9989072117944</v>
      </c>
      <c r="Q465" cm="1">
        <f t="array" ref="Q465">INDEX(C:C,$N465)/INDEX(C:C,$N$2)*1000</f>
        <v>1198.8166071875203</v>
      </c>
      <c r="R465" cm="1">
        <f t="array" ref="R465">INDEX(D:D,$N465)/INDEX(D:D,$N$2)*1000</f>
        <v>1197.26795073634</v>
      </c>
      <c r="S465" cm="1">
        <f t="array" ref="S465">INDEX(E:E,$N465)/INDEX(E:E,$N$2)*1000</f>
        <v>1183.7698988913305</v>
      </c>
      <c r="T465" s="82">
        <f t="shared" si="136"/>
        <v>7.2290083204638901E-3</v>
      </c>
      <c r="U465" s="82">
        <f t="shared" si="137"/>
        <v>1.5046708296189763E-2</v>
      </c>
      <c r="V465" s="82">
        <f t="shared" si="138"/>
        <v>1.3498051845009513E-2</v>
      </c>
      <c r="W465" s="82" t="str">
        <f t="shared" si="132"/>
        <v/>
      </c>
      <c r="X465" s="82" t="str">
        <f t="shared" si="133"/>
        <v/>
      </c>
      <c r="Y465" s="82" t="str">
        <f t="shared" si="134"/>
        <v/>
      </c>
    </row>
    <row r="466" spans="1:25" ht="15.75" customHeight="1" x14ac:dyDescent="0.2">
      <c r="A466" s="211">
        <v>44145</v>
      </c>
      <c r="B466" s="281">
        <v>1046.810995</v>
      </c>
      <c r="C466" s="281">
        <v>1173.123507</v>
      </c>
      <c r="D466" s="281">
        <v>1173.7633080000001</v>
      </c>
      <c r="E466" s="281">
        <v>1067.8382819999999</v>
      </c>
      <c r="F466" s="281">
        <v>1199.350269</v>
      </c>
      <c r="G466" s="82" t="str">
        <f t="shared" si="126"/>
        <v/>
      </c>
      <c r="H466" s="82" t="str">
        <f t="shared" si="127"/>
        <v/>
      </c>
      <c r="I466" s="82" t="str">
        <f t="shared" si="128"/>
        <v/>
      </c>
      <c r="J466" s="82">
        <f t="shared" si="129"/>
        <v>-2.1027286999999888E-2</v>
      </c>
      <c r="K466" s="82">
        <f t="shared" si="130"/>
        <v>-2.6226762000000008E-2</v>
      </c>
      <c r="L466" s="82">
        <f t="shared" si="131"/>
        <v>-2.5586960999999974E-2</v>
      </c>
      <c r="N466">
        <f t="shared" si="135"/>
        <v>1391</v>
      </c>
      <c r="O466" s="212" cm="1">
        <f t="array" ref="O466">INDEX($A:$A,N466)</f>
        <v>45491</v>
      </c>
      <c r="P466" cm="1">
        <f t="array" ref="P466">INDEX(B:B,$N466)/INDEX(B:B,$N$2)*1000</f>
        <v>1187.1280161523739</v>
      </c>
      <c r="Q466" cm="1">
        <f t="array" ref="Q466">INDEX(C:C,$N466)/INDEX(C:C,$N$2)*1000</f>
        <v>1194.5654854673919</v>
      </c>
      <c r="R466" cm="1">
        <f t="array" ref="R466">INDEX(D:D,$N466)/INDEX(D:D,$N$2)*1000</f>
        <v>1193.092151106908</v>
      </c>
      <c r="S466" cm="1">
        <f t="array" ref="S466">INDEX(E:E,$N466)/INDEX(E:E,$N$2)*1000</f>
        <v>1179.9183623933859</v>
      </c>
      <c r="T466" s="82">
        <f t="shared" si="136"/>
        <v>7.2096537589879973E-3</v>
      </c>
      <c r="U466" s="82">
        <f t="shared" si="137"/>
        <v>1.4647123074006004E-2</v>
      </c>
      <c r="V466" s="82">
        <f t="shared" si="138"/>
        <v>1.3173788713522072E-2</v>
      </c>
      <c r="W466" s="82" t="str">
        <f t="shared" si="132"/>
        <v/>
      </c>
      <c r="X466" s="82" t="str">
        <f t="shared" si="133"/>
        <v/>
      </c>
      <c r="Y466" s="82" t="str">
        <f t="shared" si="134"/>
        <v/>
      </c>
    </row>
    <row r="467" spans="1:25" ht="15.75" customHeight="1" x14ac:dyDescent="0.2">
      <c r="A467" s="211">
        <v>44146</v>
      </c>
      <c r="B467" s="281">
        <v>1052.390615</v>
      </c>
      <c r="C467" s="281">
        <v>1178.961143</v>
      </c>
      <c r="D467" s="281">
        <v>1179.6853779999999</v>
      </c>
      <c r="E467" s="281">
        <v>1072.707294</v>
      </c>
      <c r="F467" s="281">
        <v>1204.8189359999999</v>
      </c>
      <c r="G467" s="82" t="str">
        <f t="shared" si="126"/>
        <v/>
      </c>
      <c r="H467" s="82" t="str">
        <f t="shared" si="127"/>
        <v/>
      </c>
      <c r="I467" s="82" t="str">
        <f t="shared" si="128"/>
        <v/>
      </c>
      <c r="J467" s="82">
        <f t="shared" si="129"/>
        <v>-2.0316679000000021E-2</v>
      </c>
      <c r="K467" s="82">
        <f t="shared" si="130"/>
        <v>-2.58577929999999E-2</v>
      </c>
      <c r="L467" s="82">
        <f t="shared" si="131"/>
        <v>-2.5133557999999993E-2</v>
      </c>
      <c r="N467">
        <f t="shared" si="135"/>
        <v>1392</v>
      </c>
      <c r="O467" s="212" cm="1">
        <f t="array" ref="O467">INDEX($A:$A,N467)</f>
        <v>45492</v>
      </c>
      <c r="P467" cm="1">
        <f t="array" ref="P467">INDEX(B:B,$N467)/INDEX(B:B,$N$2)*1000</f>
        <v>1184.3189186389441</v>
      </c>
      <c r="Q467" cm="1">
        <f t="array" ref="Q467">INDEX(C:C,$N467)/INDEX(C:C,$N$2)*1000</f>
        <v>1191.0991094493522</v>
      </c>
      <c r="R467" cm="1">
        <f t="array" ref="R467">INDEX(D:D,$N467)/INDEX(D:D,$N$2)*1000</f>
        <v>1189.7559796375012</v>
      </c>
      <c r="S467" cm="1">
        <f t="array" ref="S467">INDEX(E:E,$N467)/INDEX(E:E,$N$2)*1000</f>
        <v>1177.1823211830292</v>
      </c>
      <c r="T467" s="82">
        <f t="shared" si="136"/>
        <v>7.1365974559148525E-3</v>
      </c>
      <c r="U467" s="82">
        <f t="shared" si="137"/>
        <v>1.391678826632301E-2</v>
      </c>
      <c r="V467" s="82">
        <f t="shared" si="138"/>
        <v>1.2573658454472024E-2</v>
      </c>
      <c r="W467" s="82" t="str">
        <f t="shared" si="132"/>
        <v/>
      </c>
      <c r="X467" s="82" t="str">
        <f t="shared" si="133"/>
        <v/>
      </c>
      <c r="Y467" s="82" t="str">
        <f t="shared" si="134"/>
        <v/>
      </c>
    </row>
    <row r="468" spans="1:25" ht="15.75" customHeight="1" x14ac:dyDescent="0.2">
      <c r="A468" s="211">
        <v>44147</v>
      </c>
      <c r="B468" s="281">
        <v>1051.0804250000001</v>
      </c>
      <c r="C468" s="281">
        <v>1176.4717479999999</v>
      </c>
      <c r="D468" s="281">
        <v>1177.3944260000001</v>
      </c>
      <c r="E468" s="281">
        <v>1072.18461</v>
      </c>
      <c r="F468" s="281">
        <v>1204.2318789999999</v>
      </c>
      <c r="G468" s="82" t="str">
        <f t="shared" si="126"/>
        <v/>
      </c>
      <c r="H468" s="82" t="str">
        <f t="shared" si="127"/>
        <v/>
      </c>
      <c r="I468" s="82" t="str">
        <f t="shared" si="128"/>
        <v/>
      </c>
      <c r="J468" s="82">
        <f t="shared" si="129"/>
        <v>-2.1104184999999914E-2</v>
      </c>
      <c r="K468" s="82">
        <f t="shared" si="130"/>
        <v>-2.7760131E-2</v>
      </c>
      <c r="L468" s="82">
        <f t="shared" si="131"/>
        <v>-2.6837452999999869E-2</v>
      </c>
      <c r="N468">
        <f t="shared" si="135"/>
        <v>1393</v>
      </c>
      <c r="O468" s="212" cm="1">
        <f t="array" ref="O468">INDEX($A:$A,N468)</f>
        <v>45495</v>
      </c>
      <c r="P468" cm="1">
        <f t="array" ref="P468">INDEX(B:B,$N468)/INDEX(B:B,$N$2)*1000</f>
        <v>1187.7424280058399</v>
      </c>
      <c r="Q468" cm="1">
        <f t="array" ref="Q468">INDEX(C:C,$N468)/INDEX(C:C,$N$2)*1000</f>
        <v>1195.1453312138037</v>
      </c>
      <c r="R468" cm="1">
        <f t="array" ref="R468">INDEX(D:D,$N468)/INDEX(D:D,$N$2)*1000</f>
        <v>1193.6788440707851</v>
      </c>
      <c r="S468" cm="1">
        <f t="array" ref="S468">INDEX(E:E,$N468)/INDEX(E:E,$N$2)*1000</f>
        <v>1180.4929351409289</v>
      </c>
      <c r="T468" s="82">
        <f t="shared" si="136"/>
        <v>7.249492864910962E-3</v>
      </c>
      <c r="U468" s="82">
        <f t="shared" si="137"/>
        <v>1.4652396072874808E-2</v>
      </c>
      <c r="V468" s="82">
        <f t="shared" si="138"/>
        <v>1.3185908929856169E-2</v>
      </c>
      <c r="W468" s="82" t="str">
        <f t="shared" si="132"/>
        <v/>
      </c>
      <c r="X468" s="82" t="str">
        <f t="shared" si="133"/>
        <v/>
      </c>
      <c r="Y468" s="82" t="str">
        <f t="shared" si="134"/>
        <v/>
      </c>
    </row>
    <row r="469" spans="1:25" ht="15.75" customHeight="1" x14ac:dyDescent="0.2">
      <c r="A469" s="211">
        <v>44148</v>
      </c>
      <c r="B469" s="281">
        <v>1056.503635</v>
      </c>
      <c r="C469" s="281">
        <v>1182.8471569999999</v>
      </c>
      <c r="D469" s="281">
        <v>1183.7150389999999</v>
      </c>
      <c r="E469" s="281">
        <v>1076.7477180000001</v>
      </c>
      <c r="F469" s="281">
        <v>1209.3569669999999</v>
      </c>
      <c r="G469" s="82" t="str">
        <f t="shared" si="126"/>
        <v/>
      </c>
      <c r="H469" s="82" t="str">
        <f t="shared" si="127"/>
        <v/>
      </c>
      <c r="I469" s="82" t="str">
        <f t="shared" si="128"/>
        <v/>
      </c>
      <c r="J469" s="82">
        <f t="shared" si="129"/>
        <v>-2.0244083000000045E-2</v>
      </c>
      <c r="K469" s="82">
        <f t="shared" si="130"/>
        <v>-2.6509810000000016E-2</v>
      </c>
      <c r="L469" s="82">
        <f t="shared" si="131"/>
        <v>-2.5641928000000008E-2</v>
      </c>
      <c r="N469">
        <f t="shared" si="135"/>
        <v>1394</v>
      </c>
      <c r="O469" s="212" cm="1">
        <f t="array" ref="O469">INDEX($A:$A,N469)</f>
        <v>45496</v>
      </c>
      <c r="P469" cm="1">
        <f t="array" ref="P469">INDEX(B:B,$N469)/INDEX(B:B,$N$2)*1000</f>
        <v>1187.8050567045382</v>
      </c>
      <c r="Q469" cm="1">
        <f t="array" ref="Q469">INDEX(C:C,$N469)/INDEX(C:C,$N$2)*1000</f>
        <v>1195.4429776393572</v>
      </c>
      <c r="R469" cm="1">
        <f t="array" ref="R469">INDEX(D:D,$N469)/INDEX(D:D,$N$2)*1000</f>
        <v>1193.9299346935145</v>
      </c>
      <c r="S469" cm="1">
        <f t="array" ref="S469">INDEX(E:E,$N469)/INDEX(E:E,$N$2)*1000</f>
        <v>1180.5605350232283</v>
      </c>
      <c r="T469" s="82">
        <f t="shared" si="136"/>
        <v>7.2445216813098344E-3</v>
      </c>
      <c r="U469" s="82">
        <f t="shared" si="137"/>
        <v>1.4882442616128855E-2</v>
      </c>
      <c r="V469" s="82">
        <f t="shared" si="138"/>
        <v>1.3369399670286157E-2</v>
      </c>
      <c r="W469" s="82" t="str">
        <f t="shared" si="132"/>
        <v/>
      </c>
      <c r="X469" s="82" t="str">
        <f t="shared" si="133"/>
        <v/>
      </c>
      <c r="Y469" s="82" t="str">
        <f t="shared" si="134"/>
        <v/>
      </c>
    </row>
    <row r="470" spans="1:25" ht="15.75" customHeight="1" x14ac:dyDescent="0.2">
      <c r="A470" s="211">
        <v>44151</v>
      </c>
      <c r="B470" s="281">
        <v>1060.9222649999999</v>
      </c>
      <c r="C470" s="281">
        <v>1189.076039</v>
      </c>
      <c r="D470" s="281">
        <v>1189.6974319999999</v>
      </c>
      <c r="E470" s="281">
        <v>1080.369301</v>
      </c>
      <c r="F470" s="281">
        <v>1213.4245739999999</v>
      </c>
      <c r="G470" s="82" t="str">
        <f t="shared" si="126"/>
        <v/>
      </c>
      <c r="H470" s="82" t="str">
        <f t="shared" si="127"/>
        <v/>
      </c>
      <c r="I470" s="82" t="str">
        <f t="shared" si="128"/>
        <v/>
      </c>
      <c r="J470" s="82">
        <f t="shared" si="129"/>
        <v>-1.9447036000000025E-2</v>
      </c>
      <c r="K470" s="82">
        <f t="shared" si="130"/>
        <v>-2.4348534999999855E-2</v>
      </c>
      <c r="L470" s="82">
        <f t="shared" si="131"/>
        <v>-2.3727141999999958E-2</v>
      </c>
      <c r="N470">
        <f t="shared" si="135"/>
        <v>1395</v>
      </c>
      <c r="O470" s="212" cm="1">
        <f t="array" ref="O470">INDEX($A:$A,N470)</f>
        <v>45497</v>
      </c>
      <c r="P470" cm="1">
        <f t="array" ref="P470">INDEX(B:B,$N470)/INDEX(B:B,$N$2)*1000</f>
        <v>1181.6132606648362</v>
      </c>
      <c r="Q470" cm="1">
        <f t="array" ref="Q470">INDEX(C:C,$N470)/INDEX(C:C,$N$2)*1000</f>
        <v>1188.0610008502397</v>
      </c>
      <c r="R470" cm="1">
        <f t="array" ref="R470">INDEX(D:D,$N470)/INDEX(D:D,$N$2)*1000</f>
        <v>1186.7837280634355</v>
      </c>
      <c r="S470" cm="1">
        <f t="array" ref="S470">INDEX(E:E,$N470)/INDEX(E:E,$N$2)*1000</f>
        <v>1174.6265077577127</v>
      </c>
      <c r="T470" s="82">
        <f t="shared" si="136"/>
        <v>6.9867529071234455E-3</v>
      </c>
      <c r="U470" s="82">
        <f t="shared" si="137"/>
        <v>1.3434493092526964E-2</v>
      </c>
      <c r="V470" s="82">
        <f t="shared" si="138"/>
        <v>1.2157220305722831E-2</v>
      </c>
      <c r="W470" s="82" t="str">
        <f t="shared" si="132"/>
        <v/>
      </c>
      <c r="X470" s="82" t="str">
        <f t="shared" si="133"/>
        <v/>
      </c>
      <c r="Y470" s="82" t="str">
        <f t="shared" si="134"/>
        <v/>
      </c>
    </row>
    <row r="471" spans="1:25" ht="15.75" customHeight="1" x14ac:dyDescent="0.2">
      <c r="A471" s="211">
        <v>44152</v>
      </c>
      <c r="B471" s="281">
        <v>1062.2318749999999</v>
      </c>
      <c r="C471" s="281">
        <v>1189.980204</v>
      </c>
      <c r="D471" s="281">
        <v>1190.712344</v>
      </c>
      <c r="E471" s="281">
        <v>1081.8785109999999</v>
      </c>
      <c r="F471" s="281">
        <v>1215.119655</v>
      </c>
      <c r="G471" s="82" t="str">
        <f t="shared" si="126"/>
        <v/>
      </c>
      <c r="H471" s="82" t="str">
        <f t="shared" si="127"/>
        <v/>
      </c>
      <c r="I471" s="82" t="str">
        <f t="shared" si="128"/>
        <v/>
      </c>
      <c r="J471" s="82">
        <f t="shared" si="129"/>
        <v>-1.9646635999999943E-2</v>
      </c>
      <c r="K471" s="82">
        <f t="shared" si="130"/>
        <v>-2.5139451000000007E-2</v>
      </c>
      <c r="L471" s="82">
        <f t="shared" si="131"/>
        <v>-2.4407310999999935E-2</v>
      </c>
      <c r="N471">
        <f t="shared" si="135"/>
        <v>1396</v>
      </c>
      <c r="O471" s="212" cm="1">
        <f t="array" ref="O471">INDEX($A:$A,N471)</f>
        <v>45498</v>
      </c>
      <c r="P471" cm="1">
        <f t="array" ref="P471">INDEX(B:B,$N471)/INDEX(B:B,$N$2)*1000</f>
        <v>1180.3024575288623</v>
      </c>
      <c r="Q471" cm="1">
        <f t="array" ref="Q471">INDEX(C:C,$N471)/INDEX(C:C,$N$2)*1000</f>
        <v>1186.4943046775181</v>
      </c>
      <c r="R471" cm="1">
        <f t="array" ref="R471">INDEX(D:D,$N471)/INDEX(D:D,$N$2)*1000</f>
        <v>1185.2677233673096</v>
      </c>
      <c r="S471" cm="1">
        <f t="array" ref="S471">INDEX(E:E,$N471)/INDEX(E:E,$N$2)*1000</f>
        <v>1173.3809843502906</v>
      </c>
      <c r="T471" s="82">
        <f t="shared" si="136"/>
        <v>6.9214731785716592E-3</v>
      </c>
      <c r="U471" s="82">
        <f t="shared" si="137"/>
        <v>1.3113320327227484E-2</v>
      </c>
      <c r="V471" s="82">
        <f t="shared" si="138"/>
        <v>1.1886739017018954E-2</v>
      </c>
      <c r="W471" s="82" t="str">
        <f t="shared" si="132"/>
        <v/>
      </c>
      <c r="X471" s="82" t="str">
        <f t="shared" si="133"/>
        <v/>
      </c>
      <c r="Y471" s="82" t="str">
        <f t="shared" si="134"/>
        <v/>
      </c>
    </row>
    <row r="472" spans="1:25" ht="15.75" customHeight="1" x14ac:dyDescent="0.2">
      <c r="A472" s="211">
        <v>44153</v>
      </c>
      <c r="B472" s="281">
        <v>1058.463585</v>
      </c>
      <c r="C472" s="281">
        <v>1185.8226199999999</v>
      </c>
      <c r="D472" s="281">
        <v>1186.5396949999999</v>
      </c>
      <c r="E472" s="281">
        <v>1078.661257</v>
      </c>
      <c r="F472" s="281">
        <v>1211.5061720000001</v>
      </c>
      <c r="G472" s="82" t="str">
        <f t="shared" si="126"/>
        <v/>
      </c>
      <c r="H472" s="82" t="str">
        <f t="shared" si="127"/>
        <v/>
      </c>
      <c r="I472" s="82" t="str">
        <f t="shared" si="128"/>
        <v/>
      </c>
      <c r="J472" s="82">
        <f t="shared" si="129"/>
        <v>-2.019767200000001E-2</v>
      </c>
      <c r="K472" s="82">
        <f t="shared" si="130"/>
        <v>-2.5683552000000189E-2</v>
      </c>
      <c r="L472" s="82">
        <f t="shared" si="131"/>
        <v>-2.4966477000000167E-2</v>
      </c>
      <c r="N472">
        <f t="shared" si="135"/>
        <v>1397</v>
      </c>
      <c r="O472" s="212" cm="1">
        <f t="array" ref="O472">INDEX($A:$A,N472)</f>
        <v>45499</v>
      </c>
      <c r="P472" cm="1">
        <f t="array" ref="P472">INDEX(B:B,$N472)/INDEX(B:B,$N$2)*1000</f>
        <v>1186.1023865315294</v>
      </c>
      <c r="Q472" cm="1">
        <f t="array" ref="Q472">INDEX(C:C,$N472)/INDEX(C:C,$N$2)*1000</f>
        <v>1192.7885671837932</v>
      </c>
      <c r="R472" cm="1">
        <f t="array" ref="R472">INDEX(D:D,$N472)/INDEX(D:D,$N$2)*1000</f>
        <v>1191.4640606405042</v>
      </c>
      <c r="S472" cm="1">
        <f t="array" ref="S472">INDEX(E:E,$N472)/INDEX(E:E,$N$2)*1000</f>
        <v>1179.1573255514356</v>
      </c>
      <c r="T472" s="82">
        <f t="shared" si="136"/>
        <v>6.9450609800937851E-3</v>
      </c>
      <c r="U472" s="82">
        <f t="shared" si="137"/>
        <v>1.3631241632357615E-2</v>
      </c>
      <c r="V472" s="82">
        <f t="shared" si="138"/>
        <v>1.2306735089068524E-2</v>
      </c>
      <c r="W472" s="82" t="str">
        <f t="shared" si="132"/>
        <v/>
      </c>
      <c r="X472" s="82" t="str">
        <f t="shared" si="133"/>
        <v/>
      </c>
      <c r="Y472" s="82" t="str">
        <f t="shared" si="134"/>
        <v/>
      </c>
    </row>
    <row r="473" spans="1:25" ht="15.75" customHeight="1" x14ac:dyDescent="0.2">
      <c r="A473" s="211">
        <v>44154</v>
      </c>
      <c r="B473" s="281">
        <v>1061.1196150000001</v>
      </c>
      <c r="C473" s="281">
        <v>1188.433145</v>
      </c>
      <c r="D473" s="281">
        <v>1189.223258</v>
      </c>
      <c r="E473" s="281">
        <v>1081.2106450000001</v>
      </c>
      <c r="F473" s="281">
        <v>1214.369535</v>
      </c>
      <c r="G473" s="82" t="str">
        <f t="shared" si="126"/>
        <v/>
      </c>
      <c r="H473" s="82" t="str">
        <f t="shared" si="127"/>
        <v/>
      </c>
      <c r="I473" s="82" t="str">
        <f t="shared" si="128"/>
        <v/>
      </c>
      <c r="J473" s="82">
        <f t="shared" si="129"/>
        <v>-2.0091030000000044E-2</v>
      </c>
      <c r="K473" s="82">
        <f t="shared" si="130"/>
        <v>-2.5936390000000073E-2</v>
      </c>
      <c r="L473" s="82">
        <f t="shared" si="131"/>
        <v>-2.5146277000000054E-2</v>
      </c>
      <c r="N473">
        <f t="shared" si="135"/>
        <v>1398</v>
      </c>
      <c r="O473" s="212" cm="1">
        <f t="array" ref="O473">INDEX($A:$A,N473)</f>
        <v>45502</v>
      </c>
      <c r="P473" cm="1">
        <f t="array" ref="P473">INDEX(B:B,$N473)/INDEX(B:B,$N$2)*1000</f>
        <v>1187.8454555643266</v>
      </c>
      <c r="Q473" cm="1">
        <f t="array" ref="Q473">INDEX(C:C,$N473)/INDEX(C:C,$N$2)*1000</f>
        <v>1194.4058251250076</v>
      </c>
      <c r="R473" cm="1">
        <f t="array" ref="R473">INDEX(D:D,$N473)/INDEX(D:D,$N$2)*1000</f>
        <v>1193.1062415505526</v>
      </c>
      <c r="S473" cm="1">
        <f t="array" ref="S473">INDEX(E:E,$N473)/INDEX(E:E,$N$2)*1000</f>
        <v>1180.9166074809568</v>
      </c>
      <c r="T473" s="82">
        <f t="shared" si="136"/>
        <v>6.9288480833697578E-3</v>
      </c>
      <c r="U473" s="82">
        <f t="shared" si="137"/>
        <v>1.3489217644050769E-2</v>
      </c>
      <c r="V473" s="82">
        <f t="shared" si="138"/>
        <v>1.218963406959574E-2</v>
      </c>
      <c r="W473" s="82" t="str">
        <f t="shared" si="132"/>
        <v/>
      </c>
      <c r="X473" s="82" t="str">
        <f t="shared" si="133"/>
        <v/>
      </c>
      <c r="Y473" s="82" t="str">
        <f t="shared" si="134"/>
        <v/>
      </c>
    </row>
    <row r="474" spans="1:25" ht="15.75" customHeight="1" x14ac:dyDescent="0.2">
      <c r="A474" s="211">
        <v>44155</v>
      </c>
      <c r="B474" s="281">
        <v>1063.6990049999999</v>
      </c>
      <c r="C474" s="281">
        <v>1190.141556</v>
      </c>
      <c r="D474" s="281">
        <v>1191.1639250000001</v>
      </c>
      <c r="E474" s="281">
        <v>1083.7999500000001</v>
      </c>
      <c r="F474" s="281">
        <v>1217.277732</v>
      </c>
      <c r="G474" s="82" t="str">
        <f t="shared" si="126"/>
        <v/>
      </c>
      <c r="H474" s="82" t="str">
        <f t="shared" si="127"/>
        <v/>
      </c>
      <c r="I474" s="82" t="str">
        <f t="shared" si="128"/>
        <v/>
      </c>
      <c r="J474" s="82">
        <f t="shared" si="129"/>
        <v>-2.0100945000000137E-2</v>
      </c>
      <c r="K474" s="82">
        <f t="shared" si="130"/>
        <v>-2.7136175999999977E-2</v>
      </c>
      <c r="L474" s="82">
        <f t="shared" si="131"/>
        <v>-2.6113806999999951E-2</v>
      </c>
      <c r="N474">
        <f t="shared" si="135"/>
        <v>1399</v>
      </c>
      <c r="O474" s="212" cm="1">
        <f t="array" ref="O474">INDEX($A:$A,N474)</f>
        <v>45503</v>
      </c>
      <c r="P474" cm="1">
        <f t="array" ref="P474">INDEX(B:B,$N474)/INDEX(B:B,$N$2)*1000</f>
        <v>1189.9104024649159</v>
      </c>
      <c r="Q474" cm="1">
        <f t="array" ref="Q474">INDEX(C:C,$N474)/INDEX(C:C,$N$2)*1000</f>
        <v>1195.6172085570668</v>
      </c>
      <c r="R474" cm="1">
        <f t="array" ref="R474">INDEX(D:D,$N474)/INDEX(D:D,$N$2)*1000</f>
        <v>1194.4867122178371</v>
      </c>
      <c r="S474" cm="1">
        <f t="array" ref="S474">INDEX(E:E,$N474)/INDEX(E:E,$N$2)*1000</f>
        <v>1183.1689662149981</v>
      </c>
      <c r="T474" s="82">
        <f t="shared" si="136"/>
        <v>6.7414362499177965E-3</v>
      </c>
      <c r="U474" s="82">
        <f t="shared" si="137"/>
        <v>1.2448242342068625E-2</v>
      </c>
      <c r="V474" s="82">
        <f t="shared" si="138"/>
        <v>1.1317746002838931E-2</v>
      </c>
      <c r="W474" s="82" t="str">
        <f t="shared" si="132"/>
        <v/>
      </c>
      <c r="X474" s="82" t="str">
        <f t="shared" si="133"/>
        <v/>
      </c>
      <c r="Y474" s="82" t="str">
        <f t="shared" si="134"/>
        <v/>
      </c>
    </row>
    <row r="475" spans="1:25" ht="15.75" customHeight="1" x14ac:dyDescent="0.2">
      <c r="A475" s="211">
        <v>44158</v>
      </c>
      <c r="B475" s="281">
        <v>1064.6812749999999</v>
      </c>
      <c r="C475" s="281">
        <v>1192.1654510000001</v>
      </c>
      <c r="D475" s="281">
        <v>1193.0083</v>
      </c>
      <c r="E475" s="281">
        <v>1084.391177</v>
      </c>
      <c r="F475" s="281">
        <v>1217.941773</v>
      </c>
      <c r="G475" s="82" t="str">
        <f t="shared" si="126"/>
        <v/>
      </c>
      <c r="H475" s="82" t="str">
        <f t="shared" si="127"/>
        <v/>
      </c>
      <c r="I475" s="82" t="str">
        <f t="shared" si="128"/>
        <v/>
      </c>
      <c r="J475" s="82">
        <f t="shared" si="129"/>
        <v>-1.9709902000000057E-2</v>
      </c>
      <c r="K475" s="82">
        <f t="shared" si="130"/>
        <v>-2.5776321999999935E-2</v>
      </c>
      <c r="L475" s="82">
        <f t="shared" si="131"/>
        <v>-2.493347300000005E-2</v>
      </c>
      <c r="N475">
        <f t="shared" si="135"/>
        <v>1400</v>
      </c>
      <c r="O475" s="212" cm="1">
        <f t="array" ref="O475">INDEX($A:$A,N475)</f>
        <v>45504</v>
      </c>
      <c r="P475" cm="1">
        <f t="array" ref="P475">INDEX(B:B,$N475)/INDEX(B:B,$N$2)*1000</f>
        <v>1200.961885434082</v>
      </c>
      <c r="Q475" cm="1">
        <f t="array" ref="Q475">INDEX(C:C,$N475)/INDEX(C:C,$N$2)*1000</f>
        <v>1207.5788899748184</v>
      </c>
      <c r="R475" cm="1">
        <f t="array" ref="R475">INDEX(D:D,$N475)/INDEX(D:D,$N$2)*1000</f>
        <v>1206.2680868815021</v>
      </c>
      <c r="S475" cm="1">
        <f t="array" ref="S475">INDEX(E:E,$N475)/INDEX(E:E,$N$2)*1000</f>
        <v>1194.3215486321558</v>
      </c>
      <c r="T475" s="82">
        <f t="shared" si="136"/>
        <v>6.6403368019261957E-3</v>
      </c>
      <c r="U475" s="82">
        <f t="shared" si="137"/>
        <v>1.3257341342662585E-2</v>
      </c>
      <c r="V475" s="82">
        <f t="shared" si="138"/>
        <v>1.1946538249346304E-2</v>
      </c>
      <c r="W475" s="82" t="str">
        <f t="shared" si="132"/>
        <v/>
      </c>
      <c r="X475" s="82" t="str">
        <f t="shared" si="133"/>
        <v/>
      </c>
      <c r="Y475" s="82" t="str">
        <f t="shared" si="134"/>
        <v/>
      </c>
    </row>
    <row r="476" spans="1:25" ht="15.75" customHeight="1" x14ac:dyDescent="0.2">
      <c r="A476" s="211">
        <v>44159</v>
      </c>
      <c r="B476" s="281">
        <v>1066.321085</v>
      </c>
      <c r="C476" s="281">
        <v>1195.2274190000001</v>
      </c>
      <c r="D476" s="281">
        <v>1195.8323809999999</v>
      </c>
      <c r="E476" s="281">
        <v>1085.300915</v>
      </c>
      <c r="F476" s="281">
        <v>1218.9635519999999</v>
      </c>
      <c r="G476" s="82" t="str">
        <f t="shared" si="126"/>
        <v/>
      </c>
      <c r="H476" s="82" t="str">
        <f t="shared" si="127"/>
        <v/>
      </c>
      <c r="I476" s="82" t="str">
        <f t="shared" si="128"/>
        <v/>
      </c>
      <c r="J476" s="82">
        <f t="shared" si="129"/>
        <v>-1.8979829999999993E-2</v>
      </c>
      <c r="K476" s="82">
        <f t="shared" si="130"/>
        <v>-2.3736132999999882E-2</v>
      </c>
      <c r="L476" s="82">
        <f t="shared" si="131"/>
        <v>-2.3131170999999996E-2</v>
      </c>
      <c r="N476">
        <f t="shared" si="135"/>
        <v>1401</v>
      </c>
      <c r="O476" s="212" cm="1">
        <f t="array" ref="O476">INDEX($A:$A,N476)</f>
        <v>45505</v>
      </c>
      <c r="P476" cm="1">
        <f t="array" ref="P476">INDEX(B:B,$N476)/INDEX(B:B,$N$2)*1000</f>
        <v>1197.5962779280264</v>
      </c>
      <c r="Q476" cm="1">
        <f t="array" ref="Q476">INDEX(C:C,$N476)/INDEX(C:C,$N$2)*1000</f>
        <v>1204.2981268154117</v>
      </c>
      <c r="R476" cm="1">
        <f t="array" ref="R476">INDEX(D:D,$N476)/INDEX(D:D,$N$2)*1000</f>
        <v>1202.970516506077</v>
      </c>
      <c r="S476" cm="1">
        <f t="array" ref="S476">INDEX(E:E,$N476)/INDEX(E:E,$N$2)*1000</f>
        <v>1190.959777297056</v>
      </c>
      <c r="T476" s="82">
        <f t="shared" si="136"/>
        <v>6.6365006309704313E-3</v>
      </c>
      <c r="U476" s="82">
        <f t="shared" si="137"/>
        <v>1.3338349518355698E-2</v>
      </c>
      <c r="V476" s="82">
        <f t="shared" si="138"/>
        <v>1.201073920902104E-2</v>
      </c>
      <c r="W476" s="82" t="str">
        <f t="shared" si="132"/>
        <v/>
      </c>
      <c r="X476" s="82" t="str">
        <f t="shared" si="133"/>
        <v/>
      </c>
      <c r="Y476" s="82" t="str">
        <f t="shared" si="134"/>
        <v/>
      </c>
    </row>
    <row r="477" spans="1:25" ht="15.75" customHeight="1" x14ac:dyDescent="0.2">
      <c r="A477" s="211">
        <v>44160</v>
      </c>
      <c r="B477" s="281">
        <v>1066.013015</v>
      </c>
      <c r="C477" s="281">
        <v>1195.0356260000001</v>
      </c>
      <c r="D477" s="281">
        <v>1195.610459</v>
      </c>
      <c r="E477" s="281">
        <v>1085.0975550000001</v>
      </c>
      <c r="F477" s="281">
        <v>1218.735146</v>
      </c>
      <c r="G477" s="82" t="str">
        <f t="shared" si="126"/>
        <v/>
      </c>
      <c r="H477" s="82" t="str">
        <f t="shared" si="127"/>
        <v/>
      </c>
      <c r="I477" s="82" t="str">
        <f t="shared" si="128"/>
        <v/>
      </c>
      <c r="J477" s="82">
        <f t="shared" si="129"/>
        <v>-1.908454000000006E-2</v>
      </c>
      <c r="K477" s="82">
        <f t="shared" si="130"/>
        <v>-2.3699519999999894E-2</v>
      </c>
      <c r="L477" s="82">
        <f t="shared" si="131"/>
        <v>-2.3124686999999994E-2</v>
      </c>
      <c r="N477">
        <f t="shared" si="135"/>
        <v>1402</v>
      </c>
      <c r="O477" s="212" cm="1">
        <f t="array" ref="O477">INDEX($A:$A,N477)</f>
        <v>45506</v>
      </c>
      <c r="P477" cm="1">
        <f t="array" ref="P477">INDEX(B:B,$N477)/INDEX(B:B,$N$2)*1000</f>
        <v>1193.4607515020257</v>
      </c>
      <c r="Q477" cm="1">
        <f t="array" ref="Q477">INDEX(C:C,$N477)/INDEX(C:C,$N$2)*1000</f>
        <v>1199.3098275033078</v>
      </c>
      <c r="R477" cm="1">
        <f t="array" ref="R477">INDEX(D:D,$N477)/INDEX(D:D,$N$2)*1000</f>
        <v>1198.1511481331074</v>
      </c>
      <c r="S477" cm="1">
        <f t="array" ref="S477">INDEX(E:E,$N477)/INDEX(E:E,$N$2)*1000</f>
        <v>1186.760826641183</v>
      </c>
      <c r="T477" s="82">
        <f t="shared" si="136"/>
        <v>6.699924860842657E-3</v>
      </c>
      <c r="U477" s="82">
        <f t="shared" si="137"/>
        <v>1.2549000862124786E-2</v>
      </c>
      <c r="V477" s="82">
        <f t="shared" si="138"/>
        <v>1.1390321491924397E-2</v>
      </c>
      <c r="W477" s="82" t="str">
        <f t="shared" si="132"/>
        <v/>
      </c>
      <c r="X477" s="82" t="str">
        <f t="shared" si="133"/>
        <v/>
      </c>
      <c r="Y477" s="82" t="str">
        <f t="shared" si="134"/>
        <v/>
      </c>
    </row>
    <row r="478" spans="1:25" ht="15.75" customHeight="1" x14ac:dyDescent="0.2">
      <c r="A478" s="211">
        <v>44161</v>
      </c>
      <c r="B478" s="281">
        <v>1067.790555</v>
      </c>
      <c r="C478" s="281">
        <v>1196.5923660000001</v>
      </c>
      <c r="D478" s="281">
        <v>1197.2532200000001</v>
      </c>
      <c r="E478" s="281">
        <v>1086.849586</v>
      </c>
      <c r="F478" s="281">
        <v>1220.702953</v>
      </c>
      <c r="G478" s="82" t="str">
        <f t="shared" si="126"/>
        <v/>
      </c>
      <c r="H478" s="82" t="str">
        <f t="shared" si="127"/>
        <v/>
      </c>
      <c r="I478" s="82" t="str">
        <f t="shared" si="128"/>
        <v/>
      </c>
      <c r="J478" s="82">
        <f t="shared" si="129"/>
        <v>-1.9059031000000004E-2</v>
      </c>
      <c r="K478" s="82">
        <f t="shared" si="130"/>
        <v>-2.4110586999999895E-2</v>
      </c>
      <c r="L478" s="82">
        <f t="shared" si="131"/>
        <v>-2.3449732999999924E-2</v>
      </c>
      <c r="N478">
        <f t="shared" si="135"/>
        <v>1403</v>
      </c>
      <c r="O478" s="212" cm="1">
        <f t="array" ref="O478">INDEX($A:$A,N478)</f>
        <v>45510</v>
      </c>
      <c r="P478" cm="1">
        <f t="array" ref="P478">INDEX(B:B,$N478)/INDEX(B:B,$N$2)*1000</f>
        <v>1177.4189408628836</v>
      </c>
      <c r="Q478" cm="1">
        <f t="array" ref="Q478">INDEX(C:C,$N478)/INDEX(C:C,$N$2)*1000</f>
        <v>1182.6611615089282</v>
      </c>
      <c r="R478" cm="1">
        <f t="array" ref="R478">INDEX(D:D,$N478)/INDEX(D:D,$N$2)*1000</f>
        <v>1181.6226975904146</v>
      </c>
      <c r="S478" cm="1">
        <f t="array" ref="S478">INDEX(E:E,$N478)/INDEX(E:E,$N$2)*1000</f>
        <v>1170.673973967045</v>
      </c>
      <c r="T478" s="82">
        <f t="shared" si="136"/>
        <v>6.7449668958386158E-3</v>
      </c>
      <c r="U478" s="82">
        <f t="shared" si="137"/>
        <v>1.1987187541883259E-2</v>
      </c>
      <c r="V478" s="82">
        <f t="shared" si="138"/>
        <v>1.0948723623369688E-2</v>
      </c>
      <c r="W478" s="82" t="str">
        <f t="shared" si="132"/>
        <v/>
      </c>
      <c r="X478" s="82" t="str">
        <f t="shared" si="133"/>
        <v/>
      </c>
      <c r="Y478" s="82" t="str">
        <f t="shared" si="134"/>
        <v/>
      </c>
    </row>
    <row r="479" spans="1:25" ht="15.75" customHeight="1" x14ac:dyDescent="0.2">
      <c r="A479" s="211">
        <v>44162</v>
      </c>
      <c r="B479" s="281">
        <v>1070.911065</v>
      </c>
      <c r="C479" s="281">
        <v>1200.0303510000001</v>
      </c>
      <c r="D479" s="281">
        <v>1200.7046359999999</v>
      </c>
      <c r="E479" s="281">
        <v>1089.6909909999999</v>
      </c>
      <c r="F479" s="281">
        <v>1223.8942970000001</v>
      </c>
      <c r="G479" s="82" t="str">
        <f t="shared" si="126"/>
        <v/>
      </c>
      <c r="H479" s="82" t="str">
        <f t="shared" si="127"/>
        <v/>
      </c>
      <c r="I479" s="82" t="str">
        <f t="shared" si="128"/>
        <v/>
      </c>
      <c r="J479" s="82">
        <f t="shared" si="129"/>
        <v>-1.8779925999999933E-2</v>
      </c>
      <c r="K479" s="82">
        <f t="shared" si="130"/>
        <v>-2.3863945999999941E-2</v>
      </c>
      <c r="L479" s="82">
        <f t="shared" si="131"/>
        <v>-2.3189661000000115E-2</v>
      </c>
      <c r="N479">
        <f t="shared" si="135"/>
        <v>1404</v>
      </c>
      <c r="O479" s="212" cm="1">
        <f t="array" ref="O479">INDEX($A:$A,N479)</f>
        <v>45511</v>
      </c>
      <c r="P479" cm="1">
        <f t="array" ref="P479">INDEX(B:B,$N479)/INDEX(B:B,$N$2)*1000</f>
        <v>1174.6406867276394</v>
      </c>
      <c r="Q479" cm="1">
        <f t="array" ref="Q479">INDEX(C:C,$N479)/INDEX(C:C,$N$2)*1000</f>
        <v>1180.0824923358271</v>
      </c>
      <c r="R479" cm="1">
        <f t="array" ref="R479">INDEX(D:D,$N479)/INDEX(D:D,$N$2)*1000</f>
        <v>1179.0044915130682</v>
      </c>
      <c r="S479" cm="1">
        <f t="array" ref="S479">INDEX(E:E,$N479)/INDEX(E:E,$N$2)*1000</f>
        <v>1167.9222875346691</v>
      </c>
      <c r="T479" s="82">
        <f t="shared" si="136"/>
        <v>6.7183991929703098E-3</v>
      </c>
      <c r="U479" s="82">
        <f t="shared" si="137"/>
        <v>1.2160204801157988E-2</v>
      </c>
      <c r="V479" s="82">
        <f t="shared" si="138"/>
        <v>1.1082203978399093E-2</v>
      </c>
      <c r="W479" s="82" t="str">
        <f t="shared" si="132"/>
        <v/>
      </c>
      <c r="X479" s="82" t="str">
        <f t="shared" si="133"/>
        <v/>
      </c>
      <c r="Y479" s="82" t="str">
        <f t="shared" si="134"/>
        <v/>
      </c>
    </row>
    <row r="480" spans="1:25" ht="15.75" customHeight="1" x14ac:dyDescent="0.2">
      <c r="A480" s="211">
        <v>44165</v>
      </c>
      <c r="B480" s="281">
        <v>1067.8836040000001</v>
      </c>
      <c r="C480" s="281">
        <v>1195.554985</v>
      </c>
      <c r="D480" s="281">
        <v>1196.4386609999999</v>
      </c>
      <c r="E480" s="281">
        <v>1087.8572670000001</v>
      </c>
      <c r="F480" s="281">
        <v>1221.8347369999999</v>
      </c>
      <c r="G480" s="82" t="str">
        <f t="shared" si="126"/>
        <v/>
      </c>
      <c r="H480" s="82" t="str">
        <f t="shared" si="127"/>
        <v/>
      </c>
      <c r="I480" s="82" t="str">
        <f t="shared" si="128"/>
        <v/>
      </c>
      <c r="J480" s="82">
        <f t="shared" si="129"/>
        <v>-1.9973662999999989E-2</v>
      </c>
      <c r="K480" s="82">
        <f t="shared" si="130"/>
        <v>-2.6279751999999917E-2</v>
      </c>
      <c r="L480" s="82">
        <f t="shared" si="131"/>
        <v>-2.5396075999999993E-2</v>
      </c>
      <c r="N480">
        <f t="shared" si="135"/>
        <v>1405</v>
      </c>
      <c r="O480" s="212" cm="1">
        <f t="array" ref="O480">INDEX($A:$A,N480)</f>
        <v>45512</v>
      </c>
      <c r="P480" cm="1">
        <f t="array" ref="P480">INDEX(B:B,$N480)/INDEX(B:B,$N$2)*1000</f>
        <v>1181.4636983010412</v>
      </c>
      <c r="Q480" cm="1">
        <f t="array" ref="Q480">INDEX(C:C,$N480)/INDEX(C:C,$N$2)*1000</f>
        <v>1187.9733021887725</v>
      </c>
      <c r="R480" cm="1">
        <f t="array" ref="R480">INDEX(D:D,$N480)/INDEX(D:D,$N$2)*1000</f>
        <v>1186.6837747040674</v>
      </c>
      <c r="S480" cm="1">
        <f t="array" ref="S480">INDEX(E:E,$N480)/INDEX(E:E,$N$2)*1000</f>
        <v>1174.9917927242113</v>
      </c>
      <c r="T480" s="82">
        <f t="shared" si="136"/>
        <v>6.47190557682984E-3</v>
      </c>
      <c r="U480" s="82">
        <f t="shared" si="137"/>
        <v>1.2981509464561213E-2</v>
      </c>
      <c r="V480" s="82">
        <f t="shared" si="138"/>
        <v>1.169198197985611E-2</v>
      </c>
      <c r="W480" s="82" t="str">
        <f t="shared" si="132"/>
        <v/>
      </c>
      <c r="X480" s="82" t="str">
        <f t="shared" si="133"/>
        <v/>
      </c>
      <c r="Y480" s="82" t="str">
        <f t="shared" si="134"/>
        <v/>
      </c>
    </row>
    <row r="481" spans="1:25" ht="15.75" customHeight="1" x14ac:dyDescent="0.2">
      <c r="A481" s="211">
        <v>44166</v>
      </c>
      <c r="B481" s="281">
        <v>1070.224778</v>
      </c>
      <c r="C481" s="281">
        <v>1199.140983</v>
      </c>
      <c r="D481" s="281">
        <v>1199.838317</v>
      </c>
      <c r="E481" s="281">
        <v>1089.3599400000001</v>
      </c>
      <c r="F481" s="281">
        <v>1223.522475</v>
      </c>
      <c r="G481" s="82" t="str">
        <f t="shared" si="126"/>
        <v/>
      </c>
      <c r="H481" s="82" t="str">
        <f t="shared" si="127"/>
        <v/>
      </c>
      <c r="I481" s="82" t="str">
        <f t="shared" si="128"/>
        <v/>
      </c>
      <c r="J481" s="82">
        <f t="shared" si="129"/>
        <v>-1.9135162000000035E-2</v>
      </c>
      <c r="K481" s="82">
        <f t="shared" si="130"/>
        <v>-2.438149199999998E-2</v>
      </c>
      <c r="L481" s="82">
        <f t="shared" si="131"/>
        <v>-2.3684158000000025E-2</v>
      </c>
      <c r="N481">
        <f t="shared" si="135"/>
        <v>1406</v>
      </c>
      <c r="O481" s="212" cm="1">
        <f t="array" ref="O481">INDEX($A:$A,N481)</f>
        <v>45513</v>
      </c>
      <c r="P481" cm="1">
        <f t="array" ref="P481">INDEX(B:B,$N481)/INDEX(B:B,$N$2)*1000</f>
        <v>1187.7732181024396</v>
      </c>
      <c r="Q481" cm="1">
        <f t="array" ref="Q481">INDEX(C:C,$N481)/INDEX(C:C,$N$2)*1000</f>
        <v>1194.3858625136957</v>
      </c>
      <c r="R481" cm="1">
        <f t="array" ref="R481">INDEX(D:D,$N481)/INDEX(D:D,$N$2)*1000</f>
        <v>1193.0759229866119</v>
      </c>
      <c r="S481" cm="1">
        <f t="array" ref="S481">INDEX(E:E,$N481)/INDEX(E:E,$N$2)*1000</f>
        <v>1181.3563742439587</v>
      </c>
      <c r="T481" s="82">
        <f t="shared" si="136"/>
        <v>6.4168438584808881E-3</v>
      </c>
      <c r="U481" s="82">
        <f t="shared" si="137"/>
        <v>1.302948826973693E-2</v>
      </c>
      <c r="V481" s="82">
        <f t="shared" si="138"/>
        <v>1.1719548742653159E-2</v>
      </c>
      <c r="W481" s="82" t="str">
        <f t="shared" si="132"/>
        <v/>
      </c>
      <c r="X481" s="82" t="str">
        <f t="shared" si="133"/>
        <v/>
      </c>
      <c r="Y481" s="82" t="str">
        <f t="shared" si="134"/>
        <v/>
      </c>
    </row>
    <row r="482" spans="1:25" ht="15.75" customHeight="1" x14ac:dyDescent="0.2">
      <c r="A482" s="211">
        <v>44167</v>
      </c>
      <c r="B482" s="281">
        <v>1069.844664</v>
      </c>
      <c r="C482" s="281">
        <v>1199.4401190000001</v>
      </c>
      <c r="D482" s="281">
        <v>1199.9957320000001</v>
      </c>
      <c r="E482" s="281">
        <v>1088.6869260000001</v>
      </c>
      <c r="F482" s="281">
        <v>1222.7665750000001</v>
      </c>
      <c r="G482" s="82" t="str">
        <f t="shared" si="126"/>
        <v/>
      </c>
      <c r="H482" s="82" t="str">
        <f t="shared" si="127"/>
        <v/>
      </c>
      <c r="I482" s="82" t="str">
        <f t="shared" si="128"/>
        <v/>
      </c>
      <c r="J482" s="82">
        <f t="shared" si="129"/>
        <v>-1.884226200000012E-2</v>
      </c>
      <c r="K482" s="82">
        <f t="shared" si="130"/>
        <v>-2.3326456000000006E-2</v>
      </c>
      <c r="L482" s="82">
        <f t="shared" si="131"/>
        <v>-2.2770843000000013E-2</v>
      </c>
      <c r="N482">
        <f t="shared" si="135"/>
        <v>1407</v>
      </c>
      <c r="O482" s="212" cm="1">
        <f t="array" ref="O482">INDEX($A:$A,N482)</f>
        <v>45516</v>
      </c>
      <c r="P482" cm="1">
        <f t="array" ref="P482">INDEX(B:B,$N482)/INDEX(B:B,$N$2)*1000</f>
        <v>1189.4918632367257</v>
      </c>
      <c r="Q482" cm="1">
        <f t="array" ref="Q482">INDEX(C:C,$N482)/INDEX(C:C,$N$2)*1000</f>
        <v>1196.326659868635</v>
      </c>
      <c r="R482" cm="1">
        <f t="array" ref="R482">INDEX(D:D,$N482)/INDEX(D:D,$N$2)*1000</f>
        <v>1194.9727134772545</v>
      </c>
      <c r="S482" cm="1">
        <f t="array" ref="S482">INDEX(E:E,$N482)/INDEX(E:E,$N$2)*1000</f>
        <v>1183.1231088256936</v>
      </c>
      <c r="T482" s="82">
        <f t="shared" si="136"/>
        <v>6.3687544110321145E-3</v>
      </c>
      <c r="U482" s="82">
        <f t="shared" si="137"/>
        <v>1.32035510429414E-2</v>
      </c>
      <c r="V482" s="82">
        <f t="shared" si="138"/>
        <v>1.1849604651560867E-2</v>
      </c>
      <c r="W482" s="82" t="str">
        <f t="shared" si="132"/>
        <v/>
      </c>
      <c r="X482" s="82" t="str">
        <f t="shared" si="133"/>
        <v/>
      </c>
      <c r="Y482" s="82" t="str">
        <f t="shared" si="134"/>
        <v/>
      </c>
    </row>
    <row r="483" spans="1:25" ht="15.75" customHeight="1" x14ac:dyDescent="0.2">
      <c r="A483" s="211">
        <v>44168</v>
      </c>
      <c r="B483" s="281">
        <v>1069.6001739999999</v>
      </c>
      <c r="C483" s="281">
        <v>1199.6833119999999</v>
      </c>
      <c r="D483" s="281">
        <v>1200.13786</v>
      </c>
      <c r="E483" s="281">
        <v>1088.4290140000001</v>
      </c>
      <c r="F483" s="281">
        <v>1222.4768979999999</v>
      </c>
      <c r="G483" s="82" t="str">
        <f t="shared" si="126"/>
        <v/>
      </c>
      <c r="H483" s="82" t="str">
        <f t="shared" si="127"/>
        <v/>
      </c>
      <c r="I483" s="82" t="str">
        <f t="shared" si="128"/>
        <v/>
      </c>
      <c r="J483" s="82">
        <f t="shared" si="129"/>
        <v>-1.8828840000000128E-2</v>
      </c>
      <c r="K483" s="82">
        <f t="shared" si="130"/>
        <v>-2.2793586000000005E-2</v>
      </c>
      <c r="L483" s="82">
        <f t="shared" si="131"/>
        <v>-2.2339037999999846E-2</v>
      </c>
      <c r="N483">
        <f t="shared" si="135"/>
        <v>1408</v>
      </c>
      <c r="O483" s="212" cm="1">
        <f t="array" ref="O483">INDEX($A:$A,N483)</f>
        <v>45517</v>
      </c>
      <c r="P483" cm="1">
        <f t="array" ref="P483">INDEX(B:B,$N483)/INDEX(B:B,$N$2)*1000</f>
        <v>1197.427755882672</v>
      </c>
      <c r="Q483" cm="1">
        <f t="array" ref="Q483">INDEX(C:C,$N483)/INDEX(C:C,$N$2)*1000</f>
        <v>1204.2941824332468</v>
      </c>
      <c r="R483" cm="1">
        <f t="array" ref="R483">INDEX(D:D,$N483)/INDEX(D:D,$N$2)*1000</f>
        <v>1202.9339697133405</v>
      </c>
      <c r="S483" cm="1">
        <f t="array" ref="S483">INDEX(E:E,$N483)/INDEX(E:E,$N$2)*1000</f>
        <v>1191.1508763285935</v>
      </c>
      <c r="T483" s="82">
        <f t="shared" si="136"/>
        <v>6.2768795540785053E-3</v>
      </c>
      <c r="U483" s="82">
        <f t="shared" si="137"/>
        <v>1.3143306104653221E-2</v>
      </c>
      <c r="V483" s="82">
        <f t="shared" si="138"/>
        <v>1.1783093384746963E-2</v>
      </c>
      <c r="W483" s="82" t="str">
        <f t="shared" si="132"/>
        <v/>
      </c>
      <c r="X483" s="82" t="str">
        <f t="shared" si="133"/>
        <v/>
      </c>
      <c r="Y483" s="82" t="str">
        <f t="shared" si="134"/>
        <v/>
      </c>
    </row>
    <row r="484" spans="1:25" ht="15.75" customHeight="1" x14ac:dyDescent="0.2">
      <c r="A484" s="211">
        <v>44169</v>
      </c>
      <c r="B484" s="281">
        <v>1069.4540039999999</v>
      </c>
      <c r="C484" s="281">
        <v>1200.5873039999999</v>
      </c>
      <c r="D484" s="281">
        <v>1200.83341</v>
      </c>
      <c r="E484" s="281">
        <v>1087.5416729999999</v>
      </c>
      <c r="F484" s="281">
        <v>1221.480276</v>
      </c>
      <c r="G484" s="82" t="str">
        <f t="shared" si="126"/>
        <v/>
      </c>
      <c r="H484" s="82" t="str">
        <f t="shared" si="127"/>
        <v/>
      </c>
      <c r="I484" s="82" t="str">
        <f t="shared" si="128"/>
        <v/>
      </c>
      <c r="J484" s="82">
        <f t="shared" si="129"/>
        <v>-1.8087669000000004E-2</v>
      </c>
      <c r="K484" s="82">
        <f t="shared" si="130"/>
        <v>-2.08929720000001E-2</v>
      </c>
      <c r="L484" s="82">
        <f t="shared" si="131"/>
        <v>-2.0646866000000045E-2</v>
      </c>
      <c r="N484">
        <f t="shared" si="135"/>
        <v>1409</v>
      </c>
      <c r="O484" s="212" cm="1">
        <f t="array" ref="O484">INDEX($A:$A,N484)</f>
        <v>45518</v>
      </c>
      <c r="P484" cm="1">
        <f t="array" ref="P484">INDEX(B:B,$N484)/INDEX(B:B,$N$2)*1000</f>
        <v>1200.3233246531477</v>
      </c>
      <c r="Q484" cm="1">
        <f t="array" ref="Q484">INDEX(C:C,$N484)/INDEX(C:C,$N$2)*1000</f>
        <v>1207.264454906016</v>
      </c>
      <c r="R484" cm="1">
        <f t="array" ref="R484">INDEX(D:D,$N484)/INDEX(D:D,$N$2)*1000</f>
        <v>1205.889443920878</v>
      </c>
      <c r="S484" cm="1">
        <f t="array" ref="S484">INDEX(E:E,$N484)/INDEX(E:E,$N$2)*1000</f>
        <v>1194.1447997237783</v>
      </c>
      <c r="T484" s="82">
        <f t="shared" si="136"/>
        <v>6.1785249293693596E-3</v>
      </c>
      <c r="U484" s="82">
        <f t="shared" si="137"/>
        <v>1.3119655182237693E-2</v>
      </c>
      <c r="V484" s="82">
        <f t="shared" si="138"/>
        <v>1.174464419709966E-2</v>
      </c>
      <c r="W484" s="82" t="str">
        <f t="shared" si="132"/>
        <v/>
      </c>
      <c r="X484" s="82" t="str">
        <f t="shared" si="133"/>
        <v/>
      </c>
      <c r="Y484" s="82" t="str">
        <f t="shared" si="134"/>
        <v/>
      </c>
    </row>
    <row r="485" spans="1:25" ht="15.75" customHeight="1" x14ac:dyDescent="0.2">
      <c r="A485" s="211">
        <v>44172</v>
      </c>
      <c r="B485" s="281">
        <v>1070.9497530000001</v>
      </c>
      <c r="C485" s="281">
        <v>1201.6765740000001</v>
      </c>
      <c r="D485" s="281">
        <v>1202.0381239999999</v>
      </c>
      <c r="E485" s="281">
        <v>1089.033418</v>
      </c>
      <c r="F485" s="281">
        <v>1223.1557399999999</v>
      </c>
      <c r="G485" s="82" t="str">
        <f t="shared" si="126"/>
        <v/>
      </c>
      <c r="H485" s="82" t="str">
        <f t="shared" si="127"/>
        <v/>
      </c>
      <c r="I485" s="82" t="str">
        <f t="shared" si="128"/>
        <v/>
      </c>
      <c r="J485" s="82">
        <f t="shared" si="129"/>
        <v>-1.8083664999999884E-2</v>
      </c>
      <c r="K485" s="82">
        <f t="shared" si="130"/>
        <v>-2.1479165999999852E-2</v>
      </c>
      <c r="L485" s="82">
        <f t="shared" si="131"/>
        <v>-2.1117615999999999E-2</v>
      </c>
      <c r="N485">
        <f t="shared" si="135"/>
        <v>1410</v>
      </c>
      <c r="O485" s="212" cm="1">
        <f t="array" ref="O485">INDEX($A:$A,N485)</f>
        <v>45519</v>
      </c>
      <c r="P485" cm="1">
        <f t="array" ref="P485">INDEX(B:B,$N485)/INDEX(B:B,$N$2)*1000</f>
        <v>1205.3752296619521</v>
      </c>
      <c r="Q485" cm="1">
        <f t="array" ref="Q485">INDEX(C:C,$N485)/INDEX(C:C,$N$2)*1000</f>
        <v>1213.2676915442041</v>
      </c>
      <c r="R485" cm="1">
        <f t="array" ref="R485">INDEX(D:D,$N485)/INDEX(D:D,$N$2)*1000</f>
        <v>1211.7042252514739</v>
      </c>
      <c r="S485" cm="1">
        <f t="array" ref="S485">INDEX(E:E,$N485)/INDEX(E:E,$N$2)*1000</f>
        <v>1199.2434930871643</v>
      </c>
      <c r="T485" s="82">
        <f t="shared" si="136"/>
        <v>6.1317365747877378E-3</v>
      </c>
      <c r="U485" s="82">
        <f t="shared" si="137"/>
        <v>1.4024198457039802E-2</v>
      </c>
      <c r="V485" s="82">
        <f t="shared" si="138"/>
        <v>1.2460732164309547E-2</v>
      </c>
      <c r="W485" s="82" t="str">
        <f t="shared" si="132"/>
        <v/>
      </c>
      <c r="X485" s="82" t="str">
        <f t="shared" si="133"/>
        <v/>
      </c>
      <c r="Y485" s="82" t="str">
        <f t="shared" si="134"/>
        <v/>
      </c>
    </row>
    <row r="486" spans="1:25" ht="15.75" customHeight="1" x14ac:dyDescent="0.2">
      <c r="A486" s="211">
        <v>44173</v>
      </c>
      <c r="B486" s="281">
        <v>1073.7809299999999</v>
      </c>
      <c r="C486" s="281">
        <v>1204.884892</v>
      </c>
      <c r="D486" s="281">
        <v>1205.2412420000001</v>
      </c>
      <c r="E486" s="281">
        <v>1091.4518800000001</v>
      </c>
      <c r="F486" s="281">
        <v>1225.8720519999999</v>
      </c>
      <c r="G486" s="82" t="str">
        <f t="shared" si="126"/>
        <v/>
      </c>
      <c r="H486" s="82" t="str">
        <f t="shared" si="127"/>
        <v/>
      </c>
      <c r="I486" s="82" t="str">
        <f t="shared" si="128"/>
        <v/>
      </c>
      <c r="J486" s="82">
        <f t="shared" si="129"/>
        <v>-1.7670950000000175E-2</v>
      </c>
      <c r="K486" s="82">
        <f t="shared" si="130"/>
        <v>-2.0987159999999904E-2</v>
      </c>
      <c r="L486" s="82">
        <f t="shared" si="131"/>
        <v>-2.0630809999999881E-2</v>
      </c>
      <c r="N486">
        <f t="shared" si="135"/>
        <v>1411</v>
      </c>
      <c r="O486" s="212" cm="1">
        <f t="array" ref="O486">INDEX($A:$A,N486)</f>
        <v>45520</v>
      </c>
      <c r="P486" cm="1">
        <f t="array" ref="P486">INDEX(B:B,$N486)/INDEX(B:B,$N$2)*1000</f>
        <v>1206.0448536076146</v>
      </c>
      <c r="Q486" cm="1">
        <f t="array" ref="Q486">INDEX(C:C,$N486)/INDEX(C:C,$N$2)*1000</f>
        <v>1213.9813779765179</v>
      </c>
      <c r="R486" cm="1">
        <f t="array" ref="R486">INDEX(D:D,$N486)/INDEX(D:D,$N$2)*1000</f>
        <v>1212.4091823610891</v>
      </c>
      <c r="S486" cm="1">
        <f t="array" ref="S486">INDEX(E:E,$N486)/INDEX(E:E,$N$2)*1000</f>
        <v>1199.9384536353371</v>
      </c>
      <c r="T486" s="82">
        <f t="shared" si="136"/>
        <v>6.1063999722775859E-3</v>
      </c>
      <c r="U486" s="82">
        <f t="shared" si="137"/>
        <v>1.4042924341180879E-2</v>
      </c>
      <c r="V486" s="82">
        <f t="shared" si="138"/>
        <v>1.2470728725751997E-2</v>
      </c>
      <c r="W486" s="82" t="str">
        <f t="shared" si="132"/>
        <v/>
      </c>
      <c r="X486" s="82" t="str">
        <f t="shared" si="133"/>
        <v/>
      </c>
      <c r="Y486" s="82" t="str">
        <f t="shared" si="134"/>
        <v/>
      </c>
    </row>
    <row r="487" spans="1:25" ht="15.75" customHeight="1" x14ac:dyDescent="0.2">
      <c r="A487" s="211">
        <v>44174</v>
      </c>
      <c r="B487" s="281">
        <v>1071.0789540000001</v>
      </c>
      <c r="C487" s="281">
        <v>1201.7170289999999</v>
      </c>
      <c r="D487" s="281">
        <v>1202.099017</v>
      </c>
      <c r="E487" s="281">
        <v>1089.458609</v>
      </c>
      <c r="F487" s="281">
        <v>1223.633296</v>
      </c>
      <c r="G487" s="82" t="str">
        <f t="shared" si="126"/>
        <v/>
      </c>
      <c r="H487" s="82" t="str">
        <f t="shared" si="127"/>
        <v/>
      </c>
      <c r="I487" s="82" t="str">
        <f t="shared" si="128"/>
        <v/>
      </c>
      <c r="J487" s="82">
        <f t="shared" si="129"/>
        <v>-1.8379654999999957E-2</v>
      </c>
      <c r="K487" s="82">
        <f t="shared" si="130"/>
        <v>-2.1916267000000062E-2</v>
      </c>
      <c r="L487" s="82">
        <f t="shared" si="131"/>
        <v>-2.1534278999999969E-2</v>
      </c>
      <c r="N487">
        <f t="shared" si="135"/>
        <v>1412</v>
      </c>
      <c r="O487" s="212" cm="1">
        <f t="array" ref="O487">INDEX($A:$A,N487)</f>
        <v>45523</v>
      </c>
      <c r="P487" cm="1">
        <f t="array" ref="P487">INDEX(B:B,$N487)/INDEX(B:B,$N$2)*1000</f>
        <v>1209.2646598589838</v>
      </c>
      <c r="Q487" cm="1">
        <f t="array" ref="Q487">INDEX(C:C,$N487)/INDEX(C:C,$N$2)*1000</f>
        <v>1217.6990987914107</v>
      </c>
      <c r="R487" cm="1">
        <f t="array" ref="R487">INDEX(D:D,$N487)/INDEX(D:D,$N$2)*1000</f>
        <v>1216.0282689317185</v>
      </c>
      <c r="S487" cm="1">
        <f t="array" ref="S487">INDEX(E:E,$N487)/INDEX(E:E,$N$2)*1000</f>
        <v>1203.1192475448406</v>
      </c>
      <c r="T487" s="82">
        <f t="shared" si="136"/>
        <v>6.1454123141431866E-3</v>
      </c>
      <c r="U487" s="82">
        <f t="shared" si="137"/>
        <v>1.4579851246570115E-2</v>
      </c>
      <c r="V487" s="82">
        <f t="shared" si="138"/>
        <v>1.2909021386877838E-2</v>
      </c>
      <c r="W487" s="82" t="str">
        <f t="shared" si="132"/>
        <v/>
      </c>
      <c r="X487" s="82" t="str">
        <f t="shared" si="133"/>
        <v/>
      </c>
      <c r="Y487" s="82" t="str">
        <f t="shared" si="134"/>
        <v/>
      </c>
    </row>
    <row r="488" spans="1:25" ht="15.75" customHeight="1" x14ac:dyDescent="0.2">
      <c r="A488" s="211">
        <v>44175</v>
      </c>
      <c r="B488" s="281">
        <v>1070.526654</v>
      </c>
      <c r="C488" s="281">
        <v>1200.6647700000001</v>
      </c>
      <c r="D488" s="281">
        <v>1201.130971</v>
      </c>
      <c r="E488" s="281">
        <v>1088.933301</v>
      </c>
      <c r="F488" s="281">
        <v>1223.0432929999999</v>
      </c>
      <c r="G488" s="82" t="str">
        <f t="shared" si="126"/>
        <v/>
      </c>
      <c r="H488" s="82" t="str">
        <f t="shared" si="127"/>
        <v/>
      </c>
      <c r="I488" s="82" t="str">
        <f t="shared" si="128"/>
        <v/>
      </c>
      <c r="J488" s="82">
        <f t="shared" si="129"/>
        <v>-1.8406647000000022E-2</v>
      </c>
      <c r="K488" s="82">
        <f t="shared" si="130"/>
        <v>-2.2378522999999859E-2</v>
      </c>
      <c r="L488" s="82">
        <f t="shared" si="131"/>
        <v>-2.1912321999999904E-2</v>
      </c>
      <c r="N488">
        <f t="shared" si="135"/>
        <v>1413</v>
      </c>
      <c r="O488" s="212" cm="1">
        <f t="array" ref="O488">INDEX($A:$A,N488)</f>
        <v>45524</v>
      </c>
      <c r="P488" cm="1">
        <f t="array" ref="P488">INDEX(B:B,$N488)/INDEX(B:B,$N$2)*1000</f>
        <v>1210.0231232379056</v>
      </c>
      <c r="Q488" cm="1">
        <f t="array" ref="Q488">INDEX(C:C,$N488)/INDEX(C:C,$N$2)*1000</f>
        <v>1217.5191583546357</v>
      </c>
      <c r="R488" cm="1">
        <f t="array" ref="R488">INDEX(D:D,$N488)/INDEX(D:D,$N$2)*1000</f>
        <v>1216.0342229671683</v>
      </c>
      <c r="S488" cm="1">
        <f t="array" ref="S488">INDEX(E:E,$N488)/INDEX(E:E,$N$2)*1000</f>
        <v>1203.9311967452882</v>
      </c>
      <c r="T488" s="82">
        <f t="shared" si="136"/>
        <v>6.0919264926174036E-3</v>
      </c>
      <c r="U488" s="82">
        <f t="shared" si="137"/>
        <v>1.358796160934753E-2</v>
      </c>
      <c r="V488" s="82">
        <f t="shared" si="138"/>
        <v>1.21030262218801E-2</v>
      </c>
      <c r="W488" s="82" t="str">
        <f t="shared" si="132"/>
        <v/>
      </c>
      <c r="X488" s="82" t="str">
        <f t="shared" si="133"/>
        <v/>
      </c>
      <c r="Y488" s="82" t="str">
        <f t="shared" si="134"/>
        <v/>
      </c>
    </row>
    <row r="489" spans="1:25" ht="15.75" customHeight="1" x14ac:dyDescent="0.2">
      <c r="A489" s="211">
        <v>44176</v>
      </c>
      <c r="B489" s="281">
        <v>1070.4717439999999</v>
      </c>
      <c r="C489" s="281">
        <v>1199.989499</v>
      </c>
      <c r="D489" s="281">
        <v>1200.575421</v>
      </c>
      <c r="E489" s="281">
        <v>1089.31548</v>
      </c>
      <c r="F489" s="281">
        <v>1223.4725390000001</v>
      </c>
      <c r="G489" s="82" t="str">
        <f t="shared" si="126"/>
        <v/>
      </c>
      <c r="H489" s="82" t="str">
        <f t="shared" si="127"/>
        <v/>
      </c>
      <c r="I489" s="82" t="str">
        <f t="shared" si="128"/>
        <v/>
      </c>
      <c r="J489" s="82">
        <f t="shared" si="129"/>
        <v>-1.8843736000000035E-2</v>
      </c>
      <c r="K489" s="82">
        <f t="shared" si="130"/>
        <v>-2.3483040000000073E-2</v>
      </c>
      <c r="L489" s="82">
        <f t="shared" si="131"/>
        <v>-2.2897118000000091E-2</v>
      </c>
      <c r="N489">
        <f t="shared" si="135"/>
        <v>1414</v>
      </c>
      <c r="O489" s="212" cm="1">
        <f t="array" ref="O489">INDEX($A:$A,N489)</f>
        <v>45525</v>
      </c>
      <c r="P489" cm="1">
        <f t="array" ref="P489">INDEX(B:B,$N489)/INDEX(B:B,$N$2)*1000</f>
        <v>1211.040573183818</v>
      </c>
      <c r="Q489" cm="1">
        <f t="array" ref="Q489">INDEX(C:C,$N489)/INDEX(C:C,$N$2)*1000</f>
        <v>1218.6414153140984</v>
      </c>
      <c r="R489" cm="1">
        <f t="array" ref="R489">INDEX(D:D,$N489)/INDEX(D:D,$N$2)*1000</f>
        <v>1217.1357178062869</v>
      </c>
      <c r="S489" cm="1">
        <f t="array" ref="S489">INDEX(E:E,$N489)/INDEX(E:E,$N$2)*1000</f>
        <v>1204.9581722203695</v>
      </c>
      <c r="T489" s="82">
        <f t="shared" si="136"/>
        <v>6.0824009634484356E-3</v>
      </c>
      <c r="U489" s="82">
        <f t="shared" si="137"/>
        <v>1.3683243093728833E-2</v>
      </c>
      <c r="V489" s="82">
        <f t="shared" si="138"/>
        <v>1.2177545585917415E-2</v>
      </c>
      <c r="W489" s="82" t="str">
        <f t="shared" si="132"/>
        <v/>
      </c>
      <c r="X489" s="82" t="str">
        <f t="shared" si="133"/>
        <v/>
      </c>
      <c r="Y489" s="82" t="str">
        <f t="shared" si="134"/>
        <v/>
      </c>
    </row>
    <row r="490" spans="1:25" ht="15.75" customHeight="1" x14ac:dyDescent="0.2">
      <c r="A490" s="211">
        <v>44179</v>
      </c>
      <c r="B490" s="281">
        <v>1066.743954</v>
      </c>
      <c r="C490" s="281">
        <v>1195.5450900000001</v>
      </c>
      <c r="D490" s="281">
        <v>1196.180795</v>
      </c>
      <c r="E490" s="281">
        <v>1086.222982</v>
      </c>
      <c r="F490" s="281">
        <v>1219.999178</v>
      </c>
      <c r="G490" s="82" t="str">
        <f t="shared" si="126"/>
        <v/>
      </c>
      <c r="H490" s="82" t="str">
        <f t="shared" si="127"/>
        <v/>
      </c>
      <c r="I490" s="82" t="str">
        <f t="shared" si="128"/>
        <v/>
      </c>
      <c r="J490" s="82">
        <f t="shared" si="129"/>
        <v>-1.9479027999999971E-2</v>
      </c>
      <c r="K490" s="82">
        <f t="shared" si="130"/>
        <v>-2.4454087999999957E-2</v>
      </c>
      <c r="L490" s="82">
        <f t="shared" si="131"/>
        <v>-2.381838300000004E-2</v>
      </c>
      <c r="N490">
        <f t="shared" si="135"/>
        <v>1415</v>
      </c>
      <c r="O490" s="212" cm="1">
        <f t="array" ref="O490">INDEX($A:$A,N490)</f>
        <v>45526</v>
      </c>
      <c r="P490" cm="1">
        <f t="array" ref="P490">INDEX(B:B,$N490)/INDEX(B:B,$N$2)*1000</f>
        <v>1205.8407756180709</v>
      </c>
      <c r="Q490" cm="1">
        <f t="array" ref="Q490">INDEX(C:C,$N490)/INDEX(C:C,$N$2)*1000</f>
        <v>1213.2689830446636</v>
      </c>
      <c r="R490" cm="1">
        <f t="array" ref="R490">INDEX(D:D,$N490)/INDEX(D:D,$N$2)*1000</f>
        <v>1211.7974836516794</v>
      </c>
      <c r="S490" cm="1">
        <f t="array" ref="S490">INDEX(E:E,$N490)/INDEX(E:E,$N$2)*1000</f>
        <v>1199.7945216764083</v>
      </c>
      <c r="T490" s="82">
        <f t="shared" si="136"/>
        <v>6.0462539416625983E-3</v>
      </c>
      <c r="U490" s="82">
        <f t="shared" si="137"/>
        <v>1.3474461368255334E-2</v>
      </c>
      <c r="V490" s="82">
        <f t="shared" si="138"/>
        <v>1.2002961975271091E-2</v>
      </c>
      <c r="W490" s="82" t="str">
        <f t="shared" si="132"/>
        <v/>
      </c>
      <c r="X490" s="82" t="str">
        <f t="shared" si="133"/>
        <v/>
      </c>
      <c r="Y490" s="82" t="str">
        <f t="shared" si="134"/>
        <v/>
      </c>
    </row>
    <row r="491" spans="1:25" ht="15.75" customHeight="1" x14ac:dyDescent="0.2">
      <c r="A491" s="211">
        <v>44180</v>
      </c>
      <c r="B491" s="281">
        <v>1070.6482840000001</v>
      </c>
      <c r="C491" s="281">
        <v>1199.259411</v>
      </c>
      <c r="D491" s="281">
        <v>1200.0265019999999</v>
      </c>
      <c r="E491" s="281">
        <v>1089.553768</v>
      </c>
      <c r="F491" s="281">
        <v>1223.7401749999999</v>
      </c>
      <c r="G491" s="82" t="str">
        <f t="shared" si="126"/>
        <v/>
      </c>
      <c r="H491" s="82" t="str">
        <f t="shared" si="127"/>
        <v/>
      </c>
      <c r="I491" s="82" t="str">
        <f t="shared" si="128"/>
        <v/>
      </c>
      <c r="J491" s="82">
        <f t="shared" si="129"/>
        <v>-1.8905483999999889E-2</v>
      </c>
      <c r="K491" s="82">
        <f t="shared" si="130"/>
        <v>-2.4480763999999908E-2</v>
      </c>
      <c r="L491" s="82">
        <f t="shared" si="131"/>
        <v>-2.371367299999997E-2</v>
      </c>
      <c r="N491">
        <f t="shared" si="135"/>
        <v>1416</v>
      </c>
      <c r="O491" s="212" cm="1">
        <f t="array" ref="O491">INDEX($A:$A,N491)</f>
        <v>45527</v>
      </c>
      <c r="P491" cm="1">
        <f t="array" ref="P491">INDEX(B:B,$N491)/INDEX(B:B,$N$2)*1000</f>
        <v>1212.0596976938671</v>
      </c>
      <c r="Q491" cm="1">
        <f t="array" ref="Q491">INDEX(C:C,$N491)/INDEX(C:C,$N$2)*1000</f>
        <v>1219.7234002351825</v>
      </c>
      <c r="R491" cm="1">
        <f t="array" ref="R491">INDEX(D:D,$N491)/INDEX(D:D,$N$2)*1000</f>
        <v>1218.2052506404689</v>
      </c>
      <c r="S491" cm="1">
        <f t="array" ref="S491">INDEX(E:E,$N491)/INDEX(E:E,$N$2)*1000</f>
        <v>1206.1557847484053</v>
      </c>
      <c r="T491" s="82">
        <f t="shared" si="136"/>
        <v>5.9039129454617981E-3</v>
      </c>
      <c r="U491" s="82">
        <f t="shared" si="137"/>
        <v>1.3567615486777186E-2</v>
      </c>
      <c r="V491" s="82">
        <f t="shared" si="138"/>
        <v>1.2049465892063609E-2</v>
      </c>
      <c r="W491" s="82" t="str">
        <f t="shared" si="132"/>
        <v/>
      </c>
      <c r="X491" s="82" t="str">
        <f t="shared" si="133"/>
        <v/>
      </c>
      <c r="Y491" s="82" t="str">
        <f t="shared" si="134"/>
        <v/>
      </c>
    </row>
    <row r="492" spans="1:25" ht="15.75" customHeight="1" x14ac:dyDescent="0.2">
      <c r="A492" s="211">
        <v>44181</v>
      </c>
      <c r="B492" s="281">
        <v>1073.5119239999999</v>
      </c>
      <c r="C492" s="281">
        <v>1202.7440819999999</v>
      </c>
      <c r="D492" s="281">
        <v>1203.4591680000001</v>
      </c>
      <c r="E492" s="281">
        <v>1091.8628369999999</v>
      </c>
      <c r="F492" s="281">
        <v>1226.3336220000001</v>
      </c>
      <c r="G492" s="82" t="str">
        <f t="shared" si="126"/>
        <v/>
      </c>
      <c r="H492" s="82" t="str">
        <f t="shared" si="127"/>
        <v/>
      </c>
      <c r="I492" s="82" t="str">
        <f t="shared" si="128"/>
        <v/>
      </c>
      <c r="J492" s="82">
        <f t="shared" si="129"/>
        <v>-1.8350912999999993E-2</v>
      </c>
      <c r="K492" s="82">
        <f t="shared" si="130"/>
        <v>-2.3589540000000169E-2</v>
      </c>
      <c r="L492" s="82">
        <f t="shared" si="131"/>
        <v>-2.2874454000000013E-2</v>
      </c>
      <c r="N492">
        <f t="shared" si="135"/>
        <v>1417</v>
      </c>
      <c r="O492" s="212" cm="1">
        <f t="array" ref="O492">INDEX($A:$A,N492)</f>
        <v>45530</v>
      </c>
      <c r="P492" cm="1">
        <f t="array" ref="P492">INDEX(B:B,$N492)/INDEX(B:B,$N$2)*1000</f>
        <v>1209.1524640618509</v>
      </c>
      <c r="Q492" cm="1">
        <f t="array" ref="Q492">INDEX(C:C,$N492)/INDEX(C:C,$N$2)*1000</f>
        <v>1216.6688265149803</v>
      </c>
      <c r="R492" cm="1">
        <f t="array" ref="R492">INDEX(D:D,$N492)/INDEX(D:D,$N$2)*1000</f>
        <v>1215.1798640059969</v>
      </c>
      <c r="S492" cm="1">
        <f t="array" ref="S492">INDEX(E:E,$N492)/INDEX(E:E,$N$2)*1000</f>
        <v>1203.3447901777718</v>
      </c>
      <c r="T492" s="82">
        <f t="shared" si="136"/>
        <v>5.8076738840791226E-3</v>
      </c>
      <c r="U492" s="82">
        <f t="shared" si="137"/>
        <v>1.3324036337208554E-2</v>
      </c>
      <c r="V492" s="82">
        <f t="shared" si="138"/>
        <v>1.1835073828225177E-2</v>
      </c>
      <c r="W492" s="82" t="str">
        <f t="shared" si="132"/>
        <v/>
      </c>
      <c r="X492" s="82" t="str">
        <f t="shared" si="133"/>
        <v/>
      </c>
      <c r="Y492" s="82" t="str">
        <f t="shared" si="134"/>
        <v/>
      </c>
    </row>
    <row r="493" spans="1:25" ht="15.75" customHeight="1" x14ac:dyDescent="0.2">
      <c r="A493" s="211">
        <v>44182</v>
      </c>
      <c r="B493" s="281">
        <v>1076.017124</v>
      </c>
      <c r="C493" s="281">
        <v>1205.4083049999999</v>
      </c>
      <c r="D493" s="281">
        <v>1206.152877</v>
      </c>
      <c r="E493" s="281">
        <v>1093.8350929999999</v>
      </c>
      <c r="F493" s="281">
        <v>1228.548775</v>
      </c>
      <c r="G493" s="82" t="str">
        <f t="shared" si="126"/>
        <v/>
      </c>
      <c r="H493" s="82" t="str">
        <f t="shared" si="127"/>
        <v/>
      </c>
      <c r="I493" s="82" t="str">
        <f t="shared" si="128"/>
        <v/>
      </c>
      <c r="J493" s="82">
        <f t="shared" si="129"/>
        <v>-1.7817968999999947E-2</v>
      </c>
      <c r="K493" s="82">
        <f t="shared" si="130"/>
        <v>-2.3140470000000052E-2</v>
      </c>
      <c r="L493" s="82">
        <f t="shared" si="131"/>
        <v>-2.2395897999999987E-2</v>
      </c>
      <c r="N493">
        <f t="shared" si="135"/>
        <v>1418</v>
      </c>
      <c r="O493" s="212" cm="1">
        <f t="array" ref="O493">INDEX($A:$A,N493)</f>
        <v>45531</v>
      </c>
      <c r="P493" cm="1">
        <f t="array" ref="P493">INDEX(B:B,$N493)/INDEX(B:B,$N$2)*1000</f>
        <v>1205.687793718193</v>
      </c>
      <c r="Q493" cm="1">
        <f t="array" ref="Q493">INDEX(C:C,$N493)/INDEX(C:C,$N$2)*1000</f>
        <v>1212.4014372379613</v>
      </c>
      <c r="R493" cm="1">
        <f t="array" ref="R493">INDEX(D:D,$N493)/INDEX(D:D,$N$2)*1000</f>
        <v>1211.0714910130384</v>
      </c>
      <c r="S493" cm="1">
        <f t="array" ref="S493">INDEX(E:E,$N493)/INDEX(E:E,$N$2)*1000</f>
        <v>1199.6726005642927</v>
      </c>
      <c r="T493" s="82">
        <f t="shared" si="136"/>
        <v>6.0151931539003268E-3</v>
      </c>
      <c r="U493" s="82">
        <f t="shared" si="137"/>
        <v>1.2728836673668639E-2</v>
      </c>
      <c r="V493" s="82">
        <f t="shared" si="138"/>
        <v>1.1398890448745761E-2</v>
      </c>
      <c r="W493" s="82" t="str">
        <f t="shared" si="132"/>
        <v/>
      </c>
      <c r="X493" s="82" t="str">
        <f t="shared" si="133"/>
        <v/>
      </c>
      <c r="Y493" s="82" t="str">
        <f t="shared" si="134"/>
        <v/>
      </c>
    </row>
    <row r="494" spans="1:25" ht="15.75" customHeight="1" x14ac:dyDescent="0.2">
      <c r="A494" s="211">
        <v>44183</v>
      </c>
      <c r="B494" s="281">
        <v>1075.703964</v>
      </c>
      <c r="C494" s="281">
        <v>1205.4756520000001</v>
      </c>
      <c r="D494" s="281">
        <v>1206.1384129999999</v>
      </c>
      <c r="E494" s="281">
        <v>1093.687445</v>
      </c>
      <c r="F494" s="281">
        <v>1228.382944</v>
      </c>
      <c r="G494" s="82" t="str">
        <f t="shared" si="126"/>
        <v/>
      </c>
      <c r="H494" s="82" t="str">
        <f t="shared" si="127"/>
        <v/>
      </c>
      <c r="I494" s="82" t="str">
        <f t="shared" si="128"/>
        <v/>
      </c>
      <c r="J494" s="82">
        <f t="shared" si="129"/>
        <v>-1.7983480999999982E-2</v>
      </c>
      <c r="K494" s="82">
        <f t="shared" si="130"/>
        <v>-2.2907291999999871E-2</v>
      </c>
      <c r="L494" s="82">
        <f t="shared" si="131"/>
        <v>-2.2244531000000053E-2</v>
      </c>
      <c r="N494">
        <f t="shared" si="135"/>
        <v>1419</v>
      </c>
      <c r="O494" s="212" cm="1">
        <f t="array" ref="O494">INDEX($A:$A,N494)</f>
        <v>45532</v>
      </c>
      <c r="P494" cm="1">
        <f t="array" ref="P494">INDEX(B:B,$N494)/INDEX(B:B,$N$2)*1000</f>
        <v>1201.8840374573281</v>
      </c>
      <c r="Q494" cm="1">
        <f t="array" ref="Q494">INDEX(C:C,$N494)/INDEX(C:C,$N$2)*1000</f>
        <v>1208.8670689402161</v>
      </c>
      <c r="R494" cm="1">
        <f t="array" ref="R494">INDEX(D:D,$N494)/INDEX(D:D,$N$2)*1000</f>
        <v>1207.4837570332945</v>
      </c>
      <c r="S494" cm="1">
        <f t="array" ref="S494">INDEX(E:E,$N494)/INDEX(E:E,$N$2)*1000</f>
        <v>1195.8075967883551</v>
      </c>
      <c r="T494" s="82">
        <f t="shared" si="136"/>
        <v>6.0764406689729636E-3</v>
      </c>
      <c r="U494" s="82">
        <f t="shared" si="137"/>
        <v>1.3059472151860973E-2</v>
      </c>
      <c r="V494" s="82">
        <f t="shared" si="138"/>
        <v>1.167616024493941E-2</v>
      </c>
      <c r="W494" s="82" t="str">
        <f t="shared" si="132"/>
        <v/>
      </c>
      <c r="X494" s="82" t="str">
        <f t="shared" si="133"/>
        <v/>
      </c>
      <c r="Y494" s="82" t="str">
        <f t="shared" si="134"/>
        <v/>
      </c>
    </row>
    <row r="495" spans="1:25" ht="15.75" customHeight="1" x14ac:dyDescent="0.2">
      <c r="A495" s="211">
        <v>44186</v>
      </c>
      <c r="B495" s="281">
        <v>1074.644194</v>
      </c>
      <c r="C495" s="281">
        <v>1204.3814070000001</v>
      </c>
      <c r="D495" s="281">
        <v>1205.0252949999999</v>
      </c>
      <c r="E495" s="281">
        <v>1092.938729</v>
      </c>
      <c r="F495" s="281">
        <v>1227.5420180000001</v>
      </c>
      <c r="G495" s="82" t="str">
        <f t="shared" si="126"/>
        <v/>
      </c>
      <c r="H495" s="82" t="str">
        <f t="shared" si="127"/>
        <v/>
      </c>
      <c r="I495" s="82" t="str">
        <f t="shared" si="128"/>
        <v/>
      </c>
      <c r="J495" s="82">
        <f t="shared" si="129"/>
        <v>-1.8294534999999997E-2</v>
      </c>
      <c r="K495" s="82">
        <f t="shared" si="130"/>
        <v>-2.3160611000000018E-2</v>
      </c>
      <c r="L495" s="82">
        <f t="shared" si="131"/>
        <v>-2.2516723000000183E-2</v>
      </c>
      <c r="N495">
        <f t="shared" si="135"/>
        <v>1420</v>
      </c>
      <c r="O495" s="212" cm="1">
        <f t="array" ref="O495">INDEX($A:$A,N495)</f>
        <v>45533</v>
      </c>
      <c r="P495" cm="1">
        <f t="array" ref="P495">INDEX(B:B,$N495)/INDEX(B:B,$N$2)*1000</f>
        <v>1201.3421446969901</v>
      </c>
      <c r="Q495" cm="1">
        <f t="array" ref="Q495">INDEX(C:C,$N495)/INDEX(C:C,$N$2)*1000</f>
        <v>1209.0097025270427</v>
      </c>
      <c r="R495" cm="1">
        <f t="array" ref="R495">INDEX(D:D,$N495)/INDEX(D:D,$N$2)*1000</f>
        <v>1207.490788932243</v>
      </c>
      <c r="S495" cm="1">
        <f t="array" ref="S495">INDEX(E:E,$N495)/INDEX(E:E,$N$2)*1000</f>
        <v>1195.2901872931229</v>
      </c>
      <c r="T495" s="82">
        <f t="shared" si="136"/>
        <v>6.0519574038671638E-3</v>
      </c>
      <c r="U495" s="82">
        <f t="shared" si="137"/>
        <v>1.3719515233919765E-2</v>
      </c>
      <c r="V495" s="82">
        <f t="shared" si="138"/>
        <v>1.2200601639120123E-2</v>
      </c>
      <c r="W495" s="82" t="str">
        <f t="shared" si="132"/>
        <v/>
      </c>
      <c r="X495" s="82" t="str">
        <f t="shared" si="133"/>
        <v/>
      </c>
      <c r="Y495" s="82" t="str">
        <f t="shared" si="134"/>
        <v/>
      </c>
    </row>
    <row r="496" spans="1:25" ht="15.75" customHeight="1" x14ac:dyDescent="0.2">
      <c r="A496" s="211">
        <v>44187</v>
      </c>
      <c r="B496" s="281">
        <v>1077.144714</v>
      </c>
      <c r="C496" s="281">
        <v>1206.6747029999999</v>
      </c>
      <c r="D496" s="281">
        <v>1207.4194279999999</v>
      </c>
      <c r="E496" s="281">
        <v>1095.4972339999999</v>
      </c>
      <c r="F496" s="281">
        <v>1230.4156210000001</v>
      </c>
      <c r="G496" s="82" t="str">
        <f t="shared" si="126"/>
        <v/>
      </c>
      <c r="H496" s="82" t="str">
        <f t="shared" si="127"/>
        <v/>
      </c>
      <c r="I496" s="82" t="str">
        <f t="shared" si="128"/>
        <v/>
      </c>
      <c r="J496" s="82">
        <f t="shared" si="129"/>
        <v>-1.8352519999999914E-2</v>
      </c>
      <c r="K496" s="82">
        <f t="shared" si="130"/>
        <v>-2.3740918000000194E-2</v>
      </c>
      <c r="L496" s="82">
        <f t="shared" si="131"/>
        <v>-2.2996193000000175E-2</v>
      </c>
      <c r="N496">
        <f t="shared" si="135"/>
        <v>1421</v>
      </c>
      <c r="O496" s="212" cm="1">
        <f t="array" ref="O496">INDEX($A:$A,N496)</f>
        <v>45534</v>
      </c>
      <c r="P496" cm="1">
        <f t="array" ref="P496">INDEX(B:B,$N496)/INDEX(B:B,$N$2)*1000</f>
        <v>1206.172095744095</v>
      </c>
      <c r="Q496" cm="1">
        <f t="array" ref="Q496">INDEX(C:C,$N496)/INDEX(C:C,$N$2)*1000</f>
        <v>1214.567910710279</v>
      </c>
      <c r="R496" cm="1">
        <f t="array" ref="R496">INDEX(D:D,$N496)/INDEX(D:D,$N$2)*1000</f>
        <v>1212.9047313938247</v>
      </c>
      <c r="S496" cm="1">
        <f t="array" ref="S496">INDEX(E:E,$N496)/INDEX(E:E,$N$2)*1000</f>
        <v>1200.2710461063311</v>
      </c>
      <c r="T496" s="82">
        <f t="shared" si="136"/>
        <v>5.9010496377638905E-3</v>
      </c>
      <c r="U496" s="82">
        <f t="shared" si="137"/>
        <v>1.4296864603947825E-2</v>
      </c>
      <c r="V496" s="82">
        <f t="shared" si="138"/>
        <v>1.2633685287493562E-2</v>
      </c>
      <c r="W496" s="82" t="str">
        <f t="shared" si="132"/>
        <v/>
      </c>
      <c r="X496" s="82" t="str">
        <f t="shared" si="133"/>
        <v/>
      </c>
      <c r="Y496" s="82" t="str">
        <f t="shared" si="134"/>
        <v/>
      </c>
    </row>
    <row r="497" spans="1:25" ht="15.75" customHeight="1" x14ac:dyDescent="0.2">
      <c r="A497" s="211">
        <v>44188</v>
      </c>
      <c r="B497" s="281">
        <v>1076.471984</v>
      </c>
      <c r="C497" s="281">
        <v>1206.420308</v>
      </c>
      <c r="D497" s="281">
        <v>1207.067155</v>
      </c>
      <c r="E497" s="281">
        <v>1094.661071</v>
      </c>
      <c r="F497" s="281">
        <v>1229.4764789999999</v>
      </c>
      <c r="G497" s="82" t="str">
        <f t="shared" si="126"/>
        <v/>
      </c>
      <c r="H497" s="82" t="str">
        <f t="shared" si="127"/>
        <v/>
      </c>
      <c r="I497" s="82" t="str">
        <f t="shared" si="128"/>
        <v/>
      </c>
      <c r="J497" s="82">
        <f t="shared" si="129"/>
        <v>-1.8189086999999972E-2</v>
      </c>
      <c r="K497" s="82">
        <f t="shared" si="130"/>
        <v>-2.3056170999999948E-2</v>
      </c>
      <c r="L497" s="82">
        <f t="shared" si="131"/>
        <v>-2.240932399999997E-2</v>
      </c>
      <c r="N497">
        <f t="shared" si="135"/>
        <v>1422</v>
      </c>
      <c r="O497" s="212" cm="1">
        <f t="array" ref="O497">INDEX($A:$A,N497)</f>
        <v>45538</v>
      </c>
      <c r="P497" cm="1">
        <f t="array" ref="P497">INDEX(B:B,$N497)/INDEX(B:B,$N$2)*1000</f>
        <v>1204.3096616864566</v>
      </c>
      <c r="Q497" cm="1">
        <f t="array" ref="Q497">INDEX(C:C,$N497)/INDEX(C:C,$N$2)*1000</f>
        <v>1211.2741341955407</v>
      </c>
      <c r="R497" cm="1">
        <f t="array" ref="R497">INDEX(D:D,$N497)/INDEX(D:D,$N$2)*1000</f>
        <v>1209.8944993138518</v>
      </c>
      <c r="S497" cm="1">
        <f t="array" ref="S497">INDEX(E:E,$N497)/INDEX(E:E,$N$2)*1000</f>
        <v>1198.5697451304272</v>
      </c>
      <c r="T497" s="82">
        <f t="shared" si="136"/>
        <v>5.7399165560293565E-3</v>
      </c>
      <c r="U497" s="82">
        <f t="shared" si="137"/>
        <v>1.2704389065113446E-2</v>
      </c>
      <c r="V497" s="82">
        <f t="shared" si="138"/>
        <v>1.1324754183424603E-2</v>
      </c>
      <c r="W497" s="82" t="str">
        <f t="shared" si="132"/>
        <v/>
      </c>
      <c r="X497" s="82" t="str">
        <f t="shared" si="133"/>
        <v/>
      </c>
      <c r="Y497" s="82" t="str">
        <f t="shared" si="134"/>
        <v/>
      </c>
    </row>
    <row r="498" spans="1:25" ht="15.75" customHeight="1" x14ac:dyDescent="0.2">
      <c r="A498" s="211">
        <v>44189</v>
      </c>
      <c r="B498" s="281">
        <v>1077.2599640000001</v>
      </c>
      <c r="C498" s="281">
        <v>1207.103208</v>
      </c>
      <c r="D498" s="281">
        <v>1207.789593</v>
      </c>
      <c r="E498" s="281">
        <v>1095.6333480000001</v>
      </c>
      <c r="F498" s="281">
        <v>1230.5684980000001</v>
      </c>
      <c r="G498" s="82" t="str">
        <f t="shared" si="126"/>
        <v/>
      </c>
      <c r="H498" s="82" t="str">
        <f t="shared" si="127"/>
        <v/>
      </c>
      <c r="I498" s="82" t="str">
        <f t="shared" si="128"/>
        <v/>
      </c>
      <c r="J498" s="82">
        <f t="shared" si="129"/>
        <v>-1.8373383999999986E-2</v>
      </c>
      <c r="K498" s="82">
        <f t="shared" si="130"/>
        <v>-2.3465290000000097E-2</v>
      </c>
      <c r="L498" s="82">
        <f t="shared" si="131"/>
        <v>-2.2778905000000123E-2</v>
      </c>
      <c r="N498">
        <f t="shared" si="135"/>
        <v>1423</v>
      </c>
      <c r="O498" s="212" cm="1">
        <f t="array" ref="O498">INDEX($A:$A,N498)</f>
        <v>45539</v>
      </c>
      <c r="P498" cm="1">
        <f t="array" ref="P498">INDEX(B:B,$N498)/INDEX(B:B,$N$2)*1000</f>
        <v>1205.9297834592003</v>
      </c>
      <c r="Q498" cm="1">
        <f t="array" ref="Q498">INDEX(C:C,$N498)/INDEX(C:C,$N$2)*1000</f>
        <v>1212.0994806345213</v>
      </c>
      <c r="R498" cm="1">
        <f t="array" ref="R498">INDEX(D:D,$N498)/INDEX(D:D,$N$2)*1000</f>
        <v>1210.8772873439934</v>
      </c>
      <c r="S498" cm="1">
        <f t="array" ref="S498">INDEX(E:E,$N498)/INDEX(E:E,$N$2)*1000</f>
        <v>1200.3062500435406</v>
      </c>
      <c r="T498" s="82">
        <f t="shared" si="136"/>
        <v>5.6235334156597219E-3</v>
      </c>
      <c r="U498" s="82">
        <f t="shared" si="137"/>
        <v>1.1793230590980783E-2</v>
      </c>
      <c r="V498" s="82">
        <f t="shared" si="138"/>
        <v>1.0571037300452873E-2</v>
      </c>
      <c r="W498" s="82" t="str">
        <f t="shared" si="132"/>
        <v/>
      </c>
      <c r="X498" s="82" t="str">
        <f t="shared" si="133"/>
        <v/>
      </c>
      <c r="Y498" s="82" t="str">
        <f t="shared" si="134"/>
        <v/>
      </c>
    </row>
    <row r="499" spans="1:25" ht="15.75" customHeight="1" x14ac:dyDescent="0.2">
      <c r="A499" s="211">
        <v>44194</v>
      </c>
      <c r="B499" s="281">
        <v>1081.0709810000001</v>
      </c>
      <c r="C499" s="281">
        <v>1210.256388</v>
      </c>
      <c r="D499" s="281">
        <v>1211.1631910000001</v>
      </c>
      <c r="E499" s="281">
        <v>1099.1375290000001</v>
      </c>
      <c r="F499" s="281">
        <v>1234.504244</v>
      </c>
      <c r="G499" s="82" t="str">
        <f t="shared" si="126"/>
        <v/>
      </c>
      <c r="H499" s="82" t="str">
        <f t="shared" si="127"/>
        <v/>
      </c>
      <c r="I499" s="82" t="str">
        <f t="shared" si="128"/>
        <v/>
      </c>
      <c r="J499" s="82">
        <f t="shared" si="129"/>
        <v>-1.8066548000000012E-2</v>
      </c>
      <c r="K499" s="82">
        <f t="shared" si="130"/>
        <v>-2.4247855999999957E-2</v>
      </c>
      <c r="L499" s="82">
        <f t="shared" si="131"/>
        <v>-2.3341052999999876E-2</v>
      </c>
      <c r="N499">
        <f t="shared" si="135"/>
        <v>1424</v>
      </c>
      <c r="O499" s="212" cm="1">
        <f t="array" ref="O499">INDEX($A:$A,N499)</f>
        <v>45540</v>
      </c>
      <c r="P499" cm="1">
        <f t="array" ref="P499">INDEX(B:B,$N499)/INDEX(B:B,$N$2)*1000</f>
        <v>1206.289662515404</v>
      </c>
      <c r="Q499" cm="1">
        <f t="array" ref="Q499">INDEX(C:C,$N499)/INDEX(C:C,$N$2)*1000</f>
        <v>1212.3845450676217</v>
      </c>
      <c r="R499" cm="1">
        <f t="array" ref="R499">INDEX(D:D,$N499)/INDEX(D:D,$N$2)*1000</f>
        <v>1211.1771723487655</v>
      </c>
      <c r="S499" cm="1">
        <f t="array" ref="S499">INDEX(E:E,$N499)/INDEX(E:E,$N$2)*1000</f>
        <v>1200.6720872744172</v>
      </c>
      <c r="T499" s="82">
        <f t="shared" si="136"/>
        <v>5.6175752409867528E-3</v>
      </c>
      <c r="U499" s="82">
        <f t="shared" si="137"/>
        <v>1.1712457793204522E-2</v>
      </c>
      <c r="V499" s="82">
        <f t="shared" si="138"/>
        <v>1.0505085074348244E-2</v>
      </c>
      <c r="W499" s="82" t="str">
        <f t="shared" si="132"/>
        <v/>
      </c>
      <c r="X499" s="82" t="str">
        <f t="shared" si="133"/>
        <v/>
      </c>
      <c r="Y499" s="82" t="str">
        <f t="shared" si="134"/>
        <v/>
      </c>
    </row>
    <row r="500" spans="1:25" ht="15.75" customHeight="1" x14ac:dyDescent="0.2">
      <c r="A500" s="211">
        <v>44195</v>
      </c>
      <c r="B500" s="281">
        <v>1076.9809090000001</v>
      </c>
      <c r="C500" s="281">
        <v>1205.936447</v>
      </c>
      <c r="D500" s="281">
        <v>1206.7893039999999</v>
      </c>
      <c r="E500" s="281">
        <v>1095.2111150000001</v>
      </c>
      <c r="F500" s="281">
        <v>1230.0942640000001</v>
      </c>
      <c r="G500" s="82" t="str">
        <f t="shared" si="126"/>
        <v/>
      </c>
      <c r="H500" s="82" t="str">
        <f t="shared" si="127"/>
        <v/>
      </c>
      <c r="I500" s="82" t="str">
        <f t="shared" si="128"/>
        <v/>
      </c>
      <c r="J500" s="82">
        <f t="shared" si="129"/>
        <v>-1.8230205999999954E-2</v>
      </c>
      <c r="K500" s="82">
        <f t="shared" si="130"/>
        <v>-2.4157817000000022E-2</v>
      </c>
      <c r="L500" s="82">
        <f t="shared" si="131"/>
        <v>-2.3304960000000166E-2</v>
      </c>
      <c r="N500">
        <f t="shared" si="135"/>
        <v>1425</v>
      </c>
      <c r="O500" s="212" cm="1">
        <f t="array" ref="O500">INDEX($A:$A,N500)</f>
        <v>45541</v>
      </c>
      <c r="P500" cm="1">
        <f t="array" ref="P500">INDEX(B:B,$N500)/INDEX(B:B,$N$2)*1000</f>
        <v>1201.544785035165</v>
      </c>
      <c r="Q500" cm="1">
        <f t="array" ref="Q500">INDEX(C:C,$N500)/INDEX(C:C,$N$2)*1000</f>
        <v>1208.1410558822733</v>
      </c>
      <c r="R500" cm="1">
        <f t="array" ref="R500">INDEX(D:D,$N500)/INDEX(D:D,$N$2)*1000</f>
        <v>1206.8343597471867</v>
      </c>
      <c r="S500" cm="1">
        <f t="array" ref="S500">INDEX(E:E,$N500)/INDEX(E:E,$N$2)*1000</f>
        <v>1195.9241099876706</v>
      </c>
      <c r="T500" s="82">
        <f t="shared" si="136"/>
        <v>5.6206750474943872E-3</v>
      </c>
      <c r="U500" s="82">
        <f t="shared" si="137"/>
        <v>1.2216945894602758E-2</v>
      </c>
      <c r="V500" s="82">
        <f t="shared" si="138"/>
        <v>1.0910249759516091E-2</v>
      </c>
      <c r="W500" s="82" t="str">
        <f t="shared" si="132"/>
        <v/>
      </c>
      <c r="X500" s="82" t="str">
        <f t="shared" si="133"/>
        <v/>
      </c>
      <c r="Y500" s="82" t="str">
        <f t="shared" si="134"/>
        <v/>
      </c>
    </row>
    <row r="501" spans="1:25" ht="15.75" customHeight="1" x14ac:dyDescent="0.2">
      <c r="A501" s="211">
        <v>44196</v>
      </c>
      <c r="B501" s="281">
        <v>1077.7874240000001</v>
      </c>
      <c r="C501" s="281">
        <v>1206.1510619999999</v>
      </c>
      <c r="D501" s="281">
        <v>1207.1388959999999</v>
      </c>
      <c r="E501" s="281">
        <v>1096.480278</v>
      </c>
      <c r="F501" s="281">
        <v>1231.519734</v>
      </c>
      <c r="G501" s="82" t="str">
        <f t="shared" si="126"/>
        <v/>
      </c>
      <c r="H501" s="82" t="str">
        <f t="shared" si="127"/>
        <v/>
      </c>
      <c r="I501" s="82" t="str">
        <f t="shared" si="128"/>
        <v/>
      </c>
      <c r="J501" s="82">
        <f t="shared" si="129"/>
        <v>-1.8692853999999898E-2</v>
      </c>
      <c r="K501" s="82">
        <f t="shared" si="130"/>
        <v>-2.5368672000000061E-2</v>
      </c>
      <c r="L501" s="82">
        <f t="shared" si="131"/>
        <v>-2.438083800000004E-2</v>
      </c>
      <c r="N501">
        <f t="shared" si="135"/>
        <v>1426</v>
      </c>
      <c r="O501" s="212" cm="1">
        <f t="array" ref="O501">INDEX($A:$A,N501)</f>
        <v>45544</v>
      </c>
      <c r="P501" cm="1">
        <f t="array" ref="P501">INDEX(B:B,$N501)/INDEX(B:B,$N$2)*1000</f>
        <v>1208.6627767899192</v>
      </c>
      <c r="Q501" cm="1">
        <f t="array" ref="Q501">INDEX(C:C,$N501)/INDEX(C:C,$N$2)*1000</f>
        <v>1215.1781244033687</v>
      </c>
      <c r="R501" cm="1">
        <f t="array" ref="R501">INDEX(D:D,$N501)/INDEX(D:D,$N$2)*1000</f>
        <v>1213.8874592561474</v>
      </c>
      <c r="S501" cm="1">
        <f t="array" ref="S501">INDEX(E:E,$N501)/INDEX(E:E,$N$2)*1000</f>
        <v>1203.2138305979483</v>
      </c>
      <c r="T501" s="82">
        <f t="shared" si="136"/>
        <v>5.4489461919708902E-3</v>
      </c>
      <c r="U501" s="82">
        <f t="shared" si="137"/>
        <v>1.1964293805420311E-2</v>
      </c>
      <c r="V501" s="82">
        <f t="shared" si="138"/>
        <v>1.067362865819905E-2</v>
      </c>
      <c r="W501" s="82" t="str">
        <f t="shared" si="132"/>
        <v/>
      </c>
      <c r="X501" s="82" t="str">
        <f t="shared" si="133"/>
        <v/>
      </c>
      <c r="Y501" s="82" t="str">
        <f t="shared" si="134"/>
        <v/>
      </c>
    </row>
    <row r="502" spans="1:25" ht="15.75" customHeight="1" x14ac:dyDescent="0.2">
      <c r="A502" s="211">
        <v>44200</v>
      </c>
      <c r="B502" s="281">
        <v>1077.3193140000001</v>
      </c>
      <c r="C502" s="281">
        <v>1206.346072</v>
      </c>
      <c r="D502" s="281">
        <v>1207.193207</v>
      </c>
      <c r="E502" s="281">
        <v>1095.7025020000001</v>
      </c>
      <c r="F502" s="281">
        <v>1230.6461690000001</v>
      </c>
      <c r="G502" s="82" t="str">
        <f t="shared" si="126"/>
        <v/>
      </c>
      <c r="H502" s="82" t="str">
        <f t="shared" si="127"/>
        <v/>
      </c>
      <c r="I502" s="82" t="str">
        <f t="shared" si="128"/>
        <v/>
      </c>
      <c r="J502" s="82">
        <f t="shared" si="129"/>
        <v>-1.8383188000000019E-2</v>
      </c>
      <c r="K502" s="82">
        <f t="shared" si="130"/>
        <v>-2.4300097000000052E-2</v>
      </c>
      <c r="L502" s="82">
        <f t="shared" si="131"/>
        <v>-2.345296200000007E-2</v>
      </c>
      <c r="N502">
        <f t="shared" si="135"/>
        <v>1427</v>
      </c>
      <c r="O502" s="212" cm="1">
        <f t="array" ref="O502">INDEX($A:$A,N502)</f>
        <v>45545</v>
      </c>
      <c r="P502" cm="1">
        <f t="array" ref="P502">INDEX(B:B,$N502)/INDEX(B:B,$N$2)*1000</f>
        <v>1210.6358414980975</v>
      </c>
      <c r="Q502" cm="1">
        <f t="array" ref="Q502">INDEX(C:C,$N502)/INDEX(C:C,$N$2)*1000</f>
        <v>1217.164387405749</v>
      </c>
      <c r="R502" cm="1">
        <f t="array" ref="R502">INDEX(D:D,$N502)/INDEX(D:D,$N$2)*1000</f>
        <v>1215.8711080101457</v>
      </c>
      <c r="S502" cm="1">
        <f t="array" ref="S502">INDEX(E:E,$N502)/INDEX(E:E,$N$2)*1000</f>
        <v>1205.0998902603039</v>
      </c>
      <c r="T502" s="82">
        <f t="shared" si="136"/>
        <v>5.5359512377935972E-3</v>
      </c>
      <c r="U502" s="82">
        <f t="shared" si="137"/>
        <v>1.2064497145445103E-2</v>
      </c>
      <c r="V502" s="82">
        <f t="shared" si="138"/>
        <v>1.0771217749841753E-2</v>
      </c>
      <c r="W502" s="82" t="str">
        <f t="shared" si="132"/>
        <v/>
      </c>
      <c r="X502" s="82" t="str">
        <f t="shared" si="133"/>
        <v/>
      </c>
      <c r="Y502" s="82" t="str">
        <f t="shared" si="134"/>
        <v/>
      </c>
    </row>
    <row r="503" spans="1:25" ht="15.75" customHeight="1" x14ac:dyDescent="0.2">
      <c r="A503" s="211">
        <v>44201</v>
      </c>
      <c r="B503" s="281">
        <v>1078.0541450000001</v>
      </c>
      <c r="C503" s="281">
        <v>1207.9811580000001</v>
      </c>
      <c r="D503" s="281">
        <v>1208.670382</v>
      </c>
      <c r="E503" s="281">
        <v>1095.378485</v>
      </c>
      <c r="F503" s="281">
        <v>1230.2822470000001</v>
      </c>
      <c r="G503" s="82" t="str">
        <f t="shared" si="126"/>
        <v/>
      </c>
      <c r="H503" s="82" t="str">
        <f t="shared" si="127"/>
        <v/>
      </c>
      <c r="I503" s="82" t="str">
        <f t="shared" si="128"/>
        <v/>
      </c>
      <c r="J503" s="82">
        <f t="shared" si="129"/>
        <v>-1.7324339999999893E-2</v>
      </c>
      <c r="K503" s="82">
        <f t="shared" si="130"/>
        <v>-2.2301089000000048E-2</v>
      </c>
      <c r="L503" s="82">
        <f t="shared" si="131"/>
        <v>-2.1611865000000081E-2</v>
      </c>
      <c r="N503">
        <f t="shared" si="135"/>
        <v>1428</v>
      </c>
      <c r="O503" s="212" cm="1">
        <f t="array" ref="O503">INDEX($A:$A,N503)</f>
        <v>45546</v>
      </c>
      <c r="P503" cm="1">
        <f t="array" ref="P503">INDEX(B:B,$N503)/INDEX(B:B,$N$2)*1000</f>
        <v>1212.677915374916</v>
      </c>
      <c r="Q503" cm="1">
        <f t="array" ref="Q503">INDEX(C:C,$N503)/INDEX(C:C,$N$2)*1000</f>
        <v>1219.9739150898565</v>
      </c>
      <c r="R503" cm="1">
        <f t="array" ref="R503">INDEX(D:D,$N503)/INDEX(D:D,$N$2)*1000</f>
        <v>1218.5286053923105</v>
      </c>
      <c r="S503" cm="1">
        <f t="array" ref="S503">INDEX(E:E,$N503)/INDEX(E:E,$N$2)*1000</f>
        <v>1207.2214585941024</v>
      </c>
      <c r="T503" s="82">
        <f t="shared" si="136"/>
        <v>5.4564567808135962E-3</v>
      </c>
      <c r="U503" s="82">
        <f t="shared" si="137"/>
        <v>1.2752456495754131E-2</v>
      </c>
      <c r="V503" s="82">
        <f t="shared" si="138"/>
        <v>1.1307146798208123E-2</v>
      </c>
      <c r="W503" s="82" t="str">
        <f t="shared" si="132"/>
        <v/>
      </c>
      <c r="X503" s="82" t="str">
        <f t="shared" si="133"/>
        <v/>
      </c>
      <c r="Y503" s="82" t="str">
        <f t="shared" si="134"/>
        <v/>
      </c>
    </row>
    <row r="504" spans="1:25" ht="15.75" customHeight="1" x14ac:dyDescent="0.2">
      <c r="A504" s="211">
        <v>44202</v>
      </c>
      <c r="B504" s="281">
        <v>1082.098686</v>
      </c>
      <c r="C504" s="281">
        <v>1212.5730759999999</v>
      </c>
      <c r="D504" s="281">
        <v>1213.2531919999999</v>
      </c>
      <c r="E504" s="281">
        <v>1098.8436369999999</v>
      </c>
      <c r="F504" s="281">
        <v>1234.174158</v>
      </c>
      <c r="G504" s="82" t="str">
        <f t="shared" si="126"/>
        <v/>
      </c>
      <c r="H504" s="82" t="str">
        <f t="shared" si="127"/>
        <v/>
      </c>
      <c r="I504" s="82" t="str">
        <f t="shared" si="128"/>
        <v/>
      </c>
      <c r="J504" s="82">
        <f t="shared" si="129"/>
        <v>-1.67449509999999E-2</v>
      </c>
      <c r="K504" s="82">
        <f t="shared" si="130"/>
        <v>-2.1601082000000132E-2</v>
      </c>
      <c r="L504" s="82">
        <f t="shared" si="131"/>
        <v>-2.0920966000000134E-2</v>
      </c>
      <c r="N504">
        <f t="shared" si="135"/>
        <v>1429</v>
      </c>
      <c r="O504" s="212" cm="1">
        <f t="array" ref="O504">INDEX($A:$A,N504)</f>
        <v>45547</v>
      </c>
      <c r="P504" cm="1">
        <f t="array" ref="P504">INDEX(B:B,$N504)/INDEX(B:B,$N$2)*1000</f>
        <v>1217.6288403604729</v>
      </c>
      <c r="Q504" cm="1">
        <f t="array" ref="Q504">INDEX(C:C,$N504)/INDEX(C:C,$N$2)*1000</f>
        <v>1224.9542937167773</v>
      </c>
      <c r="R504" cm="1">
        <f t="array" ref="R504">INDEX(D:D,$N504)/INDEX(D:D,$N$2)*1000</f>
        <v>1223.5031500083696</v>
      </c>
      <c r="S504" cm="1">
        <f t="array" ref="S504">INDEX(E:E,$N504)/INDEX(E:E,$N$2)*1000</f>
        <v>1212.276590160079</v>
      </c>
      <c r="T504" s="82">
        <f t="shared" si="136"/>
        <v>5.3522502003938823E-3</v>
      </c>
      <c r="U504" s="82">
        <f t="shared" si="137"/>
        <v>1.2677703556698361E-2</v>
      </c>
      <c r="V504" s="82">
        <f t="shared" si="138"/>
        <v>1.1226559848290662E-2</v>
      </c>
      <c r="W504" s="82" t="str">
        <f t="shared" si="132"/>
        <v/>
      </c>
      <c r="X504" s="82" t="str">
        <f t="shared" si="133"/>
        <v/>
      </c>
      <c r="Y504" s="82" t="str">
        <f t="shared" si="134"/>
        <v/>
      </c>
    </row>
    <row r="505" spans="1:25" ht="15.75" customHeight="1" x14ac:dyDescent="0.2">
      <c r="A505" s="211">
        <v>44203</v>
      </c>
      <c r="B505" s="281">
        <v>1087.3571460000001</v>
      </c>
      <c r="C505" s="281">
        <v>1219.559454</v>
      </c>
      <c r="D505" s="281">
        <v>1220.0294329999999</v>
      </c>
      <c r="E505" s="281">
        <v>1102.6009449999999</v>
      </c>
      <c r="F505" s="281">
        <v>1238.3942059999999</v>
      </c>
      <c r="G505" s="82" t="str">
        <f t="shared" si="126"/>
        <v/>
      </c>
      <c r="H505" s="82" t="str">
        <f t="shared" si="127"/>
        <v/>
      </c>
      <c r="I505" s="82" t="str">
        <f t="shared" si="128"/>
        <v/>
      </c>
      <c r="J505" s="82">
        <f t="shared" si="129"/>
        <v>-1.5243798999999853E-2</v>
      </c>
      <c r="K505" s="82">
        <f t="shared" si="130"/>
        <v>-1.8834751999999979E-2</v>
      </c>
      <c r="L505" s="82">
        <f t="shared" si="131"/>
        <v>-1.8364773000000015E-2</v>
      </c>
      <c r="N505">
        <f t="shared" si="135"/>
        <v>1430</v>
      </c>
      <c r="O505" s="212" cm="1">
        <f t="array" ref="O505">INDEX($A:$A,N505)</f>
        <v>45548</v>
      </c>
      <c r="P505" cm="1">
        <f t="array" ref="P505">INDEX(B:B,$N505)/INDEX(B:B,$N$2)*1000</f>
        <v>1220.586329945716</v>
      </c>
      <c r="Q505" cm="1">
        <f t="array" ref="Q505">INDEX(C:C,$N505)/INDEX(C:C,$N$2)*1000</f>
        <v>1228.4234433981287</v>
      </c>
      <c r="R505" cm="1">
        <f t="array" ref="R505">INDEX(D:D,$N505)/INDEX(D:D,$N$2)*1000</f>
        <v>1226.8709413856859</v>
      </c>
      <c r="S505" cm="1">
        <f t="array" ref="S505">INDEX(E:E,$N505)/INDEX(E:E,$N$2)*1000</f>
        <v>1215.2411502027703</v>
      </c>
      <c r="T505" s="82">
        <f t="shared" si="136"/>
        <v>5.3451797429456748E-3</v>
      </c>
      <c r="U505" s="82">
        <f t="shared" si="137"/>
        <v>1.3182293195358397E-2</v>
      </c>
      <c r="V505" s="82">
        <f t="shared" si="138"/>
        <v>1.1629791182915596E-2</v>
      </c>
      <c r="W505" s="82" t="str">
        <f t="shared" si="132"/>
        <v/>
      </c>
      <c r="X505" s="82" t="str">
        <f t="shared" si="133"/>
        <v/>
      </c>
      <c r="Y505" s="82" t="str">
        <f t="shared" si="134"/>
        <v/>
      </c>
    </row>
    <row r="506" spans="1:25" ht="15.75" customHeight="1" x14ac:dyDescent="0.2">
      <c r="A506" s="211">
        <v>44204</v>
      </c>
      <c r="B506" s="281">
        <v>1092.5279660000001</v>
      </c>
      <c r="C506" s="281">
        <v>1225.232481</v>
      </c>
      <c r="D506" s="281">
        <v>1225.729372</v>
      </c>
      <c r="E506" s="281">
        <v>1106.4138499999999</v>
      </c>
      <c r="F506" s="281">
        <v>1242.6766970000001</v>
      </c>
      <c r="G506" s="82" t="str">
        <f t="shared" si="126"/>
        <v/>
      </c>
      <c r="H506" s="82" t="str">
        <f t="shared" si="127"/>
        <v/>
      </c>
      <c r="I506" s="82" t="str">
        <f t="shared" si="128"/>
        <v/>
      </c>
      <c r="J506" s="82">
        <f t="shared" si="129"/>
        <v>-1.3885883999999805E-2</v>
      </c>
      <c r="K506" s="82">
        <f t="shared" si="130"/>
        <v>-1.7444216000000096E-2</v>
      </c>
      <c r="L506" s="82">
        <f t="shared" si="131"/>
        <v>-1.6947325000000093E-2</v>
      </c>
      <c r="N506">
        <f t="shared" si="135"/>
        <v>1431</v>
      </c>
      <c r="O506" s="212" cm="1">
        <f t="array" ref="O506">INDEX($A:$A,N506)</f>
        <v>45551</v>
      </c>
      <c r="P506" cm="1">
        <f t="array" ref="P506">INDEX(B:B,$N506)/INDEX(B:B,$N$2)*1000</f>
        <v>1225.1035618491064</v>
      </c>
      <c r="Q506" cm="1">
        <f t="array" ref="Q506">INDEX(C:C,$N506)/INDEX(C:C,$N$2)*1000</f>
        <v>1232.7699730970965</v>
      </c>
      <c r="R506" cm="1">
        <f t="array" ref="R506">INDEX(D:D,$N506)/INDEX(D:D,$N$2)*1000</f>
        <v>1231.2512858131504</v>
      </c>
      <c r="S506" cm="1">
        <f t="array" ref="S506">INDEX(E:E,$N506)/INDEX(E:E,$N$2)*1000</f>
        <v>1219.8796721900608</v>
      </c>
      <c r="T506" s="82">
        <f t="shared" si="136"/>
        <v>5.2238896590456538E-3</v>
      </c>
      <c r="U506" s="82">
        <f t="shared" si="137"/>
        <v>1.289030090703568E-2</v>
      </c>
      <c r="V506" s="82">
        <f t="shared" si="138"/>
        <v>1.1371613623089616E-2</v>
      </c>
      <c r="W506" s="82" t="str">
        <f t="shared" si="132"/>
        <v/>
      </c>
      <c r="X506" s="82" t="str">
        <f t="shared" si="133"/>
        <v/>
      </c>
      <c r="Y506" s="82" t="str">
        <f t="shared" si="134"/>
        <v/>
      </c>
    </row>
    <row r="507" spans="1:25" ht="15.75" customHeight="1" x14ac:dyDescent="0.2">
      <c r="A507" s="211">
        <v>44207</v>
      </c>
      <c r="B507" s="281">
        <v>1088.691824</v>
      </c>
      <c r="C507" s="281">
        <v>1221.270434</v>
      </c>
      <c r="D507" s="281">
        <v>1221.6992270000001</v>
      </c>
      <c r="E507" s="281">
        <v>1102.8666020000001</v>
      </c>
      <c r="F507" s="281">
        <v>1238.6925799999999</v>
      </c>
      <c r="G507" s="82" t="str">
        <f t="shared" si="126"/>
        <v/>
      </c>
      <c r="H507" s="82" t="str">
        <f t="shared" si="127"/>
        <v/>
      </c>
      <c r="I507" s="82" t="str">
        <f t="shared" si="128"/>
        <v/>
      </c>
      <c r="J507" s="82">
        <f t="shared" si="129"/>
        <v>-1.417477800000006E-2</v>
      </c>
      <c r="K507" s="82">
        <f t="shared" si="130"/>
        <v>-1.7422145999999885E-2</v>
      </c>
      <c r="L507" s="82">
        <f t="shared" si="131"/>
        <v>-1.6993352999999843E-2</v>
      </c>
      <c r="N507">
        <f t="shared" si="135"/>
        <v>1432</v>
      </c>
      <c r="O507" s="212" cm="1">
        <f t="array" ref="O507">INDEX($A:$A,N507)</f>
        <v>45552</v>
      </c>
      <c r="P507" cm="1">
        <f t="array" ref="P507">INDEX(B:B,$N507)/INDEX(B:B,$N$2)*1000</f>
        <v>1223.0339528097286</v>
      </c>
      <c r="Q507" cm="1">
        <f t="array" ref="Q507">INDEX(C:C,$N507)/INDEX(C:C,$N$2)*1000</f>
        <v>1231.24342559297</v>
      </c>
      <c r="R507" cm="1">
        <f t="array" ref="R507">INDEX(D:D,$N507)/INDEX(D:D,$N$2)*1000</f>
        <v>1229.6171605145116</v>
      </c>
      <c r="S507" cm="1">
        <f t="array" ref="S507">INDEX(E:E,$N507)/INDEX(E:E,$N$2)*1000</f>
        <v>1217.7378917578637</v>
      </c>
      <c r="T507" s="82">
        <f t="shared" si="136"/>
        <v>5.2960610518648539E-3</v>
      </c>
      <c r="U507" s="82">
        <f t="shared" si="137"/>
        <v>1.3505533835106234E-2</v>
      </c>
      <c r="V507" s="82">
        <f t="shared" si="138"/>
        <v>1.1879268756647889E-2</v>
      </c>
      <c r="W507" s="82" t="str">
        <f t="shared" si="132"/>
        <v/>
      </c>
      <c r="X507" s="82" t="str">
        <f t="shared" si="133"/>
        <v/>
      </c>
      <c r="Y507" s="82" t="str">
        <f t="shared" si="134"/>
        <v/>
      </c>
    </row>
    <row r="508" spans="1:25" ht="15.75" customHeight="1" x14ac:dyDescent="0.2">
      <c r="A508" s="211">
        <v>44208</v>
      </c>
      <c r="B508" s="281">
        <v>1088.8724460000001</v>
      </c>
      <c r="C508" s="281">
        <v>1221.41841</v>
      </c>
      <c r="D508" s="281">
        <v>1221.8579360000001</v>
      </c>
      <c r="E508" s="281">
        <v>1102.9013110000001</v>
      </c>
      <c r="F508" s="281">
        <v>1238.7315639999999</v>
      </c>
      <c r="G508" s="82" t="str">
        <f t="shared" si="126"/>
        <v/>
      </c>
      <c r="H508" s="82" t="str">
        <f t="shared" si="127"/>
        <v/>
      </c>
      <c r="I508" s="82" t="str">
        <f t="shared" si="128"/>
        <v/>
      </c>
      <c r="J508" s="82">
        <f t="shared" si="129"/>
        <v>-1.4028864999999996E-2</v>
      </c>
      <c r="K508" s="82">
        <f t="shared" si="130"/>
        <v>-1.7313153999999942E-2</v>
      </c>
      <c r="L508" s="82">
        <f t="shared" si="131"/>
        <v>-1.6873627999999825E-2</v>
      </c>
      <c r="N508">
        <f t="shared" si="135"/>
        <v>1433</v>
      </c>
      <c r="O508" s="212" cm="1">
        <f t="array" ref="O508">INDEX($A:$A,N508)</f>
        <v>45553</v>
      </c>
      <c r="P508" cm="1">
        <f t="array" ref="P508">INDEX(B:B,$N508)/INDEX(B:B,$N$2)*1000</f>
        <v>1220.1574797791482</v>
      </c>
      <c r="Q508" cm="1">
        <f t="array" ref="Q508">INDEX(C:C,$N508)/INDEX(C:C,$N$2)*1000</f>
        <v>1228.2830727409648</v>
      </c>
      <c r="R508" cm="1">
        <f t="array" ref="R508">INDEX(D:D,$N508)/INDEX(D:D,$N$2)*1000</f>
        <v>1226.67342332936</v>
      </c>
      <c r="S508" cm="1">
        <f t="array" ref="S508">INDEX(E:E,$N508)/INDEX(E:E,$N$2)*1000</f>
        <v>1214.7805014291228</v>
      </c>
      <c r="T508" s="82">
        <f t="shared" si="136"/>
        <v>5.3769783500254107E-3</v>
      </c>
      <c r="U508" s="82">
        <f t="shared" si="137"/>
        <v>1.3502571311842076E-2</v>
      </c>
      <c r="V508" s="82">
        <f t="shared" si="138"/>
        <v>1.1892921900237297E-2</v>
      </c>
      <c r="W508" s="82" t="str">
        <f t="shared" si="132"/>
        <v/>
      </c>
      <c r="X508" s="82" t="str">
        <f t="shared" si="133"/>
        <v/>
      </c>
      <c r="Y508" s="82" t="str">
        <f t="shared" si="134"/>
        <v/>
      </c>
    </row>
    <row r="509" spans="1:25" ht="15.75" customHeight="1" x14ac:dyDescent="0.2">
      <c r="A509" s="211">
        <v>44209</v>
      </c>
      <c r="B509" s="281">
        <v>1089.506159</v>
      </c>
      <c r="C509" s="281">
        <v>1222.6658890000001</v>
      </c>
      <c r="D509" s="281">
        <v>1223.0009620000001</v>
      </c>
      <c r="E509" s="281">
        <v>1103.627418</v>
      </c>
      <c r="F509" s="281">
        <v>1239.547096</v>
      </c>
      <c r="G509" s="82" t="str">
        <f t="shared" si="126"/>
        <v/>
      </c>
      <c r="H509" s="82" t="str">
        <f t="shared" si="127"/>
        <v/>
      </c>
      <c r="I509" s="82" t="str">
        <f t="shared" si="128"/>
        <v/>
      </c>
      <c r="J509" s="82">
        <f t="shared" si="129"/>
        <v>-1.4121259000000009E-2</v>
      </c>
      <c r="K509" s="82">
        <f t="shared" si="130"/>
        <v>-1.6881206999999905E-2</v>
      </c>
      <c r="L509" s="82">
        <f t="shared" si="131"/>
        <v>-1.6546133999999938E-2</v>
      </c>
      <c r="N509">
        <f t="shared" si="135"/>
        <v>1434</v>
      </c>
      <c r="O509" s="212" cm="1">
        <f t="array" ref="O509">INDEX($A:$A,N509)</f>
        <v>45554</v>
      </c>
      <c r="P509" cm="1">
        <f t="array" ref="P509">INDEX(B:B,$N509)/INDEX(B:B,$N$2)*1000</f>
        <v>1227.0857319997758</v>
      </c>
      <c r="Q509" cm="1">
        <f t="array" ref="Q509">INDEX(C:C,$N509)/INDEX(C:C,$N$2)*1000</f>
        <v>1235.5177304796646</v>
      </c>
      <c r="R509" cm="1">
        <f t="array" ref="R509">INDEX(D:D,$N509)/INDEX(D:D,$N$2)*1000</f>
        <v>1233.8473836552141</v>
      </c>
      <c r="S509" cm="1">
        <f t="array" ref="S509">INDEX(E:E,$N509)/INDEX(E:E,$N$2)*1000</f>
        <v>1221.7338074710995</v>
      </c>
      <c r="T509" s="82">
        <f t="shared" si="136"/>
        <v>5.3519245286763632E-3</v>
      </c>
      <c r="U509" s="82">
        <f t="shared" si="137"/>
        <v>1.3783923008565126E-2</v>
      </c>
      <c r="V509" s="82">
        <f t="shared" si="138"/>
        <v>1.2113576184114664E-2</v>
      </c>
      <c r="W509" s="82" t="str">
        <f t="shared" si="132"/>
        <v/>
      </c>
      <c r="X509" s="82" t="str">
        <f t="shared" si="133"/>
        <v/>
      </c>
      <c r="Y509" s="82" t="str">
        <f t="shared" si="134"/>
        <v/>
      </c>
    </row>
    <row r="510" spans="1:25" ht="15.75" customHeight="1" x14ac:dyDescent="0.2">
      <c r="A510" s="211">
        <v>44210</v>
      </c>
      <c r="B510" s="281">
        <v>1087.1515460000001</v>
      </c>
      <c r="C510" s="281">
        <v>1220.405937</v>
      </c>
      <c r="D510" s="281">
        <v>1220.665663</v>
      </c>
      <c r="E510" s="281">
        <v>1101.205483</v>
      </c>
      <c r="F510" s="281">
        <v>1236.826883</v>
      </c>
      <c r="G510" s="82" t="str">
        <f t="shared" si="126"/>
        <v/>
      </c>
      <c r="H510" s="82" t="str">
        <f t="shared" si="127"/>
        <v/>
      </c>
      <c r="I510" s="82" t="str">
        <f t="shared" si="128"/>
        <v/>
      </c>
      <c r="J510" s="82">
        <f t="shared" si="129"/>
        <v>-1.4053936999999905E-2</v>
      </c>
      <c r="K510" s="82">
        <f t="shared" si="130"/>
        <v>-1.6420945999999957E-2</v>
      </c>
      <c r="L510" s="82">
        <f t="shared" si="131"/>
        <v>-1.6161219999999959E-2</v>
      </c>
      <c r="N510">
        <f t="shared" si="135"/>
        <v>1435</v>
      </c>
      <c r="O510" s="212" cm="1">
        <f t="array" ref="O510">INDEX($A:$A,N510)</f>
        <v>45555</v>
      </c>
      <c r="P510" cm="1">
        <f t="array" ref="P510">INDEX(B:B,$N510)/INDEX(B:B,$N$2)*1000</f>
        <v>1226.1930751402942</v>
      </c>
      <c r="Q510" cm="1">
        <f t="array" ref="Q510">INDEX(C:C,$N510)/INDEX(C:C,$N$2)*1000</f>
        <v>1234.8838047691193</v>
      </c>
      <c r="R510" cm="1">
        <f t="array" ref="R510">INDEX(D:D,$N510)/INDEX(D:D,$N$2)*1000</f>
        <v>1233.1622045672098</v>
      </c>
      <c r="S510" cm="1">
        <f t="array" ref="S510">INDEX(E:E,$N510)/INDEX(E:E,$N$2)*1000</f>
        <v>1220.8961945061139</v>
      </c>
      <c r="T510" s="82">
        <f t="shared" si="136"/>
        <v>5.2968806341802972E-3</v>
      </c>
      <c r="U510" s="82">
        <f t="shared" si="137"/>
        <v>1.3987610263005308E-2</v>
      </c>
      <c r="V510" s="82">
        <f t="shared" si="138"/>
        <v>1.2266010061095813E-2</v>
      </c>
      <c r="W510" s="82" t="str">
        <f t="shared" si="132"/>
        <v/>
      </c>
      <c r="X510" s="82" t="str">
        <f t="shared" si="133"/>
        <v/>
      </c>
      <c r="Y510" s="82" t="str">
        <f t="shared" si="134"/>
        <v/>
      </c>
    </row>
    <row r="511" spans="1:25" ht="15.75" customHeight="1" x14ac:dyDescent="0.2">
      <c r="A511" s="211">
        <v>44211</v>
      </c>
      <c r="B511" s="281">
        <v>1087.773958</v>
      </c>
      <c r="C511" s="281">
        <v>1220.271164</v>
      </c>
      <c r="D511" s="281">
        <v>1220.693669</v>
      </c>
      <c r="E511" s="281">
        <v>1102.358125</v>
      </c>
      <c r="F511" s="281">
        <v>1238.1214809999999</v>
      </c>
      <c r="G511" s="82" t="str">
        <f t="shared" si="126"/>
        <v/>
      </c>
      <c r="H511" s="82" t="str">
        <f t="shared" si="127"/>
        <v/>
      </c>
      <c r="I511" s="82" t="str">
        <f t="shared" si="128"/>
        <v/>
      </c>
      <c r="J511" s="82">
        <f t="shared" si="129"/>
        <v>-1.4584166999999979E-2</v>
      </c>
      <c r="K511" s="82">
        <f t="shared" si="130"/>
        <v>-1.7850316999999904E-2</v>
      </c>
      <c r="L511" s="82">
        <f t="shared" si="131"/>
        <v>-1.7427811999999904E-2</v>
      </c>
      <c r="N511">
        <f t="shared" si="135"/>
        <v>1436</v>
      </c>
      <c r="O511" s="212" cm="1">
        <f t="array" ref="O511">INDEX($A:$A,N511)</f>
        <v>45558</v>
      </c>
      <c r="P511" cm="1">
        <f t="array" ref="P511">INDEX(B:B,$N511)/INDEX(B:B,$N$2)*1000</f>
        <v>1226.3820630234736</v>
      </c>
      <c r="Q511" cm="1">
        <f t="array" ref="Q511">INDEX(C:C,$N511)/INDEX(C:C,$N$2)*1000</f>
        <v>1234.6541230160472</v>
      </c>
      <c r="R511" cm="1">
        <f t="array" ref="R511">INDEX(D:D,$N511)/INDEX(D:D,$N$2)*1000</f>
        <v>1233.0154595546278</v>
      </c>
      <c r="S511" cm="1">
        <f t="array" ref="S511">INDEX(E:E,$N511)/INDEX(E:E,$N$2)*1000</f>
        <v>1221.1122737777926</v>
      </c>
      <c r="T511" s="82">
        <f t="shared" si="136"/>
        <v>5.2697892456810679E-3</v>
      </c>
      <c r="U511" s="82">
        <f t="shared" si="137"/>
        <v>1.35418492382546E-2</v>
      </c>
      <c r="V511" s="82">
        <f t="shared" si="138"/>
        <v>1.1903185776835244E-2</v>
      </c>
      <c r="W511" s="82" t="str">
        <f t="shared" si="132"/>
        <v/>
      </c>
      <c r="X511" s="82" t="str">
        <f t="shared" si="133"/>
        <v/>
      </c>
      <c r="Y511" s="82" t="str">
        <f t="shared" si="134"/>
        <v/>
      </c>
    </row>
    <row r="512" spans="1:25" ht="15.75" customHeight="1" x14ac:dyDescent="0.2">
      <c r="A512" s="211">
        <v>44214</v>
      </c>
      <c r="B512" s="281">
        <v>1091.217496</v>
      </c>
      <c r="C512" s="281">
        <v>1223.5129460000001</v>
      </c>
      <c r="D512" s="281">
        <v>1224.058</v>
      </c>
      <c r="E512" s="281">
        <v>1105.2721369999999</v>
      </c>
      <c r="F512" s="281">
        <v>1241.394374</v>
      </c>
      <c r="G512" s="82" t="str">
        <f t="shared" si="126"/>
        <v/>
      </c>
      <c r="H512" s="82" t="str">
        <f t="shared" si="127"/>
        <v/>
      </c>
      <c r="I512" s="82" t="str">
        <f t="shared" si="128"/>
        <v/>
      </c>
      <c r="J512" s="82">
        <f t="shared" si="129"/>
        <v>-1.4054640999999948E-2</v>
      </c>
      <c r="K512" s="82">
        <f t="shared" si="130"/>
        <v>-1.7881427999999915E-2</v>
      </c>
      <c r="L512" s="82">
        <f t="shared" si="131"/>
        <v>-1.7336373999999977E-2</v>
      </c>
      <c r="N512">
        <f t="shared" si="135"/>
        <v>1437</v>
      </c>
      <c r="O512" s="212" cm="1">
        <f t="array" ref="O512">INDEX($A:$A,N512)</f>
        <v>45559</v>
      </c>
      <c r="P512" cm="1">
        <f t="array" ref="P512">INDEX(B:B,$N512)/INDEX(B:B,$N$2)*1000</f>
        <v>1225.2121040517602</v>
      </c>
      <c r="Q512" cm="1">
        <f t="array" ref="Q512">INDEX(C:C,$N512)/INDEX(C:C,$N$2)*1000</f>
        <v>1234.0644059615133</v>
      </c>
      <c r="R512" cm="1">
        <f t="array" ref="R512">INDEX(D:D,$N512)/INDEX(D:D,$N$2)*1000</f>
        <v>1232.3107989864056</v>
      </c>
      <c r="S512" cm="1">
        <f t="array" ref="S512">INDEX(E:E,$N512)/INDEX(E:E,$N$2)*1000</f>
        <v>1219.8750683664166</v>
      </c>
      <c r="T512" s="82">
        <f t="shared" si="136"/>
        <v>5.3370356853436078E-3</v>
      </c>
      <c r="U512" s="82">
        <f t="shared" si="137"/>
        <v>1.418933759509673E-2</v>
      </c>
      <c r="V512" s="82">
        <f t="shared" si="138"/>
        <v>1.2435730619989045E-2</v>
      </c>
      <c r="W512" s="82" t="str">
        <f t="shared" si="132"/>
        <v/>
      </c>
      <c r="X512" s="82" t="str">
        <f t="shared" si="133"/>
        <v/>
      </c>
      <c r="Y512" s="82" t="str">
        <f t="shared" si="134"/>
        <v/>
      </c>
    </row>
    <row r="513" spans="1:25" ht="15.75" customHeight="1" x14ac:dyDescent="0.2">
      <c r="A513" s="211">
        <v>44215</v>
      </c>
      <c r="B513" s="281">
        <v>1091.1166459999999</v>
      </c>
      <c r="C513" s="281">
        <v>1224.582887</v>
      </c>
      <c r="D513" s="281">
        <v>1224.8970549999999</v>
      </c>
      <c r="E513" s="281">
        <v>1104.7657320000001</v>
      </c>
      <c r="F513" s="281">
        <v>1240.8256019999999</v>
      </c>
      <c r="G513" s="82" t="str">
        <f t="shared" si="126"/>
        <v/>
      </c>
      <c r="H513" s="82" t="str">
        <f t="shared" si="127"/>
        <v/>
      </c>
      <c r="I513" s="82" t="str">
        <f t="shared" si="128"/>
        <v/>
      </c>
      <c r="J513" s="82">
        <f t="shared" si="129"/>
        <v>-1.3649086000000124E-2</v>
      </c>
      <c r="K513" s="82">
        <f t="shared" si="130"/>
        <v>-1.6242714999999863E-2</v>
      </c>
      <c r="L513" s="82">
        <f t="shared" si="131"/>
        <v>-1.592854699999998E-2</v>
      </c>
      <c r="N513">
        <f t="shared" si="135"/>
        <v>1438</v>
      </c>
      <c r="O513" s="212" cm="1">
        <f t="array" ref="O513">INDEX($A:$A,N513)</f>
        <v>45560</v>
      </c>
      <c r="P513" cm="1">
        <f t="array" ref="P513">INDEX(B:B,$N513)/INDEX(B:B,$N$2)*1000</f>
        <v>1222.2306567818848</v>
      </c>
      <c r="Q513" cm="1">
        <f t="array" ref="Q513">INDEX(C:C,$N513)/INDEX(C:C,$N$2)*1000</f>
        <v>1231.3509177715005</v>
      </c>
      <c r="R513" cm="1">
        <f t="array" ref="R513">INDEX(D:D,$N513)/INDEX(D:D,$N$2)*1000</f>
        <v>1229.5442285226093</v>
      </c>
      <c r="S513" cm="1">
        <f t="array" ref="S513">INDEX(E:E,$N513)/INDEX(E:E,$N$2)*1000</f>
        <v>1216.8187682654088</v>
      </c>
      <c r="T513" s="82">
        <f t="shared" si="136"/>
        <v>5.4118885164759828E-3</v>
      </c>
      <c r="U513" s="82">
        <f t="shared" si="137"/>
        <v>1.4532149506091628E-2</v>
      </c>
      <c r="V513" s="82">
        <f t="shared" si="138"/>
        <v>1.2725460257200439E-2</v>
      </c>
      <c r="W513" s="82" t="str">
        <f t="shared" si="132"/>
        <v/>
      </c>
      <c r="X513" s="82" t="str">
        <f t="shared" si="133"/>
        <v/>
      </c>
      <c r="Y513" s="82" t="str">
        <f t="shared" si="134"/>
        <v/>
      </c>
    </row>
    <row r="514" spans="1:25" ht="15.75" customHeight="1" x14ac:dyDescent="0.2">
      <c r="A514" s="211">
        <v>44216</v>
      </c>
      <c r="B514" s="281">
        <v>1093.674718</v>
      </c>
      <c r="C514" s="281">
        <v>1227.1497409999999</v>
      </c>
      <c r="D514" s="281">
        <v>1227.523987</v>
      </c>
      <c r="E514" s="281">
        <v>1106.537237</v>
      </c>
      <c r="F514" s="281">
        <v>1242.81528</v>
      </c>
      <c r="G514" s="82" t="str">
        <f t="shared" si="126"/>
        <v/>
      </c>
      <c r="H514" s="82" t="str">
        <f t="shared" si="127"/>
        <v/>
      </c>
      <c r="I514" s="82" t="str">
        <f t="shared" si="128"/>
        <v/>
      </c>
      <c r="J514" s="82">
        <f t="shared" si="129"/>
        <v>-1.286251900000002E-2</v>
      </c>
      <c r="K514" s="82">
        <f t="shared" si="130"/>
        <v>-1.5665539000000082E-2</v>
      </c>
      <c r="L514" s="82">
        <f t="shared" si="131"/>
        <v>-1.5291292999999996E-2</v>
      </c>
      <c r="N514">
        <f t="shared" si="135"/>
        <v>1439</v>
      </c>
      <c r="O514" s="212" cm="1">
        <f t="array" ref="O514">INDEX($A:$A,N514)</f>
        <v>45561</v>
      </c>
      <c r="P514" cm="1">
        <f t="array" ref="P514">INDEX(B:B,$N514)/INDEX(B:B,$N$2)*1000</f>
        <v>1226.8262126169234</v>
      </c>
      <c r="Q514" cm="1">
        <f t="array" ref="Q514">INDEX(C:C,$N514)/INDEX(C:C,$N$2)*1000</f>
        <v>1236.2275053133919</v>
      </c>
      <c r="R514" cm="1">
        <f t="array" ref="R514">INDEX(D:D,$N514)/INDEX(D:D,$N$2)*1000</f>
        <v>1234.3651449276049</v>
      </c>
      <c r="S514" cm="1">
        <f t="array" ref="S514">INDEX(E:E,$N514)/INDEX(E:E,$N$2)*1000</f>
        <v>1221.30878363902</v>
      </c>
      <c r="T514" s="82">
        <f t="shared" si="136"/>
        <v>5.5174289779033646E-3</v>
      </c>
      <c r="U514" s="82">
        <f t="shared" si="137"/>
        <v>1.4918721674371908E-2</v>
      </c>
      <c r="V514" s="82">
        <f t="shared" si="138"/>
        <v>1.3056361288584867E-2</v>
      </c>
      <c r="W514" s="82" t="str">
        <f t="shared" si="132"/>
        <v/>
      </c>
      <c r="X514" s="82" t="str">
        <f t="shared" si="133"/>
        <v/>
      </c>
      <c r="Y514" s="82" t="str">
        <f t="shared" si="134"/>
        <v/>
      </c>
    </row>
    <row r="515" spans="1:25" ht="15.75" customHeight="1" x14ac:dyDescent="0.2">
      <c r="A515" s="211">
        <v>44217</v>
      </c>
      <c r="B515" s="281">
        <v>1091.147696</v>
      </c>
      <c r="C515" s="281">
        <v>1224.27837</v>
      </c>
      <c r="D515" s="281">
        <v>1224.6587649999999</v>
      </c>
      <c r="E515" s="281">
        <v>1104.0425700000001</v>
      </c>
      <c r="F515" s="281">
        <v>1240.013377</v>
      </c>
      <c r="G515" s="82" t="str">
        <f t="shared" ref="G515:G578" si="139">IF((B515-$E515)/1000 &gt; 0, (B515-$E515)/1000, "")</f>
        <v/>
      </c>
      <c r="H515" s="82" t="str">
        <f t="shared" ref="H515:H578" si="140">IF((C515-$F515)/1000 &gt; 0, (C515-$F515)/1000, "")</f>
        <v/>
      </c>
      <c r="I515" s="82" t="str">
        <f t="shared" ref="I515:I578" si="141">IF((D515-$F515)/1000 &gt; 0, (D515-$F515)/1000, "")</f>
        <v/>
      </c>
      <c r="J515" s="82">
        <f t="shared" ref="J515:J578" si="142">IF((B515-$E515)/1000 &lt; 0, (B515-$E515)/1000, "")</f>
        <v>-1.2894874000000072E-2</v>
      </c>
      <c r="K515" s="82">
        <f t="shared" ref="K515:K578" si="143">IF((C515-$F515)/1000 &lt; 0, (C515-$F515)/1000, "")</f>
        <v>-1.5735006999999995E-2</v>
      </c>
      <c r="L515" s="82">
        <f t="shared" ref="L515:L578" si="144">IF((D515-$F515)/1000 &lt; 0, (D515-$F515)/1000, "")</f>
        <v>-1.5354612000000089E-2</v>
      </c>
      <c r="N515">
        <f t="shared" si="135"/>
        <v>1440</v>
      </c>
      <c r="O515" s="212" cm="1">
        <f t="array" ref="O515">INDEX($A:$A,N515)</f>
        <v>45562</v>
      </c>
      <c r="P515" cm="1">
        <f t="array" ref="P515">INDEX(B:B,$N515)/INDEX(B:B,$N$2)*1000</f>
        <v>1232.3376770150589</v>
      </c>
      <c r="Q515" cm="1">
        <f t="array" ref="Q515">INDEX(C:C,$N515)/INDEX(C:C,$N$2)*1000</f>
        <v>1242.393753120808</v>
      </c>
      <c r="R515" cm="1">
        <f t="array" ref="R515">INDEX(D:D,$N515)/INDEX(D:D,$N$2)*1000</f>
        <v>1240.4016824905984</v>
      </c>
      <c r="S515" cm="1">
        <f t="array" ref="S515">INDEX(E:E,$N515)/INDEX(E:E,$N$2)*1000</f>
        <v>1226.9337061986469</v>
      </c>
      <c r="T515" s="82">
        <f t="shared" si="136"/>
        <v>5.4039708164120839E-3</v>
      </c>
      <c r="U515" s="82">
        <f t="shared" si="137"/>
        <v>1.5460046922161155E-2</v>
      </c>
      <c r="V515" s="82">
        <f t="shared" si="138"/>
        <v>1.3467976291951572E-2</v>
      </c>
      <c r="W515" s="82" t="str">
        <f t="shared" ref="W515:W578" si="145">IF((P515-$S515)/1000 &lt; 0, (P515-$S515)/1000, "")</f>
        <v/>
      </c>
      <c r="X515" s="82" t="str">
        <f t="shared" ref="X515:X578" si="146">IF((Q515-$S515)/1000 &lt; 0, (Q515-$S515)/1000, "")</f>
        <v/>
      </c>
      <c r="Y515" s="82" t="str">
        <f t="shared" ref="Y515:Y578" si="147">IF((R515-$S515)/1000 &lt; 0, (R515-$S515)/1000, "")</f>
        <v/>
      </c>
    </row>
    <row r="516" spans="1:25" ht="15.75" customHeight="1" x14ac:dyDescent="0.2">
      <c r="A516" s="211">
        <v>44218</v>
      </c>
      <c r="B516" s="281">
        <v>1091.731726</v>
      </c>
      <c r="C516" s="281">
        <v>1225.2872139999999</v>
      </c>
      <c r="D516" s="281">
        <v>1225.598825</v>
      </c>
      <c r="E516" s="281">
        <v>1104.724547</v>
      </c>
      <c r="F516" s="281">
        <v>1240.7793449999999</v>
      </c>
      <c r="G516" s="82" t="str">
        <f t="shared" si="139"/>
        <v/>
      </c>
      <c r="H516" s="82" t="str">
        <f t="shared" si="140"/>
        <v/>
      </c>
      <c r="I516" s="82" t="str">
        <f t="shared" si="141"/>
        <v/>
      </c>
      <c r="J516" s="82">
        <f t="shared" si="142"/>
        <v>-1.2992821000000048E-2</v>
      </c>
      <c r="K516" s="82">
        <f t="shared" si="143"/>
        <v>-1.5492130999999972E-2</v>
      </c>
      <c r="L516" s="82">
        <f t="shared" si="144"/>
        <v>-1.5180519999999888E-2</v>
      </c>
      <c r="N516">
        <f t="shared" ref="N516:N579" si="148">N515+1</f>
        <v>1441</v>
      </c>
      <c r="O516" s="212" cm="1">
        <f t="array" ref="O516">INDEX($A:$A,N516)</f>
        <v>45565</v>
      </c>
      <c r="P516" cm="1">
        <f t="array" ref="P516">INDEX(B:B,$N516)/INDEX(B:B,$N$2)*1000</f>
        <v>1231.8345989387783</v>
      </c>
      <c r="Q516" cm="1">
        <f t="array" ref="Q516">INDEX(C:C,$N516)/INDEX(C:C,$N$2)*1000</f>
        <v>1241.6629424449256</v>
      </c>
      <c r="R516" cm="1">
        <f t="array" ref="R516">INDEX(D:D,$N516)/INDEX(D:D,$N$2)*1000</f>
        <v>1239.7159850998112</v>
      </c>
      <c r="S516" cm="1">
        <f t="array" ref="S516">INDEX(E:E,$N516)/INDEX(E:E,$N$2)*1000</f>
        <v>1226.5014562594238</v>
      </c>
      <c r="T516" s="82">
        <f t="shared" ref="T516:T579" si="149">IF((P516-$S516)/1000 &gt; 0, (P516-$S516)/1000, "")</f>
        <v>5.3331426793545231E-3</v>
      </c>
      <c r="U516" s="82">
        <f t="shared" ref="U516:U579" si="150">IF((Q516-$S516)/1000 &gt; 0, (Q516-$S516)/1000, "")</f>
        <v>1.5161486185501871E-2</v>
      </c>
      <c r="V516" s="82">
        <f t="shared" ref="V516:V579" si="151">IF((R516-$S516)/1000 &gt; 0, (R516-$S516)/1000, "")</f>
        <v>1.3214528840387402E-2</v>
      </c>
      <c r="W516" s="82" t="str">
        <f t="shared" si="145"/>
        <v/>
      </c>
      <c r="X516" s="82" t="str">
        <f t="shared" si="146"/>
        <v/>
      </c>
      <c r="Y516" s="82" t="str">
        <f t="shared" si="147"/>
        <v/>
      </c>
    </row>
    <row r="517" spans="1:25" ht="15.75" customHeight="1" x14ac:dyDescent="0.2">
      <c r="A517" s="211">
        <v>44221</v>
      </c>
      <c r="B517" s="281">
        <v>1093.638901</v>
      </c>
      <c r="C517" s="281">
        <v>1227.0969459999999</v>
      </c>
      <c r="D517" s="281">
        <v>1227.4736399999999</v>
      </c>
      <c r="E517" s="281">
        <v>1105.912423</v>
      </c>
      <c r="F517" s="281">
        <v>1242.113515</v>
      </c>
      <c r="G517" s="82" t="str">
        <f t="shared" si="139"/>
        <v/>
      </c>
      <c r="H517" s="82" t="str">
        <f t="shared" si="140"/>
        <v/>
      </c>
      <c r="I517" s="82" t="str">
        <f t="shared" si="141"/>
        <v/>
      </c>
      <c r="J517" s="82">
        <f t="shared" si="142"/>
        <v>-1.2273521999999957E-2</v>
      </c>
      <c r="K517" s="82">
        <f t="shared" si="143"/>
        <v>-1.5016569000000118E-2</v>
      </c>
      <c r="L517" s="82">
        <f t="shared" si="144"/>
        <v>-1.4639875000000075E-2</v>
      </c>
      <c r="N517">
        <f t="shared" si="148"/>
        <v>1442</v>
      </c>
      <c r="O517" s="212" cm="1">
        <f t="array" ref="O517">INDEX($A:$A,N517)</f>
        <v>45566</v>
      </c>
      <c r="P517" cm="1">
        <f t="array" ref="P517">INDEX(B:B,$N517)/INDEX(B:B,$N$2)*1000</f>
        <v>1230.8823618484921</v>
      </c>
      <c r="Q517" cm="1">
        <f t="array" ref="Q517">INDEX(C:C,$N517)/INDEX(C:C,$N$2)*1000</f>
        <v>1239.9603911216573</v>
      </c>
      <c r="R517" cm="1">
        <f t="array" ref="R517">INDEX(D:D,$N517)/INDEX(D:D,$N$2)*1000</f>
        <v>1238.1620686609999</v>
      </c>
      <c r="S517" cm="1">
        <f t="array" ref="S517">INDEX(E:E,$N517)/INDEX(E:E,$N$2)*1000</f>
        <v>1225.7231465712139</v>
      </c>
      <c r="T517" s="82">
        <f t="shared" si="149"/>
        <v>5.1592152772782359E-3</v>
      </c>
      <c r="U517" s="82">
        <f t="shared" si="150"/>
        <v>1.4237244550443392E-2</v>
      </c>
      <c r="V517" s="82">
        <f t="shared" si="151"/>
        <v>1.2438922089786046E-2</v>
      </c>
      <c r="W517" s="82" t="str">
        <f t="shared" si="145"/>
        <v/>
      </c>
      <c r="X517" s="82" t="str">
        <f t="shared" si="146"/>
        <v/>
      </c>
      <c r="Y517" s="82" t="str">
        <f t="shared" si="147"/>
        <v/>
      </c>
    </row>
    <row r="518" spans="1:25" ht="15.75" customHeight="1" x14ac:dyDescent="0.2">
      <c r="A518" s="211">
        <v>44222</v>
      </c>
      <c r="B518" s="281">
        <v>1089.2133650000001</v>
      </c>
      <c r="C518" s="281">
        <v>1222.5355910000001</v>
      </c>
      <c r="D518" s="281">
        <v>1222.8318839999999</v>
      </c>
      <c r="E518" s="281">
        <v>1102.3944369999999</v>
      </c>
      <c r="F518" s="281">
        <v>1238.1622649999999</v>
      </c>
      <c r="G518" s="82" t="str">
        <f t="shared" si="139"/>
        <v/>
      </c>
      <c r="H518" s="82" t="str">
        <f t="shared" si="140"/>
        <v/>
      </c>
      <c r="I518" s="82" t="str">
        <f t="shared" si="141"/>
        <v/>
      </c>
      <c r="J518" s="82">
        <f t="shared" si="142"/>
        <v>-1.3181071999999858E-2</v>
      </c>
      <c r="K518" s="82">
        <f t="shared" si="143"/>
        <v>-1.5626673999999865E-2</v>
      </c>
      <c r="L518" s="82">
        <f t="shared" si="144"/>
        <v>-1.5330380999999988E-2</v>
      </c>
      <c r="N518">
        <f t="shared" si="148"/>
        <v>1443</v>
      </c>
      <c r="O518" s="212" cm="1">
        <f t="array" ref="O518">INDEX($A:$A,N518)</f>
        <v>45567</v>
      </c>
      <c r="P518" cm="1">
        <f t="array" ref="P518">INDEX(B:B,$N518)/INDEX(B:B,$N$2)*1000</f>
        <v>1227.2994415874743</v>
      </c>
      <c r="Q518" cm="1">
        <f t="array" ref="Q518">INDEX(C:C,$N518)/INDEX(C:C,$N$2)*1000</f>
        <v>1237.8229199011425</v>
      </c>
      <c r="R518" cm="1">
        <f t="array" ref="R518">INDEX(D:D,$N518)/INDEX(D:D,$N$2)*1000</f>
        <v>1235.7382596492594</v>
      </c>
      <c r="S518" cm="1">
        <f t="array" ref="S518">INDEX(E:E,$N518)/INDEX(E:E,$N$2)*1000</f>
        <v>1221.93715841008</v>
      </c>
      <c r="T518" s="82">
        <f t="shared" si="149"/>
        <v>5.3622831773943742E-3</v>
      </c>
      <c r="U518" s="82">
        <f t="shared" si="150"/>
        <v>1.5885761491062567E-2</v>
      </c>
      <c r="V518" s="82">
        <f t="shared" si="151"/>
        <v>1.3801101239179388E-2</v>
      </c>
      <c r="W518" s="82" t="str">
        <f t="shared" si="145"/>
        <v/>
      </c>
      <c r="X518" s="82" t="str">
        <f t="shared" si="146"/>
        <v/>
      </c>
      <c r="Y518" s="82" t="str">
        <f t="shared" si="147"/>
        <v/>
      </c>
    </row>
    <row r="519" spans="1:25" ht="15.75" customHeight="1" x14ac:dyDescent="0.2">
      <c r="A519" s="211">
        <v>44223</v>
      </c>
      <c r="B519" s="281">
        <v>1078.1826060000001</v>
      </c>
      <c r="C519" s="281">
        <v>1209.4588349999999</v>
      </c>
      <c r="D519" s="281">
        <v>1209.8878970000001</v>
      </c>
      <c r="E519" s="281">
        <v>1093.5073319999999</v>
      </c>
      <c r="F519" s="281">
        <v>1228.180648</v>
      </c>
      <c r="G519" s="82" t="str">
        <f t="shared" si="139"/>
        <v/>
      </c>
      <c r="H519" s="82" t="str">
        <f t="shared" si="140"/>
        <v/>
      </c>
      <c r="I519" s="82" t="str">
        <f t="shared" si="141"/>
        <v/>
      </c>
      <c r="J519" s="82">
        <f t="shared" si="142"/>
        <v>-1.5324725999999829E-2</v>
      </c>
      <c r="K519" s="82">
        <f t="shared" si="143"/>
        <v>-1.8721813000000111E-2</v>
      </c>
      <c r="L519" s="82">
        <f t="shared" si="144"/>
        <v>-1.8292750999999954E-2</v>
      </c>
      <c r="N519">
        <f t="shared" si="148"/>
        <v>1444</v>
      </c>
      <c r="O519" s="212" cm="1">
        <f t="array" ref="O519">INDEX($A:$A,N519)</f>
        <v>45568</v>
      </c>
      <c r="P519" cm="1">
        <f t="array" ref="P519">INDEX(B:B,$N519)/INDEX(B:B,$N$2)*1000</f>
        <v>1223.4685811740237</v>
      </c>
      <c r="Q519" cm="1">
        <f t="array" ref="Q519">INDEX(C:C,$N519)/INDEX(C:C,$N$2)*1000</f>
        <v>1233.8873245978998</v>
      </c>
      <c r="R519" cm="1">
        <f t="array" ref="R519">INDEX(D:D,$N519)/INDEX(D:D,$N$2)*1000</f>
        <v>1231.8234121480734</v>
      </c>
      <c r="S519" cm="1">
        <f t="array" ref="S519">INDEX(E:E,$N519)/INDEX(E:E,$N$2)*1000</f>
        <v>1217.7748127705868</v>
      </c>
      <c r="T519" s="82">
        <f t="shared" si="149"/>
        <v>5.6937684034369341E-3</v>
      </c>
      <c r="U519" s="82">
        <f t="shared" si="150"/>
        <v>1.6112511827313027E-2</v>
      </c>
      <c r="V519" s="82">
        <f t="shared" si="151"/>
        <v>1.4048599377486653E-2</v>
      </c>
      <c r="W519" s="82" t="str">
        <f t="shared" si="145"/>
        <v/>
      </c>
      <c r="X519" s="82" t="str">
        <f t="shared" si="146"/>
        <v/>
      </c>
      <c r="Y519" s="82" t="str">
        <f t="shared" si="147"/>
        <v/>
      </c>
    </row>
    <row r="520" spans="1:25" ht="15.75" customHeight="1" x14ac:dyDescent="0.2">
      <c r="A520" s="211">
        <v>44224</v>
      </c>
      <c r="B520" s="281">
        <v>1085.398451</v>
      </c>
      <c r="C520" s="281">
        <v>1217.83844</v>
      </c>
      <c r="D520" s="281">
        <v>1218.2147279999999</v>
      </c>
      <c r="E520" s="281">
        <v>1099.376968</v>
      </c>
      <c r="F520" s="281">
        <v>1234.773173</v>
      </c>
      <c r="G520" s="82" t="str">
        <f t="shared" si="139"/>
        <v/>
      </c>
      <c r="H520" s="82" t="str">
        <f t="shared" si="140"/>
        <v/>
      </c>
      <c r="I520" s="82" t="str">
        <f t="shared" si="141"/>
        <v/>
      </c>
      <c r="J520" s="82">
        <f t="shared" si="142"/>
        <v>-1.3978517000000011E-2</v>
      </c>
      <c r="K520" s="82">
        <f t="shared" si="143"/>
        <v>-1.6934733000000052E-2</v>
      </c>
      <c r="L520" s="82">
        <f t="shared" si="144"/>
        <v>-1.6558445000000119E-2</v>
      </c>
      <c r="N520">
        <f t="shared" si="148"/>
        <v>1445</v>
      </c>
      <c r="O520" s="212" cm="1">
        <f t="array" ref="O520">INDEX($A:$A,N520)</f>
        <v>45569</v>
      </c>
      <c r="P520" cm="1">
        <f t="array" ref="P520">INDEX(B:B,$N520)/INDEX(B:B,$N$2)*1000</f>
        <v>1224.9188583763282</v>
      </c>
      <c r="Q520" cm="1">
        <f t="array" ref="Q520">INDEX(C:C,$N520)/INDEX(C:C,$N$2)*1000</f>
        <v>1233.9799847952006</v>
      </c>
      <c r="R520" cm="1">
        <f t="array" ref="R520">INDEX(D:D,$N520)/INDEX(D:D,$N$2)*1000</f>
        <v>1232.1850104251448</v>
      </c>
      <c r="S520" cm="1">
        <f t="array" ref="S520">INDEX(E:E,$N520)/INDEX(E:E,$N$2)*1000</f>
        <v>1217.2396083059066</v>
      </c>
      <c r="T520" s="82">
        <f t="shared" si="149"/>
        <v>7.6792500704216306E-3</v>
      </c>
      <c r="U520" s="82">
        <f t="shared" si="150"/>
        <v>1.6740376489294023E-2</v>
      </c>
      <c r="V520" s="82">
        <f t="shared" si="151"/>
        <v>1.4945402119238223E-2</v>
      </c>
      <c r="W520" s="82" t="str">
        <f t="shared" si="145"/>
        <v/>
      </c>
      <c r="X520" s="82" t="str">
        <f t="shared" si="146"/>
        <v/>
      </c>
      <c r="Y520" s="82" t="str">
        <f t="shared" si="147"/>
        <v/>
      </c>
    </row>
    <row r="521" spans="1:25" ht="15.75" customHeight="1" x14ac:dyDescent="0.2">
      <c r="A521" s="211">
        <v>44225</v>
      </c>
      <c r="B521" s="281">
        <v>1074.4345450000001</v>
      </c>
      <c r="C521" s="281">
        <v>1204.323615</v>
      </c>
      <c r="D521" s="281">
        <v>1204.9328089999999</v>
      </c>
      <c r="E521" s="281">
        <v>1091.1510820000001</v>
      </c>
      <c r="F521" s="281">
        <v>1225.53421</v>
      </c>
      <c r="G521" s="82" t="str">
        <f t="shared" si="139"/>
        <v/>
      </c>
      <c r="H521" s="82" t="str">
        <f t="shared" si="140"/>
        <v/>
      </c>
      <c r="I521" s="82" t="str">
        <f t="shared" si="141"/>
        <v/>
      </c>
      <c r="J521" s="82">
        <f t="shared" si="142"/>
        <v>-1.6716537000000017E-2</v>
      </c>
      <c r="K521" s="82">
        <f t="shared" si="143"/>
        <v>-2.1210595000000013E-2</v>
      </c>
      <c r="L521" s="82">
        <f t="shared" si="144"/>
        <v>-2.0601401000000123E-2</v>
      </c>
      <c r="N521">
        <f t="shared" si="148"/>
        <v>1446</v>
      </c>
      <c r="O521" s="212" cm="1">
        <f t="array" ref="O521">INDEX($A:$A,N521)</f>
        <v>45572</v>
      </c>
      <c r="P521" cm="1">
        <f t="array" ref="P521">INDEX(B:B,$N521)/INDEX(B:B,$N$2)*1000</f>
        <v>1221.7189375740777</v>
      </c>
      <c r="Q521" cm="1">
        <f t="array" ref="Q521">INDEX(C:C,$N521)/INDEX(C:C,$N$2)*1000</f>
        <v>1231.1160527620746</v>
      </c>
      <c r="R521" cm="1">
        <f t="array" ref="R521">INDEX(D:D,$N521)/INDEX(D:D,$N$2)*1000</f>
        <v>1229.254520474633</v>
      </c>
      <c r="S521" cm="1">
        <f t="array" ref="S521">INDEX(E:E,$N521)/INDEX(E:E,$N$2)*1000</f>
        <v>1214.2932272897574</v>
      </c>
      <c r="T521" s="82">
        <f t="shared" si="149"/>
        <v>7.4257102843203028E-3</v>
      </c>
      <c r="U521" s="82">
        <f t="shared" si="150"/>
        <v>1.6822825472317164E-2</v>
      </c>
      <c r="V521" s="82">
        <f t="shared" si="151"/>
        <v>1.4961293184875558E-2</v>
      </c>
      <c r="W521" s="82" t="str">
        <f t="shared" si="145"/>
        <v/>
      </c>
      <c r="X521" s="82" t="str">
        <f t="shared" si="146"/>
        <v/>
      </c>
      <c r="Y521" s="82" t="str">
        <f t="shared" si="147"/>
        <v/>
      </c>
    </row>
    <row r="522" spans="1:25" ht="15.75" customHeight="1" x14ac:dyDescent="0.2">
      <c r="A522" s="211">
        <v>44228</v>
      </c>
      <c r="B522" s="281">
        <v>1085.8309870000001</v>
      </c>
      <c r="C522" s="281">
        <v>1218.5562990000001</v>
      </c>
      <c r="D522" s="281">
        <v>1218.8873619999999</v>
      </c>
      <c r="E522" s="281">
        <v>1099.9256350000001</v>
      </c>
      <c r="F522" s="281">
        <v>1235.3894110000001</v>
      </c>
      <c r="G522" s="82" t="str">
        <f t="shared" si="139"/>
        <v/>
      </c>
      <c r="H522" s="82" t="str">
        <f t="shared" si="140"/>
        <v/>
      </c>
      <c r="I522" s="82" t="str">
        <f t="shared" si="141"/>
        <v/>
      </c>
      <c r="J522" s="82">
        <f t="shared" si="142"/>
        <v>-1.4094648000000006E-2</v>
      </c>
      <c r="K522" s="82">
        <f t="shared" si="143"/>
        <v>-1.6833112000000029E-2</v>
      </c>
      <c r="L522" s="82">
        <f t="shared" si="144"/>
        <v>-1.6502049000000171E-2</v>
      </c>
      <c r="N522">
        <f t="shared" si="148"/>
        <v>1447</v>
      </c>
      <c r="O522" s="212" cm="1">
        <f t="array" ref="O522">INDEX($A:$A,N522)</f>
        <v>45573</v>
      </c>
      <c r="P522" cm="1">
        <f t="array" ref="P522">INDEX(B:B,$N522)/INDEX(B:B,$N$2)*1000</f>
        <v>1224.9447608388548</v>
      </c>
      <c r="Q522" cm="1">
        <f t="array" ref="Q522">INDEX(C:C,$N522)/INDEX(C:C,$N$2)*1000</f>
        <v>1233.3056567746873</v>
      </c>
      <c r="R522" cm="1">
        <f t="array" ref="R522">INDEX(D:D,$N522)/INDEX(D:D,$N$2)*1000</f>
        <v>1231.6493956418076</v>
      </c>
      <c r="S522" cm="1">
        <f t="array" ref="S522">INDEX(E:E,$N522)/INDEX(E:E,$N$2)*1000</f>
        <v>1216.4989255176347</v>
      </c>
      <c r="T522" s="82">
        <f t="shared" si="149"/>
        <v>8.4458353212201014E-3</v>
      </c>
      <c r="U522" s="82">
        <f t="shared" si="150"/>
        <v>1.6806731257052662E-2</v>
      </c>
      <c r="V522" s="82">
        <f t="shared" si="151"/>
        <v>1.5150470124172899E-2</v>
      </c>
      <c r="W522" s="82" t="str">
        <f t="shared" si="145"/>
        <v/>
      </c>
      <c r="X522" s="82" t="str">
        <f t="shared" si="146"/>
        <v/>
      </c>
      <c r="Y522" s="82" t="str">
        <f t="shared" si="147"/>
        <v/>
      </c>
    </row>
    <row r="523" spans="1:25" ht="15.75" customHeight="1" x14ac:dyDescent="0.2">
      <c r="A523" s="211">
        <v>44229</v>
      </c>
      <c r="B523" s="281">
        <v>1090.944015</v>
      </c>
      <c r="C523" s="281">
        <v>1224.256302</v>
      </c>
      <c r="D523" s="281">
        <v>1224.5963400000001</v>
      </c>
      <c r="E523" s="281">
        <v>1103.9476560000001</v>
      </c>
      <c r="F523" s="281">
        <v>1239.906774</v>
      </c>
      <c r="G523" s="82" t="str">
        <f t="shared" si="139"/>
        <v/>
      </c>
      <c r="H523" s="82" t="str">
        <f t="shared" si="140"/>
        <v/>
      </c>
      <c r="I523" s="82" t="str">
        <f t="shared" si="141"/>
        <v/>
      </c>
      <c r="J523" s="82">
        <f t="shared" si="142"/>
        <v>-1.3003641000000015E-2</v>
      </c>
      <c r="K523" s="82">
        <f t="shared" si="143"/>
        <v>-1.5650472000000037E-2</v>
      </c>
      <c r="L523" s="82">
        <f t="shared" si="144"/>
        <v>-1.5310433999999987E-2</v>
      </c>
      <c r="N523">
        <f t="shared" si="148"/>
        <v>1448</v>
      </c>
      <c r="O523" s="212" cm="1">
        <f t="array" ref="O523">INDEX($A:$A,N523)</f>
        <v>45574</v>
      </c>
      <c r="P523" cm="1">
        <f t="array" ref="P523">INDEX(B:B,$N523)/INDEX(B:B,$N$2)*1000</f>
        <v>1229.7288630810733</v>
      </c>
      <c r="Q523" cm="1">
        <f t="array" ref="Q523">INDEX(C:C,$N523)/INDEX(C:C,$N$2)*1000</f>
        <v>1236.5885629448765</v>
      </c>
      <c r="R523" cm="1">
        <f t="array" ref="R523">INDEX(D:D,$N523)/INDEX(D:D,$N$2)*1000</f>
        <v>1235.2296825646529</v>
      </c>
      <c r="S523" cm="1">
        <f t="array" ref="S523">INDEX(E:E,$N523)/INDEX(E:E,$N$2)*1000</f>
        <v>1219.7788693566254</v>
      </c>
      <c r="T523" s="82">
        <f t="shared" si="149"/>
        <v>9.9499937244479503E-3</v>
      </c>
      <c r="U523" s="82">
        <f t="shared" si="150"/>
        <v>1.6809693588251094E-2</v>
      </c>
      <c r="V523" s="82">
        <f t="shared" si="151"/>
        <v>1.5450813208027513E-2</v>
      </c>
      <c r="W523" s="82" t="str">
        <f t="shared" si="145"/>
        <v/>
      </c>
      <c r="X523" s="82" t="str">
        <f t="shared" si="146"/>
        <v/>
      </c>
      <c r="Y523" s="82" t="str">
        <f t="shared" si="147"/>
        <v/>
      </c>
    </row>
    <row r="524" spans="1:25" ht="15.75" customHeight="1" x14ac:dyDescent="0.2">
      <c r="A524" s="211">
        <v>44230</v>
      </c>
      <c r="B524" s="281">
        <v>1090.245525</v>
      </c>
      <c r="C524" s="281">
        <v>1224.121351</v>
      </c>
      <c r="D524" s="281">
        <v>1224.3345569999999</v>
      </c>
      <c r="E524" s="281">
        <v>1102.732557</v>
      </c>
      <c r="F524" s="281">
        <v>1238.542027</v>
      </c>
      <c r="G524" s="82" t="str">
        <f t="shared" si="139"/>
        <v/>
      </c>
      <c r="H524" s="82" t="str">
        <f t="shared" si="140"/>
        <v/>
      </c>
      <c r="I524" s="82" t="str">
        <f t="shared" si="141"/>
        <v/>
      </c>
      <c r="J524" s="82">
        <f t="shared" si="142"/>
        <v>-1.2487031999999999E-2</v>
      </c>
      <c r="K524" s="82">
        <f t="shared" si="143"/>
        <v>-1.4420675999999957E-2</v>
      </c>
      <c r="L524" s="82">
        <f t="shared" si="144"/>
        <v>-1.4207470000000057E-2</v>
      </c>
      <c r="N524">
        <f t="shared" si="148"/>
        <v>1449</v>
      </c>
      <c r="O524" s="212" cm="1">
        <f t="array" ref="O524">INDEX($A:$A,N524)</f>
        <v>45575</v>
      </c>
      <c r="P524" cm="1">
        <f t="array" ref="P524">INDEX(B:B,$N524)/INDEX(B:B,$N$2)*1000</f>
        <v>1231.7643148178979</v>
      </c>
      <c r="Q524" cm="1">
        <f t="array" ref="Q524">INDEX(C:C,$N524)/INDEX(C:C,$N$2)*1000</f>
        <v>1238.6906227239326</v>
      </c>
      <c r="R524" cm="1">
        <f t="array" ref="R524">INDEX(D:D,$N524)/INDEX(D:D,$N$2)*1000</f>
        <v>1237.318547643092</v>
      </c>
      <c r="S524" cm="1">
        <f t="array" ref="S524">INDEX(E:E,$N524)/INDEX(E:E,$N$2)*1000</f>
        <v>1222.0408829943178</v>
      </c>
      <c r="T524" s="82">
        <f t="shared" si="149"/>
        <v>9.7234318235800855E-3</v>
      </c>
      <c r="U524" s="82">
        <f t="shared" si="150"/>
        <v>1.6649739729614792E-2</v>
      </c>
      <c r="V524" s="82">
        <f t="shared" si="151"/>
        <v>1.5277664648774135E-2</v>
      </c>
      <c r="W524" s="82" t="str">
        <f t="shared" si="145"/>
        <v/>
      </c>
      <c r="X524" s="82" t="str">
        <f t="shared" si="146"/>
        <v/>
      </c>
      <c r="Y524" s="82" t="str">
        <f t="shared" si="147"/>
        <v/>
      </c>
    </row>
    <row r="525" spans="1:25" ht="15.75" customHeight="1" x14ac:dyDescent="0.2">
      <c r="A525" s="211">
        <v>44231</v>
      </c>
      <c r="B525" s="281">
        <v>1093.8261259999999</v>
      </c>
      <c r="C525" s="281">
        <v>1229.1327719999999</v>
      </c>
      <c r="D525" s="281">
        <v>1229.153282</v>
      </c>
      <c r="E525" s="281">
        <v>1104.8462469999999</v>
      </c>
      <c r="F525" s="281">
        <v>1240.9160320000001</v>
      </c>
      <c r="G525" s="82" t="str">
        <f t="shared" si="139"/>
        <v/>
      </c>
      <c r="H525" s="82" t="str">
        <f t="shared" si="140"/>
        <v/>
      </c>
      <c r="I525" s="82" t="str">
        <f t="shared" si="141"/>
        <v/>
      </c>
      <c r="J525" s="82">
        <f t="shared" si="142"/>
        <v>-1.1020121000000018E-2</v>
      </c>
      <c r="K525" s="82">
        <f t="shared" si="143"/>
        <v>-1.1783260000000155E-2</v>
      </c>
      <c r="L525" s="82">
        <f t="shared" si="144"/>
        <v>-1.1762750000000096E-2</v>
      </c>
      <c r="N525">
        <f t="shared" si="148"/>
        <v>1450</v>
      </c>
      <c r="O525" s="212" cm="1">
        <f t="array" ref="O525">INDEX($A:$A,N525)</f>
        <v>45576</v>
      </c>
      <c r="P525" cm="1">
        <f t="array" ref="P525">INDEX(B:B,$N525)/INDEX(B:B,$N$2)*1000</f>
        <v>1236.9788980238034</v>
      </c>
      <c r="Q525" cm="1">
        <f t="array" ref="Q525">INDEX(C:C,$N525)/INDEX(C:C,$N$2)*1000</f>
        <v>1243.8155113662035</v>
      </c>
      <c r="R525" cm="1">
        <f t="array" ref="R525">INDEX(D:D,$N525)/INDEX(D:D,$N$2)*1000</f>
        <v>1242.461204583303</v>
      </c>
      <c r="S525" cm="1">
        <f t="array" ref="S525">INDEX(E:E,$N525)/INDEX(E:E,$N$2)*1000</f>
        <v>1226.5031081910761</v>
      </c>
      <c r="T525" s="82">
        <f t="shared" si="149"/>
        <v>1.0475789832727287E-2</v>
      </c>
      <c r="U525" s="82">
        <f t="shared" si="150"/>
        <v>1.731240317512743E-2</v>
      </c>
      <c r="V525" s="82">
        <f t="shared" si="151"/>
        <v>1.5958096392226936E-2</v>
      </c>
      <c r="W525" s="82" t="str">
        <f t="shared" si="145"/>
        <v/>
      </c>
      <c r="X525" s="82" t="str">
        <f t="shared" si="146"/>
        <v/>
      </c>
      <c r="Y525" s="82" t="str">
        <f t="shared" si="147"/>
        <v/>
      </c>
    </row>
    <row r="526" spans="1:25" ht="15.75" customHeight="1" x14ac:dyDescent="0.2">
      <c r="A526" s="211">
        <v>44232</v>
      </c>
      <c r="B526" s="281">
        <v>1094.2555</v>
      </c>
      <c r="C526" s="281">
        <v>1229.58005</v>
      </c>
      <c r="D526" s="281">
        <v>1229.607438</v>
      </c>
      <c r="E526" s="281">
        <v>1104.634507</v>
      </c>
      <c r="F526" s="281">
        <v>1240.6782149999999</v>
      </c>
      <c r="G526" s="82" t="str">
        <f t="shared" si="139"/>
        <v/>
      </c>
      <c r="H526" s="82" t="str">
        <f t="shared" si="140"/>
        <v/>
      </c>
      <c r="I526" s="82" t="str">
        <f t="shared" si="141"/>
        <v/>
      </c>
      <c r="J526" s="82">
        <f t="shared" si="142"/>
        <v>-1.0379007000000001E-2</v>
      </c>
      <c r="K526" s="82">
        <f t="shared" si="143"/>
        <v>-1.109816499999988E-2</v>
      </c>
      <c r="L526" s="82">
        <f t="shared" si="144"/>
        <v>-1.1070776999999907E-2</v>
      </c>
      <c r="N526">
        <f t="shared" si="148"/>
        <v>1451</v>
      </c>
      <c r="O526" s="212" cm="1">
        <f t="array" ref="O526">INDEX($A:$A,N526)</f>
        <v>45580</v>
      </c>
      <c r="P526" cm="1">
        <f t="array" ref="P526">INDEX(B:B,$N526)/INDEX(B:B,$N$2)*1000</f>
        <v>1237.6489139697071</v>
      </c>
      <c r="Q526" cm="1">
        <f t="array" ref="Q526">INDEX(C:C,$N526)/INDEX(C:C,$N$2)*1000</f>
        <v>1243.8285385251477</v>
      </c>
      <c r="R526" cm="1">
        <f t="array" ref="R526">INDEX(D:D,$N526)/INDEX(D:D,$N$2)*1000</f>
        <v>1242.6043782060631</v>
      </c>
      <c r="S526" cm="1">
        <f t="array" ref="S526">INDEX(E:E,$N526)/INDEX(E:E,$N$2)*1000</f>
        <v>1227.5035788651981</v>
      </c>
      <c r="T526" s="82">
        <f t="shared" si="149"/>
        <v>1.0145335104509058E-2</v>
      </c>
      <c r="U526" s="82">
        <f t="shared" si="150"/>
        <v>1.6324959659949626E-2</v>
      </c>
      <c r="V526" s="82">
        <f t="shared" si="151"/>
        <v>1.5100799340865024E-2</v>
      </c>
      <c r="W526" s="82" t="str">
        <f t="shared" si="145"/>
        <v/>
      </c>
      <c r="X526" s="82" t="str">
        <f t="shared" si="146"/>
        <v/>
      </c>
      <c r="Y526" s="82" t="str">
        <f t="shared" si="147"/>
        <v/>
      </c>
    </row>
    <row r="527" spans="1:25" ht="15.75" customHeight="1" x14ac:dyDescent="0.2">
      <c r="A527" s="211">
        <v>44235</v>
      </c>
      <c r="B527" s="281">
        <v>1097.8691040000001</v>
      </c>
      <c r="C527" s="281">
        <v>1233.952358</v>
      </c>
      <c r="D527" s="281">
        <v>1233.9189940000001</v>
      </c>
      <c r="E527" s="281">
        <v>1107.2737239999999</v>
      </c>
      <c r="F527" s="281">
        <v>1243.6424709999999</v>
      </c>
      <c r="G527" s="82" t="str">
        <f t="shared" si="139"/>
        <v/>
      </c>
      <c r="H527" s="82" t="str">
        <f t="shared" si="140"/>
        <v/>
      </c>
      <c r="I527" s="82" t="str">
        <f t="shared" si="141"/>
        <v/>
      </c>
      <c r="J527" s="82">
        <f t="shared" si="142"/>
        <v>-9.404619999999796E-3</v>
      </c>
      <c r="K527" s="82">
        <f t="shared" si="143"/>
        <v>-9.6901129999998822E-3</v>
      </c>
      <c r="L527" s="82">
        <f t="shared" si="144"/>
        <v>-9.7234769999997757E-3</v>
      </c>
      <c r="N527">
        <f t="shared" si="148"/>
        <v>1452</v>
      </c>
      <c r="O527" s="212" cm="1">
        <f t="array" ref="O527">INDEX($A:$A,N527)</f>
        <v>45581</v>
      </c>
      <c r="P527" cm="1">
        <f t="array" ref="P527">INDEX(B:B,$N527)/INDEX(B:B,$N$2)*1000</f>
        <v>1241.0061010822365</v>
      </c>
      <c r="Q527" cm="1">
        <f t="array" ref="Q527">INDEX(C:C,$N527)/INDEX(C:C,$N$2)*1000</f>
        <v>1247.5865149866297</v>
      </c>
      <c r="R527" cm="1">
        <f t="array" ref="R527">INDEX(D:D,$N527)/INDEX(D:D,$N$2)*1000</f>
        <v>1246.2829604350959</v>
      </c>
      <c r="S527" cm="1">
        <f t="array" ref="S527">INDEX(E:E,$N527)/INDEX(E:E,$N$2)*1000</f>
        <v>1231.1340579336902</v>
      </c>
      <c r="T527" s="82">
        <f t="shared" si="149"/>
        <v>9.8720431485462539E-3</v>
      </c>
      <c r="U527" s="82">
        <f t="shared" si="150"/>
        <v>1.6452457052939507E-2</v>
      </c>
      <c r="V527" s="82">
        <f t="shared" si="151"/>
        <v>1.51489025014057E-2</v>
      </c>
      <c r="W527" s="82" t="str">
        <f t="shared" si="145"/>
        <v/>
      </c>
      <c r="X527" s="82" t="str">
        <f t="shared" si="146"/>
        <v/>
      </c>
      <c r="Y527" s="82" t="str">
        <f t="shared" si="147"/>
        <v/>
      </c>
    </row>
    <row r="528" spans="1:25" ht="15.75" customHeight="1" x14ac:dyDescent="0.2">
      <c r="A528" s="211">
        <v>44236</v>
      </c>
      <c r="B528" s="281">
        <v>1099.553095</v>
      </c>
      <c r="C528" s="281">
        <v>1234.9652329999999</v>
      </c>
      <c r="D528" s="281">
        <v>1235.1034979999999</v>
      </c>
      <c r="E528" s="281">
        <v>1108.446099</v>
      </c>
      <c r="F528" s="281">
        <v>1244.959233</v>
      </c>
      <c r="G528" s="82" t="str">
        <f t="shared" si="139"/>
        <v/>
      </c>
      <c r="H528" s="82" t="str">
        <f t="shared" si="140"/>
        <v/>
      </c>
      <c r="I528" s="82" t="str">
        <f t="shared" si="141"/>
        <v/>
      </c>
      <c r="J528" s="82">
        <f t="shared" si="142"/>
        <v>-8.8930040000000186E-3</v>
      </c>
      <c r="K528" s="82">
        <f t="shared" si="143"/>
        <v>-9.9940000000001417E-3</v>
      </c>
      <c r="L528" s="82">
        <f t="shared" si="144"/>
        <v>-9.8557350000000946E-3</v>
      </c>
      <c r="N528">
        <f t="shared" si="148"/>
        <v>1453</v>
      </c>
      <c r="O528" s="212" cm="1">
        <f t="array" ref="O528">INDEX($A:$A,N528)</f>
        <v>45582</v>
      </c>
      <c r="P528" cm="1">
        <f t="array" ref="P528">INDEX(B:B,$N528)/INDEX(B:B,$N$2)*1000</f>
        <v>1241.6763644069333</v>
      </c>
      <c r="Q528" cm="1">
        <f t="array" ref="Q528">INDEX(C:C,$N528)/INDEX(C:C,$N$2)*1000</f>
        <v>1247.1447493604946</v>
      </c>
      <c r="R528" cm="1">
        <f t="array" ref="R528">INDEX(D:D,$N528)/INDEX(D:D,$N$2)*1000</f>
        <v>1246.0614835532861</v>
      </c>
      <c r="S528" cm="1">
        <f t="array" ref="S528">INDEX(E:E,$N528)/INDEX(E:E,$N$2)*1000</f>
        <v>1230.889118959074</v>
      </c>
      <c r="T528" s="82">
        <f t="shared" si="149"/>
        <v>1.0787245447859277E-2</v>
      </c>
      <c r="U528" s="82">
        <f t="shared" si="150"/>
        <v>1.6255630401420605E-2</v>
      </c>
      <c r="V528" s="82">
        <f t="shared" si="151"/>
        <v>1.5172364594212014E-2</v>
      </c>
      <c r="W528" s="82" t="str">
        <f t="shared" si="145"/>
        <v/>
      </c>
      <c r="X528" s="82" t="str">
        <f t="shared" si="146"/>
        <v/>
      </c>
      <c r="Y528" s="82" t="str">
        <f t="shared" si="147"/>
        <v/>
      </c>
    </row>
    <row r="529" spans="1:25" ht="15.75" customHeight="1" x14ac:dyDescent="0.2">
      <c r="A529" s="211">
        <v>44237</v>
      </c>
      <c r="B529" s="281">
        <v>1100.7934279999999</v>
      </c>
      <c r="C529" s="281">
        <v>1236.4133019999999</v>
      </c>
      <c r="D529" s="281">
        <v>1236.5409930000001</v>
      </c>
      <c r="E529" s="281">
        <v>1109.305147</v>
      </c>
      <c r="F529" s="281">
        <v>1245.9240789999999</v>
      </c>
      <c r="G529" s="82" t="str">
        <f t="shared" si="139"/>
        <v/>
      </c>
      <c r="H529" s="82" t="str">
        <f t="shared" si="140"/>
        <v/>
      </c>
      <c r="I529" s="82" t="str">
        <f t="shared" si="141"/>
        <v/>
      </c>
      <c r="J529" s="82">
        <f t="shared" si="142"/>
        <v>-8.5117190000000842E-3</v>
      </c>
      <c r="K529" s="82">
        <f t="shared" si="143"/>
        <v>-9.5107769999999616E-3</v>
      </c>
      <c r="L529" s="82">
        <f t="shared" si="144"/>
        <v>-9.3830859999998219E-3</v>
      </c>
      <c r="N529">
        <f t="shared" si="148"/>
        <v>1454</v>
      </c>
      <c r="O529" s="212" cm="1">
        <f t="array" ref="O529">INDEX($A:$A,N529)</f>
        <v>45583</v>
      </c>
      <c r="P529" cm="1">
        <f t="array" ref="P529">INDEX(B:B,$N529)/INDEX(B:B,$N$2)*1000</f>
        <v>1245.4878150997126</v>
      </c>
      <c r="Q529" cm="1">
        <f t="array" ref="Q529">INDEX(C:C,$N529)/INDEX(C:C,$N$2)*1000</f>
        <v>1251.400409880835</v>
      </c>
      <c r="R529" cm="1">
        <f t="array" ref="R529">INDEX(D:D,$N529)/INDEX(D:D,$N$2)*1000</f>
        <v>1250.2291476340636</v>
      </c>
      <c r="S529" cm="1">
        <f t="array" ref="S529">INDEX(E:E,$N529)/INDEX(E:E,$N$2)*1000</f>
        <v>1234.320276285034</v>
      </c>
      <c r="T529" s="82">
        <f t="shared" si="149"/>
        <v>1.1167538814678664E-2</v>
      </c>
      <c r="U529" s="82">
        <f t="shared" si="150"/>
        <v>1.7080133595801045E-2</v>
      </c>
      <c r="V529" s="82">
        <f t="shared" si="151"/>
        <v>1.5908871349029595E-2</v>
      </c>
      <c r="W529" s="82" t="str">
        <f t="shared" si="145"/>
        <v/>
      </c>
      <c r="X529" s="82" t="str">
        <f t="shared" si="146"/>
        <v/>
      </c>
      <c r="Y529" s="82" t="str">
        <f t="shared" si="147"/>
        <v/>
      </c>
    </row>
    <row r="530" spans="1:25" ht="15.75" customHeight="1" x14ac:dyDescent="0.2">
      <c r="A530" s="211">
        <v>44238</v>
      </c>
      <c r="B530" s="281">
        <v>1102.71342</v>
      </c>
      <c r="C530" s="281">
        <v>1237.9671109999999</v>
      </c>
      <c r="D530" s="281">
        <v>1238.212632</v>
      </c>
      <c r="E530" s="281">
        <v>1110.3621619999999</v>
      </c>
      <c r="F530" s="281">
        <v>1247.1112720000001</v>
      </c>
      <c r="G530" s="82" t="str">
        <f t="shared" si="139"/>
        <v/>
      </c>
      <c r="H530" s="82" t="str">
        <f t="shared" si="140"/>
        <v/>
      </c>
      <c r="I530" s="82" t="str">
        <f t="shared" si="141"/>
        <v/>
      </c>
      <c r="J530" s="82">
        <f t="shared" si="142"/>
        <v>-7.6487419999998561E-3</v>
      </c>
      <c r="K530" s="82">
        <f t="shared" si="143"/>
        <v>-9.1441610000001679E-3</v>
      </c>
      <c r="L530" s="82">
        <f t="shared" si="144"/>
        <v>-8.8986400000001138E-3</v>
      </c>
      <c r="N530">
        <f t="shared" si="148"/>
        <v>1455</v>
      </c>
      <c r="O530" s="212" cm="1">
        <f t="array" ref="O530">INDEX($A:$A,N530)</f>
        <v>45586</v>
      </c>
      <c r="P530" cm="1">
        <f t="array" ref="P530">INDEX(B:B,$N530)/INDEX(B:B,$N$2)*1000</f>
        <v>1239.6700082219768</v>
      </c>
      <c r="Q530" cm="1">
        <f t="array" ref="Q530">INDEX(C:C,$N530)/INDEX(C:C,$N$2)*1000</f>
        <v>1244.8883030816119</v>
      </c>
      <c r="R530" cm="1">
        <f t="array" ref="R530">INDEX(D:D,$N530)/INDEX(D:D,$N$2)*1000</f>
        <v>1243.8545786691193</v>
      </c>
      <c r="S530" cm="1">
        <f t="array" ref="S530">INDEX(E:E,$N530)/INDEX(E:E,$N$2)*1000</f>
        <v>1227.4852773293046</v>
      </c>
      <c r="T530" s="82">
        <f t="shared" si="149"/>
        <v>1.2184730892672179E-2</v>
      </c>
      <c r="U530" s="82">
        <f t="shared" si="150"/>
        <v>1.7403025752307257E-2</v>
      </c>
      <c r="V530" s="82">
        <f t="shared" si="151"/>
        <v>1.6369301339814683E-2</v>
      </c>
      <c r="W530" s="82" t="str">
        <f t="shared" si="145"/>
        <v/>
      </c>
      <c r="X530" s="82" t="str">
        <f t="shared" si="146"/>
        <v/>
      </c>
      <c r="Y530" s="82" t="str">
        <f t="shared" si="147"/>
        <v/>
      </c>
    </row>
    <row r="531" spans="1:25" ht="15.75" customHeight="1" x14ac:dyDescent="0.2">
      <c r="A531" s="211">
        <v>44239</v>
      </c>
      <c r="B531" s="281">
        <v>1104.2506550000001</v>
      </c>
      <c r="C531" s="281">
        <v>1240.0355380000001</v>
      </c>
      <c r="D531" s="281">
        <v>1240.214543</v>
      </c>
      <c r="E531" s="281">
        <v>1111.0281869999999</v>
      </c>
      <c r="F531" s="281">
        <v>1247.8593229999999</v>
      </c>
      <c r="G531" s="82" t="str">
        <f t="shared" si="139"/>
        <v/>
      </c>
      <c r="H531" s="82" t="str">
        <f t="shared" si="140"/>
        <v/>
      </c>
      <c r="I531" s="82" t="str">
        <f t="shared" si="141"/>
        <v/>
      </c>
      <c r="J531" s="82">
        <f t="shared" si="142"/>
        <v>-6.7775319999998371E-3</v>
      </c>
      <c r="K531" s="82">
        <f t="shared" si="143"/>
        <v>-7.8237849999998159E-3</v>
      </c>
      <c r="L531" s="82">
        <f t="shared" si="144"/>
        <v>-7.6447799999998555E-3</v>
      </c>
      <c r="N531">
        <f t="shared" si="148"/>
        <v>1456</v>
      </c>
      <c r="O531" s="212" cm="1">
        <f t="array" ref="O531">INDEX($A:$A,N531)</f>
        <v>45587</v>
      </c>
      <c r="P531" cm="1">
        <f t="array" ref="P531">INDEX(B:B,$N531)/INDEX(B:B,$N$2)*1000</f>
        <v>1239.2159796515796</v>
      </c>
      <c r="Q531" cm="1">
        <f t="array" ref="Q531">INDEX(C:C,$N531)/INDEX(C:C,$N$2)*1000</f>
        <v>1244.4895598635712</v>
      </c>
      <c r="R531" cm="1">
        <f t="array" ref="R531">INDEX(D:D,$N531)/INDEX(D:D,$N$2)*1000</f>
        <v>1243.4448839567044</v>
      </c>
      <c r="S531" cm="1">
        <f t="array" ref="S531">INDEX(E:E,$N531)/INDEX(E:E,$N$2)*1000</f>
        <v>1227.4000691584733</v>
      </c>
      <c r="T531" s="82">
        <f t="shared" si="149"/>
        <v>1.181591049310623E-2</v>
      </c>
      <c r="U531" s="82">
        <f t="shared" si="150"/>
        <v>1.7089490705097889E-2</v>
      </c>
      <c r="V531" s="82">
        <f t="shared" si="151"/>
        <v>1.6044814798231073E-2</v>
      </c>
      <c r="W531" s="82" t="str">
        <f t="shared" si="145"/>
        <v/>
      </c>
      <c r="X531" s="82" t="str">
        <f t="shared" si="146"/>
        <v/>
      </c>
      <c r="Y531" s="82" t="str">
        <f t="shared" si="147"/>
        <v/>
      </c>
    </row>
    <row r="532" spans="1:25" ht="15.75" customHeight="1" x14ac:dyDescent="0.2">
      <c r="A532" s="211">
        <v>44243</v>
      </c>
      <c r="B532" s="281">
        <v>1100.5895599999999</v>
      </c>
      <c r="C532" s="281">
        <v>1236.7107980000001</v>
      </c>
      <c r="D532" s="281">
        <v>1236.7357360000001</v>
      </c>
      <c r="E532" s="281">
        <v>1106.4450440000001</v>
      </c>
      <c r="F532" s="281">
        <v>1242.711732</v>
      </c>
      <c r="G532" s="82" t="str">
        <f t="shared" si="139"/>
        <v/>
      </c>
      <c r="H532" s="82" t="str">
        <f t="shared" si="140"/>
        <v/>
      </c>
      <c r="I532" s="82" t="str">
        <f t="shared" si="141"/>
        <v/>
      </c>
      <c r="J532" s="82">
        <f t="shared" si="142"/>
        <v>-5.8554840000001607E-3</v>
      </c>
      <c r="K532" s="82">
        <f t="shared" si="143"/>
        <v>-6.0009339999999153E-3</v>
      </c>
      <c r="L532" s="82">
        <f t="shared" si="144"/>
        <v>-5.9759959999998958E-3</v>
      </c>
      <c r="N532">
        <f t="shared" si="148"/>
        <v>1457</v>
      </c>
      <c r="O532" s="212" cm="1">
        <f t="array" ref="O532">INDEX($A:$A,N532)</f>
        <v>45588</v>
      </c>
      <c r="P532" cm="1">
        <f t="array" ref="P532">INDEX(B:B,$N532)/INDEX(B:B,$N$2)*1000</f>
        <v>1233.4205243992358</v>
      </c>
      <c r="Q532" cm="1">
        <f t="array" ref="Q532">INDEX(C:C,$N532)/INDEX(C:C,$N$2)*1000</f>
        <v>1239.2464044607796</v>
      </c>
      <c r="R532" cm="1">
        <f t="array" ref="R532">INDEX(D:D,$N532)/INDEX(D:D,$N$2)*1000</f>
        <v>1238.0923204062572</v>
      </c>
      <c r="S532" cm="1">
        <f t="array" ref="S532">INDEX(E:E,$N532)/INDEX(E:E,$N$2)*1000</f>
        <v>1222.4299376918898</v>
      </c>
      <c r="T532" s="82">
        <f t="shared" si="149"/>
        <v>1.0990586707345982E-2</v>
      </c>
      <c r="U532" s="82">
        <f t="shared" si="150"/>
        <v>1.6816466768889766E-2</v>
      </c>
      <c r="V532" s="82">
        <f t="shared" si="151"/>
        <v>1.5662382714367366E-2</v>
      </c>
      <c r="W532" s="82" t="str">
        <f t="shared" si="145"/>
        <v/>
      </c>
      <c r="X532" s="82" t="str">
        <f t="shared" si="146"/>
        <v/>
      </c>
      <c r="Y532" s="82" t="str">
        <f t="shared" si="147"/>
        <v/>
      </c>
    </row>
    <row r="533" spans="1:25" ht="15.75" customHeight="1" x14ac:dyDescent="0.2">
      <c r="A533" s="211">
        <v>44244</v>
      </c>
      <c r="B533" s="281">
        <v>1100.1279649999999</v>
      </c>
      <c r="C533" s="281">
        <v>1236.11996</v>
      </c>
      <c r="D533" s="281">
        <v>1236.1589670000001</v>
      </c>
      <c r="E533" s="281">
        <v>1106.1025119999999</v>
      </c>
      <c r="F533" s="281">
        <v>1242.327016</v>
      </c>
      <c r="G533" s="82" t="str">
        <f t="shared" si="139"/>
        <v/>
      </c>
      <c r="H533" s="82" t="str">
        <f t="shared" si="140"/>
        <v/>
      </c>
      <c r="I533" s="82" t="str">
        <f t="shared" si="141"/>
        <v/>
      </c>
      <c r="J533" s="82">
        <f t="shared" si="142"/>
        <v>-5.9745470000000297E-3</v>
      </c>
      <c r="K533" s="82">
        <f t="shared" si="143"/>
        <v>-6.207055999999966E-3</v>
      </c>
      <c r="L533" s="82">
        <f t="shared" si="144"/>
        <v>-6.168048999999883E-3</v>
      </c>
      <c r="N533">
        <f t="shared" si="148"/>
        <v>1458</v>
      </c>
      <c r="O533" s="212" cm="1">
        <f t="array" ref="O533">INDEX($A:$A,N533)</f>
        <v>45589</v>
      </c>
      <c r="P533" cm="1">
        <f t="array" ref="P533">INDEX(B:B,$N533)/INDEX(B:B,$N$2)*1000</f>
        <v>1235.7651625203221</v>
      </c>
      <c r="Q533" cm="1">
        <f t="array" ref="Q533">INDEX(C:C,$N533)/INDEX(C:C,$N$2)*1000</f>
        <v>1240.9891682943492</v>
      </c>
      <c r="R533" cm="1">
        <f t="array" ref="R533">INDEX(D:D,$N533)/INDEX(D:D,$N$2)*1000</f>
        <v>1239.9543132686124</v>
      </c>
      <c r="S533" cm="1">
        <f t="array" ref="S533">INDEX(E:E,$N533)/INDEX(E:E,$N$2)*1000</f>
        <v>1224.558759357132</v>
      </c>
      <c r="T533" s="82">
        <f t="shared" si="149"/>
        <v>1.1206403163190088E-2</v>
      </c>
      <c r="U533" s="82">
        <f t="shared" si="150"/>
        <v>1.6430408937217179E-2</v>
      </c>
      <c r="V533" s="82">
        <f t="shared" si="151"/>
        <v>1.539555391148042E-2</v>
      </c>
      <c r="W533" s="82" t="str">
        <f t="shared" si="145"/>
        <v/>
      </c>
      <c r="X533" s="82" t="str">
        <f t="shared" si="146"/>
        <v/>
      </c>
      <c r="Y533" s="82" t="str">
        <f t="shared" si="147"/>
        <v/>
      </c>
    </row>
    <row r="534" spans="1:25" ht="15.75" customHeight="1" x14ac:dyDescent="0.2">
      <c r="A534" s="211">
        <v>44245</v>
      </c>
      <c r="B534" s="281">
        <v>1094.1127550000001</v>
      </c>
      <c r="C534" s="281">
        <v>1230.4267010000001</v>
      </c>
      <c r="D534" s="281">
        <v>1230.2575850000001</v>
      </c>
      <c r="E534" s="281">
        <v>1101.5189109999999</v>
      </c>
      <c r="F534" s="281">
        <v>1237.178911</v>
      </c>
      <c r="G534" s="82" t="str">
        <f t="shared" si="139"/>
        <v/>
      </c>
      <c r="H534" s="82" t="str">
        <f t="shared" si="140"/>
        <v/>
      </c>
      <c r="I534" s="82" t="str">
        <f t="shared" si="141"/>
        <v/>
      </c>
      <c r="J534" s="82">
        <f t="shared" si="142"/>
        <v>-7.4061559999997828E-3</v>
      </c>
      <c r="K534" s="82">
        <f t="shared" si="143"/>
        <v>-6.7522099999998775E-3</v>
      </c>
      <c r="L534" s="82">
        <f t="shared" si="144"/>
        <v>-6.9213259999999083E-3</v>
      </c>
      <c r="N534">
        <f t="shared" si="148"/>
        <v>1459</v>
      </c>
      <c r="O534" s="212" cm="1">
        <f t="array" ref="O534">INDEX($A:$A,N534)</f>
        <v>45590</v>
      </c>
      <c r="P534" cm="1">
        <f t="array" ref="P534">INDEX(B:B,$N534)/INDEX(B:B,$N$2)*1000</f>
        <v>1235.9292621940253</v>
      </c>
      <c r="Q534" cm="1">
        <f t="array" ref="Q534">INDEX(C:C,$N534)/INDEX(C:C,$N$2)*1000</f>
        <v>1241.0416487649277</v>
      </c>
      <c r="R534" cm="1">
        <f t="array" ref="R534">INDEX(D:D,$N534)/INDEX(D:D,$N$2)*1000</f>
        <v>1240.0289050327763</v>
      </c>
      <c r="S534" cm="1">
        <f t="array" ref="S534">INDEX(E:E,$N534)/INDEX(E:E,$N$2)*1000</f>
        <v>1224.1257947800252</v>
      </c>
      <c r="T534" s="82">
        <f t="shared" si="149"/>
        <v>1.1803467414000124E-2</v>
      </c>
      <c r="U534" s="82">
        <f t="shared" si="150"/>
        <v>1.691585398490247E-2</v>
      </c>
      <c r="V534" s="82">
        <f t="shared" si="151"/>
        <v>1.5903110252751047E-2</v>
      </c>
      <c r="W534" s="82" t="str">
        <f t="shared" si="145"/>
        <v/>
      </c>
      <c r="X534" s="82" t="str">
        <f t="shared" si="146"/>
        <v/>
      </c>
      <c r="Y534" s="82" t="str">
        <f t="shared" si="147"/>
        <v/>
      </c>
    </row>
    <row r="535" spans="1:25" ht="15.75" customHeight="1" x14ac:dyDescent="0.2">
      <c r="A535" s="211">
        <v>44246</v>
      </c>
      <c r="B535" s="281">
        <v>1091.3124749999999</v>
      </c>
      <c r="C535" s="281">
        <v>1227.198351</v>
      </c>
      <c r="D535" s="281">
        <v>1227.04512</v>
      </c>
      <c r="E535" s="281">
        <v>1097.7411360000001</v>
      </c>
      <c r="F535" s="281">
        <v>1232.935876</v>
      </c>
      <c r="G535" s="82" t="str">
        <f t="shared" si="139"/>
        <v/>
      </c>
      <c r="H535" s="82" t="str">
        <f t="shared" si="140"/>
        <v/>
      </c>
      <c r="I535" s="82" t="str">
        <f t="shared" si="141"/>
        <v/>
      </c>
      <c r="J535" s="82">
        <f t="shared" si="142"/>
        <v>-6.428661000000147E-3</v>
      </c>
      <c r="K535" s="82">
        <f t="shared" si="143"/>
        <v>-5.7375250000000055E-3</v>
      </c>
      <c r="L535" s="82">
        <f t="shared" si="144"/>
        <v>-5.89075600000001E-3</v>
      </c>
      <c r="N535">
        <f t="shared" si="148"/>
        <v>1460</v>
      </c>
      <c r="O535" s="212" cm="1">
        <f t="array" ref="O535">INDEX($A:$A,N535)</f>
        <v>45593</v>
      </c>
      <c r="P535" cm="1">
        <f t="array" ref="P535">INDEX(B:B,$N535)/INDEX(B:B,$N$2)*1000</f>
        <v>1236.8953134869791</v>
      </c>
      <c r="Q535" cm="1">
        <f t="array" ref="Q535">INDEX(C:C,$N535)/INDEX(C:C,$N$2)*1000</f>
        <v>1240.818327888868</v>
      </c>
      <c r="R535" cm="1">
        <f t="array" ref="R535">INDEX(D:D,$N535)/INDEX(D:D,$N$2)*1000</f>
        <v>1240.0411938800153</v>
      </c>
      <c r="S535" cm="1">
        <f t="array" ref="S535">INDEX(E:E,$N535)/INDEX(E:E,$N$2)*1000</f>
        <v>1224.5364509876085</v>
      </c>
      <c r="T535" s="82">
        <f t="shared" si="149"/>
        <v>1.2358862499370616E-2</v>
      </c>
      <c r="U535" s="82">
        <f t="shared" si="150"/>
        <v>1.6281876901259467E-2</v>
      </c>
      <c r="V535" s="82">
        <f t="shared" si="151"/>
        <v>1.5504742892406739E-2</v>
      </c>
      <c r="W535" s="82" t="str">
        <f t="shared" si="145"/>
        <v/>
      </c>
      <c r="X535" s="82" t="str">
        <f t="shared" si="146"/>
        <v/>
      </c>
      <c r="Y535" s="82" t="str">
        <f t="shared" si="147"/>
        <v/>
      </c>
    </row>
    <row r="536" spans="1:25" ht="15.75" customHeight="1" x14ac:dyDescent="0.2">
      <c r="A536" s="211">
        <v>44249</v>
      </c>
      <c r="B536" s="281">
        <v>1081.7592770000001</v>
      </c>
      <c r="C536" s="281">
        <v>1218.3312900000001</v>
      </c>
      <c r="D536" s="281">
        <v>1217.8134130000001</v>
      </c>
      <c r="E536" s="281">
        <v>1090.6957970000001</v>
      </c>
      <c r="F536" s="281">
        <v>1225.0228520000001</v>
      </c>
      <c r="G536" s="82" t="str">
        <f t="shared" si="139"/>
        <v/>
      </c>
      <c r="H536" s="82" t="str">
        <f t="shared" si="140"/>
        <v/>
      </c>
      <c r="I536" s="82" t="str">
        <f t="shared" si="141"/>
        <v/>
      </c>
      <c r="J536" s="82">
        <f t="shared" si="142"/>
        <v>-8.9365199999999739E-3</v>
      </c>
      <c r="K536" s="82">
        <f t="shared" si="143"/>
        <v>-6.6915619999999764E-3</v>
      </c>
      <c r="L536" s="82">
        <f t="shared" si="144"/>
        <v>-7.2094389999999746E-3</v>
      </c>
      <c r="N536">
        <f t="shared" si="148"/>
        <v>1461</v>
      </c>
      <c r="O536" s="212" cm="1">
        <f t="array" ref="O536">INDEX($A:$A,N536)</f>
        <v>45594</v>
      </c>
      <c r="P536" cm="1">
        <f t="array" ref="P536">INDEX(B:B,$N536)/INDEX(B:B,$N$2)*1000</f>
        <v>1237.568090560794</v>
      </c>
      <c r="Q536" cm="1">
        <f t="array" ref="Q536">INDEX(C:C,$N536)/INDEX(C:C,$N$2)*1000</f>
        <v>1241.378621681429</v>
      </c>
      <c r="R536" cm="1">
        <f t="array" ref="R536">INDEX(D:D,$N536)/INDEX(D:D,$N$2)*1000</f>
        <v>1240.6237705055398</v>
      </c>
      <c r="S536" cm="1">
        <f t="array" ref="S536">INDEX(E:E,$N536)/INDEX(E:E,$N$2)*1000</f>
        <v>1224.7369618486869</v>
      </c>
      <c r="T536" s="82">
        <f t="shared" si="149"/>
        <v>1.2831128712107101E-2</v>
      </c>
      <c r="U536" s="82">
        <f t="shared" si="150"/>
        <v>1.6641659832742108E-2</v>
      </c>
      <c r="V536" s="82">
        <f t="shared" si="151"/>
        <v>1.5886808656852963E-2</v>
      </c>
      <c r="W536" s="82" t="str">
        <f t="shared" si="145"/>
        <v/>
      </c>
      <c r="X536" s="82" t="str">
        <f t="shared" si="146"/>
        <v/>
      </c>
      <c r="Y536" s="82" t="str">
        <f t="shared" si="147"/>
        <v/>
      </c>
    </row>
    <row r="537" spans="1:25" ht="15.75" customHeight="1" x14ac:dyDescent="0.2">
      <c r="A537" s="211">
        <v>44250</v>
      </c>
      <c r="B537" s="281">
        <v>1080.1545920000001</v>
      </c>
      <c r="C537" s="281">
        <v>1216.452736</v>
      </c>
      <c r="D537" s="281">
        <v>1215.949535</v>
      </c>
      <c r="E537" s="281">
        <v>1088.9287850000001</v>
      </c>
      <c r="F537" s="281">
        <v>1223.038221</v>
      </c>
      <c r="G537" s="82" t="str">
        <f t="shared" si="139"/>
        <v/>
      </c>
      <c r="H537" s="82" t="str">
        <f t="shared" si="140"/>
        <v/>
      </c>
      <c r="I537" s="82" t="str">
        <f t="shared" si="141"/>
        <v/>
      </c>
      <c r="J537" s="82">
        <f t="shared" si="142"/>
        <v>-8.7741929999999684E-3</v>
      </c>
      <c r="K537" s="82">
        <f t="shared" si="143"/>
        <v>-6.5854850000000627E-3</v>
      </c>
      <c r="L537" s="82">
        <f t="shared" si="144"/>
        <v>-7.0886860000000523E-3</v>
      </c>
      <c r="N537">
        <f t="shared" si="148"/>
        <v>1462</v>
      </c>
      <c r="O537" s="212" cm="1">
        <f t="array" ref="O537">INDEX($A:$A,N537)</f>
        <v>45595</v>
      </c>
      <c r="P537" cm="1">
        <f t="array" ref="P537">INDEX(B:B,$N537)/INDEX(B:B,$N$2)*1000</f>
        <v>1235.38218589652</v>
      </c>
      <c r="Q537" cm="1">
        <f t="array" ref="Q537">INDEX(C:C,$N537)/INDEX(C:C,$N$2)*1000</f>
        <v>1239.266643144334</v>
      </c>
      <c r="R537" cm="1">
        <f t="array" ref="R537">INDEX(D:D,$N537)/INDEX(D:D,$N$2)*1000</f>
        <v>1238.4971475421239</v>
      </c>
      <c r="S537" cm="1">
        <f t="array" ref="S537">INDEX(E:E,$N537)/INDEX(E:E,$N$2)*1000</f>
        <v>1223.2436166077041</v>
      </c>
      <c r="T537" s="82">
        <f t="shared" si="149"/>
        <v>1.2138569288815916E-2</v>
      </c>
      <c r="U537" s="82">
        <f t="shared" si="150"/>
        <v>1.6023026536629913E-2</v>
      </c>
      <c r="V537" s="82">
        <f t="shared" si="151"/>
        <v>1.5253530934419814E-2</v>
      </c>
      <c r="W537" s="82" t="str">
        <f t="shared" si="145"/>
        <v/>
      </c>
      <c r="X537" s="82" t="str">
        <f t="shared" si="146"/>
        <v/>
      </c>
      <c r="Y537" s="82" t="str">
        <f t="shared" si="147"/>
        <v/>
      </c>
    </row>
    <row r="538" spans="1:25" ht="15.75" customHeight="1" x14ac:dyDescent="0.2">
      <c r="A538" s="211">
        <v>44251</v>
      </c>
      <c r="B538" s="281">
        <v>1079.5983799999999</v>
      </c>
      <c r="C538" s="281">
        <v>1216.848999</v>
      </c>
      <c r="D538" s="281">
        <v>1216.1465109999999</v>
      </c>
      <c r="E538" s="281">
        <v>1087.911762</v>
      </c>
      <c r="F538" s="281">
        <v>1221.8959440000001</v>
      </c>
      <c r="G538" s="82" t="str">
        <f t="shared" si="139"/>
        <v/>
      </c>
      <c r="H538" s="82" t="str">
        <f t="shared" si="140"/>
        <v/>
      </c>
      <c r="I538" s="82" t="str">
        <f t="shared" si="141"/>
        <v/>
      </c>
      <c r="J538" s="82">
        <f t="shared" si="142"/>
        <v>-8.3133820000000462E-3</v>
      </c>
      <c r="K538" s="82">
        <f t="shared" si="143"/>
        <v>-5.0469450000000509E-3</v>
      </c>
      <c r="L538" s="82">
        <f t="shared" si="144"/>
        <v>-5.7494330000001813E-3</v>
      </c>
      <c r="N538">
        <f t="shared" si="148"/>
        <v>1463</v>
      </c>
      <c r="O538" s="212" cm="1">
        <f t="array" ref="O538">INDEX($A:$A,N538)</f>
        <v>45596</v>
      </c>
      <c r="P538" cm="1">
        <f t="array" ref="P538">INDEX(B:B,$N538)/INDEX(B:B,$N$2)*1000</f>
        <v>1230.7091843245476</v>
      </c>
      <c r="Q538" cm="1">
        <f t="array" ref="Q538">INDEX(C:C,$N538)/INDEX(C:C,$N$2)*1000</f>
        <v>1236.1232043574405</v>
      </c>
      <c r="R538" cm="1">
        <f t="array" ref="R538">INDEX(D:D,$N538)/INDEX(D:D,$N$2)*1000</f>
        <v>1235.0507082301101</v>
      </c>
      <c r="S538" cm="1">
        <f t="array" ref="S538">INDEX(E:E,$N538)/INDEX(E:E,$N$2)*1000</f>
        <v>1221.7799983580828</v>
      </c>
      <c r="T538" s="82">
        <f t="shared" si="149"/>
        <v>8.9291859664647286E-3</v>
      </c>
      <c r="U538" s="82">
        <f t="shared" si="150"/>
        <v>1.4343205999357679E-2</v>
      </c>
      <c r="V538" s="82">
        <f t="shared" si="151"/>
        <v>1.3270709872027282E-2</v>
      </c>
      <c r="W538" s="82" t="str">
        <f t="shared" si="145"/>
        <v/>
      </c>
      <c r="X538" s="82" t="str">
        <f t="shared" si="146"/>
        <v/>
      </c>
      <c r="Y538" s="82" t="str">
        <f t="shared" si="147"/>
        <v/>
      </c>
    </row>
    <row r="539" spans="1:25" ht="15.75" customHeight="1" x14ac:dyDescent="0.2">
      <c r="A539" s="211">
        <v>44252</v>
      </c>
      <c r="B539" s="281">
        <v>1068.5744649999999</v>
      </c>
      <c r="C539" s="281">
        <v>1203.275095</v>
      </c>
      <c r="D539" s="281">
        <v>1202.8038819999999</v>
      </c>
      <c r="E539" s="281">
        <v>1079.225087</v>
      </c>
      <c r="F539" s="281">
        <v>1212.1394419999999</v>
      </c>
      <c r="G539" s="82" t="str">
        <f t="shared" si="139"/>
        <v/>
      </c>
      <c r="H539" s="82" t="str">
        <f t="shared" si="140"/>
        <v/>
      </c>
      <c r="I539" s="82" t="str">
        <f t="shared" si="141"/>
        <v/>
      </c>
      <c r="J539" s="82">
        <f t="shared" si="142"/>
        <v>-1.0650622000000113E-2</v>
      </c>
      <c r="K539" s="82">
        <f t="shared" si="143"/>
        <v>-8.864346999999953E-3</v>
      </c>
      <c r="L539" s="82">
        <f t="shared" si="144"/>
        <v>-9.3355599999999875E-3</v>
      </c>
      <c r="N539">
        <f t="shared" si="148"/>
        <v>1464</v>
      </c>
      <c r="O539" s="212" cm="1">
        <f t="array" ref="O539">INDEX($A:$A,N539)</f>
        <v>45597</v>
      </c>
      <c r="P539" cm="1">
        <f t="array" ref="P539">INDEX(B:B,$N539)/INDEX(B:B,$N$2)*1000</f>
        <v>1231.6535148080306</v>
      </c>
      <c r="Q539" cm="1">
        <f t="array" ref="Q539">INDEX(C:C,$N539)/INDEX(C:C,$N$2)*1000</f>
        <v>1236.7391085896286</v>
      </c>
      <c r="R539" cm="1">
        <f t="array" ref="R539">INDEX(D:D,$N539)/INDEX(D:D,$N$2)*1000</f>
        <v>1235.7316721326308</v>
      </c>
      <c r="S539" cm="1">
        <f t="array" ref="S539">INDEX(E:E,$N539)/INDEX(E:E,$N$2)*1000</f>
        <v>1221.2753424752568</v>
      </c>
      <c r="T539" s="82">
        <f t="shared" si="149"/>
        <v>1.0378172332773829E-2</v>
      </c>
      <c r="U539" s="82">
        <f t="shared" si="150"/>
        <v>1.5463766114371766E-2</v>
      </c>
      <c r="V539" s="82">
        <f t="shared" si="151"/>
        <v>1.4456329657373999E-2</v>
      </c>
      <c r="W539" s="82" t="str">
        <f t="shared" si="145"/>
        <v/>
      </c>
      <c r="X539" s="82" t="str">
        <f t="shared" si="146"/>
        <v/>
      </c>
      <c r="Y539" s="82" t="str">
        <f t="shared" si="147"/>
        <v/>
      </c>
    </row>
    <row r="540" spans="1:25" ht="15.75" customHeight="1" x14ac:dyDescent="0.2">
      <c r="A540" s="211">
        <v>44253</v>
      </c>
      <c r="B540" s="281">
        <v>1072.6724469999999</v>
      </c>
      <c r="C540" s="281">
        <v>1208.7327399999999</v>
      </c>
      <c r="D540" s="281">
        <v>1208.0952130000001</v>
      </c>
      <c r="E540" s="281">
        <v>1085.1461939999999</v>
      </c>
      <c r="F540" s="281">
        <v>1218.7897760000001</v>
      </c>
      <c r="G540" s="82" t="str">
        <f t="shared" si="139"/>
        <v/>
      </c>
      <c r="H540" s="82" t="str">
        <f t="shared" si="140"/>
        <v/>
      </c>
      <c r="I540" s="82" t="str">
        <f t="shared" si="141"/>
        <v/>
      </c>
      <c r="J540" s="82">
        <f t="shared" si="142"/>
        <v>-1.2473747000000004E-2</v>
      </c>
      <c r="K540" s="82">
        <f t="shared" si="143"/>
        <v>-1.0057036000000153E-2</v>
      </c>
      <c r="L540" s="82">
        <f t="shared" si="144"/>
        <v>-1.0694563000000016E-2</v>
      </c>
      <c r="N540">
        <f t="shared" si="148"/>
        <v>1465</v>
      </c>
      <c r="O540" s="212" cm="1">
        <f t="array" ref="O540">INDEX($A:$A,N540)</f>
        <v>45600</v>
      </c>
      <c r="P540" cm="1">
        <f t="array" ref="P540">INDEX(B:B,$N540)/INDEX(B:B,$N$2)*1000</f>
        <v>1231.1315836133631</v>
      </c>
      <c r="Q540" cm="1">
        <f t="array" ref="Q540">INDEX(C:C,$N540)/INDEX(C:C,$N$2)*1000</f>
        <v>1237.0912240686325</v>
      </c>
      <c r="R540" cm="1">
        <f t="array" ref="R540">INDEX(D:D,$N540)/INDEX(D:D,$N$2)*1000</f>
        <v>1235.9106421694721</v>
      </c>
      <c r="S540" cm="1">
        <f t="array" ref="S540">INDEX(E:E,$N540)/INDEX(E:E,$N$2)*1000</f>
        <v>1222.0021982358526</v>
      </c>
      <c r="T540" s="82">
        <f t="shared" si="149"/>
        <v>9.1293853775105162E-3</v>
      </c>
      <c r="U540" s="82">
        <f t="shared" si="150"/>
        <v>1.5089025832779953E-2</v>
      </c>
      <c r="V540" s="82">
        <f t="shared" si="151"/>
        <v>1.3908443933619537E-2</v>
      </c>
      <c r="W540" s="82" t="str">
        <f t="shared" si="145"/>
        <v/>
      </c>
      <c r="X540" s="82" t="str">
        <f t="shared" si="146"/>
        <v/>
      </c>
      <c r="Y540" s="82" t="str">
        <f t="shared" si="147"/>
        <v/>
      </c>
    </row>
    <row r="541" spans="1:25" ht="15.75" customHeight="1" x14ac:dyDescent="0.2">
      <c r="A541" s="211">
        <v>44256</v>
      </c>
      <c r="B541" s="281">
        <v>1084.585057</v>
      </c>
      <c r="C541" s="281">
        <v>1220.64327</v>
      </c>
      <c r="D541" s="281">
        <v>1220.293907</v>
      </c>
      <c r="E541" s="281">
        <v>1093.9597920000001</v>
      </c>
      <c r="F541" s="281">
        <v>1228.688832</v>
      </c>
      <c r="G541" s="82" t="str">
        <f t="shared" si="139"/>
        <v/>
      </c>
      <c r="H541" s="82" t="str">
        <f t="shared" si="140"/>
        <v/>
      </c>
      <c r="I541" s="82" t="str">
        <f t="shared" si="141"/>
        <v/>
      </c>
      <c r="J541" s="82">
        <f t="shared" si="142"/>
        <v>-9.374735000000101E-3</v>
      </c>
      <c r="K541" s="82">
        <f t="shared" si="143"/>
        <v>-8.0455620000000182E-3</v>
      </c>
      <c r="L541" s="82">
        <f t="shared" si="144"/>
        <v>-8.3949250000000582E-3</v>
      </c>
      <c r="N541">
        <f t="shared" si="148"/>
        <v>1466</v>
      </c>
      <c r="O541" s="212" cm="1">
        <f t="array" ref="O541">INDEX($A:$A,N541)</f>
        <v>45601</v>
      </c>
      <c r="P541" cm="1">
        <f t="array" ref="P541">INDEX(B:B,$N541)/INDEX(B:B,$N$2)*1000</f>
        <v>1235.9681720237722</v>
      </c>
      <c r="Q541" cm="1">
        <f t="array" ref="Q541">INDEX(C:C,$N541)/INDEX(C:C,$N$2)*1000</f>
        <v>1241.995467147419</v>
      </c>
      <c r="R541" cm="1">
        <f t="array" ref="R541">INDEX(D:D,$N541)/INDEX(D:D,$N$2)*1000</f>
        <v>1240.8014830349664</v>
      </c>
      <c r="S541" cm="1">
        <f t="array" ref="S541">INDEX(E:E,$N541)/INDEX(E:E,$N$2)*1000</f>
        <v>1226.0226683233884</v>
      </c>
      <c r="T541" s="82">
        <f t="shared" si="149"/>
        <v>9.9455037003838235E-3</v>
      </c>
      <c r="U541" s="82">
        <f t="shared" si="150"/>
        <v>1.5972798824030632E-2</v>
      </c>
      <c r="V541" s="82">
        <f t="shared" si="151"/>
        <v>1.477881471157798E-2</v>
      </c>
      <c r="W541" s="82" t="str">
        <f t="shared" si="145"/>
        <v/>
      </c>
      <c r="X541" s="82" t="str">
        <f t="shared" si="146"/>
        <v/>
      </c>
      <c r="Y541" s="82" t="str">
        <f t="shared" si="147"/>
        <v/>
      </c>
    </row>
    <row r="542" spans="1:25" ht="15.75" customHeight="1" x14ac:dyDescent="0.2">
      <c r="A542" s="211">
        <v>44257</v>
      </c>
      <c r="B542" s="281">
        <v>1081.6314170000001</v>
      </c>
      <c r="C542" s="281">
        <v>1216.933348</v>
      </c>
      <c r="D542" s="281">
        <v>1216.660206</v>
      </c>
      <c r="E542" s="281">
        <v>1092.1675560000001</v>
      </c>
      <c r="F542" s="281">
        <v>1226.6758689999999</v>
      </c>
      <c r="G542" s="82" t="str">
        <f t="shared" si="139"/>
        <v/>
      </c>
      <c r="H542" s="82" t="str">
        <f t="shared" si="140"/>
        <v/>
      </c>
      <c r="I542" s="82" t="str">
        <f t="shared" si="141"/>
        <v/>
      </c>
      <c r="J542" s="82">
        <f t="shared" si="142"/>
        <v>-1.0536139000000048E-2</v>
      </c>
      <c r="K542" s="82">
        <f t="shared" si="143"/>
        <v>-9.7425209999998964E-3</v>
      </c>
      <c r="L542" s="82">
        <f t="shared" si="144"/>
        <v>-1.0015662999999904E-2</v>
      </c>
      <c r="N542">
        <f t="shared" si="148"/>
        <v>1467</v>
      </c>
      <c r="O542" s="212" cm="1">
        <f t="array" ref="O542">INDEX($A:$A,N542)</f>
        <v>45602</v>
      </c>
      <c r="P542" cm="1">
        <f t="array" ref="P542">INDEX(B:B,$N542)/INDEX(B:B,$N$2)*1000</f>
        <v>1244.9641874574002</v>
      </c>
      <c r="Q542" cm="1">
        <f t="array" ref="Q542">INDEX(C:C,$N542)/INDEX(C:C,$N$2)*1000</f>
        <v>1247.7972875165403</v>
      </c>
      <c r="R542" cm="1">
        <f t="array" ref="R542">INDEX(D:D,$N542)/INDEX(D:D,$N$2)*1000</f>
        <v>1247.2360616633948</v>
      </c>
      <c r="S542" cm="1">
        <f t="array" ref="S542">INDEX(E:E,$N542)/INDEX(E:E,$N$2)*1000</f>
        <v>1230.4089503620937</v>
      </c>
      <c r="T542" s="82">
        <f t="shared" si="149"/>
        <v>1.4555237095306438E-2</v>
      </c>
      <c r="U542" s="82">
        <f t="shared" si="150"/>
        <v>1.7388337154446619E-2</v>
      </c>
      <c r="V542" s="82">
        <f t="shared" si="151"/>
        <v>1.6827111301301101E-2</v>
      </c>
      <c r="W542" s="82" t="str">
        <f t="shared" si="145"/>
        <v/>
      </c>
      <c r="X542" s="82" t="str">
        <f t="shared" si="146"/>
        <v/>
      </c>
      <c r="Y542" s="82" t="str">
        <f t="shared" si="147"/>
        <v/>
      </c>
    </row>
    <row r="543" spans="1:25" ht="15.75" customHeight="1" x14ac:dyDescent="0.2">
      <c r="A543" s="211">
        <v>44258</v>
      </c>
      <c r="B543" s="281">
        <v>1075.9593970000001</v>
      </c>
      <c r="C543" s="281">
        <v>1210.699809</v>
      </c>
      <c r="D543" s="281">
        <v>1210.399222</v>
      </c>
      <c r="E543" s="281">
        <v>1087.052451</v>
      </c>
      <c r="F543" s="281">
        <v>1220.9308020000001</v>
      </c>
      <c r="G543" s="82" t="str">
        <f t="shared" si="139"/>
        <v/>
      </c>
      <c r="H543" s="82" t="str">
        <f t="shared" si="140"/>
        <v/>
      </c>
      <c r="I543" s="82" t="str">
        <f t="shared" si="141"/>
        <v/>
      </c>
      <c r="J543" s="82">
        <f t="shared" si="142"/>
        <v>-1.1093053999999939E-2</v>
      </c>
      <c r="K543" s="82">
        <f t="shared" si="143"/>
        <v>-1.0230993000000126E-2</v>
      </c>
      <c r="L543" s="82">
        <f t="shared" si="144"/>
        <v>-1.0531580000000077E-2</v>
      </c>
      <c r="N543">
        <f t="shared" si="148"/>
        <v>1468</v>
      </c>
      <c r="O543" s="212" cm="1">
        <f t="array" ref="O543">INDEX($A:$A,N543)</f>
        <v>45603</v>
      </c>
      <c r="P543" cm="1">
        <f t="array" ref="P543">INDEX(B:B,$N543)/INDEX(B:B,$N$2)*1000</f>
        <v>1252.5851573854611</v>
      </c>
      <c r="Q543" cm="1">
        <f t="array" ref="Q543">INDEX(C:C,$N543)/INDEX(C:C,$N$2)*1000</f>
        <v>1255.4039215439163</v>
      </c>
      <c r="R543" cm="1">
        <f t="array" ref="R543">INDEX(D:D,$N543)/INDEX(D:D,$N$2)*1000</f>
        <v>1254.8455355722917</v>
      </c>
      <c r="S543" cm="1">
        <f t="array" ref="S543">INDEX(E:E,$N543)/INDEX(E:E,$N$2)*1000</f>
        <v>1238.6693115917089</v>
      </c>
      <c r="T543" s="82">
        <f t="shared" si="149"/>
        <v>1.3915845793752169E-2</v>
      </c>
      <c r="U543" s="82">
        <f t="shared" si="150"/>
        <v>1.6734609952207394E-2</v>
      </c>
      <c r="V543" s="82">
        <f t="shared" si="151"/>
        <v>1.6176223980582792E-2</v>
      </c>
      <c r="W543" s="82" t="str">
        <f t="shared" si="145"/>
        <v/>
      </c>
      <c r="X543" s="82" t="str">
        <f t="shared" si="146"/>
        <v/>
      </c>
      <c r="Y543" s="82" t="str">
        <f t="shared" si="147"/>
        <v/>
      </c>
    </row>
    <row r="544" spans="1:25" ht="15.75" customHeight="1" x14ac:dyDescent="0.2">
      <c r="A544" s="211">
        <v>44259</v>
      </c>
      <c r="B544" s="281">
        <v>1064.9347969999999</v>
      </c>
      <c r="C544" s="281">
        <v>1199.5534869999999</v>
      </c>
      <c r="D544" s="281">
        <v>1199.010344</v>
      </c>
      <c r="E544" s="281">
        <v>1078.2731699999999</v>
      </c>
      <c r="F544" s="281">
        <v>1211.070289</v>
      </c>
      <c r="G544" s="82" t="str">
        <f t="shared" si="139"/>
        <v/>
      </c>
      <c r="H544" s="82" t="str">
        <f t="shared" si="140"/>
        <v/>
      </c>
      <c r="I544" s="82" t="str">
        <f t="shared" si="141"/>
        <v/>
      </c>
      <c r="J544" s="82">
        <f t="shared" si="142"/>
        <v>-1.3338373000000047E-2</v>
      </c>
      <c r="K544" s="82">
        <f t="shared" si="143"/>
        <v>-1.1516802000000098E-2</v>
      </c>
      <c r="L544" s="82">
        <f t="shared" si="144"/>
        <v>-1.2059944999999971E-2</v>
      </c>
      <c r="N544">
        <f t="shared" si="148"/>
        <v>1469</v>
      </c>
      <c r="O544" s="212" cm="1">
        <f t="array" ref="O544">INDEX($A:$A,N544)</f>
        <v>45604</v>
      </c>
      <c r="P544" cm="1">
        <f t="array" ref="P544">INDEX(B:B,$N544)/INDEX(B:B,$N$2)*1000</f>
        <v>1255.6513490181167</v>
      </c>
      <c r="Q544" cm="1">
        <f t="array" ref="Q544">INDEX(C:C,$N544)/INDEX(C:C,$N$2)*1000</f>
        <v>1257.7081455752711</v>
      </c>
      <c r="R544" cm="1">
        <f t="array" ref="R544">INDEX(D:D,$N544)/INDEX(D:D,$N$2)*1000</f>
        <v>1257.3007023321595</v>
      </c>
      <c r="S544" cm="1">
        <f t="array" ref="S544">INDEX(E:E,$N544)/INDEX(E:E,$N$2)*1000</f>
        <v>1241.0612716763342</v>
      </c>
      <c r="T544" s="82">
        <f t="shared" si="149"/>
        <v>1.4590077341782489E-2</v>
      </c>
      <c r="U544" s="82">
        <f t="shared" si="150"/>
        <v>1.6646873898936973E-2</v>
      </c>
      <c r="V544" s="82">
        <f t="shared" si="151"/>
        <v>1.6239430655825345E-2</v>
      </c>
      <c r="W544" s="82" t="str">
        <f t="shared" si="145"/>
        <v/>
      </c>
      <c r="X544" s="82" t="str">
        <f t="shared" si="146"/>
        <v/>
      </c>
      <c r="Y544" s="82" t="str">
        <f t="shared" si="147"/>
        <v/>
      </c>
    </row>
    <row r="545" spans="1:25" ht="15.75" customHeight="1" x14ac:dyDescent="0.2">
      <c r="A545" s="211">
        <v>44260</v>
      </c>
      <c r="B545" s="281">
        <v>1076.4047250000001</v>
      </c>
      <c r="C545" s="281">
        <v>1210.4458320000001</v>
      </c>
      <c r="D545" s="281">
        <v>1210.292453</v>
      </c>
      <c r="E545" s="281">
        <v>1085.2382540000001</v>
      </c>
      <c r="F545" s="281">
        <v>1218.893174</v>
      </c>
      <c r="G545" s="82" t="str">
        <f t="shared" si="139"/>
        <v/>
      </c>
      <c r="H545" s="82" t="str">
        <f t="shared" si="140"/>
        <v/>
      </c>
      <c r="I545" s="82" t="str">
        <f t="shared" si="141"/>
        <v/>
      </c>
      <c r="J545" s="82">
        <f t="shared" si="142"/>
        <v>-8.833528999999998E-3</v>
      </c>
      <c r="K545" s="82">
        <f t="shared" si="143"/>
        <v>-8.4473419999999359E-3</v>
      </c>
      <c r="L545" s="82">
        <f t="shared" si="144"/>
        <v>-8.6007210000000212E-3</v>
      </c>
      <c r="N545">
        <f t="shared" si="148"/>
        <v>1470</v>
      </c>
      <c r="O545" s="212" cm="1">
        <f t="array" ref="O545">INDEX($A:$A,N545)</f>
        <v>45607</v>
      </c>
      <c r="P545" cm="1">
        <f t="array" ref="P545">INDEX(B:B,$N545)/INDEX(B:B,$N$2)*1000</f>
        <v>1255.2985012283718</v>
      </c>
      <c r="Q545" cm="1">
        <f t="array" ref="Q545">INDEX(C:C,$N545)/INDEX(C:C,$N$2)*1000</f>
        <v>1257.1696623525961</v>
      </c>
      <c r="R545" cm="1">
        <f t="array" ref="R545">INDEX(D:D,$N545)/INDEX(D:D,$N$2)*1000</f>
        <v>1256.7989929743096</v>
      </c>
      <c r="S545" cm="1">
        <f t="array" ref="S545">INDEX(E:E,$N545)/INDEX(E:E,$N$2)*1000</f>
        <v>1240.6456703690565</v>
      </c>
      <c r="T545" s="82">
        <f t="shared" si="149"/>
        <v>1.4652830859315373E-2</v>
      </c>
      <c r="U545" s="82">
        <f t="shared" si="150"/>
        <v>1.6523991983539644E-2</v>
      </c>
      <c r="V545" s="82">
        <f t="shared" si="151"/>
        <v>1.6153322605253151E-2</v>
      </c>
      <c r="W545" s="82" t="str">
        <f t="shared" si="145"/>
        <v/>
      </c>
      <c r="X545" s="82" t="str">
        <f t="shared" si="146"/>
        <v/>
      </c>
      <c r="Y545" s="82" t="str">
        <f t="shared" si="147"/>
        <v/>
      </c>
    </row>
    <row r="546" spans="1:25" ht="15.75" customHeight="1" x14ac:dyDescent="0.2">
      <c r="A546" s="211">
        <v>44263</v>
      </c>
      <c r="B546" s="281">
        <v>1070.4593669999999</v>
      </c>
      <c r="C546" s="281">
        <v>1204.913605</v>
      </c>
      <c r="D546" s="281">
        <v>1204.5360000000001</v>
      </c>
      <c r="E546" s="281">
        <v>1081.843656</v>
      </c>
      <c r="F546" s="281">
        <v>1215.0805069999999</v>
      </c>
      <c r="G546" s="82" t="str">
        <f t="shared" si="139"/>
        <v/>
      </c>
      <c r="H546" s="82" t="str">
        <f t="shared" si="140"/>
        <v/>
      </c>
      <c r="I546" s="82" t="str">
        <f t="shared" si="141"/>
        <v/>
      </c>
      <c r="J546" s="82">
        <f t="shared" si="142"/>
        <v>-1.138428900000008E-2</v>
      </c>
      <c r="K546" s="82">
        <f t="shared" si="143"/>
        <v>-1.0166901999999936E-2</v>
      </c>
      <c r="L546" s="82">
        <f t="shared" si="144"/>
        <v>-1.054450699999984E-2</v>
      </c>
      <c r="N546">
        <f t="shared" si="148"/>
        <v>1471</v>
      </c>
      <c r="O546" s="212" cm="1">
        <f t="array" ref="O546">INDEX($A:$A,N546)</f>
        <v>45608</v>
      </c>
      <c r="P546" cm="1">
        <f t="array" ref="P546">INDEX(B:B,$N546)/INDEX(B:B,$N$2)*1000</f>
        <v>1250.226274051734</v>
      </c>
      <c r="Q546" cm="1">
        <f t="array" ref="Q546">INDEX(C:C,$N546)/INDEX(C:C,$N$2)*1000</f>
        <v>1251.3512181208459</v>
      </c>
      <c r="R546" cm="1">
        <f t="array" ref="R546">INDEX(D:D,$N546)/INDEX(D:D,$N$2)*1000</f>
        <v>1251.1283711591636</v>
      </c>
      <c r="S546" cm="1">
        <f t="array" ref="S546">INDEX(E:E,$N546)/INDEX(E:E,$N$2)*1000</f>
        <v>1235.3837614914439</v>
      </c>
      <c r="T546" s="82">
        <f t="shared" si="149"/>
        <v>1.4842512560290061E-2</v>
      </c>
      <c r="U546" s="82">
        <f t="shared" si="150"/>
        <v>1.5967456629402021E-2</v>
      </c>
      <c r="V546" s="82">
        <f t="shared" si="151"/>
        <v>1.5744609667719716E-2</v>
      </c>
      <c r="W546" s="82" t="str">
        <f t="shared" si="145"/>
        <v/>
      </c>
      <c r="X546" s="82" t="str">
        <f t="shared" si="146"/>
        <v/>
      </c>
      <c r="Y546" s="82" t="str">
        <f t="shared" si="147"/>
        <v/>
      </c>
    </row>
    <row r="547" spans="1:25" ht="15.75" customHeight="1" x14ac:dyDescent="0.2">
      <c r="A547" s="211">
        <v>44264</v>
      </c>
      <c r="B547" s="281">
        <v>1079.136827</v>
      </c>
      <c r="C547" s="281">
        <v>1212.8590799999999</v>
      </c>
      <c r="D547" s="281">
        <v>1212.8339129999999</v>
      </c>
      <c r="E547" s="281">
        <v>1088.468989</v>
      </c>
      <c r="F547" s="281">
        <v>1222.521798</v>
      </c>
      <c r="G547" s="82" t="str">
        <f t="shared" si="139"/>
        <v/>
      </c>
      <c r="H547" s="82" t="str">
        <f t="shared" si="140"/>
        <v/>
      </c>
      <c r="I547" s="82" t="str">
        <f t="shared" si="141"/>
        <v/>
      </c>
      <c r="J547" s="82">
        <f t="shared" si="142"/>
        <v>-9.3321619999999252E-3</v>
      </c>
      <c r="K547" s="82">
        <f t="shared" si="143"/>
        <v>-9.6627180000000406E-3</v>
      </c>
      <c r="L547" s="82">
        <f t="shared" si="144"/>
        <v>-9.6878850000000506E-3</v>
      </c>
      <c r="N547">
        <f t="shared" si="148"/>
        <v>1472</v>
      </c>
      <c r="O547" s="212" cm="1">
        <f t="array" ref="O547">INDEX($A:$A,N547)</f>
        <v>45609</v>
      </c>
      <c r="P547" cm="1">
        <f t="array" ref="P547">INDEX(B:B,$N547)/INDEX(B:B,$N$2)*1000</f>
        <v>1249.2961497711592</v>
      </c>
      <c r="Q547" cm="1">
        <f t="array" ref="Q547">INDEX(C:C,$N547)/INDEX(C:C,$N$2)*1000</f>
        <v>1250.36914201888</v>
      </c>
      <c r="R547" cm="1">
        <f t="array" ref="R547">INDEX(D:D,$N547)/INDEX(D:D,$N$2)*1000</f>
        <v>1250.1565869635576</v>
      </c>
      <c r="S547" cm="1">
        <f t="array" ref="S547">INDEX(E:E,$N547)/INDEX(E:E,$N$2)*1000</f>
        <v>1234.1279939687283</v>
      </c>
      <c r="T547" s="82">
        <f t="shared" si="149"/>
        <v>1.5168155802430874E-2</v>
      </c>
      <c r="U547" s="82">
        <f t="shared" si="150"/>
        <v>1.6241148050151651E-2</v>
      </c>
      <c r="V547" s="82">
        <f t="shared" si="151"/>
        <v>1.6028592994829297E-2</v>
      </c>
      <c r="W547" s="82" t="str">
        <f t="shared" si="145"/>
        <v/>
      </c>
      <c r="X547" s="82" t="str">
        <f t="shared" si="146"/>
        <v/>
      </c>
      <c r="Y547" s="82" t="str">
        <f t="shared" si="147"/>
        <v/>
      </c>
    </row>
    <row r="548" spans="1:25" ht="15.75" customHeight="1" x14ac:dyDescent="0.2">
      <c r="A548" s="211">
        <v>44265</v>
      </c>
      <c r="B548" s="281">
        <v>1082.6261830000001</v>
      </c>
      <c r="C548" s="281">
        <v>1216.707124</v>
      </c>
      <c r="D548" s="281">
        <v>1216.6962559999999</v>
      </c>
      <c r="E548" s="281">
        <v>1092.4397730000001</v>
      </c>
      <c r="F548" s="281">
        <v>1226.981612</v>
      </c>
      <c r="G548" s="82" t="str">
        <f t="shared" si="139"/>
        <v/>
      </c>
      <c r="H548" s="82" t="str">
        <f t="shared" si="140"/>
        <v/>
      </c>
      <c r="I548" s="82" t="str">
        <f t="shared" si="141"/>
        <v/>
      </c>
      <c r="J548" s="82">
        <f t="shared" si="142"/>
        <v>-9.8135899999999762E-3</v>
      </c>
      <c r="K548" s="82">
        <f t="shared" si="143"/>
        <v>-1.0274488000000019E-2</v>
      </c>
      <c r="L548" s="82">
        <f t="shared" si="144"/>
        <v>-1.0285356000000093E-2</v>
      </c>
      <c r="N548">
        <f t="shared" si="148"/>
        <v>1473</v>
      </c>
      <c r="O548" s="212" cm="1">
        <f t="array" ref="O548">INDEX($A:$A,N548)</f>
        <v>45610</v>
      </c>
      <c r="P548" cm="1">
        <f t="array" ref="P548">INDEX(B:B,$N548)/INDEX(B:B,$N$2)*1000</f>
        <v>1250.9216472753631</v>
      </c>
      <c r="Q548" cm="1">
        <f t="array" ref="Q548">INDEX(C:C,$N548)/INDEX(C:C,$N$2)*1000</f>
        <v>1251.4522873061087</v>
      </c>
      <c r="R548" cm="1">
        <f t="array" ref="R548">INDEX(D:D,$N548)/INDEX(D:D,$N$2)*1000</f>
        <v>1251.3471697134921</v>
      </c>
      <c r="S548" cm="1">
        <f t="array" ref="S548">INDEX(E:E,$N548)/INDEX(E:E,$N$2)*1000</f>
        <v>1235.9627815229042</v>
      </c>
      <c r="T548" s="82">
        <f t="shared" si="149"/>
        <v>1.4958865752458906E-2</v>
      </c>
      <c r="U548" s="82">
        <f t="shared" si="150"/>
        <v>1.5489505783204549E-2</v>
      </c>
      <c r="V548" s="82">
        <f t="shared" si="151"/>
        <v>1.538438819058797E-2</v>
      </c>
      <c r="W548" s="82" t="str">
        <f t="shared" si="145"/>
        <v/>
      </c>
      <c r="X548" s="82" t="str">
        <f t="shared" si="146"/>
        <v/>
      </c>
      <c r="Y548" s="82" t="str">
        <f t="shared" si="147"/>
        <v/>
      </c>
    </row>
    <row r="549" spans="1:25" ht="15.75" customHeight="1" x14ac:dyDescent="0.2">
      <c r="A549" s="211">
        <v>44266</v>
      </c>
      <c r="B549" s="281">
        <v>1085.463317</v>
      </c>
      <c r="C549" s="281">
        <v>1219.223475</v>
      </c>
      <c r="D549" s="281">
        <v>1219.3437329999999</v>
      </c>
      <c r="E549" s="281">
        <v>1092.1950999999999</v>
      </c>
      <c r="F549" s="281">
        <v>1226.706805</v>
      </c>
      <c r="G549" s="82" t="str">
        <f t="shared" si="139"/>
        <v/>
      </c>
      <c r="H549" s="82" t="str">
        <f t="shared" si="140"/>
        <v/>
      </c>
      <c r="I549" s="82" t="str">
        <f t="shared" si="141"/>
        <v/>
      </c>
      <c r="J549" s="82">
        <f t="shared" si="142"/>
        <v>-6.7317829999999504E-3</v>
      </c>
      <c r="K549" s="82">
        <f t="shared" si="143"/>
        <v>-7.4833300000000233E-3</v>
      </c>
      <c r="L549" s="82">
        <f t="shared" si="144"/>
        <v>-7.3630720000001024E-3</v>
      </c>
      <c r="N549">
        <f t="shared" si="148"/>
        <v>1474</v>
      </c>
      <c r="O549" s="212" cm="1">
        <f t="array" ref="O549">INDEX($A:$A,N549)</f>
        <v>45611</v>
      </c>
      <c r="P549" cm="1">
        <f t="array" ref="P549">INDEX(B:B,$N549)/INDEX(B:B,$N$2)*1000</f>
        <v>1246.8659585489318</v>
      </c>
      <c r="Q549" cm="1">
        <f t="array" ref="Q549">INDEX(C:C,$N549)/INDEX(C:C,$N$2)*1000</f>
        <v>1247.2118599344753</v>
      </c>
      <c r="R549" cm="1">
        <f t="array" ref="R549">INDEX(D:D,$N549)/INDEX(D:D,$N$2)*1000</f>
        <v>1247.1433387567777</v>
      </c>
      <c r="S549" cm="1">
        <f t="array" ref="S549">INDEX(E:E,$N549)/INDEX(E:E,$N$2)*1000</f>
        <v>1232.3605710011138</v>
      </c>
      <c r="T549" s="82">
        <f t="shared" si="149"/>
        <v>1.4505387547817918E-2</v>
      </c>
      <c r="U549" s="82">
        <f t="shared" si="150"/>
        <v>1.4851288933361502E-2</v>
      </c>
      <c r="V549" s="82">
        <f t="shared" si="151"/>
        <v>1.4782767755663827E-2</v>
      </c>
      <c r="W549" s="82" t="str">
        <f t="shared" si="145"/>
        <v/>
      </c>
      <c r="X549" s="82" t="str">
        <f t="shared" si="146"/>
        <v/>
      </c>
      <c r="Y549" s="82" t="str">
        <f t="shared" si="147"/>
        <v/>
      </c>
    </row>
    <row r="550" spans="1:25" ht="15.75" customHeight="1" x14ac:dyDescent="0.2">
      <c r="A550" s="211">
        <v>44267</v>
      </c>
      <c r="B550" s="281">
        <v>1078.3080399999999</v>
      </c>
      <c r="C550" s="281">
        <v>1212.013363</v>
      </c>
      <c r="D550" s="281">
        <v>1211.9714799999999</v>
      </c>
      <c r="E550" s="281">
        <v>1084.9482889999999</v>
      </c>
      <c r="F550" s="281">
        <v>1218.567497</v>
      </c>
      <c r="G550" s="82" t="str">
        <f t="shared" si="139"/>
        <v/>
      </c>
      <c r="H550" s="82" t="str">
        <f t="shared" si="140"/>
        <v/>
      </c>
      <c r="I550" s="82" t="str">
        <f t="shared" si="141"/>
        <v/>
      </c>
      <c r="J550" s="82">
        <f t="shared" si="142"/>
        <v>-6.6402490000000399E-3</v>
      </c>
      <c r="K550" s="82">
        <f t="shared" si="143"/>
        <v>-6.5541339999999762E-3</v>
      </c>
      <c r="L550" s="82">
        <f t="shared" si="144"/>
        <v>-6.5960170000000746E-3</v>
      </c>
      <c r="N550">
        <f t="shared" si="148"/>
        <v>1475</v>
      </c>
      <c r="O550" s="212" cm="1">
        <f t="array" ref="O550">INDEX($A:$A,N550)</f>
        <v>45614</v>
      </c>
      <c r="P550" cm="1">
        <f t="array" ref="P550">INDEX(B:B,$N550)/INDEX(B:B,$N$2)*1000</f>
        <v>1247.7220775607072</v>
      </c>
      <c r="Q550" cm="1">
        <f t="array" ref="Q550">INDEX(C:C,$N550)/INDEX(C:C,$N$2)*1000</f>
        <v>1248.343592210937</v>
      </c>
      <c r="R550" cm="1">
        <f t="array" ref="R550">INDEX(D:D,$N550)/INDEX(D:D,$N$2)*1000</f>
        <v>1248.2204733651063</v>
      </c>
      <c r="S550" cm="1">
        <f t="array" ref="S550">INDEX(E:E,$N550)/INDEX(E:E,$N$2)*1000</f>
        <v>1233.2621882961635</v>
      </c>
      <c r="T550" s="82">
        <f t="shared" si="149"/>
        <v>1.445988926454379E-2</v>
      </c>
      <c r="U550" s="82">
        <f t="shared" si="150"/>
        <v>1.5081403914773545E-2</v>
      </c>
      <c r="V550" s="82">
        <f t="shared" si="151"/>
        <v>1.4958285068942815E-2</v>
      </c>
      <c r="W550" s="82" t="str">
        <f t="shared" si="145"/>
        <v/>
      </c>
      <c r="X550" s="82" t="str">
        <f t="shared" si="146"/>
        <v/>
      </c>
      <c r="Y550" s="82" t="str">
        <f t="shared" si="147"/>
        <v/>
      </c>
    </row>
    <row r="551" spans="1:25" ht="15.75" customHeight="1" x14ac:dyDescent="0.2">
      <c r="A551" s="211">
        <v>44270</v>
      </c>
      <c r="B551" s="281">
        <v>1081.5501870000001</v>
      </c>
      <c r="C551" s="281">
        <v>1214.951513</v>
      </c>
      <c r="D551" s="281">
        <v>1215.0472629999999</v>
      </c>
      <c r="E551" s="281">
        <v>1087.2156399999999</v>
      </c>
      <c r="F551" s="281">
        <v>1221.1140889999999</v>
      </c>
      <c r="G551" s="82" t="str">
        <f t="shared" si="139"/>
        <v/>
      </c>
      <c r="H551" s="82" t="str">
        <f t="shared" si="140"/>
        <v/>
      </c>
      <c r="I551" s="82" t="str">
        <f t="shared" si="141"/>
        <v/>
      </c>
      <c r="J551" s="82">
        <f t="shared" si="142"/>
        <v>-5.665452999999843E-3</v>
      </c>
      <c r="K551" s="82">
        <f t="shared" si="143"/>
        <v>-6.1625759999999448E-3</v>
      </c>
      <c r="L551" s="82">
        <f t="shared" si="144"/>
        <v>-6.0668259999999922E-3</v>
      </c>
      <c r="N551">
        <f t="shared" si="148"/>
        <v>1476</v>
      </c>
      <c r="O551" s="212" cm="1">
        <f t="array" ref="O551">INDEX($A:$A,N551)</f>
        <v>45615</v>
      </c>
      <c r="P551" cm="1">
        <f t="array" ref="P551">INDEX(B:B,$N551)/INDEX(B:B,$N$2)*1000</f>
        <v>1244.3679931491147</v>
      </c>
      <c r="Q551" cm="1">
        <f t="array" ref="Q551">INDEX(C:C,$N551)/INDEX(C:C,$N$2)*1000</f>
        <v>1245.6490149695369</v>
      </c>
      <c r="R551" cm="1">
        <f t="array" ref="R551">INDEX(D:D,$N551)/INDEX(D:D,$N$2)*1000</f>
        <v>1245.3952504519114</v>
      </c>
      <c r="S551" cm="1">
        <f t="array" ref="S551">INDEX(E:E,$N551)/INDEX(E:E,$N$2)*1000</f>
        <v>1229.7024622673262</v>
      </c>
      <c r="T551" s="82">
        <f t="shared" si="149"/>
        <v>1.4665530881788527E-2</v>
      </c>
      <c r="U551" s="82">
        <f t="shared" si="150"/>
        <v>1.5946552702210737E-2</v>
      </c>
      <c r="V551" s="82">
        <f t="shared" si="151"/>
        <v>1.5692788184585197E-2</v>
      </c>
      <c r="W551" s="82" t="str">
        <f t="shared" si="145"/>
        <v/>
      </c>
      <c r="X551" s="82" t="str">
        <f t="shared" si="146"/>
        <v/>
      </c>
      <c r="Y551" s="82" t="str">
        <f t="shared" si="147"/>
        <v/>
      </c>
    </row>
    <row r="552" spans="1:25" ht="15.75" customHeight="1" x14ac:dyDescent="0.2">
      <c r="A552" s="211">
        <v>44271</v>
      </c>
      <c r="B552" s="281">
        <v>1079.229225</v>
      </c>
      <c r="C552" s="281">
        <v>1212.252565</v>
      </c>
      <c r="D552" s="281">
        <v>1212.3660050000001</v>
      </c>
      <c r="E552" s="281">
        <v>1084.729257</v>
      </c>
      <c r="F552" s="281">
        <v>1218.32149</v>
      </c>
      <c r="G552" s="82" t="str">
        <f t="shared" si="139"/>
        <v/>
      </c>
      <c r="H552" s="82" t="str">
        <f t="shared" si="140"/>
        <v/>
      </c>
      <c r="I552" s="82" t="str">
        <f t="shared" si="141"/>
        <v/>
      </c>
      <c r="J552" s="82">
        <f t="shared" si="142"/>
        <v>-5.5000319999999195E-3</v>
      </c>
      <c r="K552" s="82">
        <f t="shared" si="143"/>
        <v>-6.0689250000000357E-3</v>
      </c>
      <c r="L552" s="82">
        <f t="shared" si="144"/>
        <v>-5.9554849999999531E-3</v>
      </c>
      <c r="N552">
        <f t="shared" si="148"/>
        <v>1477</v>
      </c>
      <c r="O552" s="212" cm="1">
        <f t="array" ref="O552">INDEX($A:$A,N552)</f>
        <v>45616</v>
      </c>
      <c r="P552" cm="1">
        <f t="array" ref="P552">INDEX(B:B,$N552)/INDEX(B:B,$N$2)*1000</f>
        <v>1241.8123323546033</v>
      </c>
      <c r="Q552" cm="1">
        <f t="array" ref="Q552">INDEX(C:C,$N552)/INDEX(C:C,$N$2)*1000</f>
        <v>1243.4240978662021</v>
      </c>
      <c r="R552" cm="1">
        <f t="array" ref="R552">INDEX(D:D,$N552)/INDEX(D:D,$N$2)*1000</f>
        <v>1243.1048137252335</v>
      </c>
      <c r="S552" cm="1">
        <f t="array" ref="S552">INDEX(E:E,$N552)/INDEX(E:E,$N$2)*1000</f>
        <v>1226.9206725648662</v>
      </c>
      <c r="T552" s="82">
        <f t="shared" si="149"/>
        <v>1.4891659789737105E-2</v>
      </c>
      <c r="U552" s="82">
        <f t="shared" si="150"/>
        <v>1.6503425301335937E-2</v>
      </c>
      <c r="V552" s="82">
        <f t="shared" si="151"/>
        <v>1.6184141160367288E-2</v>
      </c>
      <c r="W552" s="82" t="str">
        <f t="shared" si="145"/>
        <v/>
      </c>
      <c r="X552" s="82" t="str">
        <f t="shared" si="146"/>
        <v/>
      </c>
      <c r="Y552" s="82" t="str">
        <f t="shared" si="147"/>
        <v/>
      </c>
    </row>
    <row r="553" spans="1:25" ht="15.75" customHeight="1" x14ac:dyDescent="0.2">
      <c r="A553" s="211">
        <v>44272</v>
      </c>
      <c r="B553" s="281">
        <v>1079.5862850000001</v>
      </c>
      <c r="C553" s="281">
        <v>1212.3830149999999</v>
      </c>
      <c r="D553" s="281">
        <v>1212.549297</v>
      </c>
      <c r="E553" s="281">
        <v>1084.262772</v>
      </c>
      <c r="F553" s="281">
        <v>1217.797554</v>
      </c>
      <c r="G553" s="82" t="str">
        <f t="shared" si="139"/>
        <v/>
      </c>
      <c r="H553" s="82" t="str">
        <f t="shared" si="140"/>
        <v/>
      </c>
      <c r="I553" s="82" t="str">
        <f t="shared" si="141"/>
        <v/>
      </c>
      <c r="J553" s="82">
        <f t="shared" si="142"/>
        <v>-4.6764869999999523E-3</v>
      </c>
      <c r="K553" s="82">
        <f t="shared" si="143"/>
        <v>-5.4145390000001044E-3</v>
      </c>
      <c r="L553" s="82">
        <f t="shared" si="144"/>
        <v>-5.2482569999999671E-3</v>
      </c>
      <c r="N553">
        <f t="shared" si="148"/>
        <v>1478</v>
      </c>
      <c r="O553" s="212" cm="1">
        <f t="array" ref="O553">INDEX($A:$A,N553)</f>
        <v>45617</v>
      </c>
      <c r="P553" cm="1">
        <f t="array" ref="P553">INDEX(B:B,$N553)/INDEX(B:B,$N$2)*1000</f>
        <v>1238.5045829423711</v>
      </c>
      <c r="Q553" cm="1">
        <f t="array" ref="Q553">INDEX(C:C,$N553)/INDEX(C:C,$N$2)*1000</f>
        <v>1239.5949249615501</v>
      </c>
      <c r="R553" cm="1">
        <f t="array" ref="R553">INDEX(D:D,$N553)/INDEX(D:D,$N$2)*1000</f>
        <v>1239.3789327142276</v>
      </c>
      <c r="S553" cm="1">
        <f t="array" ref="S553">INDEX(E:E,$N553)/INDEX(E:E,$N$2)*1000</f>
        <v>1223.0311212207037</v>
      </c>
      <c r="T553" s="82">
        <f t="shared" si="149"/>
        <v>1.5473461721667491E-2</v>
      </c>
      <c r="U553" s="82">
        <f t="shared" si="150"/>
        <v>1.6563803740846424E-2</v>
      </c>
      <c r="V553" s="82">
        <f t="shared" si="151"/>
        <v>1.6347811493523979E-2</v>
      </c>
      <c r="W553" s="82" t="str">
        <f t="shared" si="145"/>
        <v/>
      </c>
      <c r="X553" s="82" t="str">
        <f t="shared" si="146"/>
        <v/>
      </c>
      <c r="Y553" s="82" t="str">
        <f t="shared" si="147"/>
        <v/>
      </c>
    </row>
    <row r="554" spans="1:25" ht="15.75" customHeight="1" x14ac:dyDescent="0.2">
      <c r="A554" s="211">
        <v>44273</v>
      </c>
      <c r="B554" s="281">
        <v>1074.645446</v>
      </c>
      <c r="C554" s="281">
        <v>1207.6588280000001</v>
      </c>
      <c r="D554" s="281">
        <v>1207.663487</v>
      </c>
      <c r="E554" s="281">
        <v>1080.104106</v>
      </c>
      <c r="F554" s="281">
        <v>1213.126718</v>
      </c>
      <c r="G554" s="82" t="str">
        <f t="shared" si="139"/>
        <v/>
      </c>
      <c r="H554" s="82" t="str">
        <f t="shared" si="140"/>
        <v/>
      </c>
      <c r="I554" s="82" t="str">
        <f t="shared" si="141"/>
        <v/>
      </c>
      <c r="J554" s="82">
        <f t="shared" si="142"/>
        <v>-5.4586600000000093E-3</v>
      </c>
      <c r="K554" s="82">
        <f t="shared" si="143"/>
        <v>-5.4678899999998972E-3</v>
      </c>
      <c r="L554" s="82">
        <f t="shared" si="144"/>
        <v>-5.4632309999999504E-3</v>
      </c>
      <c r="N554">
        <f t="shared" si="148"/>
        <v>1479</v>
      </c>
      <c r="O554" s="212" cm="1">
        <f t="array" ref="O554">INDEX($A:$A,N554)</f>
        <v>45618</v>
      </c>
      <c r="P554" cm="1">
        <f t="array" ref="P554">INDEX(B:B,$N554)/INDEX(B:B,$N$2)*1000</f>
        <v>1241.4592181569278</v>
      </c>
      <c r="Q554" cm="1">
        <f t="array" ref="Q554">INDEX(C:C,$N554)/INDEX(C:C,$N$2)*1000</f>
        <v>1242.80151354847</v>
      </c>
      <c r="R554" cm="1">
        <f t="array" ref="R554">INDEX(D:D,$N554)/INDEX(D:D,$N$2)*1000</f>
        <v>1242.5356106867685</v>
      </c>
      <c r="S554" cm="1">
        <f t="array" ref="S554">INDEX(E:E,$N554)/INDEX(E:E,$N$2)*1000</f>
        <v>1225.9330537050903</v>
      </c>
      <c r="T554" s="82">
        <f t="shared" si="149"/>
        <v>1.5526164451837531E-2</v>
      </c>
      <c r="U554" s="82">
        <f t="shared" si="150"/>
        <v>1.6868459843379695E-2</v>
      </c>
      <c r="V554" s="82">
        <f t="shared" si="151"/>
        <v>1.6602556981678163E-2</v>
      </c>
      <c r="W554" s="82" t="str">
        <f t="shared" si="145"/>
        <v/>
      </c>
      <c r="X554" s="82" t="str">
        <f t="shared" si="146"/>
        <v/>
      </c>
      <c r="Y554" s="82" t="str">
        <f t="shared" si="147"/>
        <v/>
      </c>
    </row>
    <row r="555" spans="1:25" ht="15.75" customHeight="1" x14ac:dyDescent="0.2">
      <c r="A555" s="211">
        <v>44274</v>
      </c>
      <c r="B555" s="281">
        <v>1076.041827</v>
      </c>
      <c r="C555" s="281">
        <v>1208.148578</v>
      </c>
      <c r="D555" s="281">
        <v>1208.363873</v>
      </c>
      <c r="E555" s="281">
        <v>1081.5898119999999</v>
      </c>
      <c r="F555" s="281">
        <v>1214.7954</v>
      </c>
      <c r="G555" s="82" t="str">
        <f t="shared" si="139"/>
        <v/>
      </c>
      <c r="H555" s="82" t="str">
        <f t="shared" si="140"/>
        <v/>
      </c>
      <c r="I555" s="82" t="str">
        <f t="shared" si="141"/>
        <v/>
      </c>
      <c r="J555" s="82">
        <f t="shared" si="142"/>
        <v>-5.5479849999999263E-3</v>
      </c>
      <c r="K555" s="82">
        <f t="shared" si="143"/>
        <v>-6.646821999999929E-3</v>
      </c>
      <c r="L555" s="82">
        <f t="shared" si="144"/>
        <v>-6.4315269999999604E-3</v>
      </c>
      <c r="N555">
        <f t="shared" si="148"/>
        <v>1480</v>
      </c>
      <c r="O555" s="212" cm="1">
        <f t="array" ref="O555">INDEX($A:$A,N555)</f>
        <v>45621</v>
      </c>
      <c r="P555" cm="1">
        <f t="array" ref="P555">INDEX(B:B,$N555)/INDEX(B:B,$N$2)*1000</f>
        <v>1249.7412555787889</v>
      </c>
      <c r="Q555" cm="1">
        <f t="array" ref="Q555">INDEX(C:C,$N555)/INDEX(C:C,$N$2)*1000</f>
        <v>1251.3219061504958</v>
      </c>
      <c r="R555" cm="1">
        <f t="array" ref="R555">INDEX(D:D,$N555)/INDEX(D:D,$N$2)*1000</f>
        <v>1251.0087859000307</v>
      </c>
      <c r="S555" cm="1">
        <f t="array" ref="S555">INDEX(E:E,$N555)/INDEX(E:E,$N$2)*1000</f>
        <v>1234.6169793498284</v>
      </c>
      <c r="T555" s="82">
        <f t="shared" si="149"/>
        <v>1.5124276228960525E-2</v>
      </c>
      <c r="U555" s="82">
        <f t="shared" si="150"/>
        <v>1.6704926800667409E-2</v>
      </c>
      <c r="V555" s="82">
        <f t="shared" si="151"/>
        <v>1.639180655020232E-2</v>
      </c>
      <c r="W555" s="82" t="str">
        <f t="shared" si="145"/>
        <v/>
      </c>
      <c r="X555" s="82" t="str">
        <f t="shared" si="146"/>
        <v/>
      </c>
      <c r="Y555" s="82" t="str">
        <f t="shared" si="147"/>
        <v/>
      </c>
    </row>
    <row r="556" spans="1:25" ht="15.75" customHeight="1" x14ac:dyDescent="0.2">
      <c r="A556" s="211">
        <v>44277</v>
      </c>
      <c r="B556" s="281">
        <v>1079.266132</v>
      </c>
      <c r="C556" s="281">
        <v>1212.266441</v>
      </c>
      <c r="D556" s="281">
        <v>1212.385266</v>
      </c>
      <c r="E556" s="281">
        <v>1084.7013039999999</v>
      </c>
      <c r="F556" s="281">
        <v>1218.290094</v>
      </c>
      <c r="G556" s="82" t="str">
        <f t="shared" si="139"/>
        <v/>
      </c>
      <c r="H556" s="82" t="str">
        <f t="shared" si="140"/>
        <v/>
      </c>
      <c r="I556" s="82" t="str">
        <f t="shared" si="141"/>
        <v/>
      </c>
      <c r="J556" s="82">
        <f t="shared" si="142"/>
        <v>-5.4351719999999656E-3</v>
      </c>
      <c r="K556" s="82">
        <f t="shared" si="143"/>
        <v>-6.0236529999999674E-3</v>
      </c>
      <c r="L556" s="82">
        <f t="shared" si="144"/>
        <v>-5.9048279999999523E-3</v>
      </c>
      <c r="N556">
        <f t="shared" si="148"/>
        <v>1481</v>
      </c>
      <c r="O556" s="212" cm="1">
        <f t="array" ref="O556">INDEX($A:$A,N556)</f>
        <v>45622</v>
      </c>
      <c r="P556" cm="1">
        <f t="array" ref="P556">INDEX(B:B,$N556)/INDEX(B:B,$N$2)*1000</f>
        <v>1254.2746708125171</v>
      </c>
      <c r="Q556" cm="1">
        <f t="array" ref="Q556">INDEX(C:C,$N556)/INDEX(C:C,$N$2)*1000</f>
        <v>1255.5501268153807</v>
      </c>
      <c r="R556" cm="1">
        <f t="array" ref="R556">INDEX(D:D,$N556)/INDEX(D:D,$N$2)*1000</f>
        <v>1255.2974637958694</v>
      </c>
      <c r="S556" cm="1">
        <f t="array" ref="S556">INDEX(E:E,$N556)/INDEX(E:E,$N$2)*1000</f>
        <v>1238.7483573477023</v>
      </c>
      <c r="T556" s="82">
        <f t="shared" si="149"/>
        <v>1.5526313464814848E-2</v>
      </c>
      <c r="U556" s="82">
        <f t="shared" si="150"/>
        <v>1.680176946767847E-2</v>
      </c>
      <c r="V556" s="82">
        <f t="shared" si="151"/>
        <v>1.6549106448167095E-2</v>
      </c>
      <c r="W556" s="82" t="str">
        <f t="shared" si="145"/>
        <v/>
      </c>
      <c r="X556" s="82" t="str">
        <f t="shared" si="146"/>
        <v/>
      </c>
      <c r="Y556" s="82" t="str">
        <f t="shared" si="147"/>
        <v/>
      </c>
    </row>
    <row r="557" spans="1:25" ht="15.75" customHeight="1" x14ac:dyDescent="0.2">
      <c r="A557" s="211">
        <v>44278</v>
      </c>
      <c r="B557" s="281">
        <v>1076.652077</v>
      </c>
      <c r="C557" s="281">
        <v>1210.7758980000001</v>
      </c>
      <c r="D557" s="281">
        <v>1210.612355</v>
      </c>
      <c r="E557" s="281">
        <v>1084.896422</v>
      </c>
      <c r="F557" s="281">
        <v>1218.509243</v>
      </c>
      <c r="G557" s="82" t="str">
        <f t="shared" si="139"/>
        <v/>
      </c>
      <c r="H557" s="82" t="str">
        <f t="shared" si="140"/>
        <v/>
      </c>
      <c r="I557" s="82" t="str">
        <f t="shared" si="141"/>
        <v/>
      </c>
      <c r="J557" s="82">
        <f t="shared" si="142"/>
        <v>-8.2443450000000661E-3</v>
      </c>
      <c r="K557" s="82">
        <f t="shared" si="143"/>
        <v>-7.7333449999998716E-3</v>
      </c>
      <c r="L557" s="82">
        <f t="shared" si="144"/>
        <v>-7.8968879999999891E-3</v>
      </c>
      <c r="N557">
        <f t="shared" si="148"/>
        <v>1482</v>
      </c>
      <c r="O557" s="212" cm="1">
        <f t="array" ref="O557">INDEX($A:$A,N557)</f>
        <v>45623</v>
      </c>
      <c r="P557" cm="1">
        <f t="array" ref="P557">INDEX(B:B,$N557)/INDEX(B:B,$N$2)*1000</f>
        <v>1255.4670489630623</v>
      </c>
      <c r="Q557" cm="1">
        <f t="array" ref="Q557">INDEX(C:C,$N557)/INDEX(C:C,$N$2)*1000</f>
        <v>1256.2934271720601</v>
      </c>
      <c r="R557" cm="1">
        <f t="array" ref="R557">INDEX(D:D,$N557)/INDEX(D:D,$N$2)*1000</f>
        <v>1256.1297248362416</v>
      </c>
      <c r="S557" cm="1">
        <f t="array" ref="S557">INDEX(E:E,$N557)/INDEX(E:E,$N$2)*1000</f>
        <v>1240.3858640095734</v>
      </c>
      <c r="T557" s="82">
        <f t="shared" si="149"/>
        <v>1.50811849534889E-2</v>
      </c>
      <c r="U557" s="82">
        <f t="shared" si="150"/>
        <v>1.5907563162486666E-2</v>
      </c>
      <c r="V557" s="82">
        <f t="shared" si="151"/>
        <v>1.5743860826668198E-2</v>
      </c>
      <c r="W557" s="82" t="str">
        <f t="shared" si="145"/>
        <v/>
      </c>
      <c r="X557" s="82" t="str">
        <f t="shared" si="146"/>
        <v/>
      </c>
      <c r="Y557" s="82" t="str">
        <f t="shared" si="147"/>
        <v/>
      </c>
    </row>
    <row r="558" spans="1:25" ht="15.75" customHeight="1" x14ac:dyDescent="0.2">
      <c r="A558" s="211">
        <v>44279</v>
      </c>
      <c r="B558" s="281">
        <v>1072.965547</v>
      </c>
      <c r="C558" s="281">
        <v>1209.3336859999999</v>
      </c>
      <c r="D558" s="281">
        <v>1208.6431709999999</v>
      </c>
      <c r="E558" s="281">
        <v>1083.961166</v>
      </c>
      <c r="F558" s="281">
        <v>1217.458803</v>
      </c>
      <c r="G558" s="82" t="str">
        <f t="shared" si="139"/>
        <v/>
      </c>
      <c r="H558" s="82" t="str">
        <f t="shared" si="140"/>
        <v/>
      </c>
      <c r="I558" s="82" t="str">
        <f t="shared" si="141"/>
        <v/>
      </c>
      <c r="J558" s="82">
        <f t="shared" si="142"/>
        <v>-1.0995619000000033E-2</v>
      </c>
      <c r="K558" s="82">
        <f t="shared" si="143"/>
        <v>-8.1251170000000462E-3</v>
      </c>
      <c r="L558" s="82">
        <f t="shared" si="144"/>
        <v>-8.8156320000000506E-3</v>
      </c>
      <c r="N558">
        <f t="shared" si="148"/>
        <v>1483</v>
      </c>
      <c r="O558" s="212" cm="1">
        <f t="array" ref="O558">INDEX($A:$A,N558)</f>
        <v>45624</v>
      </c>
      <c r="P558" cm="1">
        <f t="array" ref="P558">INDEX(B:B,$N558)/INDEX(B:B,$N$2)*1000</f>
        <v>1258.1880948495432</v>
      </c>
      <c r="Q558" cm="1">
        <f t="array" ref="Q558">INDEX(C:C,$N558)/INDEX(C:C,$N$2)*1000</f>
        <v>1258.5695177164503</v>
      </c>
      <c r="R558" cm="1">
        <f t="array" ref="R558">INDEX(D:D,$N558)/INDEX(D:D,$N$2)*1000</f>
        <v>1258.4939599714141</v>
      </c>
      <c r="S558" cm="1">
        <f t="array" ref="S558">INDEX(E:E,$N558)/INDEX(E:E,$N$2)*1000</f>
        <v>1243.0724269986829</v>
      </c>
      <c r="T558" s="82">
        <f t="shared" si="149"/>
        <v>1.5115667850860291E-2</v>
      </c>
      <c r="U558" s="82">
        <f t="shared" si="150"/>
        <v>1.5497090717767378E-2</v>
      </c>
      <c r="V558" s="82">
        <f t="shared" si="151"/>
        <v>1.5421532972731257E-2</v>
      </c>
      <c r="W558" s="82" t="str">
        <f t="shared" si="145"/>
        <v/>
      </c>
      <c r="X558" s="82" t="str">
        <f t="shared" si="146"/>
        <v/>
      </c>
      <c r="Y558" s="82" t="str">
        <f t="shared" si="147"/>
        <v/>
      </c>
    </row>
    <row r="559" spans="1:25" ht="15.75" customHeight="1" x14ac:dyDescent="0.2">
      <c r="A559" s="211">
        <v>44280</v>
      </c>
      <c r="B559" s="281">
        <v>1076.5868949999999</v>
      </c>
      <c r="C559" s="281">
        <v>1212.1800929999999</v>
      </c>
      <c r="D559" s="281">
        <v>1211.7282640000001</v>
      </c>
      <c r="E559" s="281">
        <v>1086.0242249999999</v>
      </c>
      <c r="F559" s="281">
        <v>1219.7759430000001</v>
      </c>
      <c r="G559" s="82" t="str">
        <f t="shared" si="139"/>
        <v/>
      </c>
      <c r="H559" s="82" t="str">
        <f t="shared" si="140"/>
        <v/>
      </c>
      <c r="I559" s="82" t="str">
        <f t="shared" si="141"/>
        <v/>
      </c>
      <c r="J559" s="82">
        <f t="shared" si="142"/>
        <v>-9.4373299999999747E-3</v>
      </c>
      <c r="K559" s="82">
        <f t="shared" si="143"/>
        <v>-7.5958500000001547E-3</v>
      </c>
      <c r="L559" s="82">
        <f t="shared" si="144"/>
        <v>-8.0476790000000159E-3</v>
      </c>
      <c r="N559">
        <f t="shared" si="148"/>
        <v>1484</v>
      </c>
      <c r="O559" s="212" cm="1">
        <f t="array" ref="O559">INDEX($A:$A,N559)</f>
        <v>45625</v>
      </c>
      <c r="P559" cm="1">
        <f t="array" ref="P559">INDEX(B:B,$N559)/INDEX(B:B,$N$2)*1000</f>
        <v>1267.7124780837376</v>
      </c>
      <c r="Q559" cm="1">
        <f t="array" ref="Q559">INDEX(C:C,$N559)/INDEX(C:C,$N$2)*1000</f>
        <v>1267.9741101832085</v>
      </c>
      <c r="R559" cm="1">
        <f t="array" ref="R559">INDEX(D:D,$N559)/INDEX(D:D,$N$2)*1000</f>
        <v>1267.9222829783582</v>
      </c>
      <c r="S559" cm="1">
        <f t="array" ref="S559">INDEX(E:E,$N559)/INDEX(E:E,$N$2)*1000</f>
        <v>1253.0793719663104</v>
      </c>
      <c r="T559" s="82">
        <f t="shared" si="149"/>
        <v>1.4633106117427132E-2</v>
      </c>
      <c r="U559" s="82">
        <f t="shared" si="150"/>
        <v>1.4894738216898077E-2</v>
      </c>
      <c r="V559" s="82">
        <f t="shared" si="151"/>
        <v>1.4842911012047807E-2</v>
      </c>
      <c r="W559" s="82" t="str">
        <f t="shared" si="145"/>
        <v/>
      </c>
      <c r="X559" s="82" t="str">
        <f t="shared" si="146"/>
        <v/>
      </c>
      <c r="Y559" s="82" t="str">
        <f t="shared" si="147"/>
        <v/>
      </c>
    </row>
    <row r="560" spans="1:25" ht="15.75" customHeight="1" x14ac:dyDescent="0.2">
      <c r="A560" s="211">
        <v>44281</v>
      </c>
      <c r="B560" s="281">
        <v>1083.0276349999999</v>
      </c>
      <c r="C560" s="281">
        <v>1217.360175</v>
      </c>
      <c r="D560" s="281">
        <v>1217.3099110000001</v>
      </c>
      <c r="E560" s="281">
        <v>1088.790896</v>
      </c>
      <c r="F560" s="281">
        <v>1222.8833500000001</v>
      </c>
      <c r="G560" s="82" t="str">
        <f t="shared" si="139"/>
        <v/>
      </c>
      <c r="H560" s="82" t="str">
        <f t="shared" si="140"/>
        <v/>
      </c>
      <c r="I560" s="82" t="str">
        <f t="shared" si="141"/>
        <v/>
      </c>
      <c r="J560" s="82">
        <f t="shared" si="142"/>
        <v>-5.7632610000000568E-3</v>
      </c>
      <c r="K560" s="82">
        <f t="shared" si="143"/>
        <v>-5.5231750000000373E-3</v>
      </c>
      <c r="L560" s="82">
        <f t="shared" si="144"/>
        <v>-5.5734390000000073E-3</v>
      </c>
      <c r="N560">
        <f t="shared" si="148"/>
        <v>1485</v>
      </c>
      <c r="O560" s="212" cm="1">
        <f t="array" ref="O560">INDEX($A:$A,N560)</f>
        <v>45628</v>
      </c>
      <c r="P560" cm="1">
        <f t="array" ref="P560">INDEX(B:B,$N560)/INDEX(B:B,$N$2)*1000</f>
        <v>1272.9926100095538</v>
      </c>
      <c r="Q560" cm="1">
        <f t="array" ref="Q560">INDEX(C:C,$N560)/INDEX(C:C,$N$2)*1000</f>
        <v>1273.4180080662495</v>
      </c>
      <c r="R560" cm="1">
        <f t="array" ref="R560">INDEX(D:D,$N560)/INDEX(D:D,$N$2)*1000</f>
        <v>1273.3337387899392</v>
      </c>
      <c r="S560" cm="1">
        <f t="array" ref="S560">INDEX(E:E,$N560)/INDEX(E:E,$N$2)*1000</f>
        <v>1258.3471292070108</v>
      </c>
      <c r="T560" s="82">
        <f t="shared" si="149"/>
        <v>1.4645480802543034E-2</v>
      </c>
      <c r="U560" s="82">
        <f t="shared" si="150"/>
        <v>1.5070878859238747E-2</v>
      </c>
      <c r="V560" s="82">
        <f t="shared" si="151"/>
        <v>1.4986609582928394E-2</v>
      </c>
      <c r="W560" s="82" t="str">
        <f t="shared" si="145"/>
        <v/>
      </c>
      <c r="X560" s="82" t="str">
        <f t="shared" si="146"/>
        <v/>
      </c>
      <c r="Y560" s="82" t="str">
        <f t="shared" si="147"/>
        <v/>
      </c>
    </row>
    <row r="561" spans="1:25" ht="15.75" customHeight="1" x14ac:dyDescent="0.2">
      <c r="A561" s="211">
        <v>44284</v>
      </c>
      <c r="B561" s="281">
        <v>1080.5479089999999</v>
      </c>
      <c r="C561" s="281">
        <v>1214.861891</v>
      </c>
      <c r="D561" s="281">
        <v>1214.755349</v>
      </c>
      <c r="E561" s="281">
        <v>1086.411016</v>
      </c>
      <c r="F561" s="281">
        <v>1220.21037</v>
      </c>
      <c r="G561" s="82" t="str">
        <f t="shared" si="139"/>
        <v/>
      </c>
      <c r="H561" s="82" t="str">
        <f t="shared" si="140"/>
        <v/>
      </c>
      <c r="I561" s="82" t="str">
        <f t="shared" si="141"/>
        <v/>
      </c>
      <c r="J561" s="82">
        <f t="shared" si="142"/>
        <v>-5.8631070000001277E-3</v>
      </c>
      <c r="K561" s="82">
        <f t="shared" si="143"/>
        <v>-5.3484789999999971E-3</v>
      </c>
      <c r="L561" s="82">
        <f t="shared" si="144"/>
        <v>-5.4550209999999879E-3</v>
      </c>
      <c r="N561">
        <f t="shared" si="148"/>
        <v>1486</v>
      </c>
      <c r="O561" s="212" cm="1">
        <f t="array" ref="O561">INDEX($A:$A,N561)</f>
        <v>45629</v>
      </c>
      <c r="P561" cm="1">
        <f t="array" ref="P561">INDEX(B:B,$N561)/INDEX(B:B,$N$2)*1000</f>
        <v>1271.0067672352675</v>
      </c>
      <c r="Q561" cm="1">
        <f t="array" ref="Q561">INDEX(C:C,$N561)/INDEX(C:C,$N$2)*1000</f>
        <v>1271.7774470395889</v>
      </c>
      <c r="R561" cm="1">
        <f t="array" ref="R561">INDEX(D:D,$N561)/INDEX(D:D,$N$2)*1000</f>
        <v>1271.6247784772404</v>
      </c>
      <c r="S561" cm="1">
        <f t="array" ref="S561">INDEX(E:E,$N561)/INDEX(E:E,$N$2)*1000</f>
        <v>1256.0610910965779</v>
      </c>
      <c r="T561" s="82">
        <f t="shared" si="149"/>
        <v>1.4945676138689577E-2</v>
      </c>
      <c r="U561" s="82">
        <f t="shared" si="150"/>
        <v>1.5716355943010966E-2</v>
      </c>
      <c r="V561" s="82">
        <f t="shared" si="151"/>
        <v>1.5563687380662486E-2</v>
      </c>
      <c r="W561" s="82" t="str">
        <f t="shared" si="145"/>
        <v/>
      </c>
      <c r="X561" s="82" t="str">
        <f t="shared" si="146"/>
        <v/>
      </c>
      <c r="Y561" s="82" t="str">
        <f t="shared" si="147"/>
        <v/>
      </c>
    </row>
    <row r="562" spans="1:25" ht="15.75" customHeight="1" x14ac:dyDescent="0.2">
      <c r="A562" s="211">
        <v>44285</v>
      </c>
      <c r="B562" s="281">
        <v>1081.9102270000001</v>
      </c>
      <c r="C562" s="281">
        <v>1216.2010310000001</v>
      </c>
      <c r="D562" s="281">
        <v>1216.1319189999999</v>
      </c>
      <c r="E562" s="281">
        <v>1087.306202</v>
      </c>
      <c r="F562" s="281">
        <v>1221.2158039999999</v>
      </c>
      <c r="G562" s="82" t="str">
        <f t="shared" si="139"/>
        <v/>
      </c>
      <c r="H562" s="82" t="str">
        <f t="shared" si="140"/>
        <v/>
      </c>
      <c r="I562" s="82" t="str">
        <f t="shared" si="141"/>
        <v/>
      </c>
      <c r="J562" s="82">
        <f t="shared" si="142"/>
        <v>-5.395974999999908E-3</v>
      </c>
      <c r="K562" s="82">
        <f t="shared" si="143"/>
        <v>-5.014772999999877E-3</v>
      </c>
      <c r="L562" s="82">
        <f t="shared" si="144"/>
        <v>-5.0838850000000093E-3</v>
      </c>
      <c r="N562">
        <f t="shared" si="148"/>
        <v>1487</v>
      </c>
      <c r="O562" s="212" cm="1">
        <f t="array" ref="O562">INDEX($A:$A,N562)</f>
        <v>45630</v>
      </c>
      <c r="P562" cm="1">
        <f t="array" ref="P562">INDEX(B:B,$N562)/INDEX(B:B,$N$2)*1000</f>
        <v>1275.0528471985099</v>
      </c>
      <c r="Q562" cm="1">
        <f t="array" ref="Q562">INDEX(C:C,$N562)/INDEX(C:C,$N$2)*1000</f>
        <v>1276.4788011764404</v>
      </c>
      <c r="R562" cm="1">
        <f t="array" ref="R562">INDEX(D:D,$N562)/INDEX(D:D,$N$2)*1000</f>
        <v>1276.1963259186678</v>
      </c>
      <c r="S562" cm="1">
        <f t="array" ref="S562">INDEX(E:E,$N562)/INDEX(E:E,$N$2)*1000</f>
        <v>1260.0426790494712</v>
      </c>
      <c r="T562" s="82">
        <f t="shared" si="149"/>
        <v>1.501016814903869E-2</v>
      </c>
      <c r="U562" s="82">
        <f t="shared" si="150"/>
        <v>1.6436122126969165E-2</v>
      </c>
      <c r="V562" s="82">
        <f t="shared" si="151"/>
        <v>1.6153646869196563E-2</v>
      </c>
      <c r="W562" s="82" t="str">
        <f t="shared" si="145"/>
        <v/>
      </c>
      <c r="X562" s="82" t="str">
        <f t="shared" si="146"/>
        <v/>
      </c>
      <c r="Y562" s="82" t="str">
        <f t="shared" si="147"/>
        <v/>
      </c>
    </row>
    <row r="563" spans="1:25" ht="15.75" customHeight="1" x14ac:dyDescent="0.2">
      <c r="A563" s="211">
        <v>44286</v>
      </c>
      <c r="B563" s="281">
        <v>1082.2095099999999</v>
      </c>
      <c r="C563" s="281">
        <v>1216.8425159999999</v>
      </c>
      <c r="D563" s="281">
        <v>1216.7138620000001</v>
      </c>
      <c r="E563" s="281">
        <v>1088.5497210000001</v>
      </c>
      <c r="F563" s="281">
        <v>1222.612472</v>
      </c>
      <c r="G563" s="82" t="str">
        <f t="shared" si="139"/>
        <v/>
      </c>
      <c r="H563" s="82" t="str">
        <f t="shared" si="140"/>
        <v/>
      </c>
      <c r="I563" s="82" t="str">
        <f t="shared" si="141"/>
        <v/>
      </c>
      <c r="J563" s="82">
        <f t="shared" si="142"/>
        <v>-6.3402110000001814E-3</v>
      </c>
      <c r="K563" s="82">
        <f t="shared" si="143"/>
        <v>-5.7699560000000925E-3</v>
      </c>
      <c r="L563" s="82">
        <f t="shared" si="144"/>
        <v>-5.8986099999999621E-3</v>
      </c>
      <c r="N563">
        <f t="shared" si="148"/>
        <v>1488</v>
      </c>
      <c r="O563" s="212" cm="1">
        <f t="array" ref="O563">INDEX($A:$A,N563)</f>
        <v>45631</v>
      </c>
      <c r="P563" cm="1">
        <f t="array" ref="P563">INDEX(B:B,$N563)/INDEX(B:B,$N$2)*1000</f>
        <v>1274.77598275645</v>
      </c>
      <c r="Q563" cm="1">
        <f t="array" ref="Q563">INDEX(C:C,$N563)/INDEX(C:C,$N$2)*1000</f>
        <v>1276.0655115393959</v>
      </c>
      <c r="R563" cm="1">
        <f t="array" ref="R563">INDEX(D:D,$N563)/INDEX(D:D,$N$2)*1000</f>
        <v>1275.8100614144703</v>
      </c>
      <c r="S563" cm="1">
        <f t="array" ref="S563">INDEX(E:E,$N563)/INDEX(E:E,$N$2)*1000</f>
        <v>1260.0089121664003</v>
      </c>
      <c r="T563" s="82">
        <f t="shared" si="149"/>
        <v>1.4767070590049797E-2</v>
      </c>
      <c r="U563" s="82">
        <f t="shared" si="150"/>
        <v>1.6056599372995608E-2</v>
      </c>
      <c r="V563" s="82">
        <f t="shared" si="151"/>
        <v>1.5801149248070034E-2</v>
      </c>
      <c r="W563" s="82" t="str">
        <f t="shared" si="145"/>
        <v/>
      </c>
      <c r="X563" s="82" t="str">
        <f t="shared" si="146"/>
        <v/>
      </c>
      <c r="Y563" s="82" t="str">
        <f t="shared" si="147"/>
        <v/>
      </c>
    </row>
    <row r="564" spans="1:25" ht="15.75" customHeight="1" x14ac:dyDescent="0.2">
      <c r="A564" s="211">
        <v>44287</v>
      </c>
      <c r="B564" s="281">
        <v>1091.0529300000001</v>
      </c>
      <c r="C564" s="281">
        <v>1225.666716</v>
      </c>
      <c r="D564" s="281">
        <v>1225.755431</v>
      </c>
      <c r="E564" s="281">
        <v>1095.4610279999999</v>
      </c>
      <c r="F564" s="281">
        <v>1230.3749560000001</v>
      </c>
      <c r="G564" s="82" t="str">
        <f t="shared" si="139"/>
        <v/>
      </c>
      <c r="H564" s="82" t="str">
        <f t="shared" si="140"/>
        <v/>
      </c>
      <c r="I564" s="82" t="str">
        <f t="shared" si="141"/>
        <v/>
      </c>
      <c r="J564" s="82">
        <f t="shared" si="142"/>
        <v>-4.4080979999998821E-3</v>
      </c>
      <c r="K564" s="82">
        <f t="shared" si="143"/>
        <v>-4.7082400000001603E-3</v>
      </c>
      <c r="L564" s="82">
        <f t="shared" si="144"/>
        <v>-4.619525000000067E-3</v>
      </c>
      <c r="N564">
        <f t="shared" si="148"/>
        <v>1489</v>
      </c>
      <c r="O564" s="212" cm="1">
        <f t="array" ref="O564">INDEX($A:$A,N564)</f>
        <v>45632</v>
      </c>
      <c r="P564" cm="1">
        <f t="array" ref="P564">INDEX(B:B,$N564)/INDEX(B:B,$N$2)*1000</f>
        <v>1282.1537888456946</v>
      </c>
      <c r="Q564" cm="1">
        <f t="array" ref="Q564">INDEX(C:C,$N564)/INDEX(C:C,$N$2)*1000</f>
        <v>1283.4768296315392</v>
      </c>
      <c r="R564" cm="1">
        <f t="array" ref="R564">INDEX(D:D,$N564)/INDEX(D:D,$N$2)*1000</f>
        <v>1283.2147403991164</v>
      </c>
      <c r="S564" cm="1">
        <f t="array" ref="S564">INDEX(E:E,$N564)/INDEX(E:E,$N$2)*1000</f>
        <v>1267.1197924586579</v>
      </c>
      <c r="T564" s="82">
        <f t="shared" si="149"/>
        <v>1.5033996387036723E-2</v>
      </c>
      <c r="U564" s="82">
        <f t="shared" si="150"/>
        <v>1.635703717288129E-2</v>
      </c>
      <c r="V564" s="82">
        <f t="shared" si="151"/>
        <v>1.6094947940458498E-2</v>
      </c>
      <c r="W564" s="82" t="str">
        <f t="shared" si="145"/>
        <v/>
      </c>
      <c r="X564" s="82" t="str">
        <f t="shared" si="146"/>
        <v/>
      </c>
      <c r="Y564" s="82" t="str">
        <f t="shared" si="147"/>
        <v/>
      </c>
    </row>
    <row r="565" spans="1:25" ht="15.75" customHeight="1" x14ac:dyDescent="0.2">
      <c r="A565" s="211">
        <v>44291</v>
      </c>
      <c r="B565" s="281">
        <v>1094.4989399999999</v>
      </c>
      <c r="C565" s="281">
        <v>1228.308325</v>
      </c>
      <c r="D565" s="281">
        <v>1228.6372389999999</v>
      </c>
      <c r="E565" s="281">
        <v>1096.467502</v>
      </c>
      <c r="F565" s="281">
        <v>1231.5053849999999</v>
      </c>
      <c r="G565" s="82" t="str">
        <f t="shared" si="139"/>
        <v/>
      </c>
      <c r="H565" s="82" t="str">
        <f t="shared" si="140"/>
        <v/>
      </c>
      <c r="I565" s="82" t="str">
        <f t="shared" si="141"/>
        <v/>
      </c>
      <c r="J565" s="82">
        <f t="shared" si="142"/>
        <v>-1.96856200000002E-3</v>
      </c>
      <c r="K565" s="82">
        <f t="shared" si="143"/>
        <v>-3.1970599999999651E-3</v>
      </c>
      <c r="L565" s="82">
        <f t="shared" si="144"/>
        <v>-2.8681460000000241E-3</v>
      </c>
      <c r="N565">
        <f t="shared" si="148"/>
        <v>1490</v>
      </c>
      <c r="O565" s="212" cm="1">
        <f t="array" ref="O565">INDEX($A:$A,N565)</f>
        <v>45635</v>
      </c>
      <c r="P565" cm="1">
        <f t="array" ref="P565">INDEX(B:B,$N565)/INDEX(B:B,$N$2)*1000</f>
        <v>1280.5356841615699</v>
      </c>
      <c r="Q565" cm="1">
        <f t="array" ref="Q565">INDEX(C:C,$N565)/INDEX(C:C,$N$2)*1000</f>
        <v>1282.3059183902346</v>
      </c>
      <c r="R565" cm="1">
        <f t="array" ref="R565">INDEX(D:D,$N565)/INDEX(D:D,$N$2)*1000</f>
        <v>1281.9552422889606</v>
      </c>
      <c r="S565" cm="1">
        <f t="array" ref="S565">INDEX(E:E,$N565)/INDEX(E:E,$N$2)*1000</f>
        <v>1265.7828654074881</v>
      </c>
      <c r="T565" s="82">
        <f t="shared" si="149"/>
        <v>1.4752818754081772E-2</v>
      </c>
      <c r="U565" s="82">
        <f t="shared" si="150"/>
        <v>1.6523052982746547E-2</v>
      </c>
      <c r="V565" s="82">
        <f t="shared" si="151"/>
        <v>1.6172376881472474E-2</v>
      </c>
      <c r="W565" s="82" t="str">
        <f t="shared" si="145"/>
        <v/>
      </c>
      <c r="X565" s="82" t="str">
        <f t="shared" si="146"/>
        <v/>
      </c>
      <c r="Y565" s="82" t="str">
        <f t="shared" si="147"/>
        <v/>
      </c>
    </row>
    <row r="566" spans="1:25" ht="15.75" customHeight="1" x14ac:dyDescent="0.2">
      <c r="A566" s="211">
        <v>44292</v>
      </c>
      <c r="B566" s="281">
        <v>1098.0131019999999</v>
      </c>
      <c r="C566" s="281">
        <v>1232.9443209999999</v>
      </c>
      <c r="D566" s="281">
        <v>1233.1392249999999</v>
      </c>
      <c r="E566" s="281">
        <v>1100.2649409999999</v>
      </c>
      <c r="F566" s="281">
        <v>1235.770505</v>
      </c>
      <c r="G566" s="82" t="str">
        <f t="shared" si="139"/>
        <v/>
      </c>
      <c r="H566" s="82" t="str">
        <f t="shared" si="140"/>
        <v/>
      </c>
      <c r="I566" s="82" t="str">
        <f t="shared" si="141"/>
        <v/>
      </c>
      <c r="J566" s="82">
        <f t="shared" si="142"/>
        <v>-2.2518390000000181E-3</v>
      </c>
      <c r="K566" s="82">
        <f t="shared" si="143"/>
        <v>-2.826184000000012E-3</v>
      </c>
      <c r="L566" s="82">
        <f t="shared" si="144"/>
        <v>-2.6312800000000609E-3</v>
      </c>
      <c r="N566">
        <f t="shared" si="148"/>
        <v>1491</v>
      </c>
      <c r="O566" s="212" cm="1">
        <f t="array" ref="O566">INDEX($A:$A,N566)</f>
        <v>45636</v>
      </c>
      <c r="P566" cm="1">
        <f t="array" ref="P566">INDEX(B:B,$N566)/INDEX(B:B,$N$2)*1000</f>
        <v>1276.6181269957892</v>
      </c>
      <c r="Q566" cm="1">
        <f t="array" ref="Q566">INDEX(C:C,$N566)/INDEX(C:C,$N$2)*1000</f>
        <v>1277.9872633605041</v>
      </c>
      <c r="R566" cm="1">
        <f t="array" ref="R566">INDEX(D:D,$N566)/INDEX(D:D,$N$2)*1000</f>
        <v>1277.7160429692192</v>
      </c>
      <c r="S566" cm="1">
        <f t="array" ref="S566">INDEX(E:E,$N566)/INDEX(E:E,$N$2)*1000</f>
        <v>1261.9097905988006</v>
      </c>
      <c r="T566" s="82">
        <f t="shared" si="149"/>
        <v>1.470833639698867E-2</v>
      </c>
      <c r="U566" s="82">
        <f t="shared" si="150"/>
        <v>1.6077472761703574E-2</v>
      </c>
      <c r="V566" s="82">
        <f t="shared" si="151"/>
        <v>1.5806252370418633E-2</v>
      </c>
      <c r="W566" s="82" t="str">
        <f t="shared" si="145"/>
        <v/>
      </c>
      <c r="X566" s="82" t="str">
        <f t="shared" si="146"/>
        <v/>
      </c>
      <c r="Y566" s="82" t="str">
        <f t="shared" si="147"/>
        <v/>
      </c>
    </row>
    <row r="567" spans="1:25" ht="15.75" customHeight="1" x14ac:dyDescent="0.2">
      <c r="A567" s="211">
        <v>44293</v>
      </c>
      <c r="B567" s="281">
        <v>1100.113288</v>
      </c>
      <c r="C567" s="281">
        <v>1233.890858</v>
      </c>
      <c r="D567" s="281">
        <v>1234.361598</v>
      </c>
      <c r="E567" s="281">
        <v>1101.6896710000001</v>
      </c>
      <c r="F567" s="281">
        <v>1237.3707010000001</v>
      </c>
      <c r="G567" s="82" t="str">
        <f t="shared" si="139"/>
        <v/>
      </c>
      <c r="H567" s="82" t="str">
        <f t="shared" si="140"/>
        <v/>
      </c>
      <c r="I567" s="82" t="str">
        <f t="shared" si="141"/>
        <v/>
      </c>
      <c r="J567" s="82">
        <f t="shared" si="142"/>
        <v>-1.5763830000000781E-3</v>
      </c>
      <c r="K567" s="82">
        <f t="shared" si="143"/>
        <v>-3.4798430000000736E-3</v>
      </c>
      <c r="L567" s="82">
        <f t="shared" si="144"/>
        <v>-3.0091030000000954E-3</v>
      </c>
      <c r="N567">
        <f t="shared" si="148"/>
        <v>1492</v>
      </c>
      <c r="O567" s="212" cm="1">
        <f t="array" ref="O567">INDEX($A:$A,N567)</f>
        <v>45637</v>
      </c>
      <c r="P567" cm="1">
        <f t="array" ref="P567">INDEX(B:B,$N567)/INDEX(B:B,$N$2)*1000</f>
        <v>1278.6412859095224</v>
      </c>
      <c r="Q567" cm="1">
        <f t="array" ref="Q567">INDEX(C:C,$N567)/INDEX(C:C,$N$2)*1000</f>
        <v>1279.96165439373</v>
      </c>
      <c r="R567" cm="1">
        <f t="array" ref="R567">INDEX(D:D,$N567)/INDEX(D:D,$N$2)*1000</f>
        <v>1279.7000948476043</v>
      </c>
      <c r="S567" cm="1">
        <f t="array" ref="S567">INDEX(E:E,$N567)/INDEX(E:E,$N$2)*1000</f>
        <v>1263.248033167054</v>
      </c>
      <c r="T567" s="82">
        <f t="shared" si="149"/>
        <v>1.5393252742468349E-2</v>
      </c>
      <c r="U567" s="82">
        <f t="shared" si="150"/>
        <v>1.6713621226675968E-2</v>
      </c>
      <c r="V567" s="82">
        <f t="shared" si="151"/>
        <v>1.6452061680550287E-2</v>
      </c>
      <c r="W567" s="82" t="str">
        <f t="shared" si="145"/>
        <v/>
      </c>
      <c r="X567" s="82" t="str">
        <f t="shared" si="146"/>
        <v/>
      </c>
      <c r="Y567" s="82" t="str">
        <f t="shared" si="147"/>
        <v/>
      </c>
    </row>
    <row r="568" spans="1:25" ht="15.75" customHeight="1" x14ac:dyDescent="0.2">
      <c r="A568" s="211">
        <v>44294</v>
      </c>
      <c r="B568" s="281">
        <v>1102.2383500000001</v>
      </c>
      <c r="C568" s="281">
        <v>1236.247957</v>
      </c>
      <c r="D568" s="281">
        <v>1236.724753</v>
      </c>
      <c r="E568" s="281">
        <v>1103.7294919999999</v>
      </c>
      <c r="F568" s="281">
        <v>1239.661742</v>
      </c>
      <c r="G568" s="82" t="str">
        <f t="shared" si="139"/>
        <v/>
      </c>
      <c r="H568" s="82" t="str">
        <f t="shared" si="140"/>
        <v/>
      </c>
      <c r="I568" s="82" t="str">
        <f t="shared" si="141"/>
        <v/>
      </c>
      <c r="J568" s="82">
        <f t="shared" si="142"/>
        <v>-1.4911419999998543E-3</v>
      </c>
      <c r="K568" s="82">
        <f t="shared" si="143"/>
        <v>-3.4137849999999617E-3</v>
      </c>
      <c r="L568" s="82">
        <f t="shared" si="144"/>
        <v>-2.9369890000000396E-3</v>
      </c>
      <c r="N568">
        <f t="shared" si="148"/>
        <v>1493</v>
      </c>
      <c r="O568" s="212" cm="1">
        <f t="array" ref="O568">INDEX($A:$A,N568)</f>
        <v>45638</v>
      </c>
      <c r="P568" cm="1">
        <f t="array" ref="P568">INDEX(B:B,$N568)/INDEX(B:B,$N$2)*1000</f>
        <v>1274.1836532660743</v>
      </c>
      <c r="Q568" cm="1">
        <f t="array" ref="Q568">INDEX(C:C,$N568)/INDEX(C:C,$N$2)*1000</f>
        <v>1275.7057143502436</v>
      </c>
      <c r="R568" cm="1">
        <f t="array" ref="R568">INDEX(D:D,$N568)/INDEX(D:D,$N$2)*1000</f>
        <v>1275.4042002516592</v>
      </c>
      <c r="S568" cm="1">
        <f t="array" ref="S568">INDEX(E:E,$N568)/INDEX(E:E,$N$2)*1000</f>
        <v>1258.6791908041487</v>
      </c>
      <c r="T568" s="82">
        <f t="shared" si="149"/>
        <v>1.550446246192564E-2</v>
      </c>
      <c r="U568" s="82">
        <f t="shared" si="150"/>
        <v>1.7026523546094949E-2</v>
      </c>
      <c r="V568" s="82">
        <f t="shared" si="151"/>
        <v>1.67250094475105E-2</v>
      </c>
      <c r="W568" s="82" t="str">
        <f t="shared" si="145"/>
        <v/>
      </c>
      <c r="X568" s="82" t="str">
        <f t="shared" si="146"/>
        <v/>
      </c>
      <c r="Y568" s="82" t="str">
        <f t="shared" si="147"/>
        <v/>
      </c>
    </row>
    <row r="569" spans="1:25" ht="15.75" customHeight="1" x14ac:dyDescent="0.2">
      <c r="A569" s="211">
        <v>44295</v>
      </c>
      <c r="B569" s="281">
        <v>1102.669394</v>
      </c>
      <c r="C569" s="281">
        <v>1236.111709</v>
      </c>
      <c r="D569" s="281">
        <v>1236.7096100000001</v>
      </c>
      <c r="E569" s="281">
        <v>1103.65292</v>
      </c>
      <c r="F569" s="281">
        <v>1239.5757390000001</v>
      </c>
      <c r="G569" s="82" t="str">
        <f t="shared" si="139"/>
        <v/>
      </c>
      <c r="H569" s="82" t="str">
        <f t="shared" si="140"/>
        <v/>
      </c>
      <c r="I569" s="82" t="str">
        <f t="shared" si="141"/>
        <v/>
      </c>
      <c r="J569" s="82">
        <f t="shared" si="142"/>
        <v>-9.835259999999835E-4</v>
      </c>
      <c r="K569" s="82">
        <f t="shared" si="143"/>
        <v>-3.4640300000000936E-3</v>
      </c>
      <c r="L569" s="82">
        <f t="shared" si="144"/>
        <v>-2.8661290000000007E-3</v>
      </c>
      <c r="N569">
        <f t="shared" si="148"/>
        <v>1494</v>
      </c>
      <c r="O569" s="212" cm="1">
        <f t="array" ref="O569">INDEX($A:$A,N569)</f>
        <v>45639</v>
      </c>
      <c r="P569" cm="1">
        <f t="array" ref="P569">INDEX(B:B,$N569)/INDEX(B:B,$N$2)*1000</f>
        <v>1272.3071414522083</v>
      </c>
      <c r="Q569" cm="1">
        <f t="array" ref="Q569">INDEX(C:C,$N569)/INDEX(C:C,$N$2)*1000</f>
        <v>1273.6563791931555</v>
      </c>
      <c r="R569" cm="1">
        <f t="array" ref="R569">INDEX(D:D,$N569)/INDEX(D:D,$N$2)*1000</f>
        <v>1273.3891009191846</v>
      </c>
      <c r="S569" cm="1">
        <f t="array" ref="S569">INDEX(E:E,$N569)/INDEX(E:E,$N$2)*1000</f>
        <v>1256.7152443631564</v>
      </c>
      <c r="T569" s="82">
        <f t="shared" si="149"/>
        <v>1.5591897089051827E-2</v>
      </c>
      <c r="U569" s="82">
        <f t="shared" si="150"/>
        <v>1.6941134829999101E-2</v>
      </c>
      <c r="V569" s="82">
        <f t="shared" si="151"/>
        <v>1.6673856556028113E-2</v>
      </c>
      <c r="W569" s="82" t="str">
        <f t="shared" si="145"/>
        <v/>
      </c>
      <c r="X569" s="82" t="str">
        <f t="shared" si="146"/>
        <v/>
      </c>
      <c r="Y569" s="82" t="str">
        <f t="shared" si="147"/>
        <v/>
      </c>
    </row>
    <row r="570" spans="1:25" ht="15.75" customHeight="1" x14ac:dyDescent="0.2">
      <c r="A570" s="211">
        <v>44298</v>
      </c>
      <c r="B570" s="281">
        <v>1102.66644</v>
      </c>
      <c r="C570" s="281">
        <v>1236.4365170000001</v>
      </c>
      <c r="D570" s="281">
        <v>1236.9703930000001</v>
      </c>
      <c r="E570" s="281">
        <v>1102.7511159999999</v>
      </c>
      <c r="F570" s="281">
        <v>1238.5628710000001</v>
      </c>
      <c r="G570" s="82" t="str">
        <f t="shared" si="139"/>
        <v/>
      </c>
      <c r="H570" s="82" t="str">
        <f t="shared" si="140"/>
        <v/>
      </c>
      <c r="I570" s="82" t="str">
        <f t="shared" si="141"/>
        <v/>
      </c>
      <c r="J570" s="82">
        <f t="shared" si="142"/>
        <v>-8.4675999999944909E-5</v>
      </c>
      <c r="K570" s="82">
        <f t="shared" si="143"/>
        <v>-2.1263539999999922E-3</v>
      </c>
      <c r="L570" s="82">
        <f t="shared" si="144"/>
        <v>-1.5924780000000282E-3</v>
      </c>
      <c r="N570">
        <f t="shared" si="148"/>
        <v>1495</v>
      </c>
      <c r="O570" s="212" cm="1">
        <f t="array" ref="O570">INDEX($A:$A,N570)</f>
        <v>45642</v>
      </c>
      <c r="P570" cm="1">
        <f t="array" ref="P570">INDEX(B:B,$N570)/INDEX(B:B,$N$2)*1000</f>
        <v>1271.5232180382163</v>
      </c>
      <c r="Q570" cm="1">
        <f t="array" ref="Q570">INDEX(C:C,$N570)/INDEX(C:C,$N$2)*1000</f>
        <v>1273.2063469288082</v>
      </c>
      <c r="R570" cm="1">
        <f t="array" ref="R570">INDEX(D:D,$N570)/INDEX(D:D,$N$2)*1000</f>
        <v>1272.8729254985915</v>
      </c>
      <c r="S570" cm="1">
        <f t="array" ref="S570">INDEX(E:E,$N570)/INDEX(E:E,$N$2)*1000</f>
        <v>1255.5111155043785</v>
      </c>
      <c r="T570" s="82">
        <f t="shared" si="149"/>
        <v>1.6012102533837832E-2</v>
      </c>
      <c r="U570" s="82">
        <f t="shared" si="150"/>
        <v>1.7695231424429723E-2</v>
      </c>
      <c r="V570" s="82">
        <f t="shared" si="151"/>
        <v>1.7361809994212989E-2</v>
      </c>
      <c r="W570" s="82" t="str">
        <f t="shared" si="145"/>
        <v/>
      </c>
      <c r="X570" s="82" t="str">
        <f t="shared" si="146"/>
        <v/>
      </c>
      <c r="Y570" s="82" t="str">
        <f t="shared" si="147"/>
        <v/>
      </c>
    </row>
    <row r="571" spans="1:25" ht="15.75" customHeight="1" x14ac:dyDescent="0.2">
      <c r="A571" s="211">
        <v>44299</v>
      </c>
      <c r="B571" s="281">
        <v>1102.9387320000001</v>
      </c>
      <c r="C571" s="281">
        <v>1236.5689729999999</v>
      </c>
      <c r="D571" s="281">
        <v>1237.1367110000001</v>
      </c>
      <c r="E571" s="281">
        <v>1103.0417170000001</v>
      </c>
      <c r="F571" s="281">
        <v>1238.889261</v>
      </c>
      <c r="G571" s="82" t="str">
        <f t="shared" si="139"/>
        <v/>
      </c>
      <c r="H571" s="82" t="str">
        <f t="shared" si="140"/>
        <v/>
      </c>
      <c r="I571" s="82" t="str">
        <f t="shared" si="141"/>
        <v/>
      </c>
      <c r="J571" s="82">
        <f t="shared" si="142"/>
        <v>-1.0298499999998966E-4</v>
      </c>
      <c r="K571" s="82">
        <f t="shared" si="143"/>
        <v>-2.3202880000001186E-3</v>
      </c>
      <c r="L571" s="82">
        <f t="shared" si="144"/>
        <v>-1.7525499999999283E-3</v>
      </c>
      <c r="N571">
        <f t="shared" si="148"/>
        <v>1496</v>
      </c>
      <c r="O571" s="212" cm="1">
        <f t="array" ref="O571">INDEX($A:$A,N571)</f>
        <v>45643</v>
      </c>
      <c r="P571" cm="1">
        <f t="array" ref="P571">INDEX(B:B,$N571)/INDEX(B:B,$N$2)*1000</f>
        <v>1274.0649257173532</v>
      </c>
      <c r="Q571" cm="1">
        <f t="array" ref="Q571">INDEX(C:C,$N571)/INDEX(C:C,$N$2)*1000</f>
        <v>1275.4830802038878</v>
      </c>
      <c r="R571" cm="1">
        <f t="array" ref="R571">INDEX(D:D,$N571)/INDEX(D:D,$N$2)*1000</f>
        <v>1275.2021498394899</v>
      </c>
      <c r="S571" cm="1">
        <f t="array" ref="S571">INDEX(E:E,$N571)/INDEX(E:E,$N$2)*1000</f>
        <v>1258.4213465388821</v>
      </c>
      <c r="T571" s="82">
        <f t="shared" si="149"/>
        <v>1.56435791784711E-2</v>
      </c>
      <c r="U571" s="82">
        <f t="shared" si="150"/>
        <v>1.7061733665005706E-2</v>
      </c>
      <c r="V571" s="82">
        <f t="shared" si="151"/>
        <v>1.6780803300607886E-2</v>
      </c>
      <c r="W571" s="82" t="str">
        <f t="shared" si="145"/>
        <v/>
      </c>
      <c r="X571" s="82" t="str">
        <f t="shared" si="146"/>
        <v/>
      </c>
      <c r="Y571" s="82" t="str">
        <f t="shared" si="147"/>
        <v/>
      </c>
    </row>
    <row r="572" spans="1:25" ht="15.75" customHeight="1" x14ac:dyDescent="0.2">
      <c r="A572" s="211">
        <v>44300</v>
      </c>
      <c r="B572" s="281">
        <v>1101.2163399999999</v>
      </c>
      <c r="C572" s="281">
        <v>1234.9209699999999</v>
      </c>
      <c r="D572" s="281">
        <v>1235.4325879999999</v>
      </c>
      <c r="E572" s="281">
        <v>1101.5708790000001</v>
      </c>
      <c r="F572" s="281">
        <v>1237.2372789999999</v>
      </c>
      <c r="G572" s="82" t="str">
        <f t="shared" si="139"/>
        <v/>
      </c>
      <c r="H572" s="82" t="str">
        <f t="shared" si="140"/>
        <v/>
      </c>
      <c r="I572" s="82" t="str">
        <f t="shared" si="141"/>
        <v/>
      </c>
      <c r="J572" s="82">
        <f t="shared" si="142"/>
        <v>-3.545390000001589E-4</v>
      </c>
      <c r="K572" s="82">
        <f t="shared" si="143"/>
        <v>-2.3163090000000467E-3</v>
      </c>
      <c r="L572" s="82">
        <f t="shared" si="144"/>
        <v>-1.8046910000000479E-3</v>
      </c>
      <c r="N572">
        <f t="shared" si="148"/>
        <v>1497</v>
      </c>
      <c r="O572" s="212" cm="1">
        <f t="array" ref="O572">INDEX($A:$A,N572)</f>
        <v>45644</v>
      </c>
      <c r="P572" cm="1">
        <f t="array" ref="P572">INDEX(B:B,$N572)/INDEX(B:B,$N$2)*1000</f>
        <v>1258.910619798603</v>
      </c>
      <c r="Q572" cm="1">
        <f t="array" ref="Q572">INDEX(C:C,$N572)/INDEX(C:C,$N$2)*1000</f>
        <v>1260.2871201532907</v>
      </c>
      <c r="R572" cm="1">
        <f t="array" ref="R572">INDEX(D:D,$N572)/INDEX(D:D,$N$2)*1000</f>
        <v>1260.0144411532656</v>
      </c>
      <c r="S572" cm="1">
        <f t="array" ref="S572">INDEX(E:E,$N572)/INDEX(E:E,$N$2)*1000</f>
        <v>1244.5838141724098</v>
      </c>
      <c r="T572" s="82">
        <f t="shared" si="149"/>
        <v>1.4326805626193163E-2</v>
      </c>
      <c r="U572" s="82">
        <f t="shared" si="150"/>
        <v>1.570330598088094E-2</v>
      </c>
      <c r="V572" s="82">
        <f t="shared" si="151"/>
        <v>1.5430626980855778E-2</v>
      </c>
      <c r="W572" s="82" t="str">
        <f t="shared" si="145"/>
        <v/>
      </c>
      <c r="X572" s="82" t="str">
        <f t="shared" si="146"/>
        <v/>
      </c>
      <c r="Y572" s="82" t="str">
        <f t="shared" si="147"/>
        <v/>
      </c>
    </row>
    <row r="573" spans="1:25" ht="15.75" customHeight="1" x14ac:dyDescent="0.2">
      <c r="A573" s="211">
        <v>44301</v>
      </c>
      <c r="B573" s="281">
        <v>1110.96732</v>
      </c>
      <c r="C573" s="281">
        <v>1244.4411170000001</v>
      </c>
      <c r="D573" s="281">
        <v>1245.2333169999999</v>
      </c>
      <c r="E573" s="281">
        <v>1110.255173</v>
      </c>
      <c r="F573" s="281">
        <v>1246.9911059999999</v>
      </c>
      <c r="G573" s="82">
        <f t="shared" si="139"/>
        <v>7.1214699999995901E-4</v>
      </c>
      <c r="H573" s="82" t="str">
        <f t="shared" si="140"/>
        <v/>
      </c>
      <c r="I573" s="82" t="str">
        <f t="shared" si="141"/>
        <v/>
      </c>
      <c r="J573" s="82" t="str">
        <f t="shared" si="142"/>
        <v/>
      </c>
      <c r="K573" s="82">
        <f t="shared" si="143"/>
        <v>-2.5499889999998685E-3</v>
      </c>
      <c r="L573" s="82">
        <f t="shared" si="144"/>
        <v>-1.7577890000000024E-3</v>
      </c>
      <c r="N573">
        <f t="shared" si="148"/>
        <v>1498</v>
      </c>
      <c r="O573" s="212" cm="1">
        <f t="array" ref="O573">INDEX($A:$A,N573)</f>
        <v>45645</v>
      </c>
      <c r="P573" cm="1">
        <f t="array" ref="P573">INDEX(B:B,$N573)/INDEX(B:B,$N$2)*1000</f>
        <v>1251.2834016531083</v>
      </c>
      <c r="Q573" cm="1">
        <f t="array" ref="Q573">INDEX(C:C,$N573)/INDEX(C:C,$N$2)*1000</f>
        <v>1252.9412838088972</v>
      </c>
      <c r="R573" cm="1">
        <f t="array" ref="R573">INDEX(D:D,$N573)/INDEX(D:D,$N$2)*1000</f>
        <v>1252.6128642494541</v>
      </c>
      <c r="S573" cm="1">
        <f t="array" ref="S573">INDEX(E:E,$N573)/INDEX(E:E,$N$2)*1000</f>
        <v>1236.5711882419723</v>
      </c>
      <c r="T573" s="82">
        <f t="shared" si="149"/>
        <v>1.4712213411135962E-2</v>
      </c>
      <c r="U573" s="82">
        <f t="shared" si="150"/>
        <v>1.6370095566924873E-2</v>
      </c>
      <c r="V573" s="82">
        <f t="shared" si="151"/>
        <v>1.6041676007481784E-2</v>
      </c>
      <c r="W573" s="82" t="str">
        <f t="shared" si="145"/>
        <v/>
      </c>
      <c r="X573" s="82" t="str">
        <f t="shared" si="146"/>
        <v/>
      </c>
      <c r="Y573" s="82" t="str">
        <f t="shared" si="147"/>
        <v/>
      </c>
    </row>
    <row r="574" spans="1:25" ht="15.75" customHeight="1" x14ac:dyDescent="0.2">
      <c r="A574" s="211">
        <v>44302</v>
      </c>
      <c r="B574" s="281">
        <v>1110.012616</v>
      </c>
      <c r="C574" s="281">
        <v>1242.217073</v>
      </c>
      <c r="D574" s="281">
        <v>1243.2338910000001</v>
      </c>
      <c r="E574" s="281">
        <v>1107.623057</v>
      </c>
      <c r="F574" s="281">
        <v>1244.0348260000001</v>
      </c>
      <c r="G574" s="82">
        <f t="shared" si="139"/>
        <v>2.389558999999963E-3</v>
      </c>
      <c r="H574" s="82" t="str">
        <f t="shared" si="140"/>
        <v/>
      </c>
      <c r="I574" s="82" t="str">
        <f t="shared" si="141"/>
        <v/>
      </c>
      <c r="J574" s="82" t="str">
        <f t="shared" si="142"/>
        <v/>
      </c>
      <c r="K574" s="82">
        <f t="shared" si="143"/>
        <v>-1.8177530000000389E-3</v>
      </c>
      <c r="L574" s="82">
        <f t="shared" si="144"/>
        <v>-8.0093499999998126E-4</v>
      </c>
      <c r="N574">
        <f t="shared" si="148"/>
        <v>1499</v>
      </c>
      <c r="O574" s="212" cm="1">
        <f t="array" ref="O574">INDEX($A:$A,N574)</f>
        <v>45646</v>
      </c>
      <c r="P574" cm="1">
        <f t="array" ref="P574">INDEX(B:B,$N574)/INDEX(B:B,$N$2)*1000</f>
        <v>1257.581350787199</v>
      </c>
      <c r="Q574" cm="1">
        <f t="array" ref="Q574">INDEX(C:C,$N574)/INDEX(C:C,$N$2)*1000</f>
        <v>1258.9012426721661</v>
      </c>
      <c r="R574" cm="1">
        <f t="array" ref="R574">INDEX(D:D,$N574)/INDEX(D:D,$N$2)*1000</f>
        <v>1258.6397775400449</v>
      </c>
      <c r="S574" cm="1">
        <f t="array" ref="S574">INDEX(E:E,$N574)/INDEX(E:E,$N$2)*1000</f>
        <v>1242.2912402853062</v>
      </c>
      <c r="T574" s="82">
        <f t="shared" si="149"/>
        <v>1.5290110501892742E-2</v>
      </c>
      <c r="U574" s="82">
        <f t="shared" si="150"/>
        <v>1.6610002386859831E-2</v>
      </c>
      <c r="V574" s="82">
        <f t="shared" si="151"/>
        <v>1.6348537254738629E-2</v>
      </c>
      <c r="W574" s="82" t="str">
        <f t="shared" si="145"/>
        <v/>
      </c>
      <c r="X574" s="82" t="str">
        <f t="shared" si="146"/>
        <v/>
      </c>
      <c r="Y574" s="82" t="str">
        <f t="shared" si="147"/>
        <v/>
      </c>
    </row>
    <row r="575" spans="1:25" ht="15.75" customHeight="1" x14ac:dyDescent="0.2">
      <c r="A575" s="211">
        <v>44305</v>
      </c>
      <c r="B575" s="281">
        <v>1105.5035399999999</v>
      </c>
      <c r="C575" s="281">
        <v>1237.9702669999999</v>
      </c>
      <c r="D575" s="281">
        <v>1238.82699</v>
      </c>
      <c r="E575" s="281">
        <v>1104.1386600000001</v>
      </c>
      <c r="F575" s="281">
        <v>1240.1213009999999</v>
      </c>
      <c r="G575" s="82">
        <f t="shared" si="139"/>
        <v>1.3648799999998573E-3</v>
      </c>
      <c r="H575" s="82" t="str">
        <f t="shared" si="140"/>
        <v/>
      </c>
      <c r="I575" s="82" t="str">
        <f t="shared" si="141"/>
        <v/>
      </c>
      <c r="J575" s="82" t="str">
        <f t="shared" si="142"/>
        <v/>
      </c>
      <c r="K575" s="82">
        <f t="shared" si="143"/>
        <v>-2.1510339999999814E-3</v>
      </c>
      <c r="L575" s="82">
        <f t="shared" si="144"/>
        <v>-1.2943109999998797E-3</v>
      </c>
      <c r="N575">
        <f t="shared" si="148"/>
        <v>1500</v>
      </c>
      <c r="O575" s="212" cm="1">
        <f t="array" ref="O575">INDEX($A:$A,N575)</f>
        <v>45649</v>
      </c>
      <c r="P575" cm="1">
        <f t="array" ref="P575">INDEX(B:B,$N575)/INDEX(B:B,$N$2)*1000</f>
        <v>1261.1045442930501</v>
      </c>
      <c r="Q575" cm="1">
        <f t="array" ref="Q575">INDEX(C:C,$N575)/INDEX(C:C,$N$2)*1000</f>
        <v>1262.3178204340086</v>
      </c>
      <c r="R575" cm="1">
        <f t="array" ref="R575">INDEX(D:D,$N575)/INDEX(D:D,$N$2)*1000</f>
        <v>1262.0774753275132</v>
      </c>
      <c r="S575" cm="1">
        <f t="array" ref="S575">INDEX(E:E,$N575)/INDEX(E:E,$N$2)*1000</f>
        <v>1245.2464176673498</v>
      </c>
      <c r="T575" s="82">
        <f t="shared" si="149"/>
        <v>1.5858126625700381E-2</v>
      </c>
      <c r="U575" s="82">
        <f t="shared" si="150"/>
        <v>1.7071402766658819E-2</v>
      </c>
      <c r="V575" s="82">
        <f t="shared" si="151"/>
        <v>1.6831057660163424E-2</v>
      </c>
      <c r="W575" s="82" t="str">
        <f t="shared" si="145"/>
        <v/>
      </c>
      <c r="X575" s="82" t="str">
        <f t="shared" si="146"/>
        <v/>
      </c>
      <c r="Y575" s="82" t="str">
        <f t="shared" si="147"/>
        <v/>
      </c>
    </row>
    <row r="576" spans="1:25" ht="15.75" customHeight="1" x14ac:dyDescent="0.2">
      <c r="A576" s="211">
        <v>44306</v>
      </c>
      <c r="B576" s="281">
        <v>1102.087818</v>
      </c>
      <c r="C576" s="281">
        <v>1235.761066</v>
      </c>
      <c r="D576" s="281">
        <v>1236.2998580000001</v>
      </c>
      <c r="E576" s="281">
        <v>1102.164593</v>
      </c>
      <c r="F576" s="281">
        <v>1237.9041130000001</v>
      </c>
      <c r="G576" s="82" t="str">
        <f t="shared" si="139"/>
        <v/>
      </c>
      <c r="H576" s="82" t="str">
        <f t="shared" si="140"/>
        <v/>
      </c>
      <c r="I576" s="82" t="str">
        <f t="shared" si="141"/>
        <v/>
      </c>
      <c r="J576" s="82">
        <f t="shared" si="142"/>
        <v>-7.6774999999997814E-5</v>
      </c>
      <c r="K576" s="82">
        <f t="shared" si="143"/>
        <v>-2.1430470000000242E-3</v>
      </c>
      <c r="L576" s="82">
        <f t="shared" si="144"/>
        <v>-1.6042549999999664E-3</v>
      </c>
      <c r="N576">
        <f t="shared" si="148"/>
        <v>1501</v>
      </c>
      <c r="O576" s="212" cm="1">
        <f t="array" ref="O576">INDEX($A:$A,N576)</f>
        <v>45650</v>
      </c>
      <c r="P576" cm="1">
        <f t="array" ref="P576">INDEX(B:B,$N576)/INDEX(B:B,$N$2)*1000</f>
        <v>1264.6118655949688</v>
      </c>
      <c r="Q576" cm="1">
        <f t="array" ref="Q576">INDEX(C:C,$N576)/INDEX(C:C,$N$2)*1000</f>
        <v>1265.5226835694132</v>
      </c>
      <c r="R576" cm="1">
        <f t="array" ref="R576">INDEX(D:D,$N576)/INDEX(D:D,$N$2)*1000</f>
        <v>1265.3422542416406</v>
      </c>
      <c r="S576" cm="1">
        <f t="array" ref="S576">INDEX(E:E,$N576)/INDEX(E:E,$N$2)*1000</f>
        <v>1248.0135655577171</v>
      </c>
      <c r="T576" s="82">
        <f t="shared" si="149"/>
        <v>1.6598300037251646E-2</v>
      </c>
      <c r="U576" s="82">
        <f t="shared" si="150"/>
        <v>1.7509118011696048E-2</v>
      </c>
      <c r="V576" s="82">
        <f t="shared" si="151"/>
        <v>1.7328688683923475E-2</v>
      </c>
      <c r="W576" s="82" t="str">
        <f t="shared" si="145"/>
        <v/>
      </c>
      <c r="X576" s="82" t="str">
        <f t="shared" si="146"/>
        <v/>
      </c>
      <c r="Y576" s="82" t="str">
        <f t="shared" si="147"/>
        <v/>
      </c>
    </row>
    <row r="577" spans="1:25" ht="15.75" customHeight="1" x14ac:dyDescent="0.2">
      <c r="A577" s="211">
        <v>44307</v>
      </c>
      <c r="B577" s="281">
        <v>1102.9438399999999</v>
      </c>
      <c r="C577" s="281">
        <v>1236.4992319999999</v>
      </c>
      <c r="D577" s="281">
        <v>1237.081698</v>
      </c>
      <c r="E577" s="281">
        <v>1102.321561</v>
      </c>
      <c r="F577" s="281">
        <v>1238.0804129999999</v>
      </c>
      <c r="G577" s="82">
        <f t="shared" si="139"/>
        <v>6.2227899999993494E-4</v>
      </c>
      <c r="H577" s="82" t="str">
        <f t="shared" si="140"/>
        <v/>
      </c>
      <c r="I577" s="82" t="str">
        <f t="shared" si="141"/>
        <v/>
      </c>
      <c r="J577" s="82" t="str">
        <f t="shared" si="142"/>
        <v/>
      </c>
      <c r="K577" s="82">
        <f t="shared" si="143"/>
        <v>-1.581181000000015E-3</v>
      </c>
      <c r="L577" s="82">
        <f t="shared" si="144"/>
        <v>-9.9871499999994737E-4</v>
      </c>
      <c r="N577">
        <f t="shared" si="148"/>
        <v>1502</v>
      </c>
      <c r="O577" s="212" cm="1">
        <f t="array" ref="O577">INDEX($A:$A,N577)</f>
        <v>45653</v>
      </c>
      <c r="P577" cm="1">
        <f t="array" ref="P577">INDEX(B:B,$N577)/INDEX(B:B,$N$2)*1000</f>
        <v>1262.2620601114827</v>
      </c>
      <c r="Q577" cm="1">
        <f t="array" ref="Q577">INDEX(C:C,$N577)/INDEX(C:C,$N$2)*1000</f>
        <v>1262.7724596539031</v>
      </c>
      <c r="R577" cm="1">
        <f t="array" ref="R577">INDEX(D:D,$N577)/INDEX(D:D,$N$2)*1000</f>
        <v>1262.6713514694263</v>
      </c>
      <c r="S577" cm="1">
        <f t="array" ref="S577">INDEX(E:E,$N577)/INDEX(E:E,$N$2)*1000</f>
        <v>1246.3677029802386</v>
      </c>
      <c r="T577" s="82">
        <f t="shared" si="149"/>
        <v>1.5894357131244079E-2</v>
      </c>
      <c r="U577" s="82">
        <f t="shared" si="150"/>
        <v>1.640475667366445E-2</v>
      </c>
      <c r="V577" s="82">
        <f t="shared" si="151"/>
        <v>1.6303648489187708E-2</v>
      </c>
      <c r="W577" s="82" t="str">
        <f t="shared" si="145"/>
        <v/>
      </c>
      <c r="X577" s="82" t="str">
        <f t="shared" si="146"/>
        <v/>
      </c>
      <c r="Y577" s="82" t="str">
        <f t="shared" si="147"/>
        <v/>
      </c>
    </row>
    <row r="578" spans="1:25" ht="15.75" customHeight="1" x14ac:dyDescent="0.2">
      <c r="A578" s="211">
        <v>44308</v>
      </c>
      <c r="B578" s="281">
        <v>1098.59995</v>
      </c>
      <c r="C578" s="281">
        <v>1232.80746</v>
      </c>
      <c r="D578" s="281">
        <v>1233.157753</v>
      </c>
      <c r="E578" s="281">
        <v>1099.616824</v>
      </c>
      <c r="F578" s="281">
        <v>1235.0425680000001</v>
      </c>
      <c r="G578" s="82" t="str">
        <f t="shared" si="139"/>
        <v/>
      </c>
      <c r="H578" s="82" t="str">
        <f t="shared" si="140"/>
        <v/>
      </c>
      <c r="I578" s="82" t="str">
        <f t="shared" si="141"/>
        <v/>
      </c>
      <c r="J578" s="82">
        <f t="shared" si="142"/>
        <v>-1.0168739999999162E-3</v>
      </c>
      <c r="K578" s="82">
        <f t="shared" si="143"/>
        <v>-2.2351080000000819E-3</v>
      </c>
      <c r="L578" s="82">
        <f t="shared" si="144"/>
        <v>-1.8848150000001168E-3</v>
      </c>
      <c r="N578">
        <f t="shared" si="148"/>
        <v>1503</v>
      </c>
      <c r="O578" s="212" cm="1">
        <f t="array" ref="O578">INDEX($A:$A,N578)</f>
        <v>45656</v>
      </c>
      <c r="P578" cm="1">
        <f t="array" ref="P578">INDEX(B:B,$N578)/INDEX(B:B,$N$2)*1000</f>
        <v>1253.2295325194846</v>
      </c>
      <c r="Q578" cm="1">
        <f t="array" ref="Q578">INDEX(C:C,$N578)/INDEX(C:C,$N$2)*1000</f>
        <v>1254.4082523349093</v>
      </c>
      <c r="R578" cm="1">
        <f t="array" ref="R578">INDEX(D:D,$N578)/INDEX(D:D,$N$2)*1000</f>
        <v>1254.1747529242684</v>
      </c>
      <c r="S578" cm="1">
        <f t="array" ref="S578">INDEX(E:E,$N578)/INDEX(E:E,$N$2)*1000</f>
        <v>1238.6028084597938</v>
      </c>
      <c r="T578" s="82">
        <f t="shared" si="149"/>
        <v>1.4626724059690786E-2</v>
      </c>
      <c r="U578" s="82">
        <f t="shared" si="150"/>
        <v>1.5805443875115541E-2</v>
      </c>
      <c r="V578" s="82">
        <f t="shared" si="151"/>
        <v>1.5571944464474654E-2</v>
      </c>
      <c r="W578" s="82" t="str">
        <f t="shared" si="145"/>
        <v/>
      </c>
      <c r="X578" s="82" t="str">
        <f t="shared" si="146"/>
        <v/>
      </c>
      <c r="Y578" s="82" t="str">
        <f t="shared" si="147"/>
        <v/>
      </c>
    </row>
    <row r="579" spans="1:25" ht="15.75" customHeight="1" x14ac:dyDescent="0.2">
      <c r="A579" s="211">
        <v>44309</v>
      </c>
      <c r="B579" s="281">
        <v>1103.3461</v>
      </c>
      <c r="C579" s="281">
        <v>1236.803048</v>
      </c>
      <c r="D579" s="281">
        <v>1237.4144409999999</v>
      </c>
      <c r="E579" s="281">
        <v>1102.420629</v>
      </c>
      <c r="F579" s="281">
        <v>1238.1916819999999</v>
      </c>
      <c r="G579" s="82">
        <f t="shared" ref="G579:G642" si="152">IF((B579-$E579)/1000 &gt; 0, (B579-$E579)/1000, "")</f>
        <v>9.2547100000001591E-4</v>
      </c>
      <c r="H579" s="82" t="str">
        <f t="shared" ref="H579:H642" si="153">IF((C579-$F579)/1000 &gt; 0, (C579-$F579)/1000, "")</f>
        <v/>
      </c>
      <c r="I579" s="82" t="str">
        <f t="shared" ref="I579:I642" si="154">IF((D579-$F579)/1000 &gt; 0, (D579-$F579)/1000, "")</f>
        <v/>
      </c>
      <c r="J579" s="82" t="str">
        <f t="shared" ref="J579:J642" si="155">IF((B579-$E579)/1000 &lt; 0, (B579-$E579)/1000, "")</f>
        <v/>
      </c>
      <c r="K579" s="82">
        <f t="shared" ref="K579:K642" si="156">IF((C579-$F579)/1000 &lt; 0, (C579-$F579)/1000, "")</f>
        <v>-1.3886339999999108E-3</v>
      </c>
      <c r="L579" s="82">
        <f t="shared" ref="L579:L642" si="157">IF((D579-$F579)/1000 &lt; 0, (D579-$F579)/1000, "")</f>
        <v>-7.772410000000036E-4</v>
      </c>
      <c r="N579">
        <f t="shared" si="148"/>
        <v>1504</v>
      </c>
      <c r="O579" s="212" cm="1">
        <f t="array" ref="O579">INDEX($A:$A,N579)</f>
        <v>45657</v>
      </c>
      <c r="P579" cm="1">
        <f t="array" ref="P579">INDEX(B:B,$N579)/INDEX(B:B,$N$2)*1000</f>
        <v>1254.5525380901449</v>
      </c>
      <c r="Q579" cm="1">
        <f t="array" ref="Q579">INDEX(C:C,$N579)/INDEX(C:C,$N$2)*1000</f>
        <v>1255.4182091451928</v>
      </c>
      <c r="R579" cm="1">
        <f t="array" ref="R579">INDEX(D:D,$N579)/INDEX(D:D,$N$2)*1000</f>
        <v>1255.2467234146559</v>
      </c>
      <c r="S579" cm="1">
        <f t="array" ref="S579">INDEX(E:E,$N579)/INDEX(E:E,$N$2)*1000</f>
        <v>1240.1663466976825</v>
      </c>
      <c r="T579" s="82">
        <f t="shared" si="149"/>
        <v>1.4386191392462479E-2</v>
      </c>
      <c r="U579" s="82">
        <f t="shared" si="150"/>
        <v>1.5251862447510348E-2</v>
      </c>
      <c r="V579" s="82">
        <f t="shared" si="151"/>
        <v>1.5080376716973433E-2</v>
      </c>
      <c r="W579" s="82" t="str">
        <f t="shared" ref="W579:W642" si="158">IF((P579-$S579)/1000 &lt; 0, (P579-$S579)/1000, "")</f>
        <v/>
      </c>
      <c r="X579" s="82" t="str">
        <f t="shared" ref="X579:X642" si="159">IF((Q579-$S579)/1000 &lt; 0, (Q579-$S579)/1000, "")</f>
        <v/>
      </c>
      <c r="Y579" s="82" t="str">
        <f t="shared" ref="Y579:Y642" si="160">IF((R579-$S579)/1000 &lt; 0, (R579-$S579)/1000, "")</f>
        <v/>
      </c>
    </row>
    <row r="580" spans="1:25" ht="15.75" customHeight="1" x14ac:dyDescent="0.2">
      <c r="A580" s="211">
        <v>44312</v>
      </c>
      <c r="B580" s="281">
        <v>1100.07746</v>
      </c>
      <c r="C580" s="281">
        <v>1233.746562</v>
      </c>
      <c r="D580" s="281">
        <v>1234.2376019999999</v>
      </c>
      <c r="E580" s="281">
        <v>1098.778004</v>
      </c>
      <c r="F580" s="281">
        <v>1234.100441</v>
      </c>
      <c r="G580" s="82">
        <f t="shared" si="152"/>
        <v>1.2994559999999638E-3</v>
      </c>
      <c r="H580" s="82" t="str">
        <f t="shared" si="153"/>
        <v/>
      </c>
      <c r="I580" s="82">
        <f t="shared" si="154"/>
        <v>1.3716099999987817E-4</v>
      </c>
      <c r="J580" s="82" t="str">
        <f t="shared" si="155"/>
        <v/>
      </c>
      <c r="K580" s="82">
        <f t="shared" si="156"/>
        <v>-3.5387900000000627E-4</v>
      </c>
      <c r="L580" s="82" t="str">
        <f t="shared" si="157"/>
        <v/>
      </c>
      <c r="N580">
        <f t="shared" ref="N580:N643" si="161">N579+1</f>
        <v>1505</v>
      </c>
      <c r="O580" s="212" cm="1">
        <f t="array" ref="O580">INDEX($A:$A,N580)</f>
        <v>45659</v>
      </c>
      <c r="P580" cm="1">
        <f t="array" ref="P580">INDEX(B:B,$N580)/INDEX(B:B,$N$2)*1000</f>
        <v>1256.0303742414314</v>
      </c>
      <c r="Q580" cm="1">
        <f t="array" ref="Q580">INDEX(C:C,$N580)/INDEX(C:C,$N$2)*1000</f>
        <v>1256.8794327803832</v>
      </c>
      <c r="R580" cm="1">
        <f t="array" ref="R580">INDEX(D:D,$N580)/INDEX(D:D,$N$2)*1000</f>
        <v>1256.7112382104524</v>
      </c>
      <c r="S580" cm="1">
        <f t="array" ref="S580">INDEX(E:E,$N580)/INDEX(E:E,$N$2)*1000</f>
        <v>1241.6185093506454</v>
      </c>
      <c r="T580" s="82">
        <f t="shared" ref="T580:T643" si="162">IF((P580-$S580)/1000 &gt; 0, (P580-$S580)/1000, "")</f>
        <v>1.4411864890786092E-2</v>
      </c>
      <c r="U580" s="82">
        <f t="shared" ref="U580:U643" si="163">IF((Q580-$S580)/1000 &gt; 0, (Q580-$S580)/1000, "")</f>
        <v>1.5260923429737887E-2</v>
      </c>
      <c r="V580" s="82">
        <f t="shared" ref="V580:V643" si="164">IF((R580-$S580)/1000 &gt; 0, (R580-$S580)/1000, "")</f>
        <v>1.509272885980704E-2</v>
      </c>
      <c r="W580" s="82" t="str">
        <f t="shared" si="158"/>
        <v/>
      </c>
      <c r="X580" s="82" t="str">
        <f t="shared" si="159"/>
        <v/>
      </c>
      <c r="Y580" s="82" t="str">
        <f t="shared" si="160"/>
        <v/>
      </c>
    </row>
    <row r="581" spans="1:25" ht="15.75" customHeight="1" x14ac:dyDescent="0.2">
      <c r="A581" s="211">
        <v>44313</v>
      </c>
      <c r="B581" s="281">
        <v>1099.6800020000001</v>
      </c>
      <c r="C581" s="281">
        <v>1233.027507</v>
      </c>
      <c r="D581" s="281">
        <v>1233.5716970000001</v>
      </c>
      <c r="E581" s="281">
        <v>1097.7044980000001</v>
      </c>
      <c r="F581" s="281">
        <v>1232.8947250000001</v>
      </c>
      <c r="G581" s="82">
        <f t="shared" si="152"/>
        <v>1.9755040000000008E-3</v>
      </c>
      <c r="H581" s="82">
        <f t="shared" si="153"/>
        <v>1.3278199999990648E-4</v>
      </c>
      <c r="I581" s="82">
        <f t="shared" si="154"/>
        <v>6.7697199999997796E-4</v>
      </c>
      <c r="J581" s="82" t="str">
        <f t="shared" si="155"/>
        <v/>
      </c>
      <c r="K581" s="82" t="str">
        <f t="shared" si="156"/>
        <v/>
      </c>
      <c r="L581" s="82" t="str">
        <f t="shared" si="157"/>
        <v/>
      </c>
      <c r="N581">
        <f t="shared" si="161"/>
        <v>1506</v>
      </c>
      <c r="O581" s="212" cm="1">
        <f t="array" ref="O581">INDEX($A:$A,N581)</f>
        <v>45660</v>
      </c>
      <c r="P581" cm="1">
        <f t="array" ref="P581">INDEX(B:B,$N581)/INDEX(B:B,$N$2)*1000</f>
        <v>1266.2235603139877</v>
      </c>
      <c r="Q581" cm="1">
        <f t="array" ref="Q581">INDEX(C:C,$N581)/INDEX(C:C,$N$2)*1000</f>
        <v>1266.2285994308256</v>
      </c>
      <c r="R581" cm="1">
        <f t="array" ref="R581">INDEX(D:D,$N581)/INDEX(D:D,$N$2)*1000</f>
        <v>1266.2276013486232</v>
      </c>
      <c r="S581" cm="1">
        <f t="array" ref="S581">INDEX(E:E,$N581)/INDEX(E:E,$N$2)*1000</f>
        <v>1250.1438096926511</v>
      </c>
      <c r="T581" s="82">
        <f t="shared" si="162"/>
        <v>1.6079750621336642E-2</v>
      </c>
      <c r="U581" s="82">
        <f t="shared" si="163"/>
        <v>1.6084789738174551E-2</v>
      </c>
      <c r="V581" s="82">
        <f t="shared" si="164"/>
        <v>1.6083791655972162E-2</v>
      </c>
      <c r="W581" s="82" t="str">
        <f t="shared" si="158"/>
        <v/>
      </c>
      <c r="X581" s="82" t="str">
        <f t="shared" si="159"/>
        <v/>
      </c>
      <c r="Y581" s="82" t="str">
        <f t="shared" si="160"/>
        <v/>
      </c>
    </row>
    <row r="582" spans="1:25" ht="15.75" customHeight="1" x14ac:dyDescent="0.2">
      <c r="A582" s="211">
        <v>44314</v>
      </c>
      <c r="B582" s="281">
        <v>1100.84995</v>
      </c>
      <c r="C582" s="281">
        <v>1233.6793150000001</v>
      </c>
      <c r="D582" s="281">
        <v>1234.3528679999999</v>
      </c>
      <c r="E582" s="281">
        <v>1099.1852819999999</v>
      </c>
      <c r="F582" s="281">
        <v>1234.5578780000001</v>
      </c>
      <c r="G582" s="82">
        <f t="shared" si="152"/>
        <v>1.6646680000001197E-3</v>
      </c>
      <c r="H582" s="82" t="str">
        <f t="shared" si="153"/>
        <v/>
      </c>
      <c r="I582" s="82" t="str">
        <f t="shared" si="154"/>
        <v/>
      </c>
      <c r="J582" s="82" t="str">
        <f t="shared" si="155"/>
        <v/>
      </c>
      <c r="K582" s="82">
        <f t="shared" si="156"/>
        <v>-8.7856299999998554E-4</v>
      </c>
      <c r="L582" s="82">
        <f t="shared" si="157"/>
        <v>-2.0501000000012936E-4</v>
      </c>
      <c r="N582">
        <f t="shared" si="161"/>
        <v>1507</v>
      </c>
      <c r="O582" s="212" cm="1">
        <f t="array" ref="O582">INDEX($A:$A,N582)</f>
        <v>45663</v>
      </c>
      <c r="P582" cm="1">
        <f t="array" ref="P582">INDEX(B:B,$N582)/INDEX(B:B,$N$2)*1000</f>
        <v>1265.6734365000457</v>
      </c>
      <c r="Q582" cm="1">
        <f t="array" ref="Q582">INDEX(C:C,$N582)/INDEX(C:C,$N$2)*1000</f>
        <v>1265.930843439101</v>
      </c>
      <c r="R582" cm="1">
        <f t="array" ref="R582">INDEX(D:D,$N582)/INDEX(D:D,$N$2)*1000</f>
        <v>1265.8798528439211</v>
      </c>
      <c r="S582" cm="1">
        <f t="array" ref="S582">INDEX(E:E,$N582)/INDEX(E:E,$N$2)*1000</f>
        <v>1249.8201108171952</v>
      </c>
      <c r="T582" s="82">
        <f t="shared" si="162"/>
        <v>1.5853325682850482E-2</v>
      </c>
      <c r="U582" s="82">
        <f t="shared" si="163"/>
        <v>1.6110732621905755E-2</v>
      </c>
      <c r="V582" s="82">
        <f t="shared" si="164"/>
        <v>1.605974202672587E-2</v>
      </c>
      <c r="W582" s="82" t="str">
        <f t="shared" si="158"/>
        <v/>
      </c>
      <c r="X582" s="82" t="str">
        <f t="shared" si="159"/>
        <v/>
      </c>
      <c r="Y582" s="82" t="str">
        <f t="shared" si="160"/>
        <v/>
      </c>
    </row>
    <row r="583" spans="1:25" ht="15.75" customHeight="1" x14ac:dyDescent="0.2">
      <c r="A583" s="211">
        <v>44315</v>
      </c>
      <c r="B583" s="281">
        <v>1099.6144999999999</v>
      </c>
      <c r="C583" s="281">
        <v>1232.2188200000001</v>
      </c>
      <c r="D583" s="281">
        <v>1232.9064410000001</v>
      </c>
      <c r="E583" s="281">
        <v>1098.3600449999999</v>
      </c>
      <c r="F583" s="281">
        <v>1233.6310080000001</v>
      </c>
      <c r="G583" s="82">
        <f t="shared" si="152"/>
        <v>1.2544550000000072E-3</v>
      </c>
      <c r="H583" s="82" t="str">
        <f t="shared" si="153"/>
        <v/>
      </c>
      <c r="I583" s="82" t="str">
        <f t="shared" si="154"/>
        <v/>
      </c>
      <c r="J583" s="82" t="str">
        <f t="shared" si="155"/>
        <v/>
      </c>
      <c r="K583" s="82">
        <f t="shared" si="156"/>
        <v>-1.4121880000000147E-3</v>
      </c>
      <c r="L583" s="82">
        <f t="shared" si="157"/>
        <v>-7.2456699999997904E-4</v>
      </c>
      <c r="N583">
        <f t="shared" si="161"/>
        <v>1508</v>
      </c>
      <c r="O583" s="212" cm="1">
        <f t="array" ref="O583">INDEX($A:$A,N583)</f>
        <v>45664</v>
      </c>
      <c r="P583" cm="1">
        <f t="array" ref="P583">INDEX(B:B,$N583)/INDEX(B:B,$N$2)*1000</f>
        <v>1260.0000189149632</v>
      </c>
      <c r="Q583" cm="1">
        <f t="array" ref="Q583">INDEX(C:C,$N583)/INDEX(C:C,$N$2)*1000</f>
        <v>1260.1123707374006</v>
      </c>
      <c r="R583" cm="1">
        <f t="array" ref="R583">INDEX(D:D,$N583)/INDEX(D:D,$N$2)*1000</f>
        <v>1260.0901142190889</v>
      </c>
      <c r="S583" cm="1">
        <f t="array" ref="S583">INDEX(E:E,$N583)/INDEX(E:E,$N$2)*1000</f>
        <v>1244.5863965917549</v>
      </c>
      <c r="T583" s="82">
        <f t="shared" si="162"/>
        <v>1.54136223232083E-2</v>
      </c>
      <c r="U583" s="82">
        <f t="shared" si="163"/>
        <v>1.5525974145645705E-2</v>
      </c>
      <c r="V583" s="82">
        <f t="shared" si="164"/>
        <v>1.5503717627334027E-2</v>
      </c>
      <c r="W583" s="82" t="str">
        <f t="shared" si="158"/>
        <v/>
      </c>
      <c r="X583" s="82" t="str">
        <f t="shared" si="159"/>
        <v/>
      </c>
      <c r="Y583" s="82" t="str">
        <f t="shared" si="160"/>
        <v/>
      </c>
    </row>
    <row r="584" spans="1:25" ht="15.75" customHeight="1" x14ac:dyDescent="0.2">
      <c r="A584" s="211">
        <v>44316</v>
      </c>
      <c r="B584" s="281">
        <v>1094.8230490000001</v>
      </c>
      <c r="C584" s="281">
        <v>1228.833457</v>
      </c>
      <c r="D584" s="281">
        <v>1229.130975</v>
      </c>
      <c r="E584" s="281">
        <v>1096.3275530000001</v>
      </c>
      <c r="F584" s="281">
        <v>1231.3481999999999</v>
      </c>
      <c r="G584" s="82" t="str">
        <f t="shared" si="152"/>
        <v/>
      </c>
      <c r="H584" s="82" t="str">
        <f t="shared" si="153"/>
        <v/>
      </c>
      <c r="I584" s="82" t="str">
        <f t="shared" si="154"/>
        <v/>
      </c>
      <c r="J584" s="82">
        <f t="shared" si="155"/>
        <v>-1.5045039999999972E-3</v>
      </c>
      <c r="K584" s="82">
        <f t="shared" si="156"/>
        <v>-2.514742999999953E-3</v>
      </c>
      <c r="L584" s="82">
        <f t="shared" si="157"/>
        <v>-2.2172249999998714E-3</v>
      </c>
      <c r="N584">
        <f t="shared" si="161"/>
        <v>1509</v>
      </c>
      <c r="O584" s="212" cm="1">
        <f t="array" ref="O584">INDEX($A:$A,N584)</f>
        <v>45665</v>
      </c>
      <c r="P584" cm="1">
        <f t="array" ref="P584">INDEX(B:B,$N584)/INDEX(B:B,$N$2)*1000</f>
        <v>1265.7590390769458</v>
      </c>
      <c r="Q584" cm="1">
        <f t="array" ref="Q584">INDEX(C:C,$N584)/INDEX(C:C,$N$2)*1000</f>
        <v>1265.1530720120393</v>
      </c>
      <c r="R584" cm="1">
        <f t="array" ref="R584">INDEX(D:D,$N584)/INDEX(D:D,$N$2)*1000</f>
        <v>1265.2731119627881</v>
      </c>
      <c r="S584" cm="1">
        <f t="array" ref="S584">INDEX(E:E,$N584)/INDEX(E:E,$N$2)*1000</f>
        <v>1249.511534068273</v>
      </c>
      <c r="T584" s="82">
        <f t="shared" si="162"/>
        <v>1.6247505008672759E-2</v>
      </c>
      <c r="U584" s="82">
        <f t="shared" si="163"/>
        <v>1.5641537943766253E-2</v>
      </c>
      <c r="V584" s="82">
        <f t="shared" si="164"/>
        <v>1.5761577894515086E-2</v>
      </c>
      <c r="W584" s="82" t="str">
        <f t="shared" si="158"/>
        <v/>
      </c>
      <c r="X584" s="82" t="str">
        <f t="shared" si="159"/>
        <v/>
      </c>
      <c r="Y584" s="82" t="str">
        <f t="shared" si="160"/>
        <v/>
      </c>
    </row>
    <row r="585" spans="1:25" ht="15.75" customHeight="1" x14ac:dyDescent="0.2">
      <c r="A585" s="211">
        <v>44319</v>
      </c>
      <c r="B585" s="281">
        <v>1097.727384</v>
      </c>
      <c r="C585" s="281">
        <v>1231.229914</v>
      </c>
      <c r="D585" s="281">
        <v>1231.696688</v>
      </c>
      <c r="E585" s="281">
        <v>1098.557673</v>
      </c>
      <c r="F585" s="281">
        <v>1233.8529759999999</v>
      </c>
      <c r="G585" s="82" t="str">
        <f t="shared" si="152"/>
        <v/>
      </c>
      <c r="H585" s="82" t="str">
        <f t="shared" si="153"/>
        <v/>
      </c>
      <c r="I585" s="82" t="str">
        <f t="shared" si="154"/>
        <v/>
      </c>
      <c r="J585" s="82">
        <f t="shared" si="155"/>
        <v>-8.3028899999999339E-4</v>
      </c>
      <c r="K585" s="82">
        <f t="shared" si="156"/>
        <v>-2.6230619999998909E-3</v>
      </c>
      <c r="L585" s="82">
        <f t="shared" si="157"/>
        <v>-2.1562879999999039E-3</v>
      </c>
      <c r="N585">
        <f t="shared" si="161"/>
        <v>1510</v>
      </c>
      <c r="O585" s="212" cm="1">
        <f t="array" ref="O585">INDEX($A:$A,N585)</f>
        <v>45666</v>
      </c>
      <c r="P585" cm="1">
        <f t="array" ref="P585">INDEX(B:B,$N585)/INDEX(B:B,$N$2)*1000</f>
        <v>1259.2581337209911</v>
      </c>
      <c r="Q585" cm="1">
        <f t="array" ref="Q585">INDEX(C:C,$N585)/INDEX(C:C,$N$2)*1000</f>
        <v>1258.9979317987561</v>
      </c>
      <c r="R585" cm="1">
        <f t="array" ref="R585">INDEX(D:D,$N585)/INDEX(D:D,$N$2)*1000</f>
        <v>1259.0494774097017</v>
      </c>
      <c r="S585" cm="1">
        <f t="array" ref="S585">INDEX(E:E,$N585)/INDEX(E:E,$N$2)*1000</f>
        <v>1243.3088700470046</v>
      </c>
      <c r="T585" s="82">
        <f t="shared" si="162"/>
        <v>1.5949263673986479E-2</v>
      </c>
      <c r="U585" s="82">
        <f t="shared" si="163"/>
        <v>1.5689061751751523E-2</v>
      </c>
      <c r="V585" s="82">
        <f t="shared" si="164"/>
        <v>1.5740607362697119E-2</v>
      </c>
      <c r="W585" s="82" t="str">
        <f t="shared" si="158"/>
        <v/>
      </c>
      <c r="X585" s="82" t="str">
        <f t="shared" si="159"/>
        <v/>
      </c>
      <c r="Y585" s="82" t="str">
        <f t="shared" si="160"/>
        <v/>
      </c>
    </row>
    <row r="586" spans="1:25" ht="15.75" customHeight="1" x14ac:dyDescent="0.2">
      <c r="A586" s="211">
        <v>44320</v>
      </c>
      <c r="B586" s="281">
        <v>1094.5770560000001</v>
      </c>
      <c r="C586" s="281">
        <v>1228.368864</v>
      </c>
      <c r="D586" s="281">
        <v>1228.703094</v>
      </c>
      <c r="E586" s="281">
        <v>1096.5706700000001</v>
      </c>
      <c r="F586" s="281">
        <v>1231.621259</v>
      </c>
      <c r="G586" s="82" t="str">
        <f t="shared" si="152"/>
        <v/>
      </c>
      <c r="H586" s="82" t="str">
        <f t="shared" si="153"/>
        <v/>
      </c>
      <c r="I586" s="82" t="str">
        <f t="shared" si="154"/>
        <v/>
      </c>
      <c r="J586" s="82">
        <f t="shared" si="155"/>
        <v>-1.9936139999999795E-3</v>
      </c>
      <c r="K586" s="82">
        <f t="shared" si="156"/>
        <v>-3.2523949999999787E-3</v>
      </c>
      <c r="L586" s="82">
        <f t="shared" si="157"/>
        <v>-2.9181650000000446E-3</v>
      </c>
      <c r="N586">
        <f t="shared" si="161"/>
        <v>1511</v>
      </c>
      <c r="O586" s="212" cm="1">
        <f t="array" ref="O586">INDEX($A:$A,N586)</f>
        <v>45667</v>
      </c>
      <c r="P586" cm="1">
        <f t="array" ref="P586">INDEX(B:B,$N586)/INDEX(B:B,$N$2)*1000</f>
        <v>1247.1927183420555</v>
      </c>
      <c r="Q586" cm="1">
        <f t="array" ref="Q586">INDEX(C:C,$N586)/INDEX(C:C,$N$2)*1000</f>
        <v>1247.4671887988782</v>
      </c>
      <c r="R586" cm="1">
        <f t="array" ref="R586">INDEX(D:D,$N586)/INDEX(D:D,$N$2)*1000</f>
        <v>1247.4128175245012</v>
      </c>
      <c r="S586" cm="1">
        <f t="array" ref="S586">INDEX(E:E,$N586)/INDEX(E:E,$N$2)*1000</f>
        <v>1231.6619633689943</v>
      </c>
      <c r="T586" s="82">
        <f t="shared" si="162"/>
        <v>1.5530754973061221E-2</v>
      </c>
      <c r="U586" s="82">
        <f t="shared" si="163"/>
        <v>1.5805225429883878E-2</v>
      </c>
      <c r="V586" s="82">
        <f t="shared" si="164"/>
        <v>1.5750854155506887E-2</v>
      </c>
      <c r="W586" s="82" t="str">
        <f t="shared" si="158"/>
        <v/>
      </c>
      <c r="X586" s="82" t="str">
        <f t="shared" si="159"/>
        <v/>
      </c>
      <c r="Y586" s="82" t="str">
        <f t="shared" si="160"/>
        <v/>
      </c>
    </row>
    <row r="587" spans="1:25" ht="15.75" customHeight="1" x14ac:dyDescent="0.2">
      <c r="A587" s="211">
        <v>44321</v>
      </c>
      <c r="B587" s="281">
        <v>1097.8686580000001</v>
      </c>
      <c r="C587" s="281">
        <v>1231.0988870000001</v>
      </c>
      <c r="D587" s="281">
        <v>1231.622206</v>
      </c>
      <c r="E587" s="281">
        <v>1099.1357869999999</v>
      </c>
      <c r="F587" s="281">
        <v>1234.502289</v>
      </c>
      <c r="G587" s="82" t="str">
        <f t="shared" si="152"/>
        <v/>
      </c>
      <c r="H587" s="82" t="str">
        <f t="shared" si="153"/>
        <v/>
      </c>
      <c r="I587" s="82" t="str">
        <f t="shared" si="154"/>
        <v/>
      </c>
      <c r="J587" s="82">
        <f t="shared" si="155"/>
        <v>-1.2671289999998407E-3</v>
      </c>
      <c r="K587" s="82">
        <f t="shared" si="156"/>
        <v>-3.4034019999999144E-3</v>
      </c>
      <c r="L587" s="82">
        <f t="shared" si="157"/>
        <v>-2.8800830000000133E-3</v>
      </c>
      <c r="N587">
        <f t="shared" si="161"/>
        <v>1512</v>
      </c>
      <c r="O587" s="212" cm="1">
        <f t="array" ref="O587">INDEX($A:$A,N587)</f>
        <v>45670</v>
      </c>
      <c r="P587" cm="1">
        <f t="array" ref="P587">INDEX(B:B,$N587)/INDEX(B:B,$N$2)*1000</f>
        <v>1243.1510816825157</v>
      </c>
      <c r="Q587" cm="1">
        <f t="array" ref="Q587">INDEX(C:C,$N587)/INDEX(C:C,$N$2)*1000</f>
        <v>1243.052994655993</v>
      </c>
      <c r="R587" cm="1">
        <f t="array" ref="R587">INDEX(D:D,$N587)/INDEX(D:D,$N$2)*1000</f>
        <v>1243.0724253883225</v>
      </c>
      <c r="S587" cm="1">
        <f t="array" ref="S587">INDEX(E:E,$N587)/INDEX(E:E,$N$2)*1000</f>
        <v>1227.5011403457261</v>
      </c>
      <c r="T587" s="82">
        <f t="shared" si="162"/>
        <v>1.5649941336789652E-2</v>
      </c>
      <c r="U587" s="82">
        <f t="shared" si="163"/>
        <v>1.5551854310266891E-2</v>
      </c>
      <c r="V587" s="82">
        <f t="shared" si="164"/>
        <v>1.5571285042596401E-2</v>
      </c>
      <c r="W587" s="82" t="str">
        <f t="shared" si="158"/>
        <v/>
      </c>
      <c r="X587" s="82" t="str">
        <f t="shared" si="159"/>
        <v/>
      </c>
      <c r="Y587" s="82" t="str">
        <f t="shared" si="160"/>
        <v/>
      </c>
    </row>
    <row r="588" spans="1:25" ht="15.75" customHeight="1" x14ac:dyDescent="0.2">
      <c r="A588" s="211">
        <v>44322</v>
      </c>
      <c r="B588" s="281">
        <v>1097.46711</v>
      </c>
      <c r="C588" s="281">
        <v>1230.727676</v>
      </c>
      <c r="D588" s="281">
        <v>1231.2353760000001</v>
      </c>
      <c r="E588" s="281">
        <v>1099.288601</v>
      </c>
      <c r="F588" s="281">
        <v>1234.6739219999999</v>
      </c>
      <c r="G588" s="82" t="str">
        <f t="shared" si="152"/>
        <v/>
      </c>
      <c r="H588" s="82" t="str">
        <f t="shared" si="153"/>
        <v/>
      </c>
      <c r="I588" s="82" t="str">
        <f t="shared" si="154"/>
        <v/>
      </c>
      <c r="J588" s="82">
        <f t="shared" si="155"/>
        <v>-1.8214909999999236E-3</v>
      </c>
      <c r="K588" s="82">
        <f t="shared" si="156"/>
        <v>-3.9462459999999736E-3</v>
      </c>
      <c r="L588" s="82">
        <f t="shared" si="157"/>
        <v>-3.4385459999998601E-3</v>
      </c>
      <c r="N588">
        <f t="shared" si="161"/>
        <v>1513</v>
      </c>
      <c r="O588" s="212" cm="1">
        <f t="array" ref="O588">INDEX($A:$A,N588)</f>
        <v>45671</v>
      </c>
      <c r="P588" cm="1">
        <f t="array" ref="P588">INDEX(B:B,$N588)/INDEX(B:B,$N$2)*1000</f>
        <v>1241.2821805723574</v>
      </c>
      <c r="Q588" cm="1">
        <f t="array" ref="Q588">INDEX(C:C,$N588)/INDEX(C:C,$N$2)*1000</f>
        <v>1241.144056037841</v>
      </c>
      <c r="R588" cm="1">
        <f t="array" ref="R588">INDEX(D:D,$N588)/INDEX(D:D,$N$2)*1000</f>
        <v>1241.171418852656</v>
      </c>
      <c r="S588" cm="1">
        <f t="array" ref="S588">INDEX(E:E,$N588)/INDEX(E:E,$N$2)*1000</f>
        <v>1225.4803077569086</v>
      </c>
      <c r="T588" s="82">
        <f t="shared" si="162"/>
        <v>1.5801872815448859E-2</v>
      </c>
      <c r="U588" s="82">
        <f t="shared" si="163"/>
        <v>1.5663748280932397E-2</v>
      </c>
      <c r="V588" s="82">
        <f t="shared" si="164"/>
        <v>1.5691111095747372E-2</v>
      </c>
      <c r="W588" s="82" t="str">
        <f t="shared" si="158"/>
        <v/>
      </c>
      <c r="X588" s="82" t="str">
        <f t="shared" si="159"/>
        <v/>
      </c>
      <c r="Y588" s="82" t="str">
        <f t="shared" si="160"/>
        <v/>
      </c>
    </row>
    <row r="589" spans="1:25" ht="15.75" customHeight="1" x14ac:dyDescent="0.2">
      <c r="A589" s="211">
        <v>44323</v>
      </c>
      <c r="B589" s="281">
        <v>1103.2452679999999</v>
      </c>
      <c r="C589" s="281">
        <v>1235.706097</v>
      </c>
      <c r="D589" s="281">
        <v>1236.5094200000001</v>
      </c>
      <c r="E589" s="281">
        <v>1102.7517499999999</v>
      </c>
      <c r="F589" s="281">
        <v>1238.5635830000001</v>
      </c>
      <c r="G589" s="82">
        <f t="shared" si="152"/>
        <v>4.9351799999999455E-4</v>
      </c>
      <c r="H589" s="82" t="str">
        <f t="shared" si="153"/>
        <v/>
      </c>
      <c r="I589" s="82" t="str">
        <f t="shared" si="154"/>
        <v/>
      </c>
      <c r="J589" s="82" t="str">
        <f t="shared" si="155"/>
        <v/>
      </c>
      <c r="K589" s="82">
        <f t="shared" si="156"/>
        <v>-2.8574860000001082E-3</v>
      </c>
      <c r="L589" s="82">
        <f t="shared" si="157"/>
        <v>-2.0541630000000168E-3</v>
      </c>
      <c r="N589">
        <f t="shared" si="161"/>
        <v>1514</v>
      </c>
      <c r="O589" s="212" cm="1">
        <f t="array" ref="O589">INDEX($A:$A,N589)</f>
        <v>45672</v>
      </c>
      <c r="P589" cm="1">
        <f t="array" ref="P589">INDEX(B:B,$N589)/INDEX(B:B,$N$2)*1000</f>
        <v>1254.1038100861135</v>
      </c>
      <c r="Q589" cm="1">
        <f t="array" ref="Q589">INDEX(C:C,$N589)/INDEX(C:C,$N$2)*1000</f>
        <v>1254.5754899976253</v>
      </c>
      <c r="R589" cm="1">
        <f t="array" ref="R589">INDEX(D:D,$N589)/INDEX(D:D,$N$2)*1000</f>
        <v>1254.4820523234087</v>
      </c>
      <c r="S589" cm="1">
        <f t="array" ref="S589">INDEX(E:E,$N589)/INDEX(E:E,$N$2)*1000</f>
        <v>1237.8724913238705</v>
      </c>
      <c r="T589" s="82">
        <f t="shared" si="162"/>
        <v>1.6231318762243062E-2</v>
      </c>
      <c r="U589" s="82">
        <f t="shared" si="163"/>
        <v>1.6702998673754792E-2</v>
      </c>
      <c r="V589" s="82">
        <f t="shared" si="164"/>
        <v>1.6609560999538191E-2</v>
      </c>
      <c r="W589" s="82" t="str">
        <f t="shared" si="158"/>
        <v/>
      </c>
      <c r="X589" s="82" t="str">
        <f t="shared" si="159"/>
        <v/>
      </c>
      <c r="Y589" s="82" t="str">
        <f t="shared" si="160"/>
        <v/>
      </c>
    </row>
    <row r="590" spans="1:25" ht="15.75" customHeight="1" x14ac:dyDescent="0.2">
      <c r="A590" s="211">
        <v>44326</v>
      </c>
      <c r="B590" s="281">
        <v>1095.200028</v>
      </c>
      <c r="C590" s="281">
        <v>1227.576959</v>
      </c>
      <c r="D590" s="281">
        <v>1228.202315</v>
      </c>
      <c r="E590" s="281">
        <v>1097.4217269999999</v>
      </c>
      <c r="F590" s="281">
        <v>1232.577129</v>
      </c>
      <c r="G590" s="82" t="str">
        <f t="shared" si="152"/>
        <v/>
      </c>
      <c r="H590" s="82" t="str">
        <f t="shared" si="153"/>
        <v/>
      </c>
      <c r="I590" s="82" t="str">
        <f t="shared" si="154"/>
        <v/>
      </c>
      <c r="J590" s="82">
        <f t="shared" si="155"/>
        <v>-2.2216989999999442E-3</v>
      </c>
      <c r="K590" s="82">
        <f t="shared" si="156"/>
        <v>-5.0001700000000251E-3</v>
      </c>
      <c r="L590" s="82">
        <f t="shared" si="157"/>
        <v>-4.3748140000000151E-3</v>
      </c>
      <c r="N590">
        <f t="shared" si="161"/>
        <v>1515</v>
      </c>
      <c r="O590" s="212" cm="1">
        <f t="array" ref="O590">INDEX($A:$A,N590)</f>
        <v>45673</v>
      </c>
      <c r="P590" cm="1">
        <f t="array" ref="P590">INDEX(B:B,$N590)/INDEX(B:B,$N$2)*1000</f>
        <v>1259.0818097290926</v>
      </c>
      <c r="Q590" cm="1">
        <f t="array" ref="Q590">INDEX(C:C,$N590)/INDEX(C:C,$N$2)*1000</f>
        <v>1260.3268098517826</v>
      </c>
      <c r="R590" cm="1">
        <f t="array" ref="R590">INDEX(D:D,$N590)/INDEX(D:D,$N$2)*1000</f>
        <v>1260.0801805121896</v>
      </c>
      <c r="S590" cm="1">
        <f t="array" ref="S590">INDEX(E:E,$N590)/INDEX(E:E,$N$2)*1000</f>
        <v>1243.0835870172232</v>
      </c>
      <c r="T590" s="82">
        <f t="shared" si="162"/>
        <v>1.5998222711869403E-2</v>
      </c>
      <c r="U590" s="82">
        <f t="shared" si="163"/>
        <v>1.7243222834559448E-2</v>
      </c>
      <c r="V590" s="82">
        <f t="shared" si="164"/>
        <v>1.6996593494966419E-2</v>
      </c>
      <c r="W590" s="82" t="str">
        <f t="shared" si="158"/>
        <v/>
      </c>
      <c r="X590" s="82" t="str">
        <f t="shared" si="159"/>
        <v/>
      </c>
      <c r="Y590" s="82" t="str">
        <f t="shared" si="160"/>
        <v/>
      </c>
    </row>
    <row r="591" spans="1:25" ht="15.75" customHeight="1" x14ac:dyDescent="0.2">
      <c r="A591" s="211">
        <v>44327</v>
      </c>
      <c r="B591" s="281">
        <v>1088.1690579999999</v>
      </c>
      <c r="C591" s="281">
        <v>1221.4886779999999</v>
      </c>
      <c r="D591" s="281">
        <v>1221.760254</v>
      </c>
      <c r="E591" s="281">
        <v>1091.6056309999999</v>
      </c>
      <c r="F591" s="281">
        <v>1226.04474</v>
      </c>
      <c r="G591" s="82" t="str">
        <f t="shared" si="152"/>
        <v/>
      </c>
      <c r="H591" s="82" t="str">
        <f t="shared" si="153"/>
        <v/>
      </c>
      <c r="I591" s="82" t="str">
        <f t="shared" si="154"/>
        <v/>
      </c>
      <c r="J591" s="82">
        <f t="shared" si="155"/>
        <v>-3.4365729999999532E-3</v>
      </c>
      <c r="K591" s="82">
        <f t="shared" si="156"/>
        <v>-4.5560620000001106E-3</v>
      </c>
      <c r="L591" s="82">
        <f t="shared" si="157"/>
        <v>-4.2844860000000153E-3</v>
      </c>
      <c r="N591">
        <f t="shared" si="161"/>
        <v>1516</v>
      </c>
      <c r="O591" s="212" cm="1">
        <f t="array" ref="O591">INDEX($A:$A,N591)</f>
        <v>45674</v>
      </c>
      <c r="P591" cm="1">
        <f t="array" ref="P591">INDEX(B:B,$N591)/INDEX(B:B,$N$2)*1000</f>
        <v>1268.5865881939528</v>
      </c>
      <c r="Q591" cm="1">
        <f t="array" ref="Q591">INDEX(C:C,$N591)/INDEX(C:C,$N$2)*1000</f>
        <v>1269.4460221278132</v>
      </c>
      <c r="R591" cm="1">
        <f t="array" ref="R591">INDEX(D:D,$N591)/INDEX(D:D,$N$2)*1000</f>
        <v>1269.2757726765699</v>
      </c>
      <c r="S591" cm="1">
        <f t="array" ref="S591">INDEX(E:E,$N591)/INDEX(E:E,$N$2)*1000</f>
        <v>1251.8390493725474</v>
      </c>
      <c r="T591" s="82">
        <f t="shared" si="162"/>
        <v>1.6747538821405443E-2</v>
      </c>
      <c r="U591" s="82">
        <f t="shared" si="163"/>
        <v>1.7606972755265814E-2</v>
      </c>
      <c r="V591" s="82">
        <f t="shared" si="164"/>
        <v>1.7436723304022506E-2</v>
      </c>
      <c r="W591" s="82" t="str">
        <f t="shared" si="158"/>
        <v/>
      </c>
      <c r="X591" s="82" t="str">
        <f t="shared" si="159"/>
        <v/>
      </c>
      <c r="Y591" s="82" t="str">
        <f t="shared" si="160"/>
        <v/>
      </c>
    </row>
    <row r="592" spans="1:25" ht="15.75" customHeight="1" x14ac:dyDescent="0.2">
      <c r="A592" s="211">
        <v>44328</v>
      </c>
      <c r="B592" s="281">
        <v>1076.937518</v>
      </c>
      <c r="C592" s="281">
        <v>1210.428684</v>
      </c>
      <c r="D592" s="281">
        <v>1210.3954819999999</v>
      </c>
      <c r="E592" s="281">
        <v>1083.01448</v>
      </c>
      <c r="F592" s="281">
        <v>1216.395526</v>
      </c>
      <c r="G592" s="82" t="str">
        <f t="shared" si="152"/>
        <v/>
      </c>
      <c r="H592" s="82" t="str">
        <f t="shared" si="153"/>
        <v/>
      </c>
      <c r="I592" s="82" t="str">
        <f t="shared" si="154"/>
        <v/>
      </c>
      <c r="J592" s="82">
        <f t="shared" si="155"/>
        <v>-6.0769620000000945E-3</v>
      </c>
      <c r="K592" s="82">
        <f t="shared" si="156"/>
        <v>-5.9668420000000425E-3</v>
      </c>
      <c r="L592" s="82">
        <f t="shared" si="157"/>
        <v>-6.0000440000001166E-3</v>
      </c>
      <c r="N592">
        <f t="shared" si="161"/>
        <v>1517</v>
      </c>
      <c r="O592" s="212" cm="1">
        <f t="array" ref="O592">INDEX($A:$A,N592)</f>
        <v>45677</v>
      </c>
      <c r="P592" cm="1">
        <f t="array" ref="P592">INDEX(B:B,$N592)/INDEX(B:B,$N$2)*1000</f>
        <v>1270.697290656653</v>
      </c>
      <c r="Q592" cm="1">
        <f t="array" ref="Q592">INDEX(C:C,$N592)/INDEX(C:C,$N$2)*1000</f>
        <v>1271.237881958813</v>
      </c>
      <c r="R592" cm="1">
        <f t="array" ref="R592">INDEX(D:D,$N592)/INDEX(D:D,$N$2)*1000</f>
        <v>1271.130793807796</v>
      </c>
      <c r="S592" cm="1">
        <f t="array" ref="S592">INDEX(E:E,$N592)/INDEX(E:E,$N$2)*1000</f>
        <v>1254.1349951837051</v>
      </c>
      <c r="T592" s="82">
        <f t="shared" si="162"/>
        <v>1.656229547294788E-2</v>
      </c>
      <c r="U592" s="82">
        <f t="shared" si="163"/>
        <v>1.7102886775107892E-2</v>
      </c>
      <c r="V592" s="82">
        <f t="shared" si="164"/>
        <v>1.6995798624090865E-2</v>
      </c>
      <c r="W592" s="82" t="str">
        <f t="shared" si="158"/>
        <v/>
      </c>
      <c r="X592" s="82" t="str">
        <f t="shared" si="159"/>
        <v/>
      </c>
      <c r="Y592" s="82" t="str">
        <f t="shared" si="160"/>
        <v/>
      </c>
    </row>
    <row r="593" spans="1:25" ht="15.75" customHeight="1" x14ac:dyDescent="0.2">
      <c r="A593" s="211">
        <v>44329</v>
      </c>
      <c r="B593" s="281">
        <v>1084.1372879999999</v>
      </c>
      <c r="C593" s="281">
        <v>1217.069182</v>
      </c>
      <c r="D593" s="281">
        <v>1217.319023</v>
      </c>
      <c r="E593" s="281">
        <v>1088.678422</v>
      </c>
      <c r="F593" s="281">
        <v>1222.7570229999999</v>
      </c>
      <c r="G593" s="82" t="str">
        <f t="shared" si="152"/>
        <v/>
      </c>
      <c r="H593" s="82" t="str">
        <f t="shared" si="153"/>
        <v/>
      </c>
      <c r="I593" s="82" t="str">
        <f t="shared" si="154"/>
        <v/>
      </c>
      <c r="J593" s="82">
        <f t="shared" si="155"/>
        <v>-4.541134000000056E-3</v>
      </c>
      <c r="K593" s="82">
        <f t="shared" si="156"/>
        <v>-5.6878409999999349E-3</v>
      </c>
      <c r="L593" s="82">
        <f t="shared" si="157"/>
        <v>-5.4379999999998744E-3</v>
      </c>
      <c r="N593">
        <f t="shared" si="161"/>
        <v>1518</v>
      </c>
      <c r="O593" s="212" cm="1">
        <f t="array" ref="O593">INDEX($A:$A,N593)</f>
        <v>45678</v>
      </c>
      <c r="P593" cm="1">
        <f t="array" ref="P593">INDEX(B:B,$N593)/INDEX(B:B,$N$2)*1000</f>
        <v>1272.9505023331808</v>
      </c>
      <c r="Q593" cm="1">
        <f t="array" ref="Q593">INDEX(C:C,$N593)/INDEX(C:C,$N$2)*1000</f>
        <v>1273.7912111509536</v>
      </c>
      <c r="R593" cm="1">
        <f t="array" ref="R593">INDEX(D:D,$N593)/INDEX(D:D,$N$2)*1000</f>
        <v>1273.6246708232597</v>
      </c>
      <c r="S593" cm="1">
        <f t="array" ref="S593">INDEX(E:E,$N593)/INDEX(E:E,$N$2)*1000</f>
        <v>1256.5182746057126</v>
      </c>
      <c r="T593" s="82">
        <f t="shared" si="162"/>
        <v>1.6432227727468215E-2</v>
      </c>
      <c r="U593" s="82">
        <f t="shared" si="163"/>
        <v>1.7272936545241008E-2</v>
      </c>
      <c r="V593" s="82">
        <f t="shared" si="164"/>
        <v>1.7106396217547171E-2</v>
      </c>
      <c r="W593" s="82" t="str">
        <f t="shared" si="158"/>
        <v/>
      </c>
      <c r="X593" s="82" t="str">
        <f t="shared" si="159"/>
        <v/>
      </c>
      <c r="Y593" s="82" t="str">
        <f t="shared" si="160"/>
        <v/>
      </c>
    </row>
    <row r="594" spans="1:25" ht="15.75" customHeight="1" x14ac:dyDescent="0.2">
      <c r="A594" s="211">
        <v>44330</v>
      </c>
      <c r="B594" s="281">
        <v>1092.9955500000001</v>
      </c>
      <c r="C594" s="281">
        <v>1225.23991</v>
      </c>
      <c r="D594" s="281">
        <v>1225.8378829999999</v>
      </c>
      <c r="E594" s="281">
        <v>1094.197375</v>
      </c>
      <c r="F594" s="281">
        <v>1228.955676</v>
      </c>
      <c r="G594" s="82" t="str">
        <f t="shared" si="152"/>
        <v/>
      </c>
      <c r="H594" s="82" t="str">
        <f t="shared" si="153"/>
        <v/>
      </c>
      <c r="I594" s="82" t="str">
        <f t="shared" si="154"/>
        <v/>
      </c>
      <c r="J594" s="82">
        <f t="shared" si="155"/>
        <v>-1.2018249999998715E-3</v>
      </c>
      <c r="K594" s="82">
        <f t="shared" si="156"/>
        <v>-3.7157660000000305E-3</v>
      </c>
      <c r="L594" s="82">
        <f t="shared" si="157"/>
        <v>-3.1177930000001199E-3</v>
      </c>
      <c r="N594">
        <f t="shared" si="161"/>
        <v>1519</v>
      </c>
      <c r="O594" s="212" cm="1">
        <f t="array" ref="O594">INDEX($A:$A,N594)</f>
        <v>45679</v>
      </c>
      <c r="P594" cm="1">
        <f t="array" ref="P594">INDEX(B:B,$N594)/INDEX(B:B,$N$2)*1000</f>
        <v>1273.8922029898044</v>
      </c>
      <c r="Q594" cm="1">
        <f t="array" ref="Q594">INDEX(C:C,$N594)/INDEX(C:C,$N$2)*1000</f>
        <v>1274.8789953145822</v>
      </c>
      <c r="R594" cm="1">
        <f t="array" ref="R594">INDEX(D:D,$N594)/INDEX(D:D,$N$2)*1000</f>
        <v>1274.6835161337253</v>
      </c>
      <c r="S594" cm="1">
        <f t="array" ref="S594">INDEX(E:E,$N594)/INDEX(E:E,$N$2)*1000</f>
        <v>1256.5175492725684</v>
      </c>
      <c r="T594" s="82">
        <f t="shared" si="162"/>
        <v>1.7374653717236014E-2</v>
      </c>
      <c r="U594" s="82">
        <f t="shared" si="163"/>
        <v>1.8361446042013767E-2</v>
      </c>
      <c r="V594" s="82">
        <f t="shared" si="164"/>
        <v>1.8165966861156905E-2</v>
      </c>
      <c r="W594" s="82" t="str">
        <f t="shared" si="158"/>
        <v/>
      </c>
      <c r="X594" s="82" t="str">
        <f t="shared" si="159"/>
        <v/>
      </c>
      <c r="Y594" s="82" t="str">
        <f t="shared" si="160"/>
        <v/>
      </c>
    </row>
    <row r="595" spans="1:25" ht="15.75" customHeight="1" x14ac:dyDescent="0.2">
      <c r="A595" s="211">
        <v>44333</v>
      </c>
      <c r="B595" s="281">
        <v>1090.806458</v>
      </c>
      <c r="C595" s="281">
        <v>1222.9731609999999</v>
      </c>
      <c r="D595" s="281">
        <v>1223.5334069999999</v>
      </c>
      <c r="E595" s="281">
        <v>1092.3556739999999</v>
      </c>
      <c r="F595" s="281">
        <v>1226.887156</v>
      </c>
      <c r="G595" s="82" t="str">
        <f t="shared" si="152"/>
        <v/>
      </c>
      <c r="H595" s="82" t="str">
        <f t="shared" si="153"/>
        <v/>
      </c>
      <c r="I595" s="82" t="str">
        <f t="shared" si="154"/>
        <v/>
      </c>
      <c r="J595" s="82">
        <f t="shared" si="155"/>
        <v>-1.5492159999998876E-3</v>
      </c>
      <c r="K595" s="82">
        <f t="shared" si="156"/>
        <v>-3.9139950000001136E-3</v>
      </c>
      <c r="L595" s="82">
        <f t="shared" si="157"/>
        <v>-3.3537490000001072E-3</v>
      </c>
      <c r="N595">
        <f t="shared" si="161"/>
        <v>1520</v>
      </c>
      <c r="O595" s="212" cm="1">
        <f t="array" ref="O595">INDEX($A:$A,N595)</f>
        <v>45680</v>
      </c>
      <c r="P595" cm="1">
        <f t="array" ref="P595">INDEX(B:B,$N595)/INDEX(B:B,$N$2)*1000</f>
        <v>1275.9032041873252</v>
      </c>
      <c r="Q595" cm="1">
        <f t="array" ref="Q595">INDEX(C:C,$N595)/INDEX(C:C,$N$2)*1000</f>
        <v>1276.2261786827398</v>
      </c>
      <c r="R595" cm="1">
        <f t="array" ref="R595">INDEX(D:D,$N595)/INDEX(D:D,$N$2)*1000</f>
        <v>1276.162199591331</v>
      </c>
      <c r="S595" cm="1">
        <f t="array" ref="S595">INDEX(E:E,$N595)/INDEX(E:E,$N$2)*1000</f>
        <v>1258.1058178704127</v>
      </c>
      <c r="T595" s="82">
        <f t="shared" si="162"/>
        <v>1.7797386316912481E-2</v>
      </c>
      <c r="U595" s="82">
        <f t="shared" si="163"/>
        <v>1.8120360812327135E-2</v>
      </c>
      <c r="V595" s="82">
        <f t="shared" si="164"/>
        <v>1.8056381720918353E-2</v>
      </c>
      <c r="W595" s="82" t="str">
        <f t="shared" si="158"/>
        <v/>
      </c>
      <c r="X595" s="82" t="str">
        <f t="shared" si="159"/>
        <v/>
      </c>
      <c r="Y595" s="82" t="str">
        <f t="shared" si="160"/>
        <v/>
      </c>
    </row>
    <row r="596" spans="1:25" ht="15.75" customHeight="1" x14ac:dyDescent="0.2">
      <c r="A596" s="211">
        <v>44334</v>
      </c>
      <c r="B596" s="281">
        <v>1091.5592079999999</v>
      </c>
      <c r="C596" s="281">
        <v>1222.977828</v>
      </c>
      <c r="D596" s="281">
        <v>1223.702227</v>
      </c>
      <c r="E596" s="281">
        <v>1093.5735070000001</v>
      </c>
      <c r="F596" s="281">
        <v>1228.2549739999999</v>
      </c>
      <c r="G596" s="82" t="str">
        <f t="shared" si="152"/>
        <v/>
      </c>
      <c r="H596" s="82" t="str">
        <f t="shared" si="153"/>
        <v/>
      </c>
      <c r="I596" s="82" t="str">
        <f t="shared" si="154"/>
        <v/>
      </c>
      <c r="J596" s="82">
        <f t="shared" si="155"/>
        <v>-2.0142990000001646E-3</v>
      </c>
      <c r="K596" s="82">
        <f t="shared" si="156"/>
        <v>-5.2771459999999028E-3</v>
      </c>
      <c r="L596" s="82">
        <f t="shared" si="157"/>
        <v>-4.5527469999999542E-3</v>
      </c>
      <c r="N596">
        <f t="shared" si="161"/>
        <v>1521</v>
      </c>
      <c r="O596" s="212" cm="1">
        <f t="array" ref="O596">INDEX($A:$A,N596)</f>
        <v>45681</v>
      </c>
      <c r="P596" cm="1">
        <f t="array" ref="P596">INDEX(B:B,$N596)/INDEX(B:B,$N$2)*1000</f>
        <v>1277.7375245966118</v>
      </c>
      <c r="Q596" cm="1">
        <f t="array" ref="Q596">INDEX(C:C,$N596)/INDEX(C:C,$N$2)*1000</f>
        <v>1278.7737077696099</v>
      </c>
      <c r="R596" cm="1">
        <f t="array" ref="R596">INDEX(D:D,$N596)/INDEX(D:D,$N$2)*1000</f>
        <v>1278.5684447571962</v>
      </c>
      <c r="S596" cm="1">
        <f t="array" ref="S596">INDEX(E:E,$N596)/INDEX(E:E,$N$2)*1000</f>
        <v>1260.6129873048276</v>
      </c>
      <c r="T596" s="82">
        <f t="shared" si="162"/>
        <v>1.7124537291784234E-2</v>
      </c>
      <c r="U596" s="82">
        <f t="shared" si="163"/>
        <v>1.8160720464782343E-2</v>
      </c>
      <c r="V596" s="82">
        <f t="shared" si="164"/>
        <v>1.7955457452368592E-2</v>
      </c>
      <c r="W596" s="82" t="str">
        <f t="shared" si="158"/>
        <v/>
      </c>
      <c r="X596" s="82" t="str">
        <f t="shared" si="159"/>
        <v/>
      </c>
      <c r="Y596" s="82" t="str">
        <f t="shared" si="160"/>
        <v/>
      </c>
    </row>
    <row r="597" spans="1:25" ht="15.75" customHeight="1" x14ac:dyDescent="0.2">
      <c r="A597" s="211">
        <v>44335</v>
      </c>
      <c r="B597" s="281">
        <v>1089.6118100000001</v>
      </c>
      <c r="C597" s="281">
        <v>1221.6457290000001</v>
      </c>
      <c r="D597" s="281">
        <v>1222.203027</v>
      </c>
      <c r="E597" s="281">
        <v>1092.1484909999999</v>
      </c>
      <c r="F597" s="281">
        <v>1226.654456</v>
      </c>
      <c r="G597" s="82" t="str">
        <f t="shared" si="152"/>
        <v/>
      </c>
      <c r="H597" s="82" t="str">
        <f t="shared" si="153"/>
        <v/>
      </c>
      <c r="I597" s="82" t="str">
        <f t="shared" si="154"/>
        <v/>
      </c>
      <c r="J597" s="82">
        <f t="shared" si="155"/>
        <v>-2.5366809999998168E-3</v>
      </c>
      <c r="K597" s="82">
        <f t="shared" si="156"/>
        <v>-5.0087269999999082E-3</v>
      </c>
      <c r="L597" s="82">
        <f t="shared" si="157"/>
        <v>-4.4514289999999616E-3</v>
      </c>
      <c r="N597">
        <f t="shared" si="161"/>
        <v>1522</v>
      </c>
      <c r="O597" s="212" cm="1">
        <f t="array" ref="O597">INDEX($A:$A,N597)</f>
        <v>45684</v>
      </c>
      <c r="P597" cm="1">
        <f t="array" ref="P597">INDEX(B:B,$N597)/INDEX(B:B,$N$2)*1000</f>
        <v>1276.6371028521155</v>
      </c>
      <c r="Q597" cm="1">
        <f t="array" ref="Q597">INDEX(C:C,$N597)/INDEX(C:C,$N$2)*1000</f>
        <v>1277.0956216233837</v>
      </c>
      <c r="R597" cm="1">
        <f t="array" ref="R597">INDEX(D:D,$N597)/INDEX(D:D,$N$2)*1000</f>
        <v>1277.0047914462075</v>
      </c>
      <c r="S597" cm="1">
        <f t="array" ref="S597">INDEX(E:E,$N597)/INDEX(E:E,$N$2)*1000</f>
        <v>1260.817162751189</v>
      </c>
      <c r="T597" s="82">
        <f t="shared" si="162"/>
        <v>1.5819940100926487E-2</v>
      </c>
      <c r="U597" s="82">
        <f t="shared" si="163"/>
        <v>1.6278458872194732E-2</v>
      </c>
      <c r="V597" s="82">
        <f t="shared" si="164"/>
        <v>1.6187628695018476E-2</v>
      </c>
      <c r="W597" s="82" t="str">
        <f t="shared" si="158"/>
        <v/>
      </c>
      <c r="X597" s="82" t="str">
        <f t="shared" si="159"/>
        <v/>
      </c>
      <c r="Y597" s="82" t="str">
        <f t="shared" si="160"/>
        <v/>
      </c>
    </row>
    <row r="598" spans="1:25" ht="15.75" customHeight="1" x14ac:dyDescent="0.2">
      <c r="A598" s="211">
        <v>44336</v>
      </c>
      <c r="B598" s="281">
        <v>1094.995224</v>
      </c>
      <c r="C598" s="281">
        <v>1226.5074609999999</v>
      </c>
      <c r="D598" s="281">
        <v>1227.2965919999999</v>
      </c>
      <c r="E598" s="281">
        <v>1096.301831</v>
      </c>
      <c r="F598" s="281">
        <v>1231.3193100000001</v>
      </c>
      <c r="G598" s="82" t="str">
        <f t="shared" si="152"/>
        <v/>
      </c>
      <c r="H598" s="82" t="str">
        <f t="shared" si="153"/>
        <v/>
      </c>
      <c r="I598" s="82" t="str">
        <f t="shared" si="154"/>
        <v/>
      </c>
      <c r="J598" s="82">
        <f t="shared" si="155"/>
        <v>-1.3066069999999855E-3</v>
      </c>
      <c r="K598" s="82">
        <f t="shared" si="156"/>
        <v>-4.8118490000001657E-3</v>
      </c>
      <c r="L598" s="82">
        <f t="shared" si="157"/>
        <v>-4.022718000000168E-3</v>
      </c>
      <c r="N598">
        <f t="shared" si="161"/>
        <v>1523</v>
      </c>
      <c r="O598" s="212" cm="1">
        <f t="array" ref="O598">INDEX($A:$A,N598)</f>
        <v>45685</v>
      </c>
      <c r="P598" cm="1">
        <f t="array" ref="P598">INDEX(B:B,$N598)/INDEX(B:B,$N$2)*1000</f>
        <v>1279.1496521832289</v>
      </c>
      <c r="Q598" cm="1">
        <f t="array" ref="Q598">INDEX(C:C,$N598)/INDEX(C:C,$N$2)*1000</f>
        <v>1279.2083006937939</v>
      </c>
      <c r="R598" cm="1">
        <f t="array" ref="R598">INDEX(D:D,$N598)/INDEX(D:D,$N$2)*1000</f>
        <v>1279.1966836000197</v>
      </c>
      <c r="S598" cm="1">
        <f t="array" ref="S598">INDEX(E:E,$N598)/INDEX(E:E,$N$2)*1000</f>
        <v>1262.3307978742857</v>
      </c>
      <c r="T598" s="82">
        <f t="shared" si="162"/>
        <v>1.6818854308943174E-2</v>
      </c>
      <c r="U598" s="82">
        <f t="shared" si="163"/>
        <v>1.6877502819508207E-2</v>
      </c>
      <c r="V598" s="82">
        <f t="shared" si="164"/>
        <v>1.686588572573396E-2</v>
      </c>
      <c r="W598" s="82" t="str">
        <f t="shared" si="158"/>
        <v/>
      </c>
      <c r="X598" s="82" t="str">
        <f t="shared" si="159"/>
        <v/>
      </c>
      <c r="Y598" s="82" t="str">
        <f t="shared" si="160"/>
        <v/>
      </c>
    </row>
    <row r="599" spans="1:25" ht="15.75" customHeight="1" x14ac:dyDescent="0.2">
      <c r="A599" s="211">
        <v>44337</v>
      </c>
      <c r="B599" s="281">
        <v>1091.1543119999999</v>
      </c>
      <c r="C599" s="281">
        <v>1222.856732</v>
      </c>
      <c r="D599" s="281">
        <v>1223.515975</v>
      </c>
      <c r="E599" s="281">
        <v>1092.8442050000001</v>
      </c>
      <c r="F599" s="281">
        <v>1227.4358520000001</v>
      </c>
      <c r="G599" s="82" t="str">
        <f t="shared" si="152"/>
        <v/>
      </c>
      <c r="H599" s="82" t="str">
        <f t="shared" si="153"/>
        <v/>
      </c>
      <c r="I599" s="82" t="str">
        <f t="shared" si="154"/>
        <v/>
      </c>
      <c r="J599" s="82">
        <f t="shared" si="155"/>
        <v>-1.689893000000211E-3</v>
      </c>
      <c r="K599" s="82">
        <f t="shared" si="156"/>
        <v>-4.5791200000001022E-3</v>
      </c>
      <c r="L599" s="82">
        <f t="shared" si="157"/>
        <v>-3.9198770000000421E-3</v>
      </c>
      <c r="N599">
        <f t="shared" si="161"/>
        <v>1524</v>
      </c>
      <c r="O599" s="212" cm="1">
        <f t="array" ref="O599">INDEX($A:$A,N599)</f>
        <v>45686</v>
      </c>
      <c r="P599" cm="1">
        <f t="array" ref="P599">INDEX(B:B,$N599)/INDEX(B:B,$N$2)*1000</f>
        <v>1279.9386677945263</v>
      </c>
      <c r="Q599" cm="1">
        <f t="array" ref="Q599">INDEX(C:C,$N599)/INDEX(C:C,$N$2)*1000</f>
        <v>1279.9931188648461</v>
      </c>
      <c r="R599" cm="1">
        <f t="array" ref="R599">INDEX(D:D,$N599)/INDEX(D:D,$N$2)*1000</f>
        <v>1279.9823326310943</v>
      </c>
      <c r="S599" cm="1">
        <f t="array" ref="S599">INDEX(E:E,$N599)/INDEX(E:E,$N$2)*1000</f>
        <v>1263.3676081278595</v>
      </c>
      <c r="T599" s="82">
        <f t="shared" si="162"/>
        <v>1.6571059666666769E-2</v>
      </c>
      <c r="U599" s="82">
        <f t="shared" si="163"/>
        <v>1.66255107369866E-2</v>
      </c>
      <c r="V599" s="82">
        <f t="shared" si="164"/>
        <v>1.6614724503234812E-2</v>
      </c>
      <c r="W599" s="82" t="str">
        <f t="shared" si="158"/>
        <v/>
      </c>
      <c r="X599" s="82" t="str">
        <f t="shared" si="159"/>
        <v/>
      </c>
      <c r="Y599" s="82" t="str">
        <f t="shared" si="160"/>
        <v/>
      </c>
    </row>
    <row r="600" spans="1:25" ht="15.75" customHeight="1" x14ac:dyDescent="0.2">
      <c r="A600" s="211">
        <v>44341</v>
      </c>
      <c r="B600" s="281">
        <v>1098.7888740000001</v>
      </c>
      <c r="C600" s="281">
        <v>1230.3538100000001</v>
      </c>
      <c r="D600" s="281">
        <v>1231.224297</v>
      </c>
      <c r="E600" s="281">
        <v>1100.0265830000001</v>
      </c>
      <c r="F600" s="281">
        <v>1235.502792</v>
      </c>
      <c r="G600" s="82" t="str">
        <f t="shared" si="152"/>
        <v/>
      </c>
      <c r="H600" s="82" t="str">
        <f t="shared" si="153"/>
        <v/>
      </c>
      <c r="I600" s="82" t="str">
        <f t="shared" si="154"/>
        <v/>
      </c>
      <c r="J600" s="82">
        <f t="shared" si="155"/>
        <v>-1.2377089999999953E-3</v>
      </c>
      <c r="K600" s="82">
        <f t="shared" si="156"/>
        <v>-5.1489819999999331E-3</v>
      </c>
      <c r="L600" s="82">
        <f t="shared" si="157"/>
        <v>-4.278495000000021E-3</v>
      </c>
      <c r="N600">
        <f t="shared" si="161"/>
        <v>1525</v>
      </c>
      <c r="O600" s="212" cm="1">
        <f t="array" ref="O600">INDEX($A:$A,N600)</f>
        <v>45687</v>
      </c>
      <c r="P600" cm="1">
        <f t="array" ref="P600">INDEX(B:B,$N600)/INDEX(B:B,$N$2)*1000</f>
        <v>1289.9706608941954</v>
      </c>
      <c r="Q600" cm="1">
        <f t="array" ref="Q600">INDEX(C:C,$N600)/INDEX(C:C,$N$2)*1000</f>
        <v>1290.1388074239724</v>
      </c>
      <c r="R600" cm="1">
        <f t="array" ref="R600">INDEX(D:D,$N600)/INDEX(D:D,$N$2)*1000</f>
        <v>1290.1054985372975</v>
      </c>
      <c r="S600" cm="1">
        <f t="array" ref="S600">INDEX(E:E,$N600)/INDEX(E:E,$N$2)*1000</f>
        <v>1273.0881447054012</v>
      </c>
      <c r="T600" s="82">
        <f t="shared" si="162"/>
        <v>1.6882516188794171E-2</v>
      </c>
      <c r="U600" s="82">
        <f t="shared" si="163"/>
        <v>1.7050662718571176E-2</v>
      </c>
      <c r="V600" s="82">
        <f t="shared" si="164"/>
        <v>1.7017353831896342E-2</v>
      </c>
      <c r="W600" s="82" t="str">
        <f t="shared" si="158"/>
        <v/>
      </c>
      <c r="X600" s="82" t="str">
        <f t="shared" si="159"/>
        <v/>
      </c>
      <c r="Y600" s="82" t="str">
        <f t="shared" si="160"/>
        <v/>
      </c>
    </row>
    <row r="601" spans="1:25" ht="15.75" customHeight="1" x14ac:dyDescent="0.2">
      <c r="A601" s="211">
        <v>44342</v>
      </c>
      <c r="B601" s="281">
        <v>1104.365276</v>
      </c>
      <c r="C601" s="281">
        <v>1235.7183480000001</v>
      </c>
      <c r="D601" s="281">
        <v>1236.764876</v>
      </c>
      <c r="E601" s="281">
        <v>1103.6500679999999</v>
      </c>
      <c r="F601" s="281">
        <v>1239.572535</v>
      </c>
      <c r="G601" s="82">
        <f t="shared" si="152"/>
        <v>7.1520800000007508E-4</v>
      </c>
      <c r="H601" s="82" t="str">
        <f t="shared" si="153"/>
        <v/>
      </c>
      <c r="I601" s="82" t="str">
        <f t="shared" si="154"/>
        <v/>
      </c>
      <c r="J601" s="82" t="str">
        <f t="shared" si="155"/>
        <v/>
      </c>
      <c r="K601" s="82">
        <f t="shared" si="156"/>
        <v>-3.8541869999999109E-3</v>
      </c>
      <c r="L601" s="82">
        <f t="shared" si="157"/>
        <v>-2.8076590000000578E-3</v>
      </c>
      <c r="N601">
        <f t="shared" si="161"/>
        <v>1526</v>
      </c>
      <c r="O601" s="212" cm="1">
        <f t="array" ref="O601">INDEX($A:$A,N601)</f>
        <v>45688</v>
      </c>
      <c r="P601" cm="1">
        <f t="array" ref="P601">INDEX(B:B,$N601)/INDEX(B:B,$N$2)*1000</f>
        <v>1290.798959306343</v>
      </c>
      <c r="Q601" cm="1">
        <f t="array" ref="Q601">INDEX(C:C,$N601)/INDEX(C:C,$N$2)*1000</f>
        <v>1290.7538256368077</v>
      </c>
      <c r="R601" cm="1">
        <f t="array" ref="R601">INDEX(D:D,$N601)/INDEX(D:D,$N$2)*1000</f>
        <v>1290.7627674931975</v>
      </c>
      <c r="S601" cm="1">
        <f t="array" ref="S601">INDEX(E:E,$N601)/INDEX(E:E,$N$2)*1000</f>
        <v>1274.6103720121396</v>
      </c>
      <c r="T601" s="82">
        <f t="shared" si="162"/>
        <v>1.6188587294203444E-2</v>
      </c>
      <c r="U601" s="82">
        <f t="shared" si="163"/>
        <v>1.6143453624668156E-2</v>
      </c>
      <c r="V601" s="82">
        <f t="shared" si="164"/>
        <v>1.6152395481057964E-2</v>
      </c>
      <c r="W601" s="82" t="str">
        <f t="shared" si="158"/>
        <v/>
      </c>
      <c r="X601" s="82" t="str">
        <f t="shared" si="159"/>
        <v/>
      </c>
      <c r="Y601" s="82" t="str">
        <f t="shared" si="160"/>
        <v/>
      </c>
    </row>
    <row r="602" spans="1:25" ht="15.75" customHeight="1" x14ac:dyDescent="0.2">
      <c r="A602" s="211">
        <v>44343</v>
      </c>
      <c r="B602" s="281">
        <v>1102.942624</v>
      </c>
      <c r="C602" s="281">
        <v>1234.0888359999999</v>
      </c>
      <c r="D602" s="281">
        <v>1235.141363</v>
      </c>
      <c r="E602" s="281">
        <v>1102.4039029999999</v>
      </c>
      <c r="F602" s="281">
        <v>1238.172896</v>
      </c>
      <c r="G602" s="82">
        <f t="shared" si="152"/>
        <v>5.387210000001232E-4</v>
      </c>
      <c r="H602" s="82" t="str">
        <f t="shared" si="153"/>
        <v/>
      </c>
      <c r="I602" s="82" t="str">
        <f t="shared" si="154"/>
        <v/>
      </c>
      <c r="J602" s="82" t="str">
        <f t="shared" si="155"/>
        <v/>
      </c>
      <c r="K602" s="82">
        <f t="shared" si="156"/>
        <v>-4.0840600000001358E-3</v>
      </c>
      <c r="L602" s="82">
        <f t="shared" si="157"/>
        <v>-3.0315330000000814E-3</v>
      </c>
      <c r="N602">
        <f t="shared" si="161"/>
        <v>1527</v>
      </c>
      <c r="O602" s="212" cm="1">
        <f t="array" ref="O602">INDEX($A:$A,N602)</f>
        <v>45691</v>
      </c>
      <c r="P602" cm="1">
        <f t="array" ref="P602">INDEX(B:B,$N602)/INDEX(B:B,$N$2)*1000</f>
        <v>1290.5145241217645</v>
      </c>
      <c r="Q602" cm="1">
        <f t="array" ref="Q602">INDEX(C:C,$N602)/INDEX(C:C,$N$2)*1000</f>
        <v>1290.371908159223</v>
      </c>
      <c r="R602" cm="1">
        <f t="array" ref="R602">INDEX(D:D,$N602)/INDEX(D:D,$N$2)*1000</f>
        <v>1290.4001601158493</v>
      </c>
      <c r="S602" cm="1">
        <f t="array" ref="S602">INDEX(E:E,$N602)/INDEX(E:E,$N$2)*1000</f>
        <v>1275.2453788172181</v>
      </c>
      <c r="T602" s="82">
        <f t="shared" si="162"/>
        <v>1.5269145304546327E-2</v>
      </c>
      <c r="U602" s="82">
        <f t="shared" si="163"/>
        <v>1.5126529342004915E-2</v>
      </c>
      <c r="V602" s="82">
        <f t="shared" si="164"/>
        <v>1.5154781298631178E-2</v>
      </c>
      <c r="W602" s="82" t="str">
        <f t="shared" si="158"/>
        <v/>
      </c>
      <c r="X602" s="82" t="str">
        <f t="shared" si="159"/>
        <v/>
      </c>
      <c r="Y602" s="82" t="str">
        <f t="shared" si="160"/>
        <v/>
      </c>
    </row>
    <row r="603" spans="1:25" ht="15.75" customHeight="1" x14ac:dyDescent="0.2">
      <c r="A603" s="211">
        <v>44344</v>
      </c>
      <c r="B603" s="281">
        <v>1108.95767</v>
      </c>
      <c r="C603" s="281">
        <v>1239.165205</v>
      </c>
      <c r="D603" s="281">
        <v>1240.546188</v>
      </c>
      <c r="E603" s="281">
        <v>1107.2655319999999</v>
      </c>
      <c r="F603" s="281">
        <v>1243.63327</v>
      </c>
      <c r="G603" s="82">
        <f t="shared" si="152"/>
        <v>1.6921380000001136E-3</v>
      </c>
      <c r="H603" s="82" t="str">
        <f t="shared" si="153"/>
        <v/>
      </c>
      <c r="I603" s="82" t="str">
        <f t="shared" si="154"/>
        <v/>
      </c>
      <c r="J603" s="82" t="str">
        <f t="shared" si="155"/>
        <v/>
      </c>
      <c r="K603" s="82">
        <f t="shared" si="156"/>
        <v>-4.4680650000000245E-3</v>
      </c>
      <c r="L603" s="82">
        <f t="shared" si="157"/>
        <v>-3.0870820000000092E-3</v>
      </c>
      <c r="N603">
        <f t="shared" si="161"/>
        <v>1528</v>
      </c>
      <c r="O603" s="212" cm="1">
        <f t="array" ref="O603">INDEX($A:$A,N603)</f>
        <v>45692</v>
      </c>
      <c r="P603" cm="1">
        <f t="array" ref="P603">INDEX(B:B,$N603)/INDEX(B:B,$N$2)*1000</f>
        <v>1286.5809472762323</v>
      </c>
      <c r="Q603" cm="1">
        <f t="array" ref="Q603">INDEX(C:C,$N603)/INDEX(C:C,$N$2)*1000</f>
        <v>1286.8915309648585</v>
      </c>
      <c r="R603" cm="1">
        <f t="array" ref="R603">INDEX(D:D,$N603)/INDEX(D:D,$N$2)*1000</f>
        <v>1286.8300063132458</v>
      </c>
      <c r="S603" cm="1">
        <f t="array" ref="S603">INDEX(E:E,$N603)/INDEX(E:E,$N$2)*1000</f>
        <v>1271.9910015131218</v>
      </c>
      <c r="T603" s="82">
        <f t="shared" si="162"/>
        <v>1.4589945763110563E-2</v>
      </c>
      <c r="U603" s="82">
        <f t="shared" si="163"/>
        <v>1.4900529451736703E-2</v>
      </c>
      <c r="V603" s="82">
        <f t="shared" si="164"/>
        <v>1.4839004800124031E-2</v>
      </c>
      <c r="W603" s="82" t="str">
        <f t="shared" si="158"/>
        <v/>
      </c>
      <c r="X603" s="82" t="str">
        <f t="shared" si="159"/>
        <v/>
      </c>
      <c r="Y603" s="82" t="str">
        <f t="shared" si="160"/>
        <v/>
      </c>
    </row>
    <row r="604" spans="1:25" ht="15.75" customHeight="1" x14ac:dyDescent="0.2">
      <c r="A604" s="211">
        <v>44347</v>
      </c>
      <c r="B604" s="281">
        <v>1106.5590790000001</v>
      </c>
      <c r="C604" s="281">
        <v>1237.064005</v>
      </c>
      <c r="D604" s="281">
        <v>1238.3290199999999</v>
      </c>
      <c r="E604" s="281">
        <v>1106.082917</v>
      </c>
      <c r="F604" s="281">
        <v>1242.3050069999999</v>
      </c>
      <c r="G604" s="82">
        <f t="shared" si="152"/>
        <v>4.7616200000015854E-4</v>
      </c>
      <c r="H604" s="82" t="str">
        <f t="shared" si="153"/>
        <v/>
      </c>
      <c r="I604" s="82" t="str">
        <f t="shared" si="154"/>
        <v/>
      </c>
      <c r="J604" s="82" t="str">
        <f t="shared" si="155"/>
        <v/>
      </c>
      <c r="K604" s="82">
        <f t="shared" si="156"/>
        <v>-5.2410019999999807E-3</v>
      </c>
      <c r="L604" s="82">
        <f t="shared" si="157"/>
        <v>-3.9759870000000315E-3</v>
      </c>
      <c r="N604">
        <f t="shared" si="161"/>
        <v>1529</v>
      </c>
      <c r="O604" s="212" cm="1">
        <f t="array" ref="O604">INDEX($A:$A,N604)</f>
        <v>45693</v>
      </c>
      <c r="P604" cm="1">
        <f t="array" ref="P604">INDEX(B:B,$N604)/INDEX(B:B,$N$2)*1000</f>
        <v>1292.6732723033233</v>
      </c>
      <c r="Q604" cm="1">
        <f t="array" ref="Q604">INDEX(C:C,$N604)/INDEX(C:C,$N$2)*1000</f>
        <v>1292.9174201932715</v>
      </c>
      <c r="R604" cm="1">
        <f t="array" ref="R604">INDEX(D:D,$N604)/INDEX(D:D,$N$2)*1000</f>
        <v>1292.8690563124483</v>
      </c>
      <c r="S604" cm="1">
        <f t="array" ref="S604">INDEX(E:E,$N604)/INDEX(E:E,$N$2)*1000</f>
        <v>1278.0306600361948</v>
      </c>
      <c r="T604" s="82">
        <f t="shared" si="162"/>
        <v>1.464261226712847E-2</v>
      </c>
      <c r="U604" s="82">
        <f t="shared" si="163"/>
        <v>1.4886760157076651E-2</v>
      </c>
      <c r="V604" s="82">
        <f t="shared" si="164"/>
        <v>1.4838396276253434E-2</v>
      </c>
      <c r="W604" s="82" t="str">
        <f t="shared" si="158"/>
        <v/>
      </c>
      <c r="X604" s="82" t="str">
        <f t="shared" si="159"/>
        <v/>
      </c>
      <c r="Y604" s="82" t="str">
        <f t="shared" si="160"/>
        <v/>
      </c>
    </row>
    <row r="605" spans="1:25" ht="15.75" customHeight="1" x14ac:dyDescent="0.2">
      <c r="A605" s="211">
        <v>44348</v>
      </c>
      <c r="B605" s="281">
        <v>1112.010041</v>
      </c>
      <c r="C605" s="281">
        <v>1242.4968530000001</v>
      </c>
      <c r="D605" s="281">
        <v>1243.897074</v>
      </c>
      <c r="E605" s="281">
        <v>1109.476165</v>
      </c>
      <c r="F605" s="281">
        <v>1246.116158</v>
      </c>
      <c r="G605" s="82">
        <f t="shared" si="152"/>
        <v>2.533875999999964E-3</v>
      </c>
      <c r="H605" s="82" t="str">
        <f t="shared" si="153"/>
        <v/>
      </c>
      <c r="I605" s="82" t="str">
        <f t="shared" si="154"/>
        <v/>
      </c>
      <c r="J605" s="82" t="str">
        <f t="shared" si="155"/>
        <v/>
      </c>
      <c r="K605" s="82">
        <f t="shared" si="156"/>
        <v>-3.6193049999999403E-3</v>
      </c>
      <c r="L605" s="82">
        <f t="shared" si="157"/>
        <v>-2.2190840000000664E-3</v>
      </c>
      <c r="N605">
        <f t="shared" si="161"/>
        <v>1530</v>
      </c>
      <c r="O605" s="212" cm="1">
        <f t="array" ref="O605">INDEX($A:$A,N605)</f>
        <v>45694</v>
      </c>
      <c r="P605" cm="1">
        <f t="array" ref="P605">INDEX(B:B,$N605)/INDEX(B:B,$N$2)*1000</f>
        <v>1293.4713162891035</v>
      </c>
      <c r="Q605" cm="1">
        <f t="array" ref="Q605">INDEX(C:C,$N605)/INDEX(C:C,$N$2)*1000</f>
        <v>1293.6866489098786</v>
      </c>
      <c r="R605" cm="1">
        <f t="array" ref="R605">INDEX(D:D,$N605)/INDEX(D:D,$N$2)*1000</f>
        <v>1293.6439928931388</v>
      </c>
      <c r="S605" cm="1">
        <f t="array" ref="S605">INDEX(E:E,$N605)/INDEX(E:E,$N$2)*1000</f>
        <v>1278.8044339615114</v>
      </c>
      <c r="T605" s="82">
        <f t="shared" si="162"/>
        <v>1.466688232759202E-2</v>
      </c>
      <c r="U605" s="82">
        <f t="shared" si="163"/>
        <v>1.4882214948367164E-2</v>
      </c>
      <c r="V605" s="82">
        <f t="shared" si="164"/>
        <v>1.483955893162738E-2</v>
      </c>
      <c r="W605" s="82" t="str">
        <f t="shared" si="158"/>
        <v/>
      </c>
      <c r="X605" s="82" t="str">
        <f t="shared" si="159"/>
        <v/>
      </c>
      <c r="Y605" s="82" t="str">
        <f t="shared" si="160"/>
        <v/>
      </c>
    </row>
    <row r="606" spans="1:25" ht="15.75" customHeight="1" x14ac:dyDescent="0.2">
      <c r="A606" s="211">
        <v>44349</v>
      </c>
      <c r="B606" s="281">
        <v>1111.5071049999999</v>
      </c>
      <c r="C606" s="281">
        <v>1241.950773</v>
      </c>
      <c r="D606" s="281">
        <v>1243.347264</v>
      </c>
      <c r="E606" s="281">
        <v>1109.5608569999999</v>
      </c>
      <c r="F606" s="281">
        <v>1246.2112810000001</v>
      </c>
      <c r="G606" s="82">
        <f t="shared" si="152"/>
        <v>1.9462479999999686E-3</v>
      </c>
      <c r="H606" s="82" t="str">
        <f t="shared" si="153"/>
        <v/>
      </c>
      <c r="I606" s="82" t="str">
        <f t="shared" si="154"/>
        <v/>
      </c>
      <c r="J606" s="82" t="str">
        <f t="shared" si="155"/>
        <v/>
      </c>
      <c r="K606" s="82">
        <f t="shared" si="156"/>
        <v>-4.2605080000000725E-3</v>
      </c>
      <c r="L606" s="82">
        <f t="shared" si="157"/>
        <v>-2.8640170000001036E-3</v>
      </c>
      <c r="N606">
        <f t="shared" si="161"/>
        <v>1531</v>
      </c>
      <c r="O606" s="212" cm="1">
        <f t="array" ref="O606">INDEX($A:$A,N606)</f>
        <v>45695</v>
      </c>
      <c r="P606" cm="1">
        <f t="array" ref="P606">INDEX(B:B,$N606)/INDEX(B:B,$N$2)*1000</f>
        <v>1283.6786402880216</v>
      </c>
      <c r="Q606" cm="1">
        <f t="array" ref="Q606">INDEX(C:C,$N606)/INDEX(C:C,$N$2)*1000</f>
        <v>1284.477014347163</v>
      </c>
      <c r="R606" cm="1">
        <f t="array" ref="R606">INDEX(D:D,$N606)/INDEX(D:D,$N$2)*1000</f>
        <v>1284.3188594146791</v>
      </c>
      <c r="S606" cm="1">
        <f t="array" ref="S606">INDEX(E:E,$N606)/INDEX(E:E,$N$2)*1000</f>
        <v>1269.1448846781798</v>
      </c>
      <c r="T606" s="82">
        <f t="shared" si="162"/>
        <v>1.4533755609841818E-2</v>
      </c>
      <c r="U606" s="82">
        <f t="shared" si="163"/>
        <v>1.5332129668983271E-2</v>
      </c>
      <c r="V606" s="82">
        <f t="shared" si="164"/>
        <v>1.5173974736499304E-2</v>
      </c>
      <c r="W606" s="82" t="str">
        <f t="shared" si="158"/>
        <v/>
      </c>
      <c r="X606" s="82" t="str">
        <f t="shared" si="159"/>
        <v/>
      </c>
      <c r="Y606" s="82" t="str">
        <f t="shared" si="160"/>
        <v/>
      </c>
    </row>
    <row r="607" spans="1:25" ht="15.75" customHeight="1" x14ac:dyDescent="0.2">
      <c r="A607" s="211">
        <v>44350</v>
      </c>
      <c r="B607" s="281">
        <v>1111.00846</v>
      </c>
      <c r="C607" s="281">
        <v>1241.3939109999999</v>
      </c>
      <c r="D607" s="281">
        <v>1242.789716</v>
      </c>
      <c r="E607" s="281">
        <v>1108.374534</v>
      </c>
      <c r="F607" s="281">
        <v>1244.8788529999999</v>
      </c>
      <c r="G607" s="82">
        <f t="shared" si="152"/>
        <v>2.633925999999974E-3</v>
      </c>
      <c r="H607" s="82" t="str">
        <f t="shared" si="153"/>
        <v/>
      </c>
      <c r="I607" s="82" t="str">
        <f t="shared" si="154"/>
        <v/>
      </c>
      <c r="J607" s="82" t="str">
        <f t="shared" si="155"/>
        <v/>
      </c>
      <c r="K607" s="82">
        <f t="shared" si="156"/>
        <v>-3.4849420000000464E-3</v>
      </c>
      <c r="L607" s="82">
        <f t="shared" si="157"/>
        <v>-2.0891369999999371E-3</v>
      </c>
      <c r="N607">
        <f t="shared" si="161"/>
        <v>1532</v>
      </c>
      <c r="O607" s="212" cm="1">
        <f t="array" ref="O607">INDEX($A:$A,N607)</f>
        <v>45698</v>
      </c>
      <c r="P607" cm="1">
        <f t="array" ref="P607">INDEX(B:B,$N607)/INDEX(B:B,$N$2)*1000</f>
        <v>1288.4951158511137</v>
      </c>
      <c r="Q607" cm="1">
        <f t="array" ref="Q607">INDEX(C:C,$N607)/INDEX(C:C,$N$2)*1000</f>
        <v>1289.456277469679</v>
      </c>
      <c r="R607" cm="1">
        <f t="array" ref="R607">INDEX(D:D,$N607)/INDEX(D:D,$N$2)*1000</f>
        <v>1289.2658755345137</v>
      </c>
      <c r="S607" cm="1">
        <f t="array" ref="S607">INDEX(E:E,$N607)/INDEX(E:E,$N$2)*1000</f>
        <v>1273.4983721302544</v>
      </c>
      <c r="T607" s="82">
        <f t="shared" si="162"/>
        <v>1.4996743720859285E-2</v>
      </c>
      <c r="U607" s="82">
        <f t="shared" si="163"/>
        <v>1.5957905339424542E-2</v>
      </c>
      <c r="V607" s="82">
        <f t="shared" si="164"/>
        <v>1.5767503404259288E-2</v>
      </c>
      <c r="W607" s="82" t="str">
        <f t="shared" si="158"/>
        <v/>
      </c>
      <c r="X607" s="82" t="str">
        <f t="shared" si="159"/>
        <v/>
      </c>
      <c r="Y607" s="82" t="str">
        <f t="shared" si="160"/>
        <v/>
      </c>
    </row>
    <row r="608" spans="1:25" ht="15.75" customHeight="1" x14ac:dyDescent="0.2">
      <c r="A608" s="211">
        <v>44351</v>
      </c>
      <c r="B608" s="281">
        <v>1117.71949</v>
      </c>
      <c r="C608" s="281">
        <v>1247.775357</v>
      </c>
      <c r="D608" s="281">
        <v>1249.3975820000001</v>
      </c>
      <c r="E608" s="281">
        <v>1114.349827</v>
      </c>
      <c r="F608" s="281">
        <v>1251.5900469999999</v>
      </c>
      <c r="G608" s="82">
        <f t="shared" si="152"/>
        <v>3.369662999999946E-3</v>
      </c>
      <c r="H608" s="82" t="str">
        <f t="shared" si="153"/>
        <v/>
      </c>
      <c r="I608" s="82" t="str">
        <f t="shared" si="154"/>
        <v/>
      </c>
      <c r="J608" s="82" t="str">
        <f t="shared" si="155"/>
        <v/>
      </c>
      <c r="K608" s="82">
        <f t="shared" si="156"/>
        <v>-3.8146899999999279E-3</v>
      </c>
      <c r="L608" s="82">
        <f t="shared" si="157"/>
        <v>-2.1924649999998562E-3</v>
      </c>
      <c r="N608">
        <f t="shared" si="161"/>
        <v>1533</v>
      </c>
      <c r="O608" s="212" cm="1">
        <f t="array" ref="O608">INDEX($A:$A,N608)</f>
        <v>45699</v>
      </c>
      <c r="P608" cm="1">
        <f t="array" ref="P608">INDEX(B:B,$N608)/INDEX(B:B,$N$2)*1000</f>
        <v>1286.6606688980603</v>
      </c>
      <c r="Q608" cm="1">
        <f t="array" ref="Q608">INDEX(C:C,$N608)/INDEX(C:C,$N$2)*1000</f>
        <v>1287.3937115503672</v>
      </c>
      <c r="R608" cm="1">
        <f t="array" ref="R608">INDEX(D:D,$N608)/INDEX(D:D,$N$2)*1000</f>
        <v>1287.2484992798641</v>
      </c>
      <c r="S608" cm="1">
        <f t="array" ref="S608">INDEX(E:E,$N608)/INDEX(E:E,$N$2)*1000</f>
        <v>1271.4061914563601</v>
      </c>
      <c r="T608" s="82">
        <f t="shared" si="162"/>
        <v>1.5254477441700146E-2</v>
      </c>
      <c r="U608" s="82">
        <f t="shared" si="163"/>
        <v>1.5987520094007095E-2</v>
      </c>
      <c r="V608" s="82">
        <f t="shared" si="164"/>
        <v>1.5842307823503914E-2</v>
      </c>
      <c r="W608" s="82" t="str">
        <f t="shared" si="158"/>
        <v/>
      </c>
      <c r="X608" s="82" t="str">
        <f t="shared" si="159"/>
        <v/>
      </c>
      <c r="Y608" s="82" t="str">
        <f t="shared" si="160"/>
        <v/>
      </c>
    </row>
    <row r="609" spans="1:25" ht="15.75" customHeight="1" x14ac:dyDescent="0.2">
      <c r="A609" s="211">
        <v>44354</v>
      </c>
      <c r="B609" s="281">
        <v>1116.946952</v>
      </c>
      <c r="C609" s="281">
        <v>1246.5026359999999</v>
      </c>
      <c r="D609" s="281">
        <v>1248.203798</v>
      </c>
      <c r="E609" s="281">
        <v>1113.5011939999999</v>
      </c>
      <c r="F609" s="281">
        <v>1250.636898</v>
      </c>
      <c r="G609" s="82">
        <f t="shared" si="152"/>
        <v>3.4457580000000691E-3</v>
      </c>
      <c r="H609" s="82" t="str">
        <f t="shared" si="153"/>
        <v/>
      </c>
      <c r="I609" s="82" t="str">
        <f t="shared" si="154"/>
        <v/>
      </c>
      <c r="J609" s="82" t="str">
        <f t="shared" si="155"/>
        <v/>
      </c>
      <c r="K609" s="82">
        <f t="shared" si="156"/>
        <v>-4.1342620000000352E-3</v>
      </c>
      <c r="L609" s="82">
        <f t="shared" si="157"/>
        <v>-2.4330999999999676E-3</v>
      </c>
      <c r="N609">
        <f t="shared" si="161"/>
        <v>1534</v>
      </c>
      <c r="O609" s="212" cm="1">
        <f t="array" ref="O609">INDEX($A:$A,N609)</f>
        <v>45700</v>
      </c>
      <c r="P609" cm="1">
        <f t="array" ref="P609">INDEX(B:B,$N609)/INDEX(B:B,$N$2)*1000</f>
        <v>1282.2041494591806</v>
      </c>
      <c r="Q609" cm="1">
        <f t="array" ref="Q609">INDEX(C:C,$N609)/INDEX(C:C,$N$2)*1000</f>
        <v>1283.0917217941023</v>
      </c>
      <c r="R609" cm="1">
        <f t="array" ref="R609">INDEX(D:D,$N609)/INDEX(D:D,$N$2)*1000</f>
        <v>1282.9158971571517</v>
      </c>
      <c r="S609" cm="1">
        <f t="array" ref="S609">INDEX(E:E,$N609)/INDEX(E:E,$N$2)*1000</f>
        <v>1266.7701993844069</v>
      </c>
      <c r="T609" s="82">
        <f t="shared" si="162"/>
        <v>1.5433950074773748E-2</v>
      </c>
      <c r="U609" s="82">
        <f t="shared" si="163"/>
        <v>1.6321522409695491E-2</v>
      </c>
      <c r="V609" s="82">
        <f t="shared" si="164"/>
        <v>1.6145697772744824E-2</v>
      </c>
      <c r="W609" s="82" t="str">
        <f t="shared" si="158"/>
        <v/>
      </c>
      <c r="X609" s="82" t="str">
        <f t="shared" si="159"/>
        <v/>
      </c>
      <c r="Y609" s="82" t="str">
        <f t="shared" si="160"/>
        <v/>
      </c>
    </row>
    <row r="610" spans="1:25" ht="15.75" customHeight="1" x14ac:dyDescent="0.2">
      <c r="A610" s="211">
        <v>44355</v>
      </c>
      <c r="B610" s="281">
        <v>1118.797039</v>
      </c>
      <c r="C610" s="281">
        <v>1248.4822819999999</v>
      </c>
      <c r="D610" s="281">
        <v>1250.2028539999999</v>
      </c>
      <c r="E610" s="281">
        <v>1115.1396199999999</v>
      </c>
      <c r="F610" s="281">
        <v>1252.477108</v>
      </c>
      <c r="G610" s="82">
        <f t="shared" si="152"/>
        <v>3.6574190000001183E-3</v>
      </c>
      <c r="H610" s="82" t="str">
        <f t="shared" si="153"/>
        <v/>
      </c>
      <c r="I610" s="82" t="str">
        <f t="shared" si="154"/>
        <v/>
      </c>
      <c r="J610" s="82" t="str">
        <f t="shared" si="155"/>
        <v/>
      </c>
      <c r="K610" s="82">
        <f t="shared" si="156"/>
        <v>-3.9948260000001031E-3</v>
      </c>
      <c r="L610" s="82">
        <f t="shared" si="157"/>
        <v>-2.2742540000001556E-3</v>
      </c>
      <c r="N610">
        <f t="shared" si="161"/>
        <v>1535</v>
      </c>
      <c r="O610" s="212" cm="1">
        <f t="array" ref="O610">INDEX($A:$A,N610)</f>
        <v>45701</v>
      </c>
      <c r="P610" cm="1">
        <f t="array" ref="P610">INDEX(B:B,$N610)/INDEX(B:B,$N$2)*1000</f>
        <v>1288.2711771503305</v>
      </c>
      <c r="Q610" cm="1">
        <f t="array" ref="Q610">INDEX(C:C,$N610)/INDEX(C:C,$N$2)*1000</f>
        <v>1289.0985974095368</v>
      </c>
      <c r="R610" cm="1">
        <f t="array" ref="R610">INDEX(D:D,$N610)/INDEX(D:D,$N$2)*1000</f>
        <v>1288.9346886517324</v>
      </c>
      <c r="S610" cm="1">
        <f t="array" ref="S610">INDEX(E:E,$N610)/INDEX(E:E,$N$2)*1000</f>
        <v>1272.8801423002512</v>
      </c>
      <c r="T610" s="82">
        <f t="shared" si="162"/>
        <v>1.5391034850079222E-2</v>
      </c>
      <c r="U610" s="82">
        <f t="shared" si="163"/>
        <v>1.6218455109285514E-2</v>
      </c>
      <c r="V610" s="82">
        <f t="shared" si="164"/>
        <v>1.6054546351481121E-2</v>
      </c>
      <c r="W610" s="82" t="str">
        <f t="shared" si="158"/>
        <v/>
      </c>
      <c r="X610" s="82" t="str">
        <f t="shared" si="159"/>
        <v/>
      </c>
      <c r="Y610" s="82" t="str">
        <f t="shared" si="160"/>
        <v/>
      </c>
    </row>
    <row r="611" spans="1:25" ht="15.75" customHeight="1" x14ac:dyDescent="0.2">
      <c r="A611" s="211">
        <v>44356</v>
      </c>
      <c r="B611" s="281">
        <v>1117.61258</v>
      </c>
      <c r="C611" s="281">
        <v>1248.006584</v>
      </c>
      <c r="D611" s="281">
        <v>1249.560248</v>
      </c>
      <c r="E611" s="281">
        <v>1115.345885</v>
      </c>
      <c r="F611" s="281">
        <v>1252.7087759999999</v>
      </c>
      <c r="G611" s="82">
        <f t="shared" si="152"/>
        <v>2.2666950000000269E-3</v>
      </c>
      <c r="H611" s="82" t="str">
        <f t="shared" si="153"/>
        <v/>
      </c>
      <c r="I611" s="82" t="str">
        <f t="shared" si="154"/>
        <v/>
      </c>
      <c r="J611" s="82" t="str">
        <f t="shared" si="155"/>
        <v/>
      </c>
      <c r="K611" s="82">
        <f t="shared" si="156"/>
        <v>-4.7021919999999679E-3</v>
      </c>
      <c r="L611" s="82">
        <f t="shared" si="157"/>
        <v>-3.1485279999999422E-3</v>
      </c>
      <c r="N611">
        <f t="shared" si="161"/>
        <v>1536</v>
      </c>
      <c r="O611" s="212" cm="1">
        <f t="array" ref="O611">INDEX($A:$A,N611)</f>
        <v>45702</v>
      </c>
      <c r="P611" cm="1">
        <f t="array" ref="P611">INDEX(B:B,$N611)/INDEX(B:B,$N$2)*1000</f>
        <v>1287.3844621391622</v>
      </c>
      <c r="Q611" cm="1">
        <f t="array" ref="Q611">INDEX(C:C,$N611)/INDEX(C:C,$N$2)*1000</f>
        <v>1288.2707991039522</v>
      </c>
      <c r="R611" cm="1">
        <f t="array" ref="R611">INDEX(D:D,$N611)/INDEX(D:D,$N$2)*1000</f>
        <v>1288.0952195066566</v>
      </c>
      <c r="S611" cm="1">
        <f t="array" ref="S611">INDEX(E:E,$N611)/INDEX(E:E,$N$2)*1000</f>
        <v>1272.104887567456</v>
      </c>
      <c r="T611" s="82">
        <f t="shared" si="162"/>
        <v>1.5279574571706235E-2</v>
      </c>
      <c r="U611" s="82">
        <f t="shared" si="163"/>
        <v>1.6165911536496196E-2</v>
      </c>
      <c r="V611" s="82">
        <f t="shared" si="164"/>
        <v>1.5990331939200585E-2</v>
      </c>
      <c r="W611" s="82" t="str">
        <f t="shared" si="158"/>
        <v/>
      </c>
      <c r="X611" s="82" t="str">
        <f t="shared" si="159"/>
        <v/>
      </c>
      <c r="Y611" s="82" t="str">
        <f t="shared" si="160"/>
        <v/>
      </c>
    </row>
    <row r="612" spans="1:25" ht="15.75" customHeight="1" x14ac:dyDescent="0.2">
      <c r="A612" s="211">
        <v>44357</v>
      </c>
      <c r="B612" s="281">
        <v>1119.614525</v>
      </c>
      <c r="C612" s="281">
        <v>1249.9389960000001</v>
      </c>
      <c r="D612" s="281">
        <v>1251.554586</v>
      </c>
      <c r="E612" s="281">
        <v>1116.936389</v>
      </c>
      <c r="F612" s="281">
        <v>1254.495163</v>
      </c>
      <c r="G612" s="82">
        <f t="shared" si="152"/>
        <v>2.678135999999995E-3</v>
      </c>
      <c r="H612" s="82" t="str">
        <f t="shared" si="153"/>
        <v/>
      </c>
      <c r="I612" s="82" t="str">
        <f t="shared" si="154"/>
        <v/>
      </c>
      <c r="J612" s="82" t="str">
        <f t="shared" si="155"/>
        <v/>
      </c>
      <c r="K612" s="82">
        <f t="shared" si="156"/>
        <v>-4.5561669999999591E-3</v>
      </c>
      <c r="L612" s="82">
        <f t="shared" si="157"/>
        <v>-2.9405770000000757E-3</v>
      </c>
      <c r="N612">
        <f t="shared" si="161"/>
        <v>1537</v>
      </c>
      <c r="O612" s="212" cm="1">
        <f t="array" ref="O612">INDEX($A:$A,N612)</f>
        <v>45706</v>
      </c>
      <c r="P612" cm="1">
        <f t="array" ref="P612">INDEX(B:B,$N612)/INDEX(B:B,$N$2)*1000</f>
        <v>1286.5026319076958</v>
      </c>
      <c r="Q612" cm="1">
        <f t="array" ref="Q612">INDEX(C:C,$N612)/INDEX(C:C,$N$2)*1000</f>
        <v>1287.5941322339092</v>
      </c>
      <c r="R612" cm="1">
        <f t="array" ref="R612">INDEX(D:D,$N612)/INDEX(D:D,$N$2)*1000</f>
        <v>1287.3779108033625</v>
      </c>
      <c r="S612" cm="1">
        <f t="array" ref="S612">INDEX(E:E,$N612)/INDEX(E:E,$N$2)*1000</f>
        <v>1270.5175932106445</v>
      </c>
      <c r="T612" s="82">
        <f t="shared" si="162"/>
        <v>1.5985038697051323E-2</v>
      </c>
      <c r="U612" s="82">
        <f t="shared" si="163"/>
        <v>1.7076539023264788E-2</v>
      </c>
      <c r="V612" s="82">
        <f t="shared" si="164"/>
        <v>1.6860317592718048E-2</v>
      </c>
      <c r="W612" s="82" t="str">
        <f t="shared" si="158"/>
        <v/>
      </c>
      <c r="X612" s="82" t="str">
        <f t="shared" si="159"/>
        <v/>
      </c>
      <c r="Y612" s="82" t="str">
        <f t="shared" si="160"/>
        <v/>
      </c>
    </row>
    <row r="613" spans="1:25" ht="15.75" customHeight="1" x14ac:dyDescent="0.2">
      <c r="A613" s="211">
        <v>44358</v>
      </c>
      <c r="B613" s="281">
        <v>1123.871443</v>
      </c>
      <c r="C613" s="281">
        <v>1253.7215140000001</v>
      </c>
      <c r="D613" s="281">
        <v>1255.5325</v>
      </c>
      <c r="E613" s="281">
        <v>1119.5017909999999</v>
      </c>
      <c r="F613" s="281">
        <v>1257.3765129999999</v>
      </c>
      <c r="G613" s="82">
        <f t="shared" si="152"/>
        <v>4.3696520000000875E-3</v>
      </c>
      <c r="H613" s="82" t="str">
        <f t="shared" si="153"/>
        <v/>
      </c>
      <c r="I613" s="82" t="str">
        <f t="shared" si="154"/>
        <v/>
      </c>
      <c r="J613" s="82" t="str">
        <f t="shared" si="155"/>
        <v/>
      </c>
      <c r="K613" s="82">
        <f t="shared" si="156"/>
        <v>-3.6549989999998616E-3</v>
      </c>
      <c r="L613" s="82">
        <f t="shared" si="157"/>
        <v>-1.8440129999999044E-3</v>
      </c>
      <c r="N613">
        <f t="shared" si="161"/>
        <v>1538</v>
      </c>
      <c r="O613" s="212" cm="1">
        <f t="array" ref="O613">INDEX($A:$A,N613)</f>
        <v>45707</v>
      </c>
      <c r="P613" cm="1">
        <f t="array" ref="P613">INDEX(B:B,$N613)/INDEX(B:B,$N$2)*1000</f>
        <v>1287.2269474986333</v>
      </c>
      <c r="Q613" cm="1">
        <f t="array" ref="Q613">INDEX(C:C,$N613)/INDEX(C:C,$N$2)*1000</f>
        <v>1288.7245954407811</v>
      </c>
      <c r="R613" cm="1">
        <f t="array" ref="R613">INDEX(D:D,$N613)/INDEX(D:D,$N$2)*1000</f>
        <v>1288.4279174612325</v>
      </c>
      <c r="S613" cm="1">
        <f t="array" ref="S613">INDEX(E:E,$N613)/INDEX(E:E,$N$2)*1000</f>
        <v>1271.2029056612412</v>
      </c>
      <c r="T613" s="82">
        <f t="shared" si="162"/>
        <v>1.6024041837392134E-2</v>
      </c>
      <c r="U613" s="82">
        <f t="shared" si="163"/>
        <v>1.7521689779539884E-2</v>
      </c>
      <c r="V613" s="82">
        <f t="shared" si="164"/>
        <v>1.7225011799991308E-2</v>
      </c>
      <c r="W613" s="82" t="str">
        <f t="shared" si="158"/>
        <v/>
      </c>
      <c r="X613" s="82" t="str">
        <f t="shared" si="159"/>
        <v/>
      </c>
      <c r="Y613" s="82" t="str">
        <f t="shared" si="160"/>
        <v/>
      </c>
    </row>
    <row r="614" spans="1:25" ht="15.75" customHeight="1" x14ac:dyDescent="0.2">
      <c r="A614" s="211">
        <v>44361</v>
      </c>
      <c r="B614" s="281">
        <v>1124.5968499999999</v>
      </c>
      <c r="C614" s="281">
        <v>1254.1426100000001</v>
      </c>
      <c r="D614" s="281">
        <v>1256.030497</v>
      </c>
      <c r="E614" s="281">
        <v>1119.1472980000001</v>
      </c>
      <c r="F614" s="281">
        <v>1256.9783609999999</v>
      </c>
      <c r="G614" s="82">
        <f t="shared" si="152"/>
        <v>5.4495519999998125E-3</v>
      </c>
      <c r="H614" s="82" t="str">
        <f t="shared" si="153"/>
        <v/>
      </c>
      <c r="I614" s="82" t="str">
        <f t="shared" si="154"/>
        <v/>
      </c>
      <c r="J614" s="82" t="str">
        <f t="shared" si="155"/>
        <v/>
      </c>
      <c r="K614" s="82">
        <f t="shared" si="156"/>
        <v>-2.8357509999998457E-3</v>
      </c>
      <c r="L614" s="82">
        <f t="shared" si="157"/>
        <v>-9.4786399999998144E-4</v>
      </c>
      <c r="N614">
        <f t="shared" si="161"/>
        <v>1539</v>
      </c>
      <c r="O614" s="212" cm="1">
        <f t="array" ref="O614">INDEX($A:$A,N614)</f>
        <v>45708</v>
      </c>
      <c r="P614" cm="1">
        <f t="array" ref="P614">INDEX(B:B,$N614)/INDEX(B:B,$N$2)*1000</f>
        <v>1283.4673131483898</v>
      </c>
      <c r="Q614" cm="1">
        <f t="array" ref="Q614">INDEX(C:C,$N614)/INDEX(C:C,$N$2)*1000</f>
        <v>1285.2159691541999</v>
      </c>
      <c r="R614" cm="1">
        <f t="array" ref="R614">INDEX(D:D,$N614)/INDEX(D:D,$N$2)*1000</f>
        <v>1284.8695677251562</v>
      </c>
      <c r="S614" cm="1">
        <f t="array" ref="S614">INDEX(E:E,$N614)/INDEX(E:E,$N$2)*1000</f>
        <v>1267.6642794374525</v>
      </c>
      <c r="T614" s="82">
        <f t="shared" si="162"/>
        <v>1.5803033710937369E-2</v>
      </c>
      <c r="U614" s="82">
        <f t="shared" si="163"/>
        <v>1.7551689716747431E-2</v>
      </c>
      <c r="V614" s="82">
        <f t="shared" si="164"/>
        <v>1.7205288287703752E-2</v>
      </c>
      <c r="W614" s="82" t="str">
        <f t="shared" si="158"/>
        <v/>
      </c>
      <c r="X614" s="82" t="str">
        <f t="shared" si="159"/>
        <v/>
      </c>
      <c r="Y614" s="82" t="str">
        <f t="shared" si="160"/>
        <v/>
      </c>
    </row>
    <row r="615" spans="1:25" ht="15.75" customHeight="1" x14ac:dyDescent="0.2">
      <c r="A615" s="211">
        <v>44362</v>
      </c>
      <c r="B615" s="281">
        <v>1127.3607440000001</v>
      </c>
      <c r="C615" s="281">
        <v>1256.255915</v>
      </c>
      <c r="D615" s="281">
        <v>1258.3375109999999</v>
      </c>
      <c r="E615" s="281">
        <v>1121.7133690000001</v>
      </c>
      <c r="F615" s="281">
        <v>1259.8604620000001</v>
      </c>
      <c r="G615" s="82">
        <f t="shared" si="152"/>
        <v>5.6473750000000109E-3</v>
      </c>
      <c r="H615" s="82" t="str">
        <f t="shared" si="153"/>
        <v/>
      </c>
      <c r="I615" s="82" t="str">
        <f t="shared" si="154"/>
        <v/>
      </c>
      <c r="J615" s="82" t="str">
        <f t="shared" si="155"/>
        <v/>
      </c>
      <c r="K615" s="82">
        <f t="shared" si="156"/>
        <v>-3.6045470000001388E-3</v>
      </c>
      <c r="L615" s="82">
        <f t="shared" si="157"/>
        <v>-1.5229510000001484E-3</v>
      </c>
      <c r="N615">
        <f t="shared" si="161"/>
        <v>1540</v>
      </c>
      <c r="O615" s="212" cm="1">
        <f t="array" ref="O615">INDEX($A:$A,N615)</f>
        <v>45709</v>
      </c>
      <c r="P615" cm="1">
        <f t="array" ref="P615">INDEX(B:B,$N615)/INDEX(B:B,$N$2)*1000</f>
        <v>1282.2012874768382</v>
      </c>
      <c r="Q615" cm="1">
        <f t="array" ref="Q615">INDEX(C:C,$N615)/INDEX(C:C,$N$2)*1000</f>
        <v>1284.5411226355063</v>
      </c>
      <c r="R615" cm="1">
        <f t="array" ref="R615">INDEX(D:D,$N615)/INDEX(D:D,$N$2)*1000</f>
        <v>1284.0776105280404</v>
      </c>
      <c r="S615" cm="1">
        <f t="array" ref="S615">INDEX(E:E,$N615)/INDEX(E:E,$N$2)*1000</f>
        <v>1267.605199788858</v>
      </c>
      <c r="T615" s="82">
        <f t="shared" si="162"/>
        <v>1.4596087687980116E-2</v>
      </c>
      <c r="U615" s="82">
        <f t="shared" si="163"/>
        <v>1.6935922846648282E-2</v>
      </c>
      <c r="V615" s="82">
        <f t="shared" si="164"/>
        <v>1.6472410739182351E-2</v>
      </c>
      <c r="W615" s="82" t="str">
        <f t="shared" si="158"/>
        <v/>
      </c>
      <c r="X615" s="82" t="str">
        <f t="shared" si="159"/>
        <v/>
      </c>
      <c r="Y615" s="82" t="str">
        <f t="shared" si="160"/>
        <v/>
      </c>
    </row>
    <row r="616" spans="1:25" ht="15.75" customHeight="1" x14ac:dyDescent="0.2">
      <c r="A616" s="211">
        <v>44363</v>
      </c>
      <c r="B616" s="281">
        <v>1125.4968899999999</v>
      </c>
      <c r="C616" s="281">
        <v>1253.8225990000001</v>
      </c>
      <c r="D616" s="281">
        <v>1255.9702890000001</v>
      </c>
      <c r="E616" s="281">
        <v>1119.4248709999999</v>
      </c>
      <c r="F616" s="281">
        <v>1257.290119</v>
      </c>
      <c r="G616" s="82">
        <f t="shared" si="152"/>
        <v>6.0720189999999546E-3</v>
      </c>
      <c r="H616" s="82" t="str">
        <f t="shared" si="153"/>
        <v/>
      </c>
      <c r="I616" s="82" t="str">
        <f t="shared" si="154"/>
        <v/>
      </c>
      <c r="J616" s="82" t="str">
        <f t="shared" si="155"/>
        <v/>
      </c>
      <c r="K616" s="82">
        <f t="shared" si="156"/>
        <v>-3.4675199999999223E-3</v>
      </c>
      <c r="L616" s="82">
        <f t="shared" si="157"/>
        <v>-1.3198299999999108E-3</v>
      </c>
      <c r="N616">
        <f t="shared" si="161"/>
        <v>1541</v>
      </c>
      <c r="O616" s="212" cm="1">
        <f t="array" ref="O616">INDEX($A:$A,N616)</f>
        <v>45712</v>
      </c>
      <c r="P616" cm="1">
        <f t="array" ref="P616">INDEX(B:B,$N616)/INDEX(B:B,$N$2)*1000</f>
        <v>1281.8344323386759</v>
      </c>
      <c r="Q616" cm="1">
        <f t="array" ref="Q616">INDEX(C:C,$N616)/INDEX(C:C,$N$2)*1000</f>
        <v>1283.2936884822025</v>
      </c>
      <c r="R616" cm="1">
        <f t="array" ref="R616">INDEX(D:D,$N616)/INDEX(D:D,$N$2)*1000</f>
        <v>1283.0046163251918</v>
      </c>
      <c r="S616" cm="1">
        <f t="array" ref="S616">INDEX(E:E,$N616)/INDEX(E:E,$N$2)*1000</f>
        <v>1267.3082604560284</v>
      </c>
      <c r="T616" s="82">
        <f t="shared" si="162"/>
        <v>1.4526171882647532E-2</v>
      </c>
      <c r="U616" s="82">
        <f t="shared" si="163"/>
        <v>1.5985428026174076E-2</v>
      </c>
      <c r="V616" s="82">
        <f t="shared" si="164"/>
        <v>1.5696355869163427E-2</v>
      </c>
      <c r="W616" s="82" t="str">
        <f t="shared" si="158"/>
        <v/>
      </c>
      <c r="X616" s="82" t="str">
        <f t="shared" si="159"/>
        <v/>
      </c>
      <c r="Y616" s="82" t="str">
        <f t="shared" si="160"/>
        <v/>
      </c>
    </row>
    <row r="617" spans="1:25" ht="15.75" customHeight="1" x14ac:dyDescent="0.2">
      <c r="A617" s="211">
        <v>44364</v>
      </c>
      <c r="B617" s="281">
        <v>1129.4429130000001</v>
      </c>
      <c r="C617" s="281">
        <v>1258.639617</v>
      </c>
      <c r="D617" s="281">
        <v>1260.712673</v>
      </c>
      <c r="E617" s="281">
        <v>1122.8515809999999</v>
      </c>
      <c r="F617" s="281">
        <v>1261.138854</v>
      </c>
      <c r="G617" s="82">
        <f t="shared" si="152"/>
        <v>6.5913320000001935E-3</v>
      </c>
      <c r="H617" s="82" t="str">
        <f t="shared" si="153"/>
        <v/>
      </c>
      <c r="I617" s="82" t="str">
        <f t="shared" si="154"/>
        <v/>
      </c>
      <c r="J617" s="82" t="str">
        <f t="shared" si="155"/>
        <v/>
      </c>
      <c r="K617" s="82">
        <f t="shared" si="156"/>
        <v>-2.4992369999999936E-3</v>
      </c>
      <c r="L617" s="82">
        <f t="shared" si="157"/>
        <v>-4.2618100000004232E-4</v>
      </c>
      <c r="N617">
        <f t="shared" si="161"/>
        <v>1542</v>
      </c>
      <c r="O617" s="212" cm="1">
        <f t="array" ref="O617">INDEX($A:$A,N617)</f>
        <v>45713</v>
      </c>
      <c r="P617" cm="1">
        <f t="array" ref="P617">INDEX(B:B,$N617)/INDEX(B:B,$N$2)*1000</f>
        <v>1285.1736036148861</v>
      </c>
      <c r="Q617" cm="1">
        <f t="array" ref="Q617">INDEX(C:C,$N617)/INDEX(C:C,$N$2)*1000</f>
        <v>1285.4598789804713</v>
      </c>
      <c r="R617" cm="1">
        <f t="array" ref="R617">INDEX(D:D,$N617)/INDEX(D:D,$N$2)*1000</f>
        <v>1285.4031694651812</v>
      </c>
      <c r="S617" cm="1">
        <f t="array" ref="S617">INDEX(E:E,$N617)/INDEX(E:E,$N$2)*1000</f>
        <v>1270.7252105864045</v>
      </c>
      <c r="T617" s="82">
        <f t="shared" si="162"/>
        <v>1.4448393028481632E-2</v>
      </c>
      <c r="U617" s="82">
        <f t="shared" si="163"/>
        <v>1.4734668394066831E-2</v>
      </c>
      <c r="V617" s="82">
        <f t="shared" si="164"/>
        <v>1.4677958878776735E-2</v>
      </c>
      <c r="W617" s="82" t="str">
        <f t="shared" si="158"/>
        <v/>
      </c>
      <c r="X617" s="82" t="str">
        <f t="shared" si="159"/>
        <v/>
      </c>
      <c r="Y617" s="82" t="str">
        <f t="shared" si="160"/>
        <v/>
      </c>
    </row>
    <row r="618" spans="1:25" ht="15.75" customHeight="1" x14ac:dyDescent="0.2">
      <c r="A618" s="211">
        <v>44365</v>
      </c>
      <c r="B618" s="281">
        <v>1125.4957099999999</v>
      </c>
      <c r="C618" s="281">
        <v>1255.9131829999999</v>
      </c>
      <c r="D618" s="281">
        <v>1257.6526899999999</v>
      </c>
      <c r="E618" s="281">
        <v>1121.9434160000001</v>
      </c>
      <c r="F618" s="281">
        <v>1260.118841</v>
      </c>
      <c r="G618" s="82">
        <f t="shared" si="152"/>
        <v>3.552293999999847E-3</v>
      </c>
      <c r="H618" s="82" t="str">
        <f t="shared" si="153"/>
        <v/>
      </c>
      <c r="I618" s="82" t="str">
        <f t="shared" si="154"/>
        <v/>
      </c>
      <c r="J618" s="82" t="str">
        <f t="shared" si="155"/>
        <v/>
      </c>
      <c r="K618" s="82">
        <f t="shared" si="156"/>
        <v>-4.2056580000000851E-3</v>
      </c>
      <c r="L618" s="82">
        <f t="shared" si="157"/>
        <v>-2.4661510000000817E-3</v>
      </c>
      <c r="N618">
        <f t="shared" si="161"/>
        <v>1543</v>
      </c>
      <c r="O618" s="212" cm="1">
        <f t="array" ref="O618">INDEX($A:$A,N618)</f>
        <v>45714</v>
      </c>
      <c r="P618" cm="1">
        <f t="array" ref="P618">INDEX(B:B,$N618)/INDEX(B:B,$N$2)*1000</f>
        <v>1287.7697441430223</v>
      </c>
      <c r="Q618" cm="1">
        <f t="array" ref="Q618">INDEX(C:C,$N618)/INDEX(C:C,$N$2)*1000</f>
        <v>1288.508621537276</v>
      </c>
      <c r="R618" cm="1">
        <f t="array" ref="R618">INDEX(D:D,$N618)/INDEX(D:D,$N$2)*1000</f>
        <v>1288.3622528823121</v>
      </c>
      <c r="S618" cm="1">
        <f t="array" ref="S618">INDEX(E:E,$N618)/INDEX(E:E,$N$2)*1000</f>
        <v>1273.2542109927901</v>
      </c>
      <c r="T618" s="82">
        <f t="shared" si="162"/>
        <v>1.4515533150232159E-2</v>
      </c>
      <c r="U618" s="82">
        <f t="shared" si="163"/>
        <v>1.5254410544485836E-2</v>
      </c>
      <c r="V618" s="82">
        <f t="shared" si="164"/>
        <v>1.5108041889521927E-2</v>
      </c>
      <c r="W618" s="82" t="str">
        <f t="shared" si="158"/>
        <v/>
      </c>
      <c r="X618" s="82" t="str">
        <f t="shared" si="159"/>
        <v/>
      </c>
      <c r="Y618" s="82" t="str">
        <f t="shared" si="160"/>
        <v/>
      </c>
    </row>
    <row r="619" spans="1:25" ht="15.75" customHeight="1" x14ac:dyDescent="0.2">
      <c r="A619" s="211">
        <v>44368</v>
      </c>
      <c r="B619" s="281">
        <v>1128.85103</v>
      </c>
      <c r="C619" s="281">
        <v>1258.6113290000001</v>
      </c>
      <c r="D619" s="281">
        <v>1260.5601160000001</v>
      </c>
      <c r="E619" s="281">
        <v>1122.661249</v>
      </c>
      <c r="F619" s="281">
        <v>1260.92508</v>
      </c>
      <c r="G619" s="82">
        <f t="shared" si="152"/>
        <v>6.1897810000000391E-3</v>
      </c>
      <c r="H619" s="82" t="str">
        <f t="shared" si="153"/>
        <v/>
      </c>
      <c r="I619" s="82" t="str">
        <f t="shared" si="154"/>
        <v/>
      </c>
      <c r="J619" s="82" t="str">
        <f t="shared" si="155"/>
        <v/>
      </c>
      <c r="K619" s="82">
        <f t="shared" si="156"/>
        <v>-2.3137509999999113E-3</v>
      </c>
      <c r="L619" s="82">
        <f t="shared" si="157"/>
        <v>-3.6496399999987262E-4</v>
      </c>
      <c r="N619">
        <f t="shared" si="161"/>
        <v>1544</v>
      </c>
      <c r="O619" s="212" cm="1">
        <f t="array" ref="O619">INDEX($A:$A,N619)</f>
        <v>45715</v>
      </c>
      <c r="P619" cm="1">
        <f t="array" ref="P619">INDEX(B:B,$N619)/INDEX(B:B,$N$2)*1000</f>
        <v>1284.222297049444</v>
      </c>
      <c r="Q619" cm="1">
        <f t="array" ref="Q619">INDEX(C:C,$N619)/INDEX(C:C,$N$2)*1000</f>
        <v>1284.1645238622195</v>
      </c>
      <c r="R619" cm="1">
        <f t="array" ref="R619">INDEX(D:D,$N619)/INDEX(D:D,$N$2)*1000</f>
        <v>1284.1759685806678</v>
      </c>
      <c r="S619" cm="1">
        <f t="array" ref="S619">INDEX(E:E,$N619)/INDEX(E:E,$N$2)*1000</f>
        <v>1270.2230642006903</v>
      </c>
      <c r="T619" s="82">
        <f t="shared" si="162"/>
        <v>1.3999232848753764E-2</v>
      </c>
      <c r="U619" s="82">
        <f t="shared" si="163"/>
        <v>1.3941459661529279E-2</v>
      </c>
      <c r="V619" s="82">
        <f t="shared" si="164"/>
        <v>1.3952904379977553E-2</v>
      </c>
      <c r="W619" s="82" t="str">
        <f t="shared" si="158"/>
        <v/>
      </c>
      <c r="X619" s="82" t="str">
        <f t="shared" si="159"/>
        <v/>
      </c>
      <c r="Y619" s="82" t="str">
        <f t="shared" si="160"/>
        <v/>
      </c>
    </row>
    <row r="620" spans="1:25" ht="15.75" customHeight="1" x14ac:dyDescent="0.2">
      <c r="A620" s="211">
        <v>44369</v>
      </c>
      <c r="B620" s="281">
        <v>1128.271258</v>
      </c>
      <c r="C620" s="281">
        <v>1258.530919</v>
      </c>
      <c r="D620" s="281">
        <v>1260.368264</v>
      </c>
      <c r="E620" s="281">
        <v>1122.840426</v>
      </c>
      <c r="F620" s="281">
        <v>1261.1263240000001</v>
      </c>
      <c r="G620" s="82">
        <f t="shared" si="152"/>
        <v>5.4308320000000096E-3</v>
      </c>
      <c r="H620" s="82" t="str">
        <f t="shared" si="153"/>
        <v/>
      </c>
      <c r="I620" s="82" t="str">
        <f t="shared" si="154"/>
        <v/>
      </c>
      <c r="J620" s="82" t="str">
        <f t="shared" si="155"/>
        <v/>
      </c>
      <c r="K620" s="82">
        <f t="shared" si="156"/>
        <v>-2.595405000000028E-3</v>
      </c>
      <c r="L620" s="82">
        <f t="shared" si="157"/>
        <v>-7.5806000000011413E-4</v>
      </c>
      <c r="N620">
        <f t="shared" si="161"/>
        <v>1545</v>
      </c>
      <c r="O620" s="212" cm="1">
        <f t="array" ref="O620">INDEX($A:$A,N620)</f>
        <v>45716</v>
      </c>
      <c r="P620" cm="1">
        <f t="array" ref="P620">INDEX(B:B,$N620)/INDEX(B:B,$N$2)*1000</f>
        <v>1295.783648642755</v>
      </c>
      <c r="Q620" cm="1">
        <f t="array" ref="Q620">INDEX(C:C,$N620)/INDEX(C:C,$N$2)*1000</f>
        <v>1295.0683024856926</v>
      </c>
      <c r="R620" cm="1">
        <f t="array" ref="R620">INDEX(D:D,$N620)/INDEX(D:D,$N$2)*1000</f>
        <v>1295.2100099398699</v>
      </c>
      <c r="S620" cm="1">
        <f t="array" ref="S620">INDEX(E:E,$N620)/INDEX(E:E,$N$2)*1000</f>
        <v>1281.407119853616</v>
      </c>
      <c r="T620" s="82">
        <f t="shared" si="162"/>
        <v>1.4376528789139002E-2</v>
      </c>
      <c r="U620" s="82">
        <f t="shared" si="163"/>
        <v>1.3661182632076588E-2</v>
      </c>
      <c r="V620" s="82">
        <f t="shared" si="164"/>
        <v>1.380289008625391E-2</v>
      </c>
      <c r="W620" s="82" t="str">
        <f t="shared" si="158"/>
        <v/>
      </c>
      <c r="X620" s="82" t="str">
        <f t="shared" si="159"/>
        <v/>
      </c>
      <c r="Y620" s="82" t="str">
        <f t="shared" si="160"/>
        <v/>
      </c>
    </row>
    <row r="621" spans="1:25" ht="15.75" customHeight="1" x14ac:dyDescent="0.2">
      <c r="A621" s="211">
        <v>44370</v>
      </c>
      <c r="B621" s="281">
        <v>1127.6201040000001</v>
      </c>
      <c r="C621" s="281">
        <v>1257.8419329999999</v>
      </c>
      <c r="D621" s="281">
        <v>1259.6709310000001</v>
      </c>
      <c r="E621" s="281">
        <v>1122.714858</v>
      </c>
      <c r="F621" s="281">
        <v>1260.9852920000001</v>
      </c>
      <c r="G621" s="82">
        <f t="shared" si="152"/>
        <v>4.9052460000000341E-3</v>
      </c>
      <c r="H621" s="82" t="str">
        <f t="shared" si="153"/>
        <v/>
      </c>
      <c r="I621" s="82" t="str">
        <f t="shared" si="154"/>
        <v/>
      </c>
      <c r="J621" s="82" t="str">
        <f t="shared" si="155"/>
        <v/>
      </c>
      <c r="K621" s="82">
        <f t="shared" si="156"/>
        <v>-3.1433590000001458E-3</v>
      </c>
      <c r="L621" s="82">
        <f t="shared" si="157"/>
        <v>-1.3143609999999625E-3</v>
      </c>
      <c r="N621">
        <f t="shared" si="161"/>
        <v>1546</v>
      </c>
      <c r="O621" s="212" cm="1">
        <f t="array" ref="O621">INDEX($A:$A,N621)</f>
        <v>45719</v>
      </c>
      <c r="P621" cm="1">
        <f t="array" ref="P621">INDEX(B:B,$N621)/INDEX(B:B,$N$2)*1000</f>
        <v>1295.8229628416827</v>
      </c>
      <c r="Q621" cm="1">
        <f t="array" ref="Q621">INDEX(C:C,$N621)/INDEX(C:C,$N$2)*1000</f>
        <v>1293.8271136041496</v>
      </c>
      <c r="R621" cm="1">
        <f t="array" ref="R621">INDEX(D:D,$N621)/INDEX(D:D,$N$2)*1000</f>
        <v>1294.2224841237603</v>
      </c>
      <c r="S621" cm="1">
        <f t="array" ref="S621">INDEX(E:E,$N621)/INDEX(E:E,$N$2)*1000</f>
        <v>1282.2467736688297</v>
      </c>
      <c r="T621" s="82">
        <f t="shared" si="162"/>
        <v>1.3576189172852991E-2</v>
      </c>
      <c r="U621" s="82">
        <f t="shared" si="163"/>
        <v>1.1580339935319898E-2</v>
      </c>
      <c r="V621" s="82">
        <f t="shared" si="164"/>
        <v>1.197571045493055E-2</v>
      </c>
      <c r="W621" s="82" t="str">
        <f t="shared" si="158"/>
        <v/>
      </c>
      <c r="X621" s="82" t="str">
        <f t="shared" si="159"/>
        <v/>
      </c>
      <c r="Y621" s="82" t="str">
        <f t="shared" si="160"/>
        <v/>
      </c>
    </row>
    <row r="622" spans="1:25" ht="15.75" customHeight="1" x14ac:dyDescent="0.2">
      <c r="A622" s="211">
        <v>44371</v>
      </c>
      <c r="B622" s="281">
        <v>1128.0042370000001</v>
      </c>
      <c r="C622" s="281">
        <v>1258.875724</v>
      </c>
      <c r="D622" s="281">
        <v>1260.587237</v>
      </c>
      <c r="E622" s="281">
        <v>1122.4121500000001</v>
      </c>
      <c r="F622" s="281">
        <v>1260.645303</v>
      </c>
      <c r="G622" s="82">
        <f t="shared" si="152"/>
        <v>5.5920869999999921E-3</v>
      </c>
      <c r="H622" s="82" t="str">
        <f t="shared" si="153"/>
        <v/>
      </c>
      <c r="I622" s="82" t="str">
        <f t="shared" si="154"/>
        <v/>
      </c>
      <c r="J622" s="82" t="str">
        <f t="shared" si="155"/>
        <v/>
      </c>
      <c r="K622" s="82">
        <f t="shared" si="156"/>
        <v>-1.7695790000000215E-3</v>
      </c>
      <c r="L622" s="82">
        <f t="shared" si="157"/>
        <v>-5.8066000000053461E-5</v>
      </c>
      <c r="N622">
        <f t="shared" si="161"/>
        <v>1547</v>
      </c>
      <c r="O622" s="212" cm="1">
        <f t="array" ref="O622">INDEX($A:$A,N622)</f>
        <v>45720</v>
      </c>
      <c r="P622" cm="1">
        <f t="array" ref="P622">INDEX(B:B,$N622)/INDEX(B:B,$N$2)*1000</f>
        <v>1286.4034634583782</v>
      </c>
      <c r="Q622" cm="1">
        <f t="array" ref="Q622">INDEX(C:C,$N622)/INDEX(C:C,$N$2)*1000</f>
        <v>1284.9494058749779</v>
      </c>
      <c r="R622" cm="1">
        <f t="array" ref="R622">INDEX(D:D,$N622)/INDEX(D:D,$N$2)*1000</f>
        <v>1285.2374492416009</v>
      </c>
      <c r="S622" cm="1">
        <f t="array" ref="S622">INDEX(E:E,$N622)/INDEX(E:E,$N$2)*1000</f>
        <v>1273.1775920887117</v>
      </c>
      <c r="T622" s="82">
        <f t="shared" si="162"/>
        <v>1.3225871369666492E-2</v>
      </c>
      <c r="U622" s="82">
        <f t="shared" si="163"/>
        <v>1.1771813786266194E-2</v>
      </c>
      <c r="V622" s="82">
        <f t="shared" si="164"/>
        <v>1.2059857152889208E-2</v>
      </c>
      <c r="W622" s="82" t="str">
        <f t="shared" si="158"/>
        <v/>
      </c>
      <c r="X622" s="82" t="str">
        <f t="shared" si="159"/>
        <v/>
      </c>
      <c r="Y622" s="82" t="str">
        <f t="shared" si="160"/>
        <v/>
      </c>
    </row>
    <row r="623" spans="1:25" ht="15.75" customHeight="1" x14ac:dyDescent="0.2">
      <c r="A623" s="211">
        <v>44372</v>
      </c>
      <c r="B623" s="281">
        <v>1128.3607119999999</v>
      </c>
      <c r="C623" s="281">
        <v>1258.599432</v>
      </c>
      <c r="D623" s="281">
        <v>1260.4430239999999</v>
      </c>
      <c r="E623" s="281">
        <v>1121.313848</v>
      </c>
      <c r="F623" s="281">
        <v>1259.411738</v>
      </c>
      <c r="G623" s="82">
        <f t="shared" si="152"/>
        <v>7.046863999999914E-3</v>
      </c>
      <c r="H623" s="82" t="str">
        <f t="shared" si="153"/>
        <v/>
      </c>
      <c r="I623" s="82">
        <f t="shared" si="154"/>
        <v>1.0312859999999091E-3</v>
      </c>
      <c r="J623" s="82" t="str">
        <f t="shared" si="155"/>
        <v/>
      </c>
      <c r="K623" s="82">
        <f t="shared" si="156"/>
        <v>-8.1230600000003507E-4</v>
      </c>
      <c r="L623" s="82" t="str">
        <f t="shared" si="157"/>
        <v/>
      </c>
      <c r="N623">
        <f t="shared" si="161"/>
        <v>1548</v>
      </c>
      <c r="O623" s="212" cm="1">
        <f t="array" ref="O623">INDEX($A:$A,N623)</f>
        <v>45721</v>
      </c>
      <c r="P623" cm="1">
        <f t="array" ref="P623">INDEX(B:B,$N623)/INDEX(B:B,$N$2)*1000</f>
        <v>1287.1041734037346</v>
      </c>
      <c r="Q623" cm="1">
        <f t="array" ref="Q623">INDEX(C:C,$N623)/INDEX(C:C,$N$2)*1000</f>
        <v>1286.5334505999647</v>
      </c>
      <c r="R623" cm="1">
        <f t="array" ref="R623">INDEX(D:D,$N623)/INDEX(D:D,$N$2)*1000</f>
        <v>1286.6465090778029</v>
      </c>
      <c r="S623" cm="1">
        <f t="array" ref="S623">INDEX(E:E,$N623)/INDEX(E:E,$N$2)*1000</f>
        <v>1273.2379823929073</v>
      </c>
      <c r="T623" s="82">
        <f t="shared" si="162"/>
        <v>1.3866191010827379E-2</v>
      </c>
      <c r="U623" s="82">
        <f t="shared" si="163"/>
        <v>1.3295468207057411E-2</v>
      </c>
      <c r="V623" s="82">
        <f t="shared" si="164"/>
        <v>1.3408526684895606E-2</v>
      </c>
      <c r="W623" s="82" t="str">
        <f t="shared" si="158"/>
        <v/>
      </c>
      <c r="X623" s="82" t="str">
        <f t="shared" si="159"/>
        <v/>
      </c>
      <c r="Y623" s="82" t="str">
        <f t="shared" si="160"/>
        <v/>
      </c>
    </row>
    <row r="624" spans="1:25" ht="15.75" customHeight="1" x14ac:dyDescent="0.2">
      <c r="A624" s="211">
        <v>44375</v>
      </c>
      <c r="B624" s="281">
        <v>1129.319661</v>
      </c>
      <c r="C624" s="281">
        <v>1260.5456180000001</v>
      </c>
      <c r="D624" s="281">
        <v>1262.21974</v>
      </c>
      <c r="E624" s="281">
        <v>1122.418291</v>
      </c>
      <c r="F624" s="281">
        <v>1260.6522</v>
      </c>
      <c r="G624" s="82">
        <f t="shared" si="152"/>
        <v>6.9013700000000429E-3</v>
      </c>
      <c r="H624" s="82" t="str">
        <f t="shared" si="153"/>
        <v/>
      </c>
      <c r="I624" s="82">
        <f t="shared" si="154"/>
        <v>1.5675400000000081E-3</v>
      </c>
      <c r="J624" s="82" t="str">
        <f t="shared" si="155"/>
        <v/>
      </c>
      <c r="K624" s="82">
        <f t="shared" si="156"/>
        <v>-1.0658199999988937E-4</v>
      </c>
      <c r="L624" s="82" t="str">
        <f t="shared" si="157"/>
        <v/>
      </c>
      <c r="N624">
        <f t="shared" si="161"/>
        <v>1549</v>
      </c>
      <c r="O624" s="212" cm="1">
        <f t="array" ref="O624">INDEX($A:$A,N624)</f>
        <v>45722</v>
      </c>
      <c r="P624" cm="1">
        <f t="array" ref="P624">INDEX(B:B,$N624)/INDEX(B:B,$N$2)*1000</f>
        <v>1270.5095472790931</v>
      </c>
      <c r="Q624" cm="1">
        <f t="array" ref="Q624">INDEX(C:C,$N624)/INDEX(C:C,$N$2)*1000</f>
        <v>1272.4725684763184</v>
      </c>
      <c r="R624" cm="1">
        <f t="array" ref="R624">INDEX(D:D,$N624)/INDEX(D:D,$N$2)*1000</f>
        <v>1272.0837016395344</v>
      </c>
      <c r="S624" cm="1">
        <f t="array" ref="S624">INDEX(E:E,$N624)/INDEX(E:E,$N$2)*1000</f>
        <v>1259.3383795939906</v>
      </c>
      <c r="T624" s="82">
        <f t="shared" si="162"/>
        <v>1.1171167685102545E-2</v>
      </c>
      <c r="U624" s="82">
        <f t="shared" si="163"/>
        <v>1.3134188882327862E-2</v>
      </c>
      <c r="V624" s="82">
        <f t="shared" si="164"/>
        <v>1.2745322045543845E-2</v>
      </c>
      <c r="W624" s="82" t="str">
        <f t="shared" si="158"/>
        <v/>
      </c>
      <c r="X624" s="82" t="str">
        <f t="shared" si="159"/>
        <v/>
      </c>
      <c r="Y624" s="82" t="str">
        <f t="shared" si="160"/>
        <v/>
      </c>
    </row>
    <row r="625" spans="1:25" ht="15.75" customHeight="1" x14ac:dyDescent="0.2">
      <c r="A625" s="211">
        <v>44376</v>
      </c>
      <c r="B625" s="281">
        <v>1131.7408290000001</v>
      </c>
      <c r="C625" s="281">
        <v>1262.5635050000001</v>
      </c>
      <c r="D625" s="281">
        <v>1264.374802</v>
      </c>
      <c r="E625" s="281">
        <v>1123.7289559999999</v>
      </c>
      <c r="F625" s="281">
        <v>1262.124284</v>
      </c>
      <c r="G625" s="82">
        <f t="shared" si="152"/>
        <v>8.0118730000001501E-3</v>
      </c>
      <c r="H625" s="82">
        <f t="shared" si="153"/>
        <v>4.3922100000008869E-4</v>
      </c>
      <c r="I625" s="82">
        <f t="shared" si="154"/>
        <v>2.2505180000000563E-3</v>
      </c>
      <c r="J625" s="82" t="str">
        <f t="shared" si="155"/>
        <v/>
      </c>
      <c r="K625" s="82" t="str">
        <f t="shared" si="156"/>
        <v/>
      </c>
      <c r="L625" s="82" t="str">
        <f t="shared" si="157"/>
        <v/>
      </c>
      <c r="N625">
        <f t="shared" si="161"/>
        <v>1550</v>
      </c>
      <c r="O625" s="212" cm="1">
        <f t="array" ref="O625">INDEX($A:$A,N625)</f>
        <v>45723</v>
      </c>
      <c r="P625" cm="1">
        <f t="array" ref="P625">INDEX(B:B,$N625)/INDEX(B:B,$N$2)*1000</f>
        <v>1278.2621702978029</v>
      </c>
      <c r="Q625" cm="1">
        <f t="array" ref="Q625">INDEX(C:C,$N625)/INDEX(C:C,$N$2)*1000</f>
        <v>1279.8972916012883</v>
      </c>
      <c r="R625" cm="1">
        <f t="array" ref="R625">INDEX(D:D,$N625)/INDEX(D:D,$N$2)*1000</f>
        <v>1279.5733805614727</v>
      </c>
      <c r="S625" cm="1">
        <f t="array" ref="S625">INDEX(E:E,$N625)/INDEX(E:E,$N$2)*1000</f>
        <v>1267.1449409060829</v>
      </c>
      <c r="T625" s="82">
        <f t="shared" si="162"/>
        <v>1.1117229391720003E-2</v>
      </c>
      <c r="U625" s="82">
        <f t="shared" si="163"/>
        <v>1.275235069520545E-2</v>
      </c>
      <c r="V625" s="82">
        <f t="shared" si="164"/>
        <v>1.2428439655389865E-2</v>
      </c>
      <c r="W625" s="82" t="str">
        <f t="shared" si="158"/>
        <v/>
      </c>
      <c r="X625" s="82" t="str">
        <f t="shared" si="159"/>
        <v/>
      </c>
      <c r="Y625" s="82" t="str">
        <f t="shared" si="160"/>
        <v/>
      </c>
    </row>
    <row r="626" spans="1:25" ht="15.75" customHeight="1" x14ac:dyDescent="0.2">
      <c r="A626" s="211">
        <v>44377</v>
      </c>
      <c r="B626" s="281">
        <v>1135.2843069999999</v>
      </c>
      <c r="C626" s="281">
        <v>1266.013933</v>
      </c>
      <c r="D626" s="281">
        <v>1267.9289819999999</v>
      </c>
      <c r="E626" s="281">
        <v>1127.808286</v>
      </c>
      <c r="F626" s="281">
        <v>1266.706013</v>
      </c>
      <c r="G626" s="82">
        <f t="shared" si="152"/>
        <v>7.4760209999999465E-3</v>
      </c>
      <c r="H626" s="82" t="str">
        <f t="shared" si="153"/>
        <v/>
      </c>
      <c r="I626" s="82">
        <f t="shared" si="154"/>
        <v>1.2229689999999208E-3</v>
      </c>
      <c r="J626" s="82" t="str">
        <f t="shared" si="155"/>
        <v/>
      </c>
      <c r="K626" s="82">
        <f t="shared" si="156"/>
        <v>-6.9208000000003272E-4</v>
      </c>
      <c r="L626" s="82" t="str">
        <f t="shared" si="157"/>
        <v/>
      </c>
      <c r="N626">
        <f t="shared" si="161"/>
        <v>1551</v>
      </c>
      <c r="O626" s="212" cm="1">
        <f t="array" ref="O626">INDEX($A:$A,N626)</f>
        <v>45726</v>
      </c>
      <c r="P626" cm="1">
        <f t="array" ref="P626">INDEX(B:B,$N626)/INDEX(B:B,$N$2)*1000</f>
        <v>1271.8932910035996</v>
      </c>
      <c r="Q626" cm="1">
        <f t="array" ref="Q626">INDEX(C:C,$N626)/INDEX(C:C,$N$2)*1000</f>
        <v>1271.5729551531954</v>
      </c>
      <c r="R626" cm="1">
        <f t="array" ref="R626">INDEX(D:D,$N626)/INDEX(D:D,$N$2)*1000</f>
        <v>1271.6364132143337</v>
      </c>
      <c r="S626" cm="1">
        <f t="array" ref="S626">INDEX(E:E,$N626)/INDEX(E:E,$N$2)*1000</f>
        <v>1260.6714748248896</v>
      </c>
      <c r="T626" s="82">
        <f t="shared" si="162"/>
        <v>1.1221816178710015E-2</v>
      </c>
      <c r="U626" s="82">
        <f t="shared" si="163"/>
        <v>1.0901480328305752E-2</v>
      </c>
      <c r="V626" s="82">
        <f t="shared" si="164"/>
        <v>1.0964938389444115E-2</v>
      </c>
      <c r="W626" s="82" t="str">
        <f t="shared" si="158"/>
        <v/>
      </c>
      <c r="X626" s="82" t="str">
        <f t="shared" si="159"/>
        <v/>
      </c>
      <c r="Y626" s="82" t="str">
        <f t="shared" si="160"/>
        <v/>
      </c>
    </row>
    <row r="627" spans="1:25" ht="15.75" customHeight="1" x14ac:dyDescent="0.2">
      <c r="A627" s="211">
        <v>44379</v>
      </c>
      <c r="B627" s="281">
        <v>1136.5609469999999</v>
      </c>
      <c r="C627" s="281">
        <v>1267.3352279999999</v>
      </c>
      <c r="D627" s="281">
        <v>1269.2724009999999</v>
      </c>
      <c r="E627" s="281">
        <v>1128.5734030000001</v>
      </c>
      <c r="F627" s="281">
        <v>1267.5653589999999</v>
      </c>
      <c r="G627" s="82">
        <f t="shared" si="152"/>
        <v>7.9875439999998431E-3</v>
      </c>
      <c r="H627" s="82" t="str">
        <f t="shared" si="153"/>
        <v/>
      </c>
      <c r="I627" s="82">
        <f t="shared" si="154"/>
        <v>1.7070420000000013E-3</v>
      </c>
      <c r="J627" s="82" t="str">
        <f t="shared" si="155"/>
        <v/>
      </c>
      <c r="K627" s="82">
        <f t="shared" si="156"/>
        <v>-2.301310000000285E-4</v>
      </c>
      <c r="L627" s="82" t="str">
        <f t="shared" si="157"/>
        <v/>
      </c>
      <c r="N627">
        <f t="shared" si="161"/>
        <v>1552</v>
      </c>
      <c r="O627" s="212" cm="1">
        <f t="array" ref="O627">INDEX($A:$A,N627)</f>
        <v>45727</v>
      </c>
      <c r="P627" cm="1">
        <f t="array" ref="P627">INDEX(B:B,$N627)/INDEX(B:B,$N$2)*1000</f>
        <v>1266.8865516536312</v>
      </c>
      <c r="Q627" cm="1">
        <f t="array" ref="Q627">INDEX(C:C,$N627)/INDEX(C:C,$N$2)*1000</f>
        <v>1266.1041805729253</v>
      </c>
      <c r="R627" cm="1">
        <f t="array" ref="R627">INDEX(D:D,$N627)/INDEX(D:D,$N$2)*1000</f>
        <v>1266.2591653864151</v>
      </c>
      <c r="S627" cm="1">
        <f t="array" ref="S627">INDEX(E:E,$N627)/INDEX(E:E,$N$2)*1000</f>
        <v>1255.3501236321108</v>
      </c>
      <c r="T627" s="82">
        <f t="shared" si="162"/>
        <v>1.1536428021520351E-2</v>
      </c>
      <c r="U627" s="82">
        <f t="shared" si="163"/>
        <v>1.0754056940814508E-2</v>
      </c>
      <c r="V627" s="82">
        <f t="shared" si="164"/>
        <v>1.0909041754304325E-2</v>
      </c>
      <c r="W627" s="82" t="str">
        <f t="shared" si="158"/>
        <v/>
      </c>
      <c r="X627" s="82" t="str">
        <f t="shared" si="159"/>
        <v/>
      </c>
      <c r="Y627" s="82" t="str">
        <f t="shared" si="160"/>
        <v/>
      </c>
    </row>
    <row r="628" spans="1:25" ht="15.75" customHeight="1" x14ac:dyDescent="0.2">
      <c r="A628" s="211">
        <v>44382</v>
      </c>
      <c r="B628" s="281">
        <v>1137.6272730000001</v>
      </c>
      <c r="C628" s="281">
        <v>1267.776163</v>
      </c>
      <c r="D628" s="281">
        <v>1269.8611229999999</v>
      </c>
      <c r="E628" s="281">
        <v>1128.550428</v>
      </c>
      <c r="F628" s="281">
        <v>1267.5395550000001</v>
      </c>
      <c r="G628" s="82">
        <f t="shared" si="152"/>
        <v>9.0768450000000486E-3</v>
      </c>
      <c r="H628" s="82">
        <f t="shared" si="153"/>
        <v>2.3660799999993288E-4</v>
      </c>
      <c r="I628" s="82">
        <f t="shared" si="154"/>
        <v>2.321567999999843E-3</v>
      </c>
      <c r="J628" s="82" t="str">
        <f t="shared" si="155"/>
        <v/>
      </c>
      <c r="K628" s="82" t="str">
        <f t="shared" si="156"/>
        <v/>
      </c>
      <c r="L628" s="82" t="str">
        <f t="shared" si="157"/>
        <v/>
      </c>
      <c r="N628">
        <f t="shared" si="161"/>
        <v>1553</v>
      </c>
      <c r="O628" s="212" cm="1">
        <f t="array" ref="O628">INDEX($A:$A,N628)</f>
        <v>45728</v>
      </c>
      <c r="P628" cm="1">
        <f t="array" ref="P628">INDEX(B:B,$N628)/INDEX(B:B,$N$2)*1000</f>
        <v>1266.449851967674</v>
      </c>
      <c r="Q628" cm="1">
        <f t="array" ref="Q628">INDEX(C:C,$N628)/INDEX(C:C,$N$2)*1000</f>
        <v>1266.194542468807</v>
      </c>
      <c r="R628" cm="1">
        <f t="array" ref="R628">INDEX(D:D,$N628)/INDEX(D:D,$N$2)*1000</f>
        <v>1266.2451187793242</v>
      </c>
      <c r="S628" cm="1">
        <f t="array" ref="S628">INDEX(E:E,$N628)/INDEX(E:E,$N$2)*1000</f>
        <v>1255.0792612898067</v>
      </c>
      <c r="T628" s="82">
        <f t="shared" si="162"/>
        <v>1.1370590677867312E-2</v>
      </c>
      <c r="U628" s="82">
        <f t="shared" si="163"/>
        <v>1.1115281179000248E-2</v>
      </c>
      <c r="V628" s="82">
        <f t="shared" si="164"/>
        <v>1.1165857489517522E-2</v>
      </c>
      <c r="W628" s="82" t="str">
        <f t="shared" si="158"/>
        <v/>
      </c>
      <c r="X628" s="82" t="str">
        <f t="shared" si="159"/>
        <v/>
      </c>
      <c r="Y628" s="82" t="str">
        <f t="shared" si="160"/>
        <v/>
      </c>
    </row>
    <row r="629" spans="1:25" ht="15.75" customHeight="1" x14ac:dyDescent="0.2">
      <c r="A629" s="211">
        <v>44383</v>
      </c>
      <c r="B629" s="281">
        <v>1141.594881</v>
      </c>
      <c r="C629" s="281">
        <v>1272.5009620000001</v>
      </c>
      <c r="D629" s="281">
        <v>1274.5340169999999</v>
      </c>
      <c r="E629" s="281">
        <v>1132.350686</v>
      </c>
      <c r="F629" s="281">
        <v>1271.8078419999999</v>
      </c>
      <c r="G629" s="82">
        <f t="shared" si="152"/>
        <v>9.2441949999999898E-3</v>
      </c>
      <c r="H629" s="82">
        <f t="shared" si="153"/>
        <v>6.9312000000013539E-4</v>
      </c>
      <c r="I629" s="82">
        <f t="shared" si="154"/>
        <v>2.7261750000000121E-3</v>
      </c>
      <c r="J629" s="82" t="str">
        <f t="shared" si="155"/>
        <v/>
      </c>
      <c r="K629" s="82" t="str">
        <f t="shared" si="156"/>
        <v/>
      </c>
      <c r="L629" s="82" t="str">
        <f t="shared" si="157"/>
        <v/>
      </c>
      <c r="N629">
        <f t="shared" si="161"/>
        <v>1554</v>
      </c>
      <c r="O629" s="212" cm="1">
        <f t="array" ref="O629">INDEX($A:$A,N629)</f>
        <v>45729</v>
      </c>
      <c r="P629" cm="1">
        <f t="array" ref="P629">INDEX(B:B,$N629)/INDEX(B:B,$N$2)*1000</f>
        <v>1264.2315492446469</v>
      </c>
      <c r="Q629" cm="1">
        <f t="array" ref="Q629">INDEX(C:C,$N629)/INDEX(C:C,$N$2)*1000</f>
        <v>1262.6021782947132</v>
      </c>
      <c r="R629" cm="1">
        <f t="array" ref="R629">INDEX(D:D,$N629)/INDEX(D:D,$N$2)*1000</f>
        <v>1262.9249510902034</v>
      </c>
      <c r="S629" cm="1">
        <f t="array" ref="S629">INDEX(E:E,$N629)/INDEX(E:E,$N$2)*1000</f>
        <v>1252.555001800863</v>
      </c>
      <c r="T629" s="82">
        <f t="shared" si="162"/>
        <v>1.1676547443783875E-2</v>
      </c>
      <c r="U629" s="82">
        <f t="shared" si="163"/>
        <v>1.0047176493850202E-2</v>
      </c>
      <c r="V629" s="82">
        <f t="shared" si="164"/>
        <v>1.0369949289340411E-2</v>
      </c>
      <c r="W629" s="82" t="str">
        <f t="shared" si="158"/>
        <v/>
      </c>
      <c r="X629" s="82" t="str">
        <f t="shared" si="159"/>
        <v/>
      </c>
      <c r="Y629" s="82" t="str">
        <f t="shared" si="160"/>
        <v/>
      </c>
    </row>
    <row r="630" spans="1:25" ht="15.75" customHeight="1" x14ac:dyDescent="0.2">
      <c r="A630" s="211">
        <v>44384</v>
      </c>
      <c r="B630" s="281">
        <v>1145.4676219999999</v>
      </c>
      <c r="C630" s="281">
        <v>1275.7102190000001</v>
      </c>
      <c r="D630" s="281">
        <v>1277.966283</v>
      </c>
      <c r="E630" s="281">
        <v>1135.843024</v>
      </c>
      <c r="F630" s="281">
        <v>1275.730286</v>
      </c>
      <c r="G630" s="82">
        <f t="shared" si="152"/>
        <v>9.6245979999998784E-3</v>
      </c>
      <c r="H630" s="82" t="str">
        <f t="shared" si="153"/>
        <v/>
      </c>
      <c r="I630" s="82">
        <f t="shared" si="154"/>
        <v>2.2359969999999974E-3</v>
      </c>
      <c r="J630" s="82" t="str">
        <f t="shared" si="155"/>
        <v/>
      </c>
      <c r="K630" s="82">
        <f t="shared" si="156"/>
        <v>-2.0066999999926338E-5</v>
      </c>
      <c r="L630" s="82" t="str">
        <f t="shared" si="157"/>
        <v/>
      </c>
      <c r="N630">
        <f t="shared" si="161"/>
        <v>1555</v>
      </c>
      <c r="O630" s="212" cm="1">
        <f t="array" ref="O630">INDEX($A:$A,N630)</f>
        <v>45730</v>
      </c>
      <c r="P630" cm="1">
        <f t="array" ref="P630">INDEX(B:B,$N630)/INDEX(B:B,$N$2)*1000</f>
        <v>1271.3002317457854</v>
      </c>
      <c r="Q630" cm="1">
        <f t="array" ref="Q630">INDEX(C:C,$N630)/INDEX(C:C,$N$2)*1000</f>
        <v>1270.6310165043899</v>
      </c>
      <c r="R630" cm="1">
        <f t="array" ref="R630">INDEX(D:D,$N630)/INDEX(D:D,$N$2)*1000</f>
        <v>1270.763586170923</v>
      </c>
      <c r="S630" cm="1">
        <f t="array" ref="S630">INDEX(E:E,$N630)/INDEX(E:E,$N$2)*1000</f>
        <v>1259.9429603265667</v>
      </c>
      <c r="T630" s="82">
        <f t="shared" si="162"/>
        <v>1.1357271419218705E-2</v>
      </c>
      <c r="U630" s="82">
        <f t="shared" si="163"/>
        <v>1.0688056177823228E-2</v>
      </c>
      <c r="V630" s="82">
        <f t="shared" si="164"/>
        <v>1.0820625844356301E-2</v>
      </c>
      <c r="W630" s="82" t="str">
        <f t="shared" si="158"/>
        <v/>
      </c>
      <c r="X630" s="82" t="str">
        <f t="shared" si="159"/>
        <v/>
      </c>
      <c r="Y630" s="82" t="str">
        <f t="shared" si="160"/>
        <v/>
      </c>
    </row>
    <row r="631" spans="1:25" ht="15.75" customHeight="1" x14ac:dyDescent="0.2">
      <c r="A631" s="211">
        <v>44385</v>
      </c>
      <c r="B631" s="281">
        <v>1139.414039</v>
      </c>
      <c r="C631" s="281">
        <v>1270.7647870000001</v>
      </c>
      <c r="D631" s="281">
        <v>1272.658396</v>
      </c>
      <c r="E631" s="281">
        <v>1132.912282</v>
      </c>
      <c r="F631" s="281">
        <v>1272.4386030000001</v>
      </c>
      <c r="G631" s="82">
        <f t="shared" si="152"/>
        <v>6.5017569999999978E-3</v>
      </c>
      <c r="H631" s="82" t="str">
        <f t="shared" si="153"/>
        <v/>
      </c>
      <c r="I631" s="82">
        <f t="shared" si="154"/>
        <v>2.1979299999998149E-4</v>
      </c>
      <c r="J631" s="82" t="str">
        <f t="shared" si="155"/>
        <v/>
      </c>
      <c r="K631" s="82">
        <f t="shared" si="156"/>
        <v>-1.6738159999999879E-3</v>
      </c>
      <c r="L631" s="82" t="str">
        <f t="shared" si="157"/>
        <v/>
      </c>
      <c r="N631">
        <f t="shared" si="161"/>
        <v>1556</v>
      </c>
      <c r="O631" s="212" cm="1">
        <f t="array" ref="O631">INDEX($A:$A,N631)</f>
        <v>45733</v>
      </c>
      <c r="P631" cm="1">
        <f t="array" ref="P631">INDEX(B:B,$N631)/INDEX(B:B,$N$2)*1000</f>
        <v>1276.5840762564083</v>
      </c>
      <c r="Q631" cm="1">
        <f t="array" ref="Q631">INDEX(C:C,$N631)/INDEX(C:C,$N$2)*1000</f>
        <v>1275.9921953790385</v>
      </c>
      <c r="R631" cm="1">
        <f t="array" ref="R631">INDEX(D:D,$N631)/INDEX(D:D,$N$2)*1000</f>
        <v>1276.1094453072649</v>
      </c>
      <c r="S631" cm="1">
        <f t="array" ref="S631">INDEX(E:E,$N631)/INDEX(E:E,$N$2)*1000</f>
        <v>1265.2240565021295</v>
      </c>
      <c r="T631" s="82">
        <f t="shared" si="162"/>
        <v>1.136001975427871E-2</v>
      </c>
      <c r="U631" s="82">
        <f t="shared" si="163"/>
        <v>1.0768138876909005E-2</v>
      </c>
      <c r="V631" s="82">
        <f t="shared" si="164"/>
        <v>1.0885388805135334E-2</v>
      </c>
      <c r="W631" s="82" t="str">
        <f t="shared" si="158"/>
        <v/>
      </c>
      <c r="X631" s="82" t="str">
        <f t="shared" si="159"/>
        <v/>
      </c>
      <c r="Y631" s="82" t="str">
        <f t="shared" si="160"/>
        <v/>
      </c>
    </row>
    <row r="632" spans="1:25" ht="15.75" customHeight="1" x14ac:dyDescent="0.2">
      <c r="A632" s="211">
        <v>44386</v>
      </c>
      <c r="B632" s="281">
        <v>1143.065507</v>
      </c>
      <c r="C632" s="281">
        <v>1272.7767200000001</v>
      </c>
      <c r="D632" s="281">
        <v>1275.078446</v>
      </c>
      <c r="E632" s="281">
        <v>1132.993733</v>
      </c>
      <c r="F632" s="281">
        <v>1272.530084</v>
      </c>
      <c r="G632" s="82">
        <f t="shared" si="152"/>
        <v>1.0071774000000006E-2</v>
      </c>
      <c r="H632" s="82">
        <f t="shared" si="153"/>
        <v>2.4663600000008045E-4</v>
      </c>
      <c r="I632" s="82">
        <f t="shared" si="154"/>
        <v>2.5483619999999972E-3</v>
      </c>
      <c r="J632" s="82" t="str">
        <f t="shared" si="155"/>
        <v/>
      </c>
      <c r="K632" s="82" t="str">
        <f t="shared" si="156"/>
        <v/>
      </c>
      <c r="L632" s="82" t="str">
        <f t="shared" si="157"/>
        <v/>
      </c>
      <c r="N632">
        <f t="shared" si="161"/>
        <v>1557</v>
      </c>
      <c r="O632" s="212" cm="1">
        <f t="array" ref="O632">INDEX($A:$A,N632)</f>
        <v>45734</v>
      </c>
      <c r="P632" cm="1">
        <f t="array" ref="P632">INDEX(B:B,$N632)/INDEX(B:B,$N$2)*1000</f>
        <v>1273.6170368983035</v>
      </c>
      <c r="Q632" cm="1">
        <f t="array" ref="Q632">INDEX(C:C,$N632)/INDEX(C:C,$N$2)*1000</f>
        <v>1272.8931222642445</v>
      </c>
      <c r="R632" cm="1">
        <f t="array" ref="R632">INDEX(D:D,$N632)/INDEX(D:D,$N$2)*1000</f>
        <v>1273.0365278149472</v>
      </c>
      <c r="S632" cm="1">
        <f t="array" ref="S632">INDEX(E:E,$N632)/INDEX(E:E,$N$2)*1000</f>
        <v>1262.1329909696074</v>
      </c>
      <c r="T632" s="82">
        <f t="shared" si="162"/>
        <v>1.1484045928696104E-2</v>
      </c>
      <c r="U632" s="82">
        <f t="shared" si="163"/>
        <v>1.0760131294637177E-2</v>
      </c>
      <c r="V632" s="82">
        <f t="shared" si="164"/>
        <v>1.0903536845339887E-2</v>
      </c>
      <c r="W632" s="82" t="str">
        <f t="shared" si="158"/>
        <v/>
      </c>
      <c r="X632" s="82" t="str">
        <f t="shared" si="159"/>
        <v/>
      </c>
      <c r="Y632" s="82" t="str">
        <f t="shared" si="160"/>
        <v/>
      </c>
    </row>
    <row r="633" spans="1:25" ht="15.75" customHeight="1" x14ac:dyDescent="0.2">
      <c r="A633" s="211">
        <v>44389</v>
      </c>
      <c r="B633" s="281">
        <v>1145.2986269999999</v>
      </c>
      <c r="C633" s="281">
        <v>1274.7212589999999</v>
      </c>
      <c r="D633" s="281">
        <v>1277.1332359999999</v>
      </c>
      <c r="E633" s="281">
        <v>1134.846108</v>
      </c>
      <c r="F633" s="281">
        <v>1274.6105930000001</v>
      </c>
      <c r="G633" s="82">
        <f t="shared" si="152"/>
        <v>1.0452518999999938E-2</v>
      </c>
      <c r="H633" s="82">
        <f t="shared" si="153"/>
        <v>1.1066599999981009E-4</v>
      </c>
      <c r="I633" s="82">
        <f t="shared" si="154"/>
        <v>2.522642999999789E-3</v>
      </c>
      <c r="J633" s="82" t="str">
        <f t="shared" si="155"/>
        <v/>
      </c>
      <c r="K633" s="82" t="str">
        <f t="shared" si="156"/>
        <v/>
      </c>
      <c r="L633" s="82" t="str">
        <f t="shared" si="157"/>
        <v/>
      </c>
      <c r="N633">
        <f t="shared" si="161"/>
        <v>1558</v>
      </c>
      <c r="O633" s="212" cm="1">
        <f t="array" ref="O633">INDEX($A:$A,N633)</f>
        <v>45735</v>
      </c>
      <c r="P633" cm="1">
        <f t="array" ref="P633">INDEX(B:B,$N633)/INDEX(B:B,$N$2)*1000</f>
        <v>1280.7998961298315</v>
      </c>
      <c r="Q633" cm="1">
        <f t="array" ref="Q633">INDEX(C:C,$N633)/INDEX(C:C,$N$2)*1000</f>
        <v>1280.9869401152798</v>
      </c>
      <c r="R633" cm="1">
        <f t="array" ref="R633">INDEX(D:D,$N633)/INDEX(D:D,$N$2)*1000</f>
        <v>1280.9498878885724</v>
      </c>
      <c r="S633" cm="1">
        <f t="array" ref="S633">INDEX(E:E,$N633)/INDEX(E:E,$N$2)*1000</f>
        <v>1269.6700375422613</v>
      </c>
      <c r="T633" s="82">
        <f t="shared" si="162"/>
        <v>1.1129858587570197E-2</v>
      </c>
      <c r="U633" s="82">
        <f t="shared" si="163"/>
        <v>1.1316902573018523E-2</v>
      </c>
      <c r="V633" s="82">
        <f t="shared" si="164"/>
        <v>1.1279850346311151E-2</v>
      </c>
      <c r="W633" s="82" t="str">
        <f t="shared" si="158"/>
        <v/>
      </c>
      <c r="X633" s="82" t="str">
        <f t="shared" si="159"/>
        <v/>
      </c>
      <c r="Y633" s="82" t="str">
        <f t="shared" si="160"/>
        <v/>
      </c>
    </row>
    <row r="634" spans="1:25" ht="15.75" customHeight="1" x14ac:dyDescent="0.2">
      <c r="A634" s="211">
        <v>44390</v>
      </c>
      <c r="B634" s="281">
        <v>1144.958257</v>
      </c>
      <c r="C634" s="281">
        <v>1274.7193199999999</v>
      </c>
      <c r="D634" s="281">
        <v>1277.0570399999999</v>
      </c>
      <c r="E634" s="281">
        <v>1132.6497220000001</v>
      </c>
      <c r="F634" s="281">
        <v>1272.1437060000001</v>
      </c>
      <c r="G634" s="82">
        <f t="shared" si="152"/>
        <v>1.2308534999999893E-2</v>
      </c>
      <c r="H634" s="82">
        <f t="shared" si="153"/>
        <v>2.5756139999998594E-3</v>
      </c>
      <c r="I634" s="82">
        <f t="shared" si="154"/>
        <v>4.9133339999998501E-3</v>
      </c>
      <c r="J634" s="82" t="str">
        <f t="shared" si="155"/>
        <v/>
      </c>
      <c r="K634" s="82" t="str">
        <f t="shared" si="156"/>
        <v/>
      </c>
      <c r="L634" s="82" t="str">
        <f t="shared" si="157"/>
        <v/>
      </c>
      <c r="N634">
        <f t="shared" si="161"/>
        <v>1559</v>
      </c>
      <c r="O634" s="212" cm="1">
        <f t="array" ref="O634">INDEX($A:$A,N634)</f>
        <v>45736</v>
      </c>
      <c r="P634" cm="1">
        <f t="array" ref="P634">INDEX(B:B,$N634)/INDEX(B:B,$N$2)*1000</f>
        <v>1279.007754756185</v>
      </c>
      <c r="Q634" cm="1">
        <f t="array" ref="Q634">INDEX(C:C,$N634)/INDEX(C:C,$N$2)*1000</f>
        <v>1279.3091127867808</v>
      </c>
      <c r="R634" cm="1">
        <f t="array" ref="R634">INDEX(D:D,$N634)/INDEX(D:D,$N$2)*1000</f>
        <v>1279.2494155360389</v>
      </c>
      <c r="S634" cm="1">
        <f t="array" ref="S634">INDEX(E:E,$N634)/INDEX(E:E,$N$2)*1000</f>
        <v>1268.0141593391529</v>
      </c>
      <c r="T634" s="82">
        <f t="shared" si="162"/>
        <v>1.099359541703211E-2</v>
      </c>
      <c r="U634" s="82">
        <f t="shared" si="163"/>
        <v>1.1294953447627903E-2</v>
      </c>
      <c r="V634" s="82">
        <f t="shared" si="164"/>
        <v>1.1235256196885984E-2</v>
      </c>
      <c r="W634" s="82" t="str">
        <f t="shared" si="158"/>
        <v/>
      </c>
      <c r="X634" s="82" t="str">
        <f t="shared" si="159"/>
        <v/>
      </c>
      <c r="Y634" s="82" t="str">
        <f t="shared" si="160"/>
        <v/>
      </c>
    </row>
    <row r="635" spans="1:25" ht="15.75" customHeight="1" x14ac:dyDescent="0.2">
      <c r="A635" s="211">
        <v>44391</v>
      </c>
      <c r="B635" s="281">
        <v>1146.288697</v>
      </c>
      <c r="C635" s="281">
        <v>1276.0006209999999</v>
      </c>
      <c r="D635" s="281">
        <v>1278.3800670000001</v>
      </c>
      <c r="E635" s="281">
        <v>1135.9820970000001</v>
      </c>
      <c r="F635" s="281">
        <v>1275.886487</v>
      </c>
      <c r="G635" s="82">
        <f t="shared" si="152"/>
        <v>1.030659999999989E-2</v>
      </c>
      <c r="H635" s="82">
        <f t="shared" si="153"/>
        <v>1.141339999999218E-4</v>
      </c>
      <c r="I635" s="82">
        <f t="shared" si="154"/>
        <v>2.4935800000000655E-3</v>
      </c>
      <c r="J635" s="82" t="str">
        <f t="shared" si="155"/>
        <v/>
      </c>
      <c r="K635" s="82" t="str">
        <f t="shared" si="156"/>
        <v/>
      </c>
      <c r="L635" s="82" t="str">
        <f t="shared" si="157"/>
        <v/>
      </c>
      <c r="N635">
        <f t="shared" si="161"/>
        <v>1560</v>
      </c>
      <c r="O635" s="212" cm="1">
        <f t="array" ref="O635">INDEX($A:$A,N635)</f>
        <v>45737</v>
      </c>
      <c r="P635" cm="1">
        <f t="array" ref="P635">INDEX(B:B,$N635)/INDEX(B:B,$N$2)*1000</f>
        <v>1277.8626782852064</v>
      </c>
      <c r="Q635" cm="1">
        <f t="array" ref="Q635">INDEX(C:C,$N635)/INDEX(C:C,$N$2)*1000</f>
        <v>1278.245574667852</v>
      </c>
      <c r="R635" cm="1">
        <f t="array" ref="R635">INDEX(D:D,$N635)/INDEX(D:D,$N$2)*1000</f>
        <v>1278.1697246549475</v>
      </c>
      <c r="S635" cm="1">
        <f t="array" ref="S635">INDEX(E:E,$N635)/INDEX(E:E,$N$2)*1000</f>
        <v>1266.869811154703</v>
      </c>
      <c r="T635" s="82">
        <f t="shared" si="162"/>
        <v>1.0992867130503327E-2</v>
      </c>
      <c r="U635" s="82">
        <f t="shared" si="163"/>
        <v>1.1375763513148968E-2</v>
      </c>
      <c r="V635" s="82">
        <f t="shared" si="164"/>
        <v>1.1299913500244429E-2</v>
      </c>
      <c r="W635" s="82" t="str">
        <f t="shared" si="158"/>
        <v/>
      </c>
      <c r="X635" s="82" t="str">
        <f t="shared" si="159"/>
        <v/>
      </c>
      <c r="Y635" s="82" t="str">
        <f t="shared" si="160"/>
        <v/>
      </c>
    </row>
    <row r="636" spans="1:25" ht="15.75" customHeight="1" x14ac:dyDescent="0.2">
      <c r="A636" s="211">
        <v>44392</v>
      </c>
      <c r="B636" s="281">
        <v>1149.5126969999999</v>
      </c>
      <c r="C636" s="281">
        <v>1279.571829</v>
      </c>
      <c r="D636" s="281">
        <v>1281.9614039999999</v>
      </c>
      <c r="E636" s="281">
        <v>1138.816703</v>
      </c>
      <c r="F636" s="281">
        <v>1279.070195</v>
      </c>
      <c r="G636" s="82">
        <f t="shared" si="152"/>
        <v>1.0695993999999927E-2</v>
      </c>
      <c r="H636" s="82">
        <f t="shared" si="153"/>
        <v>5.016339999999673E-4</v>
      </c>
      <c r="I636" s="82">
        <f t="shared" si="154"/>
        <v>2.8912089999998899E-3</v>
      </c>
      <c r="J636" s="82" t="str">
        <f t="shared" si="155"/>
        <v/>
      </c>
      <c r="K636" s="82" t="str">
        <f t="shared" si="156"/>
        <v/>
      </c>
      <c r="L636" s="82" t="str">
        <f t="shared" si="157"/>
        <v/>
      </c>
      <c r="N636">
        <f t="shared" si="161"/>
        <v>1561</v>
      </c>
      <c r="O636" s="212" cm="1">
        <f t="array" ref="O636">INDEX($A:$A,N636)</f>
        <v>45740</v>
      </c>
      <c r="P636" cm="1">
        <f t="array" ref="P636">INDEX(B:B,$N636)/INDEX(B:B,$N$2)*1000</f>
        <v>1280.4483461272919</v>
      </c>
      <c r="Q636" cm="1">
        <f t="array" ref="Q636">INDEX(C:C,$N636)/INDEX(C:C,$N$2)*1000</f>
        <v>1282.1013031340578</v>
      </c>
      <c r="R636" cm="1">
        <f t="array" ref="R636">INDEX(D:D,$N636)/INDEX(D:D,$N$2)*1000</f>
        <v>1281.7738586630412</v>
      </c>
      <c r="S636" cm="1">
        <f t="array" ref="S636">INDEX(E:E,$N636)/INDEX(E:E,$N$2)*1000</f>
        <v>1269.8564666339973</v>
      </c>
      <c r="T636" s="82">
        <f t="shared" si="162"/>
        <v>1.0591879493294527E-2</v>
      </c>
      <c r="U636" s="82">
        <f t="shared" si="163"/>
        <v>1.22448365000605E-2</v>
      </c>
      <c r="V636" s="82">
        <f t="shared" si="164"/>
        <v>1.1917392029043867E-2</v>
      </c>
      <c r="W636" s="82" t="str">
        <f t="shared" si="158"/>
        <v/>
      </c>
      <c r="X636" s="82" t="str">
        <f t="shared" si="159"/>
        <v/>
      </c>
      <c r="Y636" s="82" t="str">
        <f t="shared" si="160"/>
        <v/>
      </c>
    </row>
    <row r="637" spans="1:25" ht="15.75" customHeight="1" x14ac:dyDescent="0.2">
      <c r="A637" s="211">
        <v>44393</v>
      </c>
      <c r="B637" s="281">
        <v>1144.3147469999999</v>
      </c>
      <c r="C637" s="281">
        <v>1275.173033</v>
      </c>
      <c r="D637" s="281">
        <v>1277.281113</v>
      </c>
      <c r="E637" s="281">
        <v>1136.2753809999999</v>
      </c>
      <c r="F637" s="281">
        <v>1276.2158910000001</v>
      </c>
      <c r="G637" s="82">
        <f t="shared" si="152"/>
        <v>8.0393659999999732E-3</v>
      </c>
      <c r="H637" s="82" t="str">
        <f t="shared" si="153"/>
        <v/>
      </c>
      <c r="I637" s="82">
        <f t="shared" si="154"/>
        <v>1.0652219999999488E-3</v>
      </c>
      <c r="J637" s="82" t="str">
        <f t="shared" si="155"/>
        <v/>
      </c>
      <c r="K637" s="82">
        <f t="shared" si="156"/>
        <v>-1.0428580000000239E-3</v>
      </c>
      <c r="L637" s="82" t="str">
        <f t="shared" si="157"/>
        <v/>
      </c>
      <c r="N637">
        <f t="shared" si="161"/>
        <v>1562</v>
      </c>
      <c r="O637" s="212" cm="1">
        <f t="array" ref="O637">INDEX($A:$A,N637)</f>
        <v>45741</v>
      </c>
      <c r="P637" cm="1">
        <f t="array" ref="P637">INDEX(B:B,$N637)/INDEX(B:B,$N$2)*1000</f>
        <v>1280.4538512568902</v>
      </c>
      <c r="Q637" cm="1">
        <f t="array" ref="Q637">INDEX(C:C,$N637)/INDEX(C:C,$N$2)*1000</f>
        <v>1281.762286420236</v>
      </c>
      <c r="R637" cm="1">
        <f t="array" ref="R637">INDEX(D:D,$N637)/INDEX(D:D,$N$2)*1000</f>
        <v>1281.503091444453</v>
      </c>
      <c r="S637" cm="1">
        <f t="array" ref="S637">INDEX(E:E,$N637)/INDEX(E:E,$N$2)*1000</f>
        <v>1269.9237252402463</v>
      </c>
      <c r="T637" s="82">
        <f t="shared" si="162"/>
        <v>1.0530126016643862E-2</v>
      </c>
      <c r="U637" s="82">
        <f t="shared" si="163"/>
        <v>1.183856117998971E-2</v>
      </c>
      <c r="V637" s="82">
        <f t="shared" si="164"/>
        <v>1.1579366204206736E-2</v>
      </c>
      <c r="W637" s="82" t="str">
        <f t="shared" si="158"/>
        <v/>
      </c>
      <c r="X637" s="82" t="str">
        <f t="shared" si="159"/>
        <v/>
      </c>
      <c r="Y637" s="82" t="str">
        <f t="shared" si="160"/>
        <v/>
      </c>
    </row>
    <row r="638" spans="1:25" ht="15.75" customHeight="1" x14ac:dyDescent="0.2">
      <c r="A638" s="211">
        <v>44396</v>
      </c>
      <c r="B638" s="281">
        <v>1140.5451370000001</v>
      </c>
      <c r="C638" s="281">
        <v>1273.516768</v>
      </c>
      <c r="D638" s="281">
        <v>1275.1214259999999</v>
      </c>
      <c r="E638" s="281">
        <v>1136.397095</v>
      </c>
      <c r="F638" s="281">
        <v>1276.352594</v>
      </c>
      <c r="G638" s="82">
        <f t="shared" si="152"/>
        <v>4.1480420000000323E-3</v>
      </c>
      <c r="H638" s="82" t="str">
        <f t="shared" si="153"/>
        <v/>
      </c>
      <c r="I638" s="82" t="str">
        <f t="shared" si="154"/>
        <v/>
      </c>
      <c r="J638" s="82" t="str">
        <f t="shared" si="155"/>
        <v/>
      </c>
      <c r="K638" s="82">
        <f t="shared" si="156"/>
        <v>-2.8358259999999975E-3</v>
      </c>
      <c r="L638" s="82">
        <f t="shared" si="157"/>
        <v>-1.2311680000000251E-3</v>
      </c>
      <c r="N638">
        <f t="shared" si="161"/>
        <v>1563</v>
      </c>
      <c r="O638" s="212" cm="1">
        <f t="array" ref="O638">INDEX($A:$A,N638)</f>
        <v>45742</v>
      </c>
      <c r="P638" cm="1">
        <f t="array" ref="P638">INDEX(B:B,$N638)/INDEX(B:B,$N$2)*1000</f>
        <v>1270.4526263703119</v>
      </c>
      <c r="Q638" cm="1">
        <f t="array" ref="Q638">INDEX(C:C,$N638)/INDEX(C:C,$N$2)*1000</f>
        <v>1271.3199496092584</v>
      </c>
      <c r="R638" cm="1">
        <f t="array" ref="R638">INDEX(D:D,$N638)/INDEX(D:D,$N$2)*1000</f>
        <v>1271.148136751822</v>
      </c>
      <c r="S638" cm="1">
        <f t="array" ref="S638">INDEX(E:E,$N638)/INDEX(E:E,$N$2)*1000</f>
        <v>1259.8115369613411</v>
      </c>
      <c r="T638" s="82">
        <f t="shared" si="162"/>
        <v>1.0641089408970857E-2</v>
      </c>
      <c r="U638" s="82">
        <f t="shared" si="163"/>
        <v>1.1508412647917339E-2</v>
      </c>
      <c r="V638" s="82">
        <f t="shared" si="164"/>
        <v>1.1336599790480932E-2</v>
      </c>
      <c r="W638" s="82" t="str">
        <f t="shared" si="158"/>
        <v/>
      </c>
      <c r="X638" s="82" t="str">
        <f t="shared" si="159"/>
        <v/>
      </c>
      <c r="Y638" s="82" t="str">
        <f t="shared" si="160"/>
        <v/>
      </c>
    </row>
    <row r="639" spans="1:25" ht="15.75" customHeight="1" x14ac:dyDescent="0.2">
      <c r="A639" s="211">
        <v>44397</v>
      </c>
      <c r="B639" s="281">
        <v>1144.511557</v>
      </c>
      <c r="C639" s="281">
        <v>1276.739994</v>
      </c>
      <c r="D639" s="281">
        <v>1278.5854790000001</v>
      </c>
      <c r="E639" s="281">
        <v>1137.383247</v>
      </c>
      <c r="F639" s="281">
        <v>1277.4601990000001</v>
      </c>
      <c r="G639" s="82">
        <f t="shared" si="152"/>
        <v>7.1283100000000561E-3</v>
      </c>
      <c r="H639" s="82" t="str">
        <f t="shared" si="153"/>
        <v/>
      </c>
      <c r="I639" s="82">
        <f t="shared" si="154"/>
        <v>1.1252799999999753E-3</v>
      </c>
      <c r="J639" s="82" t="str">
        <f t="shared" si="155"/>
        <v/>
      </c>
      <c r="K639" s="82">
        <f t="shared" si="156"/>
        <v>-7.2020500000007819E-4</v>
      </c>
      <c r="L639" s="82" t="str">
        <f t="shared" si="157"/>
        <v/>
      </c>
      <c r="N639">
        <f t="shared" si="161"/>
        <v>1564</v>
      </c>
      <c r="O639" s="212" cm="1">
        <f t="array" ref="O639">INDEX($A:$A,N639)</f>
        <v>45743</v>
      </c>
      <c r="P639" cm="1">
        <f t="array" ref="P639">INDEX(B:B,$N639)/INDEX(B:B,$N$2)*1000</f>
        <v>1272.8542605652738</v>
      </c>
      <c r="Q639" cm="1">
        <f t="array" ref="Q639">INDEX(C:C,$N639)/INDEX(C:C,$N$2)*1000</f>
        <v>1273.0221308231769</v>
      </c>
      <c r="R639" cm="1">
        <f t="array" ref="R639">INDEX(D:D,$N639)/INDEX(D:D,$N$2)*1000</f>
        <v>1272.9888766214635</v>
      </c>
      <c r="S639" cm="1">
        <f t="array" ref="S639">INDEX(E:E,$N639)/INDEX(E:E,$N$2)*1000</f>
        <v>1262.1105241157643</v>
      </c>
      <c r="T639" s="82">
        <f t="shared" si="162"/>
        <v>1.074373644950947E-2</v>
      </c>
      <c r="U639" s="82">
        <f t="shared" si="163"/>
        <v>1.0911606707412601E-2</v>
      </c>
      <c r="V639" s="82">
        <f t="shared" si="164"/>
        <v>1.087835250569924E-2</v>
      </c>
      <c r="W639" s="82" t="str">
        <f t="shared" si="158"/>
        <v/>
      </c>
      <c r="X639" s="82" t="str">
        <f t="shared" si="159"/>
        <v/>
      </c>
      <c r="Y639" s="82" t="str">
        <f t="shared" si="160"/>
        <v/>
      </c>
    </row>
    <row r="640" spans="1:25" ht="15.75" customHeight="1" x14ac:dyDescent="0.2">
      <c r="A640" s="211">
        <v>44398</v>
      </c>
      <c r="B640" s="281">
        <v>1145.4809069999999</v>
      </c>
      <c r="C640" s="281">
        <v>1276.0453869999999</v>
      </c>
      <c r="D640" s="281">
        <v>1278.238965</v>
      </c>
      <c r="E640" s="281">
        <v>1136.0675610000001</v>
      </c>
      <c r="F640" s="281">
        <v>1275.982477</v>
      </c>
      <c r="G640" s="82">
        <f t="shared" si="152"/>
        <v>9.4133459999998191E-3</v>
      </c>
      <c r="H640" s="82">
        <f t="shared" si="153"/>
        <v>6.2909999999874347E-5</v>
      </c>
      <c r="I640" s="82">
        <f t="shared" si="154"/>
        <v>2.2564879999999901E-3</v>
      </c>
      <c r="J640" s="82" t="str">
        <f t="shared" si="155"/>
        <v/>
      </c>
      <c r="K640" s="82" t="str">
        <f t="shared" si="156"/>
        <v/>
      </c>
      <c r="L640" s="82" t="str">
        <f t="shared" si="157"/>
        <v/>
      </c>
      <c r="N640">
        <f t="shared" si="161"/>
        <v>1565</v>
      </c>
      <c r="O640" s="212" cm="1">
        <f t="array" ref="O640">INDEX($A:$A,N640)</f>
        <v>45744</v>
      </c>
      <c r="P640" cm="1">
        <f t="array" ref="P640">INDEX(B:B,$N640)/INDEX(B:B,$N$2)*1000</f>
        <v>1268.4871019580314</v>
      </c>
      <c r="Q640" cm="1">
        <f t="array" ref="Q640">INDEX(C:C,$N640)/INDEX(C:C,$N$2)*1000</f>
        <v>1267.2959456212498</v>
      </c>
      <c r="R640" cm="1">
        <f t="array" ref="R640">INDEX(D:D,$N640)/INDEX(D:D,$N$2)*1000</f>
        <v>1267.5319098716709</v>
      </c>
      <c r="S640" cm="1">
        <f t="array" ref="S640">INDEX(E:E,$N640)/INDEX(E:E,$N$2)*1000</f>
        <v>1257.5485413042441</v>
      </c>
      <c r="T640" s="82">
        <f t="shared" si="162"/>
        <v>1.0938560653787363E-2</v>
      </c>
      <c r="U640" s="82">
        <f t="shared" si="163"/>
        <v>9.7474043170057024E-3</v>
      </c>
      <c r="V640" s="82">
        <f t="shared" si="164"/>
        <v>9.9833685674268514E-3</v>
      </c>
      <c r="W640" s="82" t="str">
        <f t="shared" si="158"/>
        <v/>
      </c>
      <c r="X640" s="82" t="str">
        <f t="shared" si="159"/>
        <v/>
      </c>
      <c r="Y640" s="82" t="str">
        <f t="shared" si="160"/>
        <v/>
      </c>
    </row>
    <row r="641" spans="1:25" ht="15.75" customHeight="1" x14ac:dyDescent="0.2">
      <c r="A641" s="211">
        <v>44399</v>
      </c>
      <c r="B641" s="281">
        <v>1148.158222</v>
      </c>
      <c r="C641" s="281">
        <v>1278.9265600000001</v>
      </c>
      <c r="D641" s="281">
        <v>1281.145033</v>
      </c>
      <c r="E641" s="281">
        <v>1139.5971770000001</v>
      </c>
      <c r="F641" s="281">
        <v>1279.94679</v>
      </c>
      <c r="G641" s="82">
        <f t="shared" si="152"/>
        <v>8.5610449999999217E-3</v>
      </c>
      <c r="H641" s="82" t="str">
        <f t="shared" si="153"/>
        <v/>
      </c>
      <c r="I641" s="82">
        <f t="shared" si="154"/>
        <v>1.1982430000000476E-3</v>
      </c>
      <c r="J641" s="82" t="str">
        <f t="shared" si="155"/>
        <v/>
      </c>
      <c r="K641" s="82">
        <f t="shared" si="156"/>
        <v>-1.0202299999998558E-3</v>
      </c>
      <c r="L641" s="82" t="str">
        <f t="shared" si="157"/>
        <v/>
      </c>
      <c r="N641">
        <f t="shared" si="161"/>
        <v>1566</v>
      </c>
      <c r="O641" s="212" cm="1">
        <f t="array" ref="O641">INDEX($A:$A,N641)</f>
        <v>45747</v>
      </c>
      <c r="P641" cm="1">
        <f t="array" ref="P641">INDEX(B:B,$N641)/INDEX(B:B,$N$2)*1000</f>
        <v>1275.1569070877283</v>
      </c>
      <c r="Q641" cm="1">
        <f t="array" ref="Q641">INDEX(C:C,$N641)/INDEX(C:C,$N$2)*1000</f>
        <v>1274.1717413655192</v>
      </c>
      <c r="R641" cm="1">
        <f t="array" ref="R641">INDEX(D:D,$N641)/INDEX(D:D,$N$2)*1000</f>
        <v>1274.366899318059</v>
      </c>
      <c r="S641" cm="1">
        <f t="array" ref="S641">INDEX(E:E,$N641)/INDEX(E:E,$N$2)*1000</f>
        <v>1264.4381774861326</v>
      </c>
      <c r="T641" s="82">
        <f t="shared" si="162"/>
        <v>1.0718729601595669E-2</v>
      </c>
      <c r="U641" s="82">
        <f t="shared" si="163"/>
        <v>9.7335638793865659E-3</v>
      </c>
      <c r="V641" s="82">
        <f t="shared" si="164"/>
        <v>9.9287218319263956E-3</v>
      </c>
      <c r="W641" s="82" t="str">
        <f t="shared" si="158"/>
        <v/>
      </c>
      <c r="X641" s="82" t="str">
        <f t="shared" si="159"/>
        <v/>
      </c>
      <c r="Y641" s="82" t="str">
        <f t="shared" si="160"/>
        <v/>
      </c>
    </row>
    <row r="642" spans="1:25" ht="15.75" customHeight="1" x14ac:dyDescent="0.2">
      <c r="A642" s="211">
        <v>44400</v>
      </c>
      <c r="B642" s="281">
        <v>1152.336121</v>
      </c>
      <c r="C642" s="281">
        <v>1281.918846</v>
      </c>
      <c r="D642" s="281">
        <v>1284.4695810000001</v>
      </c>
      <c r="E642" s="281">
        <v>1141.3690240000001</v>
      </c>
      <c r="F642" s="281">
        <v>1281.9368529999999</v>
      </c>
      <c r="G642" s="82">
        <f t="shared" si="152"/>
        <v>1.0967096999999967E-2</v>
      </c>
      <c r="H642" s="82" t="str">
        <f t="shared" si="153"/>
        <v/>
      </c>
      <c r="I642" s="82">
        <f t="shared" si="154"/>
        <v>2.5327280000001337E-3</v>
      </c>
      <c r="J642" s="82" t="str">
        <f t="shared" si="155"/>
        <v/>
      </c>
      <c r="K642" s="82">
        <f t="shared" si="156"/>
        <v>-1.8006999999897745E-5</v>
      </c>
      <c r="L642" s="82" t="str">
        <f t="shared" si="157"/>
        <v/>
      </c>
      <c r="N642">
        <f t="shared" si="161"/>
        <v>1567</v>
      </c>
      <c r="O642" s="212" cm="1">
        <f t="array" ref="O642">INDEX($A:$A,N642)</f>
        <v>45748</v>
      </c>
      <c r="P642" cm="1">
        <f t="array" ref="P642">INDEX(B:B,$N642)/INDEX(B:B,$N$2)*1000</f>
        <v>1278.6195061097244</v>
      </c>
      <c r="Q642" cm="1">
        <f t="array" ref="Q642">INDEX(C:C,$N642)/INDEX(C:C,$N$2)*1000</f>
        <v>1277.7042694692227</v>
      </c>
      <c r="R642" cm="1">
        <f t="array" ref="R642">INDEX(D:D,$N642)/INDEX(D:D,$N$2)*1000</f>
        <v>1277.8855743943566</v>
      </c>
      <c r="S642" cm="1">
        <f t="array" ref="S642">INDEX(E:E,$N642)/INDEX(E:E,$N$2)*1000</f>
        <v>1267.9338972403132</v>
      </c>
      <c r="T642" s="82">
        <f t="shared" si="162"/>
        <v>1.0685608869411226E-2</v>
      </c>
      <c r="U642" s="82">
        <f t="shared" si="163"/>
        <v>9.7703722289095365E-3</v>
      </c>
      <c r="V642" s="82">
        <f t="shared" si="164"/>
        <v>9.951677154043409E-3</v>
      </c>
      <c r="W642" s="82" t="str">
        <f t="shared" si="158"/>
        <v/>
      </c>
      <c r="X642" s="82" t="str">
        <f t="shared" si="159"/>
        <v/>
      </c>
      <c r="Y642" s="82" t="str">
        <f t="shared" si="160"/>
        <v/>
      </c>
    </row>
    <row r="643" spans="1:25" ht="15.75" customHeight="1" x14ac:dyDescent="0.2">
      <c r="A643" s="211">
        <v>44403</v>
      </c>
      <c r="B643" s="281">
        <v>1148.8326440000001</v>
      </c>
      <c r="C643" s="281">
        <v>1277.8372079999999</v>
      </c>
      <c r="D643" s="281">
        <v>1280.4161280000001</v>
      </c>
      <c r="E643" s="281">
        <v>1138.063924</v>
      </c>
      <c r="F643" s="281">
        <v>1278.224706</v>
      </c>
      <c r="G643" s="82">
        <f t="shared" ref="G643:G706" si="165">IF((B643-$E643)/1000 &gt; 0, (B643-$E643)/1000, "")</f>
        <v>1.076872000000003E-2</v>
      </c>
      <c r="H643" s="82" t="str">
        <f t="shared" ref="H643:H706" si="166">IF((C643-$F643)/1000 &gt; 0, (C643-$F643)/1000, "")</f>
        <v/>
      </c>
      <c r="I643" s="82">
        <f t="shared" ref="I643:I706" si="167">IF((D643-$F643)/1000 &gt; 0, (D643-$F643)/1000, "")</f>
        <v>2.1914220000001025E-3</v>
      </c>
      <c r="J643" s="82" t="str">
        <f t="shared" ref="J643:J706" si="168">IF((B643-$E643)/1000 &lt; 0, (B643-$E643)/1000, "")</f>
        <v/>
      </c>
      <c r="K643" s="82">
        <f t="shared" ref="K643:K706" si="169">IF((C643-$F643)/1000 &lt; 0, (C643-$F643)/1000, "")</f>
        <v>-3.8749800000005053E-4</v>
      </c>
      <c r="L643" s="82" t="str">
        <f t="shared" ref="L643:L706" si="170">IF((D643-$F643)/1000 &lt; 0, (D643-$F643)/1000, "")</f>
        <v/>
      </c>
      <c r="N643">
        <f t="shared" si="161"/>
        <v>1568</v>
      </c>
      <c r="O643" s="212" cm="1">
        <f t="array" ref="O643">INDEX($A:$A,N643)</f>
        <v>45749</v>
      </c>
      <c r="P643" cm="1">
        <f t="array" ref="P643">INDEX(B:B,$N643)/INDEX(B:B,$N$2)*1000</f>
        <v>1282.2695040818844</v>
      </c>
      <c r="Q643" cm="1">
        <f t="array" ref="Q643">INDEX(C:C,$N643)/INDEX(C:C,$N$2)*1000</f>
        <v>1282.0558797601789</v>
      </c>
      <c r="R643" cm="1">
        <f t="array" ref="R643">INDEX(D:D,$N643)/INDEX(D:D,$N$2)*1000</f>
        <v>1282.0981984480327</v>
      </c>
      <c r="S643" cm="1">
        <f t="array" ref="S643">INDEX(E:E,$N643)/INDEX(E:E,$N$2)*1000</f>
        <v>1271.8850328686999</v>
      </c>
      <c r="T643" s="82">
        <f t="shared" si="162"/>
        <v>1.0384471213184497E-2</v>
      </c>
      <c r="U643" s="82">
        <f t="shared" si="163"/>
        <v>1.0170846891478959E-2</v>
      </c>
      <c r="V643" s="82">
        <f t="shared" si="164"/>
        <v>1.0213165579332781E-2</v>
      </c>
      <c r="W643" s="82" t="str">
        <f t="shared" ref="W643:W706" si="171">IF((P643-$S643)/1000 &lt; 0, (P643-$S643)/1000, "")</f>
        <v/>
      </c>
      <c r="X643" s="82" t="str">
        <f t="shared" ref="X643:X706" si="172">IF((Q643-$S643)/1000 &lt; 0, (Q643-$S643)/1000, "")</f>
        <v/>
      </c>
      <c r="Y643" s="82" t="str">
        <f t="shared" ref="Y643:Y706" si="173">IF((R643-$S643)/1000 &lt; 0, (R643-$S643)/1000, "")</f>
        <v/>
      </c>
    </row>
    <row r="644" spans="1:25" ht="15.75" customHeight="1" x14ac:dyDescent="0.2">
      <c r="A644" s="211">
        <v>44404</v>
      </c>
      <c r="B644" s="281">
        <v>1148.814474</v>
      </c>
      <c r="C644" s="281">
        <v>1278.674434</v>
      </c>
      <c r="D644" s="281">
        <v>1281.086006</v>
      </c>
      <c r="E644" s="281">
        <v>1139.312619</v>
      </c>
      <c r="F644" s="281">
        <v>1279.627187</v>
      </c>
      <c r="G644" s="82">
        <f t="shared" si="165"/>
        <v>9.5018549999999775E-3</v>
      </c>
      <c r="H644" s="82" t="str">
        <f t="shared" si="166"/>
        <v/>
      </c>
      <c r="I644" s="82">
        <f t="shared" si="167"/>
        <v>1.4588189999999485E-3</v>
      </c>
      <c r="J644" s="82" t="str">
        <f t="shared" si="168"/>
        <v/>
      </c>
      <c r="K644" s="82">
        <f t="shared" si="169"/>
        <v>-9.5275300000002968E-4</v>
      </c>
      <c r="L644" s="82" t="str">
        <f t="shared" si="170"/>
        <v/>
      </c>
      <c r="N644">
        <f t="shared" ref="N644:N707" si="174">N643+1</f>
        <v>1569</v>
      </c>
      <c r="O644" s="212" cm="1">
        <f t="array" ref="O644">INDEX($A:$A,N644)</f>
        <v>45750</v>
      </c>
      <c r="P644" cm="1">
        <f t="array" ref="P644">INDEX(B:B,$N644)/INDEX(B:B,$N$2)*1000</f>
        <v>1256.4280232820211</v>
      </c>
      <c r="Q644" cm="1">
        <f t="array" ref="Q644">INDEX(C:C,$N644)/INDEX(C:C,$N$2)*1000</f>
        <v>1252.8872668237441</v>
      </c>
      <c r="R644" cm="1">
        <f t="array" ref="R644">INDEX(D:D,$N644)/INDEX(D:D,$N$2)*1000</f>
        <v>1253.5886779698453</v>
      </c>
      <c r="S644" cm="1">
        <f t="array" ref="S644">INDEX(E:E,$N644)/INDEX(E:E,$N$2)*1000</f>
        <v>1245.1314893112317</v>
      </c>
      <c r="T644" s="82">
        <f t="shared" ref="T644:T707" si="175">IF((P644-$S644)/1000 &gt; 0, (P644-$S644)/1000, "")</f>
        <v>1.1296533970789368E-2</v>
      </c>
      <c r="U644" s="82">
        <f t="shared" ref="U644:U707" si="176">IF((Q644-$S644)/1000 &gt; 0, (Q644-$S644)/1000, "")</f>
        <v>7.7557775125123955E-3</v>
      </c>
      <c r="V644" s="82">
        <f t="shared" ref="V644:V707" si="177">IF((R644-$S644)/1000 &gt; 0, (R644-$S644)/1000, "")</f>
        <v>8.4571886586136315E-3</v>
      </c>
      <c r="W644" s="82" t="str">
        <f t="shared" si="171"/>
        <v/>
      </c>
      <c r="X644" s="82" t="str">
        <f t="shared" si="172"/>
        <v/>
      </c>
      <c r="Y644" s="82" t="str">
        <f t="shared" si="173"/>
        <v/>
      </c>
    </row>
    <row r="645" spans="1:25" ht="15.75" customHeight="1" x14ac:dyDescent="0.2">
      <c r="A645" s="211">
        <v>44405</v>
      </c>
      <c r="B645" s="281">
        <v>1149.8395869999999</v>
      </c>
      <c r="C645" s="281">
        <v>1279.6488589999999</v>
      </c>
      <c r="D645" s="281">
        <v>1282.095084</v>
      </c>
      <c r="E645" s="281">
        <v>1140.2515679999999</v>
      </c>
      <c r="F645" s="281">
        <v>1280.681775</v>
      </c>
      <c r="G645" s="82">
        <f t="shared" si="165"/>
        <v>9.5880190000000309E-3</v>
      </c>
      <c r="H645" s="82" t="str">
        <f t="shared" si="166"/>
        <v/>
      </c>
      <c r="I645" s="82">
        <f t="shared" si="167"/>
        <v>1.4133090000000266E-3</v>
      </c>
      <c r="J645" s="82" t="str">
        <f t="shared" si="168"/>
        <v/>
      </c>
      <c r="K645" s="82">
        <f t="shared" si="169"/>
        <v>-1.0329160000001139E-3</v>
      </c>
      <c r="L645" s="82" t="str">
        <f t="shared" si="170"/>
        <v/>
      </c>
      <c r="N645">
        <f t="shared" si="174"/>
        <v>1570</v>
      </c>
      <c r="O645" s="212" cm="1">
        <f t="array" ref="O645">INDEX($A:$A,N645)</f>
        <v>45751</v>
      </c>
      <c r="P645" cm="1">
        <f t="array" ref="P645">INDEX(B:B,$N645)/INDEX(B:B,$N$2)*1000</f>
        <v>1235.2355644859895</v>
      </c>
      <c r="Q645" cm="1">
        <f t="array" ref="Q645">INDEX(C:C,$N645)/INDEX(C:C,$N$2)*1000</f>
        <v>1228.560661655373</v>
      </c>
      <c r="R645" cm="1">
        <f t="array" ref="R645">INDEX(D:D,$N645)/INDEX(D:D,$N$2)*1000</f>
        <v>1229.8829346636719</v>
      </c>
      <c r="S645" cm="1">
        <f t="array" ref="S645">INDEX(E:E,$N645)/INDEX(E:E,$N$2)*1000</f>
        <v>1222.4550414136786</v>
      </c>
      <c r="T645" s="82">
        <f t="shared" si="175"/>
        <v>1.2780523072310871E-2</v>
      </c>
      <c r="U645" s="82">
        <f t="shared" si="176"/>
        <v>6.1056202416943962E-3</v>
      </c>
      <c r="V645" s="82">
        <f t="shared" si="177"/>
        <v>7.4278932499933035E-3</v>
      </c>
      <c r="W645" s="82" t="str">
        <f t="shared" si="171"/>
        <v/>
      </c>
      <c r="X645" s="82" t="str">
        <f t="shared" si="172"/>
        <v/>
      </c>
      <c r="Y645" s="82" t="str">
        <f t="shared" si="173"/>
        <v/>
      </c>
    </row>
    <row r="646" spans="1:25" ht="15.75" customHeight="1" x14ac:dyDescent="0.2">
      <c r="A646" s="211">
        <v>44406</v>
      </c>
      <c r="B646" s="281">
        <v>1149.2911919999999</v>
      </c>
      <c r="C646" s="281">
        <v>1278.723831</v>
      </c>
      <c r="D646" s="281">
        <v>1281.2302990000001</v>
      </c>
      <c r="E646" s="281">
        <v>1139.0667960000001</v>
      </c>
      <c r="F646" s="281">
        <v>1279.351089</v>
      </c>
      <c r="G646" s="82">
        <f t="shared" si="165"/>
        <v>1.0224395999999842E-2</v>
      </c>
      <c r="H646" s="82" t="str">
        <f t="shared" si="166"/>
        <v/>
      </c>
      <c r="I646" s="82">
        <f t="shared" si="167"/>
        <v>1.8792100000000573E-3</v>
      </c>
      <c r="J646" s="82" t="str">
        <f t="shared" si="168"/>
        <v/>
      </c>
      <c r="K646" s="82">
        <f t="shared" si="169"/>
        <v>-6.2725799999998342E-4</v>
      </c>
      <c r="L646" s="82" t="str">
        <f t="shared" si="170"/>
        <v/>
      </c>
      <c r="N646">
        <f t="shared" si="174"/>
        <v>1571</v>
      </c>
      <c r="O646" s="212" cm="1">
        <f t="array" ref="O646">INDEX($A:$A,N646)</f>
        <v>45754</v>
      </c>
      <c r="P646" cm="1">
        <f t="array" ref="P646">INDEX(B:B,$N646)/INDEX(B:B,$N$2)*1000</f>
        <v>1219.3353020892107</v>
      </c>
      <c r="Q646" cm="1">
        <f t="array" ref="Q646">INDEX(C:C,$N646)/INDEX(C:C,$N$2)*1000</f>
        <v>1211.4389890097134</v>
      </c>
      <c r="R646" cm="1">
        <f t="array" ref="R646">INDEX(D:D,$N646)/INDEX(D:D,$N$2)*1000</f>
        <v>1213.0032192370327</v>
      </c>
      <c r="S646" cm="1">
        <f t="array" ref="S646">INDEX(E:E,$N646)/INDEX(E:E,$N$2)*1000</f>
        <v>1206.7238742232851</v>
      </c>
      <c r="T646" s="82">
        <f t="shared" si="175"/>
        <v>1.2611427865925635E-2</v>
      </c>
      <c r="U646" s="82">
        <f t="shared" si="176"/>
        <v>4.7151147864283299E-3</v>
      </c>
      <c r="V646" s="82">
        <f t="shared" si="177"/>
        <v>6.2793450137476154E-3</v>
      </c>
      <c r="W646" s="82" t="str">
        <f t="shared" si="171"/>
        <v/>
      </c>
      <c r="X646" s="82" t="str">
        <f t="shared" si="172"/>
        <v/>
      </c>
      <c r="Y646" s="82" t="str">
        <f t="shared" si="173"/>
        <v/>
      </c>
    </row>
    <row r="647" spans="1:25" ht="15.75" customHeight="1" x14ac:dyDescent="0.2">
      <c r="A647" s="211">
        <v>44407</v>
      </c>
      <c r="B647" s="281">
        <v>1147.680402</v>
      </c>
      <c r="C647" s="281">
        <v>1277.7320340000001</v>
      </c>
      <c r="D647" s="281">
        <v>1280.078812</v>
      </c>
      <c r="E647" s="281">
        <v>1139.6911990000001</v>
      </c>
      <c r="F647" s="281">
        <v>1280.0523909999999</v>
      </c>
      <c r="G647" s="82">
        <f t="shared" si="165"/>
        <v>7.9892029999998615E-3</v>
      </c>
      <c r="H647" s="82" t="str">
        <f t="shared" si="166"/>
        <v/>
      </c>
      <c r="I647" s="82">
        <f t="shared" si="167"/>
        <v>2.6421000000027562E-5</v>
      </c>
      <c r="J647" s="82" t="str">
        <f t="shared" si="168"/>
        <v/>
      </c>
      <c r="K647" s="82">
        <f t="shared" si="169"/>
        <v>-2.3203569999998308E-3</v>
      </c>
      <c r="L647" s="82" t="str">
        <f t="shared" si="170"/>
        <v/>
      </c>
      <c r="N647">
        <f t="shared" si="174"/>
        <v>1572</v>
      </c>
      <c r="O647" s="212" cm="1">
        <f t="array" ref="O647">INDEX($A:$A,N647)</f>
        <v>45755</v>
      </c>
      <c r="P647" cm="1">
        <f t="array" ref="P647">INDEX(B:B,$N647)/INDEX(B:B,$N$2)*1000</f>
        <v>1211.3383449397027</v>
      </c>
      <c r="Q647" cm="1">
        <f t="array" ref="Q647">INDEX(C:C,$N647)/INDEX(C:C,$N$2)*1000</f>
        <v>1202.3833285639123</v>
      </c>
      <c r="R647" cm="1">
        <f t="array" ref="R647">INDEX(D:D,$N647)/INDEX(D:D,$N$2)*1000</f>
        <v>1204.1572837567537</v>
      </c>
      <c r="S647" cm="1">
        <f t="array" ref="S647">INDEX(E:E,$N647)/INDEX(E:E,$N$2)*1000</f>
        <v>1198.3333983394527</v>
      </c>
      <c r="T647" s="82">
        <f t="shared" si="175"/>
        <v>1.3004946600249923E-2</v>
      </c>
      <c r="U647" s="82">
        <f t="shared" si="176"/>
        <v>4.0499302244595579E-3</v>
      </c>
      <c r="V647" s="82">
        <f t="shared" si="177"/>
        <v>5.8238854173009716E-3</v>
      </c>
      <c r="W647" s="82" t="str">
        <f t="shared" si="171"/>
        <v/>
      </c>
      <c r="X647" s="82" t="str">
        <f t="shared" si="172"/>
        <v/>
      </c>
      <c r="Y647" s="82" t="str">
        <f t="shared" si="173"/>
        <v/>
      </c>
    </row>
    <row r="648" spans="1:25" ht="15.75" customHeight="1" x14ac:dyDescent="0.2">
      <c r="A648" s="211">
        <v>44411</v>
      </c>
      <c r="B648" s="281">
        <v>1158.4066969999999</v>
      </c>
      <c r="C648" s="281">
        <v>1286.890508</v>
      </c>
      <c r="D648" s="281">
        <v>1289.8023069999999</v>
      </c>
      <c r="E648" s="281">
        <v>1147.7820280000001</v>
      </c>
      <c r="F648" s="281">
        <v>1289.139664</v>
      </c>
      <c r="G648" s="82">
        <f t="shared" si="165"/>
        <v>1.0624668999999812E-2</v>
      </c>
      <c r="H648" s="82" t="str">
        <f t="shared" si="166"/>
        <v/>
      </c>
      <c r="I648" s="82">
        <f t="shared" si="167"/>
        <v>6.6264299999988906E-4</v>
      </c>
      <c r="J648" s="82" t="str">
        <f t="shared" si="168"/>
        <v/>
      </c>
      <c r="K648" s="82">
        <f t="shared" si="169"/>
        <v>-2.2491560000000846E-3</v>
      </c>
      <c r="L648" s="82" t="str">
        <f t="shared" si="170"/>
        <v/>
      </c>
      <c r="N648">
        <f t="shared" si="174"/>
        <v>1573</v>
      </c>
      <c r="O648" s="212" cm="1">
        <f t="array" ref="O648">INDEX($A:$A,N648)</f>
        <v>45756</v>
      </c>
      <c r="P648" cm="1">
        <f t="array" ref="P648">INDEX(B:B,$N648)/INDEX(B:B,$N$2)*1000</f>
        <v>1238.9145657186987</v>
      </c>
      <c r="Q648" cm="1">
        <f t="array" ref="Q648">INDEX(C:C,$N648)/INDEX(C:C,$N$2)*1000</f>
        <v>1233.264608283127</v>
      </c>
      <c r="R648" cm="1">
        <f t="array" ref="R648">INDEX(D:D,$N648)/INDEX(D:D,$N$2)*1000</f>
        <v>1234.3838433666367</v>
      </c>
      <c r="S648" cm="1">
        <f t="array" ref="S648">INDEX(E:E,$N648)/INDEX(E:E,$N$2)*1000</f>
        <v>1229.145767134429</v>
      </c>
      <c r="T648" s="82">
        <f t="shared" si="175"/>
        <v>9.7687985842696886E-3</v>
      </c>
      <c r="U648" s="82">
        <f t="shared" si="176"/>
        <v>4.1188411486980389E-3</v>
      </c>
      <c r="V648" s="82">
        <f t="shared" si="177"/>
        <v>5.2380762322077317E-3</v>
      </c>
      <c r="W648" s="82" t="str">
        <f t="shared" si="171"/>
        <v/>
      </c>
      <c r="X648" s="82" t="str">
        <f t="shared" si="172"/>
        <v/>
      </c>
      <c r="Y648" s="82" t="str">
        <f t="shared" si="173"/>
        <v/>
      </c>
    </row>
    <row r="649" spans="1:25" ht="15.75" customHeight="1" x14ac:dyDescent="0.2">
      <c r="A649" s="211">
        <v>44412</v>
      </c>
      <c r="B649" s="281">
        <v>1157.07105</v>
      </c>
      <c r="C649" s="281">
        <v>1285.6136160000001</v>
      </c>
      <c r="D649" s="281">
        <v>1288.481687</v>
      </c>
      <c r="E649" s="281">
        <v>1146.478417</v>
      </c>
      <c r="F649" s="281">
        <v>1287.675504</v>
      </c>
      <c r="G649" s="82">
        <f t="shared" si="165"/>
        <v>1.0592632999999978E-2</v>
      </c>
      <c r="H649" s="82" t="str">
        <f t="shared" si="166"/>
        <v/>
      </c>
      <c r="I649" s="82">
        <f t="shared" si="167"/>
        <v>8.0618299999991904E-4</v>
      </c>
      <c r="J649" s="82" t="str">
        <f t="shared" si="168"/>
        <v/>
      </c>
      <c r="K649" s="82">
        <f t="shared" si="169"/>
        <v>-2.0618879999999536E-3</v>
      </c>
      <c r="L649" s="82" t="str">
        <f t="shared" si="170"/>
        <v/>
      </c>
      <c r="N649">
        <f t="shared" si="174"/>
        <v>1574</v>
      </c>
      <c r="O649" s="212" cm="1">
        <f t="array" ref="O649">INDEX($A:$A,N649)</f>
        <v>45757</v>
      </c>
      <c r="P649" cm="1">
        <f t="array" ref="P649">INDEX(B:B,$N649)/INDEX(B:B,$N$2)*1000</f>
        <v>1219.6015958451601</v>
      </c>
      <c r="Q649" cm="1">
        <f t="array" ref="Q649">INDEX(C:C,$N649)/INDEX(C:C,$N$2)*1000</f>
        <v>1213.2887989925966</v>
      </c>
      <c r="R649" cm="1">
        <f t="array" ref="R649">INDEX(D:D,$N649)/INDEX(D:D,$N$2)*1000</f>
        <v>1214.5393406136354</v>
      </c>
      <c r="S649" cm="1">
        <f t="array" ref="S649">INDEX(E:E,$N649)/INDEX(E:E,$N$2)*1000</f>
        <v>1208.8775283396094</v>
      </c>
      <c r="T649" s="82">
        <f t="shared" si="175"/>
        <v>1.0724067505550692E-2</v>
      </c>
      <c r="U649" s="82">
        <f t="shared" si="176"/>
        <v>4.4112706529872408E-3</v>
      </c>
      <c r="V649" s="82">
        <f t="shared" si="177"/>
        <v>5.6618122740260332E-3</v>
      </c>
      <c r="W649" s="82" t="str">
        <f t="shared" si="171"/>
        <v/>
      </c>
      <c r="X649" s="82" t="str">
        <f t="shared" si="172"/>
        <v/>
      </c>
      <c r="Y649" s="82" t="str">
        <f t="shared" si="173"/>
        <v/>
      </c>
    </row>
    <row r="650" spans="1:25" ht="15.75" customHeight="1" x14ac:dyDescent="0.2">
      <c r="A650" s="211">
        <v>44413</v>
      </c>
      <c r="B650" s="281">
        <v>1156.3315319999999</v>
      </c>
      <c r="C650" s="281">
        <v>1284.2472170000001</v>
      </c>
      <c r="D650" s="281">
        <v>1287.219744</v>
      </c>
      <c r="E650" s="281">
        <v>1145.318387</v>
      </c>
      <c r="F650" s="281">
        <v>1286.3726079999999</v>
      </c>
      <c r="G650" s="82">
        <f t="shared" si="165"/>
        <v>1.1013144999999894E-2</v>
      </c>
      <c r="H650" s="82" t="str">
        <f t="shared" si="166"/>
        <v/>
      </c>
      <c r="I650" s="82">
        <f t="shared" si="167"/>
        <v>8.4713600000009136E-4</v>
      </c>
      <c r="J650" s="82" t="str">
        <f t="shared" si="168"/>
        <v/>
      </c>
      <c r="K650" s="82">
        <f t="shared" si="169"/>
        <v>-2.1253909999998087E-3</v>
      </c>
      <c r="L650" s="82" t="str">
        <f t="shared" si="170"/>
        <v/>
      </c>
      <c r="N650">
        <f t="shared" si="174"/>
        <v>1575</v>
      </c>
      <c r="O650" s="212" cm="1">
        <f t="array" ref="O650">INDEX($A:$A,N650)</f>
        <v>45758</v>
      </c>
      <c r="P650" cm="1">
        <f t="array" ref="P650">INDEX(B:B,$N650)/INDEX(B:B,$N$2)*1000</f>
        <v>1226.2305863284043</v>
      </c>
      <c r="Q650" cm="1">
        <f t="array" ref="Q650">INDEX(C:C,$N650)/INDEX(C:C,$N$2)*1000</f>
        <v>1221.1747240923009</v>
      </c>
      <c r="R650" cm="1">
        <f t="array" ref="R650">INDEX(D:D,$N650)/INDEX(D:D,$N$2)*1000</f>
        <v>1222.1762716769147</v>
      </c>
      <c r="S650" cm="1">
        <f t="array" ref="S650">INDEX(E:E,$N650)/INDEX(E:E,$N$2)*1000</f>
        <v>1216.149314942048</v>
      </c>
      <c r="T650" s="82">
        <f t="shared" si="175"/>
        <v>1.0081271386356321E-2</v>
      </c>
      <c r="U650" s="82">
        <f t="shared" si="176"/>
        <v>5.0254091502529262E-3</v>
      </c>
      <c r="V650" s="82">
        <f t="shared" si="177"/>
        <v>6.0269567348666441E-3</v>
      </c>
      <c r="W650" s="82" t="str">
        <f t="shared" si="171"/>
        <v/>
      </c>
      <c r="X650" s="82" t="str">
        <f t="shared" si="172"/>
        <v/>
      </c>
      <c r="Y650" s="82" t="str">
        <f t="shared" si="173"/>
        <v/>
      </c>
    </row>
    <row r="651" spans="1:25" ht="15.75" customHeight="1" x14ac:dyDescent="0.2">
      <c r="A651" s="211">
        <v>44414</v>
      </c>
      <c r="B651" s="281">
        <v>1158.729701</v>
      </c>
      <c r="C651" s="281">
        <v>1285.593717</v>
      </c>
      <c r="D651" s="281">
        <v>1288.8293799999999</v>
      </c>
      <c r="E651" s="281">
        <v>1144.9236860000001</v>
      </c>
      <c r="F651" s="281">
        <v>1285.9292969999999</v>
      </c>
      <c r="G651" s="82">
        <f t="shared" si="165"/>
        <v>1.3806014999999889E-2</v>
      </c>
      <c r="H651" s="82" t="str">
        <f t="shared" si="166"/>
        <v/>
      </c>
      <c r="I651" s="82">
        <f t="shared" si="167"/>
        <v>2.9000829999999951E-3</v>
      </c>
      <c r="J651" s="82" t="str">
        <f t="shared" si="168"/>
        <v/>
      </c>
      <c r="K651" s="82">
        <f t="shared" si="169"/>
        <v>-3.3557999999993629E-4</v>
      </c>
      <c r="L651" s="82" t="str">
        <f t="shared" si="170"/>
        <v/>
      </c>
      <c r="N651">
        <f t="shared" si="174"/>
        <v>1576</v>
      </c>
      <c r="O651" s="212" cm="1">
        <f t="array" ref="O651">INDEX($A:$A,N651)</f>
        <v>45761</v>
      </c>
      <c r="P651" cm="1">
        <f t="array" ref="P651">INDEX(B:B,$N651)/INDEX(B:B,$N$2)*1000</f>
        <v>1235.7538040279019</v>
      </c>
      <c r="Q651" cm="1">
        <f t="array" ref="Q651">INDEX(C:C,$N651)/INDEX(C:C,$N$2)*1000</f>
        <v>1232.5115919089621</v>
      </c>
      <c r="R651" cm="1">
        <f t="array" ref="R651">INDEX(D:D,$N651)/INDEX(D:D,$N$2)*1000</f>
        <v>1233.1538618693498</v>
      </c>
      <c r="S651" cm="1">
        <f t="array" ref="S651">INDEX(E:E,$N651)/INDEX(E:E,$N$2)*1000</f>
        <v>1227.6619572046345</v>
      </c>
      <c r="T651" s="82">
        <f t="shared" si="175"/>
        <v>8.0918468232673603E-3</v>
      </c>
      <c r="U651" s="82">
        <f t="shared" si="176"/>
        <v>4.8496347043276277E-3</v>
      </c>
      <c r="V651" s="82">
        <f t="shared" si="177"/>
        <v>5.4919046647153207E-3</v>
      </c>
      <c r="W651" s="82" t="str">
        <f t="shared" si="171"/>
        <v/>
      </c>
      <c r="X651" s="82" t="str">
        <f t="shared" si="172"/>
        <v/>
      </c>
      <c r="Y651" s="82" t="str">
        <f t="shared" si="173"/>
        <v/>
      </c>
    </row>
    <row r="652" spans="1:25" ht="15.75" customHeight="1" x14ac:dyDescent="0.2">
      <c r="A652" s="211">
        <v>44417</v>
      </c>
      <c r="B652" s="281">
        <v>1158.703311</v>
      </c>
      <c r="C652" s="281">
        <v>1284.9766030000001</v>
      </c>
      <c r="D652" s="281">
        <v>1288.3268929999999</v>
      </c>
      <c r="E652" s="281">
        <v>1143.758953</v>
      </c>
      <c r="F652" s="281">
        <v>1284.6211189999999</v>
      </c>
      <c r="G652" s="82">
        <f t="shared" si="165"/>
        <v>1.4944357999999965E-2</v>
      </c>
      <c r="H652" s="82">
        <f t="shared" si="166"/>
        <v>3.5548400000016045E-4</v>
      </c>
      <c r="I652" s="82">
        <f t="shared" si="167"/>
        <v>3.7057740000000193E-3</v>
      </c>
      <c r="J652" s="82" t="str">
        <f t="shared" si="168"/>
        <v/>
      </c>
      <c r="K652" s="82" t="str">
        <f t="shared" si="169"/>
        <v/>
      </c>
      <c r="L652" s="82" t="str">
        <f t="shared" si="170"/>
        <v/>
      </c>
      <c r="N652">
        <f t="shared" si="174"/>
        <v>1577</v>
      </c>
      <c r="O652" s="212" cm="1">
        <f t="array" ref="O652">INDEX($A:$A,N652)</f>
        <v>45762</v>
      </c>
      <c r="P652" cm="1">
        <f t="array" ref="P652">INDEX(B:B,$N652)/INDEX(B:B,$N$2)*1000</f>
        <v>1240.8520525991785</v>
      </c>
      <c r="Q652" cm="1">
        <f t="array" ref="Q652">INDEX(C:C,$N652)/INDEX(C:C,$N$2)*1000</f>
        <v>1237.750890927616</v>
      </c>
      <c r="R652" cm="1">
        <f t="array" ref="R652">INDEX(D:D,$N652)/INDEX(D:D,$N$2)*1000</f>
        <v>1238.3652201442549</v>
      </c>
      <c r="S652" cm="1">
        <f t="array" ref="S652">INDEX(E:E,$N652)/INDEX(E:E,$N$2)*1000</f>
        <v>1232.7228224027192</v>
      </c>
      <c r="T652" s="82">
        <f t="shared" si="175"/>
        <v>8.1292301964592754E-3</v>
      </c>
      <c r="U652" s="82">
        <f t="shared" si="176"/>
        <v>5.0280685248967529E-3</v>
      </c>
      <c r="V652" s="82">
        <f t="shared" si="177"/>
        <v>5.6423977415356605E-3</v>
      </c>
      <c r="W652" s="82" t="str">
        <f t="shared" si="171"/>
        <v/>
      </c>
      <c r="X652" s="82" t="str">
        <f t="shared" si="172"/>
        <v/>
      </c>
      <c r="Y652" s="82" t="str">
        <f t="shared" si="173"/>
        <v/>
      </c>
    </row>
    <row r="653" spans="1:25" ht="15.75" customHeight="1" x14ac:dyDescent="0.2">
      <c r="A653" s="211">
        <v>44418</v>
      </c>
      <c r="B653" s="281">
        <v>1157.3229449999999</v>
      </c>
      <c r="C653" s="281">
        <v>1283.2980930000001</v>
      </c>
      <c r="D653" s="281">
        <v>1286.673215</v>
      </c>
      <c r="E653" s="281">
        <v>1142.678823</v>
      </c>
      <c r="F653" s="281">
        <v>1283.4079630000001</v>
      </c>
      <c r="G653" s="82">
        <f t="shared" si="165"/>
        <v>1.4644121999999924E-2</v>
      </c>
      <c r="H653" s="82" t="str">
        <f t="shared" si="166"/>
        <v/>
      </c>
      <c r="I653" s="82">
        <f t="shared" si="167"/>
        <v>3.2652519999999186E-3</v>
      </c>
      <c r="J653" s="82" t="str">
        <f t="shared" si="168"/>
        <v/>
      </c>
      <c r="K653" s="82">
        <f t="shared" si="169"/>
        <v>-1.098700000000008E-4</v>
      </c>
      <c r="L653" s="82" t="str">
        <f t="shared" si="170"/>
        <v/>
      </c>
      <c r="N653">
        <f t="shared" si="174"/>
        <v>1578</v>
      </c>
      <c r="O653" s="212" cm="1">
        <f t="array" ref="O653">INDEX($A:$A,N653)</f>
        <v>45763</v>
      </c>
      <c r="P653" cm="1">
        <f t="array" ref="P653">INDEX(B:B,$N653)/INDEX(B:B,$N$2)*1000</f>
        <v>1234.4819440226663</v>
      </c>
      <c r="Q653" cm="1">
        <f t="array" ref="Q653">INDEX(C:C,$N653)/INDEX(C:C,$N$2)*1000</f>
        <v>1230.6487789234559</v>
      </c>
      <c r="R653" cm="1">
        <f t="array" ref="R653">INDEX(D:D,$N653)/INDEX(D:D,$N$2)*1000</f>
        <v>1231.4081149521789</v>
      </c>
      <c r="S653" cm="1">
        <f t="array" ref="S653">INDEX(E:E,$N653)/INDEX(E:E,$N$2)*1000</f>
        <v>1227.322673389539</v>
      </c>
      <c r="T653" s="82">
        <f t="shared" si="175"/>
        <v>7.159270633127335E-3</v>
      </c>
      <c r="U653" s="82">
        <f t="shared" si="176"/>
        <v>3.3261055339169161E-3</v>
      </c>
      <c r="V653" s="82">
        <f t="shared" si="177"/>
        <v>4.0854415626399715E-3</v>
      </c>
      <c r="W653" s="82" t="str">
        <f t="shared" si="171"/>
        <v/>
      </c>
      <c r="X653" s="82" t="str">
        <f t="shared" si="172"/>
        <v/>
      </c>
      <c r="Y653" s="82" t="str">
        <f t="shared" si="173"/>
        <v/>
      </c>
    </row>
    <row r="654" spans="1:25" ht="15.75" customHeight="1" x14ac:dyDescent="0.2">
      <c r="A654" s="211">
        <v>44419</v>
      </c>
      <c r="B654" s="281">
        <v>1159.253201</v>
      </c>
      <c r="C654" s="281">
        <v>1284.5967840000001</v>
      </c>
      <c r="D654" s="281">
        <v>1288.141766</v>
      </c>
      <c r="E654" s="281">
        <v>1143.467459</v>
      </c>
      <c r="F654" s="281">
        <v>1284.2937260000001</v>
      </c>
      <c r="G654" s="82">
        <f t="shared" si="165"/>
        <v>1.5785742000000026E-2</v>
      </c>
      <c r="H654" s="82">
        <f t="shared" si="166"/>
        <v>3.0305799999996453E-4</v>
      </c>
      <c r="I654" s="82">
        <f t="shared" si="167"/>
        <v>3.8480399999998552E-3</v>
      </c>
      <c r="J654" s="82" t="str">
        <f t="shared" si="168"/>
        <v/>
      </c>
      <c r="K654" s="82" t="str">
        <f t="shared" si="169"/>
        <v/>
      </c>
      <c r="L654" s="82" t="str">
        <f t="shared" si="170"/>
        <v/>
      </c>
      <c r="N654">
        <f t="shared" si="174"/>
        <v>1579</v>
      </c>
      <c r="O654" s="212" cm="1">
        <f t="array" ref="O654">INDEX($A:$A,N654)</f>
        <v>45764</v>
      </c>
      <c r="P654" cm="1">
        <f t="array" ref="P654">INDEX(B:B,$N654)/INDEX(B:B,$N$2)*1000</f>
        <v>1234.6942616289266</v>
      </c>
      <c r="Q654" cm="1">
        <f t="array" ref="Q654">INDEX(C:C,$N654)/INDEX(C:C,$N$2)*1000</f>
        <v>1230.6257519102521</v>
      </c>
      <c r="R654" cm="1">
        <f t="array" ref="R654">INDEX(D:D,$N654)/INDEX(D:D,$N$2)*1000</f>
        <v>1231.431708473048</v>
      </c>
      <c r="S654" cm="1">
        <f t="array" ref="S654">INDEX(E:E,$N654)/INDEX(E:E,$N$2)*1000</f>
        <v>1227.4529922260087</v>
      </c>
      <c r="T654" s="82">
        <f t="shared" si="175"/>
        <v>7.2412694029178508E-3</v>
      </c>
      <c r="U654" s="82">
        <f t="shared" si="176"/>
        <v>3.172759684243374E-3</v>
      </c>
      <c r="V654" s="82">
        <f t="shared" si="177"/>
        <v>3.9787162470393015E-3</v>
      </c>
      <c r="W654" s="82" t="str">
        <f t="shared" si="171"/>
        <v/>
      </c>
      <c r="X654" s="82" t="str">
        <f t="shared" si="172"/>
        <v/>
      </c>
      <c r="Y654" s="82" t="str">
        <f t="shared" si="173"/>
        <v/>
      </c>
    </row>
    <row r="655" spans="1:25" ht="15.75" customHeight="1" x14ac:dyDescent="0.2">
      <c r="A655" s="211">
        <v>44420</v>
      </c>
      <c r="B655" s="281">
        <v>1159.0706210000001</v>
      </c>
      <c r="C655" s="281">
        <v>1284.9726619999999</v>
      </c>
      <c r="D655" s="281">
        <v>1288.404264</v>
      </c>
      <c r="E655" s="281">
        <v>1143.2047620000001</v>
      </c>
      <c r="F655" s="281">
        <v>1283.9986759999999</v>
      </c>
      <c r="G655" s="82">
        <f t="shared" si="165"/>
        <v>1.5865859E-2</v>
      </c>
      <c r="H655" s="82">
        <f t="shared" si="166"/>
        <v>9.7398599999996805E-4</v>
      </c>
      <c r="I655" s="82">
        <f t="shared" si="167"/>
        <v>4.40558800000008E-3</v>
      </c>
      <c r="J655" s="82" t="str">
        <f t="shared" si="168"/>
        <v/>
      </c>
      <c r="K655" s="82" t="str">
        <f t="shared" si="169"/>
        <v/>
      </c>
      <c r="L655" s="82" t="str">
        <f t="shared" si="170"/>
        <v/>
      </c>
      <c r="N655">
        <f t="shared" si="174"/>
        <v>1580</v>
      </c>
      <c r="O655" s="212" cm="1">
        <f t="array" ref="O655">INDEX($A:$A,N655)</f>
        <v>45768</v>
      </c>
      <c r="P655" cm="1">
        <f t="array" ref="P655">INDEX(B:B,$N655)/INDEX(B:B,$N$2)*1000</f>
        <v>1223.6054311222363</v>
      </c>
      <c r="Q655" cm="1">
        <f t="array" ref="Q655">INDEX(C:C,$N655)/INDEX(C:C,$N$2)*1000</f>
        <v>1220.1332182637773</v>
      </c>
      <c r="R655" cm="1">
        <f t="array" ref="R655">INDEX(D:D,$N655)/INDEX(D:D,$N$2)*1000</f>
        <v>1220.8210508645993</v>
      </c>
      <c r="S655" cm="1">
        <f t="array" ref="S655">INDEX(E:E,$N655)/INDEX(E:E,$N$2)*1000</f>
        <v>1216.5936816395085</v>
      </c>
      <c r="T655" s="82">
        <f t="shared" si="175"/>
        <v>7.0117494827277365E-3</v>
      </c>
      <c r="U655" s="82">
        <f t="shared" si="176"/>
        <v>3.5395366242687489E-3</v>
      </c>
      <c r="V655" s="82">
        <f t="shared" si="177"/>
        <v>4.2273692250907966E-3</v>
      </c>
      <c r="W655" s="82" t="str">
        <f t="shared" si="171"/>
        <v/>
      </c>
      <c r="X655" s="82" t="str">
        <f t="shared" si="172"/>
        <v/>
      </c>
      <c r="Y655" s="82" t="str">
        <f t="shared" si="173"/>
        <v/>
      </c>
    </row>
    <row r="656" spans="1:25" ht="15.75" customHeight="1" x14ac:dyDescent="0.2">
      <c r="A656" s="211">
        <v>44421</v>
      </c>
      <c r="B656" s="281">
        <v>1162.082834</v>
      </c>
      <c r="C656" s="281">
        <v>1288.1048920000001</v>
      </c>
      <c r="D656" s="281">
        <v>1291.585838</v>
      </c>
      <c r="E656" s="281">
        <v>1147.2191539999999</v>
      </c>
      <c r="F656" s="281">
        <v>1288.5074689999999</v>
      </c>
      <c r="G656" s="82">
        <f t="shared" si="165"/>
        <v>1.4863680000000159E-2</v>
      </c>
      <c r="H656" s="82" t="str">
        <f t="shared" si="166"/>
        <v/>
      </c>
      <c r="I656" s="82">
        <f t="shared" si="167"/>
        <v>3.078369000000066E-3</v>
      </c>
      <c r="J656" s="82" t="str">
        <f t="shared" si="168"/>
        <v/>
      </c>
      <c r="K656" s="82">
        <f t="shared" si="169"/>
        <v>-4.0257699999983742E-4</v>
      </c>
      <c r="L656" s="82" t="str">
        <f t="shared" si="170"/>
        <v/>
      </c>
      <c r="N656">
        <f t="shared" si="174"/>
        <v>1581</v>
      </c>
      <c r="O656" s="212" cm="1">
        <f t="array" ref="O656">INDEX($A:$A,N656)</f>
        <v>45769</v>
      </c>
      <c r="P656" cm="1">
        <f t="array" ref="P656">INDEX(B:B,$N656)/INDEX(B:B,$N$2)*1000</f>
        <v>1235.136089667551</v>
      </c>
      <c r="Q656" cm="1">
        <f t="array" ref="Q656">INDEX(C:C,$N656)/INDEX(C:C,$N$2)*1000</f>
        <v>1231.3680903277113</v>
      </c>
      <c r="R656" cm="1">
        <f t="array" ref="R656">INDEX(D:D,$N656)/INDEX(D:D,$N$2)*1000</f>
        <v>1232.114516948988</v>
      </c>
      <c r="S656" cm="1">
        <f t="array" ref="S656">INDEX(E:E,$N656)/INDEX(E:E,$N$2)*1000</f>
        <v>1227.6957046417767</v>
      </c>
      <c r="T656" s="82">
        <f t="shared" si="175"/>
        <v>7.4403850257742758E-3</v>
      </c>
      <c r="U656" s="82">
        <f t="shared" si="176"/>
        <v>3.672385685934614E-3</v>
      </c>
      <c r="V656" s="82">
        <f t="shared" si="177"/>
        <v>4.4188123072112827E-3</v>
      </c>
      <c r="W656" s="82" t="str">
        <f t="shared" si="171"/>
        <v/>
      </c>
      <c r="X656" s="82" t="str">
        <f t="shared" si="172"/>
        <v/>
      </c>
      <c r="Y656" s="82" t="str">
        <f t="shared" si="173"/>
        <v/>
      </c>
    </row>
    <row r="657" spans="1:25" ht="15.75" customHeight="1" x14ac:dyDescent="0.2">
      <c r="A657" s="211">
        <v>44424</v>
      </c>
      <c r="B657" s="281">
        <v>1164.3743710000001</v>
      </c>
      <c r="C657" s="281">
        <v>1290.591991</v>
      </c>
      <c r="D657" s="281">
        <v>1294.090132</v>
      </c>
      <c r="E657" s="281">
        <v>1149.511855</v>
      </c>
      <c r="F657" s="281">
        <v>1291.0825319999999</v>
      </c>
      <c r="G657" s="82">
        <f t="shared" si="165"/>
        <v>1.4862516000000141E-2</v>
      </c>
      <c r="H657" s="82" t="str">
        <f t="shared" si="166"/>
        <v/>
      </c>
      <c r="I657" s="82">
        <f t="shared" si="167"/>
        <v>3.0076000000001388E-3</v>
      </c>
      <c r="J657" s="82" t="str">
        <f t="shared" si="168"/>
        <v/>
      </c>
      <c r="K657" s="82">
        <f t="shared" si="169"/>
        <v>-4.9054099999989379E-4</v>
      </c>
      <c r="L657" s="82" t="str">
        <f t="shared" si="170"/>
        <v/>
      </c>
      <c r="N657">
        <f t="shared" si="174"/>
        <v>1582</v>
      </c>
      <c r="O657" s="212" cm="1">
        <f t="array" ref="O657">INDEX($A:$A,N657)</f>
        <v>45770</v>
      </c>
      <c r="P657" cm="1">
        <f t="array" ref="P657">INDEX(B:B,$N657)/INDEX(B:B,$N$2)*1000</f>
        <v>1240.7345096142924</v>
      </c>
      <c r="Q657" cm="1">
        <f t="array" ref="Q657">INDEX(C:C,$N657)/INDEX(C:C,$N$2)*1000</f>
        <v>1238.0159021631998</v>
      </c>
      <c r="R657" cm="1">
        <f t="array" ref="R657">INDEX(D:D,$N657)/INDEX(D:D,$N$2)*1000</f>
        <v>1238.5544479346775</v>
      </c>
      <c r="S657" cm="1">
        <f t="array" ref="S657">INDEX(E:E,$N657)/INDEX(E:E,$N$2)*1000</f>
        <v>1232.6372107288653</v>
      </c>
      <c r="T657" s="82">
        <f t="shared" si="175"/>
        <v>8.0972988854271077E-3</v>
      </c>
      <c r="U657" s="82">
        <f t="shared" si="176"/>
        <v>5.378691434334542E-3</v>
      </c>
      <c r="V657" s="82">
        <f t="shared" si="177"/>
        <v>5.9172372058121708E-3</v>
      </c>
      <c r="W657" s="82" t="str">
        <f t="shared" si="171"/>
        <v/>
      </c>
      <c r="X657" s="82" t="str">
        <f t="shared" si="172"/>
        <v/>
      </c>
      <c r="Y657" s="82" t="str">
        <f t="shared" si="173"/>
        <v/>
      </c>
    </row>
    <row r="658" spans="1:25" ht="15.75" customHeight="1" x14ac:dyDescent="0.2">
      <c r="A658" s="211">
        <v>44425</v>
      </c>
      <c r="B658" s="281">
        <v>1159.8397239999999</v>
      </c>
      <c r="C658" s="281">
        <v>1286.8463280000001</v>
      </c>
      <c r="D658" s="281">
        <v>1290.0809819999999</v>
      </c>
      <c r="E658" s="281">
        <v>1146.6503740000001</v>
      </c>
      <c r="F658" s="281">
        <v>1287.868639</v>
      </c>
      <c r="G658" s="82">
        <f t="shared" si="165"/>
        <v>1.3189349999999876E-2</v>
      </c>
      <c r="H658" s="82" t="str">
        <f t="shared" si="166"/>
        <v/>
      </c>
      <c r="I658" s="82">
        <f t="shared" si="167"/>
        <v>2.2123429999999188E-3</v>
      </c>
      <c r="J658" s="82" t="str">
        <f t="shared" si="168"/>
        <v/>
      </c>
      <c r="K658" s="82">
        <f t="shared" si="169"/>
        <v>-1.0223109999999451E-3</v>
      </c>
      <c r="L658" s="82" t="str">
        <f t="shared" si="170"/>
        <v/>
      </c>
      <c r="N658">
        <f t="shared" si="174"/>
        <v>1583</v>
      </c>
      <c r="O658" s="212" cm="1">
        <f t="array" ref="O658">INDEX($A:$A,N658)</f>
        <v>45771</v>
      </c>
      <c r="P658" cm="1">
        <f t="array" ref="P658">INDEX(B:B,$N658)/INDEX(B:B,$N$2)*1000</f>
        <v>1250.2929121897901</v>
      </c>
      <c r="Q658" cm="1">
        <f t="array" ref="Q658">INDEX(C:C,$N658)/INDEX(C:C,$N$2)*1000</f>
        <v>1247.6649807570359</v>
      </c>
      <c r="R658" cm="1">
        <f t="array" ref="R658">INDEX(D:D,$N658)/INDEX(D:D,$N$2)*1000</f>
        <v>1248.1855648561243</v>
      </c>
      <c r="S658" cm="1">
        <f t="array" ref="S658">INDEX(E:E,$N658)/INDEX(E:E,$N$2)*1000</f>
        <v>1241.7915032501705</v>
      </c>
      <c r="T658" s="82">
        <f t="shared" si="175"/>
        <v>8.501408939619523E-3</v>
      </c>
      <c r="U658" s="82">
        <f t="shared" si="176"/>
        <v>5.8734775068653563E-3</v>
      </c>
      <c r="V658" s="82">
        <f t="shared" si="177"/>
        <v>6.3940616059537658E-3</v>
      </c>
      <c r="W658" s="82" t="str">
        <f t="shared" si="171"/>
        <v/>
      </c>
      <c r="X658" s="82" t="str">
        <f t="shared" si="172"/>
        <v/>
      </c>
      <c r="Y658" s="82" t="str">
        <f t="shared" si="173"/>
        <v/>
      </c>
    </row>
    <row r="659" spans="1:25" ht="15.75" customHeight="1" x14ac:dyDescent="0.2">
      <c r="A659" s="211">
        <v>44426</v>
      </c>
      <c r="B659" s="281">
        <v>1156.9021319999999</v>
      </c>
      <c r="C659" s="281">
        <v>1283.880633</v>
      </c>
      <c r="D659" s="281">
        <v>1287.0498110000001</v>
      </c>
      <c r="E659" s="281">
        <v>1144.8890060000001</v>
      </c>
      <c r="F659" s="281">
        <v>1285.8903459999999</v>
      </c>
      <c r="G659" s="82">
        <f t="shared" si="165"/>
        <v>1.2013125999999829E-2</v>
      </c>
      <c r="H659" s="82" t="str">
        <f t="shared" si="166"/>
        <v/>
      </c>
      <c r="I659" s="82">
        <f t="shared" si="167"/>
        <v>1.1594650000001821E-3</v>
      </c>
      <c r="J659" s="82" t="str">
        <f t="shared" si="168"/>
        <v/>
      </c>
      <c r="K659" s="82">
        <f t="shared" si="169"/>
        <v>-2.0097129999999195E-3</v>
      </c>
      <c r="L659" s="82" t="str">
        <f t="shared" si="170"/>
        <v/>
      </c>
      <c r="N659">
        <f t="shared" si="174"/>
        <v>1584</v>
      </c>
      <c r="O659" s="212" cm="1">
        <f t="array" ref="O659">INDEX($A:$A,N659)</f>
        <v>45772</v>
      </c>
      <c r="P659" cm="1">
        <f t="array" ref="P659">INDEX(B:B,$N659)/INDEX(B:B,$N$2)*1000</f>
        <v>1249.7603246778915</v>
      </c>
      <c r="Q659" cm="1">
        <f t="array" ref="Q659">INDEX(C:C,$N659)/INDEX(C:C,$N$2)*1000</f>
        <v>1246.8953482847739</v>
      </c>
      <c r="R659" cm="1">
        <f t="array" ref="R659">INDEX(D:D,$N659)/INDEX(D:D,$N$2)*1000</f>
        <v>1247.4628900429252</v>
      </c>
      <c r="S659" cm="1">
        <f t="array" ref="S659">INDEX(E:E,$N659)/INDEX(E:E,$N$2)*1000</f>
        <v>1240.938185753083</v>
      </c>
      <c r="T659" s="82">
        <f t="shared" si="175"/>
        <v>8.8221389248085407E-3</v>
      </c>
      <c r="U659" s="82">
        <f t="shared" si="176"/>
        <v>5.9571625316909831E-3</v>
      </c>
      <c r="V659" s="82">
        <f t="shared" si="177"/>
        <v>6.5247042898422475E-3</v>
      </c>
      <c r="W659" s="82" t="str">
        <f t="shared" si="171"/>
        <v/>
      </c>
      <c r="X659" s="82" t="str">
        <f t="shared" si="172"/>
        <v/>
      </c>
      <c r="Y659" s="82" t="str">
        <f t="shared" si="173"/>
        <v/>
      </c>
    </row>
    <row r="660" spans="1:25" ht="15.75" customHeight="1" x14ac:dyDescent="0.2">
      <c r="A660" s="211">
        <v>44427</v>
      </c>
      <c r="B660" s="281">
        <v>1160.414051</v>
      </c>
      <c r="C660" s="281">
        <v>1287.4149870000001</v>
      </c>
      <c r="D660" s="281">
        <v>1290.66462</v>
      </c>
      <c r="E660" s="281">
        <v>1147.558573</v>
      </c>
      <c r="F660" s="281">
        <v>1288.88869</v>
      </c>
      <c r="G660" s="82">
        <f t="shared" si="165"/>
        <v>1.2855477999999948E-2</v>
      </c>
      <c r="H660" s="82" t="str">
        <f t="shared" si="166"/>
        <v/>
      </c>
      <c r="I660" s="82">
        <f t="shared" si="167"/>
        <v>1.7759300000000167E-3</v>
      </c>
      <c r="J660" s="82" t="str">
        <f t="shared" si="168"/>
        <v/>
      </c>
      <c r="K660" s="82">
        <f t="shared" si="169"/>
        <v>-1.4737029999998868E-3</v>
      </c>
      <c r="L660" s="82" t="str">
        <f t="shared" si="170"/>
        <v/>
      </c>
      <c r="N660">
        <f t="shared" si="174"/>
        <v>1585</v>
      </c>
      <c r="O660" s="212" cm="1">
        <f t="array" ref="O660">INDEX($A:$A,N660)</f>
        <v>45775</v>
      </c>
      <c r="P660" cm="1">
        <f t="array" ref="P660">INDEX(B:B,$N660)/INDEX(B:B,$N$2)*1000</f>
        <v>1251.8309850771391</v>
      </c>
      <c r="Q660" cm="1">
        <f t="array" ref="Q660">INDEX(C:C,$N660)/INDEX(C:C,$N$2)*1000</f>
        <v>1248.7364499138571</v>
      </c>
      <c r="R660" cm="1">
        <f t="array" ref="R660">INDEX(D:D,$N660)/INDEX(D:D,$N$2)*1000</f>
        <v>1249.3494657570002</v>
      </c>
      <c r="S660" cm="1">
        <f t="array" ref="S660">INDEX(E:E,$N660)/INDEX(E:E,$N$2)*1000</f>
        <v>1243.1752619316778</v>
      </c>
      <c r="T660" s="82">
        <f t="shared" si="175"/>
        <v>8.6557231454612513E-3</v>
      </c>
      <c r="U660" s="82">
        <f t="shared" si="176"/>
        <v>5.5611879821792628E-3</v>
      </c>
      <c r="V660" s="82">
        <f t="shared" si="177"/>
        <v>6.1742038253223656E-3</v>
      </c>
      <c r="W660" s="82" t="str">
        <f t="shared" si="171"/>
        <v/>
      </c>
      <c r="X660" s="82" t="str">
        <f t="shared" si="172"/>
        <v/>
      </c>
      <c r="Y660" s="82" t="str">
        <f t="shared" si="173"/>
        <v/>
      </c>
    </row>
    <row r="661" spans="1:25" ht="15.75" customHeight="1" x14ac:dyDescent="0.2">
      <c r="A661" s="211">
        <v>44428</v>
      </c>
      <c r="B661" s="281">
        <v>1165.140631</v>
      </c>
      <c r="C661" s="281">
        <v>1291.6620969999999</v>
      </c>
      <c r="D661" s="281">
        <v>1295.1194599999999</v>
      </c>
      <c r="E661" s="281">
        <v>1150.1822629999999</v>
      </c>
      <c r="F661" s="281">
        <v>1291.8355059999999</v>
      </c>
      <c r="G661" s="82">
        <f t="shared" si="165"/>
        <v>1.4958368000000064E-2</v>
      </c>
      <c r="H661" s="82" t="str">
        <f t="shared" si="166"/>
        <v/>
      </c>
      <c r="I661" s="82">
        <f t="shared" si="167"/>
        <v>3.2839539999999943E-3</v>
      </c>
      <c r="J661" s="82" t="str">
        <f t="shared" si="168"/>
        <v/>
      </c>
      <c r="K661" s="82">
        <f t="shared" si="169"/>
        <v>-1.7340899999999238E-4</v>
      </c>
      <c r="L661" s="82" t="str">
        <f t="shared" si="170"/>
        <v/>
      </c>
      <c r="N661">
        <f t="shared" si="174"/>
        <v>1586</v>
      </c>
      <c r="O661" s="212" cm="1">
        <f t="array" ref="O661">INDEX($A:$A,N661)</f>
        <v>45776</v>
      </c>
      <c r="P661" cm="1">
        <f t="array" ref="P661">INDEX(B:B,$N661)/INDEX(B:B,$N$2)*1000</f>
        <v>1256.7509629757087</v>
      </c>
      <c r="Q661" cm="1">
        <f t="array" ref="Q661">INDEX(C:C,$N661)/INDEX(C:C,$N$2)*1000</f>
        <v>1253.8944905188266</v>
      </c>
      <c r="R661" cm="1">
        <f t="array" ref="R661">INDEX(D:D,$N661)/INDEX(D:D,$N$2)*1000</f>
        <v>1254.4603472125127</v>
      </c>
      <c r="S661" cm="1">
        <f t="array" ref="S661">INDEX(E:E,$N661)/INDEX(E:E,$N$2)*1000</f>
        <v>1247.9925513147555</v>
      </c>
      <c r="T661" s="82">
        <f t="shared" si="175"/>
        <v>8.7584116609532425E-3</v>
      </c>
      <c r="U661" s="82">
        <f t="shared" si="176"/>
        <v>5.9019392040711412E-3</v>
      </c>
      <c r="V661" s="82">
        <f t="shared" si="177"/>
        <v>6.467795897757242E-3</v>
      </c>
      <c r="W661" s="82" t="str">
        <f t="shared" si="171"/>
        <v/>
      </c>
      <c r="X661" s="82" t="str">
        <f t="shared" si="172"/>
        <v/>
      </c>
      <c r="Y661" s="82" t="str">
        <f t="shared" si="173"/>
        <v/>
      </c>
    </row>
    <row r="662" spans="1:25" ht="15.75" customHeight="1" x14ac:dyDescent="0.2">
      <c r="A662" s="211">
        <v>44431</v>
      </c>
      <c r="B662" s="281">
        <v>1164.617211</v>
      </c>
      <c r="C662" s="281">
        <v>1291.2093769999999</v>
      </c>
      <c r="D662" s="281">
        <v>1294.6403009999999</v>
      </c>
      <c r="E662" s="281">
        <v>1149.1898859999999</v>
      </c>
      <c r="F662" s="281">
        <v>1290.72091</v>
      </c>
      <c r="G662" s="82">
        <f t="shared" si="165"/>
        <v>1.542732500000011E-2</v>
      </c>
      <c r="H662" s="82">
        <f t="shared" si="166"/>
        <v>4.8846699999990049E-4</v>
      </c>
      <c r="I662" s="82">
        <f t="shared" si="167"/>
        <v>3.919390999999905E-3</v>
      </c>
      <c r="J662" s="82" t="str">
        <f t="shared" si="168"/>
        <v/>
      </c>
      <c r="K662" s="82" t="str">
        <f t="shared" si="169"/>
        <v/>
      </c>
      <c r="L662" s="82" t="str">
        <f t="shared" si="170"/>
        <v/>
      </c>
      <c r="N662">
        <f t="shared" si="174"/>
        <v>1587</v>
      </c>
      <c r="O662" s="212" cm="1">
        <f t="array" ref="O662">INDEX($A:$A,N662)</f>
        <v>45777</v>
      </c>
      <c r="P662" cm="1">
        <f t="array" ref="P662">INDEX(B:B,$N662)/INDEX(B:B,$N$2)*1000</f>
        <v>1257.7844963489849</v>
      </c>
      <c r="Q662" cm="1">
        <f t="array" ref="Q662">INDEX(C:C,$N662)/INDEX(C:C,$N$2)*1000</f>
        <v>1254.9721229884624</v>
      </c>
      <c r="R662" cm="1">
        <f t="array" ref="R662">INDEX(D:D,$N662)/INDEX(D:D,$N$2)*1000</f>
        <v>1255.5292439868945</v>
      </c>
      <c r="S662" cm="1">
        <f t="array" ref="S662">INDEX(E:E,$N662)/INDEX(E:E,$N$2)*1000</f>
        <v>1249.2647292567883</v>
      </c>
      <c r="T662" s="82">
        <f t="shared" si="175"/>
        <v>8.5197670921966159E-3</v>
      </c>
      <c r="U662" s="82">
        <f t="shared" si="176"/>
        <v>5.7073937316740736E-3</v>
      </c>
      <c r="V662" s="82">
        <f t="shared" si="177"/>
        <v>6.2645147301061566E-3</v>
      </c>
      <c r="W662" s="82" t="str">
        <f t="shared" si="171"/>
        <v/>
      </c>
      <c r="X662" s="82" t="str">
        <f t="shared" si="172"/>
        <v/>
      </c>
      <c r="Y662" s="82" t="str">
        <f t="shared" si="173"/>
        <v/>
      </c>
    </row>
    <row r="663" spans="1:25" ht="15.75" customHeight="1" x14ac:dyDescent="0.2">
      <c r="A663" s="211">
        <v>44432</v>
      </c>
      <c r="B663" s="281">
        <v>1164.2705060000001</v>
      </c>
      <c r="C663" s="281">
        <v>1290.9710680000001</v>
      </c>
      <c r="D663" s="281">
        <v>1294.372466</v>
      </c>
      <c r="E663" s="281">
        <v>1147.759325</v>
      </c>
      <c r="F663" s="281">
        <v>1289.114165</v>
      </c>
      <c r="G663" s="82">
        <f t="shared" si="165"/>
        <v>1.651118100000008E-2</v>
      </c>
      <c r="H663" s="82">
        <f t="shared" si="166"/>
        <v>1.8569030000001022E-3</v>
      </c>
      <c r="I663" s="82">
        <f t="shared" si="167"/>
        <v>5.2583010000000737E-3</v>
      </c>
      <c r="J663" s="82" t="str">
        <f t="shared" si="168"/>
        <v/>
      </c>
      <c r="K663" s="82" t="str">
        <f t="shared" si="169"/>
        <v/>
      </c>
      <c r="L663" s="82" t="str">
        <f t="shared" si="170"/>
        <v/>
      </c>
      <c r="N663">
        <f t="shared" si="174"/>
        <v>1588</v>
      </c>
      <c r="O663" s="212" cm="1">
        <f t="array" ref="O663">INDEX($A:$A,N663)</f>
        <v>45778</v>
      </c>
      <c r="P663" cm="1">
        <f t="array" ref="P663">INDEX(B:B,$N663)/INDEX(B:B,$N$2)*1000</f>
        <v>1258.6845308052352</v>
      </c>
      <c r="Q663" cm="1">
        <f t="array" ref="Q663">INDEX(C:C,$N663)/INDEX(C:C,$N$2)*1000</f>
        <v>1256.0364263451381</v>
      </c>
      <c r="R663" cm="1">
        <f t="array" ref="R663">INDEX(D:D,$N663)/INDEX(D:D,$N$2)*1000</f>
        <v>1256.5610060429956</v>
      </c>
      <c r="S663" cm="1">
        <f t="array" ref="S663">INDEX(E:E,$N663)/INDEX(E:E,$N$2)*1000</f>
        <v>1249.7688153739007</v>
      </c>
      <c r="T663" s="82">
        <f t="shared" si="175"/>
        <v>8.9157154313345473E-3</v>
      </c>
      <c r="U663" s="82">
        <f t="shared" si="176"/>
        <v>6.2676109712374454E-3</v>
      </c>
      <c r="V663" s="82">
        <f t="shared" si="177"/>
        <v>6.7921906690949071E-3</v>
      </c>
      <c r="W663" s="82" t="str">
        <f t="shared" si="171"/>
        <v/>
      </c>
      <c r="X663" s="82" t="str">
        <f t="shared" si="172"/>
        <v/>
      </c>
      <c r="Y663" s="82" t="str">
        <f t="shared" si="173"/>
        <v/>
      </c>
    </row>
    <row r="664" spans="1:25" ht="15.75" customHeight="1" x14ac:dyDescent="0.2">
      <c r="A664" s="211">
        <v>44433</v>
      </c>
      <c r="B664" s="281">
        <v>1161.4415610000001</v>
      </c>
      <c r="C664" s="281">
        <v>1287.327</v>
      </c>
      <c r="D664" s="281">
        <v>1290.8191139999999</v>
      </c>
      <c r="E664" s="281">
        <v>1143.980669</v>
      </c>
      <c r="F664" s="281">
        <v>1284.8701410000001</v>
      </c>
      <c r="G664" s="82">
        <f t="shared" si="165"/>
        <v>1.7460892000000058E-2</v>
      </c>
      <c r="H664" s="82">
        <f t="shared" si="166"/>
        <v>2.4568589999998951E-3</v>
      </c>
      <c r="I664" s="82">
        <f t="shared" si="167"/>
        <v>5.9489729999997959E-3</v>
      </c>
      <c r="J664" s="82" t="str">
        <f t="shared" si="168"/>
        <v/>
      </c>
      <c r="K664" s="82" t="str">
        <f t="shared" si="169"/>
        <v/>
      </c>
      <c r="L664" s="82" t="str">
        <f t="shared" si="170"/>
        <v/>
      </c>
      <c r="N664">
        <f t="shared" si="174"/>
        <v>1589</v>
      </c>
      <c r="O664" s="212" cm="1">
        <f t="array" ref="O664">INDEX($A:$A,N664)</f>
        <v>45779</v>
      </c>
      <c r="P664" cm="1">
        <f t="array" ref="P664">INDEX(B:B,$N664)/INDEX(B:B,$N$2)*1000</f>
        <v>1263.129366353437</v>
      </c>
      <c r="Q664" cm="1">
        <f t="array" ref="Q664">INDEX(C:C,$N664)/INDEX(C:C,$N$2)*1000</f>
        <v>1261.0904222237059</v>
      </c>
      <c r="R664" cm="1">
        <f t="array" ref="R664">INDEX(D:D,$N664)/INDEX(D:D,$N$2)*1000</f>
        <v>1261.49432968633</v>
      </c>
      <c r="S664" cm="1">
        <f t="array" ref="S664">INDEX(E:E,$N664)/INDEX(E:E,$N$2)*1000</f>
        <v>1253.4050202961291</v>
      </c>
      <c r="T664" s="82">
        <f t="shared" si="175"/>
        <v>9.7243460573079119E-3</v>
      </c>
      <c r="U664" s="82">
        <f t="shared" si="176"/>
        <v>7.6854019275767772E-3</v>
      </c>
      <c r="V664" s="82">
        <f t="shared" si="177"/>
        <v>8.0893093902009248E-3</v>
      </c>
      <c r="W664" s="82" t="str">
        <f t="shared" si="171"/>
        <v/>
      </c>
      <c r="X664" s="82" t="str">
        <f t="shared" si="172"/>
        <v/>
      </c>
      <c r="Y664" s="82" t="str">
        <f t="shared" si="173"/>
        <v/>
      </c>
    </row>
    <row r="665" spans="1:25" ht="15.75" customHeight="1" x14ac:dyDescent="0.2">
      <c r="A665" s="211">
        <v>44434</v>
      </c>
      <c r="B665" s="281">
        <v>1161.575501</v>
      </c>
      <c r="C665" s="281">
        <v>1288.1217959999999</v>
      </c>
      <c r="D665" s="281">
        <v>1291.488196</v>
      </c>
      <c r="E665" s="281">
        <v>1145.0757940000001</v>
      </c>
      <c r="F665" s="281">
        <v>1286.100138</v>
      </c>
      <c r="G665" s="82">
        <f t="shared" si="165"/>
        <v>1.6499706999999943E-2</v>
      </c>
      <c r="H665" s="82">
        <f t="shared" si="166"/>
        <v>2.0216579999998885E-3</v>
      </c>
      <c r="I665" s="82">
        <f t="shared" si="167"/>
        <v>5.3880580000000011E-3</v>
      </c>
      <c r="J665" s="82" t="str">
        <f t="shared" si="168"/>
        <v/>
      </c>
      <c r="K665" s="82" t="str">
        <f t="shared" si="169"/>
        <v/>
      </c>
      <c r="L665" s="82" t="str">
        <f t="shared" si="170"/>
        <v/>
      </c>
      <c r="N665">
        <f t="shared" si="174"/>
        <v>1590</v>
      </c>
      <c r="O665" s="212" cm="1">
        <f t="array" ref="O665">INDEX($A:$A,N665)</f>
        <v>45782</v>
      </c>
      <c r="P665" cm="1">
        <f t="array" ref="P665">INDEX(B:B,$N665)/INDEX(B:B,$N$2)*1000</f>
        <v>1262.6522773222605</v>
      </c>
      <c r="Q665" cm="1">
        <f t="array" ref="Q665">INDEX(C:C,$N665)/INDEX(C:C,$N$2)*1000</f>
        <v>1260.4497120378007</v>
      </c>
      <c r="R665" cm="1">
        <f t="array" ref="R665">INDEX(D:D,$N665)/INDEX(D:D,$N$2)*1000</f>
        <v>1260.8860321777686</v>
      </c>
      <c r="S665" cm="1">
        <f t="array" ref="S665">INDEX(E:E,$N665)/INDEX(E:E,$N$2)*1000</f>
        <v>1253.1013069740009</v>
      </c>
      <c r="T665" s="82">
        <f t="shared" si="175"/>
        <v>9.5509703482596249E-3</v>
      </c>
      <c r="U665" s="82">
        <f t="shared" si="176"/>
        <v>7.3484050637998731E-3</v>
      </c>
      <c r="V665" s="82">
        <f t="shared" si="177"/>
        <v>7.7847252037677207E-3</v>
      </c>
      <c r="W665" s="82" t="str">
        <f t="shared" si="171"/>
        <v/>
      </c>
      <c r="X665" s="82" t="str">
        <f t="shared" si="172"/>
        <v/>
      </c>
      <c r="Y665" s="82" t="str">
        <f t="shared" si="173"/>
        <v/>
      </c>
    </row>
    <row r="666" spans="1:25" ht="15.75" customHeight="1" x14ac:dyDescent="0.2">
      <c r="A666" s="211">
        <v>44435</v>
      </c>
      <c r="B666" s="281">
        <v>1165.7683609999999</v>
      </c>
      <c r="C666" s="281">
        <v>1292.230102</v>
      </c>
      <c r="D666" s="281">
        <v>1295.7142819999999</v>
      </c>
      <c r="E666" s="281">
        <v>1148.315967</v>
      </c>
      <c r="F666" s="281">
        <v>1289.739362</v>
      </c>
      <c r="G666" s="82">
        <f t="shared" si="165"/>
        <v>1.7452393999999913E-2</v>
      </c>
      <c r="H666" s="82">
        <f t="shared" si="166"/>
        <v>2.4907399999999596E-3</v>
      </c>
      <c r="I666" s="82">
        <f t="shared" si="167"/>
        <v>5.9749199999998837E-3</v>
      </c>
      <c r="J666" s="82" t="str">
        <f t="shared" si="168"/>
        <v/>
      </c>
      <c r="K666" s="82" t="str">
        <f t="shared" si="169"/>
        <v/>
      </c>
      <c r="L666" s="82" t="str">
        <f t="shared" si="170"/>
        <v/>
      </c>
      <c r="N666">
        <f t="shared" si="174"/>
        <v>1591</v>
      </c>
      <c r="O666" s="212" cm="1">
        <f t="array" ref="O666">INDEX($A:$A,N666)</f>
        <v>45783</v>
      </c>
      <c r="P666" cm="1">
        <f t="array" ref="P666">INDEX(B:B,$N666)/INDEX(B:B,$N$2)*1000</f>
        <v>1260.6541226957445</v>
      </c>
      <c r="Q666" cm="1">
        <f t="array" ref="Q666">INDEX(C:C,$N666)/INDEX(C:C,$N$2)*1000</f>
        <v>1258.3021055150821</v>
      </c>
      <c r="R666" cm="1">
        <f t="array" ref="R666">INDEX(D:D,$N666)/INDEX(D:D,$N$2)*1000</f>
        <v>1258.7680321223402</v>
      </c>
      <c r="S666" cm="1">
        <f t="array" ref="S666">INDEX(E:E,$N666)/INDEX(E:E,$N$2)*1000</f>
        <v>1251.6009864783559</v>
      </c>
      <c r="T666" s="82">
        <f t="shared" si="175"/>
        <v>9.0531362173885549E-3</v>
      </c>
      <c r="U666" s="82">
        <f t="shared" si="176"/>
        <v>6.7011190367261405E-3</v>
      </c>
      <c r="V666" s="82">
        <f t="shared" si="177"/>
        <v>7.1670456439842387E-3</v>
      </c>
      <c r="W666" s="82" t="str">
        <f t="shared" si="171"/>
        <v/>
      </c>
      <c r="X666" s="82" t="str">
        <f t="shared" si="172"/>
        <v/>
      </c>
      <c r="Y666" s="82" t="str">
        <f t="shared" si="173"/>
        <v/>
      </c>
    </row>
    <row r="667" spans="1:25" ht="15.75" customHeight="1" x14ac:dyDescent="0.2">
      <c r="A667" s="211">
        <v>44438</v>
      </c>
      <c r="B667" s="281">
        <v>1167.307131</v>
      </c>
      <c r="C667" s="281">
        <v>1294.043772</v>
      </c>
      <c r="D667" s="281">
        <v>1297.511483</v>
      </c>
      <c r="E667" s="281">
        <v>1149.905</v>
      </c>
      <c r="F667" s="281">
        <v>1291.5240960000001</v>
      </c>
      <c r="G667" s="82">
        <f t="shared" si="165"/>
        <v>1.7402131000000053E-2</v>
      </c>
      <c r="H667" s="82">
        <f t="shared" si="166"/>
        <v>2.5196759999998905E-3</v>
      </c>
      <c r="I667" s="82">
        <f t="shared" si="167"/>
        <v>5.9873869999998988E-3</v>
      </c>
      <c r="J667" s="82" t="str">
        <f t="shared" si="168"/>
        <v/>
      </c>
      <c r="K667" s="82" t="str">
        <f t="shared" si="169"/>
        <v/>
      </c>
      <c r="L667" s="82" t="str">
        <f t="shared" si="170"/>
        <v/>
      </c>
      <c r="N667">
        <f t="shared" si="174"/>
        <v>1592</v>
      </c>
      <c r="O667" s="212" cm="1">
        <f t="array" ref="O667">INDEX($A:$A,N667)</f>
        <v>45784</v>
      </c>
      <c r="P667" cm="1">
        <f t="array" ref="P667">INDEX(B:B,$N667)/INDEX(B:B,$N$2)*1000</f>
        <v>1266.0178562846093</v>
      </c>
      <c r="Q667" cm="1">
        <f t="array" ref="Q667">INDEX(C:C,$N667)/INDEX(C:C,$N$2)*1000</f>
        <v>1263.7357809606181</v>
      </c>
      <c r="R667" cm="1">
        <f t="array" ref="R667">INDEX(D:D,$N667)/INDEX(D:D,$N$2)*1000</f>
        <v>1264.1878521202877</v>
      </c>
      <c r="S667" cm="1">
        <f t="array" ref="S667">INDEX(E:E,$N667)/INDEX(E:E,$N$2)*1000</f>
        <v>1256.9351749010348</v>
      </c>
      <c r="T667" s="82">
        <f t="shared" si="175"/>
        <v>9.0826813835744816E-3</v>
      </c>
      <c r="U667" s="82">
        <f t="shared" si="176"/>
        <v>6.8006060595832878E-3</v>
      </c>
      <c r="V667" s="82">
        <f t="shared" si="177"/>
        <v>7.2526772192529733E-3</v>
      </c>
      <c r="W667" s="82" t="str">
        <f t="shared" si="171"/>
        <v/>
      </c>
      <c r="X667" s="82" t="str">
        <f t="shared" si="172"/>
        <v/>
      </c>
      <c r="Y667" s="82" t="str">
        <f t="shared" si="173"/>
        <v/>
      </c>
    </row>
    <row r="668" spans="1:25" ht="15.75" customHeight="1" x14ac:dyDescent="0.2">
      <c r="A668" s="211">
        <v>44439</v>
      </c>
      <c r="B668" s="281">
        <v>1169.131523</v>
      </c>
      <c r="C668" s="281">
        <v>1295.2815419999999</v>
      </c>
      <c r="D668" s="281">
        <v>1298.907786</v>
      </c>
      <c r="E668" s="281">
        <v>1150.6243469999999</v>
      </c>
      <c r="F668" s="281">
        <v>1292.332036</v>
      </c>
      <c r="G668" s="82">
        <f t="shared" si="165"/>
        <v>1.8507176000000073E-2</v>
      </c>
      <c r="H668" s="82">
        <f t="shared" si="166"/>
        <v>2.9495059999999286E-3</v>
      </c>
      <c r="I668" s="82">
        <f t="shared" si="167"/>
        <v>6.5757499999999705E-3</v>
      </c>
      <c r="J668" s="82" t="str">
        <f t="shared" si="168"/>
        <v/>
      </c>
      <c r="K668" s="82" t="str">
        <f t="shared" si="169"/>
        <v/>
      </c>
      <c r="L668" s="82" t="str">
        <f t="shared" si="170"/>
        <v/>
      </c>
      <c r="N668">
        <f t="shared" si="174"/>
        <v>1593</v>
      </c>
      <c r="O668" s="212" cm="1">
        <f t="array" ref="O668">INDEX($A:$A,N668)</f>
        <v>45785</v>
      </c>
      <c r="P668" cm="1">
        <f t="array" ref="P668">INDEX(B:B,$N668)/INDEX(B:B,$N$2)*1000</f>
        <v>1265.6818159809256</v>
      </c>
      <c r="Q668" cm="1">
        <f t="array" ref="Q668">INDEX(C:C,$N668)/INDEX(C:C,$N$2)*1000</f>
        <v>1263.2231242962312</v>
      </c>
      <c r="R668" cm="1">
        <f t="array" ref="R668">INDEX(D:D,$N668)/INDEX(D:D,$N$2)*1000</f>
        <v>1263.7101823847067</v>
      </c>
      <c r="S668" cm="1">
        <f t="array" ref="S668">INDEX(E:E,$N668)/INDEX(E:E,$N$2)*1000</f>
        <v>1255.7615372586208</v>
      </c>
      <c r="T668" s="82">
        <f t="shared" si="175"/>
        <v>9.9202787223048282E-3</v>
      </c>
      <c r="U668" s="82">
        <f t="shared" si="176"/>
        <v>7.4615870376103432E-3</v>
      </c>
      <c r="V668" s="82">
        <f t="shared" si="177"/>
        <v>7.9486451260859219E-3</v>
      </c>
      <c r="W668" s="82" t="str">
        <f t="shared" si="171"/>
        <v/>
      </c>
      <c r="X668" s="82" t="str">
        <f t="shared" si="172"/>
        <v/>
      </c>
      <c r="Y668" s="82" t="str">
        <f t="shared" si="173"/>
        <v/>
      </c>
    </row>
    <row r="669" spans="1:25" ht="15.75" customHeight="1" x14ac:dyDescent="0.2">
      <c r="A669" s="211">
        <v>44440</v>
      </c>
      <c r="B669" s="281">
        <v>1175.3000649999999</v>
      </c>
      <c r="C669" s="281">
        <v>1300.789438</v>
      </c>
      <c r="D669" s="281">
        <v>1304.6935960000001</v>
      </c>
      <c r="E669" s="281">
        <v>1155.850015</v>
      </c>
      <c r="F669" s="281">
        <v>1298.2012830000001</v>
      </c>
      <c r="G669" s="82">
        <f t="shared" si="165"/>
        <v>1.945004999999992E-2</v>
      </c>
      <c r="H669" s="82">
        <f t="shared" si="166"/>
        <v>2.588154999999915E-3</v>
      </c>
      <c r="I669" s="82">
        <f t="shared" si="167"/>
        <v>6.4923129999999675E-3</v>
      </c>
      <c r="J669" s="82" t="str">
        <f t="shared" si="168"/>
        <v/>
      </c>
      <c r="K669" s="82" t="str">
        <f t="shared" si="169"/>
        <v/>
      </c>
      <c r="L669" s="82" t="str">
        <f t="shared" si="170"/>
        <v/>
      </c>
      <c r="N669">
        <f t="shared" si="174"/>
        <v>1594</v>
      </c>
      <c r="O669" s="212" cm="1">
        <f t="array" ref="O669">INDEX($A:$A,N669)</f>
        <v>45786</v>
      </c>
      <c r="P669" cm="1">
        <f t="array" ref="P669">INDEX(B:B,$N669)/INDEX(B:B,$N$2)*1000</f>
        <v>1269.8206011467939</v>
      </c>
      <c r="Q669" cm="1">
        <f t="array" ref="Q669">INDEX(C:C,$N669)/INDEX(C:C,$N$2)*1000</f>
        <v>1267.5119773273809</v>
      </c>
      <c r="R669" cm="1">
        <f t="array" ref="R669">INDEX(D:D,$N669)/INDEX(D:D,$N$2)*1000</f>
        <v>1267.9693075669852</v>
      </c>
      <c r="S669" cm="1">
        <f t="array" ref="S669">INDEX(E:E,$N669)/INDEX(E:E,$N$2)*1000</f>
        <v>1260.0787405521407</v>
      </c>
      <c r="T669" s="82">
        <f t="shared" si="175"/>
        <v>9.7418605946531893E-3</v>
      </c>
      <c r="U669" s="82">
        <f t="shared" si="176"/>
        <v>7.4332367752401752E-3</v>
      </c>
      <c r="V669" s="82">
        <f t="shared" si="177"/>
        <v>7.8905670148444636E-3</v>
      </c>
      <c r="W669" s="82" t="str">
        <f t="shared" si="171"/>
        <v/>
      </c>
      <c r="X669" s="82" t="str">
        <f t="shared" si="172"/>
        <v/>
      </c>
      <c r="Y669" s="82" t="str">
        <f t="shared" si="173"/>
        <v/>
      </c>
    </row>
    <row r="670" spans="1:25" ht="15.75" customHeight="1" x14ac:dyDescent="0.2">
      <c r="A670" s="211">
        <v>44441</v>
      </c>
      <c r="B670" s="281">
        <v>1175.967862</v>
      </c>
      <c r="C670" s="281">
        <v>1301.1731440000001</v>
      </c>
      <c r="D670" s="281">
        <v>1305.148866</v>
      </c>
      <c r="E670" s="281">
        <v>1157.226844</v>
      </c>
      <c r="F670" s="281">
        <v>1299.747678</v>
      </c>
      <c r="G670" s="82">
        <f t="shared" si="165"/>
        <v>1.8741017999999939E-2</v>
      </c>
      <c r="H670" s="82">
        <f t="shared" si="166"/>
        <v>1.4254660000001423E-3</v>
      </c>
      <c r="I670" s="82">
        <f t="shared" si="167"/>
        <v>5.4011880000000472E-3</v>
      </c>
      <c r="J670" s="82" t="str">
        <f t="shared" si="168"/>
        <v/>
      </c>
      <c r="K670" s="82" t="str">
        <f t="shared" si="169"/>
        <v/>
      </c>
      <c r="L670" s="82" t="str">
        <f t="shared" si="170"/>
        <v/>
      </c>
      <c r="N670">
        <f t="shared" si="174"/>
        <v>1595</v>
      </c>
      <c r="O670" s="212" cm="1">
        <f t="array" ref="O670">INDEX($A:$A,N670)</f>
        <v>45789</v>
      </c>
      <c r="P670" cm="1">
        <f t="array" ref="P670">INDEX(B:B,$N670)/INDEX(B:B,$N$2)*1000</f>
        <v>1279.9690402015488</v>
      </c>
      <c r="Q670" cm="1">
        <f t="array" ref="Q670">INDEX(C:C,$N670)/INDEX(C:C,$N$2)*1000</f>
        <v>1278.6792513772812</v>
      </c>
      <c r="R670" cm="1">
        <f t="array" ref="R670">INDEX(D:D,$N670)/INDEX(D:D,$N$2)*1000</f>
        <v>1278.9347541744869</v>
      </c>
      <c r="S670" cm="1">
        <f t="array" ref="S670">INDEX(E:E,$N670)/INDEX(E:E,$N$2)*1000</f>
        <v>1268.551846076645</v>
      </c>
      <c r="T670" s="82">
        <f t="shared" si="175"/>
        <v>1.1417194124903744E-2</v>
      </c>
      <c r="U670" s="82">
        <f t="shared" si="176"/>
        <v>1.0127405300636156E-2</v>
      </c>
      <c r="V670" s="82">
        <f t="shared" si="177"/>
        <v>1.0382908097841892E-2</v>
      </c>
      <c r="W670" s="82" t="str">
        <f t="shared" si="171"/>
        <v/>
      </c>
      <c r="X670" s="82" t="str">
        <f t="shared" si="172"/>
        <v/>
      </c>
      <c r="Y670" s="82" t="str">
        <f t="shared" si="173"/>
        <v/>
      </c>
    </row>
    <row r="671" spans="1:25" ht="15.75" customHeight="1" x14ac:dyDescent="0.2">
      <c r="A671" s="211">
        <v>44442</v>
      </c>
      <c r="B671" s="281">
        <v>1175.490063</v>
      </c>
      <c r="C671" s="281">
        <v>1300.3240840000001</v>
      </c>
      <c r="D671" s="281">
        <v>1304.3607059999999</v>
      </c>
      <c r="E671" s="281">
        <v>1156.240098</v>
      </c>
      <c r="F671" s="281">
        <v>1298.6394069999999</v>
      </c>
      <c r="G671" s="82">
        <f t="shared" si="165"/>
        <v>1.9249964999999973E-2</v>
      </c>
      <c r="H671" s="82">
        <f t="shared" si="166"/>
        <v>1.6846770000001924E-3</v>
      </c>
      <c r="I671" s="82">
        <f t="shared" si="167"/>
        <v>5.7212990000000442E-3</v>
      </c>
      <c r="J671" s="82" t="str">
        <f t="shared" si="168"/>
        <v/>
      </c>
      <c r="K671" s="82" t="str">
        <f t="shared" si="169"/>
        <v/>
      </c>
      <c r="L671" s="82" t="str">
        <f t="shared" si="170"/>
        <v/>
      </c>
      <c r="N671">
        <f t="shared" si="174"/>
        <v>1596</v>
      </c>
      <c r="O671" s="212" cm="1">
        <f t="array" ref="O671">INDEX($A:$A,N671)</f>
        <v>45790</v>
      </c>
      <c r="P671" cm="1">
        <f t="array" ref="P671">INDEX(B:B,$N671)/INDEX(B:B,$N$2)*1000</f>
        <v>1280.8478248194922</v>
      </c>
      <c r="Q671" cm="1">
        <f t="array" ref="Q671">INDEX(C:C,$N671)/INDEX(C:C,$N$2)*1000</f>
        <v>1279.7618902444899</v>
      </c>
      <c r="R671" cm="1">
        <f t="array" ref="R671">INDEX(D:D,$N671)/INDEX(D:D,$N$2)*1000</f>
        <v>1279.9770103577432</v>
      </c>
      <c r="S671" cm="1">
        <f t="array" ref="S671">INDEX(E:E,$N671)/INDEX(E:E,$N$2)*1000</f>
        <v>1269.2681815897583</v>
      </c>
      <c r="T671" s="82">
        <f t="shared" si="175"/>
        <v>1.1579643229733847E-2</v>
      </c>
      <c r="U671" s="82">
        <f t="shared" si="176"/>
        <v>1.0493708654731563E-2</v>
      </c>
      <c r="V671" s="82">
        <f t="shared" si="177"/>
        <v>1.0708828767984869E-2</v>
      </c>
      <c r="W671" s="82" t="str">
        <f t="shared" si="171"/>
        <v/>
      </c>
      <c r="X671" s="82" t="str">
        <f t="shared" si="172"/>
        <v/>
      </c>
      <c r="Y671" s="82" t="str">
        <f t="shared" si="173"/>
        <v/>
      </c>
    </row>
    <row r="672" spans="1:25" ht="15.75" customHeight="1" x14ac:dyDescent="0.2">
      <c r="A672" s="211">
        <v>44446</v>
      </c>
      <c r="B672" s="281">
        <v>1179.5828449999999</v>
      </c>
      <c r="C672" s="281">
        <v>1302.7148440000001</v>
      </c>
      <c r="D672" s="281">
        <v>1307.1824369999999</v>
      </c>
      <c r="E672" s="281">
        <v>1157.0660740000001</v>
      </c>
      <c r="F672" s="281">
        <v>1299.567108</v>
      </c>
      <c r="G672" s="82">
        <f t="shared" si="165"/>
        <v>2.2516770999999835E-2</v>
      </c>
      <c r="H672" s="82">
        <f t="shared" si="166"/>
        <v>3.1477360000001227E-3</v>
      </c>
      <c r="I672" s="82">
        <f t="shared" si="167"/>
        <v>7.6153289999999745E-3</v>
      </c>
      <c r="J672" s="82" t="str">
        <f t="shared" si="168"/>
        <v/>
      </c>
      <c r="K672" s="82" t="str">
        <f t="shared" si="169"/>
        <v/>
      </c>
      <c r="L672" s="82" t="str">
        <f t="shared" si="170"/>
        <v/>
      </c>
      <c r="N672">
        <f t="shared" si="174"/>
        <v>1597</v>
      </c>
      <c r="O672" s="212" cm="1">
        <f t="array" ref="O672">INDEX($A:$A,N672)</f>
        <v>45791</v>
      </c>
      <c r="P672" cm="1">
        <f t="array" ref="P672">INDEX(B:B,$N672)/INDEX(B:B,$N$2)*1000</f>
        <v>1281.2906614024257</v>
      </c>
      <c r="Q672" cm="1">
        <f t="array" ref="Q672">INDEX(C:C,$N672)/INDEX(C:C,$N$2)*1000</f>
        <v>1280.3087841805789</v>
      </c>
      <c r="R672" cm="1">
        <f t="array" ref="R672">INDEX(D:D,$N672)/INDEX(D:D,$N$2)*1000</f>
        <v>1280.5032913932894</v>
      </c>
      <c r="S672" cm="1">
        <f t="array" ref="S672">INDEX(E:E,$N672)/INDEX(E:E,$N$2)*1000</f>
        <v>1269.255331720005</v>
      </c>
      <c r="T672" s="82">
        <f t="shared" si="175"/>
        <v>1.2035329682420753E-2</v>
      </c>
      <c r="U672" s="82">
        <f t="shared" si="176"/>
        <v>1.1053452460573907E-2</v>
      </c>
      <c r="V672" s="82">
        <f t="shared" si="177"/>
        <v>1.1247959673284413E-2</v>
      </c>
      <c r="W672" s="82" t="str">
        <f t="shared" si="171"/>
        <v/>
      </c>
      <c r="X672" s="82" t="str">
        <f t="shared" si="172"/>
        <v/>
      </c>
      <c r="Y672" s="82" t="str">
        <f t="shared" si="173"/>
        <v/>
      </c>
    </row>
    <row r="673" spans="1:25" ht="15.75" customHeight="1" x14ac:dyDescent="0.2">
      <c r="A673" s="211">
        <v>44447</v>
      </c>
      <c r="B673" s="281">
        <v>1177.4851880000001</v>
      </c>
      <c r="C673" s="281">
        <v>1301.6545040000001</v>
      </c>
      <c r="D673" s="281">
        <v>1305.8690200000001</v>
      </c>
      <c r="E673" s="281">
        <v>1156.4356009999999</v>
      </c>
      <c r="F673" s="281">
        <v>1298.8589870000001</v>
      </c>
      <c r="G673" s="82">
        <f t="shared" si="165"/>
        <v>2.1049587000000203E-2</v>
      </c>
      <c r="H673" s="82">
        <f t="shared" si="166"/>
        <v>2.7955170000000182E-3</v>
      </c>
      <c r="I673" s="82">
        <f t="shared" si="167"/>
        <v>7.0100330000000214E-3</v>
      </c>
      <c r="J673" s="82" t="str">
        <f t="shared" si="168"/>
        <v/>
      </c>
      <c r="K673" s="82" t="str">
        <f t="shared" si="169"/>
        <v/>
      </c>
      <c r="L673" s="82" t="str">
        <f t="shared" si="170"/>
        <v/>
      </c>
      <c r="N673">
        <f t="shared" si="174"/>
        <v>1598</v>
      </c>
      <c r="O673" s="212" cm="1">
        <f t="array" ref="O673">INDEX($A:$A,N673)</f>
        <v>45792</v>
      </c>
      <c r="P673" cm="1">
        <f t="array" ref="P673">INDEX(B:B,$N673)/INDEX(B:B,$N$2)*1000</f>
        <v>1289.2639082460946</v>
      </c>
      <c r="Q673" cm="1">
        <f t="array" ref="Q673">INDEX(C:C,$N673)/INDEX(C:C,$N$2)*1000</f>
        <v>1287.724415038786</v>
      </c>
      <c r="R673" cm="1">
        <f t="array" ref="R673">INDEX(D:D,$N673)/INDEX(D:D,$N$2)*1000</f>
        <v>1288.0293830196822</v>
      </c>
      <c r="S673" cm="1">
        <f t="array" ref="S673">INDEX(E:E,$N673)/INDEX(E:E,$N$2)*1000</f>
        <v>1277.4425120857541</v>
      </c>
      <c r="T673" s="82">
        <f t="shared" si="175"/>
        <v>1.1821396160340555E-2</v>
      </c>
      <c r="U673" s="82">
        <f t="shared" si="176"/>
        <v>1.0281902953031932E-2</v>
      </c>
      <c r="V673" s="82">
        <f t="shared" si="177"/>
        <v>1.058687093392814E-2</v>
      </c>
      <c r="W673" s="82" t="str">
        <f t="shared" si="171"/>
        <v/>
      </c>
      <c r="X673" s="82" t="str">
        <f t="shared" si="172"/>
        <v/>
      </c>
      <c r="Y673" s="82" t="str">
        <f t="shared" si="173"/>
        <v/>
      </c>
    </row>
    <row r="674" spans="1:25" ht="15.75" customHeight="1" x14ac:dyDescent="0.2">
      <c r="A674" s="211">
        <v>44448</v>
      </c>
      <c r="B674" s="281">
        <v>1175.228873</v>
      </c>
      <c r="C674" s="281">
        <v>1300.2879559999999</v>
      </c>
      <c r="D674" s="281">
        <v>1304.2743539999999</v>
      </c>
      <c r="E674" s="281">
        <v>1155.922311</v>
      </c>
      <c r="F674" s="281">
        <v>1298.2824820000001</v>
      </c>
      <c r="G674" s="82">
        <f t="shared" si="165"/>
        <v>1.9306561999999985E-2</v>
      </c>
      <c r="H674" s="82">
        <f t="shared" si="166"/>
        <v>2.0054739999998219E-3</v>
      </c>
      <c r="I674" s="82">
        <f t="shared" si="167"/>
        <v>5.9918719999998305E-3</v>
      </c>
      <c r="J674" s="82" t="str">
        <f t="shared" si="168"/>
        <v/>
      </c>
      <c r="K674" s="82" t="str">
        <f t="shared" si="169"/>
        <v/>
      </c>
      <c r="L674" s="82" t="str">
        <f t="shared" si="170"/>
        <v/>
      </c>
      <c r="N674">
        <f t="shared" si="174"/>
        <v>1599</v>
      </c>
      <c r="O674" s="212" cm="1">
        <f t="array" ref="O674">INDEX($A:$A,N674)</f>
        <v>45793</v>
      </c>
      <c r="P674" cm="1">
        <f t="array" ref="P674">INDEX(B:B,$N674)/INDEX(B:B,$N$2)*1000</f>
        <v>1290.9898558120547</v>
      </c>
      <c r="Q674" cm="1">
        <f t="array" ref="Q674">INDEX(C:C,$N674)/INDEX(C:C,$N$2)*1000</f>
        <v>1289.7771527862635</v>
      </c>
      <c r="R674" cm="1">
        <f t="array" ref="R674">INDEX(D:D,$N674)/INDEX(D:D,$N$2)*1000</f>
        <v>1290.0173853451477</v>
      </c>
      <c r="S674" cm="1">
        <f t="array" ref="S674">INDEX(E:E,$N674)/INDEX(E:E,$N$2)*1000</f>
        <v>1278.705238334092</v>
      </c>
      <c r="T674" s="82">
        <f t="shared" si="175"/>
        <v>1.2284617477962683E-2</v>
      </c>
      <c r="U674" s="82">
        <f t="shared" si="176"/>
        <v>1.107191445217154E-2</v>
      </c>
      <c r="V674" s="82">
        <f t="shared" si="177"/>
        <v>1.1312147011055686E-2</v>
      </c>
      <c r="W674" s="82" t="str">
        <f t="shared" si="171"/>
        <v/>
      </c>
      <c r="X674" s="82" t="str">
        <f t="shared" si="172"/>
        <v/>
      </c>
      <c r="Y674" s="82" t="str">
        <f t="shared" si="173"/>
        <v/>
      </c>
    </row>
    <row r="675" spans="1:25" ht="15.75" customHeight="1" x14ac:dyDescent="0.2">
      <c r="A675" s="211">
        <v>44449</v>
      </c>
      <c r="B675" s="281">
        <v>1170.6884789999999</v>
      </c>
      <c r="C675" s="281">
        <v>1295.3594000000001</v>
      </c>
      <c r="D675" s="281">
        <v>1299.3118609999999</v>
      </c>
      <c r="E675" s="281">
        <v>1151.477678</v>
      </c>
      <c r="F675" s="281">
        <v>1293.2904599999999</v>
      </c>
      <c r="G675" s="82">
        <f t="shared" si="165"/>
        <v>1.9210800999999948E-2</v>
      </c>
      <c r="H675" s="82">
        <f t="shared" si="166"/>
        <v>2.0689400000001115E-3</v>
      </c>
      <c r="I675" s="82">
        <f t="shared" si="167"/>
        <v>6.0214009999999688E-3</v>
      </c>
      <c r="J675" s="82" t="str">
        <f t="shared" si="168"/>
        <v/>
      </c>
      <c r="K675" s="82" t="str">
        <f t="shared" si="169"/>
        <v/>
      </c>
      <c r="L675" s="82" t="str">
        <f t="shared" si="170"/>
        <v/>
      </c>
      <c r="N675">
        <f t="shared" si="174"/>
        <v>1600</v>
      </c>
      <c r="O675" s="212" cm="1">
        <f t="array" ref="O675">INDEX($A:$A,N675)</f>
        <v>45797</v>
      </c>
      <c r="P675" cm="1">
        <f t="array" ref="P675">INDEX(B:B,$N675)/INDEX(B:B,$N$2)*1000</f>
        <v>1285.568506750875</v>
      </c>
      <c r="Q675" cm="1">
        <f t="array" ref="Q675">INDEX(C:C,$N675)/INDEX(C:C,$N$2)*1000</f>
        <v>1283.7624073864656</v>
      </c>
      <c r="R675" cm="1">
        <f t="array" ref="R675">INDEX(D:D,$N675)/INDEX(D:D,$N$2)*1000</f>
        <v>1284.1201895743914</v>
      </c>
      <c r="S675" cm="1">
        <f t="array" ref="S675">INDEX(E:E,$N675)/INDEX(E:E,$N$2)*1000</f>
        <v>1273.1546877014703</v>
      </c>
      <c r="T675" s="82">
        <f t="shared" si="175"/>
        <v>1.2413819049404765E-2</v>
      </c>
      <c r="U675" s="82">
        <f t="shared" si="176"/>
        <v>1.0607719684995345E-2</v>
      </c>
      <c r="V675" s="82">
        <f t="shared" si="177"/>
        <v>1.0965501872921096E-2</v>
      </c>
      <c r="W675" s="82" t="str">
        <f t="shared" si="171"/>
        <v/>
      </c>
      <c r="X675" s="82" t="str">
        <f t="shared" si="172"/>
        <v/>
      </c>
      <c r="Y675" s="82" t="str">
        <f t="shared" si="173"/>
        <v/>
      </c>
    </row>
    <row r="676" spans="1:25" ht="15.75" customHeight="1" x14ac:dyDescent="0.2">
      <c r="A676" s="211">
        <v>44452</v>
      </c>
      <c r="B676" s="281">
        <v>1172.0083320000001</v>
      </c>
      <c r="C676" s="281">
        <v>1296.529317</v>
      </c>
      <c r="D676" s="281">
        <v>1300.5429160000001</v>
      </c>
      <c r="E676" s="281">
        <v>1152.104873</v>
      </c>
      <c r="F676" s="281">
        <v>1293.994899</v>
      </c>
      <c r="G676" s="82">
        <f t="shared" si="165"/>
        <v>1.9903459000000113E-2</v>
      </c>
      <c r="H676" s="82">
        <f t="shared" si="166"/>
        <v>2.5344179999999598E-3</v>
      </c>
      <c r="I676" s="82">
        <f t="shared" si="167"/>
        <v>6.5480170000000726E-3</v>
      </c>
      <c r="J676" s="82" t="str">
        <f t="shared" si="168"/>
        <v/>
      </c>
      <c r="K676" s="82" t="str">
        <f t="shared" si="169"/>
        <v/>
      </c>
      <c r="L676" s="82" t="str">
        <f t="shared" si="170"/>
        <v/>
      </c>
      <c r="N676">
        <f t="shared" si="174"/>
        <v>1601</v>
      </c>
      <c r="O676" s="212" cm="1">
        <f t="array" ref="O676">INDEX($A:$A,N676)</f>
        <v>45798</v>
      </c>
      <c r="P676" cm="1">
        <f t="array" ref="P676">INDEX(B:B,$N676)/INDEX(B:B,$N$2)*1000</f>
        <v>1273.61795124838</v>
      </c>
      <c r="Q676" cm="1">
        <f t="array" ref="Q676">INDEX(C:C,$N676)/INDEX(C:C,$N$2)*1000</f>
        <v>1271.8462916923427</v>
      </c>
      <c r="R676" cm="1">
        <f t="array" ref="R676">INDEX(D:D,$N676)/INDEX(D:D,$N$2)*1000</f>
        <v>1272.1972512068919</v>
      </c>
      <c r="S676" cm="1">
        <f t="array" ref="S676">INDEX(E:E,$N676)/INDEX(E:E,$N$2)*1000</f>
        <v>1261.7601804286614</v>
      </c>
      <c r="T676" s="82">
        <f t="shared" si="175"/>
        <v>1.1857770819718554E-2</v>
      </c>
      <c r="U676" s="82">
        <f t="shared" si="176"/>
        <v>1.0086111263681231E-2</v>
      </c>
      <c r="V676" s="82">
        <f t="shared" si="177"/>
        <v>1.0437070778230464E-2</v>
      </c>
      <c r="W676" s="82" t="str">
        <f t="shared" si="171"/>
        <v/>
      </c>
      <c r="X676" s="82" t="str">
        <f t="shared" si="172"/>
        <v/>
      </c>
      <c r="Y676" s="82" t="str">
        <f t="shared" si="173"/>
        <v/>
      </c>
    </row>
    <row r="677" spans="1:25" ht="15.75" customHeight="1" x14ac:dyDescent="0.2">
      <c r="A677" s="211">
        <v>44453</v>
      </c>
      <c r="B677" s="281">
        <v>1170.804891</v>
      </c>
      <c r="C677" s="281">
        <v>1295.9594500000001</v>
      </c>
      <c r="D677" s="281">
        <v>1299.820354</v>
      </c>
      <c r="E677" s="281">
        <v>1152.9228000000001</v>
      </c>
      <c r="F677" s="281">
        <v>1294.91356</v>
      </c>
      <c r="G677" s="82">
        <f t="shared" si="165"/>
        <v>1.7882090999999947E-2</v>
      </c>
      <c r="H677" s="82">
        <f t="shared" si="166"/>
        <v>1.0458900000000994E-3</v>
      </c>
      <c r="I677" s="82">
        <f t="shared" si="167"/>
        <v>4.9067939999999904E-3</v>
      </c>
      <c r="J677" s="82" t="str">
        <f t="shared" si="168"/>
        <v/>
      </c>
      <c r="K677" s="82" t="str">
        <f t="shared" si="169"/>
        <v/>
      </c>
      <c r="L677" s="82" t="str">
        <f t="shared" si="170"/>
        <v/>
      </c>
      <c r="N677">
        <f t="shared" si="174"/>
        <v>1602</v>
      </c>
      <c r="O677" s="212" cm="1">
        <f t="array" ref="O677">INDEX($A:$A,N677)</f>
        <v>45799</v>
      </c>
      <c r="P677" cm="1">
        <f t="array" ref="P677">INDEX(B:B,$N677)/INDEX(B:B,$N$2)*1000</f>
        <v>1271.6804615135297</v>
      </c>
      <c r="Q677" cm="1">
        <f t="array" ref="Q677">INDEX(C:C,$N677)/INDEX(C:C,$N$2)*1000</f>
        <v>1269.5295426084347</v>
      </c>
      <c r="R677" cm="1">
        <f t="array" ref="R677">INDEX(D:D,$N677)/INDEX(D:D,$N$2)*1000</f>
        <v>1269.9556320698439</v>
      </c>
      <c r="S677" cm="1">
        <f t="array" ref="S677">INDEX(E:E,$N677)/INDEX(E:E,$N$2)*1000</f>
        <v>1259.9151195902987</v>
      </c>
      <c r="T677" s="82">
        <f t="shared" si="175"/>
        <v>1.1765341923231063E-2</v>
      </c>
      <c r="U677" s="82">
        <f t="shared" si="176"/>
        <v>9.6144230181359949E-3</v>
      </c>
      <c r="V677" s="82">
        <f t="shared" si="177"/>
        <v>1.0040512479545214E-2</v>
      </c>
      <c r="W677" s="82" t="str">
        <f t="shared" si="171"/>
        <v/>
      </c>
      <c r="X677" s="82" t="str">
        <f t="shared" si="172"/>
        <v/>
      </c>
      <c r="Y677" s="82" t="str">
        <f t="shared" si="173"/>
        <v/>
      </c>
    </row>
    <row r="678" spans="1:25" ht="15.75" customHeight="1" x14ac:dyDescent="0.2">
      <c r="A678" s="211">
        <v>44454</v>
      </c>
      <c r="B678" s="281">
        <v>1171.5909610000001</v>
      </c>
      <c r="C678" s="281">
        <v>1296.153585</v>
      </c>
      <c r="D678" s="281">
        <v>1300.1489779999999</v>
      </c>
      <c r="E678" s="281">
        <v>1152.1325039999999</v>
      </c>
      <c r="F678" s="281">
        <v>1294.0259329999999</v>
      </c>
      <c r="G678" s="82">
        <f t="shared" si="165"/>
        <v>1.9458457000000179E-2</v>
      </c>
      <c r="H678" s="82">
        <f t="shared" si="166"/>
        <v>2.1276520000001256E-3</v>
      </c>
      <c r="I678" s="82">
        <f t="shared" si="167"/>
        <v>6.1230450000000474E-3</v>
      </c>
      <c r="J678" s="82" t="str">
        <f t="shared" si="168"/>
        <v/>
      </c>
      <c r="K678" s="82" t="str">
        <f t="shared" si="169"/>
        <v/>
      </c>
      <c r="L678" s="82" t="str">
        <f t="shared" si="170"/>
        <v/>
      </c>
      <c r="N678">
        <f t="shared" si="174"/>
        <v>1603</v>
      </c>
      <c r="O678" s="212" cm="1">
        <f t="array" ref="O678">INDEX($A:$A,N678)</f>
        <v>45800</v>
      </c>
      <c r="P678" cm="1">
        <f t="array" ref="P678">INDEX(B:B,$N678)/INDEX(B:B,$N$2)*1000</f>
        <v>1267.8488018762869</v>
      </c>
      <c r="Q678" cm="1">
        <f t="array" ref="Q678">INDEX(C:C,$N678)/INDEX(C:C,$N$2)*1000</f>
        <v>1265.7083930533313</v>
      </c>
      <c r="R678" cm="1">
        <f t="array" ref="R678">INDEX(D:D,$N678)/INDEX(D:D,$N$2)*1000</f>
        <v>1266.1324003874076</v>
      </c>
      <c r="S678" cm="1">
        <f t="array" ref="S678">INDEX(E:E,$N678)/INDEX(E:E,$N$2)*1000</f>
        <v>1256.8665152156152</v>
      </c>
      <c r="T678" s="82">
        <f t="shared" si="175"/>
        <v>1.0982286660671662E-2</v>
      </c>
      <c r="U678" s="82">
        <f t="shared" si="176"/>
        <v>8.8418778377160837E-3</v>
      </c>
      <c r="V678" s="82">
        <f t="shared" si="177"/>
        <v>9.2658851717924342E-3</v>
      </c>
      <c r="W678" s="82" t="str">
        <f t="shared" si="171"/>
        <v/>
      </c>
      <c r="X678" s="82" t="str">
        <f t="shared" si="172"/>
        <v/>
      </c>
      <c r="Y678" s="82" t="str">
        <f t="shared" si="173"/>
        <v/>
      </c>
    </row>
    <row r="679" spans="1:25" ht="15.75" customHeight="1" x14ac:dyDescent="0.2">
      <c r="A679" s="211">
        <v>44455</v>
      </c>
      <c r="B679" s="281">
        <v>1171.1969610000001</v>
      </c>
      <c r="C679" s="281">
        <v>1295.474909</v>
      </c>
      <c r="D679" s="281">
        <v>1299.5163319999999</v>
      </c>
      <c r="E679" s="281">
        <v>1151.931415</v>
      </c>
      <c r="F679" s="281">
        <v>1293.800078</v>
      </c>
      <c r="G679" s="82">
        <f t="shared" si="165"/>
        <v>1.9265546000000085E-2</v>
      </c>
      <c r="H679" s="82">
        <f t="shared" si="166"/>
        <v>1.6748310000000402E-3</v>
      </c>
      <c r="I679" s="82">
        <f t="shared" si="167"/>
        <v>5.7162539999999354E-3</v>
      </c>
      <c r="J679" s="82" t="str">
        <f t="shared" si="168"/>
        <v/>
      </c>
      <c r="K679" s="82" t="str">
        <f t="shared" si="169"/>
        <v/>
      </c>
      <c r="L679" s="82" t="str">
        <f t="shared" si="170"/>
        <v/>
      </c>
      <c r="N679">
        <f t="shared" si="174"/>
        <v>1604</v>
      </c>
      <c r="O679" s="212" cm="1">
        <f t="array" ref="O679">INDEX($A:$A,N679)</f>
        <v>45803</v>
      </c>
      <c r="P679" cm="1">
        <f t="array" ref="P679">INDEX(B:B,$N679)/INDEX(B:B,$N$2)*1000</f>
        <v>1275.0165453121137</v>
      </c>
      <c r="Q679" cm="1">
        <f t="array" ref="Q679">INDEX(C:C,$N679)/INDEX(C:C,$N$2)*1000</f>
        <v>1272.1201613960086</v>
      </c>
      <c r="R679" cm="1">
        <f t="array" ref="R679">INDEX(D:D,$N679)/INDEX(D:D,$N$2)*1000</f>
        <v>1272.6939245183007</v>
      </c>
      <c r="S679" cm="1">
        <f t="array" ref="S679">INDEX(E:E,$N679)/INDEX(E:E,$N$2)*1000</f>
        <v>1263.5652477975505</v>
      </c>
      <c r="T679" s="82">
        <f t="shared" si="175"/>
        <v>1.1451297514563294E-2</v>
      </c>
      <c r="U679" s="82">
        <f t="shared" si="176"/>
        <v>8.5549135984581432E-3</v>
      </c>
      <c r="V679" s="82">
        <f t="shared" si="177"/>
        <v>9.1286767207502638E-3</v>
      </c>
      <c r="W679" s="82" t="str">
        <f t="shared" si="171"/>
        <v/>
      </c>
      <c r="X679" s="82" t="str">
        <f t="shared" si="172"/>
        <v/>
      </c>
      <c r="Y679" s="82" t="str">
        <f t="shared" si="173"/>
        <v/>
      </c>
    </row>
    <row r="680" spans="1:25" ht="15.75" customHeight="1" x14ac:dyDescent="0.2">
      <c r="A680" s="211">
        <v>44456</v>
      </c>
      <c r="B680" s="281">
        <v>1165.5500320000001</v>
      </c>
      <c r="C680" s="281">
        <v>1290.4238310000001</v>
      </c>
      <c r="D680" s="281">
        <v>1294.212583</v>
      </c>
      <c r="E680" s="281">
        <v>1147.00488</v>
      </c>
      <c r="F680" s="281">
        <v>1288.266805</v>
      </c>
      <c r="G680" s="82">
        <f t="shared" si="165"/>
        <v>1.8545152000000144E-2</v>
      </c>
      <c r="H680" s="82">
        <f t="shared" si="166"/>
        <v>2.157026000000087E-3</v>
      </c>
      <c r="I680" s="82">
        <f t="shared" si="167"/>
        <v>5.9457780000000187E-3</v>
      </c>
      <c r="J680" s="82" t="str">
        <f t="shared" si="168"/>
        <v/>
      </c>
      <c r="K680" s="82" t="str">
        <f t="shared" si="169"/>
        <v/>
      </c>
      <c r="L680" s="82" t="str">
        <f t="shared" si="170"/>
        <v/>
      </c>
      <c r="N680">
        <f t="shared" si="174"/>
        <v>1605</v>
      </c>
      <c r="O680" s="212" cm="1">
        <f t="array" ref="O680">INDEX($A:$A,N680)</f>
        <v>45804</v>
      </c>
      <c r="P680" cm="1">
        <f t="array" ref="P680">INDEX(B:B,$N680)/INDEX(B:B,$N$2)*1000</f>
        <v>1283.4961575156378</v>
      </c>
      <c r="Q680" cm="1">
        <f t="array" ref="Q680">INDEX(C:C,$N680)/INDEX(C:C,$N$2)*1000</f>
        <v>1280.7533769590227</v>
      </c>
      <c r="R680" cm="1">
        <f t="array" ref="R680">INDEX(D:D,$N680)/INDEX(D:D,$N$2)*1000</f>
        <v>1281.2967123874846</v>
      </c>
      <c r="S680" cm="1">
        <f t="array" ref="S680">INDEX(E:E,$N680)/INDEX(E:E,$N$2)*1000</f>
        <v>1271.7796446852531</v>
      </c>
      <c r="T680" s="82">
        <f t="shared" si="175"/>
        <v>1.1716512830384771E-2</v>
      </c>
      <c r="U680" s="82">
        <f t="shared" si="176"/>
        <v>8.9737322737696561E-3</v>
      </c>
      <c r="V680" s="82">
        <f t="shared" si="177"/>
        <v>9.5170677022315426E-3</v>
      </c>
      <c r="W680" s="82" t="str">
        <f t="shared" si="171"/>
        <v/>
      </c>
      <c r="X680" s="82" t="str">
        <f t="shared" si="172"/>
        <v/>
      </c>
      <c r="Y680" s="82" t="str">
        <f t="shared" si="173"/>
        <v/>
      </c>
    </row>
    <row r="681" spans="1:25" ht="15.75" customHeight="1" x14ac:dyDescent="0.2">
      <c r="A681" s="211">
        <v>44459</v>
      </c>
      <c r="B681" s="281">
        <v>1155.570385</v>
      </c>
      <c r="C681" s="281">
        <v>1282.8217810000001</v>
      </c>
      <c r="D681" s="281">
        <v>1285.9055410000001</v>
      </c>
      <c r="E681" s="281">
        <v>1142.5277739999999</v>
      </c>
      <c r="F681" s="281">
        <v>1283.2383110000001</v>
      </c>
      <c r="G681" s="82">
        <f t="shared" si="165"/>
        <v>1.3042611000000079E-2</v>
      </c>
      <c r="H681" s="82" t="str">
        <f t="shared" si="166"/>
        <v/>
      </c>
      <c r="I681" s="82">
        <f t="shared" si="167"/>
        <v>2.6672300000000178E-3</v>
      </c>
      <c r="J681" s="82" t="str">
        <f t="shared" si="168"/>
        <v/>
      </c>
      <c r="K681" s="82">
        <f t="shared" si="169"/>
        <v>-4.1652999999996609E-4</v>
      </c>
      <c r="L681" s="82" t="str">
        <f t="shared" si="170"/>
        <v/>
      </c>
      <c r="N681">
        <f t="shared" si="174"/>
        <v>1606</v>
      </c>
      <c r="O681" s="212" cm="1">
        <f t="array" ref="O681">INDEX($A:$A,N681)</f>
        <v>45805</v>
      </c>
      <c r="P681" cm="1">
        <f t="array" ref="P681">INDEX(B:B,$N681)/INDEX(B:B,$N$2)*1000</f>
        <v>1281.3447326978046</v>
      </c>
      <c r="Q681" cm="1">
        <f t="array" ref="Q681">INDEX(C:C,$N681)/INDEX(C:C,$N$2)*1000</f>
        <v>1278.2267637954269</v>
      </c>
      <c r="R681" cm="1">
        <f t="array" ref="R681">INDEX(D:D,$N681)/INDEX(D:D,$N$2)*1000</f>
        <v>1278.8444225089004</v>
      </c>
      <c r="S681" cm="1">
        <f t="array" ref="S681">INDEX(E:E,$N681)/INDEX(E:E,$N$2)*1000</f>
        <v>1269.7472057938289</v>
      </c>
      <c r="T681" s="82">
        <f t="shared" si="175"/>
        <v>1.1597526903975676E-2</v>
      </c>
      <c r="U681" s="82">
        <f t="shared" si="176"/>
        <v>8.4795580015979803E-3</v>
      </c>
      <c r="V681" s="82">
        <f t="shared" si="177"/>
        <v>9.0972167150714534E-3</v>
      </c>
      <c r="W681" s="82" t="str">
        <f t="shared" si="171"/>
        <v/>
      </c>
      <c r="X681" s="82" t="str">
        <f t="shared" si="172"/>
        <v/>
      </c>
      <c r="Y681" s="82" t="str">
        <f t="shared" si="173"/>
        <v/>
      </c>
    </row>
    <row r="682" spans="1:25" ht="15.75" customHeight="1" x14ac:dyDescent="0.2">
      <c r="A682" s="211">
        <v>44460</v>
      </c>
      <c r="B682" s="281">
        <v>1158.302821</v>
      </c>
      <c r="C682" s="281">
        <v>1284.3607770000001</v>
      </c>
      <c r="D682" s="281">
        <v>1287.74341</v>
      </c>
      <c r="E682" s="281">
        <v>1143.7242429999999</v>
      </c>
      <c r="F682" s="281">
        <v>1284.5821350000001</v>
      </c>
      <c r="G682" s="82">
        <f t="shared" si="165"/>
        <v>1.4578578000000108E-2</v>
      </c>
      <c r="H682" s="82" t="str">
        <f t="shared" si="166"/>
        <v/>
      </c>
      <c r="I682" s="82">
        <f t="shared" si="167"/>
        <v>3.1612749999999322E-3</v>
      </c>
      <c r="J682" s="82" t="str">
        <f t="shared" si="168"/>
        <v/>
      </c>
      <c r="K682" s="82">
        <f t="shared" si="169"/>
        <v>-2.2135800000000927E-4</v>
      </c>
      <c r="L682" s="82" t="str">
        <f t="shared" si="170"/>
        <v/>
      </c>
      <c r="N682">
        <f t="shared" si="174"/>
        <v>1607</v>
      </c>
      <c r="O682" s="212" cm="1">
        <f t="array" ref="O682">INDEX($A:$A,N682)</f>
        <v>45806</v>
      </c>
      <c r="P682" cm="1">
        <f t="array" ref="P682">INDEX(B:B,$N682)/INDEX(B:B,$N$2)*1000</f>
        <v>1284.1752503603259</v>
      </c>
      <c r="Q682" cm="1">
        <f t="array" ref="Q682">INDEX(C:C,$N682)/INDEX(C:C,$N$2)*1000</f>
        <v>1281.3905189111933</v>
      </c>
      <c r="R682" cm="1">
        <f t="array" ref="R682">INDEX(D:D,$N682)/INDEX(D:D,$N$2)*1000</f>
        <v>1281.9421643837536</v>
      </c>
      <c r="S682" cm="1">
        <f t="array" ref="S682">INDEX(E:E,$N682)/INDEX(E:E,$N$2)*1000</f>
        <v>1272.8114048311163</v>
      </c>
      <c r="T682" s="82">
        <f t="shared" si="175"/>
        <v>1.1363845529209583E-2</v>
      </c>
      <c r="U682" s="82">
        <f t="shared" si="176"/>
        <v>8.5791140800770341E-3</v>
      </c>
      <c r="V682" s="82">
        <f t="shared" si="177"/>
        <v>9.1307595526373009E-3</v>
      </c>
      <c r="W682" s="82" t="str">
        <f t="shared" si="171"/>
        <v/>
      </c>
      <c r="X682" s="82" t="str">
        <f t="shared" si="172"/>
        <v/>
      </c>
      <c r="Y682" s="82" t="str">
        <f t="shared" si="173"/>
        <v/>
      </c>
    </row>
    <row r="683" spans="1:25" ht="15.75" customHeight="1" x14ac:dyDescent="0.2">
      <c r="A683" s="211">
        <v>44461</v>
      </c>
      <c r="B683" s="281">
        <v>1163.3487889999999</v>
      </c>
      <c r="C683" s="281">
        <v>1289.234422</v>
      </c>
      <c r="D683" s="281">
        <v>1292.772569</v>
      </c>
      <c r="E683" s="281">
        <v>1147.645616</v>
      </c>
      <c r="F683" s="281">
        <v>1288.9864520000001</v>
      </c>
      <c r="G683" s="82">
        <f t="shared" si="165"/>
        <v>1.5703172999999879E-2</v>
      </c>
      <c r="H683" s="82">
        <f t="shared" si="166"/>
        <v>2.4796999999989567E-4</v>
      </c>
      <c r="I683" s="82">
        <f t="shared" si="167"/>
        <v>3.7861169999998767E-3</v>
      </c>
      <c r="J683" s="82" t="str">
        <f t="shared" si="168"/>
        <v/>
      </c>
      <c r="K683" s="82" t="str">
        <f t="shared" si="169"/>
        <v/>
      </c>
      <c r="L683" s="82" t="str">
        <f t="shared" si="170"/>
        <v/>
      </c>
      <c r="N683">
        <f t="shared" si="174"/>
        <v>1608</v>
      </c>
      <c r="O683" s="212" cm="1">
        <f t="array" ref="O683">INDEX($A:$A,N683)</f>
        <v>45807</v>
      </c>
      <c r="P683" cm="1">
        <f t="array" ref="P683">INDEX(B:B,$N683)/INDEX(B:B,$N$2)*1000</f>
        <v>1282.5368796443242</v>
      </c>
      <c r="Q683" cm="1">
        <f t="array" ref="Q683">INDEX(C:C,$N683)/INDEX(C:C,$N$2)*1000</f>
        <v>1279.2894711094511</v>
      </c>
      <c r="R683" cm="1">
        <f t="array" ref="R683">INDEX(D:D,$N683)/INDEX(D:D,$N$2)*1000</f>
        <v>1279.9327706795907</v>
      </c>
      <c r="S683" cm="1">
        <f t="array" ref="S683">INDEX(E:E,$N683)/INDEX(E:E,$N$2)*1000</f>
        <v>1271.693152110824</v>
      </c>
      <c r="T683" s="82">
        <f t="shared" si="175"/>
        <v>1.0843727533500214E-2</v>
      </c>
      <c r="U683" s="82">
        <f t="shared" si="176"/>
        <v>7.5963189986271119E-3</v>
      </c>
      <c r="V683" s="82">
        <f t="shared" si="177"/>
        <v>8.2396185687666733E-3</v>
      </c>
      <c r="W683" s="82" t="str">
        <f t="shared" si="171"/>
        <v/>
      </c>
      <c r="X683" s="82" t="str">
        <f t="shared" si="172"/>
        <v/>
      </c>
      <c r="Y683" s="82" t="str">
        <f t="shared" si="173"/>
        <v/>
      </c>
    </row>
    <row r="684" spans="1:25" ht="15.75" customHeight="1" x14ac:dyDescent="0.2">
      <c r="A684" s="211">
        <v>44462</v>
      </c>
      <c r="B684" s="281">
        <v>1163.070191</v>
      </c>
      <c r="C684" s="281">
        <v>1287.662748</v>
      </c>
      <c r="D684" s="281">
        <v>1291.446475</v>
      </c>
      <c r="E684" s="281">
        <v>1144.6252400000001</v>
      </c>
      <c r="F684" s="281">
        <v>1285.5940949999999</v>
      </c>
      <c r="G684" s="82">
        <f t="shared" si="165"/>
        <v>1.8444950999999946E-2</v>
      </c>
      <c r="H684" s="82">
        <f t="shared" si="166"/>
        <v>2.0686530000000401E-3</v>
      </c>
      <c r="I684" s="82">
        <f t="shared" si="167"/>
        <v>5.8523800000000389E-3</v>
      </c>
      <c r="J684" s="82" t="str">
        <f t="shared" si="168"/>
        <v/>
      </c>
      <c r="K684" s="82" t="str">
        <f t="shared" si="169"/>
        <v/>
      </c>
      <c r="L684" s="82" t="str">
        <f t="shared" si="170"/>
        <v/>
      </c>
      <c r="N684">
        <f t="shared" si="174"/>
        <v>1609</v>
      </c>
      <c r="O684" s="212" cm="1">
        <f t="array" ref="O684">INDEX($A:$A,N684)</f>
        <v>45810</v>
      </c>
      <c r="P684" cm="1">
        <f t="array" ref="P684">INDEX(B:B,$N684)/INDEX(B:B,$N$2)*1000</f>
        <v>1284.5601479756003</v>
      </c>
      <c r="Q684" cm="1">
        <f t="array" ref="Q684">INDEX(C:C,$N684)/INDEX(C:C,$N$2)*1000</f>
        <v>1281.1695774327743</v>
      </c>
      <c r="R684" cm="1">
        <f t="array" ref="R684">INDEX(D:D,$N684)/INDEX(D:D,$N$2)*1000</f>
        <v>1281.8412371652598</v>
      </c>
      <c r="S684" cm="1">
        <f t="array" ref="S684">INDEX(E:E,$N684)/INDEX(E:E,$N$2)*1000</f>
        <v>1273.397078287117</v>
      </c>
      <c r="T684" s="82">
        <f t="shared" si="175"/>
        <v>1.1163069688483346E-2</v>
      </c>
      <c r="U684" s="82">
        <f t="shared" si="176"/>
        <v>7.7724991456573208E-3</v>
      </c>
      <c r="V684" s="82">
        <f t="shared" si="177"/>
        <v>8.4441588781428434E-3</v>
      </c>
      <c r="W684" s="82" t="str">
        <f t="shared" si="171"/>
        <v/>
      </c>
      <c r="X684" s="82" t="str">
        <f t="shared" si="172"/>
        <v/>
      </c>
      <c r="Y684" s="82" t="str">
        <f t="shared" si="173"/>
        <v/>
      </c>
    </row>
    <row r="685" spans="1:25" ht="15.75" customHeight="1" x14ac:dyDescent="0.2">
      <c r="A685" s="211">
        <v>44463</v>
      </c>
      <c r="B685" s="281">
        <v>1157.9277609999999</v>
      </c>
      <c r="C685" s="281">
        <v>1282.5022140000001</v>
      </c>
      <c r="D685" s="281">
        <v>1286.1652549999999</v>
      </c>
      <c r="E685" s="281">
        <v>1139.293177</v>
      </c>
      <c r="F685" s="281">
        <v>1279.6053509999999</v>
      </c>
      <c r="G685" s="82">
        <f t="shared" si="165"/>
        <v>1.8634583999999906E-2</v>
      </c>
      <c r="H685" s="82">
        <f t="shared" si="166"/>
        <v>2.8968630000001669E-3</v>
      </c>
      <c r="I685" s="82">
        <f t="shared" si="167"/>
        <v>6.5599039999999602E-3</v>
      </c>
      <c r="J685" s="82" t="str">
        <f t="shared" si="168"/>
        <v/>
      </c>
      <c r="K685" s="82" t="str">
        <f t="shared" si="169"/>
        <v/>
      </c>
      <c r="L685" s="82" t="str">
        <f t="shared" si="170"/>
        <v/>
      </c>
      <c r="N685">
        <f t="shared" si="174"/>
        <v>1610</v>
      </c>
      <c r="O685" s="212" cm="1">
        <f t="array" ref="O685">INDEX($A:$A,N685)</f>
        <v>45811</v>
      </c>
      <c r="P685" cm="1">
        <f t="array" ref="P685">INDEX(B:B,$N685)/INDEX(B:B,$N$2)*1000</f>
        <v>1283.6470110064402</v>
      </c>
      <c r="Q685" cm="1">
        <f t="array" ref="Q685">INDEX(C:C,$N685)/INDEX(C:C,$N$2)*1000</f>
        <v>1281.6376717235889</v>
      </c>
      <c r="R685" cm="1">
        <f t="array" ref="R685">INDEX(D:D,$N685)/INDEX(D:D,$N$2)*1000</f>
        <v>1282.0357150276511</v>
      </c>
      <c r="S685" cm="1">
        <f t="array" ref="S685">INDEX(E:E,$N685)/INDEX(E:E,$N$2)*1000</f>
        <v>1272.5699058413059</v>
      </c>
      <c r="T685" s="82">
        <f t="shared" si="175"/>
        <v>1.1077105165134299E-2</v>
      </c>
      <c r="U685" s="82">
        <f t="shared" si="176"/>
        <v>9.0677658822830836E-3</v>
      </c>
      <c r="V685" s="82">
        <f t="shared" si="177"/>
        <v>9.4658091863452677E-3</v>
      </c>
      <c r="W685" s="82" t="str">
        <f t="shared" si="171"/>
        <v/>
      </c>
      <c r="X685" s="82" t="str">
        <f t="shared" si="172"/>
        <v/>
      </c>
      <c r="Y685" s="82" t="str">
        <f t="shared" si="173"/>
        <v/>
      </c>
    </row>
    <row r="686" spans="1:25" ht="15.75" customHeight="1" x14ac:dyDescent="0.2">
      <c r="A686" s="211">
        <v>44466</v>
      </c>
      <c r="B686" s="281">
        <v>1156.9529660000001</v>
      </c>
      <c r="C686" s="281">
        <v>1281.7808199999999</v>
      </c>
      <c r="D686" s="281">
        <v>1285.3708690000001</v>
      </c>
      <c r="E686" s="281">
        <v>1138.136082</v>
      </c>
      <c r="F686" s="281">
        <v>1278.3057510000001</v>
      </c>
      <c r="G686" s="82">
        <f t="shared" si="165"/>
        <v>1.8816884000000072E-2</v>
      </c>
      <c r="H686" s="82">
        <f t="shared" si="166"/>
        <v>3.4750689999998485E-3</v>
      </c>
      <c r="I686" s="82">
        <f t="shared" si="167"/>
        <v>7.065117999999984E-3</v>
      </c>
      <c r="J686" s="82" t="str">
        <f t="shared" si="168"/>
        <v/>
      </c>
      <c r="K686" s="82" t="str">
        <f t="shared" si="169"/>
        <v/>
      </c>
      <c r="L686" s="82" t="str">
        <f t="shared" si="170"/>
        <v/>
      </c>
      <c r="N686">
        <f t="shared" si="174"/>
        <v>1611</v>
      </c>
      <c r="O686" s="212" cm="1">
        <f t="array" ref="O686">INDEX($A:$A,N686)</f>
        <v>45812</v>
      </c>
      <c r="P686" cm="1">
        <f t="array" ref="P686">INDEX(B:B,$N686)/INDEX(B:B,$N$2)*1000</f>
        <v>1284.4839124918378</v>
      </c>
      <c r="Q686" cm="1">
        <f t="array" ref="Q686">INDEX(C:C,$N686)/INDEX(C:C,$N$2)*1000</f>
        <v>1283.189794732808</v>
      </c>
      <c r="R686" cm="1">
        <f t="array" ref="R686">INDEX(D:D,$N686)/INDEX(D:D,$N$2)*1000</f>
        <v>1283.4461552855269</v>
      </c>
      <c r="S686" cm="1">
        <f t="array" ref="S686">INDEX(E:E,$N686)/INDEX(E:E,$N$2)*1000</f>
        <v>1273.4134216179798</v>
      </c>
      <c r="T686" s="82">
        <f t="shared" si="175"/>
        <v>1.1070490873858035E-2</v>
      </c>
      <c r="U686" s="82">
        <f t="shared" si="176"/>
        <v>9.7763731148281744E-3</v>
      </c>
      <c r="V686" s="82">
        <f t="shared" si="177"/>
        <v>1.0032733667547063E-2</v>
      </c>
      <c r="W686" s="82" t="str">
        <f t="shared" si="171"/>
        <v/>
      </c>
      <c r="X686" s="82" t="str">
        <f t="shared" si="172"/>
        <v/>
      </c>
      <c r="Y686" s="82" t="str">
        <f t="shared" si="173"/>
        <v/>
      </c>
    </row>
    <row r="687" spans="1:25" ht="15.75" customHeight="1" x14ac:dyDescent="0.2">
      <c r="A687" s="211">
        <v>44467</v>
      </c>
      <c r="B687" s="281">
        <v>1143.933755</v>
      </c>
      <c r="C687" s="281">
        <v>1269.9300599999999</v>
      </c>
      <c r="D687" s="281">
        <v>1272.9776280000001</v>
      </c>
      <c r="E687" s="281">
        <v>1128.996451</v>
      </c>
      <c r="F687" s="281">
        <v>1268.040508</v>
      </c>
      <c r="G687" s="82">
        <f t="shared" si="165"/>
        <v>1.493730400000004E-2</v>
      </c>
      <c r="H687" s="82">
        <f t="shared" si="166"/>
        <v>1.8895519999998669E-3</v>
      </c>
      <c r="I687" s="82">
        <f t="shared" si="167"/>
        <v>4.93712000000005E-3</v>
      </c>
      <c r="J687" s="82" t="str">
        <f t="shared" si="168"/>
        <v/>
      </c>
      <c r="K687" s="82" t="str">
        <f t="shared" si="169"/>
        <v/>
      </c>
      <c r="L687" s="82" t="str">
        <f t="shared" si="170"/>
        <v/>
      </c>
      <c r="N687">
        <f t="shared" si="174"/>
        <v>1612</v>
      </c>
      <c r="O687" s="212" cm="1">
        <f t="array" ref="O687">INDEX($A:$A,N687)</f>
        <v>45813</v>
      </c>
      <c r="P687" cm="1">
        <f t="array" ref="P687">INDEX(B:B,$N687)/INDEX(B:B,$N$2)*1000</f>
        <v>1283.0897227220739</v>
      </c>
      <c r="Q687" cm="1">
        <f t="array" ref="Q687">INDEX(C:C,$N687)/INDEX(C:C,$N$2)*1000</f>
        <v>1281.2874663194132</v>
      </c>
      <c r="R687" cm="1">
        <f t="array" ref="R687">INDEX(D:D,$N687)/INDEX(D:D,$N$2)*1000</f>
        <v>1281.6444875379352</v>
      </c>
      <c r="S687" cm="1">
        <f t="array" ref="S687">INDEX(E:E,$N687)/INDEX(E:E,$N$2)*1000</f>
        <v>1272.0096618264017</v>
      </c>
      <c r="T687" s="82">
        <f t="shared" si="175"/>
        <v>1.1080060895672204E-2</v>
      </c>
      <c r="U687" s="82">
        <f t="shared" si="176"/>
        <v>9.2778044930114448E-3</v>
      </c>
      <c r="V687" s="82">
        <f t="shared" si="177"/>
        <v>9.634825711533495E-3</v>
      </c>
      <c r="W687" s="82" t="str">
        <f t="shared" si="171"/>
        <v/>
      </c>
      <c r="X687" s="82" t="str">
        <f t="shared" si="172"/>
        <v/>
      </c>
      <c r="Y687" s="82" t="str">
        <f t="shared" si="173"/>
        <v/>
      </c>
    </row>
    <row r="688" spans="1:25" ht="15.75" customHeight="1" x14ac:dyDescent="0.2">
      <c r="A688" s="211">
        <v>44468</v>
      </c>
      <c r="B688" s="281">
        <v>1145.6670630000001</v>
      </c>
      <c r="C688" s="281">
        <v>1271.364804</v>
      </c>
      <c r="D688" s="281">
        <v>1274.5124980000001</v>
      </c>
      <c r="E688" s="281">
        <v>1129.5011039999999</v>
      </c>
      <c r="F688" s="281">
        <v>1268.607313</v>
      </c>
      <c r="G688" s="82">
        <f t="shared" si="165"/>
        <v>1.6165959000000157E-2</v>
      </c>
      <c r="H688" s="82">
        <f t="shared" si="166"/>
        <v>2.7574910000000728E-3</v>
      </c>
      <c r="I688" s="82">
        <f t="shared" si="167"/>
        <v>5.905185000000074E-3</v>
      </c>
      <c r="J688" s="82" t="str">
        <f t="shared" si="168"/>
        <v/>
      </c>
      <c r="K688" s="82" t="str">
        <f t="shared" si="169"/>
        <v/>
      </c>
      <c r="L688" s="82" t="str">
        <f t="shared" si="170"/>
        <v/>
      </c>
      <c r="N688">
        <f t="shared" si="174"/>
        <v>1613</v>
      </c>
      <c r="O688" s="212" cm="1">
        <f t="array" ref="O688">INDEX($A:$A,N688)</f>
        <v>45814</v>
      </c>
      <c r="P688" cm="1">
        <f t="array" ref="P688">INDEX(B:B,$N688)/INDEX(B:B,$N$2)*1000</f>
        <v>1282.75206113584</v>
      </c>
      <c r="Q688" cm="1">
        <f t="array" ref="Q688">INDEX(C:C,$N688)/INDEX(C:C,$N$2)*1000</f>
        <v>1282.0586499725878</v>
      </c>
      <c r="R688" cm="1">
        <f t="array" ref="R688">INDEX(D:D,$N688)/INDEX(D:D,$N$2)*1000</f>
        <v>1282.1960124116688</v>
      </c>
      <c r="S688" cm="1">
        <f t="array" ref="S688">INDEX(E:E,$N688)/INDEX(E:E,$N$2)*1000</f>
        <v>1271.6515650474848</v>
      </c>
      <c r="T688" s="82">
        <f t="shared" si="175"/>
        <v>1.1100496088355158E-2</v>
      </c>
      <c r="U688" s="82">
        <f t="shared" si="176"/>
        <v>1.0407084925102936E-2</v>
      </c>
      <c r="V688" s="82">
        <f t="shared" si="177"/>
        <v>1.0544447364183952E-2</v>
      </c>
      <c r="W688" s="82" t="str">
        <f t="shared" si="171"/>
        <v/>
      </c>
      <c r="X688" s="82" t="str">
        <f t="shared" si="172"/>
        <v/>
      </c>
      <c r="Y688" s="82" t="str">
        <f t="shared" si="173"/>
        <v/>
      </c>
    </row>
    <row r="689" spans="1:25" ht="15.75" customHeight="1" x14ac:dyDescent="0.2">
      <c r="A689" s="211">
        <v>44469</v>
      </c>
      <c r="B689" s="281">
        <v>1137.3770709999999</v>
      </c>
      <c r="C689" s="281">
        <v>1263.6760059999999</v>
      </c>
      <c r="D689" s="281">
        <v>1266.506142</v>
      </c>
      <c r="E689" s="281">
        <v>1124.3126709999999</v>
      </c>
      <c r="F689" s="281">
        <v>1262.7798869999999</v>
      </c>
      <c r="G689" s="82">
        <f t="shared" si="165"/>
        <v>1.3064399999999978E-2</v>
      </c>
      <c r="H689" s="82">
        <f t="shared" si="166"/>
        <v>8.9611899999999882E-4</v>
      </c>
      <c r="I689" s="82">
        <f t="shared" si="167"/>
        <v>3.7262550000000372E-3</v>
      </c>
      <c r="J689" s="82" t="str">
        <f t="shared" si="168"/>
        <v/>
      </c>
      <c r="K689" s="82" t="str">
        <f t="shared" si="169"/>
        <v/>
      </c>
      <c r="L689" s="82" t="str">
        <f t="shared" si="170"/>
        <v/>
      </c>
      <c r="N689">
        <f t="shared" si="174"/>
        <v>1614</v>
      </c>
      <c r="O689" s="212" cm="1">
        <f t="array" ref="O689">INDEX($A:$A,N689)</f>
        <v>45817</v>
      </c>
      <c r="P689" cm="1">
        <f t="array" ref="P689">INDEX(B:B,$N689)/INDEX(B:B,$N$2)*1000</f>
        <v>1281.1600168560867</v>
      </c>
      <c r="Q689" cm="1">
        <f t="array" ref="Q689">INDEX(C:C,$N689)/INDEX(C:C,$N$2)*1000</f>
        <v>1281.3881300235696</v>
      </c>
      <c r="R689" cm="1">
        <f t="array" ref="R689">INDEX(D:D,$N689)/INDEX(D:D,$N$2)*1000</f>
        <v>1281.3429419013621</v>
      </c>
      <c r="S689" cm="1">
        <f t="array" ref="S689">INDEX(E:E,$N689)/INDEX(E:E,$N$2)*1000</f>
        <v>1270.0292767694953</v>
      </c>
      <c r="T689" s="82">
        <f t="shared" si="175"/>
        <v>1.1130740086591458E-2</v>
      </c>
      <c r="U689" s="82">
        <f t="shared" si="176"/>
        <v>1.1358853254074347E-2</v>
      </c>
      <c r="V689" s="82">
        <f t="shared" si="177"/>
        <v>1.1313665131866855E-2</v>
      </c>
      <c r="W689" s="82" t="str">
        <f t="shared" si="171"/>
        <v/>
      </c>
      <c r="X689" s="82" t="str">
        <f t="shared" si="172"/>
        <v/>
      </c>
      <c r="Y689" s="82" t="str">
        <f t="shared" si="173"/>
        <v/>
      </c>
    </row>
    <row r="690" spans="1:25" ht="15.75" customHeight="1" x14ac:dyDescent="0.2">
      <c r="A690" s="211">
        <v>44470</v>
      </c>
      <c r="B690" s="281">
        <v>1142.9109739999999</v>
      </c>
      <c r="C690" s="281">
        <v>1269.8575040000001</v>
      </c>
      <c r="D690" s="281">
        <v>1272.6949540000001</v>
      </c>
      <c r="E690" s="281">
        <v>1129.6933630000001</v>
      </c>
      <c r="F690" s="281">
        <v>1268.8232499999999</v>
      </c>
      <c r="G690" s="82">
        <f t="shared" si="165"/>
        <v>1.3217610999999806E-2</v>
      </c>
      <c r="H690" s="82">
        <f t="shared" si="166"/>
        <v>1.0342540000001462E-3</v>
      </c>
      <c r="I690" s="82">
        <f t="shared" si="167"/>
        <v>3.8717040000001363E-3</v>
      </c>
      <c r="J690" s="82" t="str">
        <f t="shared" si="168"/>
        <v/>
      </c>
      <c r="K690" s="82" t="str">
        <f t="shared" si="169"/>
        <v/>
      </c>
      <c r="L690" s="82" t="str">
        <f t="shared" si="170"/>
        <v/>
      </c>
      <c r="N690">
        <f t="shared" si="174"/>
        <v>1615</v>
      </c>
      <c r="O690" s="212" cm="1">
        <f t="array" ref="O690">INDEX($A:$A,N690)</f>
        <v>45818</v>
      </c>
      <c r="P690" cm="1">
        <f t="array" ref="P690">INDEX(B:B,$N690)/INDEX(B:B,$N$2)*1000</f>
        <v>1284.4081574938077</v>
      </c>
      <c r="Q690" cm="1">
        <f t="array" ref="Q690">INDEX(C:C,$N690)/INDEX(C:C,$N$2)*1000</f>
        <v>1285.3323137617324</v>
      </c>
      <c r="R690" cm="1">
        <f t="array" ref="R690">INDEX(D:D,$N690)/INDEX(D:D,$N$2)*1000</f>
        <v>1285.1492432191017</v>
      </c>
      <c r="S690" cm="1">
        <f t="array" ref="S690">INDEX(E:E,$N690)/INDEX(E:E,$N$2)*1000</f>
        <v>1273.2849802859364</v>
      </c>
      <c r="T690" s="82">
        <f t="shared" si="175"/>
        <v>1.1123177207871322E-2</v>
      </c>
      <c r="U690" s="82">
        <f t="shared" si="176"/>
        <v>1.2047333475795995E-2</v>
      </c>
      <c r="V690" s="82">
        <f t="shared" si="177"/>
        <v>1.1864262933165264E-2</v>
      </c>
      <c r="W690" s="82" t="str">
        <f t="shared" si="171"/>
        <v/>
      </c>
      <c r="X690" s="82" t="str">
        <f t="shared" si="172"/>
        <v/>
      </c>
      <c r="Y690" s="82" t="str">
        <f t="shared" si="173"/>
        <v/>
      </c>
    </row>
    <row r="691" spans="1:25" ht="15.75" customHeight="1" x14ac:dyDescent="0.2">
      <c r="A691" s="211">
        <v>44473</v>
      </c>
      <c r="B691" s="281">
        <v>1133.9486429999999</v>
      </c>
      <c r="C691" s="281">
        <v>1261.4469309999999</v>
      </c>
      <c r="D691" s="281">
        <v>1263.9602279999999</v>
      </c>
      <c r="E691" s="281">
        <v>1124.418694</v>
      </c>
      <c r="F691" s="281">
        <v>1262.898968</v>
      </c>
      <c r="G691" s="82">
        <f t="shared" si="165"/>
        <v>9.5299489999999872E-3</v>
      </c>
      <c r="H691" s="82" t="str">
        <f t="shared" si="166"/>
        <v/>
      </c>
      <c r="I691" s="82">
        <f t="shared" si="167"/>
        <v>1.0612599999999474E-3</v>
      </c>
      <c r="J691" s="82" t="str">
        <f t="shared" si="168"/>
        <v/>
      </c>
      <c r="K691" s="82">
        <f t="shared" si="169"/>
        <v>-1.4520370000000184E-3</v>
      </c>
      <c r="L691" s="82" t="str">
        <f t="shared" si="170"/>
        <v/>
      </c>
      <c r="N691">
        <f t="shared" si="174"/>
        <v>1616</v>
      </c>
      <c r="O691" s="212" cm="1">
        <f t="array" ref="O691">INDEX($A:$A,N691)</f>
        <v>45819</v>
      </c>
      <c r="P691" cm="1">
        <f t="array" ref="P691">INDEX(B:B,$N691)/INDEX(B:B,$N$2)*1000</f>
        <v>1284.5329315511008</v>
      </c>
      <c r="Q691" cm="1">
        <f t="array" ref="Q691">INDEX(C:C,$N691)/INDEX(C:C,$N$2)*1000</f>
        <v>1285.7862343310703</v>
      </c>
      <c r="R691" cm="1">
        <f t="array" ref="R691">INDEX(D:D,$N691)/INDEX(D:D,$N$2)*1000</f>
        <v>1285.5379599916891</v>
      </c>
      <c r="S691" cm="1">
        <f t="array" ref="S691">INDEX(E:E,$N691)/INDEX(E:E,$N$2)*1000</f>
        <v>1273.397920295834</v>
      </c>
      <c r="T691" s="82">
        <f t="shared" si="175"/>
        <v>1.1135011255266818E-2</v>
      </c>
      <c r="U691" s="82">
        <f t="shared" si="176"/>
        <v>1.2388314035236363E-2</v>
      </c>
      <c r="V691" s="82">
        <f t="shared" si="177"/>
        <v>1.2140039695855193E-2</v>
      </c>
      <c r="W691" s="82" t="str">
        <f t="shared" si="171"/>
        <v/>
      </c>
      <c r="X691" s="82" t="str">
        <f t="shared" si="172"/>
        <v/>
      </c>
      <c r="Y691" s="82" t="str">
        <f t="shared" si="173"/>
        <v/>
      </c>
    </row>
    <row r="692" spans="1:25" ht="15.75" customHeight="1" x14ac:dyDescent="0.2">
      <c r="A692" s="211">
        <v>44474</v>
      </c>
      <c r="B692" s="281">
        <v>1138.4846669999999</v>
      </c>
      <c r="C692" s="281">
        <v>1265.0814350000001</v>
      </c>
      <c r="D692" s="281">
        <v>1267.880212</v>
      </c>
      <c r="E692" s="281">
        <v>1125.8112430000001</v>
      </c>
      <c r="F692" s="281">
        <v>1264.463019</v>
      </c>
      <c r="G692" s="82">
        <f t="shared" si="165"/>
        <v>1.2673423999999841E-2</v>
      </c>
      <c r="H692" s="82">
        <f t="shared" si="166"/>
        <v>6.1841600000002472E-4</v>
      </c>
      <c r="I692" s="82">
        <f t="shared" si="167"/>
        <v>3.4171929999999976E-3</v>
      </c>
      <c r="J692" s="82" t="str">
        <f t="shared" si="168"/>
        <v/>
      </c>
      <c r="K692" s="82" t="str">
        <f t="shared" si="169"/>
        <v/>
      </c>
      <c r="L692" s="82" t="str">
        <f t="shared" si="170"/>
        <v/>
      </c>
      <c r="N692">
        <f t="shared" si="174"/>
        <v>1617</v>
      </c>
      <c r="O692" s="212" cm="1">
        <f t="array" ref="O692">INDEX($A:$A,N692)</f>
        <v>45820</v>
      </c>
      <c r="P692" cm="1">
        <f t="array" ref="P692">INDEX(B:B,$N692)/INDEX(B:B,$N$2)*1000</f>
        <v>1284.4295072350887</v>
      </c>
      <c r="Q692" cm="1">
        <f t="array" ref="Q692">INDEX(C:C,$N692)/INDEX(C:C,$N$2)*1000</f>
        <v>1285.7598168056379</v>
      </c>
      <c r="R692" cm="1">
        <f t="array" ref="R692">INDEX(D:D,$N692)/INDEX(D:D,$N$2)*1000</f>
        <v>1285.4962886198632</v>
      </c>
      <c r="S692" cm="1">
        <f t="array" ref="S692">INDEX(E:E,$N692)/INDEX(E:E,$N$2)*1000</f>
        <v>1273.2961937807804</v>
      </c>
      <c r="T692" s="82">
        <f t="shared" si="175"/>
        <v>1.1133313454308336E-2</v>
      </c>
      <c r="U692" s="82">
        <f t="shared" si="176"/>
        <v>1.2463623024857498E-2</v>
      </c>
      <c r="V692" s="82">
        <f t="shared" si="177"/>
        <v>1.2200094839082794E-2</v>
      </c>
      <c r="W692" s="82" t="str">
        <f t="shared" si="171"/>
        <v/>
      </c>
      <c r="X692" s="82" t="str">
        <f t="shared" si="172"/>
        <v/>
      </c>
      <c r="Y692" s="82" t="str">
        <f t="shared" si="173"/>
        <v/>
      </c>
    </row>
    <row r="693" spans="1:25" ht="15.75" customHeight="1" x14ac:dyDescent="0.2">
      <c r="A693" s="211">
        <v>44475</v>
      </c>
      <c r="B693" s="281">
        <v>1139.5874220000001</v>
      </c>
      <c r="C693" s="281">
        <v>1267.0701200000001</v>
      </c>
      <c r="D693" s="281">
        <v>1269.7226680000001</v>
      </c>
      <c r="E693" s="281">
        <v>1127.6615449999999</v>
      </c>
      <c r="F693" s="281">
        <v>1266.5411999999999</v>
      </c>
      <c r="G693" s="82">
        <f t="shared" si="165"/>
        <v>1.1925877000000128E-2</v>
      </c>
      <c r="H693" s="82">
        <f t="shared" si="166"/>
        <v>5.289200000001983E-4</v>
      </c>
      <c r="I693" s="82">
        <f t="shared" si="167"/>
        <v>3.1814680000002227E-3</v>
      </c>
      <c r="J693" s="82" t="str">
        <f t="shared" si="168"/>
        <v/>
      </c>
      <c r="K693" s="82" t="str">
        <f t="shared" si="169"/>
        <v/>
      </c>
      <c r="L693" s="82" t="str">
        <f t="shared" si="170"/>
        <v/>
      </c>
      <c r="N693">
        <f t="shared" si="174"/>
        <v>1618</v>
      </c>
      <c r="O693" s="212" cm="1">
        <f t="array" ref="O693">INDEX($A:$A,N693)</f>
        <v>45821</v>
      </c>
      <c r="P693" cm="1">
        <f t="array" ref="P693">INDEX(B:B,$N693)/INDEX(B:B,$N$2)*1000</f>
        <v>1277.1461627378992</v>
      </c>
      <c r="Q693" cm="1">
        <f t="array" ref="Q693">INDEX(C:C,$N693)/INDEX(C:C,$N$2)*1000</f>
        <v>1277.2868767084738</v>
      </c>
      <c r="R693" cm="1">
        <f t="array" ref="R693">INDEX(D:D,$N693)/INDEX(D:D,$N$2)*1000</f>
        <v>1277.2590030596564</v>
      </c>
      <c r="S693" cm="1">
        <f t="array" ref="S693">INDEX(E:E,$N693)/INDEX(E:E,$N$2)*1000</f>
        <v>1266.0446503902265</v>
      </c>
      <c r="T693" s="82">
        <f t="shared" si="175"/>
        <v>1.1101512347672725E-2</v>
      </c>
      <c r="U693" s="82">
        <f t="shared" si="176"/>
        <v>1.1242226318247277E-2</v>
      </c>
      <c r="V693" s="82">
        <f t="shared" si="177"/>
        <v>1.1214352669429899E-2</v>
      </c>
      <c r="W693" s="82" t="str">
        <f t="shared" si="171"/>
        <v/>
      </c>
      <c r="X693" s="82" t="str">
        <f t="shared" si="172"/>
        <v/>
      </c>
      <c r="Y693" s="82" t="str">
        <f t="shared" si="173"/>
        <v/>
      </c>
    </row>
    <row r="694" spans="1:25" ht="15.75" customHeight="1" x14ac:dyDescent="0.2">
      <c r="A694" s="211">
        <v>44476</v>
      </c>
      <c r="B694" s="281">
        <v>1142.787955</v>
      </c>
      <c r="C694" s="281">
        <v>1270.3958689999999</v>
      </c>
      <c r="D694" s="281">
        <v>1273.1012949999999</v>
      </c>
      <c r="E694" s="281">
        <v>1128.5120469999999</v>
      </c>
      <c r="F694" s="281">
        <v>1267.496447</v>
      </c>
      <c r="G694" s="82">
        <f t="shared" si="165"/>
        <v>1.4275908000000071E-2</v>
      </c>
      <c r="H694" s="82">
        <f t="shared" si="166"/>
        <v>2.8994219999999588E-3</v>
      </c>
      <c r="I694" s="82">
        <f t="shared" si="167"/>
        <v>5.604847999999947E-3</v>
      </c>
      <c r="J694" s="82" t="str">
        <f t="shared" si="168"/>
        <v/>
      </c>
      <c r="K694" s="82" t="str">
        <f t="shared" si="169"/>
        <v/>
      </c>
      <c r="L694" s="82" t="str">
        <f t="shared" si="170"/>
        <v/>
      </c>
      <c r="N694">
        <f t="shared" si="174"/>
        <v>1619</v>
      </c>
      <c r="O694" s="212" cm="1">
        <f t="array" ref="O694">INDEX($A:$A,N694)</f>
        <v>45824</v>
      </c>
      <c r="P694" cm="1">
        <f t="array" ref="P694">INDEX(B:B,$N694)/INDEX(B:B,$N$2)*1000</f>
        <v>1279.2165139136557</v>
      </c>
      <c r="Q694" cm="1">
        <f t="array" ref="Q694">INDEX(C:C,$N694)/INDEX(C:C,$N$2)*1000</f>
        <v>1280.2988429916707</v>
      </c>
      <c r="R694" cm="1">
        <f t="array" ref="R694">INDEX(D:D,$N694)/INDEX(D:D,$N$2)*1000</f>
        <v>1280.0844382792984</v>
      </c>
      <c r="S694" cm="1">
        <f t="array" ref="S694">INDEX(E:E,$N694)/INDEX(E:E,$N$2)*1000</f>
        <v>1268.088002336895</v>
      </c>
      <c r="T694" s="82">
        <f t="shared" si="175"/>
        <v>1.112851157676073E-2</v>
      </c>
      <c r="U694" s="82">
        <f t="shared" si="176"/>
        <v>1.2210840654775667E-2</v>
      </c>
      <c r="V694" s="82">
        <f t="shared" si="177"/>
        <v>1.1996435942403422E-2</v>
      </c>
      <c r="W694" s="82" t="str">
        <f t="shared" si="171"/>
        <v/>
      </c>
      <c r="X694" s="82" t="str">
        <f t="shared" si="172"/>
        <v/>
      </c>
      <c r="Y694" s="82" t="str">
        <f t="shared" si="173"/>
        <v/>
      </c>
    </row>
    <row r="695" spans="1:25" ht="15.75" customHeight="1" x14ac:dyDescent="0.2">
      <c r="A695" s="211">
        <v>44477</v>
      </c>
      <c r="B695" s="281">
        <v>1138.493103</v>
      </c>
      <c r="C695" s="281">
        <v>1265.580565</v>
      </c>
      <c r="D695" s="281">
        <v>1268.283799</v>
      </c>
      <c r="E695" s="281">
        <v>1124.178132</v>
      </c>
      <c r="F695" s="281">
        <v>1262.628778</v>
      </c>
      <c r="G695" s="82">
        <f t="shared" si="165"/>
        <v>1.4314971000000015E-2</v>
      </c>
      <c r="H695" s="82">
        <f t="shared" si="166"/>
        <v>2.9517869999999675E-3</v>
      </c>
      <c r="I695" s="82">
        <f t="shared" si="167"/>
        <v>5.6550210000000335E-3</v>
      </c>
      <c r="J695" s="82" t="str">
        <f t="shared" si="168"/>
        <v/>
      </c>
      <c r="K695" s="82" t="str">
        <f t="shared" si="169"/>
        <v/>
      </c>
      <c r="L695" s="82" t="str">
        <f t="shared" si="170"/>
        <v/>
      </c>
      <c r="N695">
        <f t="shared" si="174"/>
        <v>1620</v>
      </c>
      <c r="O695" s="212" cm="1">
        <f t="array" ref="O695">INDEX($A:$A,N695)</f>
        <v>45825</v>
      </c>
      <c r="P695" cm="1">
        <f t="array" ref="P695">INDEX(B:B,$N695)/INDEX(B:B,$N$2)*1000</f>
        <v>1278.1047936185239</v>
      </c>
      <c r="Q695" cm="1">
        <f t="array" ref="Q695">INDEX(C:C,$N695)/INDEX(C:C,$N$2)*1000</f>
        <v>1279.1214285236031</v>
      </c>
      <c r="R695" cm="1">
        <f t="array" ref="R695">INDEX(D:D,$N695)/INDEX(D:D,$N$2)*1000</f>
        <v>1278.9200379855256</v>
      </c>
      <c r="S695" cm="1">
        <f t="array" ref="S695">INDEX(E:E,$N695)/INDEX(E:E,$N$2)*1000</f>
        <v>1267.0179045423954</v>
      </c>
      <c r="T695" s="82">
        <f t="shared" si="175"/>
        <v>1.10868890761285E-2</v>
      </c>
      <c r="U695" s="82">
        <f t="shared" si="176"/>
        <v>1.2103523981207672E-2</v>
      </c>
      <c r="V695" s="82">
        <f t="shared" si="177"/>
        <v>1.1902133443130196E-2</v>
      </c>
      <c r="W695" s="82" t="str">
        <f t="shared" si="171"/>
        <v/>
      </c>
      <c r="X695" s="82" t="str">
        <f t="shared" si="172"/>
        <v/>
      </c>
      <c r="Y695" s="82" t="str">
        <f t="shared" si="173"/>
        <v/>
      </c>
    </row>
    <row r="696" spans="1:25" ht="15.75" customHeight="1" x14ac:dyDescent="0.2">
      <c r="A696" s="211">
        <v>44481</v>
      </c>
      <c r="B696" s="281">
        <v>1134.3458000000001</v>
      </c>
      <c r="C696" s="281">
        <v>1261.3445750000001</v>
      </c>
      <c r="D696" s="281">
        <v>1263.964933</v>
      </c>
      <c r="E696" s="281">
        <v>1120.9738170000001</v>
      </c>
      <c r="F696" s="281">
        <v>1259.0298290000001</v>
      </c>
      <c r="G696" s="82">
        <f t="shared" si="165"/>
        <v>1.3371983E-2</v>
      </c>
      <c r="H696" s="82">
        <f t="shared" si="166"/>
        <v>2.3147460000000138E-3</v>
      </c>
      <c r="I696" s="82">
        <f t="shared" si="167"/>
        <v>4.9351039999999098E-3</v>
      </c>
      <c r="J696" s="82" t="str">
        <f t="shared" si="168"/>
        <v/>
      </c>
      <c r="K696" s="82" t="str">
        <f t="shared" si="169"/>
        <v/>
      </c>
      <c r="L696" s="82" t="str">
        <f t="shared" si="170"/>
        <v/>
      </c>
      <c r="N696">
        <f t="shared" si="174"/>
        <v>1621</v>
      </c>
      <c r="O696" s="212" cm="1">
        <f t="array" ref="O696">INDEX($A:$A,N696)</f>
        <v>45826</v>
      </c>
      <c r="P696" cm="1">
        <f t="array" ref="P696">INDEX(B:B,$N696)/INDEX(B:B,$N$2)*1000</f>
        <v>1281.5109427029024</v>
      </c>
      <c r="Q696" cm="1">
        <f t="array" ref="Q696">INDEX(C:C,$N696)/INDEX(C:C,$N$2)*1000</f>
        <v>1282.1478609923083</v>
      </c>
      <c r="R696" cm="1">
        <f t="array" ref="R696">INDEX(D:D,$N696)/INDEX(D:D,$N$2)*1000</f>
        <v>1282.0216907686072</v>
      </c>
      <c r="S696" cm="1">
        <f t="array" ref="S696">INDEX(E:E,$N696)/INDEX(E:E,$N$2)*1000</f>
        <v>1270.4452961642426</v>
      </c>
      <c r="T696" s="82">
        <f t="shared" si="175"/>
        <v>1.1065646538659848E-2</v>
      </c>
      <c r="U696" s="82">
        <f t="shared" si="176"/>
        <v>1.170256482806576E-2</v>
      </c>
      <c r="V696" s="82">
        <f t="shared" si="177"/>
        <v>1.1576394604364623E-2</v>
      </c>
      <c r="W696" s="82" t="str">
        <f t="shared" si="171"/>
        <v/>
      </c>
      <c r="X696" s="82" t="str">
        <f t="shared" si="172"/>
        <v/>
      </c>
      <c r="Y696" s="82" t="str">
        <f t="shared" si="173"/>
        <v/>
      </c>
    </row>
    <row r="697" spans="1:25" ht="15.75" customHeight="1" x14ac:dyDescent="0.2">
      <c r="A697" s="211">
        <v>44482</v>
      </c>
      <c r="B697" s="281">
        <v>1139.433059</v>
      </c>
      <c r="C697" s="281">
        <v>1266.164565</v>
      </c>
      <c r="D697" s="281">
        <v>1268.9599599999999</v>
      </c>
      <c r="E697" s="281">
        <v>1124.6824449999999</v>
      </c>
      <c r="F697" s="281">
        <v>1263.1952020000001</v>
      </c>
      <c r="G697" s="82">
        <f t="shared" si="165"/>
        <v>1.4750614000000042E-2</v>
      </c>
      <c r="H697" s="82">
        <f t="shared" si="166"/>
        <v>2.9693629999999302E-3</v>
      </c>
      <c r="I697" s="82">
        <f t="shared" si="167"/>
        <v>5.7647579999998014E-3</v>
      </c>
      <c r="J697" s="82" t="str">
        <f t="shared" si="168"/>
        <v/>
      </c>
      <c r="K697" s="82" t="str">
        <f t="shared" si="169"/>
        <v/>
      </c>
      <c r="L697" s="82" t="str">
        <f t="shared" si="170"/>
        <v/>
      </c>
      <c r="N697">
        <f t="shared" si="174"/>
        <v>1622</v>
      </c>
      <c r="O697" s="212" cm="1">
        <f t="array" ref="O697">INDEX($A:$A,N697)</f>
        <v>45827</v>
      </c>
      <c r="P697" cm="1">
        <f t="array" ref="P697">INDEX(B:B,$N697)/INDEX(B:B,$N$2)*1000</f>
        <v>1280.2589300885097</v>
      </c>
      <c r="Q697" cm="1">
        <f t="array" ref="Q697">INDEX(C:C,$N697)/INDEX(C:C,$N$2)*1000</f>
        <v>1280.1925819227965</v>
      </c>
      <c r="R697" cm="1">
        <f t="array" ref="R697">INDEX(D:D,$N697)/INDEX(D:D,$N$2)*1000</f>
        <v>1280.2057262877061</v>
      </c>
      <c r="S697" cm="1">
        <f t="array" ref="S697">INDEX(E:E,$N697)/INDEX(E:E,$N$2)*1000</f>
        <v>1269.2273597237177</v>
      </c>
      <c r="T697" s="82">
        <f t="shared" si="175"/>
        <v>1.103157036479206E-2</v>
      </c>
      <c r="U697" s="82">
        <f t="shared" si="176"/>
        <v>1.096522219907888E-2</v>
      </c>
      <c r="V697" s="82">
        <f t="shared" si="177"/>
        <v>1.0978366563988403E-2</v>
      </c>
      <c r="W697" s="82" t="str">
        <f t="shared" si="171"/>
        <v/>
      </c>
      <c r="X697" s="82" t="str">
        <f t="shared" si="172"/>
        <v/>
      </c>
      <c r="Y697" s="82" t="str">
        <f t="shared" si="173"/>
        <v/>
      </c>
    </row>
    <row r="698" spans="1:25" ht="15.75" customHeight="1" x14ac:dyDescent="0.2">
      <c r="A698" s="211">
        <v>44483</v>
      </c>
      <c r="B698" s="281">
        <v>1148.576012</v>
      </c>
      <c r="C698" s="281">
        <v>1274.974999</v>
      </c>
      <c r="D698" s="281">
        <v>1278.0561310000001</v>
      </c>
      <c r="E698" s="281">
        <v>1132.9471060000001</v>
      </c>
      <c r="F698" s="281">
        <v>1272.477715</v>
      </c>
      <c r="G698" s="82">
        <f t="shared" si="165"/>
        <v>1.5628905999999915E-2</v>
      </c>
      <c r="H698" s="82">
        <f t="shared" si="166"/>
        <v>2.4972840000000362E-3</v>
      </c>
      <c r="I698" s="82">
        <f t="shared" si="167"/>
        <v>5.5784160000000608E-3</v>
      </c>
      <c r="J698" s="82" t="str">
        <f t="shared" si="168"/>
        <v/>
      </c>
      <c r="K698" s="82" t="str">
        <f t="shared" si="169"/>
        <v/>
      </c>
      <c r="L698" s="82" t="str">
        <f t="shared" si="170"/>
        <v/>
      </c>
      <c r="N698">
        <f t="shared" si="174"/>
        <v>1623</v>
      </c>
      <c r="O698" s="212" cm="1">
        <f t="array" ref="O698">INDEX($A:$A,N698)</f>
        <v>45828</v>
      </c>
      <c r="P698" cm="1">
        <f t="array" ref="P698">INDEX(B:B,$N698)/INDEX(B:B,$N$2)*1000</f>
        <v>1282.0303144785207</v>
      </c>
      <c r="Q698" cm="1">
        <f t="array" ref="Q698">INDEX(C:C,$N698)/INDEX(C:C,$N$2)*1000</f>
        <v>1282.7218462426465</v>
      </c>
      <c r="R698" cm="1">
        <f t="array" ref="R698">INDEX(D:D,$N698)/INDEX(D:D,$N$2)*1000</f>
        <v>1282.5848572557563</v>
      </c>
      <c r="S698" cm="1">
        <f t="array" ref="S698">INDEX(E:E,$N698)/INDEX(E:E,$N$2)*1000</f>
        <v>1271.0024084123127</v>
      </c>
      <c r="T698" s="82">
        <f t="shared" si="175"/>
        <v>1.102790606620806E-2</v>
      </c>
      <c r="U698" s="82">
        <f t="shared" si="176"/>
        <v>1.1719437830333846E-2</v>
      </c>
      <c r="V698" s="82">
        <f t="shared" si="177"/>
        <v>1.1582448843443671E-2</v>
      </c>
      <c r="W698" s="82" t="str">
        <f t="shared" si="171"/>
        <v/>
      </c>
      <c r="X698" s="82" t="str">
        <f t="shared" si="172"/>
        <v/>
      </c>
      <c r="Y698" s="82" t="str">
        <f t="shared" si="173"/>
        <v/>
      </c>
    </row>
    <row r="699" spans="1:25" ht="15.75" customHeight="1" x14ac:dyDescent="0.2">
      <c r="A699" s="211">
        <v>44484</v>
      </c>
      <c r="B699" s="281">
        <v>1152.971775</v>
      </c>
      <c r="C699" s="281">
        <v>1278.429085</v>
      </c>
      <c r="D699" s="281">
        <v>1281.800144</v>
      </c>
      <c r="E699" s="281">
        <v>1135.3084650000001</v>
      </c>
      <c r="F699" s="281">
        <v>1275.1298919999999</v>
      </c>
      <c r="G699" s="82">
        <f t="shared" si="165"/>
        <v>1.7663309999999911E-2</v>
      </c>
      <c r="H699" s="82">
        <f t="shared" si="166"/>
        <v>3.2991930000000592E-3</v>
      </c>
      <c r="I699" s="82">
        <f t="shared" si="167"/>
        <v>6.6702520000001186E-3</v>
      </c>
      <c r="J699" s="82" t="str">
        <f t="shared" si="168"/>
        <v/>
      </c>
      <c r="K699" s="82" t="str">
        <f t="shared" si="169"/>
        <v/>
      </c>
      <c r="L699" s="82" t="str">
        <f t="shared" si="170"/>
        <v/>
      </c>
      <c r="N699">
        <f t="shared" si="174"/>
        <v>1624</v>
      </c>
      <c r="O699" s="212" cm="1">
        <f t="array" ref="O699">INDEX($A:$A,N699)</f>
        <v>45831</v>
      </c>
      <c r="P699" cm="1">
        <f t="array" ref="P699">INDEX(B:B,$N699)/INDEX(B:B,$N$2)*1000</f>
        <v>1288.3049919284013</v>
      </c>
      <c r="Q699" cm="1">
        <f t="array" ref="Q699">INDEX(C:C,$N699)/INDEX(C:C,$N$2)*1000</f>
        <v>1288.9805359777465</v>
      </c>
      <c r="R699" cm="1">
        <f t="array" ref="R699">INDEX(D:D,$N699)/INDEX(D:D,$N$2)*1000</f>
        <v>1288.8467138455658</v>
      </c>
      <c r="S699" cm="1">
        <f t="array" ref="S699">INDEX(E:E,$N699)/INDEX(E:E,$N$2)*1000</f>
        <v>1277.2891857986206</v>
      </c>
      <c r="T699" s="82">
        <f t="shared" si="175"/>
        <v>1.1015806129780686E-2</v>
      </c>
      <c r="U699" s="82">
        <f t="shared" si="176"/>
        <v>1.1691350179125948E-2</v>
      </c>
      <c r="V699" s="82">
        <f t="shared" si="177"/>
        <v>1.1557528046945207E-2</v>
      </c>
      <c r="W699" s="82" t="str">
        <f t="shared" si="171"/>
        <v/>
      </c>
      <c r="X699" s="82" t="str">
        <f t="shared" si="172"/>
        <v/>
      </c>
      <c r="Y699" s="82" t="str">
        <f t="shared" si="173"/>
        <v/>
      </c>
    </row>
    <row r="700" spans="1:25" ht="15.75" customHeight="1" x14ac:dyDescent="0.2">
      <c r="A700" s="211">
        <v>44487</v>
      </c>
      <c r="B700" s="281">
        <v>1153.767073</v>
      </c>
      <c r="C700" s="281">
        <v>1279.9821019999999</v>
      </c>
      <c r="D700" s="281">
        <v>1283.224522</v>
      </c>
      <c r="E700" s="281">
        <v>1135.653088</v>
      </c>
      <c r="F700" s="281">
        <v>1275.5169579999999</v>
      </c>
      <c r="G700" s="82">
        <f t="shared" si="165"/>
        <v>1.8113984999999957E-2</v>
      </c>
      <c r="H700" s="82">
        <f t="shared" si="166"/>
        <v>4.4651440000000094E-3</v>
      </c>
      <c r="I700" s="82">
        <f t="shared" si="167"/>
        <v>7.7075640000000478E-3</v>
      </c>
      <c r="J700" s="82" t="str">
        <f t="shared" si="168"/>
        <v/>
      </c>
      <c r="K700" s="82" t="str">
        <f t="shared" si="169"/>
        <v/>
      </c>
      <c r="L700" s="82" t="str">
        <f t="shared" si="170"/>
        <v/>
      </c>
      <c r="N700">
        <f t="shared" si="174"/>
        <v>1625</v>
      </c>
      <c r="O700" s="212" cm="1">
        <f t="array" ref="O700">INDEX($A:$A,N700)</f>
        <v>45832</v>
      </c>
      <c r="P700" cm="1">
        <f t="array" ref="P700">INDEX(B:B,$N700)/INDEX(B:B,$N$2)*1000</f>
        <v>1293.7526249863226</v>
      </c>
      <c r="Q700" cm="1">
        <f t="array" ref="Q700">INDEX(C:C,$N700)/INDEX(C:C,$N$2)*1000</f>
        <v>1296.1053083366633</v>
      </c>
      <c r="R700" cm="1">
        <f t="array" ref="R700">INDEX(D:D,$N700)/INDEX(D:D,$N$2)*1000</f>
        <v>1295.639251457563</v>
      </c>
      <c r="S700" cm="1">
        <f t="array" ref="S700">INDEX(E:E,$N700)/INDEX(E:E,$N$2)*1000</f>
        <v>1282.6840270455339</v>
      </c>
      <c r="T700" s="82">
        <f t="shared" si="175"/>
        <v>1.1068597940788778E-2</v>
      </c>
      <c r="U700" s="82">
        <f t="shared" si="176"/>
        <v>1.342128129112939E-2</v>
      </c>
      <c r="V700" s="82">
        <f t="shared" si="177"/>
        <v>1.295522441202911E-2</v>
      </c>
      <c r="W700" s="82" t="str">
        <f t="shared" si="171"/>
        <v/>
      </c>
      <c r="X700" s="82" t="str">
        <f t="shared" si="172"/>
        <v/>
      </c>
      <c r="Y700" s="82" t="str">
        <f t="shared" si="173"/>
        <v/>
      </c>
    </row>
    <row r="701" spans="1:25" ht="15.75" customHeight="1" x14ac:dyDescent="0.2">
      <c r="A701" s="211">
        <v>44488</v>
      </c>
      <c r="B701" s="281">
        <v>1156.3975929999999</v>
      </c>
      <c r="C701" s="281">
        <v>1282.8064710000001</v>
      </c>
      <c r="D701" s="281">
        <v>1286.074609</v>
      </c>
      <c r="E701" s="281">
        <v>1136.454164</v>
      </c>
      <c r="F701" s="281">
        <v>1276.416692</v>
      </c>
      <c r="G701" s="82">
        <f t="shared" si="165"/>
        <v>1.9943428999999922E-2</v>
      </c>
      <c r="H701" s="82">
        <f t="shared" si="166"/>
        <v>6.3897790000000893E-3</v>
      </c>
      <c r="I701" s="82">
        <f t="shared" si="167"/>
        <v>9.6579169999999985E-3</v>
      </c>
      <c r="J701" s="82" t="str">
        <f t="shared" si="168"/>
        <v/>
      </c>
      <c r="K701" s="82" t="str">
        <f t="shared" si="169"/>
        <v/>
      </c>
      <c r="L701" s="82" t="str">
        <f t="shared" si="170"/>
        <v/>
      </c>
      <c r="N701">
        <f t="shared" si="174"/>
        <v>1626</v>
      </c>
      <c r="O701" s="212" cm="1">
        <f t="array" ref="O701">INDEX($A:$A,N701)</f>
        <v>45833</v>
      </c>
      <c r="P701" cm="1">
        <f t="array" ref="P701">INDEX(B:B,$N701)/INDEX(B:B,$N$2)*1000</f>
        <v>1283.9939312197253</v>
      </c>
      <c r="Q701" cm="1">
        <f t="array" ref="Q701">INDEX(C:C,$N701)/INDEX(C:C,$N$2)*1000</f>
        <v>1288.1848120903885</v>
      </c>
      <c r="R701" cm="1">
        <f t="array" ref="R701">INDEX(D:D,$N701)/INDEX(D:D,$N$2)*1000</f>
        <v>1287.3546146834271</v>
      </c>
      <c r="S701" cm="1">
        <f t="array" ref="S701">INDEX(E:E,$N701)/INDEX(E:E,$N$2)*1000</f>
        <v>1272.8771797129975</v>
      </c>
      <c r="T701" s="82">
        <f t="shared" si="175"/>
        <v>1.1116751506727723E-2</v>
      </c>
      <c r="U701" s="82">
        <f t="shared" si="176"/>
        <v>1.5307632377390974E-2</v>
      </c>
      <c r="V701" s="82">
        <f t="shared" si="177"/>
        <v>1.4477434970429612E-2</v>
      </c>
      <c r="W701" s="82" t="str">
        <f t="shared" si="171"/>
        <v/>
      </c>
      <c r="X701" s="82" t="str">
        <f t="shared" si="172"/>
        <v/>
      </c>
      <c r="Y701" s="82" t="str">
        <f t="shared" si="173"/>
        <v/>
      </c>
    </row>
    <row r="702" spans="1:25" ht="15.75" customHeight="1" x14ac:dyDescent="0.2">
      <c r="A702" s="211">
        <v>44489</v>
      </c>
      <c r="B702" s="281">
        <v>1157.2709729999999</v>
      </c>
      <c r="C702" s="281">
        <v>1283.344642</v>
      </c>
      <c r="D702" s="281">
        <v>1286.699284</v>
      </c>
      <c r="E702" s="281">
        <v>1136.572549</v>
      </c>
      <c r="F702" s="281">
        <v>1276.5496579999999</v>
      </c>
      <c r="G702" s="82">
        <f t="shared" si="165"/>
        <v>2.0698423999999931E-2</v>
      </c>
      <c r="H702" s="82">
        <f t="shared" si="166"/>
        <v>6.7949840000001132E-3</v>
      </c>
      <c r="I702" s="82">
        <f t="shared" si="167"/>
        <v>1.0149626000000125E-2</v>
      </c>
      <c r="J702" s="82" t="str">
        <f t="shared" si="168"/>
        <v/>
      </c>
      <c r="K702" s="82" t="str">
        <f t="shared" si="169"/>
        <v/>
      </c>
      <c r="L702" s="82" t="str">
        <f t="shared" si="170"/>
        <v/>
      </c>
      <c r="N702">
        <f t="shared" si="174"/>
        <v>1627</v>
      </c>
      <c r="O702" s="212" cm="1">
        <f t="array" ref="O702">INDEX($A:$A,N702)</f>
        <v>45834</v>
      </c>
      <c r="P702" cm="1">
        <f t="array" ref="P702">INDEX(B:B,$N702)/INDEX(B:B,$N$2)*1000</f>
        <v>1286.5273279228788</v>
      </c>
      <c r="Q702" cm="1">
        <f t="array" ref="Q702">INDEX(C:C,$N702)/INDEX(C:C,$N$2)*1000</f>
        <v>1290.5478610775456</v>
      </c>
      <c r="R702" cm="1">
        <f t="array" ref="R702">INDEX(D:D,$N702)/INDEX(D:D,$N$2)*1000</f>
        <v>1289.7514092040242</v>
      </c>
      <c r="S702" cm="1">
        <f t="array" ref="S702">INDEX(E:E,$N702)/INDEX(E:E,$N$2)*1000</f>
        <v>1275.4152963708068</v>
      </c>
      <c r="T702" s="82">
        <f t="shared" si="175"/>
        <v>1.1112031552072039E-2</v>
      </c>
      <c r="U702" s="82">
        <f t="shared" si="176"/>
        <v>1.5132564706738776E-2</v>
      </c>
      <c r="V702" s="82">
        <f t="shared" si="177"/>
        <v>1.4336112833217386E-2</v>
      </c>
      <c r="W702" s="82" t="str">
        <f t="shared" si="171"/>
        <v/>
      </c>
      <c r="X702" s="82" t="str">
        <f t="shared" si="172"/>
        <v/>
      </c>
      <c r="Y702" s="82" t="str">
        <f t="shared" si="173"/>
        <v/>
      </c>
    </row>
    <row r="703" spans="1:25" ht="15.75" customHeight="1" x14ac:dyDescent="0.2">
      <c r="A703" s="211">
        <v>44490</v>
      </c>
      <c r="B703" s="281">
        <v>1157.0131590000001</v>
      </c>
      <c r="C703" s="281">
        <v>1282.795024</v>
      </c>
      <c r="D703" s="281">
        <v>1286.200376</v>
      </c>
      <c r="E703" s="281">
        <v>1135.0204719999999</v>
      </c>
      <c r="F703" s="281">
        <v>1274.806431</v>
      </c>
      <c r="G703" s="82">
        <f t="shared" si="165"/>
        <v>2.199268700000016E-2</v>
      </c>
      <c r="H703" s="82">
        <f t="shared" si="166"/>
        <v>7.9885930000000369E-3</v>
      </c>
      <c r="I703" s="82">
        <f t="shared" si="167"/>
        <v>1.139394500000003E-2</v>
      </c>
      <c r="J703" s="82" t="str">
        <f t="shared" si="168"/>
        <v/>
      </c>
      <c r="K703" s="82" t="str">
        <f t="shared" si="169"/>
        <v/>
      </c>
      <c r="L703" s="82" t="str">
        <f t="shared" si="170"/>
        <v/>
      </c>
      <c r="N703">
        <f t="shared" si="174"/>
        <v>1628</v>
      </c>
      <c r="O703" s="212" cm="1">
        <f t="array" ref="O703">INDEX($A:$A,N703)</f>
        <v>45835</v>
      </c>
      <c r="P703" cm="1">
        <f t="array" ref="P703">INDEX(B:B,$N703)/INDEX(B:B,$N$2)*1000</f>
        <v>1291.5064255471157</v>
      </c>
      <c r="Q703" cm="1">
        <f t="array" ref="Q703">INDEX(C:C,$N703)/INDEX(C:C,$N$2)*1000</f>
        <v>1295.2697920864484</v>
      </c>
      <c r="R703" cm="1">
        <f t="array" ref="R703">INDEX(D:D,$N703)/INDEX(D:D,$N$2)*1000</f>
        <v>1294.5242841842537</v>
      </c>
      <c r="S703" cm="1">
        <f t="array" ref="S703">INDEX(E:E,$N703)/INDEX(E:E,$N$2)*1000</f>
        <v>1280.4136059605232</v>
      </c>
      <c r="T703" s="82">
        <f t="shared" si="175"/>
        <v>1.1092819586592442E-2</v>
      </c>
      <c r="U703" s="82">
        <f t="shared" si="176"/>
        <v>1.4856186125925205E-2</v>
      </c>
      <c r="V703" s="82">
        <f t="shared" si="177"/>
        <v>1.4110678223730475E-2</v>
      </c>
      <c r="W703" s="82" t="str">
        <f t="shared" si="171"/>
        <v/>
      </c>
      <c r="X703" s="82" t="str">
        <f t="shared" si="172"/>
        <v/>
      </c>
      <c r="Y703" s="82" t="str">
        <f t="shared" si="173"/>
        <v/>
      </c>
    </row>
    <row r="704" spans="1:25" ht="15.75" customHeight="1" x14ac:dyDescent="0.2">
      <c r="A704" s="211">
        <v>44491</v>
      </c>
      <c r="B704" s="281">
        <v>1158.069514</v>
      </c>
      <c r="C704" s="281">
        <v>1284.199368</v>
      </c>
      <c r="D704" s="281">
        <v>1287.5623370000001</v>
      </c>
      <c r="E704" s="281">
        <v>1136.2447279999999</v>
      </c>
      <c r="F704" s="281">
        <v>1276.1814629999999</v>
      </c>
      <c r="G704" s="82">
        <f t="shared" si="165"/>
        <v>2.1824786000000131E-2</v>
      </c>
      <c r="H704" s="82">
        <f t="shared" si="166"/>
        <v>8.0179050000001549E-3</v>
      </c>
      <c r="I704" s="82">
        <f t="shared" si="167"/>
        <v>1.1380874000000176E-2</v>
      </c>
      <c r="J704" s="82" t="str">
        <f t="shared" si="168"/>
        <v/>
      </c>
      <c r="K704" s="82" t="str">
        <f t="shared" si="169"/>
        <v/>
      </c>
      <c r="L704" s="82" t="str">
        <f t="shared" si="170"/>
        <v/>
      </c>
      <c r="N704">
        <f t="shared" si="174"/>
        <v>1629</v>
      </c>
      <c r="O704" s="212" cm="1">
        <f t="array" ref="O704">INDEX($A:$A,N704)</f>
        <v>45838</v>
      </c>
      <c r="P704" cm="1">
        <f t="array" ref="P704">INDEX(B:B,$N704)/INDEX(B:B,$N$2)*1000</f>
        <v>1294.2091720631224</v>
      </c>
      <c r="Q704" cm="1">
        <f t="array" ref="Q704">INDEX(C:C,$N704)/INDEX(C:C,$N$2)*1000</f>
        <v>1297.7078826854781</v>
      </c>
      <c r="R704" cm="1">
        <f t="array" ref="R704">INDEX(D:D,$N704)/INDEX(D:D,$N$2)*1000</f>
        <v>1297.0148021163425</v>
      </c>
      <c r="S704" cm="1">
        <f t="array" ref="S704">INDEX(E:E,$N704)/INDEX(E:E,$N$2)*1000</f>
        <v>1283.1675870124977</v>
      </c>
      <c r="T704" s="82">
        <f t="shared" si="175"/>
        <v>1.104158505062469E-2</v>
      </c>
      <c r="U704" s="82">
        <f t="shared" si="176"/>
        <v>1.4540295672980392E-2</v>
      </c>
      <c r="V704" s="82">
        <f t="shared" si="177"/>
        <v>1.3847215103844747E-2</v>
      </c>
      <c r="W704" s="82" t="str">
        <f t="shared" si="171"/>
        <v/>
      </c>
      <c r="X704" s="82" t="str">
        <f t="shared" si="172"/>
        <v/>
      </c>
      <c r="Y704" s="82" t="str">
        <f t="shared" si="173"/>
        <v/>
      </c>
    </row>
    <row r="705" spans="1:25" ht="15.75" customHeight="1" x14ac:dyDescent="0.2">
      <c r="A705" s="211">
        <v>44494</v>
      </c>
      <c r="B705" s="281">
        <v>1159.8918739999999</v>
      </c>
      <c r="C705" s="281">
        <v>1285.5717360000001</v>
      </c>
      <c r="D705" s="281">
        <v>1289.0665289999999</v>
      </c>
      <c r="E705" s="281">
        <v>1136.9155069999999</v>
      </c>
      <c r="F705" s="281">
        <v>1276.9348540000001</v>
      </c>
      <c r="G705" s="82">
        <f t="shared" si="165"/>
        <v>2.2976366999999984E-2</v>
      </c>
      <c r="H705" s="82">
        <f t="shared" si="166"/>
        <v>8.6368820000000141E-3</v>
      </c>
      <c r="I705" s="82">
        <f t="shared" si="167"/>
        <v>1.2131674999999859E-2</v>
      </c>
      <c r="J705" s="82" t="str">
        <f t="shared" si="168"/>
        <v/>
      </c>
      <c r="K705" s="82" t="str">
        <f t="shared" si="169"/>
        <v/>
      </c>
      <c r="L705" s="82" t="str">
        <f t="shared" si="170"/>
        <v/>
      </c>
      <c r="N705">
        <f t="shared" si="174"/>
        <v>1630</v>
      </c>
      <c r="O705" s="212" cm="1">
        <f t="array" ref="O705">INDEX($A:$A,N705)</f>
        <v>45840</v>
      </c>
      <c r="P705" cm="1">
        <f t="array" ref="P705">INDEX(B:B,$N705)/INDEX(B:B,$N$2)*1000</f>
        <v>1290.3320232716994</v>
      </c>
      <c r="Q705" cm="1">
        <f t="array" ref="Q705">INDEX(C:C,$N705)/INDEX(C:C,$N$2)*1000</f>
        <v>1295.3015334925328</v>
      </c>
      <c r="R705" cm="1">
        <f t="array" ref="R705">INDEX(D:D,$N705)/INDEX(D:D,$N$2)*1000</f>
        <v>1294.3170928617303</v>
      </c>
      <c r="S705" cm="1">
        <f t="array" ref="S705">INDEX(E:E,$N705)/INDEX(E:E,$N$2)*1000</f>
        <v>1279.1947643120127</v>
      </c>
      <c r="T705" s="82">
        <f t="shared" si="175"/>
        <v>1.1137258959686733E-2</v>
      </c>
      <c r="U705" s="82">
        <f t="shared" si="176"/>
        <v>1.6106769180520134E-2</v>
      </c>
      <c r="V705" s="82">
        <f t="shared" si="177"/>
        <v>1.5122328549717621E-2</v>
      </c>
      <c r="W705" s="82" t="str">
        <f t="shared" si="171"/>
        <v/>
      </c>
      <c r="X705" s="82" t="str">
        <f t="shared" si="172"/>
        <v/>
      </c>
      <c r="Y705" s="82" t="str">
        <f t="shared" si="173"/>
        <v/>
      </c>
    </row>
    <row r="706" spans="1:25" ht="15.75" customHeight="1" x14ac:dyDescent="0.2">
      <c r="A706" s="211">
        <v>44495</v>
      </c>
      <c r="B706" s="281">
        <v>1159.631408</v>
      </c>
      <c r="C706" s="281">
        <v>1286.0395739999999</v>
      </c>
      <c r="D706" s="281">
        <v>1289.3859660000001</v>
      </c>
      <c r="E706" s="281">
        <v>1137.25675</v>
      </c>
      <c r="F706" s="281">
        <v>1277.318123</v>
      </c>
      <c r="G706" s="82">
        <f t="shared" si="165"/>
        <v>2.2374657999999954E-2</v>
      </c>
      <c r="H706" s="82">
        <f t="shared" si="166"/>
        <v>8.7214509999998888E-3</v>
      </c>
      <c r="I706" s="82">
        <f t="shared" si="167"/>
        <v>1.2067843000000038E-2</v>
      </c>
      <c r="J706" s="82" t="str">
        <f t="shared" si="168"/>
        <v/>
      </c>
      <c r="K706" s="82" t="str">
        <f t="shared" si="169"/>
        <v/>
      </c>
      <c r="L706" s="82" t="str">
        <f t="shared" si="170"/>
        <v/>
      </c>
      <c r="N706">
        <f t="shared" si="174"/>
        <v>1631</v>
      </c>
      <c r="O706" s="212" cm="1">
        <f t="array" ref="O706">INDEX($A:$A,N706)</f>
        <v>45841</v>
      </c>
      <c r="P706" cm="1">
        <f t="array" ref="P706">INDEX(B:B,$N706)/INDEX(B:B,$N$2)*1000</f>
        <v>1292.1766317843985</v>
      </c>
      <c r="Q706" cm="1">
        <f t="array" ref="Q706">INDEX(C:C,$N706)/INDEX(C:C,$N$2)*1000</f>
        <v>1297.7528997155252</v>
      </c>
      <c r="R706" cm="1">
        <f t="array" ref="R706">INDEX(D:D,$N706)/INDEX(D:D,$N$2)*1000</f>
        <v>1296.6482632017996</v>
      </c>
      <c r="S706" cm="1">
        <f t="array" ref="S706">INDEX(E:E,$N706)/INDEX(E:E,$N$2)*1000</f>
        <v>1280.9628387182424</v>
      </c>
      <c r="T706" s="82">
        <f t="shared" si="175"/>
        <v>1.1213793066156085E-2</v>
      </c>
      <c r="U706" s="82">
        <f t="shared" si="176"/>
        <v>1.6790060997282807E-2</v>
      </c>
      <c r="V706" s="82">
        <f t="shared" si="177"/>
        <v>1.5685424483557198E-2</v>
      </c>
      <c r="W706" s="82" t="str">
        <f t="shared" si="171"/>
        <v/>
      </c>
      <c r="X706" s="82" t="str">
        <f t="shared" si="172"/>
        <v/>
      </c>
      <c r="Y706" s="82" t="str">
        <f t="shared" si="173"/>
        <v/>
      </c>
    </row>
    <row r="707" spans="1:25" ht="15.75" customHeight="1" x14ac:dyDescent="0.2">
      <c r="A707" s="211">
        <v>44496</v>
      </c>
      <c r="B707" s="281">
        <v>1155.2962239999999</v>
      </c>
      <c r="C707" s="281">
        <v>1281.751798</v>
      </c>
      <c r="D707" s="281">
        <v>1284.9842200000001</v>
      </c>
      <c r="E707" s="281">
        <v>1135.394509</v>
      </c>
      <c r="F707" s="281">
        <v>1275.226533</v>
      </c>
      <c r="G707" s="82">
        <f t="shared" ref="G707:G770" si="178">IF((B707-$E707)/1000 &gt; 0, (B707-$E707)/1000, "")</f>
        <v>1.9901714999999966E-2</v>
      </c>
      <c r="H707" s="82">
        <f t="shared" ref="H707:H770" si="179">IF((C707-$F707)/1000 &gt; 0, (C707-$F707)/1000, "")</f>
        <v>6.5252649999999902E-3</v>
      </c>
      <c r="I707" s="82">
        <f t="shared" ref="I707:I770" si="180">IF((D707-$F707)/1000 &gt; 0, (D707-$F707)/1000, "")</f>
        <v>9.7576870000000322E-3</v>
      </c>
      <c r="J707" s="82" t="str">
        <f t="shared" ref="J707:J770" si="181">IF((B707-$E707)/1000 &lt; 0, (B707-$E707)/1000, "")</f>
        <v/>
      </c>
      <c r="K707" s="82" t="str">
        <f t="shared" ref="K707:K770" si="182">IF((C707-$F707)/1000 &lt; 0, (C707-$F707)/1000, "")</f>
        <v/>
      </c>
      <c r="L707" s="82" t="str">
        <f t="shared" ref="L707:L770" si="183">IF((D707-$F707)/1000 &lt; 0, (D707-$F707)/1000, "")</f>
        <v/>
      </c>
      <c r="N707">
        <f t="shared" si="174"/>
        <v>1632</v>
      </c>
      <c r="O707" s="212" cm="1">
        <f t="array" ref="O707">INDEX($A:$A,N707)</f>
        <v>45842</v>
      </c>
      <c r="P707" cm="1">
        <f t="array" ref="P707">INDEX(B:B,$N707)/INDEX(B:B,$N$2)*1000</f>
        <v>1293.4049245783829</v>
      </c>
      <c r="Q707" cm="1">
        <f t="array" ref="Q707">INDEX(C:C,$N707)/INDEX(C:C,$N$2)*1000</f>
        <v>1297.7022991243732</v>
      </c>
      <c r="R707" cm="1">
        <f t="array" ref="R707">INDEX(D:D,$N707)/INDEX(D:D,$N$2)*1000</f>
        <v>1296.8510064034265</v>
      </c>
      <c r="S707" cm="1">
        <f t="array" ref="S707">INDEX(E:E,$N707)/INDEX(E:E,$N$2)*1000</f>
        <v>1282.2673494060969</v>
      </c>
      <c r="T707" s="82">
        <f t="shared" si="175"/>
        <v>1.1137575172286005E-2</v>
      </c>
      <c r="U707" s="82">
        <f t="shared" si="176"/>
        <v>1.5434949718276357E-2</v>
      </c>
      <c r="V707" s="82">
        <f t="shared" si="177"/>
        <v>1.4583656997329626E-2</v>
      </c>
      <c r="W707" s="82" t="str">
        <f t="shared" ref="W707:W756" si="184">IF((P707-$S707)/1000 &lt; 0, (P707-$S707)/1000, "")</f>
        <v/>
      </c>
      <c r="X707" s="82" t="str">
        <f t="shared" ref="X707:X756" si="185">IF((Q707-$S707)/1000 &lt; 0, (Q707-$S707)/1000, "")</f>
        <v/>
      </c>
      <c r="Y707" s="82" t="str">
        <f t="shared" ref="Y707:Y756" si="186">IF((R707-$S707)/1000 &lt; 0, (R707-$S707)/1000, "")</f>
        <v/>
      </c>
    </row>
    <row r="708" spans="1:25" ht="15.75" customHeight="1" x14ac:dyDescent="0.2">
      <c r="A708" s="211">
        <v>44497</v>
      </c>
      <c r="B708" s="281">
        <v>1160.8877520000001</v>
      </c>
      <c r="C708" s="281">
        <v>1286.269389</v>
      </c>
      <c r="D708" s="281">
        <v>1289.8464289999999</v>
      </c>
      <c r="E708" s="281">
        <v>1138.413237</v>
      </c>
      <c r="F708" s="281">
        <v>1278.6170400000001</v>
      </c>
      <c r="G708" s="82">
        <f t="shared" si="178"/>
        <v>2.2474515000000111E-2</v>
      </c>
      <c r="H708" s="82">
        <f t="shared" si="179"/>
        <v>7.6523489999999585E-3</v>
      </c>
      <c r="I708" s="82">
        <f t="shared" si="180"/>
        <v>1.1229388999999855E-2</v>
      </c>
      <c r="J708" s="82" t="str">
        <f t="shared" si="181"/>
        <v/>
      </c>
      <c r="K708" s="82" t="str">
        <f t="shared" si="182"/>
        <v/>
      </c>
      <c r="L708" s="82" t="str">
        <f t="shared" si="183"/>
        <v/>
      </c>
      <c r="N708">
        <f t="shared" ref="N708:N758" si="187">N707+1</f>
        <v>1633</v>
      </c>
      <c r="O708" s="212" cm="1">
        <f t="array" ref="O708">INDEX($A:$A,N708)</f>
        <v>45845</v>
      </c>
      <c r="P708" cm="1">
        <f t="array" ref="P708">INDEX(B:B,$N708)/INDEX(B:B,$N$2)*1000</f>
        <v>1290.3785495138959</v>
      </c>
      <c r="Q708" cm="1">
        <f t="array" ref="Q708">INDEX(C:C,$N708)/INDEX(C:C,$N$2)*1000</f>
        <v>1294.9396070962105</v>
      </c>
      <c r="R708" cm="1">
        <f t="array" ref="R708">INDEX(D:D,$N708)/INDEX(D:D,$N$2)*1000</f>
        <v>1294.0360799231248</v>
      </c>
      <c r="S708" cm="1">
        <f t="array" ref="S708">INDEX(E:E,$N708)/INDEX(E:E,$N$2)*1000</f>
        <v>1279.1922664824581</v>
      </c>
      <c r="T708" s="82">
        <f t="shared" ref="T708:T756" si="188">IF((P708-$S708)/1000 &gt; 0, (P708-$S708)/1000, "")</f>
        <v>1.1186283031437825E-2</v>
      </c>
      <c r="U708" s="82">
        <f t="shared" ref="U708:U756" si="189">IF((Q708-$S708)/1000 &gt; 0, (Q708-$S708)/1000, "")</f>
        <v>1.5747340613752384E-2</v>
      </c>
      <c r="V708" s="82">
        <f t="shared" ref="V708:V756" si="190">IF((R708-$S708)/1000 &gt; 0, (R708-$S708)/1000, "")</f>
        <v>1.4843813440666737E-2</v>
      </c>
      <c r="W708" s="82" t="str">
        <f t="shared" si="184"/>
        <v/>
      </c>
      <c r="X708" s="82" t="str">
        <f t="shared" si="185"/>
        <v/>
      </c>
      <c r="Y708" s="82" t="str">
        <f t="shared" si="186"/>
        <v/>
      </c>
    </row>
    <row r="709" spans="1:25" ht="15.75" customHeight="1" x14ac:dyDescent="0.2">
      <c r="A709" s="211">
        <v>44498</v>
      </c>
      <c r="B709" s="281">
        <v>1157.3450379999999</v>
      </c>
      <c r="C709" s="281">
        <v>1283.5023900000001</v>
      </c>
      <c r="D709" s="281">
        <v>1286.8424930000001</v>
      </c>
      <c r="E709" s="281">
        <v>1134.83222</v>
      </c>
      <c r="F709" s="281">
        <v>1274.594994</v>
      </c>
      <c r="G709" s="82">
        <f t="shared" si="178"/>
        <v>2.2512817999999924E-2</v>
      </c>
      <c r="H709" s="82">
        <f t="shared" si="179"/>
        <v>8.9073960000000622E-3</v>
      </c>
      <c r="I709" s="82">
        <f t="shared" si="180"/>
        <v>1.2247499000000061E-2</v>
      </c>
      <c r="J709" s="82" t="str">
        <f t="shared" si="181"/>
        <v/>
      </c>
      <c r="K709" s="82" t="str">
        <f t="shared" si="182"/>
        <v/>
      </c>
      <c r="L709" s="82" t="str">
        <f t="shared" si="183"/>
        <v/>
      </c>
      <c r="N709">
        <f t="shared" si="187"/>
        <v>1634</v>
      </c>
      <c r="O709" s="212" cm="1">
        <f t="array" ref="O709">INDEX($A:$A,N709)</f>
        <v>45846</v>
      </c>
      <c r="P709" cm="1">
        <f t="array" ref="P709">INDEX(B:B,$N709)/INDEX(B:B,$N$2)*1000</f>
        <v>1290.5386701948619</v>
      </c>
      <c r="Q709" cm="1">
        <f t="array" ref="Q709">INDEX(C:C,$N709)/INDEX(C:C,$N$2)*1000</f>
        <v>1295.0466903427316</v>
      </c>
      <c r="R709" cm="1">
        <f t="array" ref="R709">INDEX(D:D,$N709)/INDEX(D:D,$N$2)*1000</f>
        <v>1294.1536693297508</v>
      </c>
      <c r="S709" cm="1">
        <f t="array" ref="S709">INDEX(E:E,$N709)/INDEX(E:E,$N$2)*1000</f>
        <v>1279.3359436997189</v>
      </c>
      <c r="T709" s="82">
        <f t="shared" si="188"/>
        <v>1.1202726495142997E-2</v>
      </c>
      <c r="U709" s="82">
        <f t="shared" si="189"/>
        <v>1.5710746643012728E-2</v>
      </c>
      <c r="V709" s="82">
        <f t="shared" si="190"/>
        <v>1.4817725630031872E-2</v>
      </c>
      <c r="W709" s="82" t="str">
        <f t="shared" si="184"/>
        <v/>
      </c>
      <c r="X709" s="82" t="str">
        <f t="shared" si="185"/>
        <v/>
      </c>
      <c r="Y709" s="82" t="str">
        <f t="shared" si="186"/>
        <v/>
      </c>
    </row>
    <row r="710" spans="1:25" ht="15.75" customHeight="1" x14ac:dyDescent="0.2">
      <c r="A710" s="211">
        <v>44501</v>
      </c>
      <c r="B710" s="281">
        <v>1161.092003</v>
      </c>
      <c r="C710" s="281">
        <v>1286.4526129999999</v>
      </c>
      <c r="D710" s="281">
        <v>1290.0386900000001</v>
      </c>
      <c r="E710" s="281">
        <v>1136.848575</v>
      </c>
      <c r="F710" s="281">
        <v>1276.859678</v>
      </c>
      <c r="G710" s="82">
        <f t="shared" si="178"/>
        <v>2.4243427999999994E-2</v>
      </c>
      <c r="H710" s="82">
        <f t="shared" si="179"/>
        <v>9.592934999999898E-3</v>
      </c>
      <c r="I710" s="82">
        <f t="shared" si="180"/>
        <v>1.3179012000000058E-2</v>
      </c>
      <c r="J710" s="82" t="str">
        <f t="shared" si="181"/>
        <v/>
      </c>
      <c r="K710" s="82" t="str">
        <f t="shared" si="182"/>
        <v/>
      </c>
      <c r="L710" s="82" t="str">
        <f t="shared" si="183"/>
        <v/>
      </c>
      <c r="N710">
        <f t="shared" si="187"/>
        <v>1635</v>
      </c>
      <c r="O710" s="212" cm="1">
        <f t="array" ref="O710">INDEX($A:$A,N710)</f>
        <v>45847</v>
      </c>
      <c r="P710" cm="1">
        <f t="array" ref="P710">INDEX(B:B,$N710)/INDEX(B:B,$N$2)*1000</f>
        <v>1294.7589333719873</v>
      </c>
      <c r="Q710" cm="1">
        <f t="array" ref="Q710">INDEX(C:C,$N710)/INDEX(C:C,$N$2)*1000</f>
        <v>1299.556653946549</v>
      </c>
      <c r="R710" cm="1">
        <f t="array" ref="R710">INDEX(D:D,$N710)/INDEX(D:D,$N$2)*1000</f>
        <v>1298.6062443642577</v>
      </c>
      <c r="S710" cm="1">
        <f t="array" ref="S710">INDEX(E:E,$N710)/INDEX(E:E,$N$2)*1000</f>
        <v>1283.5761984806672</v>
      </c>
      <c r="T710" s="82">
        <f t="shared" si="188"/>
        <v>1.1182734891320024E-2</v>
      </c>
      <c r="U710" s="82">
        <f t="shared" si="189"/>
        <v>1.5980455465881734E-2</v>
      </c>
      <c r="V710" s="82">
        <f t="shared" si="190"/>
        <v>1.5030045883590446E-2</v>
      </c>
      <c r="W710" s="82" t="str">
        <f t="shared" si="184"/>
        <v/>
      </c>
      <c r="X710" s="82" t="str">
        <f t="shared" si="185"/>
        <v/>
      </c>
      <c r="Y710" s="82" t="str">
        <f t="shared" si="186"/>
        <v/>
      </c>
    </row>
    <row r="711" spans="1:25" ht="15.75" customHeight="1" x14ac:dyDescent="0.2">
      <c r="A711" s="211">
        <v>44502</v>
      </c>
      <c r="B711" s="281">
        <v>1161.167048</v>
      </c>
      <c r="C711" s="281">
        <v>1287.319211</v>
      </c>
      <c r="D711" s="281">
        <v>1290.752649</v>
      </c>
      <c r="E711" s="281">
        <v>1136.670785</v>
      </c>
      <c r="F711" s="281">
        <v>1276.6599920000001</v>
      </c>
      <c r="G711" s="82">
        <f t="shared" si="178"/>
        <v>2.4496262999999997E-2</v>
      </c>
      <c r="H711" s="82">
        <f t="shared" si="179"/>
        <v>1.0659218999999893E-2</v>
      </c>
      <c r="I711" s="82">
        <f t="shared" si="180"/>
        <v>1.4092656999999918E-2</v>
      </c>
      <c r="J711" s="82" t="str">
        <f t="shared" si="181"/>
        <v/>
      </c>
      <c r="K711" s="82" t="str">
        <f t="shared" si="182"/>
        <v/>
      </c>
      <c r="L711" s="82" t="str">
        <f t="shared" si="183"/>
        <v/>
      </c>
      <c r="N711">
        <f t="shared" si="187"/>
        <v>1636</v>
      </c>
      <c r="O711" s="212" cm="1">
        <f t="array" ref="O711">INDEX($A:$A,N711)</f>
        <v>45848</v>
      </c>
      <c r="P711" cm="1">
        <f t="array" ref="P711">INDEX(B:B,$N711)/INDEX(B:B,$N$2)*1000</f>
        <v>1294.4011570355231</v>
      </c>
      <c r="Q711" cm="1">
        <f t="array" ref="Q711">INDEX(C:C,$N711)/INDEX(C:C,$N$2)*1000</f>
        <v>1299.5754061536227</v>
      </c>
      <c r="R711" cm="1">
        <f t="array" ref="R711">INDEX(D:D,$N711)/INDEX(D:D,$N$2)*1000</f>
        <v>1298.5504077687835</v>
      </c>
      <c r="S711" cm="1">
        <f t="array" ref="S711">INDEX(E:E,$N711)/INDEX(E:E,$N$2)*1000</f>
        <v>1283.1659195241029</v>
      </c>
      <c r="T711" s="82">
        <f t="shared" si="188"/>
        <v>1.123523751142011E-2</v>
      </c>
      <c r="U711" s="82">
        <f t="shared" si="189"/>
        <v>1.6409486629519732E-2</v>
      </c>
      <c r="V711" s="82">
        <f t="shared" si="190"/>
        <v>1.5384488244680597E-2</v>
      </c>
      <c r="W711" s="82" t="str">
        <f t="shared" si="184"/>
        <v/>
      </c>
      <c r="X711" s="82" t="str">
        <f t="shared" si="185"/>
        <v/>
      </c>
      <c r="Y711" s="82" t="str">
        <f t="shared" si="186"/>
        <v/>
      </c>
    </row>
    <row r="712" spans="1:25" ht="15.75" customHeight="1" x14ac:dyDescent="0.2">
      <c r="A712" s="211">
        <v>44503</v>
      </c>
      <c r="B712" s="281">
        <v>1164.671272</v>
      </c>
      <c r="C712" s="281">
        <v>1290.315687</v>
      </c>
      <c r="D712" s="281">
        <v>1293.9328459999999</v>
      </c>
      <c r="E712" s="281">
        <v>1138.8505379999999</v>
      </c>
      <c r="F712" s="281">
        <v>1279.1081979999999</v>
      </c>
      <c r="G712" s="82">
        <f t="shared" si="178"/>
        <v>2.582073400000013E-2</v>
      </c>
      <c r="H712" s="82">
        <f t="shared" si="179"/>
        <v>1.1207489000000122E-2</v>
      </c>
      <c r="I712" s="82">
        <f t="shared" si="180"/>
        <v>1.4824648000000025E-2</v>
      </c>
      <c r="J712" s="82" t="str">
        <f t="shared" si="181"/>
        <v/>
      </c>
      <c r="K712" s="82" t="str">
        <f t="shared" si="182"/>
        <v/>
      </c>
      <c r="L712" s="82" t="str">
        <f t="shared" si="183"/>
        <v/>
      </c>
      <c r="N712">
        <f t="shared" si="187"/>
        <v>1637</v>
      </c>
      <c r="O712" s="212" cm="1">
        <f t="array" ref="O712">INDEX($A:$A,N712)</f>
        <v>45849</v>
      </c>
      <c r="P712" cm="1">
        <f t="array" ref="P712">INDEX(B:B,$N712)/INDEX(B:B,$N$2)*1000</f>
        <v>1287.2583474791031</v>
      </c>
      <c r="Q712" cm="1">
        <f t="array" ref="Q712">INDEX(C:C,$N712)/INDEX(C:C,$N$2)*1000</f>
        <v>1292.8919490779954</v>
      </c>
      <c r="R712" cm="1">
        <f t="array" ref="R712">INDEX(D:D,$N712)/INDEX(D:D,$N$2)*1000</f>
        <v>1291.7759540245252</v>
      </c>
      <c r="S712" cm="1">
        <f t="array" ref="S712">INDEX(E:E,$N712)/INDEX(E:E,$N$2)*1000</f>
        <v>1275.9158627748056</v>
      </c>
      <c r="T712" s="82">
        <f t="shared" si="188"/>
        <v>1.1342484704297476E-2</v>
      </c>
      <c r="U712" s="82">
        <f t="shared" si="189"/>
        <v>1.6976086303189732E-2</v>
      </c>
      <c r="V712" s="82">
        <f t="shared" si="190"/>
        <v>1.5860091249719516E-2</v>
      </c>
      <c r="W712" s="82" t="str">
        <f t="shared" si="184"/>
        <v/>
      </c>
      <c r="X712" s="82" t="str">
        <f t="shared" si="185"/>
        <v/>
      </c>
      <c r="Y712" s="82" t="str">
        <f t="shared" si="186"/>
        <v/>
      </c>
    </row>
    <row r="713" spans="1:25" ht="15.75" customHeight="1" x14ac:dyDescent="0.2">
      <c r="A713" s="211">
        <v>44504</v>
      </c>
      <c r="B713" s="281">
        <v>1172.4554430000001</v>
      </c>
      <c r="C713" s="281">
        <v>1298.1105930000001</v>
      </c>
      <c r="D713" s="281">
        <v>1301.9136900000001</v>
      </c>
      <c r="E713" s="281">
        <v>1145.6271770000001</v>
      </c>
      <c r="F713" s="281">
        <v>1286.719429</v>
      </c>
      <c r="G713" s="82">
        <f t="shared" si="178"/>
        <v>2.6828265999999986E-2</v>
      </c>
      <c r="H713" s="82">
        <f t="shared" si="179"/>
        <v>1.1391164000000117E-2</v>
      </c>
      <c r="I713" s="82">
        <f t="shared" si="180"/>
        <v>1.5194261000000096E-2</v>
      </c>
      <c r="J713" s="82" t="str">
        <f t="shared" si="181"/>
        <v/>
      </c>
      <c r="K713" s="82" t="str">
        <f t="shared" si="182"/>
        <v/>
      </c>
      <c r="L713" s="82" t="str">
        <f t="shared" si="183"/>
        <v/>
      </c>
      <c r="N713">
        <f t="shared" si="187"/>
        <v>1638</v>
      </c>
      <c r="O713" s="212" cm="1">
        <f t="array" ref="O713">INDEX($A:$A,N713)</f>
        <v>45852</v>
      </c>
      <c r="P713" cm="1">
        <f t="array" ref="P713">INDEX(B:B,$N713)/INDEX(B:B,$N$2)*1000</f>
        <v>1289.4856452756214</v>
      </c>
      <c r="Q713" cm="1">
        <f t="array" ref="Q713">INDEX(C:C,$N713)/INDEX(C:C,$N$2)*1000</f>
        <v>1295.0159315812855</v>
      </c>
      <c r="R713" cm="1">
        <f t="array" ref="R713">INDEX(D:D,$N713)/INDEX(D:D,$N$2)*1000</f>
        <v>1293.9204038531393</v>
      </c>
      <c r="S713" cm="1">
        <f t="array" ref="S713">INDEX(E:E,$N713)/INDEX(E:E,$N$2)*1000</f>
        <v>1278.1015219730511</v>
      </c>
      <c r="T713" s="82">
        <f t="shared" si="188"/>
        <v>1.1384123302570288E-2</v>
      </c>
      <c r="U713" s="82">
        <f t="shared" si="189"/>
        <v>1.6914409608234336E-2</v>
      </c>
      <c r="V713" s="82">
        <f t="shared" si="190"/>
        <v>1.5818881880088155E-2</v>
      </c>
      <c r="W713" s="82" t="str">
        <f t="shared" si="184"/>
        <v/>
      </c>
      <c r="X713" s="82" t="str">
        <f t="shared" si="185"/>
        <v/>
      </c>
      <c r="Y713" s="82" t="str">
        <f t="shared" si="186"/>
        <v/>
      </c>
    </row>
    <row r="714" spans="1:25" ht="15.75" customHeight="1" x14ac:dyDescent="0.2">
      <c r="A714" s="211">
        <v>44505</v>
      </c>
      <c r="B714" s="281">
        <v>1176.167833</v>
      </c>
      <c r="C714" s="281">
        <v>1302.4078569999999</v>
      </c>
      <c r="D714" s="281">
        <v>1306.186506</v>
      </c>
      <c r="E714" s="281">
        <v>1149.596524</v>
      </c>
      <c r="F714" s="281">
        <v>1291.177629</v>
      </c>
      <c r="G714" s="82">
        <f t="shared" si="178"/>
        <v>2.6571308999999928E-2</v>
      </c>
      <c r="H714" s="82">
        <f t="shared" si="179"/>
        <v>1.1230227999999898E-2</v>
      </c>
      <c r="I714" s="82">
        <f t="shared" si="180"/>
        <v>1.5008876999999985E-2</v>
      </c>
      <c r="J714" s="82" t="str">
        <f t="shared" si="181"/>
        <v/>
      </c>
      <c r="K714" s="82" t="str">
        <f t="shared" si="182"/>
        <v/>
      </c>
      <c r="L714" s="82" t="str">
        <f t="shared" si="183"/>
        <v/>
      </c>
      <c r="N714">
        <f t="shared" si="187"/>
        <v>1639</v>
      </c>
      <c r="O714" s="212" cm="1">
        <f t="array" ref="O714">INDEX($A:$A,N714)</f>
        <v>45853</v>
      </c>
      <c r="P714" cm="1">
        <f t="array" ref="P714">INDEX(B:B,$N714)/INDEX(B:B,$N$2)*1000</f>
        <v>1283.3475018902643</v>
      </c>
      <c r="Q714" cm="1">
        <f t="array" ref="Q714">INDEX(C:C,$N714)/INDEX(C:C,$N$2)*1000</f>
        <v>1289.879520373792</v>
      </c>
      <c r="R714" cm="1">
        <f t="array" ref="R714">INDEX(D:D,$N714)/INDEX(D:D,$N$2)*1000</f>
        <v>1288.5855528490342</v>
      </c>
      <c r="S714" cm="1">
        <f t="array" ref="S714">INDEX(E:E,$N714)/INDEX(E:E,$N$2)*1000</f>
        <v>1271.8709005399421</v>
      </c>
      <c r="T714" s="82">
        <f t="shared" si="188"/>
        <v>1.1476601350322198E-2</v>
      </c>
      <c r="U714" s="82">
        <f t="shared" si="189"/>
        <v>1.8008619833849934E-2</v>
      </c>
      <c r="V714" s="82">
        <f t="shared" si="190"/>
        <v>1.6714652309092116E-2</v>
      </c>
      <c r="W714" s="82" t="str">
        <f t="shared" si="184"/>
        <v/>
      </c>
      <c r="X714" s="82" t="str">
        <f t="shared" si="185"/>
        <v/>
      </c>
      <c r="Y714" s="82" t="str">
        <f t="shared" si="186"/>
        <v/>
      </c>
    </row>
    <row r="715" spans="1:25" ht="15.75" customHeight="1" x14ac:dyDescent="0.2">
      <c r="A715" s="211">
        <v>44508</v>
      </c>
      <c r="B715" s="281">
        <v>1176.8051929999999</v>
      </c>
      <c r="C715" s="281">
        <v>1302.884485</v>
      </c>
      <c r="D715" s="281">
        <v>1306.7098920000001</v>
      </c>
      <c r="E715" s="281">
        <v>1149.1892869999999</v>
      </c>
      <c r="F715" s="281">
        <v>1290.7202380000001</v>
      </c>
      <c r="G715" s="82">
        <f t="shared" si="178"/>
        <v>2.7615905999999996E-2</v>
      </c>
      <c r="H715" s="82">
        <f t="shared" si="179"/>
        <v>1.2164246999999932E-2</v>
      </c>
      <c r="I715" s="82">
        <f t="shared" si="180"/>
        <v>1.5989653999999975E-2</v>
      </c>
      <c r="J715" s="82" t="str">
        <f t="shared" si="181"/>
        <v/>
      </c>
      <c r="K715" s="82" t="str">
        <f t="shared" si="182"/>
        <v/>
      </c>
      <c r="L715" s="82" t="str">
        <f t="shared" si="183"/>
        <v/>
      </c>
      <c r="N715">
        <f t="shared" si="187"/>
        <v>1640</v>
      </c>
      <c r="O715" s="212" cm="1">
        <f t="array" ref="O715">INDEX($A:$A,N715)</f>
        <v>45854</v>
      </c>
      <c r="P715" cm="1">
        <f t="array" ref="P715">INDEX(B:B,$N715)/INDEX(B:B,$N$2)*1000</f>
        <v>1285.6231298912533</v>
      </c>
      <c r="Q715" cm="1">
        <f t="array" ref="Q715">INDEX(C:C,$N715)/INDEX(C:C,$N$2)*1000</f>
        <v>1292.0265428311725</v>
      </c>
      <c r="R715" cm="1">
        <f t="array" ref="R715">INDEX(D:D,$N715)/INDEX(D:D,$N$2)*1000</f>
        <v>1290.7580511957365</v>
      </c>
      <c r="S715" cm="1">
        <f t="array" ref="S715">INDEX(E:E,$N715)/INDEX(E:E,$N$2)*1000</f>
        <v>1274.1355179875011</v>
      </c>
      <c r="T715" s="82">
        <f t="shared" si="188"/>
        <v>1.1487611903752167E-2</v>
      </c>
      <c r="U715" s="82">
        <f t="shared" si="189"/>
        <v>1.7891024843671402E-2</v>
      </c>
      <c r="V715" s="82">
        <f t="shared" si="190"/>
        <v>1.6622533208235382E-2</v>
      </c>
      <c r="W715" s="82" t="str">
        <f t="shared" si="184"/>
        <v/>
      </c>
      <c r="X715" s="82" t="str">
        <f t="shared" si="185"/>
        <v/>
      </c>
      <c r="Y715" s="82" t="str">
        <f t="shared" si="186"/>
        <v/>
      </c>
    </row>
    <row r="716" spans="1:25" ht="15.75" customHeight="1" x14ac:dyDescent="0.2">
      <c r="A716" s="211">
        <v>44509</v>
      </c>
      <c r="B716" s="281">
        <v>1176.9254639999999</v>
      </c>
      <c r="C716" s="281">
        <v>1303.5628039999999</v>
      </c>
      <c r="D716" s="281">
        <v>1307.282228</v>
      </c>
      <c r="E716" s="281">
        <v>1149.9798880000001</v>
      </c>
      <c r="F716" s="281">
        <v>1291.608207</v>
      </c>
      <c r="G716" s="82">
        <f t="shared" si="178"/>
        <v>2.6945575999999846E-2</v>
      </c>
      <c r="H716" s="82">
        <f t="shared" si="179"/>
        <v>1.1954596999999921E-2</v>
      </c>
      <c r="I716" s="82">
        <f t="shared" si="180"/>
        <v>1.5674021000000038E-2</v>
      </c>
      <c r="J716" s="82" t="str">
        <f t="shared" si="181"/>
        <v/>
      </c>
      <c r="K716" s="82" t="str">
        <f t="shared" si="182"/>
        <v/>
      </c>
      <c r="L716" s="82" t="str">
        <f t="shared" si="183"/>
        <v/>
      </c>
      <c r="N716">
        <f t="shared" si="187"/>
        <v>1641</v>
      </c>
      <c r="O716" s="212" cm="1">
        <f t="array" ref="O716">INDEX($A:$A,N716)</f>
        <v>45855</v>
      </c>
      <c r="P716" cm="1">
        <f t="array" ref="P716">INDEX(B:B,$N716)/INDEX(B:B,$N$2)*1000</f>
        <v>1290.9580248216114</v>
      </c>
      <c r="Q716" cm="1">
        <f t="array" ref="Q716">INDEX(C:C,$N716)/INDEX(C:C,$N$2)*1000</f>
        <v>1298.1457893392985</v>
      </c>
      <c r="R716" cm="1">
        <f t="array" ref="R716">INDEX(D:D,$N716)/INDEX(D:D,$N$2)*1000</f>
        <v>1296.7219215052303</v>
      </c>
      <c r="S716" cm="1">
        <f t="array" ref="S716">INDEX(E:E,$N716)/INDEX(E:E,$N$2)*1000</f>
        <v>1279.3156897925739</v>
      </c>
      <c r="T716" s="82">
        <f t="shared" si="188"/>
        <v>1.1642335029037439E-2</v>
      </c>
      <c r="U716" s="82">
        <f t="shared" si="189"/>
        <v>1.8830099546724568E-2</v>
      </c>
      <c r="V716" s="82">
        <f t="shared" si="190"/>
        <v>1.7406231712656334E-2</v>
      </c>
      <c r="W716" s="82" t="str">
        <f t="shared" si="184"/>
        <v/>
      </c>
      <c r="X716" s="82" t="str">
        <f t="shared" si="185"/>
        <v/>
      </c>
      <c r="Y716" s="82" t="str">
        <f t="shared" si="186"/>
        <v/>
      </c>
    </row>
    <row r="717" spans="1:25" ht="15.75" customHeight="1" x14ac:dyDescent="0.2">
      <c r="A717" s="211">
        <v>44510</v>
      </c>
      <c r="B717" s="281">
        <v>1170.145023</v>
      </c>
      <c r="C717" s="281">
        <v>1297.011694</v>
      </c>
      <c r="D717" s="281">
        <v>1300.5225840000001</v>
      </c>
      <c r="E717" s="281">
        <v>1143.233559</v>
      </c>
      <c r="F717" s="281">
        <v>1284.0310179999999</v>
      </c>
      <c r="G717" s="82">
        <f t="shared" si="178"/>
        <v>2.6911464000000024E-2</v>
      </c>
      <c r="H717" s="82">
        <f t="shared" si="179"/>
        <v>1.298067600000013E-2</v>
      </c>
      <c r="I717" s="82">
        <f t="shared" si="180"/>
        <v>1.6491566000000148E-2</v>
      </c>
      <c r="J717" s="82" t="str">
        <f t="shared" si="181"/>
        <v/>
      </c>
      <c r="K717" s="82" t="str">
        <f t="shared" si="182"/>
        <v/>
      </c>
      <c r="L717" s="82" t="str">
        <f t="shared" si="183"/>
        <v/>
      </c>
      <c r="N717">
        <f t="shared" si="187"/>
        <v>1642</v>
      </c>
      <c r="O717" s="212" cm="1">
        <f t="array" ref="O717">INDEX($A:$A,N717)</f>
        <v>45856</v>
      </c>
      <c r="P717" cm="1">
        <f t="array" ref="P717">INDEX(B:B,$N717)/INDEX(B:B,$N$2)*1000</f>
        <v>1289.2989979764054</v>
      </c>
      <c r="Q717" cm="1">
        <f t="array" ref="Q717">INDEX(C:C,$N717)/INDEX(C:C,$N$2)*1000</f>
        <v>1296.4926929073754</v>
      </c>
      <c r="R717" cm="1">
        <f t="array" ref="R717">INDEX(D:D,$N717)/INDEX(D:D,$N$2)*1000</f>
        <v>1295.0676494422048</v>
      </c>
      <c r="S717" cm="1">
        <f t="array" ref="S717">INDEX(E:E,$N717)/INDEX(E:E,$N$2)*1000</f>
        <v>1277.7101755727699</v>
      </c>
      <c r="T717" s="82">
        <f t="shared" si="188"/>
        <v>1.1588822403635504E-2</v>
      </c>
      <c r="U717" s="82">
        <f t="shared" si="189"/>
        <v>1.8782517334605474E-2</v>
      </c>
      <c r="V717" s="82">
        <f t="shared" si="190"/>
        <v>1.7357473869434897E-2</v>
      </c>
      <c r="W717" s="82" t="str">
        <f t="shared" si="184"/>
        <v/>
      </c>
      <c r="X717" s="82" t="str">
        <f t="shared" si="185"/>
        <v/>
      </c>
      <c r="Y717" s="82" t="str">
        <f t="shared" si="186"/>
        <v/>
      </c>
    </row>
    <row r="718" spans="1:25" ht="15.75" customHeight="1" x14ac:dyDescent="0.2">
      <c r="A718" s="211">
        <v>44511</v>
      </c>
      <c r="B718" s="281">
        <v>1176.7452109999999</v>
      </c>
      <c r="C718" s="281">
        <v>1302.24467</v>
      </c>
      <c r="D718" s="281">
        <v>1306.181769</v>
      </c>
      <c r="E718" s="281">
        <v>1148.157659</v>
      </c>
      <c r="F718" s="281">
        <v>1289.561557</v>
      </c>
      <c r="G718" s="82">
        <f t="shared" si="178"/>
        <v>2.8587551999999961E-2</v>
      </c>
      <c r="H718" s="82">
        <f t="shared" si="179"/>
        <v>1.2683113000000048E-2</v>
      </c>
      <c r="I718" s="82">
        <f t="shared" si="180"/>
        <v>1.6620212000000037E-2</v>
      </c>
      <c r="J718" s="82" t="str">
        <f t="shared" si="181"/>
        <v/>
      </c>
      <c r="K718" s="82" t="str">
        <f t="shared" si="182"/>
        <v/>
      </c>
      <c r="L718" s="82" t="str">
        <f t="shared" si="183"/>
        <v/>
      </c>
      <c r="N718">
        <f t="shared" si="187"/>
        <v>1643</v>
      </c>
      <c r="O718" s="212" cm="1">
        <f t="array" ref="O718">INDEX($A:$A,N718)</f>
        <v>45859</v>
      </c>
      <c r="P718" cm="1">
        <f t="array" ref="P718">INDEX(B:B,$N718)/INDEX(B:B,$N$2)*1000</f>
        <v>1291.8451442019605</v>
      </c>
      <c r="Q718" cm="1">
        <f t="array" ref="Q718">INDEX(C:C,$N718)/INDEX(C:C,$N$2)*1000</f>
        <v>1298.7630678936196</v>
      </c>
      <c r="R718" cm="1">
        <f t="array" ref="R718">INDEX(D:D,$N718)/INDEX(D:D,$N$2)*1000</f>
        <v>1297.3926534403779</v>
      </c>
      <c r="S718" cm="1">
        <f t="array" ref="S718">INDEX(E:E,$N718)/INDEX(E:E,$N$2)*1000</f>
        <v>1280.3338552896107</v>
      </c>
      <c r="T718" s="82">
        <f t="shared" si="188"/>
        <v>1.1511288912349755E-2</v>
      </c>
      <c r="U718" s="82">
        <f t="shared" si="189"/>
        <v>1.8429212604008854E-2</v>
      </c>
      <c r="V718" s="82">
        <f t="shared" si="190"/>
        <v>1.7058798150767187E-2</v>
      </c>
      <c r="W718" s="82" t="str">
        <f t="shared" si="184"/>
        <v/>
      </c>
      <c r="X718" s="82" t="str">
        <f t="shared" si="185"/>
        <v/>
      </c>
      <c r="Y718" s="82" t="str">
        <f t="shared" si="186"/>
        <v/>
      </c>
    </row>
    <row r="719" spans="1:25" ht="15.75" customHeight="1" x14ac:dyDescent="0.2">
      <c r="A719" s="211">
        <v>44512</v>
      </c>
      <c r="B719" s="281">
        <v>1181.282993</v>
      </c>
      <c r="C719" s="281">
        <v>1306.786699</v>
      </c>
      <c r="D719" s="281">
        <v>1310.832582</v>
      </c>
      <c r="E719" s="281">
        <v>1149.9544490000001</v>
      </c>
      <c r="F719" s="281">
        <v>1291.5796350000001</v>
      </c>
      <c r="G719" s="82">
        <f t="shared" si="178"/>
        <v>3.1328543999999965E-2</v>
      </c>
      <c r="H719" s="82">
        <f t="shared" si="179"/>
        <v>1.5207063999999946E-2</v>
      </c>
      <c r="I719" s="82">
        <f t="shared" si="180"/>
        <v>1.9252946999999951E-2</v>
      </c>
      <c r="J719" s="82" t="str">
        <f t="shared" si="181"/>
        <v/>
      </c>
      <c r="K719" s="82" t="str">
        <f t="shared" si="182"/>
        <v/>
      </c>
      <c r="L719" s="82" t="str">
        <f t="shared" si="183"/>
        <v/>
      </c>
      <c r="N719">
        <f t="shared" si="187"/>
        <v>1644</v>
      </c>
      <c r="O719" s="212" cm="1">
        <f t="array" ref="O719">INDEX($A:$A,N719)</f>
        <v>45860</v>
      </c>
      <c r="P719" cm="1">
        <f t="array" ref="P719">INDEX(B:B,$N719)/INDEX(B:B,$N$2)*1000</f>
        <v>1291.8987683125981</v>
      </c>
      <c r="Q719" cm="1">
        <f t="array" ref="Q719">INDEX(C:C,$N719)/INDEX(C:C,$N$2)*1000</f>
        <v>1298.1335679662122</v>
      </c>
      <c r="R719" cm="1">
        <f t="array" ref="R719">INDEX(D:D,$N719)/INDEX(D:D,$N$2)*1000</f>
        <v>1296.898478812534</v>
      </c>
      <c r="S719" cm="1">
        <f t="array" ref="S719">INDEX(E:E,$N719)/INDEX(E:E,$N$2)*1000</f>
        <v>1280.4748499409934</v>
      </c>
      <c r="T719" s="82">
        <f t="shared" si="188"/>
        <v>1.1423918371604714E-2</v>
      </c>
      <c r="U719" s="82">
        <f t="shared" si="189"/>
        <v>1.7658718025218831E-2</v>
      </c>
      <c r="V719" s="82">
        <f t="shared" si="190"/>
        <v>1.6423628871540585E-2</v>
      </c>
      <c r="W719" s="82" t="str">
        <f t="shared" si="184"/>
        <v/>
      </c>
      <c r="X719" s="82" t="str">
        <f t="shared" si="185"/>
        <v/>
      </c>
      <c r="Y719" s="82" t="str">
        <f t="shared" si="186"/>
        <v/>
      </c>
    </row>
    <row r="720" spans="1:25" ht="15.75" customHeight="1" x14ac:dyDescent="0.2">
      <c r="A720" s="211">
        <v>44515</v>
      </c>
      <c r="B720" s="281">
        <v>1177.882773</v>
      </c>
      <c r="C720" s="281">
        <v>1302.76324</v>
      </c>
      <c r="D720" s="281">
        <v>1306.8485969999999</v>
      </c>
      <c r="E720" s="281">
        <v>1147.0817950000001</v>
      </c>
      <c r="F720" s="281">
        <v>1288.3531929999999</v>
      </c>
      <c r="G720" s="82">
        <f t="shared" si="178"/>
        <v>3.0800977999999986E-2</v>
      </c>
      <c r="H720" s="82">
        <f t="shared" si="179"/>
        <v>1.4410047000000077E-2</v>
      </c>
      <c r="I720" s="82">
        <f t="shared" si="180"/>
        <v>1.8495404000000007E-2</v>
      </c>
      <c r="J720" s="82" t="str">
        <f t="shared" si="181"/>
        <v/>
      </c>
      <c r="K720" s="82" t="str">
        <f t="shared" si="182"/>
        <v/>
      </c>
      <c r="L720" s="82" t="str">
        <f t="shared" si="183"/>
        <v/>
      </c>
      <c r="N720">
        <f t="shared" si="187"/>
        <v>1645</v>
      </c>
      <c r="O720" s="212" cm="1">
        <f t="array" ref="O720">INDEX($A:$A,N720)</f>
        <v>45861</v>
      </c>
      <c r="P720" cm="1">
        <f t="array" ref="P720">INDEX(B:B,$N720)/INDEX(B:B,$N$2)*1000</f>
        <v>1293.5644877056081</v>
      </c>
      <c r="Q720" cm="1">
        <f t="array" ref="Q720">INDEX(C:C,$N720)/INDEX(C:C,$N$2)*1000</f>
        <v>1300.1363435395988</v>
      </c>
      <c r="R720" cm="1">
        <f t="array" ref="R720">INDEX(D:D,$N720)/INDEX(D:D,$N$2)*1000</f>
        <v>1298.8344841089111</v>
      </c>
      <c r="S720" cm="1">
        <f t="array" ref="S720">INDEX(E:E,$N720)/INDEX(E:E,$N$2)*1000</f>
        <v>1281.9806911358255</v>
      </c>
      <c r="T720" s="82">
        <f t="shared" si="188"/>
        <v>1.1583796569782635E-2</v>
      </c>
      <c r="U720" s="82">
        <f t="shared" si="189"/>
        <v>1.8155652403773273E-2</v>
      </c>
      <c r="V720" s="82">
        <f t="shared" si="190"/>
        <v>1.6853792973085546E-2</v>
      </c>
      <c r="W720" s="82" t="str">
        <f t="shared" si="184"/>
        <v/>
      </c>
      <c r="X720" s="82" t="str">
        <f t="shared" si="185"/>
        <v/>
      </c>
      <c r="Y720" s="82" t="str">
        <f t="shared" si="186"/>
        <v/>
      </c>
    </row>
    <row r="721" spans="1:25" ht="15.75" customHeight="1" x14ac:dyDescent="0.2">
      <c r="A721" s="211">
        <v>44516</v>
      </c>
      <c r="B721" s="281">
        <v>1179.0439630000001</v>
      </c>
      <c r="C721" s="281">
        <v>1303.4388160000001</v>
      </c>
      <c r="D721" s="281">
        <v>1307.646978</v>
      </c>
      <c r="E721" s="281">
        <v>1145.9211110000001</v>
      </c>
      <c r="F721" s="281">
        <v>1287.049563</v>
      </c>
      <c r="G721" s="82">
        <f t="shared" si="178"/>
        <v>3.3122851999999967E-2</v>
      </c>
      <c r="H721" s="82">
        <f t="shared" si="179"/>
        <v>1.6389253000000055E-2</v>
      </c>
      <c r="I721" s="82">
        <f t="shared" si="180"/>
        <v>2.0597414999999956E-2</v>
      </c>
      <c r="J721" s="82" t="str">
        <f t="shared" si="181"/>
        <v/>
      </c>
      <c r="K721" s="82" t="str">
        <f t="shared" si="182"/>
        <v/>
      </c>
      <c r="L721" s="82" t="str">
        <f t="shared" si="183"/>
        <v/>
      </c>
      <c r="N721">
        <f t="shared" si="187"/>
        <v>1646</v>
      </c>
      <c r="O721" s="212" cm="1">
        <f t="array" ref="O721">INDEX($A:$A,N721)</f>
        <v>45862</v>
      </c>
      <c r="P721" cm="1">
        <f t="array" ref="P721">INDEX(B:B,$N721)/INDEX(B:B,$N$2)*1000</f>
        <v>1294.43646560092</v>
      </c>
      <c r="Q721" cm="1">
        <f t="array" ref="Q721">INDEX(C:C,$N721)/INDEX(C:C,$N$2)*1000</f>
        <v>1301.1884772867338</v>
      </c>
      <c r="R721" cm="1">
        <f t="array" ref="R721">INDEX(D:D,$N721)/INDEX(D:D,$N$2)*1000</f>
        <v>1299.8509300169421</v>
      </c>
      <c r="S721" cm="1">
        <f t="array" ref="S721">INDEX(E:E,$N721)/INDEX(E:E,$N$2)*1000</f>
        <v>1282.8522615539846</v>
      </c>
      <c r="T721" s="82">
        <f t="shared" si="188"/>
        <v>1.1584204046935383E-2</v>
      </c>
      <c r="U721" s="82">
        <f t="shared" si="189"/>
        <v>1.8336215732749225E-2</v>
      </c>
      <c r="V721" s="82">
        <f t="shared" si="190"/>
        <v>1.6998668462957538E-2</v>
      </c>
      <c r="W721" s="82" t="str">
        <f t="shared" si="184"/>
        <v/>
      </c>
      <c r="X721" s="82" t="str">
        <f t="shared" si="185"/>
        <v/>
      </c>
      <c r="Y721" s="82" t="str">
        <f t="shared" si="186"/>
        <v/>
      </c>
    </row>
    <row r="722" spans="1:25" ht="15.75" customHeight="1" x14ac:dyDescent="0.2">
      <c r="A722" s="211">
        <v>44517</v>
      </c>
      <c r="B722" s="281">
        <v>1180.827223</v>
      </c>
      <c r="C722" s="281">
        <v>1305.7997049999999</v>
      </c>
      <c r="D722" s="281">
        <v>1309.9382330000001</v>
      </c>
      <c r="E722" s="281">
        <v>1149.0552339999999</v>
      </c>
      <c r="F722" s="281">
        <v>1290.569675</v>
      </c>
      <c r="G722" s="82">
        <f t="shared" si="178"/>
        <v>3.1771989000000077E-2</v>
      </c>
      <c r="H722" s="82">
        <f t="shared" si="179"/>
        <v>1.5230029999999943E-2</v>
      </c>
      <c r="I722" s="82">
        <f t="shared" si="180"/>
        <v>1.9368558000000122E-2</v>
      </c>
      <c r="J722" s="82" t="str">
        <f t="shared" si="181"/>
        <v/>
      </c>
      <c r="K722" s="82" t="str">
        <f t="shared" si="182"/>
        <v/>
      </c>
      <c r="L722" s="82" t="str">
        <f t="shared" si="183"/>
        <v/>
      </c>
      <c r="N722">
        <f t="shared" si="187"/>
        <v>1647</v>
      </c>
      <c r="O722" s="212" cm="1">
        <f t="array" ref="O722">INDEX($A:$A,N722)</f>
        <v>45863</v>
      </c>
      <c r="P722" cm="1">
        <f t="array" ref="P722">INDEX(B:B,$N722)/INDEX(B:B,$N$2)*1000</f>
        <v>1298.5876910656987</v>
      </c>
      <c r="Q722" cm="1">
        <f t="array" ref="Q722">INDEX(C:C,$N722)/INDEX(C:C,$N$2)*1000</f>
        <v>1305.5762159442534</v>
      </c>
      <c r="R722" cm="1">
        <f t="array" ref="R722">INDEX(D:D,$N722)/INDEX(D:D,$N$2)*1000</f>
        <v>1304.1918163887758</v>
      </c>
      <c r="S722" cm="1">
        <f t="array" ref="S722">INDEX(E:E,$N722)/INDEX(E:E,$N$2)*1000</f>
        <v>1286.9449071508675</v>
      </c>
      <c r="T722" s="82">
        <f t="shared" si="188"/>
        <v>1.1642783914831171E-2</v>
      </c>
      <c r="U722" s="82">
        <f t="shared" si="189"/>
        <v>1.863130879338587E-2</v>
      </c>
      <c r="V722" s="82">
        <f t="shared" si="190"/>
        <v>1.7246909237908312E-2</v>
      </c>
      <c r="W722" s="82" t="str">
        <f t="shared" si="184"/>
        <v/>
      </c>
      <c r="X722" s="82" t="str">
        <f t="shared" si="185"/>
        <v/>
      </c>
      <c r="Y722" s="82" t="str">
        <f t="shared" si="186"/>
        <v/>
      </c>
    </row>
    <row r="723" spans="1:25" ht="15.75" customHeight="1" x14ac:dyDescent="0.2">
      <c r="A723" s="211">
        <v>44518</v>
      </c>
      <c r="B723" s="281">
        <v>1182.2752190000001</v>
      </c>
      <c r="C723" s="281">
        <v>1306.40633</v>
      </c>
      <c r="D723" s="281">
        <v>1310.744007</v>
      </c>
      <c r="E723" s="281">
        <v>1149.9035260000001</v>
      </c>
      <c r="F723" s="281">
        <v>1291.52244</v>
      </c>
      <c r="G723" s="82">
        <f t="shared" si="178"/>
        <v>3.2371693000000049E-2</v>
      </c>
      <c r="H723" s="82">
        <f t="shared" si="179"/>
        <v>1.4883890000000064E-2</v>
      </c>
      <c r="I723" s="82">
        <f t="shared" si="180"/>
        <v>1.922156700000005E-2</v>
      </c>
      <c r="J723" s="82" t="str">
        <f t="shared" si="181"/>
        <v/>
      </c>
      <c r="K723" s="82" t="str">
        <f t="shared" si="182"/>
        <v/>
      </c>
      <c r="L723" s="82" t="str">
        <f t="shared" si="183"/>
        <v/>
      </c>
      <c r="N723">
        <f t="shared" si="187"/>
        <v>1648</v>
      </c>
      <c r="O723" s="212" cm="1">
        <f t="array" ref="O723">INDEX($A:$A,N723)</f>
        <v>45866</v>
      </c>
      <c r="P723" cm="1">
        <f t="array" ref="P723">INDEX(B:B,$N723)/INDEX(B:B,$N$2)*1000</f>
        <v>1294.5741804234508</v>
      </c>
      <c r="Q723" cm="1">
        <f t="array" ref="Q723">INDEX(C:C,$N723)/INDEX(C:C,$N$2)*1000</f>
        <v>1301.8368838491253</v>
      </c>
      <c r="R723" cm="1">
        <f t="array" ref="R723">INDEX(D:D,$N723)/INDEX(D:D,$N$2)*1000</f>
        <v>1300.3981700824302</v>
      </c>
      <c r="S723" cm="1">
        <f t="array" ref="S723">INDEX(E:E,$N723)/INDEX(E:E,$N$2)*1000</f>
        <v>1282.8935676236524</v>
      </c>
      <c r="T723" s="82">
        <f t="shared" si="188"/>
        <v>1.1680612799798382E-2</v>
      </c>
      <c r="U723" s="82">
        <f t="shared" si="189"/>
        <v>1.8943316225472927E-2</v>
      </c>
      <c r="V723" s="82">
        <f t="shared" si="190"/>
        <v>1.7504602458777753E-2</v>
      </c>
      <c r="W723" s="82" t="str">
        <f t="shared" si="184"/>
        <v/>
      </c>
      <c r="X723" s="82" t="str">
        <f t="shared" si="185"/>
        <v/>
      </c>
      <c r="Y723" s="82" t="str">
        <f t="shared" si="186"/>
        <v/>
      </c>
    </row>
    <row r="724" spans="1:25" ht="15.75" customHeight="1" x14ac:dyDescent="0.2">
      <c r="A724" s="211">
        <v>44519</v>
      </c>
      <c r="B724" s="281">
        <v>1182.179783</v>
      </c>
      <c r="C724" s="281">
        <v>1307.6752779999999</v>
      </c>
      <c r="D724" s="281">
        <v>1311.7444250000001</v>
      </c>
      <c r="E724" s="281">
        <v>1150.9280839999999</v>
      </c>
      <c r="F724" s="281">
        <v>1292.6731810000001</v>
      </c>
      <c r="G724" s="82">
        <f t="shared" si="178"/>
        <v>3.1251699000000147E-2</v>
      </c>
      <c r="H724" s="82">
        <f t="shared" si="179"/>
        <v>1.5002096999999822E-2</v>
      </c>
      <c r="I724" s="82">
        <f t="shared" si="180"/>
        <v>1.907124399999998E-2</v>
      </c>
      <c r="J724" s="82" t="str">
        <f t="shared" si="181"/>
        <v/>
      </c>
      <c r="K724" s="82" t="str">
        <f t="shared" si="182"/>
        <v/>
      </c>
      <c r="L724" s="82" t="str">
        <f t="shared" si="183"/>
        <v/>
      </c>
      <c r="N724">
        <f t="shared" si="187"/>
        <v>1649</v>
      </c>
      <c r="O724" s="212" cm="1">
        <f t="array" ref="O724">INDEX($A:$A,N724)</f>
        <v>45867</v>
      </c>
      <c r="P724" cm="1">
        <f t="array" ref="P724">INDEX(B:B,$N724)/INDEX(B:B,$N$2)*1000</f>
        <v>1298.7168085237201</v>
      </c>
      <c r="Q724" cm="1">
        <f t="array" ref="Q724">INDEX(C:C,$N724)/INDEX(C:C,$N$2)*1000</f>
        <v>1305.9442685561826</v>
      </c>
      <c r="R724" cm="1">
        <f t="array" ref="R724">INDEX(D:D,$N724)/INDEX(D:D,$N$2)*1000</f>
        <v>1304.5125366496907</v>
      </c>
      <c r="S724" cm="1">
        <f t="array" ref="S724">INDEX(E:E,$N724)/INDEX(E:E,$N$2)*1000</f>
        <v>1287.114762477484</v>
      </c>
      <c r="T724" s="82">
        <f t="shared" si="188"/>
        <v>1.1602046046236183E-2</v>
      </c>
      <c r="U724" s="82">
        <f t="shared" si="189"/>
        <v>1.8829506078698613E-2</v>
      </c>
      <c r="V724" s="82">
        <f t="shared" si="190"/>
        <v>1.7397774172206708E-2</v>
      </c>
      <c r="W724" s="82" t="str">
        <f t="shared" si="184"/>
        <v/>
      </c>
      <c r="X724" s="82" t="str">
        <f t="shared" si="185"/>
        <v/>
      </c>
      <c r="Y724" s="82" t="str">
        <f t="shared" si="186"/>
        <v/>
      </c>
    </row>
    <row r="725" spans="1:25" ht="15.75" customHeight="1" x14ac:dyDescent="0.2">
      <c r="A725" s="211">
        <v>44522</v>
      </c>
      <c r="B725" s="281">
        <v>1177.176363</v>
      </c>
      <c r="C725" s="281">
        <v>1301.767985</v>
      </c>
      <c r="D725" s="281">
        <v>1305.8926389999999</v>
      </c>
      <c r="E725" s="281">
        <v>1144.9064080000001</v>
      </c>
      <c r="F725" s="281">
        <v>1285.909891</v>
      </c>
      <c r="G725" s="82">
        <f t="shared" si="178"/>
        <v>3.2269954999999982E-2</v>
      </c>
      <c r="H725" s="82">
        <f t="shared" si="179"/>
        <v>1.5858093999999937E-2</v>
      </c>
      <c r="I725" s="82">
        <f t="shared" si="180"/>
        <v>1.9982747999999901E-2</v>
      </c>
      <c r="J725" s="82" t="str">
        <f t="shared" si="181"/>
        <v/>
      </c>
      <c r="K725" s="82" t="str">
        <f t="shared" si="182"/>
        <v/>
      </c>
      <c r="L725" s="82" t="str">
        <f t="shared" si="183"/>
        <v/>
      </c>
      <c r="N725">
        <f t="shared" si="187"/>
        <v>1650</v>
      </c>
      <c r="O725" s="212" cm="1">
        <f t="array" ref="O725">INDEX($A:$A,N725)</f>
        <v>45868</v>
      </c>
      <c r="P725" cm="1">
        <f t="array" ref="P725">INDEX(B:B,$N725)/INDEX(B:B,$N$2)*1000</f>
        <v>1297.9896813776563</v>
      </c>
      <c r="Q725" cm="1">
        <f t="array" ref="Q725">INDEX(C:C,$N725)/INDEX(C:C,$N$2)*1000</f>
        <v>1305.1245013646783</v>
      </c>
      <c r="R725" cm="1">
        <f t="array" ref="R725">INDEX(D:D,$N725)/INDEX(D:D,$N$2)*1000</f>
        <v>1303.7111210714447</v>
      </c>
      <c r="S725" cm="1">
        <f t="array" ref="S725">INDEX(E:E,$N725)/INDEX(E:E,$N$2)*1000</f>
        <v>1286.3911707160373</v>
      </c>
      <c r="T725" s="82">
        <f t="shared" si="188"/>
        <v>1.1598510661619002E-2</v>
      </c>
      <c r="U725" s="82">
        <f t="shared" si="189"/>
        <v>1.873333064864096E-2</v>
      </c>
      <c r="V725" s="82">
        <f t="shared" si="190"/>
        <v>1.7319950355407399E-2</v>
      </c>
      <c r="W725" s="82" t="str">
        <f t="shared" si="184"/>
        <v/>
      </c>
      <c r="X725" s="82" t="str">
        <f t="shared" si="185"/>
        <v/>
      </c>
      <c r="Y725" s="82" t="str">
        <f t="shared" si="186"/>
        <v/>
      </c>
    </row>
    <row r="726" spans="1:25" ht="15.75" customHeight="1" x14ac:dyDescent="0.2">
      <c r="A726" s="211">
        <v>44523</v>
      </c>
      <c r="B726" s="281">
        <v>1172.7374830000001</v>
      </c>
      <c r="C726" s="281">
        <v>1297.4731899999999</v>
      </c>
      <c r="D726" s="281">
        <v>1301.462505</v>
      </c>
      <c r="E726" s="281">
        <v>1139.5865289999999</v>
      </c>
      <c r="F726" s="281">
        <v>1279.934831</v>
      </c>
      <c r="G726" s="82">
        <f t="shared" si="178"/>
        <v>3.3150954000000184E-2</v>
      </c>
      <c r="H726" s="82">
        <f t="shared" si="179"/>
        <v>1.7538358999999899E-2</v>
      </c>
      <c r="I726" s="82">
        <f t="shared" si="180"/>
        <v>2.1527673999999934E-2</v>
      </c>
      <c r="J726" s="82" t="str">
        <f t="shared" si="181"/>
        <v/>
      </c>
      <c r="K726" s="82" t="str">
        <f t="shared" si="182"/>
        <v/>
      </c>
      <c r="L726" s="82" t="str">
        <f t="shared" si="183"/>
        <v/>
      </c>
      <c r="N726">
        <f t="shared" si="187"/>
        <v>1651</v>
      </c>
      <c r="O726" s="212" cm="1">
        <f t="array" ref="O726">INDEX($A:$A,N726)</f>
        <v>45869</v>
      </c>
      <c r="P726" cm="1">
        <f t="array" ref="P726">INDEX(B:B,$N726)/INDEX(B:B,$N$2)*1000</f>
        <v>1297.2594001519831</v>
      </c>
      <c r="Q726" cm="1">
        <f t="array" ref="Q726">INDEX(C:C,$N726)/INDEX(C:C,$N$2)*1000</f>
        <v>1303.8238758547714</v>
      </c>
      <c r="R726" cm="1">
        <f t="array" ref="R726">INDEX(D:D,$N726)/INDEX(D:D,$N$2)*1000</f>
        <v>1302.5234788087735</v>
      </c>
      <c r="S726" cm="1">
        <f t="array" ref="S726">INDEX(E:E,$N726)/INDEX(E:E,$N$2)*1000</f>
        <v>1285.7432430635654</v>
      </c>
      <c r="T726" s="82">
        <f t="shared" si="188"/>
        <v>1.1516157088417685E-2</v>
      </c>
      <c r="U726" s="82">
        <f t="shared" si="189"/>
        <v>1.8080632791205972E-2</v>
      </c>
      <c r="V726" s="82">
        <f t="shared" si="190"/>
        <v>1.6780235745208073E-2</v>
      </c>
      <c r="W726" s="82" t="str">
        <f t="shared" si="184"/>
        <v/>
      </c>
      <c r="X726" s="82" t="str">
        <f t="shared" si="185"/>
        <v/>
      </c>
      <c r="Y726" s="82" t="str">
        <f t="shared" si="186"/>
        <v/>
      </c>
    </row>
    <row r="727" spans="1:25" ht="15.75" customHeight="1" x14ac:dyDescent="0.2">
      <c r="A727" s="211">
        <v>44524</v>
      </c>
      <c r="B727" s="281">
        <v>1174.8225030000001</v>
      </c>
      <c r="C727" s="281">
        <v>1299.694491</v>
      </c>
      <c r="D727" s="281">
        <v>1303.70758</v>
      </c>
      <c r="E727" s="281">
        <v>1142.4939810000001</v>
      </c>
      <c r="F727" s="281">
        <v>1283.2003569999999</v>
      </c>
      <c r="G727" s="82">
        <f t="shared" si="178"/>
        <v>3.2328522000000019E-2</v>
      </c>
      <c r="H727" s="82">
        <f t="shared" si="179"/>
        <v>1.6494134000000032E-2</v>
      </c>
      <c r="I727" s="82">
        <f t="shared" si="180"/>
        <v>2.0507223000000067E-2</v>
      </c>
      <c r="J727" s="82" t="str">
        <f t="shared" si="181"/>
        <v/>
      </c>
      <c r="K727" s="82" t="str">
        <f t="shared" si="182"/>
        <v/>
      </c>
      <c r="L727" s="82" t="str">
        <f t="shared" si="183"/>
        <v/>
      </c>
      <c r="N727">
        <f t="shared" si="187"/>
        <v>1652</v>
      </c>
      <c r="O727" s="212" cm="1">
        <f t="array" ref="O727">INDEX($A:$A,N727)</f>
        <v>45870</v>
      </c>
      <c r="P727" cm="1">
        <f t="array" ref="P727">INDEX(B:B,$N727)/INDEX(B:B,$N$2)*1000</f>
        <v>1292.1692294497504</v>
      </c>
      <c r="Q727" cm="1">
        <f t="array" ref="Q727">INDEX(C:C,$N727)/INDEX(C:C,$N$2)*1000</f>
        <v>1297.4678663405523</v>
      </c>
      <c r="R727" cm="1">
        <f t="array" ref="R727">INDEX(D:D,$N727)/INDEX(D:D,$N$2)*1000</f>
        <v>1296.4182270179822</v>
      </c>
      <c r="S727" cm="1">
        <f t="array" ref="S727">INDEX(E:E,$N727)/INDEX(E:E,$N$2)*1000</f>
        <v>1281.034509605737</v>
      </c>
      <c r="T727" s="82">
        <f t="shared" si="188"/>
        <v>1.1134719844013489E-2</v>
      </c>
      <c r="U727" s="82">
        <f t="shared" si="189"/>
        <v>1.6433356734815333E-2</v>
      </c>
      <c r="V727" s="82">
        <f t="shared" si="190"/>
        <v>1.5383717412245233E-2</v>
      </c>
      <c r="W727" s="82" t="str">
        <f t="shared" si="184"/>
        <v/>
      </c>
      <c r="X727" s="82" t="str">
        <f t="shared" si="185"/>
        <v/>
      </c>
      <c r="Y727" s="82" t="str">
        <f t="shared" si="186"/>
        <v/>
      </c>
    </row>
    <row r="728" spans="1:25" ht="15.75" customHeight="1" x14ac:dyDescent="0.2">
      <c r="A728" s="211">
        <v>44525</v>
      </c>
      <c r="B728" s="281">
        <v>1177.517012</v>
      </c>
      <c r="C728" s="281">
        <v>1302.0700509999999</v>
      </c>
      <c r="D728" s="281">
        <v>1306.210462</v>
      </c>
      <c r="E728" s="281">
        <v>1144.0097249999999</v>
      </c>
      <c r="F728" s="281">
        <v>1284.9027759999999</v>
      </c>
      <c r="G728" s="82">
        <f t="shared" si="178"/>
        <v>3.3507287000000135E-2</v>
      </c>
      <c r="H728" s="82">
        <f t="shared" si="179"/>
        <v>1.7167275000000017E-2</v>
      </c>
      <c r="I728" s="82">
        <f t="shared" si="180"/>
        <v>2.1307686000000103E-2</v>
      </c>
      <c r="J728" s="82" t="str">
        <f t="shared" si="181"/>
        <v/>
      </c>
      <c r="K728" s="82" t="str">
        <f t="shared" si="182"/>
        <v/>
      </c>
      <c r="L728" s="82" t="str">
        <f t="shared" si="183"/>
        <v/>
      </c>
      <c r="N728">
        <f t="shared" si="187"/>
        <v>1653</v>
      </c>
      <c r="O728" s="212" cm="1">
        <f t="array" ref="O728">INDEX($A:$A,N728)</f>
        <v>45874</v>
      </c>
      <c r="P728" cm="1">
        <f t="array" ref="P728">INDEX(B:B,$N728)/INDEX(B:B,$N$2)*1000</f>
        <v>1300.756318224205</v>
      </c>
      <c r="Q728" cm="1">
        <f t="array" ref="Q728">INDEX(C:C,$N728)/INDEX(C:C,$N$2)*1000</f>
        <v>1306.7168627659714</v>
      </c>
      <c r="R728" cm="1">
        <f t="array" ref="R728">INDEX(D:D,$N728)/INDEX(D:D,$N$2)*1000</f>
        <v>1305.5361021297774</v>
      </c>
      <c r="S728" cm="1">
        <f t="array" ref="S728">INDEX(E:E,$N728)/INDEX(E:E,$N$2)*1000</f>
        <v>1289.5094751333313</v>
      </c>
      <c r="T728" s="82">
        <f t="shared" si="188"/>
        <v>1.1246843090873654E-2</v>
      </c>
      <c r="U728" s="82">
        <f t="shared" si="189"/>
        <v>1.7207387632640122E-2</v>
      </c>
      <c r="V728" s="82">
        <f t="shared" si="190"/>
        <v>1.6026626996446112E-2</v>
      </c>
      <c r="W728" s="82" t="str">
        <f t="shared" si="184"/>
        <v/>
      </c>
      <c r="X728" s="82" t="str">
        <f t="shared" si="185"/>
        <v/>
      </c>
      <c r="Y728" s="82" t="str">
        <f t="shared" si="186"/>
        <v/>
      </c>
    </row>
    <row r="729" spans="1:25" ht="15.75" customHeight="1" x14ac:dyDescent="0.2">
      <c r="A729" s="211">
        <v>44526</v>
      </c>
      <c r="B729" s="281">
        <v>1165.487527</v>
      </c>
      <c r="C729" s="281">
        <v>1292.6980900000001</v>
      </c>
      <c r="D729" s="281">
        <v>1296.0293730000001</v>
      </c>
      <c r="E729" s="281">
        <v>1140.5283179999999</v>
      </c>
      <c r="F729" s="281">
        <v>1280.992608</v>
      </c>
      <c r="G729" s="82">
        <f t="shared" si="178"/>
        <v>2.49592090000001E-2</v>
      </c>
      <c r="H729" s="82">
        <f t="shared" si="179"/>
        <v>1.1705482000000074E-2</v>
      </c>
      <c r="I729" s="82">
        <f t="shared" si="180"/>
        <v>1.503676500000006E-2</v>
      </c>
      <c r="J729" s="82" t="str">
        <f t="shared" si="181"/>
        <v/>
      </c>
      <c r="K729" s="82" t="str">
        <f t="shared" si="182"/>
        <v/>
      </c>
      <c r="L729" s="82" t="str">
        <f t="shared" si="183"/>
        <v/>
      </c>
      <c r="N729">
        <f t="shared" si="187"/>
        <v>1654</v>
      </c>
      <c r="O729" s="212" cm="1">
        <f t="array" ref="O729">INDEX($A:$A,N729)</f>
        <v>45875</v>
      </c>
      <c r="P729" cm="1">
        <f t="array" ref="P729">INDEX(B:B,$N729)/INDEX(B:B,$N$2)*1000</f>
        <v>1303.5160189499843</v>
      </c>
      <c r="Q729" cm="1">
        <f t="array" ref="Q729">INDEX(C:C,$N729)/INDEX(C:C,$N$2)*1000</f>
        <v>1309.4213648044902</v>
      </c>
      <c r="R729" cm="1">
        <f t="array" ref="R729">INDEX(D:D,$N729)/INDEX(D:D,$N$2)*1000</f>
        <v>1308.2515385429165</v>
      </c>
      <c r="S729" cm="1">
        <f t="array" ref="S729">INDEX(E:E,$N729)/INDEX(E:E,$N$2)*1000</f>
        <v>1292.0978070130896</v>
      </c>
      <c r="T729" s="82">
        <f t="shared" si="188"/>
        <v>1.141821193689475E-2</v>
      </c>
      <c r="U729" s="82">
        <f t="shared" si="189"/>
        <v>1.7323557791400618E-2</v>
      </c>
      <c r="V729" s="82">
        <f t="shared" si="190"/>
        <v>1.6153731529826926E-2</v>
      </c>
      <c r="W729" s="82" t="str">
        <f t="shared" si="184"/>
        <v/>
      </c>
      <c r="X729" s="82" t="str">
        <f t="shared" si="185"/>
        <v/>
      </c>
      <c r="Y729" s="82" t="str">
        <f t="shared" si="186"/>
        <v/>
      </c>
    </row>
    <row r="730" spans="1:25" ht="15.75" customHeight="1" x14ac:dyDescent="0.2">
      <c r="A730" s="211">
        <v>44529</v>
      </c>
      <c r="B730" s="281">
        <v>1169.756163</v>
      </c>
      <c r="C730" s="281">
        <v>1296.2886530000001</v>
      </c>
      <c r="D730" s="281">
        <v>1299.855356</v>
      </c>
      <c r="E730" s="281">
        <v>1143.287137</v>
      </c>
      <c r="F730" s="281">
        <v>1284.0911960000001</v>
      </c>
      <c r="G730" s="82">
        <f t="shared" si="178"/>
        <v>2.6469025999999986E-2</v>
      </c>
      <c r="H730" s="82">
        <f t="shared" si="179"/>
        <v>1.2197456999999986E-2</v>
      </c>
      <c r="I730" s="82">
        <f t="shared" si="180"/>
        <v>1.5764159999999947E-2</v>
      </c>
      <c r="J730" s="82" t="str">
        <f t="shared" si="181"/>
        <v/>
      </c>
      <c r="K730" s="82" t="str">
        <f t="shared" si="182"/>
        <v/>
      </c>
      <c r="L730" s="82" t="str">
        <f t="shared" si="183"/>
        <v/>
      </c>
      <c r="N730">
        <f t="shared" si="187"/>
        <v>1655</v>
      </c>
      <c r="O730" s="212" cm="1">
        <f t="array" ref="O730">INDEX($A:$A,N730)</f>
        <v>45876</v>
      </c>
      <c r="P730" cm="1">
        <f t="array" ref="P730">INDEX(B:B,$N730)/INDEX(B:B,$N$2)*1000</f>
        <v>1303.9956769147791</v>
      </c>
      <c r="Q730" cm="1">
        <f t="array" ref="Q730">INDEX(C:C,$N730)/INDEX(C:C,$N$2)*1000</f>
        <v>1310.0799368644869</v>
      </c>
      <c r="R730" cm="1">
        <f t="array" ref="R730">INDEX(D:D,$N730)/INDEX(D:D,$N$2)*1000</f>
        <v>1308.874669137916</v>
      </c>
      <c r="S730" cm="1">
        <f t="array" ref="S730">INDEX(E:E,$N730)/INDEX(E:E,$N$2)*1000</f>
        <v>1292.6305136482151</v>
      </c>
      <c r="T730" s="82">
        <f t="shared" si="188"/>
        <v>1.1365163266563968E-2</v>
      </c>
      <c r="U730" s="82">
        <f t="shared" si="189"/>
        <v>1.7449423216271725E-2</v>
      </c>
      <c r="V730" s="82">
        <f t="shared" si="190"/>
        <v>1.6244155489700915E-2</v>
      </c>
      <c r="W730" s="82" t="str">
        <f t="shared" si="184"/>
        <v/>
      </c>
      <c r="X730" s="82" t="str">
        <f t="shared" si="185"/>
        <v/>
      </c>
      <c r="Y730" s="82" t="str">
        <f t="shared" si="186"/>
        <v/>
      </c>
    </row>
    <row r="731" spans="1:25" ht="15.75" customHeight="1" x14ac:dyDescent="0.2">
      <c r="A731" s="211">
        <v>44530</v>
      </c>
      <c r="B731" s="281">
        <v>1161.738967</v>
      </c>
      <c r="C731" s="281">
        <v>1289.639449</v>
      </c>
      <c r="D731" s="281">
        <v>1292.7455629999999</v>
      </c>
      <c r="E731" s="281">
        <v>1141.3276619999999</v>
      </c>
      <c r="F731" s="281">
        <v>1281.890396</v>
      </c>
      <c r="G731" s="82">
        <f t="shared" si="178"/>
        <v>2.0411305000000084E-2</v>
      </c>
      <c r="H731" s="82">
        <f t="shared" si="179"/>
        <v>7.7490530000000031E-3</v>
      </c>
      <c r="I731" s="82">
        <f t="shared" si="180"/>
        <v>1.0855166999999938E-2</v>
      </c>
      <c r="J731" s="82" t="str">
        <f t="shared" si="181"/>
        <v/>
      </c>
      <c r="K731" s="82" t="str">
        <f t="shared" si="182"/>
        <v/>
      </c>
      <c r="L731" s="82" t="str">
        <f t="shared" si="183"/>
        <v/>
      </c>
      <c r="N731">
        <f t="shared" si="187"/>
        <v>1656</v>
      </c>
      <c r="O731" s="212" cm="1">
        <f t="array" ref="O731">INDEX($A:$A,N731)</f>
        <v>45877</v>
      </c>
      <c r="P731" cm="1">
        <f t="array" ref="P731">INDEX(B:B,$N731)/INDEX(B:B,$N$2)*1000</f>
        <v>1307.6780529650973</v>
      </c>
      <c r="Q731" cm="1">
        <f t="array" ref="Q731">INDEX(C:C,$N731)/INDEX(C:C,$N$2)*1000</f>
        <v>1313.1178021749356</v>
      </c>
      <c r="R731" cm="1">
        <f t="array" ref="R731">INDEX(D:D,$N731)/INDEX(D:D,$N$2)*1000</f>
        <v>1312.0402089706397</v>
      </c>
      <c r="S731" cm="1">
        <f t="array" ref="S731">INDEX(E:E,$N731)/INDEX(E:E,$N$2)*1000</f>
        <v>1296.2820195995225</v>
      </c>
      <c r="T731" s="82">
        <f t="shared" si="188"/>
        <v>1.1396033365574794E-2</v>
      </c>
      <c r="U731" s="82">
        <f t="shared" si="189"/>
        <v>1.6835782575413079E-2</v>
      </c>
      <c r="V731" s="82">
        <f t="shared" si="190"/>
        <v>1.5758189371117167E-2</v>
      </c>
      <c r="W731" s="82" t="str">
        <f t="shared" si="184"/>
        <v/>
      </c>
      <c r="X731" s="82" t="str">
        <f t="shared" si="185"/>
        <v/>
      </c>
      <c r="Y731" s="82" t="str">
        <f t="shared" si="186"/>
        <v/>
      </c>
    </row>
    <row r="732" spans="1:25" ht="15.75" customHeight="1" x14ac:dyDescent="0.2">
      <c r="A732" s="211">
        <v>44531</v>
      </c>
      <c r="B732" s="281">
        <v>1158.7854830000001</v>
      </c>
      <c r="C732" s="281">
        <v>1288.2033140000001</v>
      </c>
      <c r="D732" s="281">
        <v>1290.9420130000001</v>
      </c>
      <c r="E732" s="281">
        <v>1142.3923540000001</v>
      </c>
      <c r="F732" s="281">
        <v>1283.0862139999999</v>
      </c>
      <c r="G732" s="82">
        <f t="shared" si="178"/>
        <v>1.6393129000000044E-2</v>
      </c>
      <c r="H732" s="82">
        <f t="shared" si="179"/>
        <v>5.1171000000001642E-3</v>
      </c>
      <c r="I732" s="82">
        <f t="shared" si="180"/>
        <v>7.8557990000001614E-3</v>
      </c>
      <c r="J732" s="82" t="str">
        <f t="shared" si="181"/>
        <v/>
      </c>
      <c r="K732" s="82" t="str">
        <f t="shared" si="182"/>
        <v/>
      </c>
      <c r="L732" s="82" t="str">
        <f t="shared" si="183"/>
        <v/>
      </c>
      <c r="N732">
        <f t="shared" si="187"/>
        <v>1657</v>
      </c>
      <c r="O732" s="212" cm="1">
        <f t="array" ref="O732">INDEX($A:$A,N732)</f>
        <v>45880</v>
      </c>
      <c r="P732" cm="1">
        <f t="array" ref="P732">INDEX(B:B,$N732)/INDEX(B:B,$N$2)*1000</f>
        <v>1306.7302306348072</v>
      </c>
      <c r="Q732" cm="1">
        <f t="array" ref="Q732">INDEX(C:C,$N732)/INDEX(C:C,$N$2)*1000</f>
        <v>1312.3225510612933</v>
      </c>
      <c r="R732" cm="1">
        <f t="array" ref="R732">INDEX(D:D,$N732)/INDEX(D:D,$N$2)*1000</f>
        <v>1311.2147340006986</v>
      </c>
      <c r="S732" cm="1">
        <f t="array" ref="S732">INDEX(E:E,$N732)/INDEX(E:E,$N$2)*1000</f>
        <v>1295.3131767563027</v>
      </c>
      <c r="T732" s="82">
        <f t="shared" si="188"/>
        <v>1.1417053878504476E-2</v>
      </c>
      <c r="U732" s="82">
        <f t="shared" si="189"/>
        <v>1.7009374304990617E-2</v>
      </c>
      <c r="V732" s="82">
        <f t="shared" si="190"/>
        <v>1.5901557244395917E-2</v>
      </c>
      <c r="W732" s="82" t="str">
        <f t="shared" si="184"/>
        <v/>
      </c>
      <c r="X732" s="82" t="str">
        <f t="shared" si="185"/>
        <v/>
      </c>
      <c r="Y732" s="82" t="str">
        <f t="shared" si="186"/>
        <v/>
      </c>
    </row>
    <row r="733" spans="1:25" ht="15.75" customHeight="1" x14ac:dyDescent="0.2">
      <c r="A733" s="211">
        <v>44532</v>
      </c>
      <c r="B733" s="281">
        <v>1169.2608299999999</v>
      </c>
      <c r="C733" s="281">
        <v>1298.2820320000001</v>
      </c>
      <c r="D733" s="281">
        <v>1301.3511619999999</v>
      </c>
      <c r="E733" s="281">
        <v>1148.8671179999999</v>
      </c>
      <c r="F733" s="281">
        <v>1290.3583920000001</v>
      </c>
      <c r="G733" s="82">
        <f t="shared" si="178"/>
        <v>2.039371200000005E-2</v>
      </c>
      <c r="H733" s="82">
        <f t="shared" si="179"/>
        <v>7.9236399999999783E-3</v>
      </c>
      <c r="I733" s="82">
        <f t="shared" si="180"/>
        <v>1.0992769999999836E-2</v>
      </c>
      <c r="J733" s="82" t="str">
        <f t="shared" si="181"/>
        <v/>
      </c>
      <c r="K733" s="82" t="str">
        <f t="shared" si="182"/>
        <v/>
      </c>
      <c r="L733" s="82" t="str">
        <f t="shared" si="183"/>
        <v/>
      </c>
      <c r="N733">
        <f t="shared" si="187"/>
        <v>1658</v>
      </c>
      <c r="O733" s="212" cm="1">
        <f t="array" ref="O733">INDEX($A:$A,N733)</f>
        <v>45881</v>
      </c>
      <c r="P733" cm="1">
        <f t="array" ref="P733">INDEX(B:B,$N733)/INDEX(B:B,$N$2)*1000</f>
        <v>1308.5195404727319</v>
      </c>
      <c r="Q733" cm="1">
        <f t="array" ref="Q733">INDEX(C:C,$N733)/INDEX(C:C,$N$2)*1000</f>
        <v>1315.1896700033687</v>
      </c>
      <c r="R733" cm="1">
        <f t="array" ref="R733">INDEX(D:D,$N733)/INDEX(D:D,$N$2)*1000</f>
        <v>1313.8683436822228</v>
      </c>
      <c r="S733" cm="1">
        <f t="array" ref="S733">INDEX(E:E,$N733)/INDEX(E:E,$N$2)*1000</f>
        <v>1296.8407886407267</v>
      </c>
      <c r="T733" s="82">
        <f t="shared" si="188"/>
        <v>1.1678751832005219E-2</v>
      </c>
      <c r="U733" s="82">
        <f t="shared" si="189"/>
        <v>1.8348881362642032E-2</v>
      </c>
      <c r="V733" s="82">
        <f t="shared" si="190"/>
        <v>1.7027555041496042E-2</v>
      </c>
      <c r="W733" s="82" t="str">
        <f t="shared" si="184"/>
        <v/>
      </c>
      <c r="X733" s="82" t="str">
        <f t="shared" si="185"/>
        <v/>
      </c>
      <c r="Y733" s="82" t="str">
        <f t="shared" si="186"/>
        <v/>
      </c>
    </row>
    <row r="734" spans="1:25" ht="15.75" customHeight="1" x14ac:dyDescent="0.2">
      <c r="A734" s="211">
        <v>44533</v>
      </c>
      <c r="B734" s="281">
        <v>1166.2976699999999</v>
      </c>
      <c r="C734" s="281">
        <v>1295.988703</v>
      </c>
      <c r="D734" s="281">
        <v>1298.8555550000001</v>
      </c>
      <c r="E734" s="281">
        <v>1148.108105</v>
      </c>
      <c r="F734" s="281">
        <v>1289.505901</v>
      </c>
      <c r="G734" s="82">
        <f t="shared" si="178"/>
        <v>1.8189564999999901E-2</v>
      </c>
      <c r="H734" s="82">
        <f t="shared" si="179"/>
        <v>6.4828019999999924E-3</v>
      </c>
      <c r="I734" s="82">
        <f t="shared" si="180"/>
        <v>9.3496540000001013E-3</v>
      </c>
      <c r="J734" s="82" t="str">
        <f t="shared" si="181"/>
        <v/>
      </c>
      <c r="K734" s="82" t="str">
        <f t="shared" si="182"/>
        <v/>
      </c>
      <c r="L734" s="82" t="str">
        <f t="shared" si="183"/>
        <v/>
      </c>
      <c r="N734">
        <f t="shared" si="187"/>
        <v>1659</v>
      </c>
      <c r="O734" s="212" cm="1">
        <f t="array" ref="O734">INDEX($A:$A,N734)</f>
        <v>45882</v>
      </c>
      <c r="P734" cm="1">
        <f t="array" ref="P734">INDEX(B:B,$N734)/INDEX(B:B,$N$2)*1000</f>
        <v>1312.3563760354871</v>
      </c>
      <c r="Q734" cm="1">
        <f t="array" ref="Q734">INDEX(C:C,$N734)/INDEX(C:C,$N$2)*1000</f>
        <v>1319.8826047995492</v>
      </c>
      <c r="R734" cm="1">
        <f t="array" ref="R734">INDEX(D:D,$N734)/INDEX(D:D,$N$2)*1000</f>
        <v>1318.3916881053131</v>
      </c>
      <c r="S734" cm="1">
        <f t="array" ref="S734">INDEX(E:E,$N734)/INDEX(E:E,$N$2)*1000</f>
        <v>1300.6526933634734</v>
      </c>
      <c r="T734" s="82">
        <f t="shared" si="188"/>
        <v>1.1703682672013657E-2</v>
      </c>
      <c r="U734" s="82">
        <f t="shared" si="189"/>
        <v>1.9229911436075782E-2</v>
      </c>
      <c r="V734" s="82">
        <f t="shared" si="190"/>
        <v>1.7738994741839632E-2</v>
      </c>
      <c r="W734" s="82" t="str">
        <f t="shared" si="184"/>
        <v/>
      </c>
      <c r="X734" s="82" t="str">
        <f t="shared" si="185"/>
        <v/>
      </c>
      <c r="Y734" s="82" t="str">
        <f t="shared" si="186"/>
        <v/>
      </c>
    </row>
    <row r="735" spans="1:25" ht="15.75" customHeight="1" x14ac:dyDescent="0.2">
      <c r="A735" s="211">
        <v>44536</v>
      </c>
      <c r="B735" s="281">
        <v>1169.3830399999999</v>
      </c>
      <c r="C735" s="281">
        <v>1297.9620829999999</v>
      </c>
      <c r="D735" s="281">
        <v>1301.120441</v>
      </c>
      <c r="E735" s="281">
        <v>1147.8142680000001</v>
      </c>
      <c r="F735" s="281">
        <v>1289.175876</v>
      </c>
      <c r="G735" s="82">
        <f t="shared" si="178"/>
        <v>2.1568771999999854E-2</v>
      </c>
      <c r="H735" s="82">
        <f t="shared" si="179"/>
        <v>8.7862069999998758E-3</v>
      </c>
      <c r="I735" s="82">
        <f t="shared" si="180"/>
        <v>1.1944565000000011E-2</v>
      </c>
      <c r="J735" s="82" t="str">
        <f t="shared" si="181"/>
        <v/>
      </c>
      <c r="K735" s="82" t="str">
        <f t="shared" si="182"/>
        <v/>
      </c>
      <c r="L735" s="82" t="str">
        <f t="shared" si="183"/>
        <v/>
      </c>
      <c r="N735">
        <f t="shared" si="187"/>
        <v>1660</v>
      </c>
      <c r="O735" s="212" cm="1">
        <f t="array" ref="O735">INDEX($A:$A,N735)</f>
        <v>45883</v>
      </c>
      <c r="P735" cm="1">
        <f t="array" ref="P735">INDEX(B:B,$N735)/INDEX(B:B,$N$2)*1000</f>
        <v>1311.932092862018</v>
      </c>
      <c r="Q735" cm="1">
        <f t="array" ref="Q735">INDEX(C:C,$N735)/INDEX(C:C,$N$2)*1000</f>
        <v>1319.0370196770139</v>
      </c>
      <c r="R735" cm="1">
        <f t="array" ref="R735">INDEX(D:D,$N735)/INDEX(D:D,$N$2)*1000</f>
        <v>1317.6295612532649</v>
      </c>
      <c r="S735" cm="1">
        <f t="array" ref="S735">INDEX(E:E,$N735)/INDEX(E:E,$N$2)*1000</f>
        <v>1300.2203354993455</v>
      </c>
      <c r="T735" s="82">
        <f t="shared" si="188"/>
        <v>1.1711757362672414E-2</v>
      </c>
      <c r="U735" s="82">
        <f t="shared" si="189"/>
        <v>1.8816684177668321E-2</v>
      </c>
      <c r="V735" s="82">
        <f t="shared" si="190"/>
        <v>1.7409225753919372E-2</v>
      </c>
      <c r="W735" s="82" t="str">
        <f t="shared" si="184"/>
        <v/>
      </c>
      <c r="X735" s="82" t="str">
        <f t="shared" si="185"/>
        <v/>
      </c>
      <c r="Y735" s="82" t="str">
        <f t="shared" si="186"/>
        <v/>
      </c>
    </row>
    <row r="736" spans="1:25" ht="15.75" customHeight="1" x14ac:dyDescent="0.2">
      <c r="A736" s="211">
        <v>44537</v>
      </c>
      <c r="B736" s="281">
        <v>1176.4452200000001</v>
      </c>
      <c r="C736" s="281">
        <v>1303.6973170000001</v>
      </c>
      <c r="D736" s="281">
        <v>1307.2851860000001</v>
      </c>
      <c r="E736" s="281">
        <v>1150.884726</v>
      </c>
      <c r="F736" s="281">
        <v>1292.6244830000001</v>
      </c>
      <c r="G736" s="82">
        <f t="shared" si="178"/>
        <v>2.5560494000000062E-2</v>
      </c>
      <c r="H736" s="82">
        <f t="shared" si="179"/>
        <v>1.1072834000000057E-2</v>
      </c>
      <c r="I736" s="82">
        <f t="shared" si="180"/>
        <v>1.4660703000000013E-2</v>
      </c>
      <c r="J736" s="82" t="str">
        <f t="shared" si="181"/>
        <v/>
      </c>
      <c r="K736" s="82" t="str">
        <f t="shared" si="182"/>
        <v/>
      </c>
      <c r="L736" s="82" t="str">
        <f t="shared" si="183"/>
        <v/>
      </c>
      <c r="N736">
        <f t="shared" si="187"/>
        <v>1661</v>
      </c>
      <c r="O736" s="212" cm="1">
        <f t="array" ref="O736">INDEX($A:$A,N736)</f>
        <v>45884</v>
      </c>
      <c r="P736" cm="1">
        <f t="array" ref="P736">INDEX(B:B,$N736)/INDEX(B:B,$N$2)*1000</f>
        <v>1309.8218661277656</v>
      </c>
      <c r="Q736" cm="1">
        <f t="array" ref="Q736">INDEX(C:C,$N736)/INDEX(C:C,$N$2)*1000</f>
        <v>1316.8392534160057</v>
      </c>
      <c r="R736" cm="1">
        <f t="array" ref="R736">INDEX(D:D,$N736)/INDEX(D:D,$N$2)*1000</f>
        <v>1315.4491362261936</v>
      </c>
      <c r="S736" cm="1">
        <f t="array" ref="S736">INDEX(E:E,$N736)/INDEX(E:E,$N$2)*1000</f>
        <v>1298.0412577757036</v>
      </c>
      <c r="T736" s="82">
        <f t="shared" si="188"/>
        <v>1.1780608352062018E-2</v>
      </c>
      <c r="U736" s="82">
        <f t="shared" si="189"/>
        <v>1.8797995640302132E-2</v>
      </c>
      <c r="V736" s="82">
        <f t="shared" si="190"/>
        <v>1.7407878450489987E-2</v>
      </c>
      <c r="W736" s="82" t="str">
        <f t="shared" si="184"/>
        <v/>
      </c>
      <c r="X736" s="82" t="str">
        <f t="shared" si="185"/>
        <v/>
      </c>
      <c r="Y736" s="82" t="str">
        <f t="shared" si="186"/>
        <v/>
      </c>
    </row>
    <row r="737" spans="1:25" ht="15.75" customHeight="1" x14ac:dyDescent="0.2">
      <c r="A737" s="211">
        <v>44538</v>
      </c>
      <c r="B737" s="281">
        <v>1177.501407</v>
      </c>
      <c r="C737" s="281">
        <v>1304.9059520000001</v>
      </c>
      <c r="D737" s="281">
        <v>1308.4895879999999</v>
      </c>
      <c r="E737" s="281">
        <v>1152.0470700000001</v>
      </c>
      <c r="F737" s="281">
        <v>1293.929977</v>
      </c>
      <c r="G737" s="82">
        <f t="shared" si="178"/>
        <v>2.5454336999999896E-2</v>
      </c>
      <c r="H737" s="82">
        <f t="shared" si="179"/>
        <v>1.0975975000000061E-2</v>
      </c>
      <c r="I737" s="82">
        <f t="shared" si="180"/>
        <v>1.4559610999999905E-2</v>
      </c>
      <c r="J737" s="82" t="str">
        <f t="shared" si="181"/>
        <v/>
      </c>
      <c r="K737" s="82" t="str">
        <f t="shared" si="182"/>
        <v/>
      </c>
      <c r="L737" s="82" t="str">
        <f t="shared" si="183"/>
        <v/>
      </c>
      <c r="N737">
        <f t="shared" si="187"/>
        <v>1662</v>
      </c>
      <c r="O737" s="212" cm="1">
        <f t="array" ref="O737">INDEX($A:$A,N737)</f>
        <v>45887</v>
      </c>
      <c r="P737" cm="1">
        <f t="array" ref="P737">INDEX(B:B,$N737)/INDEX(B:B,$N$2)*1000</f>
        <v>1307.6533150858111</v>
      </c>
      <c r="Q737" cm="1">
        <f t="array" ref="Q737">INDEX(C:C,$N737)/INDEX(C:C,$N$2)*1000</f>
        <v>1315.0179789502904</v>
      </c>
      <c r="R737" cm="1">
        <f t="array" ref="R737">INDEX(D:D,$N737)/INDEX(D:D,$N$2)*1000</f>
        <v>1313.5590673404615</v>
      </c>
      <c r="S737" cm="1">
        <f t="array" ref="S737">INDEX(E:E,$N737)/INDEX(E:E,$N$2)*1000</f>
        <v>1295.772172626002</v>
      </c>
      <c r="T737" s="82">
        <f t="shared" si="188"/>
        <v>1.1881142459809098E-2</v>
      </c>
      <c r="U737" s="82">
        <f t="shared" si="189"/>
        <v>1.9245806324288423E-2</v>
      </c>
      <c r="V737" s="82">
        <f t="shared" si="190"/>
        <v>1.7786894714459548E-2</v>
      </c>
      <c r="W737" s="82" t="str">
        <f t="shared" si="184"/>
        <v/>
      </c>
      <c r="X737" s="82" t="str">
        <f t="shared" si="185"/>
        <v/>
      </c>
      <c r="Y737" s="82" t="str">
        <f t="shared" si="186"/>
        <v/>
      </c>
    </row>
    <row r="738" spans="1:25" ht="15.75" customHeight="1" x14ac:dyDescent="0.2">
      <c r="A738" s="211">
        <v>44539</v>
      </c>
      <c r="B738" s="281">
        <v>1176.64651</v>
      </c>
      <c r="C738" s="281">
        <v>1305.070326</v>
      </c>
      <c r="D738" s="281">
        <v>1308.4344269999999</v>
      </c>
      <c r="E738" s="281">
        <v>1153.000047</v>
      </c>
      <c r="F738" s="281">
        <v>1295.000321</v>
      </c>
      <c r="G738" s="82">
        <f t="shared" si="178"/>
        <v>2.3646463000000041E-2</v>
      </c>
      <c r="H738" s="82">
        <f t="shared" si="179"/>
        <v>1.0070005000000038E-2</v>
      </c>
      <c r="I738" s="82">
        <f t="shared" si="180"/>
        <v>1.3434105999999928E-2</v>
      </c>
      <c r="J738" s="82" t="str">
        <f t="shared" si="181"/>
        <v/>
      </c>
      <c r="K738" s="82" t="str">
        <f t="shared" si="182"/>
        <v/>
      </c>
      <c r="L738" s="82" t="str">
        <f t="shared" si="183"/>
        <v/>
      </c>
      <c r="N738">
        <f t="shared" si="187"/>
        <v>1663</v>
      </c>
      <c r="O738" s="212" cm="1">
        <f t="array" ref="O738">INDEX($A:$A,N738)</f>
        <v>45888</v>
      </c>
      <c r="P738" cm="1">
        <f t="array" ref="P738">INDEX(B:B,$N738)/INDEX(B:B,$N$2)*1000</f>
        <v>1309.9330724097272</v>
      </c>
      <c r="Q738" cm="1">
        <f t="array" ref="Q738">INDEX(C:C,$N738)/INDEX(C:C,$N$2)*1000</f>
        <v>1316.4740943862685</v>
      </c>
      <c r="R738" cm="1">
        <f t="array" ref="R738">INDEX(D:D,$N738)/INDEX(D:D,$N$2)*1000</f>
        <v>1315.1783432213972</v>
      </c>
      <c r="S738" cm="1">
        <f t="array" ref="S738">INDEX(E:E,$N738)/INDEX(E:E,$N$2)*1000</f>
        <v>1298.186874724363</v>
      </c>
      <c r="T738" s="82">
        <f t="shared" si="188"/>
        <v>1.1746197685364222E-2</v>
      </c>
      <c r="U738" s="82">
        <f t="shared" si="189"/>
        <v>1.828721966190551E-2</v>
      </c>
      <c r="V738" s="82">
        <f t="shared" si="190"/>
        <v>1.6991468497034246E-2</v>
      </c>
      <c r="W738" s="82" t="str">
        <f t="shared" si="184"/>
        <v/>
      </c>
      <c r="X738" s="82" t="str">
        <f t="shared" si="185"/>
        <v/>
      </c>
      <c r="Y738" s="82" t="str">
        <f t="shared" si="186"/>
        <v/>
      </c>
    </row>
    <row r="739" spans="1:25" ht="15.75" customHeight="1" x14ac:dyDescent="0.2">
      <c r="A739" s="211">
        <v>44540</v>
      </c>
      <c r="B739" s="281">
        <v>1180.4516819999999</v>
      </c>
      <c r="C739" s="281">
        <v>1308.6672610000001</v>
      </c>
      <c r="D739" s="281">
        <v>1312.16391</v>
      </c>
      <c r="E739" s="281">
        <v>1156.068041</v>
      </c>
      <c r="F739" s="281">
        <v>1298.44616</v>
      </c>
      <c r="G739" s="82">
        <f t="shared" si="178"/>
        <v>2.4383640999999897E-2</v>
      </c>
      <c r="H739" s="82">
        <f t="shared" si="179"/>
        <v>1.022110100000009E-2</v>
      </c>
      <c r="I739" s="82">
        <f t="shared" si="180"/>
        <v>1.3717750000000023E-2</v>
      </c>
      <c r="J739" s="82" t="str">
        <f t="shared" si="181"/>
        <v/>
      </c>
      <c r="K739" s="82" t="str">
        <f t="shared" si="182"/>
        <v/>
      </c>
      <c r="L739" s="82" t="str">
        <f t="shared" si="183"/>
        <v/>
      </c>
      <c r="N739">
        <f t="shared" si="187"/>
        <v>1664</v>
      </c>
      <c r="O739" s="212" cm="1">
        <f t="array" ref="O739">INDEX($A:$A,N739)</f>
        <v>45889</v>
      </c>
      <c r="P739" cm="1">
        <f t="array" ref="P739">INDEX(B:B,$N739)/INDEX(B:B,$N$2)*1000</f>
        <v>1310.0985593075843</v>
      </c>
      <c r="Q739" cm="1">
        <f t="array" ref="Q739">INDEX(C:C,$N739)/INDEX(C:C,$N$2)*1000</f>
        <v>1316.2708689812875</v>
      </c>
      <c r="R739" cm="1">
        <f t="array" ref="R739">INDEX(D:D,$N739)/INDEX(D:D,$N$2)*1000</f>
        <v>1315.0481581116558</v>
      </c>
      <c r="S739" cm="1">
        <f t="array" ref="S739">INDEX(E:E,$N739)/INDEX(E:E,$N$2)*1000</f>
        <v>1298.358028066727</v>
      </c>
      <c r="T739" s="82">
        <f t="shared" si="188"/>
        <v>1.1740531240857308E-2</v>
      </c>
      <c r="U739" s="82">
        <f t="shared" si="189"/>
        <v>1.7912840914560548E-2</v>
      </c>
      <c r="V739" s="82">
        <f t="shared" si="190"/>
        <v>1.6690130044928763E-2</v>
      </c>
      <c r="W739" s="82" t="str">
        <f t="shared" si="184"/>
        <v/>
      </c>
      <c r="X739" s="82" t="str">
        <f t="shared" si="185"/>
        <v/>
      </c>
      <c r="Y739" s="82" t="str">
        <f t="shared" si="186"/>
        <v/>
      </c>
    </row>
    <row r="740" spans="1:25" ht="15.75" customHeight="1" x14ac:dyDescent="0.2">
      <c r="A740" s="211">
        <v>44543</v>
      </c>
      <c r="B740" s="281">
        <v>1179.5357899999999</v>
      </c>
      <c r="C740" s="281">
        <v>1308.4843599999999</v>
      </c>
      <c r="D740" s="281">
        <v>1311.815861</v>
      </c>
      <c r="E740" s="281">
        <v>1157.250391</v>
      </c>
      <c r="F740" s="281">
        <v>1299.7741249999999</v>
      </c>
      <c r="G740" s="82">
        <f t="shared" si="178"/>
        <v>2.2285398999999869E-2</v>
      </c>
      <c r="H740" s="82">
        <f t="shared" si="179"/>
        <v>8.7102350000000123E-3</v>
      </c>
      <c r="I740" s="82">
        <f t="shared" si="180"/>
        <v>1.2041736000000127E-2</v>
      </c>
      <c r="J740" s="82" t="str">
        <f t="shared" si="181"/>
        <v/>
      </c>
      <c r="K740" s="82" t="str">
        <f t="shared" si="182"/>
        <v/>
      </c>
      <c r="L740" s="82" t="str">
        <f t="shared" si="183"/>
        <v/>
      </c>
      <c r="N740">
        <f t="shared" si="187"/>
        <v>1665</v>
      </c>
      <c r="O740" s="212" cm="1">
        <f t="array" ref="O740">INDEX($A:$A,N740)</f>
        <v>45890</v>
      </c>
      <c r="P740" cm="1">
        <f t="array" ref="P740">INDEX(B:B,$N740)/INDEX(B:B,$N$2)*1000</f>
        <v>1308.0420518296592</v>
      </c>
      <c r="Q740" cm="1">
        <f t="array" ref="Q740">INDEX(C:C,$N740)/INDEX(C:C,$N$2)*1000</f>
        <v>1314.3681532040273</v>
      </c>
      <c r="R740" cm="1">
        <f t="array" ref="R740">INDEX(D:D,$N740)/INDEX(D:D,$N$2)*1000</f>
        <v>1313.1149764050654</v>
      </c>
      <c r="S740" cm="1">
        <f t="array" ref="S740">INDEX(E:E,$N740)/INDEX(E:E,$N$2)*1000</f>
        <v>1296.190252316906</v>
      </c>
      <c r="T740" s="82">
        <f t="shared" si="188"/>
        <v>1.1851799512753131E-2</v>
      </c>
      <c r="U740" s="82">
        <f t="shared" si="189"/>
        <v>1.8177900887121269E-2</v>
      </c>
      <c r="V740" s="82">
        <f t="shared" si="190"/>
        <v>1.6924724088159336E-2</v>
      </c>
      <c r="W740" s="82" t="str">
        <f t="shared" si="184"/>
        <v/>
      </c>
      <c r="X740" s="82" t="str">
        <f t="shared" si="185"/>
        <v/>
      </c>
      <c r="Y740" s="82" t="str">
        <f t="shared" si="186"/>
        <v/>
      </c>
    </row>
    <row r="741" spans="1:25" ht="15.75" customHeight="1" x14ac:dyDescent="0.2">
      <c r="A741" s="211">
        <v>44544</v>
      </c>
      <c r="B741" s="281">
        <v>1175.8841399999999</v>
      </c>
      <c r="C741" s="281">
        <v>1304.8887910000001</v>
      </c>
      <c r="D741" s="281">
        <v>1308.1211410000001</v>
      </c>
      <c r="E741" s="281">
        <v>1153.758323</v>
      </c>
      <c r="F741" s="281">
        <v>1295.8519839999999</v>
      </c>
      <c r="G741" s="82">
        <f t="shared" si="178"/>
        <v>2.2125816999999871E-2</v>
      </c>
      <c r="H741" s="82">
        <f t="shared" si="179"/>
        <v>9.0368070000001813E-3</v>
      </c>
      <c r="I741" s="82">
        <f t="shared" si="180"/>
        <v>1.2269157000000178E-2</v>
      </c>
      <c r="J741" s="82" t="str">
        <f t="shared" si="181"/>
        <v/>
      </c>
      <c r="K741" s="82" t="str">
        <f t="shared" si="182"/>
        <v/>
      </c>
      <c r="L741" s="82" t="str">
        <f t="shared" si="183"/>
        <v/>
      </c>
      <c r="N741">
        <f t="shared" si="187"/>
        <v>1666</v>
      </c>
      <c r="O741" s="212" cm="1">
        <f t="array" ref="O741">INDEX($A:$A,N741)</f>
        <v>45891</v>
      </c>
      <c r="P741" cm="1">
        <f t="array" ref="P741">INDEX(B:B,$N741)/INDEX(B:B,$N$2)*1000</f>
        <v>1316.7094150223982</v>
      </c>
      <c r="Q741" cm="1">
        <f t="array" ref="Q741">INDEX(C:C,$N741)/INDEX(C:C,$N$2)*1000</f>
        <v>1323.5530387529259</v>
      </c>
      <c r="R741" cm="1">
        <f t="array" ref="R741">INDEX(D:D,$N741)/INDEX(D:D,$N$2)*1000</f>
        <v>1322.1973430487699</v>
      </c>
      <c r="S741" cm="1">
        <f t="array" ref="S741">INDEX(E:E,$N741)/INDEX(E:E,$N$2)*1000</f>
        <v>1304.7241973465614</v>
      </c>
      <c r="T741" s="82">
        <f t="shared" si="188"/>
        <v>1.1985217675836794E-2</v>
      </c>
      <c r="U741" s="82">
        <f t="shared" si="189"/>
        <v>1.8828841406364517E-2</v>
      </c>
      <c r="V741" s="82">
        <f t="shared" si="190"/>
        <v>1.7473145702208513E-2</v>
      </c>
      <c r="W741" s="82" t="str">
        <f t="shared" si="184"/>
        <v/>
      </c>
      <c r="X741" s="82" t="str">
        <f t="shared" si="185"/>
        <v/>
      </c>
      <c r="Y741" s="82" t="str">
        <f t="shared" si="186"/>
        <v/>
      </c>
    </row>
    <row r="742" spans="1:25" ht="15.75" customHeight="1" x14ac:dyDescent="0.2">
      <c r="A742" s="211">
        <v>44545</v>
      </c>
      <c r="B742" s="281">
        <v>1184.507828</v>
      </c>
      <c r="C742" s="281">
        <v>1312.5190789999999</v>
      </c>
      <c r="D742" s="281">
        <v>1316.153577</v>
      </c>
      <c r="E742" s="281">
        <v>1159.8211490000001</v>
      </c>
      <c r="F742" s="281">
        <v>1302.6614910000001</v>
      </c>
      <c r="G742" s="82">
        <f t="shared" si="178"/>
        <v>2.4686678999999913E-2</v>
      </c>
      <c r="H742" s="82">
        <f t="shared" si="179"/>
        <v>9.8575879999998513E-3</v>
      </c>
      <c r="I742" s="82">
        <f t="shared" si="180"/>
        <v>1.3492085999999973E-2</v>
      </c>
      <c r="J742" s="82" t="str">
        <f t="shared" si="181"/>
        <v/>
      </c>
      <c r="K742" s="82" t="str">
        <f t="shared" si="182"/>
        <v/>
      </c>
      <c r="L742" s="82" t="str">
        <f t="shared" si="183"/>
        <v/>
      </c>
      <c r="N742">
        <f t="shared" si="187"/>
        <v>1667</v>
      </c>
      <c r="O742" s="212" cm="1">
        <f t="array" ref="O742">INDEX($A:$A,N742)</f>
        <v>45894</v>
      </c>
      <c r="P742" cm="1">
        <f t="array" ref="P742">INDEX(B:B,$N742)/INDEX(B:B,$N$2)*1000</f>
        <v>1312.0384181701047</v>
      </c>
      <c r="Q742" cm="1">
        <f t="array" ref="Q742">INDEX(C:C,$N742)/INDEX(C:C,$N$2)*1000</f>
        <v>1320.1181858713537</v>
      </c>
      <c r="R742" cm="1">
        <f t="array" ref="R742">INDEX(D:D,$N742)/INDEX(D:D,$N$2)*1000</f>
        <v>1318.5176150525574</v>
      </c>
      <c r="S742" cm="1">
        <f t="array" ref="S742">INDEX(E:E,$N742)/INDEX(E:E,$N$2)*1000</f>
        <v>1300.0921605765266</v>
      </c>
      <c r="T742" s="82">
        <f t="shared" si="188"/>
        <v>1.1946257593578138E-2</v>
      </c>
      <c r="U742" s="82">
        <f t="shared" si="189"/>
        <v>2.0026025294827152E-2</v>
      </c>
      <c r="V742" s="82">
        <f t="shared" si="190"/>
        <v>1.8425454476030837E-2</v>
      </c>
      <c r="W742" s="82" t="str">
        <f t="shared" si="184"/>
        <v/>
      </c>
      <c r="X742" s="82" t="str">
        <f t="shared" si="185"/>
        <v/>
      </c>
      <c r="Y742" s="82" t="str">
        <f t="shared" si="186"/>
        <v/>
      </c>
    </row>
    <row r="743" spans="1:25" ht="15.75" customHeight="1" x14ac:dyDescent="0.2">
      <c r="A743" s="211">
        <v>44546</v>
      </c>
      <c r="B743" s="281">
        <v>1182.2170599999999</v>
      </c>
      <c r="C743" s="281">
        <v>1309.4294560000001</v>
      </c>
      <c r="D743" s="281">
        <v>1313.164495</v>
      </c>
      <c r="E743" s="281">
        <v>1160.4469340000001</v>
      </c>
      <c r="F743" s="281">
        <v>1303.3643460000001</v>
      </c>
      <c r="G743" s="82">
        <f t="shared" si="178"/>
        <v>2.177012599999989E-2</v>
      </c>
      <c r="H743" s="82">
        <f t="shared" si="179"/>
        <v>6.0651100000000046E-3</v>
      </c>
      <c r="I743" s="82">
        <f t="shared" si="180"/>
        <v>9.8001489999999195E-3</v>
      </c>
      <c r="J743" s="82" t="str">
        <f t="shared" si="181"/>
        <v/>
      </c>
      <c r="K743" s="82" t="str">
        <f t="shared" si="182"/>
        <v/>
      </c>
      <c r="L743" s="82" t="str">
        <f t="shared" si="183"/>
        <v/>
      </c>
      <c r="N743">
        <f t="shared" si="187"/>
        <v>1668</v>
      </c>
      <c r="O743" s="212" cm="1">
        <f t="array" ref="O743">INDEX($A:$A,N743)</f>
        <v>45895</v>
      </c>
      <c r="P743" cm="1">
        <f t="array" ref="P743">INDEX(B:B,$N743)/INDEX(B:B,$N$2)*1000</f>
        <v>1310.4478581631085</v>
      </c>
      <c r="Q743" cm="1">
        <f t="array" ref="Q743">INDEX(C:C,$N743)/INDEX(C:C,$N$2)*1000</f>
        <v>1318.4576656842842</v>
      </c>
      <c r="R743" cm="1">
        <f t="array" ref="R743">INDEX(D:D,$N743)/INDEX(D:D,$N$2)*1000</f>
        <v>1316.870954218622</v>
      </c>
      <c r="S743" cm="1">
        <f t="array" ref="S743">INDEX(E:E,$N743)/INDEX(E:E,$N$2)*1000</f>
        <v>1298.4311126732457</v>
      </c>
      <c r="T743" s="82">
        <f t="shared" si="188"/>
        <v>1.2016745489862842E-2</v>
      </c>
      <c r="U743" s="82">
        <f t="shared" si="189"/>
        <v>2.0026553011038457E-2</v>
      </c>
      <c r="V743" s="82">
        <f t="shared" si="190"/>
        <v>1.843984154537634E-2</v>
      </c>
      <c r="W743" s="82" t="str">
        <f t="shared" si="184"/>
        <v/>
      </c>
      <c r="X743" s="82" t="str">
        <f t="shared" si="185"/>
        <v/>
      </c>
      <c r="Y743" s="82" t="str">
        <f t="shared" si="186"/>
        <v/>
      </c>
    </row>
    <row r="744" spans="1:25" ht="15.75" customHeight="1" x14ac:dyDescent="0.2">
      <c r="A744" s="211">
        <v>44547</v>
      </c>
      <c r="B744" s="281">
        <v>1181.97486</v>
      </c>
      <c r="C744" s="281">
        <v>1310.476277</v>
      </c>
      <c r="D744" s="281">
        <v>1313.9539460000001</v>
      </c>
      <c r="E744" s="281">
        <v>1161.192755</v>
      </c>
      <c r="F744" s="281">
        <v>1304.2020199999999</v>
      </c>
      <c r="G744" s="82">
        <f t="shared" si="178"/>
        <v>2.0782105000000002E-2</v>
      </c>
      <c r="H744" s="82">
        <f t="shared" si="179"/>
        <v>6.2742570000000339E-3</v>
      </c>
      <c r="I744" s="82">
        <f t="shared" si="180"/>
        <v>9.7519260000001398E-3</v>
      </c>
      <c r="J744" s="82" t="str">
        <f t="shared" si="181"/>
        <v/>
      </c>
      <c r="K744" s="82" t="str">
        <f t="shared" si="182"/>
        <v/>
      </c>
      <c r="L744" s="82" t="str">
        <f t="shared" si="183"/>
        <v/>
      </c>
      <c r="N744">
        <f t="shared" si="187"/>
        <v>1669</v>
      </c>
      <c r="O744" s="212" cm="1">
        <f t="array" ref="O744">INDEX($A:$A,N744)</f>
        <v>45896</v>
      </c>
      <c r="P744" cm="1">
        <f t="array" ref="P744">INDEX(B:B,$N744)/INDEX(B:B,$N$2)*1000</f>
        <v>1309.5884195182241</v>
      </c>
      <c r="Q744" cm="1">
        <f t="array" ref="Q744">INDEX(C:C,$N744)/INDEX(C:C,$N$2)*1000</f>
        <v>1317.7457512906769</v>
      </c>
      <c r="R744" cm="1">
        <f t="array" ref="R744">INDEX(D:D,$N744)/INDEX(D:D,$N$2)*1000</f>
        <v>1316.1298147613445</v>
      </c>
      <c r="S744" cm="1">
        <f t="array" ref="S744">INDEX(E:E,$N744)/INDEX(E:E,$N$2)*1000</f>
        <v>1297.6041794123587</v>
      </c>
      <c r="T744" s="82">
        <f t="shared" si="188"/>
        <v>1.198424010586541E-2</v>
      </c>
      <c r="U744" s="82">
        <f t="shared" si="189"/>
        <v>2.0141571878318245E-2</v>
      </c>
      <c r="V744" s="82">
        <f t="shared" si="190"/>
        <v>1.8525635348985815E-2</v>
      </c>
      <c r="W744" s="82" t="str">
        <f t="shared" si="184"/>
        <v/>
      </c>
      <c r="X744" s="82" t="str">
        <f t="shared" si="185"/>
        <v/>
      </c>
      <c r="Y744" s="82" t="str">
        <f t="shared" si="186"/>
        <v/>
      </c>
    </row>
    <row r="745" spans="1:25" ht="15.75" customHeight="1" x14ac:dyDescent="0.2">
      <c r="A745" s="211">
        <v>44550</v>
      </c>
      <c r="B745" s="281">
        <v>1174.4363559999999</v>
      </c>
      <c r="C745" s="281">
        <v>1302.233068</v>
      </c>
      <c r="D745" s="281">
        <v>1305.666144</v>
      </c>
      <c r="E745" s="281">
        <v>1154.332046</v>
      </c>
      <c r="F745" s="281">
        <v>1296.496365</v>
      </c>
      <c r="G745" s="82">
        <f t="shared" si="178"/>
        <v>2.0104309999999941E-2</v>
      </c>
      <c r="H745" s="82">
        <f t="shared" si="179"/>
        <v>5.7367030000000339E-3</v>
      </c>
      <c r="I745" s="82">
        <f t="shared" si="180"/>
        <v>9.1697790000000619E-3</v>
      </c>
      <c r="J745" s="82" t="str">
        <f t="shared" si="181"/>
        <v/>
      </c>
      <c r="K745" s="82" t="str">
        <f t="shared" si="182"/>
        <v/>
      </c>
      <c r="L745" s="82" t="str">
        <f t="shared" si="183"/>
        <v/>
      </c>
      <c r="N745">
        <f t="shared" si="187"/>
        <v>1670</v>
      </c>
      <c r="O745" s="212" cm="1">
        <f t="array" ref="O745">INDEX($A:$A,N745)</f>
        <v>45897</v>
      </c>
      <c r="P745" cm="1">
        <f t="array" ref="P745">INDEX(B:B,$N745)/INDEX(B:B,$N$2)*1000</f>
        <v>1311.9914352285987</v>
      </c>
      <c r="Q745" cm="1">
        <f t="array" ref="Q745">INDEX(C:C,$N745)/INDEX(C:C,$N$2)*1000</f>
        <v>1319.453079526467</v>
      </c>
      <c r="R745" cm="1">
        <f t="array" ref="R745">INDEX(D:D,$N745)/INDEX(D:D,$N$2)*1000</f>
        <v>1317.9749571962484</v>
      </c>
      <c r="S745" cm="1">
        <f t="array" ref="S745">INDEX(E:E,$N745)/INDEX(E:E,$N$2)*1000</f>
        <v>1300.0904328057522</v>
      </c>
      <c r="T745" s="82">
        <f t="shared" si="188"/>
        <v>1.1901002422846432E-2</v>
      </c>
      <c r="U745" s="82">
        <f t="shared" si="189"/>
        <v>1.9362646720714794E-2</v>
      </c>
      <c r="V745" s="82">
        <f t="shared" si="190"/>
        <v>1.7884524390496155E-2</v>
      </c>
      <c r="W745" s="82" t="str">
        <f t="shared" si="184"/>
        <v/>
      </c>
      <c r="X745" s="82" t="str">
        <f t="shared" si="185"/>
        <v/>
      </c>
      <c r="Y745" s="82" t="str">
        <f t="shared" si="186"/>
        <v/>
      </c>
    </row>
    <row r="746" spans="1:25" ht="15.75" customHeight="1" x14ac:dyDescent="0.2">
      <c r="A746" s="211">
        <v>44551</v>
      </c>
      <c r="B746" s="281">
        <v>1183.7013710000001</v>
      </c>
      <c r="C746" s="281">
        <v>1310.703348</v>
      </c>
      <c r="D746" s="281">
        <v>1314.5152989999999</v>
      </c>
      <c r="E746" s="281">
        <v>1158.9584050000001</v>
      </c>
      <c r="F746" s="281">
        <v>1301.692493</v>
      </c>
      <c r="G746" s="82">
        <f t="shared" si="178"/>
        <v>2.4742966000000022E-2</v>
      </c>
      <c r="H746" s="82">
        <f t="shared" si="179"/>
        <v>9.010854999999993E-3</v>
      </c>
      <c r="I746" s="82">
        <f t="shared" si="180"/>
        <v>1.28228059999999E-2</v>
      </c>
      <c r="J746" s="82" t="str">
        <f t="shared" si="181"/>
        <v/>
      </c>
      <c r="K746" s="82" t="str">
        <f t="shared" si="182"/>
        <v/>
      </c>
      <c r="L746" s="82" t="str">
        <f t="shared" si="183"/>
        <v/>
      </c>
      <c r="N746">
        <f t="shared" si="187"/>
        <v>1671</v>
      </c>
      <c r="O746" s="212" cm="1">
        <f t="array" ref="O746">INDEX($A:$A,N746)</f>
        <v>45898</v>
      </c>
      <c r="P746" cm="1">
        <f t="array" ref="P746">INDEX(B:B,$N746)/INDEX(B:B,$N$2)*1000</f>
        <v>1312.7046644437883</v>
      </c>
      <c r="Q746" cm="1">
        <f t="array" ref="Q746">INDEX(C:C,$N746)/INDEX(C:C,$N$2)*1000</f>
        <v>1319.0637210392206</v>
      </c>
      <c r="R746" cm="1">
        <f t="array" ref="R746">INDEX(D:D,$N746)/INDEX(D:D,$N$2)*1000</f>
        <v>1317.8040161250683</v>
      </c>
      <c r="S746" cm="1">
        <f t="array" ref="S746">INDEX(E:E,$N746)/INDEX(E:E,$N$2)*1000</f>
        <v>1301.0026938299329</v>
      </c>
      <c r="T746" s="82">
        <f t="shared" si="188"/>
        <v>1.1701970613855337E-2</v>
      </c>
      <c r="U746" s="82">
        <f t="shared" si="189"/>
        <v>1.8061027209287657E-2</v>
      </c>
      <c r="V746" s="82">
        <f t="shared" si="190"/>
        <v>1.6801322295135378E-2</v>
      </c>
      <c r="W746" s="82" t="str">
        <f t="shared" si="184"/>
        <v/>
      </c>
      <c r="X746" s="82" t="str">
        <f t="shared" si="185"/>
        <v/>
      </c>
      <c r="Y746" s="82" t="str">
        <f t="shared" si="186"/>
        <v/>
      </c>
    </row>
    <row r="747" spans="1:25" ht="15.75" customHeight="1" x14ac:dyDescent="0.2">
      <c r="A747" s="211">
        <v>44552</v>
      </c>
      <c r="B747" s="281">
        <v>1187.8562199999999</v>
      </c>
      <c r="C747" s="281">
        <v>1314.8842999999999</v>
      </c>
      <c r="D747" s="281">
        <v>1318.7915210000001</v>
      </c>
      <c r="E747" s="281">
        <v>1162.1349729999999</v>
      </c>
      <c r="F747" s="281">
        <v>1305.260278</v>
      </c>
      <c r="G747" s="82">
        <f t="shared" si="178"/>
        <v>2.5721246999999947E-2</v>
      </c>
      <c r="H747" s="82">
        <f t="shared" si="179"/>
        <v>9.6240219999999682E-3</v>
      </c>
      <c r="I747" s="82">
        <f t="shared" si="180"/>
        <v>1.3531243000000132E-2</v>
      </c>
      <c r="J747" s="82" t="str">
        <f t="shared" si="181"/>
        <v/>
      </c>
      <c r="K747" s="82" t="str">
        <f t="shared" si="182"/>
        <v/>
      </c>
      <c r="L747" s="82" t="str">
        <f t="shared" si="183"/>
        <v/>
      </c>
      <c r="N747">
        <f t="shared" si="187"/>
        <v>1672</v>
      </c>
      <c r="O747" s="212" cm="1">
        <f t="array" ref="O747">INDEX($A:$A,N747)</f>
        <v>45902</v>
      </c>
      <c r="P747" cm="1">
        <f t="array" ref="P747">INDEX(B:B,$N747)/INDEX(B:B,$N$2)*1000</f>
        <v>1308.1184062455338</v>
      </c>
      <c r="Q747" cm="1">
        <f t="array" ref="Q747">INDEX(C:C,$N747)/INDEX(C:C,$N$2)*1000</f>
        <v>1314.9425525627294</v>
      </c>
      <c r="R747" cm="1">
        <f t="array" ref="R747">INDEX(D:D,$N747)/INDEX(D:D,$N$2)*1000</f>
        <v>1313.5907156132</v>
      </c>
      <c r="S747" cm="1">
        <f t="array" ref="S747">INDEX(E:E,$N747)/INDEX(E:E,$N$2)*1000</f>
        <v>1296.2800030567057</v>
      </c>
      <c r="T747" s="82">
        <f t="shared" si="188"/>
        <v>1.1838403188828124E-2</v>
      </c>
      <c r="U747" s="82">
        <f t="shared" si="189"/>
        <v>1.8662549506023651E-2</v>
      </c>
      <c r="V747" s="82">
        <f t="shared" si="190"/>
        <v>1.7310712556494308E-2</v>
      </c>
      <c r="W747" s="82" t="str">
        <f t="shared" si="184"/>
        <v/>
      </c>
      <c r="X747" s="82" t="str">
        <f t="shared" si="185"/>
        <v/>
      </c>
      <c r="Y747" s="82" t="str">
        <f t="shared" si="186"/>
        <v/>
      </c>
    </row>
    <row r="748" spans="1:25" ht="15.75" customHeight="1" x14ac:dyDescent="0.2">
      <c r="A748" s="211">
        <v>44553</v>
      </c>
      <c r="B748" s="281">
        <v>1193.236715</v>
      </c>
      <c r="C748" s="281">
        <v>1319.513786</v>
      </c>
      <c r="D748" s="281">
        <v>1323.6975170000001</v>
      </c>
      <c r="E748" s="281">
        <v>1165.570174</v>
      </c>
      <c r="F748" s="281">
        <v>1309.118549</v>
      </c>
      <c r="G748" s="82">
        <f t="shared" si="178"/>
        <v>2.7666541000000051E-2</v>
      </c>
      <c r="H748" s="82">
        <f t="shared" si="179"/>
        <v>1.0395236999999951E-2</v>
      </c>
      <c r="I748" s="82">
        <f t="shared" si="180"/>
        <v>1.4578968000000032E-2</v>
      </c>
      <c r="J748" s="82" t="str">
        <f t="shared" si="181"/>
        <v/>
      </c>
      <c r="K748" s="82" t="str">
        <f t="shared" si="182"/>
        <v/>
      </c>
      <c r="L748" s="82" t="str">
        <f t="shared" si="183"/>
        <v/>
      </c>
      <c r="N748">
        <f t="shared" si="187"/>
        <v>1673</v>
      </c>
      <c r="O748" s="212" cm="1">
        <f t="array" ref="O748">INDEX($A:$A,N748)</f>
        <v>45903</v>
      </c>
      <c r="P748" cm="1">
        <f t="array" ref="P748">INDEX(B:B,$N748)/INDEX(B:B,$N$2)*1000</f>
        <v>1313.5643171664742</v>
      </c>
      <c r="Q748" cm="1">
        <f t="array" ref="Q748">INDEX(C:C,$N748)/INDEX(C:C,$N$2)*1000</f>
        <v>1320.894523448206</v>
      </c>
      <c r="R748" cm="1">
        <f t="array" ref="R748">INDEX(D:D,$N748)/INDEX(D:D,$N$2)*1000</f>
        <v>1319.4424382655166</v>
      </c>
      <c r="S748" cm="1">
        <f t="array" ref="S748">INDEX(E:E,$N748)/INDEX(E:E,$N$2)*1000</f>
        <v>1301.7225247487486</v>
      </c>
      <c r="T748" s="82">
        <f t="shared" si="188"/>
        <v>1.1841792417725629E-2</v>
      </c>
      <c r="U748" s="82">
        <f t="shared" si="189"/>
        <v>1.917199869945739E-2</v>
      </c>
      <c r="V748" s="82">
        <f t="shared" si="190"/>
        <v>1.7719913516767972E-2</v>
      </c>
      <c r="W748" s="82" t="str">
        <f t="shared" si="184"/>
        <v/>
      </c>
      <c r="X748" s="82" t="str">
        <f t="shared" si="185"/>
        <v/>
      </c>
      <c r="Y748" s="82" t="str">
        <f t="shared" si="186"/>
        <v/>
      </c>
    </row>
    <row r="749" spans="1:25" ht="15.75" customHeight="1" x14ac:dyDescent="0.2">
      <c r="A749" s="211">
        <v>44554</v>
      </c>
      <c r="B749" s="281">
        <v>1191.95045</v>
      </c>
      <c r="C749" s="281">
        <v>1318.3479850000001</v>
      </c>
      <c r="D749" s="281">
        <v>1322.47714</v>
      </c>
      <c r="E749" s="281">
        <v>1164.0922889999999</v>
      </c>
      <c r="F749" s="281">
        <v>1307.458652</v>
      </c>
      <c r="G749" s="82">
        <f t="shared" si="178"/>
        <v>2.785816100000011E-2</v>
      </c>
      <c r="H749" s="82">
        <f t="shared" si="179"/>
        <v>1.0889333000000079E-2</v>
      </c>
      <c r="I749" s="82">
        <f t="shared" si="180"/>
        <v>1.5018487999999934E-2</v>
      </c>
      <c r="J749" s="82" t="str">
        <f t="shared" si="181"/>
        <v/>
      </c>
      <c r="K749" s="82" t="str">
        <f t="shared" si="182"/>
        <v/>
      </c>
      <c r="L749" s="82" t="str">
        <f t="shared" si="183"/>
        <v/>
      </c>
      <c r="N749">
        <f t="shared" si="187"/>
        <v>1674</v>
      </c>
      <c r="O749" s="212" cm="1">
        <f t="array" ref="O749">INDEX($A:$A,N749)</f>
        <v>45904</v>
      </c>
      <c r="P749" cm="1">
        <f t="array" ref="P749">INDEX(B:B,$N749)/INDEX(B:B,$N$2)*1000</f>
        <v>1320.3118020915008</v>
      </c>
      <c r="Q749" cm="1">
        <f t="array" ref="Q749">INDEX(C:C,$N749)/INDEX(C:C,$N$2)*1000</f>
        <v>1327.6119969377412</v>
      </c>
      <c r="R749" cm="1">
        <f t="array" ref="R749">INDEX(D:D,$N749)/INDEX(D:D,$N$2)*1000</f>
        <v>1326.1658568062485</v>
      </c>
      <c r="S749" cm="1">
        <f t="array" ref="S749">INDEX(E:E,$N749)/INDEX(E:E,$N$2)*1000</f>
        <v>1308.4068974845586</v>
      </c>
      <c r="T749" s="82">
        <f t="shared" si="188"/>
        <v>1.1904904606942181E-2</v>
      </c>
      <c r="U749" s="82">
        <f t="shared" si="189"/>
        <v>1.9205099453182585E-2</v>
      </c>
      <c r="V749" s="82">
        <f t="shared" si="190"/>
        <v>1.775895932168987E-2</v>
      </c>
      <c r="W749" s="82" t="str">
        <f t="shared" si="184"/>
        <v/>
      </c>
      <c r="X749" s="82" t="str">
        <f t="shared" si="185"/>
        <v/>
      </c>
      <c r="Y749" s="82" t="str">
        <f t="shared" si="186"/>
        <v/>
      </c>
    </row>
    <row r="750" spans="1:25" ht="15.75" customHeight="1" x14ac:dyDescent="0.2">
      <c r="A750" s="211">
        <v>44559</v>
      </c>
      <c r="B750" s="281">
        <v>1198.0476960000001</v>
      </c>
      <c r="C750" s="281">
        <v>1323.9825760000001</v>
      </c>
      <c r="D750" s="281">
        <v>1328.3492900000001</v>
      </c>
      <c r="E750" s="281">
        <v>1167.3614359999999</v>
      </c>
      <c r="F750" s="281">
        <v>1311.130418</v>
      </c>
      <c r="G750" s="82">
        <f t="shared" si="178"/>
        <v>3.0686260000000173E-2</v>
      </c>
      <c r="H750" s="82">
        <f t="shared" si="179"/>
        <v>1.2852158000000145E-2</v>
      </c>
      <c r="I750" s="82">
        <f t="shared" si="180"/>
        <v>1.7218872000000145E-2</v>
      </c>
      <c r="J750" s="82" t="str">
        <f t="shared" si="181"/>
        <v/>
      </c>
      <c r="K750" s="82" t="str">
        <f t="shared" si="182"/>
        <v/>
      </c>
      <c r="L750" s="82" t="str">
        <f t="shared" si="183"/>
        <v/>
      </c>
      <c r="N750">
        <f t="shared" si="187"/>
        <v>1675</v>
      </c>
      <c r="O750" s="212" cm="1">
        <f t="array" ref="O750">INDEX($A:$A,N750)</f>
        <v>45905</v>
      </c>
      <c r="P750" cm="1">
        <f t="array" ref="P750">INDEX(B:B,$N750)/INDEX(B:B,$N$2)*1000</f>
        <v>1325.4776278887894</v>
      </c>
      <c r="Q750" cm="1">
        <f t="array" ref="Q750">INDEX(C:C,$N750)/INDEX(C:C,$N$2)*1000</f>
        <v>1333.4317438853859</v>
      </c>
      <c r="R750" cm="1">
        <f t="array" ref="R750">INDEX(D:D,$N750)/INDEX(D:D,$N$2)*1000</f>
        <v>1331.8560641059848</v>
      </c>
      <c r="S750" cm="1">
        <f t="array" ref="S750">INDEX(E:E,$N750)/INDEX(E:E,$N$2)*1000</f>
        <v>1313.6267273168332</v>
      </c>
      <c r="T750" s="82">
        <f t="shared" si="188"/>
        <v>1.1850900571956117E-2</v>
      </c>
      <c r="U750" s="82">
        <f t="shared" si="189"/>
        <v>1.9805016568552672E-2</v>
      </c>
      <c r="V750" s="82">
        <f t="shared" si="190"/>
        <v>1.8229336789151604E-2</v>
      </c>
      <c r="W750" s="82" t="str">
        <f t="shared" si="184"/>
        <v/>
      </c>
      <c r="X750" s="82" t="str">
        <f t="shared" si="185"/>
        <v/>
      </c>
      <c r="Y750" s="82" t="str">
        <f t="shared" si="186"/>
        <v/>
      </c>
    </row>
    <row r="751" spans="1:25" ht="15.75" customHeight="1" x14ac:dyDescent="0.2">
      <c r="A751" s="211">
        <v>44560</v>
      </c>
      <c r="B751" s="281">
        <v>1191.73561</v>
      </c>
      <c r="C751" s="281">
        <v>1318.571502</v>
      </c>
      <c r="D751" s="281">
        <v>1322.609933</v>
      </c>
      <c r="E751" s="281">
        <v>1163.789374</v>
      </c>
      <c r="F751" s="281">
        <v>1307.1184310000001</v>
      </c>
      <c r="G751" s="82">
        <f t="shared" si="178"/>
        <v>2.7946235999999999E-2</v>
      </c>
      <c r="H751" s="82">
        <f t="shared" si="179"/>
        <v>1.1453070999999908E-2</v>
      </c>
      <c r="I751" s="82">
        <f t="shared" si="180"/>
        <v>1.5491501999999855E-2</v>
      </c>
      <c r="J751" s="82" t="str">
        <f t="shared" si="181"/>
        <v/>
      </c>
      <c r="K751" s="82" t="str">
        <f t="shared" si="182"/>
        <v/>
      </c>
      <c r="L751" s="82" t="str">
        <f t="shared" si="183"/>
        <v/>
      </c>
      <c r="N751">
        <f t="shared" si="187"/>
        <v>1676</v>
      </c>
      <c r="O751" s="212" cm="1">
        <f t="array" ref="O751">INDEX($A:$A,N751)</f>
        <v>0</v>
      </c>
      <c r="P751" cm="1">
        <f t="array" ref="P751">INDEX(B:B,$N751)/INDEX(B:B,$N$2)*1000</f>
        <v>0</v>
      </c>
      <c r="Q751" cm="1">
        <f t="array" ref="Q751">INDEX(C:C,$N751)/INDEX(C:C,$N$2)*1000</f>
        <v>0</v>
      </c>
      <c r="R751" cm="1">
        <f t="array" ref="R751">INDEX(D:D,$N751)/INDEX(D:D,$N$2)*1000</f>
        <v>0</v>
      </c>
      <c r="S751" cm="1">
        <f t="array" ref="S751">INDEX(E:E,$N751)/INDEX(E:E,$N$2)*1000</f>
        <v>0</v>
      </c>
      <c r="T751" s="82" t="str">
        <f t="shared" si="188"/>
        <v/>
      </c>
      <c r="U751" s="82" t="str">
        <f t="shared" si="189"/>
        <v/>
      </c>
      <c r="V751" s="82" t="str">
        <f t="shared" si="190"/>
        <v/>
      </c>
      <c r="W751" s="82" t="str">
        <f t="shared" si="184"/>
        <v/>
      </c>
      <c r="X751" s="82" t="str">
        <f t="shared" si="185"/>
        <v/>
      </c>
      <c r="Y751" s="82" t="str">
        <f t="shared" si="186"/>
        <v/>
      </c>
    </row>
    <row r="752" spans="1:25" ht="15.75" customHeight="1" x14ac:dyDescent="0.2">
      <c r="A752" s="211">
        <v>44561</v>
      </c>
      <c r="B752" s="281">
        <v>1188.360784</v>
      </c>
      <c r="C752" s="281">
        <v>1315.206962</v>
      </c>
      <c r="D752" s="281">
        <v>1319.161865</v>
      </c>
      <c r="E752" s="281">
        <v>1162.9053469999999</v>
      </c>
      <c r="F752" s="281">
        <v>1306.1255289999999</v>
      </c>
      <c r="G752" s="82">
        <f t="shared" si="178"/>
        <v>2.5455437000000074E-2</v>
      </c>
      <c r="H752" s="82">
        <f t="shared" si="179"/>
        <v>9.0814330000000606E-3</v>
      </c>
      <c r="I752" s="82">
        <f t="shared" si="180"/>
        <v>1.3036336000000119E-2</v>
      </c>
      <c r="J752" s="82" t="str">
        <f t="shared" si="181"/>
        <v/>
      </c>
      <c r="K752" s="82" t="str">
        <f t="shared" si="182"/>
        <v/>
      </c>
      <c r="L752" s="82" t="str">
        <f t="shared" si="183"/>
        <v/>
      </c>
      <c r="N752">
        <f t="shared" si="187"/>
        <v>1677</v>
      </c>
      <c r="O752" s="212" cm="1">
        <f t="array" ref="O752">INDEX($A:$A,N752)</f>
        <v>0</v>
      </c>
      <c r="P752" cm="1">
        <f t="array" ref="P752">INDEX(B:B,$N752)/INDEX(B:B,$N$2)*1000</f>
        <v>0</v>
      </c>
      <c r="Q752" cm="1">
        <f t="array" ref="Q752">INDEX(C:C,$N752)/INDEX(C:C,$N$2)*1000</f>
        <v>0</v>
      </c>
      <c r="R752" cm="1">
        <f t="array" ref="R752">INDEX(D:D,$N752)/INDEX(D:D,$N$2)*1000</f>
        <v>0</v>
      </c>
      <c r="S752" cm="1">
        <f t="array" ref="S752">INDEX(E:E,$N752)/INDEX(E:E,$N$2)*1000</f>
        <v>0</v>
      </c>
      <c r="T752" s="82" t="str">
        <f t="shared" si="188"/>
        <v/>
      </c>
      <c r="U752" s="82" t="str">
        <f t="shared" si="189"/>
        <v/>
      </c>
      <c r="V752" s="82" t="str">
        <f t="shared" si="190"/>
        <v/>
      </c>
      <c r="W752" s="82" t="str">
        <f t="shared" si="184"/>
        <v/>
      </c>
      <c r="X752" s="82" t="str">
        <f t="shared" si="185"/>
        <v/>
      </c>
      <c r="Y752" s="82" t="str">
        <f t="shared" si="186"/>
        <v/>
      </c>
    </row>
    <row r="753" spans="1:33" ht="15.75" customHeight="1" x14ac:dyDescent="0.2">
      <c r="A753" s="211">
        <v>44565</v>
      </c>
      <c r="B753" s="281">
        <v>1187.70183</v>
      </c>
      <c r="C753" s="281">
        <v>1313.0990730000001</v>
      </c>
      <c r="D753" s="281">
        <v>1317.32078</v>
      </c>
      <c r="E753" s="281">
        <v>1158.0191179999999</v>
      </c>
      <c r="F753" s="281">
        <v>1300.637526</v>
      </c>
      <c r="G753" s="82">
        <f t="shared" si="178"/>
        <v>2.9682712000000038E-2</v>
      </c>
      <c r="H753" s="82">
        <f t="shared" si="179"/>
        <v>1.2461547000000109E-2</v>
      </c>
      <c r="I753" s="82">
        <f t="shared" si="180"/>
        <v>1.6683254000000033E-2</v>
      </c>
      <c r="J753" s="82" t="str">
        <f t="shared" si="181"/>
        <v/>
      </c>
      <c r="K753" s="82" t="str">
        <f t="shared" si="182"/>
        <v/>
      </c>
      <c r="L753" s="82" t="str">
        <f t="shared" si="183"/>
        <v/>
      </c>
      <c r="N753">
        <f t="shared" si="187"/>
        <v>1678</v>
      </c>
      <c r="O753" s="212" cm="1">
        <f t="array" ref="O753">INDEX($A:$A,N753)</f>
        <v>0</v>
      </c>
      <c r="P753" cm="1">
        <f t="array" ref="P753">INDEX(B:B,$N753)/INDEX(B:B,$N$2)*1000</f>
        <v>0</v>
      </c>
      <c r="Q753" cm="1">
        <f t="array" ref="Q753">INDEX(C:C,$N753)/INDEX(C:C,$N$2)*1000</f>
        <v>0</v>
      </c>
      <c r="R753" cm="1">
        <f t="array" ref="R753">INDEX(D:D,$N753)/INDEX(D:D,$N$2)*1000</f>
        <v>0</v>
      </c>
      <c r="S753" cm="1">
        <f t="array" ref="S753">INDEX(E:E,$N753)/INDEX(E:E,$N$2)*1000</f>
        <v>0</v>
      </c>
      <c r="T753" s="82" t="str">
        <f t="shared" si="188"/>
        <v/>
      </c>
      <c r="U753" s="82" t="str">
        <f t="shared" si="189"/>
        <v/>
      </c>
      <c r="V753" s="82" t="str">
        <f t="shared" si="190"/>
        <v/>
      </c>
      <c r="W753" s="82" t="str">
        <f t="shared" si="184"/>
        <v/>
      </c>
      <c r="X753" s="82" t="str">
        <f t="shared" si="185"/>
        <v/>
      </c>
      <c r="Y753" s="82" t="str">
        <f t="shared" si="186"/>
        <v/>
      </c>
    </row>
    <row r="754" spans="1:33" ht="15.75" customHeight="1" x14ac:dyDescent="0.2">
      <c r="A754" s="211">
        <v>44566</v>
      </c>
      <c r="B754" s="281">
        <v>1179.67877</v>
      </c>
      <c r="C754" s="281">
        <v>1304.462235</v>
      </c>
      <c r="D754" s="281">
        <v>1308.609903</v>
      </c>
      <c r="E754" s="281">
        <v>1152.276957</v>
      </c>
      <c r="F754" s="281">
        <v>1294.188177</v>
      </c>
      <c r="G754" s="82">
        <f t="shared" si="178"/>
        <v>2.7401812999999949E-2</v>
      </c>
      <c r="H754" s="82">
        <f t="shared" si="179"/>
        <v>1.0274057999999968E-2</v>
      </c>
      <c r="I754" s="82">
        <f t="shared" si="180"/>
        <v>1.4421726000000036E-2</v>
      </c>
      <c r="J754" s="82" t="str">
        <f t="shared" si="181"/>
        <v/>
      </c>
      <c r="K754" s="82" t="str">
        <f t="shared" si="182"/>
        <v/>
      </c>
      <c r="L754" s="82" t="str">
        <f t="shared" si="183"/>
        <v/>
      </c>
      <c r="N754">
        <f t="shared" si="187"/>
        <v>1679</v>
      </c>
      <c r="O754" s="212" cm="1">
        <f t="array" ref="O754">INDEX($A:$A,N754)</f>
        <v>0</v>
      </c>
      <c r="P754" cm="1">
        <f t="array" ref="P754">INDEX(B:B,$N754)/INDEX(B:B,$N$2)*1000</f>
        <v>0</v>
      </c>
      <c r="Q754" cm="1">
        <f t="array" ref="Q754">INDEX(C:C,$N754)/INDEX(C:C,$N$2)*1000</f>
        <v>0</v>
      </c>
      <c r="R754" cm="1">
        <f t="array" ref="R754">INDEX(D:D,$N754)/INDEX(D:D,$N$2)*1000</f>
        <v>0</v>
      </c>
      <c r="S754" cm="1">
        <f t="array" ref="S754">INDEX(E:E,$N754)/INDEX(E:E,$N$2)*1000</f>
        <v>0</v>
      </c>
      <c r="T754" s="82" t="str">
        <f t="shared" si="188"/>
        <v/>
      </c>
      <c r="U754" s="82" t="str">
        <f t="shared" si="189"/>
        <v/>
      </c>
      <c r="V754" s="82" t="str">
        <f t="shared" si="190"/>
        <v/>
      </c>
      <c r="W754" s="82" t="str">
        <f t="shared" si="184"/>
        <v/>
      </c>
      <c r="X754" s="82" t="str">
        <f t="shared" si="185"/>
        <v/>
      </c>
      <c r="Y754" s="82" t="str">
        <f t="shared" si="186"/>
        <v/>
      </c>
    </row>
    <row r="755" spans="1:33" ht="15.75" customHeight="1" x14ac:dyDescent="0.2">
      <c r="A755" s="211">
        <v>44567</v>
      </c>
      <c r="B755" s="281">
        <v>1178.1208140000001</v>
      </c>
      <c r="C755" s="281">
        <v>1304.0466919999999</v>
      </c>
      <c r="D755" s="281">
        <v>1307.933814</v>
      </c>
      <c r="E755" s="281">
        <v>1150.0735299999999</v>
      </c>
      <c r="F755" s="281">
        <v>1291.713381</v>
      </c>
      <c r="G755" s="82">
        <f t="shared" si="178"/>
        <v>2.8047284000000217E-2</v>
      </c>
      <c r="H755" s="82">
        <f t="shared" si="179"/>
        <v>1.2333310999999868E-2</v>
      </c>
      <c r="I755" s="82">
        <f t="shared" si="180"/>
        <v>1.6220432999999958E-2</v>
      </c>
      <c r="J755" s="82" t="str">
        <f t="shared" si="181"/>
        <v/>
      </c>
      <c r="K755" s="82" t="str">
        <f t="shared" si="182"/>
        <v/>
      </c>
      <c r="L755" s="82" t="str">
        <f t="shared" si="183"/>
        <v/>
      </c>
      <c r="N755">
        <f t="shared" si="187"/>
        <v>1680</v>
      </c>
      <c r="O755" s="212" cm="1">
        <f t="array" ref="O755">INDEX($A:$A,N755)</f>
        <v>0</v>
      </c>
      <c r="P755" cm="1">
        <f t="array" ref="P755">INDEX(B:B,$N755)/INDEX(B:B,$N$2)*1000</f>
        <v>0</v>
      </c>
      <c r="Q755" cm="1">
        <f t="array" ref="Q755">INDEX(C:C,$N755)/INDEX(C:C,$N$2)*1000</f>
        <v>0</v>
      </c>
      <c r="R755" cm="1">
        <f t="array" ref="R755">INDEX(D:D,$N755)/INDEX(D:D,$N$2)*1000</f>
        <v>0</v>
      </c>
      <c r="S755" cm="1">
        <f t="array" ref="S755">INDEX(E:E,$N755)/INDEX(E:E,$N$2)*1000</f>
        <v>0</v>
      </c>
      <c r="T755" s="82" t="str">
        <f t="shared" si="188"/>
        <v/>
      </c>
      <c r="U755" s="82" t="str">
        <f t="shared" si="189"/>
        <v/>
      </c>
      <c r="V755" s="82" t="str">
        <f t="shared" si="190"/>
        <v/>
      </c>
      <c r="W755" s="82" t="str">
        <f t="shared" si="184"/>
        <v/>
      </c>
      <c r="X755" s="82" t="str">
        <f t="shared" si="185"/>
        <v/>
      </c>
      <c r="Y755" s="82" t="str">
        <f t="shared" si="186"/>
        <v/>
      </c>
    </row>
    <row r="756" spans="1:33" ht="15.75" customHeight="1" x14ac:dyDescent="0.2">
      <c r="A756" s="211">
        <v>44568</v>
      </c>
      <c r="B756" s="281">
        <v>1172.9892339999999</v>
      </c>
      <c r="C756" s="281">
        <v>1300.2601159999999</v>
      </c>
      <c r="D756" s="281">
        <v>1303.760839</v>
      </c>
      <c r="E756" s="281">
        <v>1145.5749780000001</v>
      </c>
      <c r="F756" s="281">
        <v>1286.660801</v>
      </c>
      <c r="G756" s="82">
        <f t="shared" si="178"/>
        <v>2.7414255999999797E-2</v>
      </c>
      <c r="H756" s="82">
        <f t="shared" si="179"/>
        <v>1.3599314999999933E-2</v>
      </c>
      <c r="I756" s="82">
        <f t="shared" si="180"/>
        <v>1.710003800000004E-2</v>
      </c>
      <c r="J756" s="82" t="str">
        <f t="shared" si="181"/>
        <v/>
      </c>
      <c r="K756" s="82" t="str">
        <f t="shared" si="182"/>
        <v/>
      </c>
      <c r="L756" s="82" t="str">
        <f t="shared" si="183"/>
        <v/>
      </c>
      <c r="N756">
        <f t="shared" si="187"/>
        <v>1681</v>
      </c>
      <c r="O756" s="212" cm="1">
        <f t="array" ref="O756">INDEX($A:$A,N756)</f>
        <v>0</v>
      </c>
      <c r="P756" cm="1">
        <f t="array" ref="P756">INDEX(B:B,$N756)/INDEX(B:B,$N$2)*1000</f>
        <v>0</v>
      </c>
      <c r="Q756" cm="1">
        <f t="array" ref="Q756">INDEX(C:C,$N756)/INDEX(C:C,$N$2)*1000</f>
        <v>0</v>
      </c>
      <c r="R756" cm="1">
        <f t="array" ref="R756">INDEX(D:D,$N756)/INDEX(D:D,$N$2)*1000</f>
        <v>0</v>
      </c>
      <c r="S756" cm="1">
        <f t="array" ref="S756">INDEX(E:E,$N756)/INDEX(E:E,$N$2)*1000</f>
        <v>0</v>
      </c>
      <c r="T756" s="82" t="str">
        <f t="shared" si="188"/>
        <v/>
      </c>
      <c r="U756" s="82" t="str">
        <f t="shared" si="189"/>
        <v/>
      </c>
      <c r="V756" s="82" t="str">
        <f t="shared" si="190"/>
        <v/>
      </c>
      <c r="W756" s="82" t="str">
        <f t="shared" si="184"/>
        <v/>
      </c>
      <c r="X756" s="82" t="str">
        <f t="shared" si="185"/>
        <v/>
      </c>
      <c r="Y756" s="82" t="str">
        <f t="shared" si="186"/>
        <v/>
      </c>
    </row>
    <row r="757" spans="1:33" ht="15.75" customHeight="1" x14ac:dyDescent="0.2">
      <c r="A757" s="211">
        <v>44571</v>
      </c>
      <c r="B757" s="281">
        <v>1172.596814</v>
      </c>
      <c r="C757" s="281">
        <v>1299.8745240000001</v>
      </c>
      <c r="D757" s="281">
        <v>1303.364435</v>
      </c>
      <c r="E757" s="281">
        <v>1146.1878630000001</v>
      </c>
      <c r="F757" s="281">
        <v>1287.3491670000001</v>
      </c>
      <c r="G757" s="82">
        <f t="shared" si="178"/>
        <v>2.6408950999999889E-2</v>
      </c>
      <c r="H757" s="82">
        <f t="shared" si="179"/>
        <v>1.2525356999999985E-2</v>
      </c>
      <c r="I757" s="82">
        <f t="shared" si="180"/>
        <v>1.6015267999999878E-2</v>
      </c>
      <c r="J757" s="82" t="str">
        <f t="shared" si="181"/>
        <v/>
      </c>
      <c r="K757" s="82" t="str">
        <f t="shared" si="182"/>
        <v/>
      </c>
      <c r="L757" s="82" t="str">
        <f t="shared" si="183"/>
        <v/>
      </c>
      <c r="N757">
        <f t="shared" si="187"/>
        <v>1682</v>
      </c>
      <c r="O757" s="212"/>
      <c r="Z757" s="167"/>
      <c r="AC757"/>
      <c r="AD757"/>
      <c r="AE757"/>
      <c r="AF757"/>
      <c r="AG757"/>
    </row>
    <row r="758" spans="1:33" ht="15.75" customHeight="1" x14ac:dyDescent="0.2">
      <c r="A758" s="211">
        <v>44572</v>
      </c>
      <c r="B758" s="281">
        <v>1175.962364</v>
      </c>
      <c r="C758" s="281">
        <v>1304.3112470000001</v>
      </c>
      <c r="D758" s="281">
        <v>1307.6734429999999</v>
      </c>
      <c r="E758" s="281">
        <v>1148.837984</v>
      </c>
      <c r="F758" s="281">
        <v>1290.3256699999999</v>
      </c>
      <c r="G758" s="82">
        <f t="shared" si="178"/>
        <v>2.7124379999999972E-2</v>
      </c>
      <c r="H758" s="82">
        <f t="shared" si="179"/>
        <v>1.3985577000000148E-2</v>
      </c>
      <c r="I758" s="82">
        <f t="shared" si="180"/>
        <v>1.7347772999999962E-2</v>
      </c>
      <c r="J758" s="82" t="str">
        <f t="shared" si="181"/>
        <v/>
      </c>
      <c r="K758" s="82" t="str">
        <f t="shared" si="182"/>
        <v/>
      </c>
      <c r="L758" s="82" t="str">
        <f t="shared" si="183"/>
        <v/>
      </c>
      <c r="N758">
        <f t="shared" si="187"/>
        <v>1683</v>
      </c>
      <c r="O758" s="212"/>
    </row>
    <row r="759" spans="1:33" ht="15.75" customHeight="1" x14ac:dyDescent="0.2">
      <c r="A759" s="211">
        <v>44573</v>
      </c>
      <c r="B759" s="281">
        <v>1176.698684</v>
      </c>
      <c r="C759" s="281">
        <v>1305.4229250000001</v>
      </c>
      <c r="D759" s="281">
        <v>1308.729666</v>
      </c>
      <c r="E759" s="281">
        <v>1149.093302</v>
      </c>
      <c r="F759" s="281">
        <v>1290.6124319999999</v>
      </c>
      <c r="G759" s="82">
        <f t="shared" si="178"/>
        <v>2.7605381999999963E-2</v>
      </c>
      <c r="H759" s="82">
        <f t="shared" si="179"/>
        <v>1.4810493000000178E-2</v>
      </c>
      <c r="I759" s="82">
        <f t="shared" si="180"/>
        <v>1.8117234000000051E-2</v>
      </c>
      <c r="J759" s="82" t="str">
        <f t="shared" si="181"/>
        <v/>
      </c>
      <c r="K759" s="82" t="str">
        <f t="shared" si="182"/>
        <v/>
      </c>
      <c r="L759" s="82" t="str">
        <f t="shared" si="183"/>
        <v/>
      </c>
      <c r="O759" s="108"/>
      <c r="P759" s="109"/>
      <c r="Q759" s="107"/>
      <c r="R759" s="107"/>
      <c r="S759" s="110"/>
    </row>
    <row r="760" spans="1:33" ht="15.75" customHeight="1" x14ac:dyDescent="0.2">
      <c r="A760" s="211">
        <v>44574</v>
      </c>
      <c r="B760" s="281">
        <v>1171.7341240000001</v>
      </c>
      <c r="C760" s="281">
        <v>1300.5175360000001</v>
      </c>
      <c r="D760" s="281">
        <v>1303.6928089999999</v>
      </c>
      <c r="E760" s="281">
        <v>1146.5073050000001</v>
      </c>
      <c r="F760" s="281">
        <v>1287.70795</v>
      </c>
      <c r="G760" s="82">
        <f t="shared" si="178"/>
        <v>2.5226818999999977E-2</v>
      </c>
      <c r="H760" s="82">
        <f t="shared" si="179"/>
        <v>1.2809586000000081E-2</v>
      </c>
      <c r="I760" s="82">
        <f t="shared" si="180"/>
        <v>1.5984858999999914E-2</v>
      </c>
      <c r="J760" s="82" t="str">
        <f t="shared" si="181"/>
        <v/>
      </c>
      <c r="K760" s="82" t="str">
        <f t="shared" si="182"/>
        <v/>
      </c>
      <c r="L760" s="82" t="str">
        <f t="shared" si="183"/>
        <v/>
      </c>
      <c r="O760" s="108"/>
      <c r="P760" s="109"/>
      <c r="Q760" s="109"/>
      <c r="R760" s="110"/>
      <c r="S760" s="110"/>
    </row>
    <row r="761" spans="1:33" ht="15.75" customHeight="1" x14ac:dyDescent="0.2">
      <c r="A761" s="211">
        <v>44575</v>
      </c>
      <c r="B761" s="281">
        <v>1170.9990439999999</v>
      </c>
      <c r="C761" s="281">
        <v>1300.2026639999999</v>
      </c>
      <c r="D761" s="281">
        <v>1303.278188</v>
      </c>
      <c r="E761" s="281">
        <v>1143.9099220000001</v>
      </c>
      <c r="F761" s="281">
        <v>1284.7906809999999</v>
      </c>
      <c r="G761" s="82">
        <f t="shared" si="178"/>
        <v>2.7089121999999861E-2</v>
      </c>
      <c r="H761" s="82">
        <f t="shared" si="179"/>
        <v>1.5411982999999964E-2</v>
      </c>
      <c r="I761" s="82">
        <f t="shared" si="180"/>
        <v>1.8487507000000049E-2</v>
      </c>
      <c r="J761" s="82" t="str">
        <f t="shared" si="181"/>
        <v/>
      </c>
      <c r="K761" s="82" t="str">
        <f t="shared" si="182"/>
        <v/>
      </c>
      <c r="L761" s="82" t="str">
        <f t="shared" si="183"/>
        <v/>
      </c>
      <c r="O761" s="108"/>
      <c r="P761" s="109"/>
      <c r="Q761" s="109"/>
      <c r="R761" s="110"/>
      <c r="S761" s="110"/>
    </row>
    <row r="762" spans="1:33" ht="15.75" customHeight="1" x14ac:dyDescent="0.2">
      <c r="A762" s="211">
        <v>44578</v>
      </c>
      <c r="B762" s="281">
        <v>1172.102134</v>
      </c>
      <c r="C762" s="281">
        <v>1300.3874499999999</v>
      </c>
      <c r="D762" s="281">
        <v>1303.668803</v>
      </c>
      <c r="E762" s="281">
        <v>1143.324247</v>
      </c>
      <c r="F762" s="281">
        <v>1284.132875</v>
      </c>
      <c r="G762" s="82">
        <f t="shared" si="178"/>
        <v>2.8777886999999964E-2</v>
      </c>
      <c r="H762" s="82">
        <f t="shared" si="179"/>
        <v>1.6254574999999931E-2</v>
      </c>
      <c r="I762" s="82">
        <f t="shared" si="180"/>
        <v>1.9535928000000011E-2</v>
      </c>
      <c r="J762" s="82" t="str">
        <f t="shared" si="181"/>
        <v/>
      </c>
      <c r="K762" s="82" t="str">
        <f t="shared" si="182"/>
        <v/>
      </c>
      <c r="L762" s="82" t="str">
        <f t="shared" si="183"/>
        <v/>
      </c>
      <c r="O762" s="108"/>
      <c r="P762" s="109"/>
      <c r="Q762" s="109"/>
      <c r="R762" s="110"/>
      <c r="S762" s="110"/>
    </row>
    <row r="763" spans="1:33" ht="15.75" customHeight="1" x14ac:dyDescent="0.2">
      <c r="A763" s="211">
        <v>44579</v>
      </c>
      <c r="B763" s="281">
        <v>1157.1223600000001</v>
      </c>
      <c r="C763" s="281">
        <v>1285.937694</v>
      </c>
      <c r="D763" s="281">
        <v>1288.7537809999999</v>
      </c>
      <c r="E763" s="281">
        <v>1131.421149</v>
      </c>
      <c r="F763" s="281">
        <v>1270.763825</v>
      </c>
      <c r="G763" s="82">
        <f t="shared" si="178"/>
        <v>2.5701211000000057E-2</v>
      </c>
      <c r="H763" s="82">
        <f t="shared" si="179"/>
        <v>1.5173868999999968E-2</v>
      </c>
      <c r="I763" s="82">
        <f t="shared" si="180"/>
        <v>1.7989955999999894E-2</v>
      </c>
      <c r="J763" s="82" t="str">
        <f t="shared" si="181"/>
        <v/>
      </c>
      <c r="K763" s="82" t="str">
        <f t="shared" si="182"/>
        <v/>
      </c>
      <c r="L763" s="82" t="str">
        <f t="shared" si="183"/>
        <v/>
      </c>
      <c r="O763" s="108"/>
      <c r="P763" s="109"/>
      <c r="Q763" s="109"/>
      <c r="R763" s="110"/>
      <c r="S763" s="110"/>
    </row>
    <row r="764" spans="1:33" ht="15.75" customHeight="1" x14ac:dyDescent="0.2">
      <c r="A764" s="211">
        <v>44580</v>
      </c>
      <c r="B764" s="281">
        <v>1153.8345710000001</v>
      </c>
      <c r="C764" s="281">
        <v>1283.158541</v>
      </c>
      <c r="D764" s="281">
        <v>1285.795961</v>
      </c>
      <c r="E764" s="281">
        <v>1130.2150180000001</v>
      </c>
      <c r="F764" s="281">
        <v>1269.4091510000001</v>
      </c>
      <c r="G764" s="82">
        <f t="shared" si="178"/>
        <v>2.3619552999999995E-2</v>
      </c>
      <c r="H764" s="82">
        <f t="shared" si="179"/>
        <v>1.3749389999999948E-2</v>
      </c>
      <c r="I764" s="82">
        <f t="shared" si="180"/>
        <v>1.6386809999999967E-2</v>
      </c>
      <c r="J764" s="82" t="str">
        <f t="shared" si="181"/>
        <v/>
      </c>
      <c r="K764" s="82" t="str">
        <f t="shared" si="182"/>
        <v/>
      </c>
      <c r="L764" s="82" t="str">
        <f t="shared" si="183"/>
        <v/>
      </c>
      <c r="O764" s="108"/>
      <c r="P764" s="109"/>
      <c r="Q764" s="109"/>
      <c r="R764" s="110"/>
      <c r="S764" s="110"/>
    </row>
    <row r="765" spans="1:33" ht="15.75" customHeight="1" x14ac:dyDescent="0.2">
      <c r="A765" s="211">
        <v>44581</v>
      </c>
      <c r="B765" s="281">
        <v>1149.641924</v>
      </c>
      <c r="C765" s="281">
        <v>1280.0696760000001</v>
      </c>
      <c r="D765" s="281">
        <v>1282.3904460000001</v>
      </c>
      <c r="E765" s="281">
        <v>1128.29089</v>
      </c>
      <c r="F765" s="281">
        <v>1267.2480519999999</v>
      </c>
      <c r="G765" s="82">
        <f t="shared" si="178"/>
        <v>2.1351034000000026E-2</v>
      </c>
      <c r="H765" s="82">
        <f t="shared" si="179"/>
        <v>1.2821624000000156E-2</v>
      </c>
      <c r="I765" s="82">
        <f t="shared" si="180"/>
        <v>1.5142394000000194E-2</v>
      </c>
      <c r="J765" s="82" t="str">
        <f t="shared" si="181"/>
        <v/>
      </c>
      <c r="K765" s="82" t="str">
        <f t="shared" si="182"/>
        <v/>
      </c>
      <c r="L765" s="82" t="str">
        <f t="shared" si="183"/>
        <v/>
      </c>
      <c r="O765" s="108"/>
      <c r="P765" s="109"/>
      <c r="Q765" s="109"/>
      <c r="R765" s="110"/>
      <c r="S765" s="110"/>
    </row>
    <row r="766" spans="1:33" ht="15.75" customHeight="1" x14ac:dyDescent="0.2">
      <c r="A766" s="211">
        <v>44582</v>
      </c>
      <c r="B766" s="281">
        <v>1141.7477100000001</v>
      </c>
      <c r="C766" s="281">
        <v>1273.090567</v>
      </c>
      <c r="D766" s="281">
        <v>1275.0420879999999</v>
      </c>
      <c r="E766" s="281">
        <v>1124.7006630000001</v>
      </c>
      <c r="F766" s="281">
        <v>1263.2156629999999</v>
      </c>
      <c r="G766" s="82">
        <f t="shared" si="178"/>
        <v>1.704704700000002E-2</v>
      </c>
      <c r="H766" s="82">
        <f t="shared" si="179"/>
        <v>9.8749040000000142E-3</v>
      </c>
      <c r="I766" s="82">
        <f t="shared" si="180"/>
        <v>1.1826424999999972E-2</v>
      </c>
      <c r="J766" s="82" t="str">
        <f t="shared" si="181"/>
        <v/>
      </c>
      <c r="K766" s="82" t="str">
        <f t="shared" si="182"/>
        <v/>
      </c>
      <c r="L766" s="82" t="str">
        <f t="shared" si="183"/>
        <v/>
      </c>
      <c r="O766" s="108"/>
      <c r="P766" s="109"/>
      <c r="Q766" s="109"/>
      <c r="R766" s="110"/>
      <c r="S766" s="110"/>
    </row>
    <row r="767" spans="1:33" ht="15.75" customHeight="1" x14ac:dyDescent="0.2">
      <c r="A767" s="211">
        <v>44585</v>
      </c>
      <c r="B767" s="281">
        <v>1139.0405370000001</v>
      </c>
      <c r="C767" s="281">
        <v>1270.2777860000001</v>
      </c>
      <c r="D767" s="281">
        <v>1272.1845189999999</v>
      </c>
      <c r="E767" s="281">
        <v>1120.8646960000001</v>
      </c>
      <c r="F767" s="281">
        <v>1258.9072699999999</v>
      </c>
      <c r="G767" s="82">
        <f t="shared" si="178"/>
        <v>1.8175840999999991E-2</v>
      </c>
      <c r="H767" s="82">
        <f t="shared" si="179"/>
        <v>1.1370516000000179E-2</v>
      </c>
      <c r="I767" s="82">
        <f t="shared" si="180"/>
        <v>1.3277248999999984E-2</v>
      </c>
      <c r="J767" s="82" t="str">
        <f t="shared" si="181"/>
        <v/>
      </c>
      <c r="K767" s="82" t="str">
        <f t="shared" si="182"/>
        <v/>
      </c>
      <c r="L767" s="82" t="str">
        <f t="shared" si="183"/>
        <v/>
      </c>
      <c r="O767" s="108"/>
      <c r="P767" s="109"/>
      <c r="Q767" s="109"/>
      <c r="R767" s="110"/>
      <c r="S767" s="110"/>
    </row>
    <row r="768" spans="1:33" ht="15.75" customHeight="1" x14ac:dyDescent="0.2">
      <c r="A768" s="211">
        <v>44586</v>
      </c>
      <c r="B768" s="281">
        <v>1134.6283539999999</v>
      </c>
      <c r="C768" s="281">
        <v>1265.550684</v>
      </c>
      <c r="D768" s="281">
        <v>1267.4122870000001</v>
      </c>
      <c r="E768" s="281">
        <v>1117.368457</v>
      </c>
      <c r="F768" s="281">
        <v>1254.980444</v>
      </c>
      <c r="G768" s="82">
        <f t="shared" si="178"/>
        <v>1.725989699999991E-2</v>
      </c>
      <c r="H768" s="82">
        <f t="shared" si="179"/>
        <v>1.0570240000000012E-2</v>
      </c>
      <c r="I768" s="82">
        <f t="shared" si="180"/>
        <v>1.2431843000000071E-2</v>
      </c>
      <c r="J768" s="82" t="str">
        <f t="shared" si="181"/>
        <v/>
      </c>
      <c r="K768" s="82" t="str">
        <f t="shared" si="182"/>
        <v/>
      </c>
      <c r="L768" s="82" t="str">
        <f t="shared" si="183"/>
        <v/>
      </c>
      <c r="O768" s="108"/>
      <c r="P768" s="109"/>
      <c r="Q768" s="109"/>
      <c r="R768" s="110"/>
      <c r="S768" s="110"/>
    </row>
    <row r="769" spans="1:19" ht="15.75" customHeight="1" x14ac:dyDescent="0.2">
      <c r="A769" s="211">
        <v>44587</v>
      </c>
      <c r="B769" s="281">
        <v>1134.980114</v>
      </c>
      <c r="C769" s="281">
        <v>1264.6082120000001</v>
      </c>
      <c r="D769" s="281">
        <v>1266.730847</v>
      </c>
      <c r="E769" s="281">
        <v>1116.984944</v>
      </c>
      <c r="F769" s="281">
        <v>1254.5496969999999</v>
      </c>
      <c r="G769" s="82">
        <f t="shared" si="178"/>
        <v>1.7995169999999918E-2</v>
      </c>
      <c r="H769" s="82">
        <f t="shared" si="179"/>
        <v>1.0058515000000171E-2</v>
      </c>
      <c r="I769" s="82">
        <f t="shared" si="180"/>
        <v>1.2181150000000116E-2</v>
      </c>
      <c r="J769" s="82" t="str">
        <f t="shared" si="181"/>
        <v/>
      </c>
      <c r="K769" s="82" t="str">
        <f t="shared" si="182"/>
        <v/>
      </c>
      <c r="L769" s="82" t="str">
        <f t="shared" si="183"/>
        <v/>
      </c>
      <c r="O769" s="108"/>
      <c r="P769" s="109"/>
      <c r="Q769" s="109"/>
      <c r="R769" s="110"/>
      <c r="S769" s="110"/>
    </row>
    <row r="770" spans="1:19" ht="15.75" customHeight="1" x14ac:dyDescent="0.2">
      <c r="A770" s="211">
        <v>44588</v>
      </c>
      <c r="B770" s="281">
        <v>1135.6572739999999</v>
      </c>
      <c r="C770" s="281">
        <v>1264.308534</v>
      </c>
      <c r="D770" s="281">
        <v>1266.638132</v>
      </c>
      <c r="E770" s="281">
        <v>1118.261182</v>
      </c>
      <c r="F770" s="281">
        <v>1255.9831139999999</v>
      </c>
      <c r="G770" s="82">
        <f t="shared" si="178"/>
        <v>1.7396091999999953E-2</v>
      </c>
      <c r="H770" s="82">
        <f t="shared" si="179"/>
        <v>8.3254200000001215E-3</v>
      </c>
      <c r="I770" s="82">
        <f t="shared" si="180"/>
        <v>1.0655018000000155E-2</v>
      </c>
      <c r="J770" s="82" t="str">
        <f t="shared" si="181"/>
        <v/>
      </c>
      <c r="K770" s="82" t="str">
        <f t="shared" si="182"/>
        <v/>
      </c>
      <c r="L770" s="82" t="str">
        <f t="shared" si="183"/>
        <v/>
      </c>
      <c r="O770" s="108"/>
      <c r="P770" s="109"/>
      <c r="Q770" s="109"/>
      <c r="R770" s="110"/>
      <c r="S770" s="110"/>
    </row>
    <row r="771" spans="1:19" ht="15.75" customHeight="1" x14ac:dyDescent="0.2">
      <c r="A771" s="211">
        <v>44589</v>
      </c>
      <c r="B771" s="281">
        <v>1144.492064</v>
      </c>
      <c r="C771" s="281">
        <v>1272.3484980000001</v>
      </c>
      <c r="D771" s="281">
        <v>1275.0465959999999</v>
      </c>
      <c r="E771" s="281">
        <v>1123.457351</v>
      </c>
      <c r="F771" s="281">
        <v>1261.819229</v>
      </c>
      <c r="G771" s="82">
        <f t="shared" ref="G771:G834" si="191">IF((B771-$E771)/1000 &gt; 0, (B771-$E771)/1000, "")</f>
        <v>2.103471300000001E-2</v>
      </c>
      <c r="H771" s="82">
        <f t="shared" ref="H771:H834" si="192">IF((C771-$F771)/1000 &gt; 0, (C771-$F771)/1000, "")</f>
        <v>1.0529269000000114E-2</v>
      </c>
      <c r="I771" s="82">
        <f t="shared" ref="I771:I834" si="193">IF((D771-$F771)/1000 &gt; 0, (D771-$F771)/1000, "")</f>
        <v>1.3227366999999959E-2</v>
      </c>
      <c r="J771" s="82" t="str">
        <f t="shared" ref="J771:J834" si="194">IF((B771-$E771)/1000 &lt; 0, (B771-$E771)/1000, "")</f>
        <v/>
      </c>
      <c r="K771" s="82" t="str">
        <f t="shared" ref="K771:K834" si="195">IF((C771-$F771)/1000 &lt; 0, (C771-$F771)/1000, "")</f>
        <v/>
      </c>
      <c r="L771" s="82" t="str">
        <f t="shared" ref="L771:L834" si="196">IF((D771-$F771)/1000 &lt; 0, (D771-$F771)/1000, "")</f>
        <v/>
      </c>
      <c r="O771" s="108"/>
      <c r="P771" s="109"/>
      <c r="Q771" s="109"/>
      <c r="R771" s="110"/>
      <c r="S771" s="110"/>
    </row>
    <row r="772" spans="1:19" ht="15.75" customHeight="1" x14ac:dyDescent="0.2">
      <c r="A772" s="211">
        <v>44592</v>
      </c>
      <c r="B772" s="281">
        <v>1154.1718900000001</v>
      </c>
      <c r="C772" s="281">
        <v>1281.9735949999999</v>
      </c>
      <c r="D772" s="281">
        <v>1284.916195</v>
      </c>
      <c r="E772" s="281">
        <v>1130.8180130000001</v>
      </c>
      <c r="F772" s="281">
        <v>1270.086409</v>
      </c>
      <c r="G772" s="82">
        <f t="shared" si="191"/>
        <v>2.3353877000000012E-2</v>
      </c>
      <c r="H772" s="82">
        <f t="shared" si="192"/>
        <v>1.1887185999999928E-2</v>
      </c>
      <c r="I772" s="82">
        <f t="shared" si="193"/>
        <v>1.4829786000000013E-2</v>
      </c>
      <c r="J772" s="82" t="str">
        <f t="shared" si="194"/>
        <v/>
      </c>
      <c r="K772" s="82" t="str">
        <f t="shared" si="195"/>
        <v/>
      </c>
      <c r="L772" s="82" t="str">
        <f t="shared" si="196"/>
        <v/>
      </c>
      <c r="O772" s="108"/>
      <c r="P772" s="109"/>
      <c r="Q772" s="109"/>
      <c r="R772" s="110"/>
      <c r="S772" s="110"/>
    </row>
    <row r="773" spans="1:19" ht="15.75" customHeight="1" x14ac:dyDescent="0.2">
      <c r="A773" s="211">
        <v>44593</v>
      </c>
      <c r="B773" s="281">
        <v>1157.8716939999999</v>
      </c>
      <c r="C773" s="281">
        <v>1285.6773900000001</v>
      </c>
      <c r="D773" s="281">
        <v>1288.7085830000001</v>
      </c>
      <c r="E773" s="281">
        <v>1132.267204</v>
      </c>
      <c r="F773" s="281">
        <v>1271.714078</v>
      </c>
      <c r="G773" s="82">
        <f t="shared" si="191"/>
        <v>2.5604489999999942E-2</v>
      </c>
      <c r="H773" s="82">
        <f t="shared" si="192"/>
        <v>1.3963312000000087E-2</v>
      </c>
      <c r="I773" s="82">
        <f t="shared" si="193"/>
        <v>1.6994505000000118E-2</v>
      </c>
      <c r="J773" s="82" t="str">
        <f t="shared" si="194"/>
        <v/>
      </c>
      <c r="K773" s="82" t="str">
        <f t="shared" si="195"/>
        <v/>
      </c>
      <c r="L773" s="82" t="str">
        <f t="shared" si="196"/>
        <v/>
      </c>
      <c r="O773" s="108"/>
      <c r="P773" s="109"/>
      <c r="Q773" s="109"/>
      <c r="R773" s="110"/>
      <c r="S773" s="110"/>
    </row>
    <row r="774" spans="1:19" ht="15.75" customHeight="1" x14ac:dyDescent="0.2">
      <c r="A774" s="211">
        <v>44594</v>
      </c>
      <c r="B774" s="281">
        <v>1164.442984</v>
      </c>
      <c r="C774" s="281">
        <v>1290.7969740000001</v>
      </c>
      <c r="D774" s="281">
        <v>1294.270164</v>
      </c>
      <c r="E774" s="281">
        <v>1138.359659</v>
      </c>
      <c r="F774" s="281">
        <v>1278.556863</v>
      </c>
      <c r="G774" s="82">
        <f t="shared" si="191"/>
        <v>2.608332500000006E-2</v>
      </c>
      <c r="H774" s="82">
        <f t="shared" si="192"/>
        <v>1.2240111000000069E-2</v>
      </c>
      <c r="I774" s="82">
        <f t="shared" si="193"/>
        <v>1.5713301000000002E-2</v>
      </c>
      <c r="J774" s="82" t="str">
        <f t="shared" si="194"/>
        <v/>
      </c>
      <c r="K774" s="82" t="str">
        <f t="shared" si="195"/>
        <v/>
      </c>
      <c r="L774" s="82" t="str">
        <f t="shared" si="196"/>
        <v/>
      </c>
      <c r="O774" s="108"/>
      <c r="P774" s="109"/>
      <c r="Q774" s="109"/>
      <c r="R774" s="110"/>
      <c r="S774" s="110"/>
    </row>
    <row r="775" spans="1:19" ht="15.75" customHeight="1" x14ac:dyDescent="0.2">
      <c r="A775" s="211">
        <v>44595</v>
      </c>
      <c r="B775" s="281">
        <v>1151.796844</v>
      </c>
      <c r="C775" s="281">
        <v>1279.407363</v>
      </c>
      <c r="D775" s="281">
        <v>1282.3298970000001</v>
      </c>
      <c r="E775" s="281">
        <v>1129.0857940000001</v>
      </c>
      <c r="F775" s="281">
        <v>1268.140854</v>
      </c>
      <c r="G775" s="82">
        <f t="shared" si="191"/>
        <v>2.2711049999999885E-2</v>
      </c>
      <c r="H775" s="82">
        <f t="shared" si="192"/>
        <v>1.1266509000000043E-2</v>
      </c>
      <c r="I775" s="82">
        <f t="shared" si="193"/>
        <v>1.4189043000000083E-2</v>
      </c>
      <c r="J775" s="82" t="str">
        <f t="shared" si="194"/>
        <v/>
      </c>
      <c r="K775" s="82" t="str">
        <f t="shared" si="195"/>
        <v/>
      </c>
      <c r="L775" s="82" t="str">
        <f t="shared" si="196"/>
        <v/>
      </c>
      <c r="O775" s="108"/>
      <c r="P775" s="109"/>
      <c r="Q775" s="109"/>
      <c r="R775" s="110"/>
      <c r="S775" s="110"/>
    </row>
    <row r="776" spans="1:19" ht="15.75" customHeight="1" x14ac:dyDescent="0.2">
      <c r="A776" s="211">
        <v>44596</v>
      </c>
      <c r="B776" s="281">
        <v>1155.7896430000001</v>
      </c>
      <c r="C776" s="281">
        <v>1282.0203630000001</v>
      </c>
      <c r="D776" s="281">
        <v>1285.3085779999999</v>
      </c>
      <c r="E776" s="281">
        <v>1130.318084</v>
      </c>
      <c r="F776" s="281">
        <v>1269.5249100000001</v>
      </c>
      <c r="G776" s="82">
        <f t="shared" si="191"/>
        <v>2.5471559000000071E-2</v>
      </c>
      <c r="H776" s="82">
        <f t="shared" si="192"/>
        <v>1.2495452999999998E-2</v>
      </c>
      <c r="I776" s="82">
        <f t="shared" si="193"/>
        <v>1.5783667999999806E-2</v>
      </c>
      <c r="J776" s="82" t="str">
        <f t="shared" si="194"/>
        <v/>
      </c>
      <c r="K776" s="82" t="str">
        <f t="shared" si="195"/>
        <v/>
      </c>
      <c r="L776" s="82" t="str">
        <f t="shared" si="196"/>
        <v/>
      </c>
      <c r="O776" s="108"/>
      <c r="P776" s="109"/>
      <c r="Q776" s="109"/>
      <c r="R776" s="110"/>
      <c r="S776" s="110"/>
    </row>
    <row r="777" spans="1:19" ht="15.75" customHeight="1" x14ac:dyDescent="0.2">
      <c r="A777" s="211">
        <v>44599</v>
      </c>
      <c r="B777" s="281">
        <v>1151.5476940000001</v>
      </c>
      <c r="C777" s="281">
        <v>1278.171202</v>
      </c>
      <c r="D777" s="281">
        <v>1281.2803080000001</v>
      </c>
      <c r="E777" s="281">
        <v>1127.3637699999999</v>
      </c>
      <c r="F777" s="281">
        <v>1266.2067509999999</v>
      </c>
      <c r="G777" s="82">
        <f t="shared" si="191"/>
        <v>2.4183924000000162E-2</v>
      </c>
      <c r="H777" s="82">
        <f t="shared" si="192"/>
        <v>1.1964451000000053E-2</v>
      </c>
      <c r="I777" s="82">
        <f t="shared" si="193"/>
        <v>1.5073557000000164E-2</v>
      </c>
      <c r="J777" s="82" t="str">
        <f t="shared" si="194"/>
        <v/>
      </c>
      <c r="K777" s="82" t="str">
        <f t="shared" si="195"/>
        <v/>
      </c>
      <c r="L777" s="82" t="str">
        <f t="shared" si="196"/>
        <v/>
      </c>
      <c r="O777" s="108"/>
      <c r="P777" s="109"/>
      <c r="Q777" s="109"/>
      <c r="R777" s="110"/>
      <c r="S777" s="110"/>
    </row>
    <row r="778" spans="1:19" ht="15.75" customHeight="1" x14ac:dyDescent="0.2">
      <c r="A778" s="211">
        <v>44600</v>
      </c>
      <c r="B778" s="281">
        <v>1156.3400839999999</v>
      </c>
      <c r="C778" s="281">
        <v>1282.1452400000001</v>
      </c>
      <c r="D778" s="281">
        <v>1285.5297889999999</v>
      </c>
      <c r="E778" s="281">
        <v>1129.860619</v>
      </c>
      <c r="F778" s="281">
        <v>1269.011105</v>
      </c>
      <c r="G778" s="82">
        <f t="shared" si="191"/>
        <v>2.647946499999989E-2</v>
      </c>
      <c r="H778" s="82">
        <f t="shared" si="192"/>
        <v>1.3134135000000016E-2</v>
      </c>
      <c r="I778" s="82">
        <f t="shared" si="193"/>
        <v>1.6518683999999895E-2</v>
      </c>
      <c r="J778" s="82" t="str">
        <f t="shared" si="194"/>
        <v/>
      </c>
      <c r="K778" s="82" t="str">
        <f t="shared" si="195"/>
        <v/>
      </c>
      <c r="L778" s="82" t="str">
        <f t="shared" si="196"/>
        <v/>
      </c>
      <c r="O778" s="108"/>
      <c r="P778" s="109"/>
      <c r="Q778" s="109"/>
      <c r="R778" s="110"/>
      <c r="S778" s="110"/>
    </row>
    <row r="779" spans="1:19" ht="15.75" customHeight="1" x14ac:dyDescent="0.2">
      <c r="A779" s="211">
        <v>44601</v>
      </c>
      <c r="B779" s="281">
        <v>1163.5641740000001</v>
      </c>
      <c r="C779" s="281">
        <v>1290.0279270000001</v>
      </c>
      <c r="D779" s="281">
        <v>1293.4584709999999</v>
      </c>
      <c r="E779" s="281">
        <v>1134.8512940000001</v>
      </c>
      <c r="F779" s="281">
        <v>1274.616417</v>
      </c>
      <c r="G779" s="82">
        <f t="shared" si="191"/>
        <v>2.8712880000000041E-2</v>
      </c>
      <c r="H779" s="82">
        <f t="shared" si="192"/>
        <v>1.5411510000000135E-2</v>
      </c>
      <c r="I779" s="82">
        <f t="shared" si="193"/>
        <v>1.8842053999999962E-2</v>
      </c>
      <c r="J779" s="82" t="str">
        <f t="shared" si="194"/>
        <v/>
      </c>
      <c r="K779" s="82" t="str">
        <f t="shared" si="195"/>
        <v/>
      </c>
      <c r="L779" s="82" t="str">
        <f t="shared" si="196"/>
        <v/>
      </c>
      <c r="O779" s="108"/>
      <c r="P779" s="109"/>
      <c r="Q779" s="109"/>
      <c r="R779" s="110"/>
      <c r="S779" s="110"/>
    </row>
    <row r="780" spans="1:19" ht="15.75" customHeight="1" x14ac:dyDescent="0.2">
      <c r="A780" s="211">
        <v>44602</v>
      </c>
      <c r="B780" s="281">
        <v>1154.262884</v>
      </c>
      <c r="C780" s="281">
        <v>1280.53296</v>
      </c>
      <c r="D780" s="281">
        <v>1283.7766160000001</v>
      </c>
      <c r="E780" s="281">
        <v>1126.3129980000001</v>
      </c>
      <c r="F780" s="281">
        <v>1265.0265690000001</v>
      </c>
      <c r="G780" s="82">
        <f t="shared" si="191"/>
        <v>2.7949885999999879E-2</v>
      </c>
      <c r="H780" s="82">
        <f t="shared" si="192"/>
        <v>1.5506390999999894E-2</v>
      </c>
      <c r="I780" s="82">
        <f t="shared" si="193"/>
        <v>1.8750046999999995E-2</v>
      </c>
      <c r="J780" s="82" t="str">
        <f t="shared" si="194"/>
        <v/>
      </c>
      <c r="K780" s="82" t="str">
        <f t="shared" si="195"/>
        <v/>
      </c>
      <c r="L780" s="82" t="str">
        <f t="shared" si="196"/>
        <v/>
      </c>
      <c r="O780" s="108"/>
      <c r="P780" s="109"/>
      <c r="Q780" s="109"/>
      <c r="R780" s="110"/>
      <c r="S780" s="110"/>
    </row>
    <row r="781" spans="1:19" ht="15.75" customHeight="1" x14ac:dyDescent="0.2">
      <c r="A781" s="211">
        <v>44603</v>
      </c>
      <c r="B781" s="281">
        <v>1151.0207640000001</v>
      </c>
      <c r="C781" s="281">
        <v>1276.6348370000001</v>
      </c>
      <c r="D781" s="281">
        <v>1279.928179</v>
      </c>
      <c r="E781" s="281">
        <v>1125.773007</v>
      </c>
      <c r="F781" s="281">
        <v>1264.4200740000001</v>
      </c>
      <c r="G781" s="82">
        <f t="shared" si="191"/>
        <v>2.5247757000000093E-2</v>
      </c>
      <c r="H781" s="82">
        <f t="shared" si="192"/>
        <v>1.2214762999999948E-2</v>
      </c>
      <c r="I781" s="82">
        <f t="shared" si="193"/>
        <v>1.5508104999999887E-2</v>
      </c>
      <c r="J781" s="82" t="str">
        <f t="shared" si="194"/>
        <v/>
      </c>
      <c r="K781" s="82" t="str">
        <f t="shared" si="195"/>
        <v/>
      </c>
      <c r="L781" s="82" t="str">
        <f t="shared" si="196"/>
        <v/>
      </c>
      <c r="O781" s="108"/>
      <c r="P781" s="109"/>
      <c r="Q781" s="109"/>
      <c r="R781" s="110"/>
      <c r="S781" s="110"/>
    </row>
    <row r="782" spans="1:19" ht="15.75" customHeight="1" x14ac:dyDescent="0.2">
      <c r="A782" s="211">
        <v>44606</v>
      </c>
      <c r="B782" s="281">
        <v>1144.230305</v>
      </c>
      <c r="C782" s="281">
        <v>1269.2428359999999</v>
      </c>
      <c r="D782" s="281">
        <v>1272.489525</v>
      </c>
      <c r="E782" s="281">
        <v>1119.8119650000001</v>
      </c>
      <c r="F782" s="281">
        <v>1257.7248870000001</v>
      </c>
      <c r="G782" s="82">
        <f t="shared" si="191"/>
        <v>2.4418339999999945E-2</v>
      </c>
      <c r="H782" s="82">
        <f t="shared" si="192"/>
        <v>1.1517948999999817E-2</v>
      </c>
      <c r="I782" s="82">
        <f t="shared" si="193"/>
        <v>1.4764637999999877E-2</v>
      </c>
      <c r="J782" s="82" t="str">
        <f t="shared" si="194"/>
        <v/>
      </c>
      <c r="K782" s="82" t="str">
        <f t="shared" si="195"/>
        <v/>
      </c>
      <c r="L782" s="82" t="str">
        <f t="shared" si="196"/>
        <v/>
      </c>
      <c r="O782" s="108"/>
      <c r="P782" s="109"/>
      <c r="Q782" s="109"/>
      <c r="R782" s="110"/>
      <c r="S782" s="110"/>
    </row>
    <row r="783" spans="1:19" ht="15.75" customHeight="1" x14ac:dyDescent="0.2">
      <c r="A783" s="211">
        <v>44607</v>
      </c>
      <c r="B783" s="281">
        <v>1150.4254080000001</v>
      </c>
      <c r="C783" s="281">
        <v>1275.6290039999999</v>
      </c>
      <c r="D783" s="281">
        <v>1278.988059</v>
      </c>
      <c r="E783" s="281">
        <v>1122.930321</v>
      </c>
      <c r="F783" s="281">
        <v>1261.2272909999999</v>
      </c>
      <c r="G783" s="82">
        <f t="shared" si="191"/>
        <v>2.7495087000000012E-2</v>
      </c>
      <c r="H783" s="82">
        <f t="shared" si="192"/>
        <v>1.4401712999999972E-2</v>
      </c>
      <c r="I783" s="82">
        <f t="shared" si="193"/>
        <v>1.7760768000000097E-2</v>
      </c>
      <c r="J783" s="82" t="str">
        <f t="shared" si="194"/>
        <v/>
      </c>
      <c r="K783" s="82" t="str">
        <f t="shared" si="195"/>
        <v/>
      </c>
      <c r="L783" s="82" t="str">
        <f t="shared" si="196"/>
        <v/>
      </c>
      <c r="O783" s="108"/>
      <c r="P783" s="109"/>
      <c r="Q783" s="109"/>
      <c r="R783" s="110"/>
      <c r="S783" s="110"/>
    </row>
    <row r="784" spans="1:19" ht="15.75" customHeight="1" x14ac:dyDescent="0.2">
      <c r="A784" s="211">
        <v>44608</v>
      </c>
      <c r="B784" s="281">
        <v>1149.279194</v>
      </c>
      <c r="C784" s="281">
        <v>1275.014455</v>
      </c>
      <c r="D784" s="281">
        <v>1278.242082</v>
      </c>
      <c r="E784" s="281">
        <v>1123.038579</v>
      </c>
      <c r="F784" s="281">
        <v>1261.3488809999999</v>
      </c>
      <c r="G784" s="82">
        <f t="shared" si="191"/>
        <v>2.6240614999999936E-2</v>
      </c>
      <c r="H784" s="82">
        <f t="shared" si="192"/>
        <v>1.3665574000000106E-2</v>
      </c>
      <c r="I784" s="82">
        <f t="shared" si="193"/>
        <v>1.689320100000009E-2</v>
      </c>
      <c r="J784" s="82" t="str">
        <f t="shared" si="194"/>
        <v/>
      </c>
      <c r="K784" s="82" t="str">
        <f t="shared" si="195"/>
        <v/>
      </c>
      <c r="L784" s="82" t="str">
        <f t="shared" si="196"/>
        <v/>
      </c>
      <c r="O784" s="108"/>
      <c r="P784" s="109"/>
      <c r="Q784" s="109"/>
      <c r="R784" s="110"/>
      <c r="S784" s="110"/>
    </row>
    <row r="785" spans="1:19" ht="15.75" customHeight="1" x14ac:dyDescent="0.2">
      <c r="A785" s="211">
        <v>44609</v>
      </c>
      <c r="B785" s="281">
        <v>1140.2834559999999</v>
      </c>
      <c r="C785" s="281">
        <v>1266.6454759999999</v>
      </c>
      <c r="D785" s="281">
        <v>1269.533508</v>
      </c>
      <c r="E785" s="281">
        <v>1117.381592</v>
      </c>
      <c r="F785" s="281">
        <v>1254.9951960000001</v>
      </c>
      <c r="G785" s="82">
        <f t="shared" si="191"/>
        <v>2.2901863999999932E-2</v>
      </c>
      <c r="H785" s="82">
        <f t="shared" si="192"/>
        <v>1.1650279999999839E-2</v>
      </c>
      <c r="I785" s="82">
        <f t="shared" si="193"/>
        <v>1.4538311999999906E-2</v>
      </c>
      <c r="J785" s="82" t="str">
        <f t="shared" si="194"/>
        <v/>
      </c>
      <c r="K785" s="82" t="str">
        <f t="shared" si="195"/>
        <v/>
      </c>
      <c r="L785" s="82" t="str">
        <f t="shared" si="196"/>
        <v/>
      </c>
      <c r="O785" s="108"/>
      <c r="P785" s="109"/>
      <c r="Q785" s="109"/>
      <c r="R785" s="110"/>
      <c r="S785" s="110"/>
    </row>
    <row r="786" spans="1:19" ht="15.75" customHeight="1" x14ac:dyDescent="0.2">
      <c r="A786" s="211">
        <v>44610</v>
      </c>
      <c r="B786" s="281">
        <v>1138.923704</v>
      </c>
      <c r="C786" s="281">
        <v>1265.2544250000001</v>
      </c>
      <c r="D786" s="281">
        <v>1268.1157189999999</v>
      </c>
      <c r="E786" s="281">
        <v>1117.2826170000001</v>
      </c>
      <c r="F786" s="281">
        <v>1254.884031</v>
      </c>
      <c r="G786" s="82">
        <f t="shared" si="191"/>
        <v>2.1641086999999972E-2</v>
      </c>
      <c r="H786" s="82">
        <f t="shared" si="192"/>
        <v>1.0370394000000033E-2</v>
      </c>
      <c r="I786" s="82">
        <f t="shared" si="193"/>
        <v>1.3231687999999849E-2</v>
      </c>
      <c r="J786" s="82" t="str">
        <f t="shared" si="194"/>
        <v/>
      </c>
      <c r="K786" s="82" t="str">
        <f t="shared" si="195"/>
        <v/>
      </c>
      <c r="L786" s="82" t="str">
        <f t="shared" si="196"/>
        <v/>
      </c>
      <c r="O786" s="108"/>
      <c r="P786" s="109"/>
      <c r="Q786" s="109"/>
      <c r="R786" s="110"/>
      <c r="S786" s="110"/>
    </row>
    <row r="787" spans="1:19" ht="15.75" customHeight="1" x14ac:dyDescent="0.2">
      <c r="A787" s="211">
        <v>44614</v>
      </c>
      <c r="B787" s="281">
        <v>1129.9345940000001</v>
      </c>
      <c r="C787" s="281">
        <v>1255.605292</v>
      </c>
      <c r="D787" s="281">
        <v>1258.378234</v>
      </c>
      <c r="E787" s="281">
        <v>1109.6008220000001</v>
      </c>
      <c r="F787" s="281">
        <v>1246.2561679999999</v>
      </c>
      <c r="G787" s="82">
        <f t="shared" si="191"/>
        <v>2.0333771999999955E-2</v>
      </c>
      <c r="H787" s="82">
        <f t="shared" si="192"/>
        <v>9.3491240000000749E-3</v>
      </c>
      <c r="I787" s="82">
        <f t="shared" si="193"/>
        <v>1.2122066000000131E-2</v>
      </c>
      <c r="J787" s="82" t="str">
        <f t="shared" si="194"/>
        <v/>
      </c>
      <c r="K787" s="82" t="str">
        <f t="shared" si="195"/>
        <v/>
      </c>
      <c r="L787" s="82" t="str">
        <f t="shared" si="196"/>
        <v/>
      </c>
      <c r="O787" s="108"/>
      <c r="P787" s="109"/>
      <c r="Q787" s="109"/>
      <c r="R787" s="110"/>
      <c r="S787" s="110"/>
    </row>
    <row r="788" spans="1:19" ht="15.75" customHeight="1" x14ac:dyDescent="0.2">
      <c r="A788" s="211">
        <v>44615</v>
      </c>
      <c r="B788" s="281">
        <v>1119.0529340000001</v>
      </c>
      <c r="C788" s="281">
        <v>1244.8127420000001</v>
      </c>
      <c r="D788" s="281">
        <v>1247.305443</v>
      </c>
      <c r="E788" s="281">
        <v>1100.665769</v>
      </c>
      <c r="F788" s="281">
        <v>1236.2206980000001</v>
      </c>
      <c r="G788" s="82">
        <f t="shared" si="191"/>
        <v>1.8387165000000094E-2</v>
      </c>
      <c r="H788" s="82">
        <f t="shared" si="192"/>
        <v>8.5920439999999879E-3</v>
      </c>
      <c r="I788" s="82">
        <f t="shared" si="193"/>
        <v>1.1084744999999884E-2</v>
      </c>
      <c r="J788" s="82" t="str">
        <f t="shared" si="194"/>
        <v/>
      </c>
      <c r="K788" s="82" t="str">
        <f t="shared" si="195"/>
        <v/>
      </c>
      <c r="L788" s="82" t="str">
        <f t="shared" si="196"/>
        <v/>
      </c>
      <c r="O788" s="108"/>
      <c r="P788" s="109"/>
      <c r="Q788" s="109"/>
      <c r="R788" s="110"/>
      <c r="S788" s="110"/>
    </row>
    <row r="789" spans="1:19" ht="15.75" customHeight="1" x14ac:dyDescent="0.2">
      <c r="A789" s="211">
        <v>44616</v>
      </c>
      <c r="B789" s="281">
        <v>1123.0593839999999</v>
      </c>
      <c r="C789" s="281">
        <v>1248.4938890000001</v>
      </c>
      <c r="D789" s="281">
        <v>1251.146843</v>
      </c>
      <c r="E789" s="281">
        <v>1103.396354</v>
      </c>
      <c r="F789" s="281">
        <v>1239.2875750000001</v>
      </c>
      <c r="G789" s="82">
        <f t="shared" si="191"/>
        <v>1.9663029999999936E-2</v>
      </c>
      <c r="H789" s="82">
        <f t="shared" si="192"/>
        <v>9.206314000000021E-3</v>
      </c>
      <c r="I789" s="82">
        <f t="shared" si="193"/>
        <v>1.185926799999993E-2</v>
      </c>
      <c r="J789" s="82" t="str">
        <f t="shared" si="194"/>
        <v/>
      </c>
      <c r="K789" s="82" t="str">
        <f t="shared" si="195"/>
        <v/>
      </c>
      <c r="L789" s="82" t="str">
        <f t="shared" si="196"/>
        <v/>
      </c>
      <c r="O789" s="108"/>
      <c r="P789" s="109"/>
      <c r="Q789" s="109"/>
      <c r="R789" s="110"/>
      <c r="S789" s="110"/>
    </row>
    <row r="790" spans="1:19" ht="15.75" customHeight="1" x14ac:dyDescent="0.2">
      <c r="A790" s="211">
        <v>44617</v>
      </c>
      <c r="B790" s="281">
        <v>1134.922982</v>
      </c>
      <c r="C790" s="281">
        <v>1259.3440290000001</v>
      </c>
      <c r="D790" s="281">
        <v>1262.4813059999999</v>
      </c>
      <c r="E790" s="281">
        <v>1112.515787</v>
      </c>
      <c r="F790" s="281">
        <v>1249.530131</v>
      </c>
      <c r="G790" s="82">
        <f t="shared" si="191"/>
        <v>2.2407195000000001E-2</v>
      </c>
      <c r="H790" s="82">
        <f t="shared" si="192"/>
        <v>9.813898000000109E-3</v>
      </c>
      <c r="I790" s="82">
        <f t="shared" si="193"/>
        <v>1.2951174999999921E-2</v>
      </c>
      <c r="J790" s="82" t="str">
        <f t="shared" si="194"/>
        <v/>
      </c>
      <c r="K790" s="82" t="str">
        <f t="shared" si="195"/>
        <v/>
      </c>
      <c r="L790" s="82" t="str">
        <f t="shared" si="196"/>
        <v/>
      </c>
      <c r="O790" s="108"/>
      <c r="P790" s="109"/>
      <c r="Q790" s="109"/>
      <c r="R790" s="110"/>
      <c r="S790" s="110"/>
    </row>
    <row r="791" spans="1:19" ht="15.75" customHeight="1" x14ac:dyDescent="0.2">
      <c r="A791" s="211">
        <v>44620</v>
      </c>
      <c r="B791" s="281">
        <v>1136.930114</v>
      </c>
      <c r="C791" s="281">
        <v>1262.23522</v>
      </c>
      <c r="D791" s="281">
        <v>1265.24848</v>
      </c>
      <c r="E791" s="281">
        <v>1115.7904269999999</v>
      </c>
      <c r="F791" s="281">
        <v>1253.2080679999999</v>
      </c>
      <c r="G791" s="82">
        <f t="shared" si="191"/>
        <v>2.1139687000000094E-2</v>
      </c>
      <c r="H791" s="82">
        <f t="shared" si="192"/>
        <v>9.0271520000001146E-3</v>
      </c>
      <c r="I791" s="82">
        <f t="shared" si="193"/>
        <v>1.2040412000000061E-2</v>
      </c>
      <c r="J791" s="82" t="str">
        <f t="shared" si="194"/>
        <v/>
      </c>
      <c r="K791" s="82" t="str">
        <f t="shared" si="195"/>
        <v/>
      </c>
      <c r="L791" s="82" t="str">
        <f t="shared" si="196"/>
        <v/>
      </c>
      <c r="O791" s="108"/>
      <c r="P791" s="109"/>
      <c r="Q791" s="109"/>
      <c r="R791" s="110"/>
      <c r="S791" s="110"/>
    </row>
    <row r="792" spans="1:19" ht="15.75" customHeight="1" x14ac:dyDescent="0.2">
      <c r="A792" s="211">
        <v>44621</v>
      </c>
      <c r="B792" s="281">
        <v>1135.8687600000001</v>
      </c>
      <c r="C792" s="281">
        <v>1261.697183</v>
      </c>
      <c r="D792" s="281">
        <v>1264.5826930000001</v>
      </c>
      <c r="E792" s="281">
        <v>1118.3561279999999</v>
      </c>
      <c r="F792" s="281">
        <v>1256.089753</v>
      </c>
      <c r="G792" s="82">
        <f t="shared" si="191"/>
        <v>1.7512632000000167E-2</v>
      </c>
      <c r="H792" s="82">
        <f t="shared" si="192"/>
        <v>5.6074300000000217E-3</v>
      </c>
      <c r="I792" s="82">
        <f t="shared" si="193"/>
        <v>8.4929400000000894E-3</v>
      </c>
      <c r="J792" s="82" t="str">
        <f t="shared" si="194"/>
        <v/>
      </c>
      <c r="K792" s="82" t="str">
        <f t="shared" si="195"/>
        <v/>
      </c>
      <c r="L792" s="82" t="str">
        <f t="shared" si="196"/>
        <v/>
      </c>
      <c r="O792" s="108"/>
      <c r="P792" s="109"/>
      <c r="Q792" s="109"/>
      <c r="R792" s="110"/>
      <c r="S792" s="110"/>
    </row>
    <row r="793" spans="1:19" ht="15.75" customHeight="1" x14ac:dyDescent="0.2">
      <c r="A793" s="211">
        <v>44622</v>
      </c>
      <c r="B793" s="281">
        <v>1138.4691600000001</v>
      </c>
      <c r="C793" s="281">
        <v>1262.4641779999999</v>
      </c>
      <c r="D793" s="281">
        <v>1265.7702449999999</v>
      </c>
      <c r="E793" s="281">
        <v>1117.590809</v>
      </c>
      <c r="F793" s="281">
        <v>1255.2301789999999</v>
      </c>
      <c r="G793" s="82">
        <f t="shared" si="191"/>
        <v>2.0878351000000066E-2</v>
      </c>
      <c r="H793" s="82">
        <f t="shared" si="192"/>
        <v>7.2339990000000395E-3</v>
      </c>
      <c r="I793" s="82">
        <f t="shared" si="193"/>
        <v>1.0540066000000025E-2</v>
      </c>
      <c r="J793" s="82" t="str">
        <f t="shared" si="194"/>
        <v/>
      </c>
      <c r="K793" s="82" t="str">
        <f t="shared" si="195"/>
        <v/>
      </c>
      <c r="L793" s="82" t="str">
        <f t="shared" si="196"/>
        <v/>
      </c>
      <c r="O793" s="108"/>
      <c r="P793" s="109"/>
      <c r="Q793" s="109"/>
      <c r="R793" s="110"/>
      <c r="S793" s="110"/>
    </row>
    <row r="794" spans="1:19" ht="15.75" customHeight="1" x14ac:dyDescent="0.2">
      <c r="A794" s="211">
        <v>44623</v>
      </c>
      <c r="B794" s="281">
        <v>1137.26415</v>
      </c>
      <c r="C794" s="281">
        <v>1260.4169099999999</v>
      </c>
      <c r="D794" s="281">
        <v>1263.8582140000001</v>
      </c>
      <c r="E794" s="281">
        <v>1116.2860860000001</v>
      </c>
      <c r="F794" s="281">
        <v>1253.7647710000001</v>
      </c>
      <c r="G794" s="82">
        <f t="shared" si="191"/>
        <v>2.0978063999999904E-2</v>
      </c>
      <c r="H794" s="82">
        <f t="shared" si="192"/>
        <v>6.6521389999998062E-3</v>
      </c>
      <c r="I794" s="82">
        <f t="shared" si="193"/>
        <v>1.009344299999998E-2</v>
      </c>
      <c r="J794" s="82" t="str">
        <f t="shared" si="194"/>
        <v/>
      </c>
      <c r="K794" s="82" t="str">
        <f t="shared" si="195"/>
        <v/>
      </c>
      <c r="L794" s="82" t="str">
        <f t="shared" si="196"/>
        <v/>
      </c>
      <c r="O794" s="108"/>
      <c r="P794" s="109"/>
      <c r="Q794" s="109"/>
      <c r="R794" s="110"/>
      <c r="S794" s="110"/>
    </row>
    <row r="795" spans="1:19" ht="15.75" customHeight="1" x14ac:dyDescent="0.2">
      <c r="A795" s="211">
        <v>44624</v>
      </c>
      <c r="B795" s="281">
        <v>1138.64941</v>
      </c>
      <c r="C795" s="281">
        <v>1260.5812430000001</v>
      </c>
      <c r="D795" s="281">
        <v>1264.2942419999999</v>
      </c>
      <c r="E795" s="281">
        <v>1117.650652</v>
      </c>
      <c r="F795" s="281">
        <v>1255.2973930000001</v>
      </c>
      <c r="G795" s="82">
        <f t="shared" si="191"/>
        <v>2.0998757999999954E-2</v>
      </c>
      <c r="H795" s="82">
        <f t="shared" si="192"/>
        <v>5.2838500000000291E-3</v>
      </c>
      <c r="I795" s="82">
        <f t="shared" si="193"/>
        <v>8.9968489999998832E-3</v>
      </c>
      <c r="J795" s="82" t="str">
        <f t="shared" si="194"/>
        <v/>
      </c>
      <c r="K795" s="82" t="str">
        <f t="shared" si="195"/>
        <v/>
      </c>
      <c r="L795" s="82" t="str">
        <f t="shared" si="196"/>
        <v/>
      </c>
      <c r="O795" s="108"/>
      <c r="P795" s="109"/>
      <c r="Q795" s="109"/>
      <c r="R795" s="110"/>
      <c r="S795" s="110"/>
    </row>
    <row r="796" spans="1:19" ht="15.75" customHeight="1" x14ac:dyDescent="0.2">
      <c r="A796" s="211">
        <v>44627</v>
      </c>
      <c r="B796" s="281">
        <v>1124.7176999999999</v>
      </c>
      <c r="C796" s="281">
        <v>1245.951335</v>
      </c>
      <c r="D796" s="281">
        <v>1249.464039</v>
      </c>
      <c r="E796" s="281">
        <v>1104.5571849999999</v>
      </c>
      <c r="F796" s="281">
        <v>1240.591371</v>
      </c>
      <c r="G796" s="82">
        <f t="shared" si="191"/>
        <v>2.0160515000000032E-2</v>
      </c>
      <c r="H796" s="82">
        <f t="shared" si="192"/>
        <v>5.3599639999999905E-3</v>
      </c>
      <c r="I796" s="82">
        <f t="shared" si="193"/>
        <v>8.8726679999999759E-3</v>
      </c>
      <c r="J796" s="82" t="str">
        <f t="shared" si="194"/>
        <v/>
      </c>
      <c r="K796" s="82" t="str">
        <f t="shared" si="195"/>
        <v/>
      </c>
      <c r="L796" s="82" t="str">
        <f t="shared" si="196"/>
        <v/>
      </c>
      <c r="O796" s="108"/>
      <c r="P796" s="109"/>
      <c r="Q796" s="109"/>
      <c r="R796" s="110"/>
      <c r="S796" s="110"/>
    </row>
    <row r="797" spans="1:19" ht="15.75" customHeight="1" x14ac:dyDescent="0.2">
      <c r="A797" s="211">
        <v>44628</v>
      </c>
      <c r="B797" s="281">
        <v>1121.47351</v>
      </c>
      <c r="C797" s="281">
        <v>1242.0876720000001</v>
      </c>
      <c r="D797" s="281">
        <v>1245.6428840000001</v>
      </c>
      <c r="E797" s="281">
        <v>1101.2292299999999</v>
      </c>
      <c r="F797" s="281">
        <v>1236.853554</v>
      </c>
      <c r="G797" s="82">
        <f t="shared" si="191"/>
        <v>2.0244280000000118E-2</v>
      </c>
      <c r="H797" s="82">
        <f t="shared" si="192"/>
        <v>5.2341180000000801E-3</v>
      </c>
      <c r="I797" s="82">
        <f t="shared" si="193"/>
        <v>8.7893300000000639E-3</v>
      </c>
      <c r="J797" s="82" t="str">
        <f t="shared" si="194"/>
        <v/>
      </c>
      <c r="K797" s="82" t="str">
        <f t="shared" si="195"/>
        <v/>
      </c>
      <c r="L797" s="82" t="str">
        <f t="shared" si="196"/>
        <v/>
      </c>
      <c r="O797" s="108"/>
      <c r="P797" s="109"/>
      <c r="Q797" s="109"/>
      <c r="R797" s="110"/>
      <c r="S797" s="110"/>
    </row>
    <row r="798" spans="1:19" ht="15.75" customHeight="1" x14ac:dyDescent="0.2">
      <c r="A798" s="211">
        <v>44629</v>
      </c>
      <c r="B798" s="281">
        <v>1129.820078</v>
      </c>
      <c r="C798" s="281">
        <v>1251.7370639999999</v>
      </c>
      <c r="D798" s="281">
        <v>1255.239681</v>
      </c>
      <c r="E798" s="281">
        <v>1107.354621</v>
      </c>
      <c r="F798" s="281">
        <v>1243.73333</v>
      </c>
      <c r="G798" s="82">
        <f t="shared" si="191"/>
        <v>2.2465457000000015E-2</v>
      </c>
      <c r="H798" s="82">
        <f t="shared" si="192"/>
        <v>8.0037339999998944E-3</v>
      </c>
      <c r="I798" s="82">
        <f t="shared" si="193"/>
        <v>1.1506350999999995E-2</v>
      </c>
      <c r="J798" s="82" t="str">
        <f t="shared" si="194"/>
        <v/>
      </c>
      <c r="K798" s="82" t="str">
        <f t="shared" si="195"/>
        <v/>
      </c>
      <c r="L798" s="82" t="str">
        <f t="shared" si="196"/>
        <v/>
      </c>
      <c r="O798" s="108"/>
      <c r="P798" s="109"/>
      <c r="Q798" s="109"/>
      <c r="R798" s="110"/>
      <c r="S798" s="110"/>
    </row>
    <row r="799" spans="1:19" ht="15.75" customHeight="1" x14ac:dyDescent="0.2">
      <c r="A799" s="211">
        <v>44630</v>
      </c>
      <c r="B799" s="281">
        <v>1125.0334</v>
      </c>
      <c r="C799" s="281">
        <v>1244.9704280000001</v>
      </c>
      <c r="D799" s="281">
        <v>1248.743757</v>
      </c>
      <c r="E799" s="281">
        <v>1102.120261</v>
      </c>
      <c r="F799" s="281">
        <v>1237.8543219999999</v>
      </c>
      <c r="G799" s="82">
        <f t="shared" si="191"/>
        <v>2.2913139000000003E-2</v>
      </c>
      <c r="H799" s="82">
        <f t="shared" si="192"/>
        <v>7.1161060000001723E-3</v>
      </c>
      <c r="I799" s="82">
        <f t="shared" si="193"/>
        <v>1.0889435000000048E-2</v>
      </c>
      <c r="J799" s="82" t="str">
        <f t="shared" si="194"/>
        <v/>
      </c>
      <c r="K799" s="82" t="str">
        <f t="shared" si="195"/>
        <v/>
      </c>
      <c r="L799" s="82" t="str">
        <f t="shared" si="196"/>
        <v/>
      </c>
      <c r="O799" s="108"/>
      <c r="P799" s="109"/>
      <c r="Q799" s="109"/>
      <c r="R799" s="110"/>
      <c r="S799" s="110"/>
    </row>
    <row r="800" spans="1:19" ht="15.75" customHeight="1" x14ac:dyDescent="0.2">
      <c r="A800" s="211">
        <v>44631</v>
      </c>
      <c r="B800" s="281">
        <v>1115.4918479999999</v>
      </c>
      <c r="C800" s="281">
        <v>1235.8669460000001</v>
      </c>
      <c r="D800" s="281">
        <v>1239.324314</v>
      </c>
      <c r="E800" s="281">
        <v>1093.186952</v>
      </c>
      <c r="F800" s="281">
        <v>1227.8208119999999</v>
      </c>
      <c r="G800" s="82">
        <f t="shared" si="191"/>
        <v>2.2304895999999873E-2</v>
      </c>
      <c r="H800" s="82">
        <f t="shared" si="192"/>
        <v>8.0461340000001647E-3</v>
      </c>
      <c r="I800" s="82">
        <f t="shared" si="193"/>
        <v>1.1503502000000027E-2</v>
      </c>
      <c r="J800" s="82" t="str">
        <f t="shared" si="194"/>
        <v/>
      </c>
      <c r="K800" s="82" t="str">
        <f t="shared" si="195"/>
        <v/>
      </c>
      <c r="L800" s="82" t="str">
        <f t="shared" si="196"/>
        <v/>
      </c>
      <c r="O800" s="108"/>
      <c r="P800" s="109"/>
      <c r="Q800" s="109"/>
      <c r="R800" s="110"/>
      <c r="S800" s="110"/>
    </row>
    <row r="801" spans="1:19" ht="15.75" customHeight="1" x14ac:dyDescent="0.2">
      <c r="A801" s="211">
        <v>44634</v>
      </c>
      <c r="B801" s="281">
        <v>1107.3349700000001</v>
      </c>
      <c r="C801" s="281">
        <v>1225.900973</v>
      </c>
      <c r="D801" s="281">
        <v>1229.5143049999999</v>
      </c>
      <c r="E801" s="281">
        <v>1084.9763869999999</v>
      </c>
      <c r="F801" s="281">
        <v>1218.599056</v>
      </c>
      <c r="G801" s="82">
        <f t="shared" si="191"/>
        <v>2.2358583000000182E-2</v>
      </c>
      <c r="H801" s="82">
        <f t="shared" si="192"/>
        <v>7.3019170000000033E-3</v>
      </c>
      <c r="I801" s="82">
        <f t="shared" si="193"/>
        <v>1.0915248999999903E-2</v>
      </c>
      <c r="J801" s="82" t="str">
        <f t="shared" si="194"/>
        <v/>
      </c>
      <c r="K801" s="82" t="str">
        <f t="shared" si="195"/>
        <v/>
      </c>
      <c r="L801" s="82" t="str">
        <f t="shared" si="196"/>
        <v/>
      </c>
      <c r="O801" s="108"/>
      <c r="P801" s="109"/>
      <c r="Q801" s="109"/>
      <c r="R801" s="110"/>
      <c r="S801" s="110"/>
    </row>
    <row r="802" spans="1:19" ht="15.75" customHeight="1" x14ac:dyDescent="0.2">
      <c r="A802" s="211">
        <v>44635</v>
      </c>
      <c r="B802" s="281">
        <v>1109.72072</v>
      </c>
      <c r="C802" s="281">
        <v>1228.9828110000001</v>
      </c>
      <c r="D802" s="281">
        <v>1232.517949</v>
      </c>
      <c r="E802" s="281">
        <v>1086.0061390000001</v>
      </c>
      <c r="F802" s="281">
        <v>1219.755629</v>
      </c>
      <c r="G802" s="82">
        <f t="shared" si="191"/>
        <v>2.3714580999999953E-2</v>
      </c>
      <c r="H802" s="82">
        <f t="shared" si="192"/>
        <v>9.2271820000000837E-3</v>
      </c>
      <c r="I802" s="82">
        <f t="shared" si="193"/>
        <v>1.2762320000000046E-2</v>
      </c>
      <c r="J802" s="82" t="str">
        <f t="shared" si="194"/>
        <v/>
      </c>
      <c r="K802" s="82" t="str">
        <f t="shared" si="195"/>
        <v/>
      </c>
      <c r="L802" s="82" t="str">
        <f t="shared" si="196"/>
        <v/>
      </c>
      <c r="O802" s="108"/>
      <c r="P802" s="109"/>
      <c r="Q802" s="109"/>
      <c r="R802" s="110"/>
      <c r="S802" s="110"/>
    </row>
    <row r="803" spans="1:19" ht="15.75" customHeight="1" x14ac:dyDescent="0.2">
      <c r="A803" s="211">
        <v>44636</v>
      </c>
      <c r="B803" s="281">
        <v>1123.6017300000001</v>
      </c>
      <c r="C803" s="281">
        <v>1245.8080890000001</v>
      </c>
      <c r="D803" s="281">
        <v>1249.1040330000001</v>
      </c>
      <c r="E803" s="281">
        <v>1098.619571</v>
      </c>
      <c r="F803" s="281">
        <v>1233.9224959999999</v>
      </c>
      <c r="G803" s="82">
        <f t="shared" si="191"/>
        <v>2.4982159000000139E-2</v>
      </c>
      <c r="H803" s="82">
        <f t="shared" si="192"/>
        <v>1.1885593000000199E-2</v>
      </c>
      <c r="I803" s="82">
        <f t="shared" si="193"/>
        <v>1.5181537000000161E-2</v>
      </c>
      <c r="J803" s="82" t="str">
        <f t="shared" si="194"/>
        <v/>
      </c>
      <c r="K803" s="82" t="str">
        <f t="shared" si="195"/>
        <v/>
      </c>
      <c r="L803" s="82" t="str">
        <f t="shared" si="196"/>
        <v/>
      </c>
      <c r="O803" s="108"/>
      <c r="P803" s="109"/>
      <c r="Q803" s="109"/>
      <c r="R803" s="110"/>
      <c r="S803" s="110"/>
    </row>
    <row r="804" spans="1:19" ht="15.75" customHeight="1" x14ac:dyDescent="0.2">
      <c r="A804" s="211">
        <v>44637</v>
      </c>
      <c r="B804" s="281">
        <v>1128.09022</v>
      </c>
      <c r="C804" s="281">
        <v>1250.3755719999999</v>
      </c>
      <c r="D804" s="281">
        <v>1253.7645259999999</v>
      </c>
      <c r="E804" s="281">
        <v>1101.2412810000001</v>
      </c>
      <c r="F804" s="281">
        <v>1236.8670890000001</v>
      </c>
      <c r="G804" s="82">
        <f t="shared" si="191"/>
        <v>2.6848938999999974E-2</v>
      </c>
      <c r="H804" s="82">
        <f t="shared" si="192"/>
        <v>1.3508482999999842E-2</v>
      </c>
      <c r="I804" s="82">
        <f t="shared" si="193"/>
        <v>1.6897436999999856E-2</v>
      </c>
      <c r="J804" s="82" t="str">
        <f t="shared" si="194"/>
        <v/>
      </c>
      <c r="K804" s="82" t="str">
        <f t="shared" si="195"/>
        <v/>
      </c>
      <c r="L804" s="82" t="str">
        <f t="shared" si="196"/>
        <v/>
      </c>
      <c r="O804" s="108"/>
      <c r="P804" s="109"/>
      <c r="Q804" s="109"/>
      <c r="R804" s="110"/>
      <c r="S804" s="110"/>
    </row>
    <row r="805" spans="1:19" ht="15.75" customHeight="1" x14ac:dyDescent="0.2">
      <c r="A805" s="211">
        <v>44638</v>
      </c>
      <c r="B805" s="281">
        <v>1133.5850499999999</v>
      </c>
      <c r="C805" s="281">
        <v>1256.7851760000001</v>
      </c>
      <c r="D805" s="281">
        <v>1260.1283659999999</v>
      </c>
      <c r="E805" s="281">
        <v>1105.9550999999999</v>
      </c>
      <c r="F805" s="281">
        <v>1242.1614489999999</v>
      </c>
      <c r="G805" s="82">
        <f t="shared" si="191"/>
        <v>2.7629950000000007E-2</v>
      </c>
      <c r="H805" s="82">
        <f t="shared" si="192"/>
        <v>1.4623727000000145E-2</v>
      </c>
      <c r="I805" s="82">
        <f t="shared" si="193"/>
        <v>1.7966916999999968E-2</v>
      </c>
      <c r="J805" s="82" t="str">
        <f t="shared" si="194"/>
        <v/>
      </c>
      <c r="K805" s="82" t="str">
        <f t="shared" si="195"/>
        <v/>
      </c>
      <c r="L805" s="82" t="str">
        <f t="shared" si="196"/>
        <v/>
      </c>
      <c r="O805" s="108"/>
      <c r="P805" s="109"/>
      <c r="Q805" s="109"/>
      <c r="R805" s="110"/>
      <c r="S805" s="110"/>
    </row>
    <row r="806" spans="1:19" ht="15.75" customHeight="1" x14ac:dyDescent="0.2">
      <c r="A806" s="211">
        <v>44641</v>
      </c>
      <c r="B806" s="281">
        <v>1130.2836540000001</v>
      </c>
      <c r="C806" s="281">
        <v>1252.2452490000001</v>
      </c>
      <c r="D806" s="281">
        <v>1255.75036</v>
      </c>
      <c r="E806" s="281">
        <v>1100.948787</v>
      </c>
      <c r="F806" s="281">
        <v>1236.5385719999999</v>
      </c>
      <c r="G806" s="82">
        <f t="shared" si="191"/>
        <v>2.9334867000000032E-2</v>
      </c>
      <c r="H806" s="82">
        <f t="shared" si="192"/>
        <v>1.5706677000000127E-2</v>
      </c>
      <c r="I806" s="82">
        <f t="shared" si="193"/>
        <v>1.921178800000007E-2</v>
      </c>
      <c r="J806" s="82" t="str">
        <f t="shared" si="194"/>
        <v/>
      </c>
      <c r="K806" s="82" t="str">
        <f t="shared" si="195"/>
        <v/>
      </c>
      <c r="L806" s="82" t="str">
        <f t="shared" si="196"/>
        <v/>
      </c>
      <c r="O806" s="108"/>
      <c r="P806" s="109"/>
      <c r="Q806" s="109"/>
      <c r="R806" s="110"/>
      <c r="S806" s="110"/>
    </row>
    <row r="807" spans="1:19" ht="15.75" customHeight="1" x14ac:dyDescent="0.2">
      <c r="A807" s="211">
        <v>44642</v>
      </c>
      <c r="B807" s="281">
        <v>1130.306666</v>
      </c>
      <c r="C807" s="281">
        <v>1253.5034889999999</v>
      </c>
      <c r="D807" s="281">
        <v>1256.7681319999999</v>
      </c>
      <c r="E807" s="281">
        <v>1099.0418669999999</v>
      </c>
      <c r="F807" s="281">
        <v>1234.396802</v>
      </c>
      <c r="G807" s="82">
        <f t="shared" si="191"/>
        <v>3.1264799000000038E-2</v>
      </c>
      <c r="H807" s="82">
        <f t="shared" si="192"/>
        <v>1.9106686999999966E-2</v>
      </c>
      <c r="I807" s="82">
        <f t="shared" si="193"/>
        <v>2.2371329999999943E-2</v>
      </c>
      <c r="J807" s="82" t="str">
        <f t="shared" si="194"/>
        <v/>
      </c>
      <c r="K807" s="82" t="str">
        <f t="shared" si="195"/>
        <v/>
      </c>
      <c r="L807" s="82" t="str">
        <f t="shared" si="196"/>
        <v/>
      </c>
      <c r="O807" s="108"/>
      <c r="P807" s="109"/>
      <c r="Q807" s="109"/>
      <c r="R807" s="110"/>
      <c r="S807" s="110"/>
    </row>
    <row r="808" spans="1:19" ht="15.75" customHeight="1" x14ac:dyDescent="0.2">
      <c r="A808" s="211">
        <v>44643</v>
      </c>
      <c r="B808" s="281">
        <v>1129.342973</v>
      </c>
      <c r="C808" s="281">
        <v>1251.6797819999999</v>
      </c>
      <c r="D808" s="281">
        <v>1255.0889560000001</v>
      </c>
      <c r="E808" s="281">
        <v>1101.103388</v>
      </c>
      <c r="F808" s="281">
        <v>1236.712213</v>
      </c>
      <c r="G808" s="82">
        <f t="shared" si="191"/>
        <v>2.8239585000000032E-2</v>
      </c>
      <c r="H808" s="82">
        <f t="shared" si="192"/>
        <v>1.4967568999999912E-2</v>
      </c>
      <c r="I808" s="82">
        <f t="shared" si="193"/>
        <v>1.8376743000000032E-2</v>
      </c>
      <c r="J808" s="82" t="str">
        <f t="shared" si="194"/>
        <v/>
      </c>
      <c r="K808" s="82" t="str">
        <f t="shared" si="195"/>
        <v/>
      </c>
      <c r="L808" s="82" t="str">
        <f t="shared" si="196"/>
        <v/>
      </c>
      <c r="O808" s="108"/>
      <c r="P808" s="109"/>
      <c r="Q808" s="109"/>
      <c r="R808" s="110"/>
      <c r="S808" s="110"/>
    </row>
    <row r="809" spans="1:19" ht="15.75" customHeight="1" x14ac:dyDescent="0.2">
      <c r="A809" s="211">
        <v>44644</v>
      </c>
      <c r="B809" s="281">
        <v>1130.3070700000001</v>
      </c>
      <c r="C809" s="281">
        <v>1252.859649</v>
      </c>
      <c r="D809" s="281">
        <v>1256.25001</v>
      </c>
      <c r="E809" s="281">
        <v>1100.6105869999999</v>
      </c>
      <c r="F809" s="281">
        <v>1236.1587199999999</v>
      </c>
      <c r="G809" s="82">
        <f t="shared" si="191"/>
        <v>2.9696483000000173E-2</v>
      </c>
      <c r="H809" s="82">
        <f t="shared" si="192"/>
        <v>1.6700929000000087E-2</v>
      </c>
      <c r="I809" s="82">
        <f t="shared" si="193"/>
        <v>2.0091290000000071E-2</v>
      </c>
      <c r="J809" s="82" t="str">
        <f t="shared" si="194"/>
        <v/>
      </c>
      <c r="K809" s="82" t="str">
        <f t="shared" si="195"/>
        <v/>
      </c>
      <c r="L809" s="82" t="str">
        <f t="shared" si="196"/>
        <v/>
      </c>
      <c r="O809" s="108"/>
      <c r="P809" s="109"/>
      <c r="Q809" s="109"/>
      <c r="R809" s="110"/>
      <c r="S809" s="110"/>
    </row>
    <row r="810" spans="1:19" ht="15.75" customHeight="1" x14ac:dyDescent="0.2">
      <c r="A810" s="211">
        <v>44645</v>
      </c>
      <c r="B810" s="281">
        <v>1124.12346</v>
      </c>
      <c r="C810" s="281">
        <v>1245.9269449999999</v>
      </c>
      <c r="D810" s="281">
        <v>1249.3141029999999</v>
      </c>
      <c r="E810" s="281">
        <v>1092.6338559999999</v>
      </c>
      <c r="F810" s="281">
        <v>1227.1995979999999</v>
      </c>
      <c r="G810" s="82">
        <f t="shared" si="191"/>
        <v>3.1489604000000102E-2</v>
      </c>
      <c r="H810" s="82">
        <f t="shared" si="192"/>
        <v>1.8727347000000009E-2</v>
      </c>
      <c r="I810" s="82">
        <f t="shared" si="193"/>
        <v>2.211450500000001E-2</v>
      </c>
      <c r="J810" s="82" t="str">
        <f t="shared" si="194"/>
        <v/>
      </c>
      <c r="K810" s="82" t="str">
        <f t="shared" si="195"/>
        <v/>
      </c>
      <c r="L810" s="82" t="str">
        <f t="shared" si="196"/>
        <v/>
      </c>
      <c r="O810" s="108"/>
      <c r="P810" s="109"/>
      <c r="Q810" s="109"/>
      <c r="R810" s="110"/>
      <c r="S810" s="110"/>
    </row>
    <row r="811" spans="1:19" ht="15.75" customHeight="1" x14ac:dyDescent="0.2">
      <c r="A811" s="211">
        <v>44648</v>
      </c>
      <c r="B811" s="281">
        <v>1129.2331999999999</v>
      </c>
      <c r="C811" s="281">
        <v>1250.7883770000001</v>
      </c>
      <c r="D811" s="281">
        <v>1254.347415</v>
      </c>
      <c r="E811" s="281">
        <v>1097.409594</v>
      </c>
      <c r="F811" s="281">
        <v>1232.563502</v>
      </c>
      <c r="G811" s="82">
        <f t="shared" si="191"/>
        <v>3.1823605999999928E-2</v>
      </c>
      <c r="H811" s="82">
        <f t="shared" si="192"/>
        <v>1.8224875000000113E-2</v>
      </c>
      <c r="I811" s="82">
        <f t="shared" si="193"/>
        <v>2.1783912999999985E-2</v>
      </c>
      <c r="J811" s="82" t="str">
        <f t="shared" si="194"/>
        <v/>
      </c>
      <c r="K811" s="82" t="str">
        <f t="shared" si="195"/>
        <v/>
      </c>
      <c r="L811" s="82" t="str">
        <f t="shared" si="196"/>
        <v/>
      </c>
      <c r="O811" s="108"/>
      <c r="P811" s="109"/>
      <c r="Q811" s="109"/>
      <c r="R811" s="110"/>
      <c r="S811" s="110"/>
    </row>
    <row r="812" spans="1:19" ht="15.75" customHeight="1" x14ac:dyDescent="0.2">
      <c r="A812" s="211">
        <v>44649</v>
      </c>
      <c r="B812" s="281">
        <v>1135.5704499999999</v>
      </c>
      <c r="C812" s="281">
        <v>1259.00792</v>
      </c>
      <c r="D812" s="281">
        <v>1262.352758</v>
      </c>
      <c r="E812" s="281">
        <v>1102.759035</v>
      </c>
      <c r="F812" s="281">
        <v>1238.5717649999999</v>
      </c>
      <c r="G812" s="82">
        <f t="shared" si="191"/>
        <v>3.2811414999999899E-2</v>
      </c>
      <c r="H812" s="82">
        <f t="shared" si="192"/>
        <v>2.0436155000000098E-2</v>
      </c>
      <c r="I812" s="82">
        <f t="shared" si="193"/>
        <v>2.378099300000008E-2</v>
      </c>
      <c r="J812" s="82" t="str">
        <f t="shared" si="194"/>
        <v/>
      </c>
      <c r="K812" s="82" t="str">
        <f t="shared" si="195"/>
        <v/>
      </c>
      <c r="L812" s="82" t="str">
        <f t="shared" si="196"/>
        <v/>
      </c>
      <c r="O812" s="108"/>
      <c r="P812" s="109"/>
      <c r="Q812" s="109"/>
      <c r="R812" s="110"/>
      <c r="S812" s="110"/>
    </row>
    <row r="813" spans="1:19" ht="15.75" customHeight="1" x14ac:dyDescent="0.2">
      <c r="A813" s="211">
        <v>44650</v>
      </c>
      <c r="B813" s="281">
        <v>1134.5983510000001</v>
      </c>
      <c r="C813" s="281">
        <v>1258.092435</v>
      </c>
      <c r="D813" s="281">
        <v>1261.402744</v>
      </c>
      <c r="E813" s="281">
        <v>1103.013469</v>
      </c>
      <c r="F813" s="281">
        <v>1238.857534</v>
      </c>
      <c r="G813" s="82">
        <f t="shared" si="191"/>
        <v>3.1584882000000106E-2</v>
      </c>
      <c r="H813" s="82">
        <f t="shared" si="192"/>
        <v>1.9234901000000037E-2</v>
      </c>
      <c r="I813" s="82">
        <f t="shared" si="193"/>
        <v>2.2545209999999996E-2</v>
      </c>
      <c r="J813" s="82" t="str">
        <f t="shared" si="194"/>
        <v/>
      </c>
      <c r="K813" s="82" t="str">
        <f t="shared" si="195"/>
        <v/>
      </c>
      <c r="L813" s="82" t="str">
        <f t="shared" si="196"/>
        <v/>
      </c>
      <c r="O813" s="108"/>
      <c r="P813" s="109"/>
      <c r="Q813" s="109"/>
      <c r="R813" s="110"/>
      <c r="S813" s="110"/>
    </row>
    <row r="814" spans="1:19" ht="15.75" customHeight="1" x14ac:dyDescent="0.2">
      <c r="A814" s="211">
        <v>44651</v>
      </c>
      <c r="B814" s="281">
        <v>1132.5504120000001</v>
      </c>
      <c r="C814" s="281">
        <v>1254.5564730000001</v>
      </c>
      <c r="D814" s="281">
        <v>1258.1076619999999</v>
      </c>
      <c r="E814" s="281">
        <v>1103.2458670000001</v>
      </c>
      <c r="F814" s="281">
        <v>1239.1185539999999</v>
      </c>
      <c r="G814" s="82">
        <f t="shared" si="191"/>
        <v>2.9304544999999963E-2</v>
      </c>
      <c r="H814" s="82">
        <f t="shared" si="192"/>
        <v>1.5437919000000192E-2</v>
      </c>
      <c r="I814" s="82">
        <f t="shared" si="193"/>
        <v>1.8989107999999987E-2</v>
      </c>
      <c r="J814" s="82" t="str">
        <f t="shared" si="194"/>
        <v/>
      </c>
      <c r="K814" s="82" t="str">
        <f t="shared" si="195"/>
        <v/>
      </c>
      <c r="L814" s="82" t="str">
        <f t="shared" si="196"/>
        <v/>
      </c>
      <c r="O814" s="108"/>
      <c r="P814" s="109"/>
      <c r="Q814" s="109"/>
      <c r="R814" s="110"/>
      <c r="S814" s="110"/>
    </row>
    <row r="815" spans="1:19" ht="15.75" customHeight="1" x14ac:dyDescent="0.2">
      <c r="A815" s="211">
        <v>44652</v>
      </c>
      <c r="B815" s="281">
        <v>1133.3924219999999</v>
      </c>
      <c r="C815" s="281">
        <v>1256.5303960000001</v>
      </c>
      <c r="D815" s="281">
        <v>1259.881061</v>
      </c>
      <c r="E815" s="281">
        <v>1103.6018750000001</v>
      </c>
      <c r="F815" s="281">
        <v>1239.518407</v>
      </c>
      <c r="G815" s="82">
        <f t="shared" si="191"/>
        <v>2.9790546999999834E-2</v>
      </c>
      <c r="H815" s="82">
        <f t="shared" si="192"/>
        <v>1.7011989000000085E-2</v>
      </c>
      <c r="I815" s="82">
        <f t="shared" si="193"/>
        <v>2.0362654000000022E-2</v>
      </c>
      <c r="J815" s="82" t="str">
        <f t="shared" si="194"/>
        <v/>
      </c>
      <c r="K815" s="82" t="str">
        <f t="shared" si="195"/>
        <v/>
      </c>
      <c r="L815" s="82" t="str">
        <f t="shared" si="196"/>
        <v/>
      </c>
      <c r="O815" s="108"/>
      <c r="P815" s="109"/>
      <c r="Q815" s="109"/>
      <c r="R815" s="110"/>
      <c r="S815" s="110"/>
    </row>
    <row r="816" spans="1:19" ht="15.75" customHeight="1" x14ac:dyDescent="0.2">
      <c r="A816" s="211">
        <v>44655</v>
      </c>
      <c r="B816" s="281">
        <v>1138.405984</v>
      </c>
      <c r="C816" s="281">
        <v>1261.8253179999999</v>
      </c>
      <c r="D816" s="281">
        <v>1265.2421879999999</v>
      </c>
      <c r="E816" s="281">
        <v>1107.6864559999999</v>
      </c>
      <c r="F816" s="281">
        <v>1244.1060339999999</v>
      </c>
      <c r="G816" s="82">
        <f t="shared" si="191"/>
        <v>3.0719528000000083E-2</v>
      </c>
      <c r="H816" s="82">
        <f t="shared" si="192"/>
        <v>1.7719284000000016E-2</v>
      </c>
      <c r="I816" s="82">
        <f t="shared" si="193"/>
        <v>2.1136154000000032E-2</v>
      </c>
      <c r="J816" s="82" t="str">
        <f t="shared" si="194"/>
        <v/>
      </c>
      <c r="K816" s="82" t="str">
        <f t="shared" si="195"/>
        <v/>
      </c>
      <c r="L816" s="82" t="str">
        <f t="shared" si="196"/>
        <v/>
      </c>
      <c r="O816" s="108"/>
      <c r="P816" s="109"/>
      <c r="Q816" s="109"/>
      <c r="R816" s="110"/>
      <c r="S816" s="110"/>
    </row>
    <row r="817" spans="1:19" ht="15.75" customHeight="1" x14ac:dyDescent="0.2">
      <c r="A817" s="211">
        <v>44656</v>
      </c>
      <c r="B817" s="281">
        <v>1129.7180519999999</v>
      </c>
      <c r="C817" s="281">
        <v>1252.1886999999999</v>
      </c>
      <c r="D817" s="281">
        <v>1255.5808199999999</v>
      </c>
      <c r="E817" s="281">
        <v>1099.2334209999999</v>
      </c>
      <c r="F817" s="281">
        <v>1234.611946</v>
      </c>
      <c r="G817" s="82">
        <f t="shared" si="191"/>
        <v>3.0484631000000036E-2</v>
      </c>
      <c r="H817" s="82">
        <f t="shared" si="192"/>
        <v>1.7576753999999938E-2</v>
      </c>
      <c r="I817" s="82">
        <f t="shared" si="193"/>
        <v>2.0968873999999915E-2</v>
      </c>
      <c r="J817" s="82" t="str">
        <f t="shared" si="194"/>
        <v/>
      </c>
      <c r="K817" s="82" t="str">
        <f t="shared" si="195"/>
        <v/>
      </c>
      <c r="L817" s="82" t="str">
        <f t="shared" si="196"/>
        <v/>
      </c>
      <c r="O817" s="108"/>
      <c r="P817" s="109"/>
      <c r="Q817" s="109"/>
      <c r="R817" s="110"/>
      <c r="S817" s="110"/>
    </row>
    <row r="818" spans="1:19" ht="15.75" customHeight="1" x14ac:dyDescent="0.2">
      <c r="A818" s="211">
        <v>44657</v>
      </c>
      <c r="B818" s="281">
        <v>1124.6136320000001</v>
      </c>
      <c r="C818" s="281">
        <v>1245.2009760000001</v>
      </c>
      <c r="D818" s="281">
        <v>1248.8372730000001</v>
      </c>
      <c r="E818" s="281">
        <v>1094.7494019999999</v>
      </c>
      <c r="F818" s="281">
        <v>1229.575689</v>
      </c>
      <c r="G818" s="82">
        <f t="shared" si="191"/>
        <v>2.9864230000000134E-2</v>
      </c>
      <c r="H818" s="82">
        <f t="shared" si="192"/>
        <v>1.5625287000000071E-2</v>
      </c>
      <c r="I818" s="82">
        <f t="shared" si="193"/>
        <v>1.9261584000000085E-2</v>
      </c>
      <c r="J818" s="82" t="str">
        <f t="shared" si="194"/>
        <v/>
      </c>
      <c r="K818" s="82" t="str">
        <f t="shared" si="195"/>
        <v/>
      </c>
      <c r="L818" s="82" t="str">
        <f t="shared" si="196"/>
        <v/>
      </c>
      <c r="O818" s="108"/>
      <c r="P818" s="109"/>
      <c r="Q818" s="109"/>
      <c r="R818" s="110"/>
      <c r="S818" s="110"/>
    </row>
    <row r="819" spans="1:19" ht="15.75" customHeight="1" x14ac:dyDescent="0.2">
      <c r="A819" s="211">
        <v>44658</v>
      </c>
      <c r="B819" s="281">
        <v>1126.549722</v>
      </c>
      <c r="C819" s="281">
        <v>1246.6857709999999</v>
      </c>
      <c r="D819" s="281">
        <v>1250.456895</v>
      </c>
      <c r="E819" s="281">
        <v>1095.6047699999999</v>
      </c>
      <c r="F819" s="281">
        <v>1230.5364010000001</v>
      </c>
      <c r="G819" s="82">
        <f t="shared" si="191"/>
        <v>3.0944952000000057E-2</v>
      </c>
      <c r="H819" s="82">
        <f t="shared" si="192"/>
        <v>1.6149369999999861E-2</v>
      </c>
      <c r="I819" s="82">
        <f t="shared" si="193"/>
        <v>1.9920493999999962E-2</v>
      </c>
      <c r="J819" s="82" t="str">
        <f t="shared" si="194"/>
        <v/>
      </c>
      <c r="K819" s="82" t="str">
        <f t="shared" si="195"/>
        <v/>
      </c>
      <c r="L819" s="82" t="str">
        <f t="shared" si="196"/>
        <v/>
      </c>
      <c r="O819" s="108"/>
      <c r="P819" s="109"/>
      <c r="Q819" s="109"/>
      <c r="R819" s="110"/>
      <c r="S819" s="110"/>
    </row>
    <row r="820" spans="1:19" ht="15.75" customHeight="1" x14ac:dyDescent="0.2">
      <c r="A820" s="211">
        <v>44659</v>
      </c>
      <c r="B820" s="281">
        <v>1122.737302</v>
      </c>
      <c r="C820" s="281">
        <v>1242.4627909999999</v>
      </c>
      <c r="D820" s="281">
        <v>1246.221933</v>
      </c>
      <c r="E820" s="281">
        <v>1091.640486</v>
      </c>
      <c r="F820" s="281">
        <v>1226.0838859999999</v>
      </c>
      <c r="G820" s="82">
        <f t="shared" si="191"/>
        <v>3.1096815999999989E-2</v>
      </c>
      <c r="H820" s="82">
        <f t="shared" si="192"/>
        <v>1.637890500000003E-2</v>
      </c>
      <c r="I820" s="82">
        <f t="shared" si="193"/>
        <v>2.0138047000000141E-2</v>
      </c>
      <c r="J820" s="82" t="str">
        <f t="shared" si="194"/>
        <v/>
      </c>
      <c r="K820" s="82" t="str">
        <f t="shared" si="195"/>
        <v/>
      </c>
      <c r="L820" s="82" t="str">
        <f t="shared" si="196"/>
        <v/>
      </c>
      <c r="O820" s="108"/>
      <c r="P820" s="109"/>
      <c r="Q820" s="109"/>
      <c r="R820" s="110"/>
      <c r="S820" s="110"/>
    </row>
    <row r="821" spans="1:19" ht="15.75" customHeight="1" x14ac:dyDescent="0.2">
      <c r="A821" s="211">
        <v>44662</v>
      </c>
      <c r="B821" s="281">
        <v>1115.293592</v>
      </c>
      <c r="C821" s="281">
        <v>1235.2215670000001</v>
      </c>
      <c r="D821" s="281">
        <v>1238.761391</v>
      </c>
      <c r="E821" s="281">
        <v>1084.2591</v>
      </c>
      <c r="F821" s="281">
        <v>1217.7934299999999</v>
      </c>
      <c r="G821" s="82">
        <f t="shared" si="191"/>
        <v>3.1034492E-2</v>
      </c>
      <c r="H821" s="82">
        <f t="shared" si="192"/>
        <v>1.7428137000000107E-2</v>
      </c>
      <c r="I821" s="82">
        <f t="shared" si="193"/>
        <v>2.0967961000000059E-2</v>
      </c>
      <c r="J821" s="82" t="str">
        <f t="shared" si="194"/>
        <v/>
      </c>
      <c r="K821" s="82" t="str">
        <f t="shared" si="195"/>
        <v/>
      </c>
      <c r="L821" s="82" t="str">
        <f t="shared" si="196"/>
        <v/>
      </c>
      <c r="O821" s="108"/>
      <c r="P821" s="109"/>
      <c r="Q821" s="109"/>
      <c r="R821" s="110"/>
      <c r="S821" s="110"/>
    </row>
    <row r="822" spans="1:19" ht="15.75" customHeight="1" x14ac:dyDescent="0.2">
      <c r="A822" s="211">
        <v>44663</v>
      </c>
      <c r="B822" s="281">
        <v>1115.426232</v>
      </c>
      <c r="C822" s="281">
        <v>1234.651989</v>
      </c>
      <c r="D822" s="281">
        <v>1238.332036</v>
      </c>
      <c r="E822" s="281">
        <v>1085.3802820000001</v>
      </c>
      <c r="F822" s="281">
        <v>1219.0526930000001</v>
      </c>
      <c r="G822" s="82">
        <f t="shared" si="191"/>
        <v>3.0045949999999946E-2</v>
      </c>
      <c r="H822" s="82">
        <f t="shared" si="192"/>
        <v>1.5599295999999867E-2</v>
      </c>
      <c r="I822" s="82">
        <f t="shared" si="193"/>
        <v>1.9279342999999925E-2</v>
      </c>
      <c r="J822" s="82" t="str">
        <f t="shared" si="194"/>
        <v/>
      </c>
      <c r="K822" s="82" t="str">
        <f t="shared" si="195"/>
        <v/>
      </c>
      <c r="L822" s="82" t="str">
        <f t="shared" si="196"/>
        <v/>
      </c>
      <c r="O822" s="108"/>
      <c r="P822" s="109"/>
      <c r="Q822" s="109"/>
      <c r="R822" s="110"/>
      <c r="S822" s="110"/>
    </row>
    <row r="823" spans="1:19" ht="15.75" customHeight="1" x14ac:dyDescent="0.2">
      <c r="A823" s="211">
        <v>44664</v>
      </c>
      <c r="B823" s="281">
        <v>1119.162102</v>
      </c>
      <c r="C823" s="281">
        <v>1238.326063</v>
      </c>
      <c r="D823" s="281">
        <v>1242.1084109999999</v>
      </c>
      <c r="E823" s="281">
        <v>1088.9573</v>
      </c>
      <c r="F823" s="281">
        <v>1223.0702470000001</v>
      </c>
      <c r="G823" s="82">
        <f t="shared" si="191"/>
        <v>3.0204801999999972E-2</v>
      </c>
      <c r="H823" s="82">
        <f t="shared" si="192"/>
        <v>1.5255815999999868E-2</v>
      </c>
      <c r="I823" s="82">
        <f t="shared" si="193"/>
        <v>1.9038163999999823E-2</v>
      </c>
      <c r="J823" s="82" t="str">
        <f t="shared" si="194"/>
        <v/>
      </c>
      <c r="K823" s="82" t="str">
        <f t="shared" si="195"/>
        <v/>
      </c>
      <c r="L823" s="82" t="str">
        <f t="shared" si="196"/>
        <v/>
      </c>
      <c r="O823" s="108"/>
      <c r="P823" s="109"/>
      <c r="Q823" s="109"/>
      <c r="R823" s="110"/>
      <c r="S823" s="110"/>
    </row>
    <row r="824" spans="1:19" ht="15.75" customHeight="1" x14ac:dyDescent="0.2">
      <c r="A824" s="211">
        <v>44665</v>
      </c>
      <c r="B824" s="281">
        <v>1112.592132</v>
      </c>
      <c r="C824" s="281">
        <v>1231.361621</v>
      </c>
      <c r="D824" s="281">
        <v>1235.062238</v>
      </c>
      <c r="E824" s="281">
        <v>1081.5283669999999</v>
      </c>
      <c r="F824" s="281">
        <v>1214.7263869999999</v>
      </c>
      <c r="G824" s="82">
        <f t="shared" si="191"/>
        <v>3.1063765000000104E-2</v>
      </c>
      <c r="H824" s="82">
        <f t="shared" si="192"/>
        <v>1.6635234000000082E-2</v>
      </c>
      <c r="I824" s="82">
        <f t="shared" si="193"/>
        <v>2.0335851000000047E-2</v>
      </c>
      <c r="J824" s="82" t="str">
        <f t="shared" si="194"/>
        <v/>
      </c>
      <c r="K824" s="82" t="str">
        <f t="shared" si="195"/>
        <v/>
      </c>
      <c r="L824" s="82" t="str">
        <f t="shared" si="196"/>
        <v/>
      </c>
      <c r="O824" s="108"/>
      <c r="P824" s="109"/>
      <c r="Q824" s="109"/>
      <c r="R824" s="110"/>
      <c r="S824" s="110"/>
    </row>
    <row r="825" spans="1:19" ht="15.75" customHeight="1" x14ac:dyDescent="0.2">
      <c r="A825" s="211">
        <v>44669</v>
      </c>
      <c r="B825" s="281">
        <v>1111.2462619999999</v>
      </c>
      <c r="C825" s="281">
        <v>1229.486768</v>
      </c>
      <c r="D825" s="281">
        <v>1233.258092</v>
      </c>
      <c r="E825" s="281">
        <v>1079.94937</v>
      </c>
      <c r="F825" s="281">
        <v>1212.9529259999999</v>
      </c>
      <c r="G825" s="82">
        <f t="shared" si="191"/>
        <v>3.129689199999984E-2</v>
      </c>
      <c r="H825" s="82">
        <f t="shared" si="192"/>
        <v>1.6533842000000049E-2</v>
      </c>
      <c r="I825" s="82">
        <f t="shared" si="193"/>
        <v>2.03051660000001E-2</v>
      </c>
      <c r="J825" s="82" t="str">
        <f t="shared" si="194"/>
        <v/>
      </c>
      <c r="K825" s="82" t="str">
        <f t="shared" si="195"/>
        <v/>
      </c>
      <c r="L825" s="82" t="str">
        <f t="shared" si="196"/>
        <v/>
      </c>
      <c r="O825" s="108"/>
      <c r="P825" s="109"/>
      <c r="Q825" s="109"/>
      <c r="R825" s="110"/>
      <c r="S825" s="110"/>
    </row>
    <row r="826" spans="1:19" ht="15.75" customHeight="1" x14ac:dyDescent="0.2">
      <c r="A826" s="211">
        <v>44670</v>
      </c>
      <c r="B826" s="281">
        <v>1114.2863620000001</v>
      </c>
      <c r="C826" s="281">
        <v>1231.8215399999999</v>
      </c>
      <c r="D826" s="281">
        <v>1235.803926</v>
      </c>
      <c r="E826" s="281">
        <v>1080.902636</v>
      </c>
      <c r="F826" s="281">
        <v>1214.023594</v>
      </c>
      <c r="G826" s="82">
        <f t="shared" si="191"/>
        <v>3.3383726000000023E-2</v>
      </c>
      <c r="H826" s="82">
        <f t="shared" si="192"/>
        <v>1.7797945999999912E-2</v>
      </c>
      <c r="I826" s="82">
        <f t="shared" si="193"/>
        <v>2.1780332000000045E-2</v>
      </c>
      <c r="J826" s="82" t="str">
        <f t="shared" si="194"/>
        <v/>
      </c>
      <c r="K826" s="82" t="str">
        <f t="shared" si="195"/>
        <v/>
      </c>
      <c r="L826" s="82" t="str">
        <f t="shared" si="196"/>
        <v/>
      </c>
      <c r="O826" s="108"/>
      <c r="P826" s="109"/>
      <c r="Q826" s="109"/>
      <c r="R826" s="110"/>
      <c r="S826" s="110"/>
    </row>
    <row r="827" spans="1:19" ht="15.75" customHeight="1" x14ac:dyDescent="0.2">
      <c r="A827" s="211">
        <v>44671</v>
      </c>
      <c r="B827" s="281">
        <v>1110.9203219999999</v>
      </c>
      <c r="C827" s="281">
        <v>1228.6658339999999</v>
      </c>
      <c r="D827" s="281">
        <v>1232.5258699999999</v>
      </c>
      <c r="E827" s="281">
        <v>1078.1655740000001</v>
      </c>
      <c r="F827" s="281">
        <v>1210.949443</v>
      </c>
      <c r="G827" s="82">
        <f t="shared" si="191"/>
        <v>3.2754747999999834E-2</v>
      </c>
      <c r="H827" s="82">
        <f t="shared" si="192"/>
        <v>1.7716390999999932E-2</v>
      </c>
      <c r="I827" s="82">
        <f t="shared" si="193"/>
        <v>2.1576426999999967E-2</v>
      </c>
      <c r="J827" s="82" t="str">
        <f t="shared" si="194"/>
        <v/>
      </c>
      <c r="K827" s="82" t="str">
        <f t="shared" si="195"/>
        <v/>
      </c>
      <c r="L827" s="82" t="str">
        <f t="shared" si="196"/>
        <v/>
      </c>
      <c r="O827" s="108"/>
      <c r="P827" s="109"/>
      <c r="Q827" s="109"/>
      <c r="R827" s="110"/>
      <c r="S827" s="110"/>
    </row>
    <row r="828" spans="1:19" ht="15.75" customHeight="1" x14ac:dyDescent="0.2">
      <c r="A828" s="211">
        <v>44672</v>
      </c>
      <c r="B828" s="281">
        <v>1102.66633</v>
      </c>
      <c r="C828" s="281">
        <v>1218.7739939999999</v>
      </c>
      <c r="D828" s="281">
        <v>1222.7542330000001</v>
      </c>
      <c r="E828" s="281">
        <v>1070.821704</v>
      </c>
      <c r="F828" s="281">
        <v>1202.7011219999999</v>
      </c>
      <c r="G828" s="82">
        <f t="shared" si="191"/>
        <v>3.1844626000000063E-2</v>
      </c>
      <c r="H828" s="82">
        <f t="shared" si="192"/>
        <v>1.607287199999996E-2</v>
      </c>
      <c r="I828" s="82">
        <f t="shared" si="193"/>
        <v>2.0053111000000172E-2</v>
      </c>
      <c r="J828" s="82" t="str">
        <f t="shared" si="194"/>
        <v/>
      </c>
      <c r="K828" s="82" t="str">
        <f t="shared" si="195"/>
        <v/>
      </c>
      <c r="L828" s="82" t="str">
        <f t="shared" si="196"/>
        <v/>
      </c>
      <c r="O828" s="108"/>
      <c r="P828" s="109"/>
      <c r="Q828" s="109"/>
      <c r="R828" s="110"/>
      <c r="S828" s="110"/>
    </row>
    <row r="829" spans="1:19" ht="15.75" customHeight="1" x14ac:dyDescent="0.2">
      <c r="A829" s="211">
        <v>44673</v>
      </c>
      <c r="B829" s="281">
        <v>1093.855732</v>
      </c>
      <c r="C829" s="281">
        <v>1209.7805539999999</v>
      </c>
      <c r="D829" s="281">
        <v>1213.583644</v>
      </c>
      <c r="E829" s="281">
        <v>1064.767167</v>
      </c>
      <c r="F829" s="281">
        <v>1195.9009249999999</v>
      </c>
      <c r="G829" s="82">
        <f t="shared" si="191"/>
        <v>2.9088565000000018E-2</v>
      </c>
      <c r="H829" s="82">
        <f t="shared" si="192"/>
        <v>1.3879629000000022E-2</v>
      </c>
      <c r="I829" s="82">
        <f t="shared" si="193"/>
        <v>1.7682719000000135E-2</v>
      </c>
      <c r="J829" s="82" t="str">
        <f t="shared" si="194"/>
        <v/>
      </c>
      <c r="K829" s="82" t="str">
        <f t="shared" si="195"/>
        <v/>
      </c>
      <c r="L829" s="82" t="str">
        <f t="shared" si="196"/>
        <v/>
      </c>
      <c r="O829" s="108"/>
      <c r="P829" s="109"/>
      <c r="Q829" s="109"/>
      <c r="R829" s="110"/>
      <c r="S829" s="110"/>
    </row>
    <row r="830" spans="1:19" ht="15.75" customHeight="1" x14ac:dyDescent="0.2">
      <c r="A830" s="211">
        <v>44676</v>
      </c>
      <c r="B830" s="281">
        <v>1092.505212</v>
      </c>
      <c r="C830" s="281">
        <v>1207.7299499999999</v>
      </c>
      <c r="D830" s="281">
        <v>1211.637021</v>
      </c>
      <c r="E830" s="281">
        <v>1063.596315</v>
      </c>
      <c r="F830" s="281">
        <v>1194.5858740000001</v>
      </c>
      <c r="G830" s="82">
        <f t="shared" si="191"/>
        <v>2.8908897000000024E-2</v>
      </c>
      <c r="H830" s="82">
        <f t="shared" si="192"/>
        <v>1.3144075999999814E-2</v>
      </c>
      <c r="I830" s="82">
        <f t="shared" si="193"/>
        <v>1.7051146999999902E-2</v>
      </c>
      <c r="J830" s="82" t="str">
        <f t="shared" si="194"/>
        <v/>
      </c>
      <c r="K830" s="82" t="str">
        <f t="shared" si="195"/>
        <v/>
      </c>
      <c r="L830" s="82" t="str">
        <f t="shared" si="196"/>
        <v/>
      </c>
      <c r="O830" s="108"/>
      <c r="P830" s="109"/>
      <c r="Q830" s="109"/>
      <c r="R830" s="110"/>
      <c r="S830" s="110"/>
    </row>
    <row r="831" spans="1:19" ht="15.75" customHeight="1" x14ac:dyDescent="0.2">
      <c r="A831" s="211">
        <v>44677</v>
      </c>
      <c r="B831" s="281">
        <v>1084.492792</v>
      </c>
      <c r="C831" s="281">
        <v>1198.6258660000001</v>
      </c>
      <c r="D831" s="281">
        <v>1202.5524009999999</v>
      </c>
      <c r="E831" s="281">
        <v>1058.2928649999999</v>
      </c>
      <c r="F831" s="281">
        <v>1188.6292659999999</v>
      </c>
      <c r="G831" s="82">
        <f t="shared" si="191"/>
        <v>2.6199927000000116E-2</v>
      </c>
      <c r="H831" s="82">
        <f t="shared" si="192"/>
        <v>9.9966000000001713E-3</v>
      </c>
      <c r="I831" s="82">
        <f t="shared" si="193"/>
        <v>1.3923135000000001E-2</v>
      </c>
      <c r="J831" s="82" t="str">
        <f t="shared" si="194"/>
        <v/>
      </c>
      <c r="K831" s="82" t="str">
        <f t="shared" si="195"/>
        <v/>
      </c>
      <c r="L831" s="82" t="str">
        <f t="shared" si="196"/>
        <v/>
      </c>
      <c r="O831" s="108"/>
      <c r="P831" s="109"/>
      <c r="Q831" s="109"/>
      <c r="R831" s="110"/>
      <c r="S831" s="110"/>
    </row>
    <row r="832" spans="1:19" ht="15.75" customHeight="1" x14ac:dyDescent="0.2">
      <c r="A832" s="211">
        <v>44678</v>
      </c>
      <c r="B832" s="281">
        <v>1084.475142</v>
      </c>
      <c r="C832" s="281">
        <v>1198.801772</v>
      </c>
      <c r="D832" s="281">
        <v>1202.690114</v>
      </c>
      <c r="E832" s="281">
        <v>1057.7340119999999</v>
      </c>
      <c r="F832" s="281">
        <v>1188.0015860000001</v>
      </c>
      <c r="G832" s="82">
        <f t="shared" si="191"/>
        <v>2.6741130000000113E-2</v>
      </c>
      <c r="H832" s="82">
        <f t="shared" si="192"/>
        <v>1.0800185999999939E-2</v>
      </c>
      <c r="I832" s="82">
        <f t="shared" si="193"/>
        <v>1.4688527999999906E-2</v>
      </c>
      <c r="J832" s="82" t="str">
        <f t="shared" si="194"/>
        <v/>
      </c>
      <c r="K832" s="82" t="str">
        <f t="shared" si="195"/>
        <v/>
      </c>
      <c r="L832" s="82" t="str">
        <f t="shared" si="196"/>
        <v/>
      </c>
      <c r="O832" s="108"/>
      <c r="P832" s="109"/>
      <c r="Q832" s="109"/>
      <c r="R832" s="110"/>
      <c r="S832" s="110"/>
    </row>
    <row r="833" spans="1:19" ht="15.75" customHeight="1" x14ac:dyDescent="0.2">
      <c r="A833" s="211">
        <v>44679</v>
      </c>
      <c r="B833" s="281">
        <v>1096.8205820000001</v>
      </c>
      <c r="C833" s="281">
        <v>1211.602286</v>
      </c>
      <c r="D833" s="281">
        <v>1215.7000439999999</v>
      </c>
      <c r="E833" s="281">
        <v>1067.694532</v>
      </c>
      <c r="F833" s="281">
        <v>1199.1888160000001</v>
      </c>
      <c r="G833" s="82">
        <f t="shared" si="191"/>
        <v>2.9126050000000077E-2</v>
      </c>
      <c r="H833" s="82">
        <f t="shared" si="192"/>
        <v>1.2413469999999961E-2</v>
      </c>
      <c r="I833" s="82">
        <f t="shared" si="193"/>
        <v>1.6511227999999847E-2</v>
      </c>
      <c r="J833" s="82" t="str">
        <f t="shared" si="194"/>
        <v/>
      </c>
      <c r="K833" s="82" t="str">
        <f t="shared" si="195"/>
        <v/>
      </c>
      <c r="L833" s="82" t="str">
        <f t="shared" si="196"/>
        <v/>
      </c>
      <c r="O833" s="108"/>
      <c r="P833" s="109"/>
      <c r="Q833" s="109"/>
      <c r="R833" s="110"/>
      <c r="S833" s="110"/>
    </row>
    <row r="834" spans="1:19" ht="15.75" customHeight="1" x14ac:dyDescent="0.2">
      <c r="A834" s="211">
        <v>44680</v>
      </c>
      <c r="B834" s="281">
        <v>1082.1329499999999</v>
      </c>
      <c r="C834" s="281">
        <v>1196.5819160000001</v>
      </c>
      <c r="D834" s="281">
        <v>1200.3898099999999</v>
      </c>
      <c r="E834" s="281">
        <v>1056.211429</v>
      </c>
      <c r="F834" s="281">
        <v>1186.2914860000001</v>
      </c>
      <c r="G834" s="82">
        <f t="shared" si="191"/>
        <v>2.5921520999999986E-2</v>
      </c>
      <c r="H834" s="82">
        <f t="shared" si="192"/>
        <v>1.0290430000000015E-2</v>
      </c>
      <c r="I834" s="82">
        <f t="shared" si="193"/>
        <v>1.409832399999982E-2</v>
      </c>
      <c r="J834" s="82" t="str">
        <f t="shared" si="194"/>
        <v/>
      </c>
      <c r="K834" s="82" t="str">
        <f t="shared" si="195"/>
        <v/>
      </c>
      <c r="L834" s="82" t="str">
        <f t="shared" si="196"/>
        <v/>
      </c>
      <c r="O834" s="108"/>
      <c r="P834" s="109"/>
      <c r="Q834" s="109"/>
      <c r="R834" s="110"/>
      <c r="S834" s="110"/>
    </row>
    <row r="835" spans="1:19" ht="15.75" customHeight="1" x14ac:dyDescent="0.2">
      <c r="A835" s="211">
        <v>44683</v>
      </c>
      <c r="B835" s="281">
        <v>1081.5783100000001</v>
      </c>
      <c r="C835" s="281">
        <v>1195.3550519999999</v>
      </c>
      <c r="D835" s="281">
        <v>1199.2807150000001</v>
      </c>
      <c r="E835" s="281">
        <v>1054.6736989999999</v>
      </c>
      <c r="F835" s="281">
        <v>1184.5643729999999</v>
      </c>
      <c r="G835" s="82">
        <f t="shared" ref="G835:G898" si="197">IF((B835-$E835)/1000 &gt; 0, (B835-$E835)/1000, "")</f>
        <v>2.6904611000000158E-2</v>
      </c>
      <c r="H835" s="82">
        <f t="shared" ref="H835:H898" si="198">IF((C835-$F835)/1000 &gt; 0, (C835-$F835)/1000, "")</f>
        <v>1.0790678999999954E-2</v>
      </c>
      <c r="I835" s="82">
        <f t="shared" ref="I835:I898" si="199">IF((D835-$F835)/1000 &gt; 0, (D835-$F835)/1000, "")</f>
        <v>1.4716342000000169E-2</v>
      </c>
      <c r="J835" s="82" t="str">
        <f t="shared" ref="J835:J898" si="200">IF((B835-$E835)/1000 &lt; 0, (B835-$E835)/1000, "")</f>
        <v/>
      </c>
      <c r="K835" s="82" t="str">
        <f t="shared" ref="K835:K898" si="201">IF((C835-$F835)/1000 &lt; 0, (C835-$F835)/1000, "")</f>
        <v/>
      </c>
      <c r="L835" s="82" t="str">
        <f t="shared" ref="L835:L898" si="202">IF((D835-$F835)/1000 &lt; 0, (D835-$F835)/1000, "")</f>
        <v/>
      </c>
      <c r="O835" s="108"/>
      <c r="P835" s="109"/>
      <c r="Q835" s="109"/>
      <c r="R835" s="110"/>
      <c r="S835" s="110"/>
    </row>
    <row r="836" spans="1:19" ht="15.75" customHeight="1" x14ac:dyDescent="0.2">
      <c r="A836" s="211">
        <v>44684</v>
      </c>
      <c r="B836" s="281">
        <v>1084.0071499999999</v>
      </c>
      <c r="C836" s="281">
        <v>1199.075734</v>
      </c>
      <c r="D836" s="281">
        <v>1202.807998</v>
      </c>
      <c r="E836" s="281">
        <v>1056.2125410000001</v>
      </c>
      <c r="F836" s="281">
        <v>1186.292735</v>
      </c>
      <c r="G836" s="82">
        <f t="shared" si="197"/>
        <v>2.7794608999999811E-2</v>
      </c>
      <c r="H836" s="82">
        <f t="shared" si="198"/>
        <v>1.2782999000000019E-2</v>
      </c>
      <c r="I836" s="82">
        <f t="shared" si="199"/>
        <v>1.6515263000000006E-2</v>
      </c>
      <c r="J836" s="82" t="str">
        <f t="shared" si="200"/>
        <v/>
      </c>
      <c r="K836" s="82" t="str">
        <f t="shared" si="201"/>
        <v/>
      </c>
      <c r="L836" s="82" t="str">
        <f t="shared" si="202"/>
        <v/>
      </c>
      <c r="O836" s="108"/>
      <c r="P836" s="109"/>
      <c r="Q836" s="109"/>
      <c r="R836" s="110"/>
      <c r="S836" s="110"/>
    </row>
    <row r="837" spans="1:19" ht="15.75" customHeight="1" x14ac:dyDescent="0.2">
      <c r="A837" s="211">
        <v>44685</v>
      </c>
      <c r="B837" s="281">
        <v>1095.4371100000001</v>
      </c>
      <c r="C837" s="281">
        <v>1210.5224499999999</v>
      </c>
      <c r="D837" s="281">
        <v>1214.5275429999999</v>
      </c>
      <c r="E837" s="281">
        <v>1066.101782</v>
      </c>
      <c r="F837" s="281">
        <v>1197.399907</v>
      </c>
      <c r="G837" s="82">
        <f t="shared" si="197"/>
        <v>2.9335328000000119E-2</v>
      </c>
      <c r="H837" s="82">
        <f t="shared" si="198"/>
        <v>1.312254299999995E-2</v>
      </c>
      <c r="I837" s="82">
        <f t="shared" si="199"/>
        <v>1.7127635999999939E-2</v>
      </c>
      <c r="J837" s="82" t="str">
        <f t="shared" si="200"/>
        <v/>
      </c>
      <c r="K837" s="82" t="str">
        <f t="shared" si="201"/>
        <v/>
      </c>
      <c r="L837" s="82" t="str">
        <f t="shared" si="202"/>
        <v/>
      </c>
      <c r="O837" s="108"/>
      <c r="P837" s="109"/>
      <c r="Q837" s="109"/>
      <c r="R837" s="110"/>
      <c r="S837" s="110"/>
    </row>
    <row r="838" spans="1:19" ht="15.75" customHeight="1" x14ac:dyDescent="0.2">
      <c r="A838" s="211">
        <v>44686</v>
      </c>
      <c r="B838" s="281">
        <v>1076.7130199999999</v>
      </c>
      <c r="C838" s="281">
        <v>1190.158056</v>
      </c>
      <c r="D838" s="281">
        <v>1194.030919</v>
      </c>
      <c r="E838" s="281">
        <v>1049.318379</v>
      </c>
      <c r="F838" s="281">
        <v>1178.5495069999999</v>
      </c>
      <c r="G838" s="82">
        <f t="shared" si="197"/>
        <v>2.7394640999999866E-2</v>
      </c>
      <c r="H838" s="82">
        <f t="shared" si="198"/>
        <v>1.1608549000000039E-2</v>
      </c>
      <c r="I838" s="82">
        <f t="shared" si="199"/>
        <v>1.5481412000000092E-2</v>
      </c>
      <c r="J838" s="82" t="str">
        <f t="shared" si="200"/>
        <v/>
      </c>
      <c r="K838" s="82" t="str">
        <f t="shared" si="201"/>
        <v/>
      </c>
      <c r="L838" s="82" t="str">
        <f t="shared" si="202"/>
        <v/>
      </c>
      <c r="O838" s="108"/>
      <c r="P838" s="109"/>
      <c r="Q838" s="109"/>
      <c r="R838" s="110"/>
      <c r="S838" s="110"/>
    </row>
    <row r="839" spans="1:19" ht="15.75" customHeight="1" x14ac:dyDescent="0.2">
      <c r="A839" s="211">
        <v>44687</v>
      </c>
      <c r="B839" s="281">
        <v>1071.65452</v>
      </c>
      <c r="C839" s="281">
        <v>1184.365041</v>
      </c>
      <c r="D839" s="281">
        <v>1188.2590339999999</v>
      </c>
      <c r="E839" s="281">
        <v>1043.875374</v>
      </c>
      <c r="F839" s="281">
        <v>1172.436156</v>
      </c>
      <c r="G839" s="82">
        <f t="shared" si="197"/>
        <v>2.7779146000000081E-2</v>
      </c>
      <c r="H839" s="82">
        <f t="shared" si="198"/>
        <v>1.1928885000000037E-2</v>
      </c>
      <c r="I839" s="82">
        <f t="shared" si="199"/>
        <v>1.5822877999999947E-2</v>
      </c>
      <c r="J839" s="82" t="str">
        <f t="shared" si="200"/>
        <v/>
      </c>
      <c r="K839" s="82" t="str">
        <f t="shared" si="201"/>
        <v/>
      </c>
      <c r="L839" s="82" t="str">
        <f t="shared" si="202"/>
        <v/>
      </c>
      <c r="O839" s="108"/>
      <c r="P839" s="109"/>
      <c r="Q839" s="109"/>
      <c r="R839" s="110"/>
      <c r="S839" s="110"/>
    </row>
    <row r="840" spans="1:19" ht="15.75" customHeight="1" x14ac:dyDescent="0.2">
      <c r="A840" s="211">
        <v>44690</v>
      </c>
      <c r="B840" s="281">
        <v>1062.4333630000001</v>
      </c>
      <c r="C840" s="281">
        <v>1173.003549</v>
      </c>
      <c r="D840" s="281">
        <v>1177.092429</v>
      </c>
      <c r="E840" s="281">
        <v>1038.095411</v>
      </c>
      <c r="F840" s="281">
        <v>1165.9443490000001</v>
      </c>
      <c r="G840" s="82">
        <f t="shared" si="197"/>
        <v>2.4337952000000086E-2</v>
      </c>
      <c r="H840" s="82">
        <f t="shared" si="198"/>
        <v>7.0591999999999192E-3</v>
      </c>
      <c r="I840" s="82">
        <f t="shared" si="199"/>
        <v>1.1148079999999937E-2</v>
      </c>
      <c r="J840" s="82" t="str">
        <f t="shared" si="200"/>
        <v/>
      </c>
      <c r="K840" s="82" t="str">
        <f t="shared" si="201"/>
        <v/>
      </c>
      <c r="L840" s="82" t="str">
        <f t="shared" si="202"/>
        <v/>
      </c>
      <c r="O840" s="108"/>
      <c r="P840" s="109"/>
      <c r="Q840" s="109"/>
      <c r="R840" s="110"/>
      <c r="S840" s="110"/>
    </row>
    <row r="841" spans="1:19" ht="15.75" customHeight="1" x14ac:dyDescent="0.2">
      <c r="A841" s="211">
        <v>44691</v>
      </c>
      <c r="B841" s="281">
        <v>1062.05249</v>
      </c>
      <c r="C841" s="281">
        <v>1173.232015</v>
      </c>
      <c r="D841" s="281">
        <v>1177.1927989999999</v>
      </c>
      <c r="E841" s="281">
        <v>1037.4837970000001</v>
      </c>
      <c r="F841" s="281">
        <v>1165.257411</v>
      </c>
      <c r="G841" s="82">
        <f t="shared" si="197"/>
        <v>2.456869299999994E-2</v>
      </c>
      <c r="H841" s="82">
        <f t="shared" si="198"/>
        <v>7.9746039999999997E-3</v>
      </c>
      <c r="I841" s="82">
        <f t="shared" si="199"/>
        <v>1.1935387999999875E-2</v>
      </c>
      <c r="J841" s="82" t="str">
        <f t="shared" si="200"/>
        <v/>
      </c>
      <c r="K841" s="82" t="str">
        <f t="shared" si="201"/>
        <v/>
      </c>
      <c r="L841" s="82" t="str">
        <f t="shared" si="202"/>
        <v/>
      </c>
      <c r="O841" s="108"/>
      <c r="P841" s="109"/>
      <c r="Q841" s="109"/>
      <c r="R841" s="110"/>
      <c r="S841" s="110"/>
    </row>
    <row r="842" spans="1:19" ht="15.75" customHeight="1" x14ac:dyDescent="0.2">
      <c r="A842" s="211">
        <v>44692</v>
      </c>
      <c r="B842" s="281">
        <v>1058.398238</v>
      </c>
      <c r="C842" s="281">
        <v>1168.357947</v>
      </c>
      <c r="D842" s="281">
        <v>1172.4684749999999</v>
      </c>
      <c r="E842" s="281">
        <v>1034.4931779999999</v>
      </c>
      <c r="F842" s="281">
        <v>1161.8984760000001</v>
      </c>
      <c r="G842" s="82">
        <f t="shared" si="197"/>
        <v>2.3905060000000047E-2</v>
      </c>
      <c r="H842" s="82">
        <f t="shared" si="198"/>
        <v>6.4594709999998938E-3</v>
      </c>
      <c r="I842" s="82">
        <f t="shared" si="199"/>
        <v>1.0569998999999825E-2</v>
      </c>
      <c r="J842" s="82" t="str">
        <f t="shared" si="200"/>
        <v/>
      </c>
      <c r="K842" s="82" t="str">
        <f t="shared" si="201"/>
        <v/>
      </c>
      <c r="L842" s="82" t="str">
        <f t="shared" si="202"/>
        <v/>
      </c>
      <c r="O842" s="108"/>
      <c r="P842" s="109"/>
      <c r="Q842" s="109"/>
      <c r="R842" s="110"/>
      <c r="S842" s="110"/>
    </row>
    <row r="843" spans="1:19" ht="15.75" customHeight="1" x14ac:dyDescent="0.2">
      <c r="A843" s="211">
        <v>44693</v>
      </c>
      <c r="B843" s="281">
        <v>1061.48144</v>
      </c>
      <c r="C843" s="281">
        <v>1170.4663989999999</v>
      </c>
      <c r="D843" s="281">
        <v>1174.841602</v>
      </c>
      <c r="E843" s="281">
        <v>1037.7501609999999</v>
      </c>
      <c r="F843" s="281">
        <v>1165.5565799999999</v>
      </c>
      <c r="G843" s="82">
        <f t="shared" si="197"/>
        <v>2.3731279000000084E-2</v>
      </c>
      <c r="H843" s="82">
        <f t="shared" si="198"/>
        <v>4.9098189999999707E-3</v>
      </c>
      <c r="I843" s="82">
        <f t="shared" si="199"/>
        <v>9.2850220000000264E-3</v>
      </c>
      <c r="J843" s="82" t="str">
        <f t="shared" si="200"/>
        <v/>
      </c>
      <c r="K843" s="82" t="str">
        <f t="shared" si="201"/>
        <v/>
      </c>
      <c r="L843" s="82" t="str">
        <f t="shared" si="202"/>
        <v/>
      </c>
      <c r="O843" s="108"/>
      <c r="P843" s="109"/>
      <c r="Q843" s="109"/>
      <c r="R843" s="110"/>
      <c r="S843" s="110"/>
    </row>
    <row r="844" spans="1:19" ht="15.75" customHeight="1" x14ac:dyDescent="0.2">
      <c r="A844" s="211">
        <v>44694</v>
      </c>
      <c r="B844" s="281">
        <v>1067.49233</v>
      </c>
      <c r="C844" s="281">
        <v>1177.7015280000001</v>
      </c>
      <c r="D844" s="281">
        <v>1181.9830489999999</v>
      </c>
      <c r="E844" s="281">
        <v>1042.9617929999999</v>
      </c>
      <c r="F844" s="281">
        <v>1171.410061</v>
      </c>
      <c r="G844" s="82">
        <f t="shared" si="197"/>
        <v>2.4530537000000095E-2</v>
      </c>
      <c r="H844" s="82">
        <f t="shared" si="198"/>
        <v>6.2914670000000115E-3</v>
      </c>
      <c r="I844" s="82">
        <f t="shared" si="199"/>
        <v>1.0572987999999896E-2</v>
      </c>
      <c r="J844" s="82" t="str">
        <f t="shared" si="200"/>
        <v/>
      </c>
      <c r="K844" s="82" t="str">
        <f t="shared" si="201"/>
        <v/>
      </c>
      <c r="L844" s="82" t="str">
        <f t="shared" si="202"/>
        <v/>
      </c>
      <c r="O844" s="108"/>
      <c r="P844" s="109"/>
      <c r="Q844" s="109"/>
      <c r="R844" s="110"/>
      <c r="S844" s="110"/>
    </row>
    <row r="845" spans="1:19" ht="15.75" customHeight="1" x14ac:dyDescent="0.2">
      <c r="A845" s="211">
        <v>44697</v>
      </c>
      <c r="B845" s="281">
        <v>1067.36373</v>
      </c>
      <c r="C845" s="281">
        <v>1177.5467719999999</v>
      </c>
      <c r="D845" s="281">
        <v>1181.830291</v>
      </c>
      <c r="E845" s="281">
        <v>1043.1282779999999</v>
      </c>
      <c r="F845" s="281">
        <v>1171.5970500000001</v>
      </c>
      <c r="G845" s="82">
        <f t="shared" si="197"/>
        <v>2.4235452000000123E-2</v>
      </c>
      <c r="H845" s="82">
        <f t="shared" si="198"/>
        <v>5.949721999999838E-3</v>
      </c>
      <c r="I845" s="82">
        <f t="shared" si="199"/>
        <v>1.0233240999999907E-2</v>
      </c>
      <c r="J845" s="82" t="str">
        <f t="shared" si="200"/>
        <v/>
      </c>
      <c r="K845" s="82" t="str">
        <f t="shared" si="201"/>
        <v/>
      </c>
      <c r="L845" s="82" t="str">
        <f t="shared" si="202"/>
        <v/>
      </c>
      <c r="O845" s="108"/>
      <c r="P845" s="109"/>
      <c r="Q845" s="109"/>
      <c r="R845" s="110"/>
      <c r="S845" s="110"/>
    </row>
    <row r="846" spans="1:19" ht="15.75" customHeight="1" x14ac:dyDescent="0.2">
      <c r="A846" s="211">
        <v>44698</v>
      </c>
      <c r="B846" s="281">
        <v>1070.04297</v>
      </c>
      <c r="C846" s="281">
        <v>1182.760882</v>
      </c>
      <c r="D846" s="281">
        <v>1186.614505</v>
      </c>
      <c r="E846" s="281">
        <v>1044.7325370000001</v>
      </c>
      <c r="F846" s="281">
        <v>1173.3988859999999</v>
      </c>
      <c r="G846" s="82">
        <f t="shared" si="197"/>
        <v>2.5310432999999875E-2</v>
      </c>
      <c r="H846" s="82">
        <f t="shared" si="198"/>
        <v>9.3619960000000894E-3</v>
      </c>
      <c r="I846" s="82">
        <f t="shared" si="199"/>
        <v>1.321561900000006E-2</v>
      </c>
      <c r="J846" s="82" t="str">
        <f t="shared" si="200"/>
        <v/>
      </c>
      <c r="K846" s="82" t="str">
        <f t="shared" si="201"/>
        <v/>
      </c>
      <c r="L846" s="82" t="str">
        <f t="shared" si="202"/>
        <v/>
      </c>
      <c r="O846" s="108"/>
      <c r="P846" s="109"/>
      <c r="Q846" s="109"/>
      <c r="R846" s="110"/>
      <c r="S846" s="110"/>
    </row>
    <row r="847" spans="1:19" ht="15.75" customHeight="1" x14ac:dyDescent="0.2">
      <c r="A847" s="211">
        <v>44699</v>
      </c>
      <c r="B847" s="281">
        <v>1061.14886</v>
      </c>
      <c r="C847" s="281">
        <v>1170.2158199999999</v>
      </c>
      <c r="D847" s="281">
        <v>1174.5669889999999</v>
      </c>
      <c r="E847" s="281">
        <v>1037.399279</v>
      </c>
      <c r="F847" s="281">
        <v>1165.1624839999999</v>
      </c>
      <c r="G847" s="82">
        <f t="shared" si="197"/>
        <v>2.3749581000000033E-2</v>
      </c>
      <c r="H847" s="82">
        <f t="shared" si="198"/>
        <v>5.0533359999999448E-3</v>
      </c>
      <c r="I847" s="82">
        <f t="shared" si="199"/>
        <v>9.4045049999999727E-3</v>
      </c>
      <c r="J847" s="82" t="str">
        <f t="shared" si="200"/>
        <v/>
      </c>
      <c r="K847" s="82" t="str">
        <f t="shared" si="201"/>
        <v/>
      </c>
      <c r="L847" s="82" t="str">
        <f t="shared" si="202"/>
        <v/>
      </c>
      <c r="O847" s="108"/>
      <c r="P847" s="109"/>
      <c r="Q847" s="109"/>
      <c r="R847" s="110"/>
      <c r="S847" s="110"/>
    </row>
    <row r="848" spans="1:19" ht="15.75" customHeight="1" x14ac:dyDescent="0.2">
      <c r="A848" s="211">
        <v>44700</v>
      </c>
      <c r="B848" s="281">
        <v>1062.4075499999999</v>
      </c>
      <c r="C848" s="281">
        <v>1171.6933819999999</v>
      </c>
      <c r="D848" s="281">
        <v>1176.032248</v>
      </c>
      <c r="E848" s="281">
        <v>1038.8252010000001</v>
      </c>
      <c r="F848" s="281">
        <v>1166.7640180000001</v>
      </c>
      <c r="G848" s="82">
        <f t="shared" si="197"/>
        <v>2.3582348999999794E-2</v>
      </c>
      <c r="H848" s="82">
        <f t="shared" si="198"/>
        <v>4.9293639999998503E-3</v>
      </c>
      <c r="I848" s="82">
        <f t="shared" si="199"/>
        <v>9.2682299999999034E-3</v>
      </c>
      <c r="J848" s="82" t="str">
        <f t="shared" si="200"/>
        <v/>
      </c>
      <c r="K848" s="82" t="str">
        <f t="shared" si="201"/>
        <v/>
      </c>
      <c r="L848" s="82" t="str">
        <f t="shared" si="202"/>
        <v/>
      </c>
      <c r="O848" s="108"/>
      <c r="P848" s="109"/>
      <c r="Q848" s="109"/>
      <c r="R848" s="110"/>
      <c r="S848" s="110"/>
    </row>
    <row r="849" spans="1:19" ht="15.75" customHeight="1" x14ac:dyDescent="0.2">
      <c r="A849" s="211">
        <v>44701</v>
      </c>
      <c r="B849" s="281">
        <v>1066.52711</v>
      </c>
      <c r="C849" s="281">
        <v>1175.4399880000001</v>
      </c>
      <c r="D849" s="281">
        <v>1179.951137</v>
      </c>
      <c r="E849" s="281">
        <v>1042.8279259999999</v>
      </c>
      <c r="F849" s="281">
        <v>1171.259708</v>
      </c>
      <c r="G849" s="82">
        <f t="shared" si="197"/>
        <v>2.3699184000000061E-2</v>
      </c>
      <c r="H849" s="82">
        <f t="shared" si="198"/>
        <v>4.1802800000000388E-3</v>
      </c>
      <c r="I849" s="82">
        <f t="shared" si="199"/>
        <v>8.691428999999971E-3</v>
      </c>
      <c r="J849" s="82" t="str">
        <f t="shared" si="200"/>
        <v/>
      </c>
      <c r="K849" s="82" t="str">
        <f t="shared" si="201"/>
        <v/>
      </c>
      <c r="L849" s="82" t="str">
        <f t="shared" si="202"/>
        <v/>
      </c>
      <c r="O849" s="108"/>
      <c r="P849" s="109"/>
      <c r="Q849" s="109"/>
      <c r="R849" s="110"/>
      <c r="S849" s="110"/>
    </row>
    <row r="850" spans="1:19" ht="15.75" customHeight="1" x14ac:dyDescent="0.2">
      <c r="A850" s="211">
        <v>44705</v>
      </c>
      <c r="B850" s="281">
        <v>1068.69029</v>
      </c>
      <c r="C850" s="281">
        <v>1177.8395399999999</v>
      </c>
      <c r="D850" s="281">
        <v>1182.35682</v>
      </c>
      <c r="E850" s="281">
        <v>1044.6586560000001</v>
      </c>
      <c r="F850" s="281">
        <v>1173.315906</v>
      </c>
      <c r="G850" s="82">
        <f t="shared" si="197"/>
        <v>2.4031633999999941E-2</v>
      </c>
      <c r="H850" s="82">
        <f t="shared" si="198"/>
        <v>4.5236339999999015E-3</v>
      </c>
      <c r="I850" s="82">
        <f t="shared" si="199"/>
        <v>9.0409139999999295E-3</v>
      </c>
      <c r="J850" s="82" t="str">
        <f t="shared" si="200"/>
        <v/>
      </c>
      <c r="K850" s="82" t="str">
        <f t="shared" si="201"/>
        <v/>
      </c>
      <c r="L850" s="82" t="str">
        <f t="shared" si="202"/>
        <v/>
      </c>
      <c r="O850" s="108"/>
      <c r="P850" s="109"/>
      <c r="Q850" s="109"/>
      <c r="R850" s="110"/>
      <c r="S850" s="110"/>
    </row>
    <row r="851" spans="1:19" ht="15.75" customHeight="1" x14ac:dyDescent="0.2">
      <c r="A851" s="211">
        <v>44706</v>
      </c>
      <c r="B851" s="281">
        <v>1072.6741099999999</v>
      </c>
      <c r="C851" s="281">
        <v>1183.207819</v>
      </c>
      <c r="D851" s="281">
        <v>1187.5511899999999</v>
      </c>
      <c r="E851" s="281">
        <v>1048.5717770000001</v>
      </c>
      <c r="F851" s="281">
        <v>1177.7109559999999</v>
      </c>
      <c r="G851" s="82">
        <f t="shared" si="197"/>
        <v>2.4102332999999816E-2</v>
      </c>
      <c r="H851" s="82">
        <f t="shared" si="198"/>
        <v>5.4968630000000757E-3</v>
      </c>
      <c r="I851" s="82">
        <f t="shared" si="199"/>
        <v>9.8402340000000102E-3</v>
      </c>
      <c r="J851" s="82" t="str">
        <f t="shared" si="200"/>
        <v/>
      </c>
      <c r="K851" s="82" t="str">
        <f t="shared" si="201"/>
        <v/>
      </c>
      <c r="L851" s="82" t="str">
        <f t="shared" si="202"/>
        <v/>
      </c>
      <c r="O851" s="108"/>
      <c r="P851" s="109"/>
      <c r="Q851" s="109"/>
      <c r="R851" s="110"/>
      <c r="S851" s="110"/>
    </row>
    <row r="852" spans="1:19" ht="15.75" customHeight="1" x14ac:dyDescent="0.2">
      <c r="A852" s="211">
        <v>44707</v>
      </c>
      <c r="B852" s="281">
        <v>1077.2350300000001</v>
      </c>
      <c r="C852" s="281">
        <v>1189.7414859999999</v>
      </c>
      <c r="D852" s="281">
        <v>1193.8100979999999</v>
      </c>
      <c r="E852" s="281">
        <v>1052.4730520000001</v>
      </c>
      <c r="F852" s="281">
        <v>1182.092701</v>
      </c>
      <c r="G852" s="82">
        <f t="shared" si="197"/>
        <v>2.4761978E-2</v>
      </c>
      <c r="H852" s="82">
        <f t="shared" si="198"/>
        <v>7.6487849999998612E-3</v>
      </c>
      <c r="I852" s="82">
        <f t="shared" si="199"/>
        <v>1.1717396999999892E-2</v>
      </c>
      <c r="J852" s="82" t="str">
        <f t="shared" si="200"/>
        <v/>
      </c>
      <c r="K852" s="82" t="str">
        <f t="shared" si="201"/>
        <v/>
      </c>
      <c r="L852" s="82" t="str">
        <f t="shared" si="202"/>
        <v/>
      </c>
      <c r="O852" s="108"/>
      <c r="P852" s="109"/>
      <c r="Q852" s="109"/>
      <c r="R852" s="110"/>
      <c r="S852" s="110"/>
    </row>
    <row r="853" spans="1:19" ht="15.75" customHeight="1" x14ac:dyDescent="0.2">
      <c r="A853" s="211">
        <v>44708</v>
      </c>
      <c r="B853" s="281">
        <v>1084.2552619999999</v>
      </c>
      <c r="C853" s="281">
        <v>1198.869743</v>
      </c>
      <c r="D853" s="281">
        <v>1202.6966070000001</v>
      </c>
      <c r="E853" s="281">
        <v>1058.973115</v>
      </c>
      <c r="F853" s="281">
        <v>1189.3932930000001</v>
      </c>
      <c r="G853" s="82">
        <f t="shared" si="197"/>
        <v>2.5282146999999894E-2</v>
      </c>
      <c r="H853" s="82">
        <f t="shared" si="198"/>
        <v>9.4764499999998864E-3</v>
      </c>
      <c r="I853" s="82">
        <f t="shared" si="199"/>
        <v>1.3303314E-2</v>
      </c>
      <c r="J853" s="82" t="str">
        <f t="shared" si="200"/>
        <v/>
      </c>
      <c r="K853" s="82" t="str">
        <f t="shared" si="201"/>
        <v/>
      </c>
      <c r="L853" s="82" t="str">
        <f t="shared" si="202"/>
        <v/>
      </c>
      <c r="O853" s="108"/>
      <c r="P853" s="109"/>
      <c r="Q853" s="109"/>
      <c r="R853" s="110"/>
      <c r="S853" s="110"/>
    </row>
    <row r="854" spans="1:19" ht="15.75" customHeight="1" x14ac:dyDescent="0.2">
      <c r="A854" s="211">
        <v>44711</v>
      </c>
      <c r="B854" s="281">
        <v>1087.0479</v>
      </c>
      <c r="C854" s="281">
        <v>1202.521465</v>
      </c>
      <c r="D854" s="281">
        <v>1206.248159</v>
      </c>
      <c r="E854" s="281">
        <v>1061.1750950000001</v>
      </c>
      <c r="F854" s="281">
        <v>1191.866464</v>
      </c>
      <c r="G854" s="82">
        <f t="shared" si="197"/>
        <v>2.5872804999999971E-2</v>
      </c>
      <c r="H854" s="82">
        <f t="shared" si="198"/>
        <v>1.0655001000000084E-2</v>
      </c>
      <c r="I854" s="82">
        <f t="shared" si="199"/>
        <v>1.4381695000000036E-2</v>
      </c>
      <c r="J854" s="82" t="str">
        <f t="shared" si="200"/>
        <v/>
      </c>
      <c r="K854" s="82" t="str">
        <f t="shared" si="201"/>
        <v/>
      </c>
      <c r="L854" s="82" t="str">
        <f t="shared" si="202"/>
        <v/>
      </c>
      <c r="O854" s="108"/>
      <c r="P854" s="109"/>
      <c r="Q854" s="109"/>
      <c r="R854" s="110"/>
      <c r="S854" s="110"/>
    </row>
    <row r="855" spans="1:19" ht="15.75" customHeight="1" x14ac:dyDescent="0.2">
      <c r="A855" s="211">
        <v>44712</v>
      </c>
      <c r="B855" s="281">
        <v>1080.4810689999999</v>
      </c>
      <c r="C855" s="281">
        <v>1195.4470389999999</v>
      </c>
      <c r="D855" s="281">
        <v>1199.1141500000001</v>
      </c>
      <c r="E855" s="281">
        <v>1055.3797</v>
      </c>
      <c r="F855" s="281">
        <v>1185.3573240000001</v>
      </c>
      <c r="G855" s="82">
        <f t="shared" si="197"/>
        <v>2.5101368999999978E-2</v>
      </c>
      <c r="H855" s="82">
        <f t="shared" si="198"/>
        <v>1.0089714999999841E-2</v>
      </c>
      <c r="I855" s="82">
        <f t="shared" si="199"/>
        <v>1.3756826000000047E-2</v>
      </c>
      <c r="J855" s="82" t="str">
        <f t="shared" si="200"/>
        <v/>
      </c>
      <c r="K855" s="82" t="str">
        <f t="shared" si="201"/>
        <v/>
      </c>
      <c r="L855" s="82" t="str">
        <f t="shared" si="202"/>
        <v/>
      </c>
      <c r="O855" s="108"/>
      <c r="P855" s="109"/>
      <c r="Q855" s="109"/>
      <c r="R855" s="110"/>
      <c r="S855" s="110"/>
    </row>
    <row r="856" spans="1:19" ht="15.75" customHeight="1" x14ac:dyDescent="0.2">
      <c r="A856" s="211">
        <v>44713</v>
      </c>
      <c r="B856" s="281">
        <v>1075.07518</v>
      </c>
      <c r="C856" s="281">
        <v>1189.8315110000001</v>
      </c>
      <c r="D856" s="281">
        <v>1193.4089449999999</v>
      </c>
      <c r="E856" s="281">
        <v>1050.2126189999999</v>
      </c>
      <c r="F856" s="281">
        <v>1179.5538790000001</v>
      </c>
      <c r="G856" s="82">
        <f t="shared" si="197"/>
        <v>2.4862561000000141E-2</v>
      </c>
      <c r="H856" s="82">
        <f t="shared" si="198"/>
        <v>1.027763200000004E-2</v>
      </c>
      <c r="I856" s="82">
        <f t="shared" si="199"/>
        <v>1.3855065999999852E-2</v>
      </c>
      <c r="J856" s="82" t="str">
        <f t="shared" si="200"/>
        <v/>
      </c>
      <c r="K856" s="82" t="str">
        <f t="shared" si="201"/>
        <v/>
      </c>
      <c r="L856" s="82" t="str">
        <f t="shared" si="202"/>
        <v/>
      </c>
      <c r="O856" s="108"/>
      <c r="P856" s="109"/>
      <c r="Q856" s="109"/>
      <c r="R856" s="110"/>
      <c r="S856" s="110"/>
    </row>
    <row r="857" spans="1:19" ht="15.75" customHeight="1" x14ac:dyDescent="0.2">
      <c r="A857" s="211">
        <v>44714</v>
      </c>
      <c r="B857" s="281">
        <v>1080.1669099999999</v>
      </c>
      <c r="C857" s="281">
        <v>1196.5288109999999</v>
      </c>
      <c r="D857" s="281">
        <v>1199.9159540000001</v>
      </c>
      <c r="E857" s="281">
        <v>1054.5121340000001</v>
      </c>
      <c r="F857" s="281">
        <v>1184.38291</v>
      </c>
      <c r="G857" s="82">
        <f t="shared" si="197"/>
        <v>2.5654775999999855E-2</v>
      </c>
      <c r="H857" s="82">
        <f t="shared" si="198"/>
        <v>1.2145900999999867E-2</v>
      </c>
      <c r="I857" s="82">
        <f t="shared" si="199"/>
        <v>1.5533044000000018E-2</v>
      </c>
      <c r="J857" s="82" t="str">
        <f t="shared" si="200"/>
        <v/>
      </c>
      <c r="K857" s="82" t="str">
        <f t="shared" si="201"/>
        <v/>
      </c>
      <c r="L857" s="82" t="str">
        <f t="shared" si="202"/>
        <v/>
      </c>
      <c r="O857" s="108"/>
      <c r="P857" s="109"/>
      <c r="Q857" s="109"/>
      <c r="R857" s="110"/>
      <c r="S857" s="110"/>
    </row>
    <row r="858" spans="1:19" ht="15.75" customHeight="1" x14ac:dyDescent="0.2">
      <c r="A858" s="211">
        <v>44715</v>
      </c>
      <c r="B858" s="281">
        <v>1070.78189</v>
      </c>
      <c r="C858" s="281">
        <v>1185.821087</v>
      </c>
      <c r="D858" s="281">
        <v>1189.2396200000001</v>
      </c>
      <c r="E858" s="281">
        <v>1045.7861359999999</v>
      </c>
      <c r="F858" s="281">
        <v>1174.5822430000001</v>
      </c>
      <c r="G858" s="82">
        <f t="shared" si="197"/>
        <v>2.4995754000000033E-2</v>
      </c>
      <c r="H858" s="82">
        <f t="shared" si="198"/>
        <v>1.1238843999999972E-2</v>
      </c>
      <c r="I858" s="82">
        <f t="shared" si="199"/>
        <v>1.4657376999999997E-2</v>
      </c>
      <c r="J858" s="82" t="str">
        <f t="shared" si="200"/>
        <v/>
      </c>
      <c r="K858" s="82" t="str">
        <f t="shared" si="201"/>
        <v/>
      </c>
      <c r="L858" s="82" t="str">
        <f t="shared" si="202"/>
        <v/>
      </c>
      <c r="O858" s="108"/>
      <c r="P858" s="109"/>
      <c r="Q858" s="109"/>
      <c r="R858" s="110"/>
      <c r="S858" s="110"/>
    </row>
    <row r="859" spans="1:19" ht="15.75" customHeight="1" x14ac:dyDescent="0.2">
      <c r="A859" s="211">
        <v>44718</v>
      </c>
      <c r="B859" s="281">
        <v>1067.38913</v>
      </c>
      <c r="C859" s="281">
        <v>1182.9535040000001</v>
      </c>
      <c r="D859" s="281">
        <v>1186.1876070000001</v>
      </c>
      <c r="E859" s="281">
        <v>1041.8700080000001</v>
      </c>
      <c r="F859" s="281">
        <v>1170.183816</v>
      </c>
      <c r="G859" s="82">
        <f t="shared" si="197"/>
        <v>2.5519121999999925E-2</v>
      </c>
      <c r="H859" s="82">
        <f t="shared" si="198"/>
        <v>1.2769688000000088E-2</v>
      </c>
      <c r="I859" s="82">
        <f t="shared" si="199"/>
        <v>1.6003791000000094E-2</v>
      </c>
      <c r="J859" s="82" t="str">
        <f t="shared" si="200"/>
        <v/>
      </c>
      <c r="K859" s="82" t="str">
        <f t="shared" si="201"/>
        <v/>
      </c>
      <c r="L859" s="82" t="str">
        <f t="shared" si="202"/>
        <v/>
      </c>
      <c r="O859" s="108"/>
      <c r="P859" s="109"/>
      <c r="Q859" s="109"/>
      <c r="R859" s="110"/>
      <c r="S859" s="110"/>
    </row>
    <row r="860" spans="1:19" ht="15.75" customHeight="1" x14ac:dyDescent="0.2">
      <c r="A860" s="211">
        <v>44719</v>
      </c>
      <c r="B860" s="281">
        <v>1067.5512200000001</v>
      </c>
      <c r="C860" s="281">
        <v>1184.550297</v>
      </c>
      <c r="D860" s="281">
        <v>1187.50837</v>
      </c>
      <c r="E860" s="281">
        <v>1041.797951</v>
      </c>
      <c r="F860" s="281">
        <v>1170.102883</v>
      </c>
      <c r="G860" s="82">
        <f t="shared" si="197"/>
        <v>2.5753269000000047E-2</v>
      </c>
      <c r="H860" s="82">
        <f t="shared" si="198"/>
        <v>1.4447413999999981E-2</v>
      </c>
      <c r="I860" s="82">
        <f t="shared" si="199"/>
        <v>1.7405486999999994E-2</v>
      </c>
      <c r="J860" s="82" t="str">
        <f t="shared" si="200"/>
        <v/>
      </c>
      <c r="K860" s="82" t="str">
        <f t="shared" si="201"/>
        <v/>
      </c>
      <c r="L860" s="82" t="str">
        <f t="shared" si="202"/>
        <v/>
      </c>
      <c r="O860" s="108"/>
      <c r="P860" s="109"/>
      <c r="Q860" s="109"/>
      <c r="R860" s="110"/>
      <c r="S860" s="110"/>
    </row>
    <row r="861" spans="1:19" ht="15.75" customHeight="1" x14ac:dyDescent="0.2">
      <c r="A861" s="211">
        <v>44720</v>
      </c>
      <c r="B861" s="281">
        <v>1061.41984</v>
      </c>
      <c r="C861" s="281">
        <v>1177.648338</v>
      </c>
      <c r="D861" s="281">
        <v>1180.6086620000001</v>
      </c>
      <c r="E861" s="281">
        <v>1035.980237</v>
      </c>
      <c r="F861" s="281">
        <v>1163.568677</v>
      </c>
      <c r="G861" s="82">
        <f t="shared" si="197"/>
        <v>2.5439603000000033E-2</v>
      </c>
      <c r="H861" s="82">
        <f t="shared" si="198"/>
        <v>1.4079660999999988E-2</v>
      </c>
      <c r="I861" s="82">
        <f t="shared" si="199"/>
        <v>1.7039985000000115E-2</v>
      </c>
      <c r="J861" s="82" t="str">
        <f t="shared" si="200"/>
        <v/>
      </c>
      <c r="K861" s="82" t="str">
        <f t="shared" si="201"/>
        <v/>
      </c>
      <c r="L861" s="82" t="str">
        <f t="shared" si="202"/>
        <v/>
      </c>
      <c r="O861" s="108"/>
      <c r="P861" s="109"/>
      <c r="Q861" s="109"/>
      <c r="R861" s="110"/>
      <c r="S861" s="110"/>
    </row>
    <row r="862" spans="1:19" ht="15.75" customHeight="1" x14ac:dyDescent="0.2">
      <c r="A862" s="211">
        <v>44721</v>
      </c>
      <c r="B862" s="281">
        <v>1063.33096</v>
      </c>
      <c r="C862" s="281">
        <v>1177.769395</v>
      </c>
      <c r="D862" s="281">
        <v>1181.125168</v>
      </c>
      <c r="E862" s="281">
        <v>1038.0486309999999</v>
      </c>
      <c r="F862" s="281">
        <v>1165.8918080000001</v>
      </c>
      <c r="G862" s="82">
        <f t="shared" si="197"/>
        <v>2.5282329000000117E-2</v>
      </c>
      <c r="H862" s="82">
        <f t="shared" si="198"/>
        <v>1.1877586999999948E-2</v>
      </c>
      <c r="I862" s="82">
        <f t="shared" si="199"/>
        <v>1.5233359999999948E-2</v>
      </c>
      <c r="J862" s="82" t="str">
        <f t="shared" si="200"/>
        <v/>
      </c>
      <c r="K862" s="82" t="str">
        <f t="shared" si="201"/>
        <v/>
      </c>
      <c r="L862" s="82" t="str">
        <f t="shared" si="202"/>
        <v/>
      </c>
      <c r="O862" s="108"/>
      <c r="P862" s="109"/>
      <c r="Q862" s="109"/>
      <c r="R862" s="110"/>
      <c r="S862" s="110"/>
    </row>
    <row r="863" spans="1:19" ht="15.75" customHeight="1" x14ac:dyDescent="0.2">
      <c r="A863" s="211">
        <v>44722</v>
      </c>
      <c r="B863" s="281">
        <v>1045.0375019999999</v>
      </c>
      <c r="C863" s="281">
        <v>1157.447615</v>
      </c>
      <c r="D863" s="281">
        <v>1160.7572720000001</v>
      </c>
      <c r="E863" s="281">
        <v>1021.145033</v>
      </c>
      <c r="F863" s="281">
        <v>1146.9064100000001</v>
      </c>
      <c r="G863" s="82">
        <f t="shared" si="197"/>
        <v>2.3892468999999892E-2</v>
      </c>
      <c r="H863" s="82">
        <f t="shared" si="198"/>
        <v>1.0541204999999991E-2</v>
      </c>
      <c r="I863" s="82">
        <f t="shared" si="199"/>
        <v>1.3850862000000007E-2</v>
      </c>
      <c r="J863" s="82" t="str">
        <f t="shared" si="200"/>
        <v/>
      </c>
      <c r="K863" s="82" t="str">
        <f t="shared" si="201"/>
        <v/>
      </c>
      <c r="L863" s="82" t="str">
        <f t="shared" si="202"/>
        <v/>
      </c>
      <c r="O863" s="108"/>
      <c r="P863" s="109"/>
      <c r="Q863" s="109"/>
      <c r="R863" s="110"/>
      <c r="S863" s="110"/>
    </row>
    <row r="864" spans="1:19" ht="15.75" customHeight="1" x14ac:dyDescent="0.2">
      <c r="A864" s="211">
        <v>44725</v>
      </c>
      <c r="B864" s="281">
        <v>1026.23792</v>
      </c>
      <c r="C864" s="281">
        <v>1133.5820430000001</v>
      </c>
      <c r="D864" s="281">
        <v>1137.4260810000001</v>
      </c>
      <c r="E864" s="281">
        <v>1003.243499</v>
      </c>
      <c r="F864" s="281">
        <v>1126.8001730000001</v>
      </c>
      <c r="G864" s="82">
        <f t="shared" si="197"/>
        <v>2.2994420999999987E-2</v>
      </c>
      <c r="H864" s="82">
        <f t="shared" si="198"/>
        <v>6.7818700000000266E-3</v>
      </c>
      <c r="I864" s="82">
        <f t="shared" si="199"/>
        <v>1.0625907999999981E-2</v>
      </c>
      <c r="J864" s="82" t="str">
        <f t="shared" si="200"/>
        <v/>
      </c>
      <c r="K864" s="82" t="str">
        <f t="shared" si="201"/>
        <v/>
      </c>
      <c r="L864" s="82" t="str">
        <f t="shared" si="202"/>
        <v/>
      </c>
      <c r="O864" s="108"/>
      <c r="P864" s="109"/>
      <c r="Q864" s="109"/>
      <c r="R864" s="110"/>
      <c r="S864" s="110"/>
    </row>
    <row r="865" spans="1:19" ht="15.75" customHeight="1" x14ac:dyDescent="0.2">
      <c r="A865" s="211">
        <v>44726</v>
      </c>
      <c r="B865" s="281">
        <v>1020.97609</v>
      </c>
      <c r="C865" s="281">
        <v>1130.149118</v>
      </c>
      <c r="D865" s="281">
        <v>1133.5091890000001</v>
      </c>
      <c r="E865" s="281">
        <v>997.83006269999998</v>
      </c>
      <c r="F865" s="281">
        <v>1120.7200330000001</v>
      </c>
      <c r="G865" s="82">
        <f t="shared" si="197"/>
        <v>2.3146027300000014E-2</v>
      </c>
      <c r="H865" s="82">
        <f t="shared" si="198"/>
        <v>9.4290849999999864E-3</v>
      </c>
      <c r="I865" s="82">
        <f t="shared" si="199"/>
        <v>1.2789156000000048E-2</v>
      </c>
      <c r="J865" s="82" t="str">
        <f t="shared" si="200"/>
        <v/>
      </c>
      <c r="K865" s="82" t="str">
        <f t="shared" si="201"/>
        <v/>
      </c>
      <c r="L865" s="82" t="str">
        <f t="shared" si="202"/>
        <v/>
      </c>
      <c r="O865" s="108"/>
      <c r="P865" s="109"/>
      <c r="Q865" s="109"/>
      <c r="R865" s="110"/>
      <c r="S865" s="110"/>
    </row>
    <row r="866" spans="1:19" ht="15.75" customHeight="1" x14ac:dyDescent="0.2">
      <c r="A866" s="211">
        <v>44727</v>
      </c>
      <c r="B866" s="281">
        <v>1029.9396819999999</v>
      </c>
      <c r="C866" s="281">
        <v>1139.8182019999999</v>
      </c>
      <c r="D866" s="281">
        <v>1143.2571359999999</v>
      </c>
      <c r="E866" s="281">
        <v>1006.648564</v>
      </c>
      <c r="F866" s="281">
        <v>1130.624597</v>
      </c>
      <c r="G866" s="82">
        <f t="shared" si="197"/>
        <v>2.3291117999999982E-2</v>
      </c>
      <c r="H866" s="82">
        <f t="shared" si="198"/>
        <v>9.1936049999999346E-3</v>
      </c>
      <c r="I866" s="82">
        <f t="shared" si="199"/>
        <v>1.2632538999999951E-2</v>
      </c>
      <c r="J866" s="82" t="str">
        <f t="shared" si="200"/>
        <v/>
      </c>
      <c r="K866" s="82" t="str">
        <f t="shared" si="201"/>
        <v/>
      </c>
      <c r="L866" s="82" t="str">
        <f t="shared" si="202"/>
        <v/>
      </c>
      <c r="O866" s="108"/>
      <c r="P866" s="109"/>
      <c r="Q866" s="109"/>
      <c r="R866" s="110"/>
      <c r="S866" s="110"/>
    </row>
    <row r="867" spans="1:19" ht="15.75" customHeight="1" x14ac:dyDescent="0.2">
      <c r="A867" s="211">
        <v>44728</v>
      </c>
      <c r="B867" s="281">
        <v>1019.98776</v>
      </c>
      <c r="C867" s="281">
        <v>1124.967232</v>
      </c>
      <c r="D867" s="281">
        <v>1129.1216939999999</v>
      </c>
      <c r="E867" s="281">
        <v>998.0604707</v>
      </c>
      <c r="F867" s="281">
        <v>1120.978818</v>
      </c>
      <c r="G867" s="82">
        <f t="shared" si="197"/>
        <v>2.1927289299999982E-2</v>
      </c>
      <c r="H867" s="82">
        <f t="shared" si="198"/>
        <v>3.9884139999999202E-3</v>
      </c>
      <c r="I867" s="82">
        <f t="shared" si="199"/>
        <v>8.1428759999998875E-3</v>
      </c>
      <c r="J867" s="82" t="str">
        <f t="shared" si="200"/>
        <v/>
      </c>
      <c r="K867" s="82" t="str">
        <f t="shared" si="201"/>
        <v/>
      </c>
      <c r="L867" s="82" t="str">
        <f t="shared" si="202"/>
        <v/>
      </c>
      <c r="O867" s="108"/>
      <c r="P867" s="109"/>
      <c r="Q867" s="109"/>
      <c r="R867" s="110"/>
      <c r="S867" s="110"/>
    </row>
    <row r="868" spans="1:19" ht="15.75" customHeight="1" x14ac:dyDescent="0.2">
      <c r="A868" s="211">
        <v>44729</v>
      </c>
      <c r="B868" s="281">
        <v>1022.644278</v>
      </c>
      <c r="C868" s="281">
        <v>1127.38356</v>
      </c>
      <c r="D868" s="281">
        <v>1131.6490590000001</v>
      </c>
      <c r="E868" s="281">
        <v>1000.561056</v>
      </c>
      <c r="F868" s="281">
        <v>1123.7873669999999</v>
      </c>
      <c r="G868" s="82">
        <f t="shared" si="197"/>
        <v>2.2083221999999979E-2</v>
      </c>
      <c r="H868" s="82">
        <f t="shared" si="198"/>
        <v>3.5961930000000847E-3</v>
      </c>
      <c r="I868" s="82">
        <f t="shared" si="199"/>
        <v>7.8616920000001752E-3</v>
      </c>
      <c r="J868" s="82" t="str">
        <f t="shared" si="200"/>
        <v/>
      </c>
      <c r="K868" s="82" t="str">
        <f t="shared" si="201"/>
        <v/>
      </c>
      <c r="L868" s="82" t="str">
        <f t="shared" si="202"/>
        <v/>
      </c>
      <c r="O868" s="108"/>
      <c r="P868" s="109"/>
      <c r="Q868" s="109"/>
      <c r="R868" s="110"/>
      <c r="S868" s="110"/>
    </row>
    <row r="869" spans="1:19" ht="15.75" customHeight="1" x14ac:dyDescent="0.2">
      <c r="A869" s="211">
        <v>44732</v>
      </c>
      <c r="B869" s="281">
        <v>1025.33816</v>
      </c>
      <c r="C869" s="281">
        <v>1132.5640189999999</v>
      </c>
      <c r="D869" s="281">
        <v>1136.4093989999999</v>
      </c>
      <c r="E869" s="281">
        <v>1002.839246</v>
      </c>
      <c r="F869" s="281">
        <v>1126.3461339999999</v>
      </c>
      <c r="G869" s="82">
        <f t="shared" si="197"/>
        <v>2.2498914000000012E-2</v>
      </c>
      <c r="H869" s="82">
        <f t="shared" si="198"/>
        <v>6.2178850000000237E-3</v>
      </c>
      <c r="I869" s="82">
        <f t="shared" si="199"/>
        <v>1.0063265000000002E-2</v>
      </c>
      <c r="J869" s="82" t="str">
        <f t="shared" si="200"/>
        <v/>
      </c>
      <c r="K869" s="82" t="str">
        <f t="shared" si="201"/>
        <v/>
      </c>
      <c r="L869" s="82" t="str">
        <f t="shared" si="202"/>
        <v/>
      </c>
      <c r="O869" s="108"/>
      <c r="P869" s="109"/>
      <c r="Q869" s="109"/>
      <c r="R869" s="110"/>
      <c r="S869" s="110"/>
    </row>
    <row r="870" spans="1:19" ht="15.75" customHeight="1" x14ac:dyDescent="0.2">
      <c r="A870" s="211">
        <v>44733</v>
      </c>
      <c r="B870" s="281">
        <v>1024.474545</v>
      </c>
      <c r="C870" s="281">
        <v>1131.9986140000001</v>
      </c>
      <c r="D870" s="281">
        <v>1135.7649449999999</v>
      </c>
      <c r="E870" s="281">
        <v>1001.705653</v>
      </c>
      <c r="F870" s="281">
        <v>1125.07293</v>
      </c>
      <c r="G870" s="82">
        <f t="shared" si="197"/>
        <v>2.2768892000000051E-2</v>
      </c>
      <c r="H870" s="82">
        <f t="shared" si="198"/>
        <v>6.9256840000000465E-3</v>
      </c>
      <c r="I870" s="82">
        <f t="shared" si="199"/>
        <v>1.0692014999999855E-2</v>
      </c>
      <c r="J870" s="82" t="str">
        <f t="shared" si="200"/>
        <v/>
      </c>
      <c r="K870" s="82" t="str">
        <f t="shared" si="201"/>
        <v/>
      </c>
      <c r="L870" s="82" t="str">
        <f t="shared" si="202"/>
        <v/>
      </c>
      <c r="O870" s="108"/>
      <c r="P870" s="109"/>
      <c r="Q870" s="109"/>
      <c r="R870" s="110"/>
      <c r="S870" s="110"/>
    </row>
    <row r="871" spans="1:19" ht="15.75" customHeight="1" x14ac:dyDescent="0.2">
      <c r="A871" s="211">
        <v>44734</v>
      </c>
      <c r="B871" s="281">
        <v>1025.1873900000001</v>
      </c>
      <c r="C871" s="281">
        <v>1131.1954639999999</v>
      </c>
      <c r="D871" s="281">
        <v>1135.274821</v>
      </c>
      <c r="E871" s="281">
        <v>1002.78871</v>
      </c>
      <c r="F871" s="281">
        <v>1126.2893730000001</v>
      </c>
      <c r="G871" s="82">
        <f t="shared" si="197"/>
        <v>2.2398680000000015E-2</v>
      </c>
      <c r="H871" s="82">
        <f t="shared" si="198"/>
        <v>4.906090999999833E-3</v>
      </c>
      <c r="I871" s="82">
        <f t="shared" si="199"/>
        <v>8.9854479999999064E-3</v>
      </c>
      <c r="J871" s="82" t="str">
        <f t="shared" si="200"/>
        <v/>
      </c>
      <c r="K871" s="82" t="str">
        <f t="shared" si="201"/>
        <v/>
      </c>
      <c r="L871" s="82" t="str">
        <f t="shared" si="202"/>
        <v/>
      </c>
      <c r="O871" s="108"/>
      <c r="P871" s="109"/>
      <c r="Q871" s="109"/>
      <c r="R871" s="110"/>
      <c r="S871" s="110"/>
    </row>
    <row r="872" spans="1:19" ht="15.75" customHeight="1" x14ac:dyDescent="0.2">
      <c r="A872" s="211">
        <v>44735</v>
      </c>
      <c r="B872" s="281">
        <v>1030.24739</v>
      </c>
      <c r="C872" s="281">
        <v>1134.957345</v>
      </c>
      <c r="D872" s="281">
        <v>1139.412225</v>
      </c>
      <c r="E872" s="281">
        <v>1008.013388</v>
      </c>
      <c r="F872" s="281">
        <v>1132.1575089999999</v>
      </c>
      <c r="G872" s="82">
        <f t="shared" si="197"/>
        <v>2.2234002000000034E-2</v>
      </c>
      <c r="H872" s="82">
        <f t="shared" si="198"/>
        <v>2.7998360000001414E-3</v>
      </c>
      <c r="I872" s="82">
        <f t="shared" si="199"/>
        <v>7.2547160000001444E-3</v>
      </c>
      <c r="J872" s="82" t="str">
        <f t="shared" si="200"/>
        <v/>
      </c>
      <c r="K872" s="82" t="str">
        <f t="shared" si="201"/>
        <v/>
      </c>
      <c r="L872" s="82" t="str">
        <f t="shared" si="202"/>
        <v/>
      </c>
      <c r="O872" s="108"/>
      <c r="P872" s="109"/>
      <c r="Q872" s="109"/>
      <c r="R872" s="110"/>
      <c r="S872" s="110"/>
    </row>
    <row r="873" spans="1:19" ht="15.75" customHeight="1" x14ac:dyDescent="0.2">
      <c r="A873" s="211">
        <v>44736</v>
      </c>
      <c r="B873" s="281">
        <v>1033.9388980000001</v>
      </c>
      <c r="C873" s="281">
        <v>1141.8435050000001</v>
      </c>
      <c r="D873" s="281">
        <v>1145.7642020000001</v>
      </c>
      <c r="E873" s="281">
        <v>1011.169629</v>
      </c>
      <c r="F873" s="281">
        <v>1135.7024630000001</v>
      </c>
      <c r="G873" s="82">
        <f t="shared" si="197"/>
        <v>2.2769269000000123E-2</v>
      </c>
      <c r="H873" s="82">
        <f t="shared" si="198"/>
        <v>6.1410419999999707E-3</v>
      </c>
      <c r="I873" s="82">
        <f t="shared" si="199"/>
        <v>1.0061738999999988E-2</v>
      </c>
      <c r="J873" s="82" t="str">
        <f t="shared" si="200"/>
        <v/>
      </c>
      <c r="K873" s="82" t="str">
        <f t="shared" si="201"/>
        <v/>
      </c>
      <c r="L873" s="82" t="str">
        <f t="shared" si="202"/>
        <v/>
      </c>
      <c r="O873" s="108"/>
      <c r="P873" s="109"/>
      <c r="Q873" s="109"/>
      <c r="R873" s="110"/>
      <c r="S873" s="110"/>
    </row>
    <row r="874" spans="1:19" ht="15.75" customHeight="1" x14ac:dyDescent="0.2">
      <c r="A874" s="211">
        <v>44739</v>
      </c>
      <c r="B874" s="281">
        <v>1032.10112</v>
      </c>
      <c r="C874" s="281">
        <v>1140.7471539999999</v>
      </c>
      <c r="D874" s="281">
        <v>1144.4787879999999</v>
      </c>
      <c r="E874" s="281">
        <v>1009.280991</v>
      </c>
      <c r="F874" s="281">
        <v>1133.581226</v>
      </c>
      <c r="G874" s="82">
        <f t="shared" si="197"/>
        <v>2.2820129000000064E-2</v>
      </c>
      <c r="H874" s="82">
        <f t="shared" si="198"/>
        <v>7.1659279999998944E-3</v>
      </c>
      <c r="I874" s="82">
        <f t="shared" si="199"/>
        <v>1.089756199999988E-2</v>
      </c>
      <c r="J874" s="82" t="str">
        <f t="shared" si="200"/>
        <v/>
      </c>
      <c r="K874" s="82" t="str">
        <f t="shared" si="201"/>
        <v/>
      </c>
      <c r="L874" s="82" t="str">
        <f t="shared" si="202"/>
        <v/>
      </c>
      <c r="O874" s="108"/>
      <c r="P874" s="109"/>
      <c r="Q874" s="109"/>
      <c r="R874" s="110"/>
      <c r="S874" s="110"/>
    </row>
    <row r="875" spans="1:19" ht="15.75" customHeight="1" x14ac:dyDescent="0.2">
      <c r="A875" s="211">
        <v>44740</v>
      </c>
      <c r="B875" s="281">
        <v>1028.5617360000001</v>
      </c>
      <c r="C875" s="281">
        <v>1135.054684</v>
      </c>
      <c r="D875" s="281">
        <v>1139.1209409999999</v>
      </c>
      <c r="E875" s="281">
        <v>1006.351625</v>
      </c>
      <c r="F875" s="281">
        <v>1130.2910879999999</v>
      </c>
      <c r="G875" s="82">
        <f t="shared" si="197"/>
        <v>2.2210111000000098E-2</v>
      </c>
      <c r="H875" s="82">
        <f t="shared" si="198"/>
        <v>4.7635960000000071E-3</v>
      </c>
      <c r="I875" s="82">
        <f t="shared" si="199"/>
        <v>8.829852999999957E-3</v>
      </c>
      <c r="J875" s="82" t="str">
        <f t="shared" si="200"/>
        <v/>
      </c>
      <c r="K875" s="82" t="str">
        <f t="shared" si="201"/>
        <v/>
      </c>
      <c r="L875" s="82" t="str">
        <f t="shared" si="202"/>
        <v/>
      </c>
      <c r="O875" s="108"/>
      <c r="P875" s="109"/>
      <c r="Q875" s="109"/>
      <c r="R875" s="110"/>
      <c r="S875" s="110"/>
    </row>
    <row r="876" spans="1:19" ht="15.75" customHeight="1" x14ac:dyDescent="0.2">
      <c r="A876" s="211">
        <v>44741</v>
      </c>
      <c r="B876" s="281">
        <v>1030.6123600000001</v>
      </c>
      <c r="C876" s="281">
        <v>1136.4298120000001</v>
      </c>
      <c r="D876" s="281">
        <v>1140.6774089999999</v>
      </c>
      <c r="E876" s="281">
        <v>1008.678797</v>
      </c>
      <c r="F876" s="281">
        <v>1132.904867</v>
      </c>
      <c r="G876" s="82">
        <f t="shared" si="197"/>
        <v>2.1933563000000048E-2</v>
      </c>
      <c r="H876" s="82">
        <f t="shared" si="198"/>
        <v>3.524945000000116E-3</v>
      </c>
      <c r="I876" s="82">
        <f t="shared" si="199"/>
        <v>7.7725419999999301E-3</v>
      </c>
      <c r="J876" s="82" t="str">
        <f t="shared" si="200"/>
        <v/>
      </c>
      <c r="K876" s="82" t="str">
        <f t="shared" si="201"/>
        <v/>
      </c>
      <c r="L876" s="82" t="str">
        <f t="shared" si="202"/>
        <v/>
      </c>
      <c r="O876" s="108"/>
      <c r="P876" s="109"/>
      <c r="Q876" s="109"/>
      <c r="R876" s="110"/>
      <c r="S876" s="110"/>
    </row>
    <row r="877" spans="1:19" ht="15.75" customHeight="1" x14ac:dyDescent="0.2">
      <c r="A877" s="211">
        <v>44742</v>
      </c>
      <c r="B877" s="281">
        <v>1032.557307</v>
      </c>
      <c r="C877" s="281">
        <v>1136.0563520000001</v>
      </c>
      <c r="D877" s="281">
        <v>1140.803308</v>
      </c>
      <c r="E877" s="281">
        <v>1010.856016</v>
      </c>
      <c r="F877" s="281">
        <v>1135.3502269999999</v>
      </c>
      <c r="G877" s="82">
        <f t="shared" si="197"/>
        <v>2.1701291000000084E-2</v>
      </c>
      <c r="H877" s="82">
        <f t="shared" si="198"/>
        <v>7.0612500000015639E-4</v>
      </c>
      <c r="I877" s="82">
        <f t="shared" si="199"/>
        <v>5.4530810000001113E-3</v>
      </c>
      <c r="J877" s="82" t="str">
        <f t="shared" si="200"/>
        <v/>
      </c>
      <c r="K877" s="82" t="str">
        <f t="shared" si="201"/>
        <v/>
      </c>
      <c r="L877" s="82" t="str">
        <f t="shared" si="202"/>
        <v/>
      </c>
      <c r="O877" s="108"/>
      <c r="P877" s="109"/>
      <c r="Q877" s="109"/>
      <c r="R877" s="110"/>
      <c r="S877" s="110"/>
    </row>
    <row r="878" spans="1:19" ht="15.75" customHeight="1" x14ac:dyDescent="0.2">
      <c r="A878" s="211">
        <v>44746</v>
      </c>
      <c r="B878" s="281">
        <v>1038.512545</v>
      </c>
      <c r="C878" s="281">
        <v>1143.3338610000001</v>
      </c>
      <c r="D878" s="281">
        <v>1147.966662</v>
      </c>
      <c r="E878" s="281">
        <v>1016.608561</v>
      </c>
      <c r="F878" s="281">
        <v>1141.8112389999999</v>
      </c>
      <c r="G878" s="82">
        <f t="shared" si="197"/>
        <v>2.1903984000000036E-2</v>
      </c>
      <c r="H878" s="82">
        <f t="shared" si="198"/>
        <v>1.5226220000001832E-3</v>
      </c>
      <c r="I878" s="82">
        <f t="shared" si="199"/>
        <v>6.1554230000001554E-3</v>
      </c>
      <c r="J878" s="82" t="str">
        <f t="shared" si="200"/>
        <v/>
      </c>
      <c r="K878" s="82" t="str">
        <f t="shared" si="201"/>
        <v/>
      </c>
      <c r="L878" s="82" t="str">
        <f t="shared" si="202"/>
        <v/>
      </c>
      <c r="O878" s="108"/>
      <c r="P878" s="109"/>
      <c r="Q878" s="109"/>
      <c r="R878" s="110"/>
      <c r="S878" s="110"/>
    </row>
    <row r="879" spans="1:19" ht="15.75" customHeight="1" x14ac:dyDescent="0.2">
      <c r="A879" s="211">
        <v>44747</v>
      </c>
      <c r="B879" s="281">
        <v>1041.8937570000001</v>
      </c>
      <c r="C879" s="281">
        <v>1146.189255</v>
      </c>
      <c r="D879" s="281">
        <v>1151.006331</v>
      </c>
      <c r="E879" s="281">
        <v>1020.231587</v>
      </c>
      <c r="F879" s="281">
        <v>1145.880467</v>
      </c>
      <c r="G879" s="82">
        <f t="shared" si="197"/>
        <v>2.166217000000006E-2</v>
      </c>
      <c r="H879" s="82">
        <f t="shared" si="198"/>
        <v>3.087880000000496E-4</v>
      </c>
      <c r="I879" s="82">
        <f t="shared" si="199"/>
        <v>5.1258640000000927E-3</v>
      </c>
      <c r="J879" s="82" t="str">
        <f t="shared" si="200"/>
        <v/>
      </c>
      <c r="K879" s="82" t="str">
        <f t="shared" si="201"/>
        <v/>
      </c>
      <c r="L879" s="82" t="str">
        <f t="shared" si="202"/>
        <v/>
      </c>
      <c r="O879" s="108"/>
      <c r="P879" s="109"/>
      <c r="Q879" s="109"/>
      <c r="R879" s="110"/>
      <c r="S879" s="110"/>
    </row>
    <row r="880" spans="1:19" ht="15.75" customHeight="1" x14ac:dyDescent="0.2">
      <c r="A880" s="211">
        <v>44748</v>
      </c>
      <c r="B880" s="281">
        <v>1037.933567</v>
      </c>
      <c r="C880" s="281">
        <v>1142.7702839999999</v>
      </c>
      <c r="D880" s="281">
        <v>1147.3860950000001</v>
      </c>
      <c r="E880" s="281">
        <v>1015.997934</v>
      </c>
      <c r="F880" s="281">
        <v>1141.125409</v>
      </c>
      <c r="G880" s="82">
        <f t="shared" si="197"/>
        <v>2.1935633000000052E-2</v>
      </c>
      <c r="H880" s="82">
        <f t="shared" si="198"/>
        <v>1.6448749999999563E-3</v>
      </c>
      <c r="I880" s="82">
        <f t="shared" si="199"/>
        <v>6.2606860000000777E-3</v>
      </c>
      <c r="J880" s="82" t="str">
        <f t="shared" si="200"/>
        <v/>
      </c>
      <c r="K880" s="82" t="str">
        <f t="shared" si="201"/>
        <v/>
      </c>
      <c r="L880" s="82" t="str">
        <f t="shared" si="202"/>
        <v/>
      </c>
      <c r="O880" s="108"/>
      <c r="P880" s="109"/>
      <c r="Q880" s="109"/>
      <c r="R880" s="110"/>
      <c r="S880" s="110"/>
    </row>
    <row r="881" spans="1:19" ht="15.75" customHeight="1" x14ac:dyDescent="0.2">
      <c r="A881" s="211">
        <v>44749</v>
      </c>
      <c r="B881" s="281">
        <v>1041.515461</v>
      </c>
      <c r="C881" s="281">
        <v>1149.1702379999999</v>
      </c>
      <c r="D881" s="281">
        <v>1153.3226990000001</v>
      </c>
      <c r="E881" s="281">
        <v>1019.101088</v>
      </c>
      <c r="F881" s="281">
        <v>1144.610739</v>
      </c>
      <c r="G881" s="82">
        <f t="shared" si="197"/>
        <v>2.2414372999999956E-2</v>
      </c>
      <c r="H881" s="82">
        <f t="shared" si="198"/>
        <v>4.5594989999999599E-3</v>
      </c>
      <c r="I881" s="82">
        <f t="shared" si="199"/>
        <v>8.7119600000000897E-3</v>
      </c>
      <c r="J881" s="82" t="str">
        <f t="shared" si="200"/>
        <v/>
      </c>
      <c r="K881" s="82" t="str">
        <f t="shared" si="201"/>
        <v/>
      </c>
      <c r="L881" s="82" t="str">
        <f t="shared" si="202"/>
        <v/>
      </c>
      <c r="O881" s="108"/>
      <c r="P881" s="109"/>
      <c r="Q881" s="109"/>
      <c r="R881" s="110"/>
      <c r="S881" s="110"/>
    </row>
    <row r="882" spans="1:19" ht="15.75" customHeight="1" x14ac:dyDescent="0.2">
      <c r="A882" s="211">
        <v>44750</v>
      </c>
      <c r="B882" s="281">
        <v>1039.5640330000001</v>
      </c>
      <c r="C882" s="281">
        <v>1146.4260839999999</v>
      </c>
      <c r="D882" s="281">
        <v>1150.6860879999999</v>
      </c>
      <c r="E882" s="281">
        <v>1017.126769</v>
      </c>
      <c r="F882" s="281">
        <v>1142.393268</v>
      </c>
      <c r="G882" s="82">
        <f t="shared" si="197"/>
        <v>2.2437264000000141E-2</v>
      </c>
      <c r="H882" s="82">
        <f t="shared" si="198"/>
        <v>4.0328159999999114E-3</v>
      </c>
      <c r="I882" s="82">
        <f t="shared" si="199"/>
        <v>8.2928199999998918E-3</v>
      </c>
      <c r="J882" s="82" t="str">
        <f t="shared" si="200"/>
        <v/>
      </c>
      <c r="K882" s="82" t="str">
        <f t="shared" si="201"/>
        <v/>
      </c>
      <c r="L882" s="82" t="str">
        <f t="shared" si="202"/>
        <v/>
      </c>
      <c r="O882" s="108"/>
      <c r="P882" s="109"/>
      <c r="Q882" s="109"/>
      <c r="R882" s="110"/>
      <c r="S882" s="110"/>
    </row>
    <row r="883" spans="1:19" ht="15.75" customHeight="1" x14ac:dyDescent="0.2">
      <c r="A883" s="211">
        <v>44753</v>
      </c>
      <c r="B883" s="281">
        <v>1036.2036069999999</v>
      </c>
      <c r="C883" s="281">
        <v>1141.965246</v>
      </c>
      <c r="D883" s="281">
        <v>1146.3587930000001</v>
      </c>
      <c r="E883" s="281">
        <v>1014.226577</v>
      </c>
      <c r="F883" s="281">
        <v>1139.135896</v>
      </c>
      <c r="G883" s="82">
        <f t="shared" si="197"/>
        <v>2.1977029999999901E-2</v>
      </c>
      <c r="H883" s="82">
        <f t="shared" si="198"/>
        <v>2.8293499999999766E-3</v>
      </c>
      <c r="I883" s="82">
        <f t="shared" si="199"/>
        <v>7.222897000000103E-3</v>
      </c>
      <c r="J883" s="82" t="str">
        <f t="shared" si="200"/>
        <v/>
      </c>
      <c r="K883" s="82" t="str">
        <f t="shared" si="201"/>
        <v/>
      </c>
      <c r="L883" s="82" t="str">
        <f t="shared" si="202"/>
        <v/>
      </c>
      <c r="O883" s="108"/>
      <c r="P883" s="109"/>
      <c r="Q883" s="109"/>
      <c r="R883" s="110"/>
      <c r="S883" s="110"/>
    </row>
    <row r="884" spans="1:19" ht="15.75" customHeight="1" x14ac:dyDescent="0.2">
      <c r="A884" s="211">
        <v>44754</v>
      </c>
      <c r="B884" s="281">
        <v>1035.7216470000001</v>
      </c>
      <c r="C884" s="281">
        <v>1140.1555639999999</v>
      </c>
      <c r="D884" s="281">
        <v>1144.79654</v>
      </c>
      <c r="E884" s="281">
        <v>1014.1673929999999</v>
      </c>
      <c r="F884" s="281">
        <v>1139.069424</v>
      </c>
      <c r="G884" s="82">
        <f t="shared" si="197"/>
        <v>2.1554254000000127E-2</v>
      </c>
      <c r="H884" s="82">
        <f t="shared" si="198"/>
        <v>1.0861399999998866E-3</v>
      </c>
      <c r="I884" s="82">
        <f t="shared" si="199"/>
        <v>5.7271160000000234E-3</v>
      </c>
      <c r="J884" s="82" t="str">
        <f t="shared" si="200"/>
        <v/>
      </c>
      <c r="K884" s="82" t="str">
        <f t="shared" si="201"/>
        <v/>
      </c>
      <c r="L884" s="82" t="str">
        <f t="shared" si="202"/>
        <v/>
      </c>
      <c r="O884" s="108"/>
      <c r="P884" s="109"/>
      <c r="Q884" s="109"/>
      <c r="R884" s="110"/>
      <c r="S884" s="110"/>
    </row>
    <row r="885" spans="1:19" ht="15.75" customHeight="1" x14ac:dyDescent="0.2">
      <c r="A885" s="211">
        <v>44755</v>
      </c>
      <c r="B885" s="281">
        <v>1034.506605</v>
      </c>
      <c r="C885" s="281">
        <v>1138.8363509999999</v>
      </c>
      <c r="D885" s="281">
        <v>1143.468304</v>
      </c>
      <c r="E885" s="281">
        <v>1013.201406</v>
      </c>
      <c r="F885" s="281">
        <v>1137.9844680000001</v>
      </c>
      <c r="G885" s="82">
        <f t="shared" si="197"/>
        <v>2.1305199000000018E-2</v>
      </c>
      <c r="H885" s="82">
        <f t="shared" si="198"/>
        <v>8.5188299999981612E-4</v>
      </c>
      <c r="I885" s="82">
        <f t="shared" si="199"/>
        <v>5.4838359999998827E-3</v>
      </c>
      <c r="J885" s="82" t="str">
        <f t="shared" si="200"/>
        <v/>
      </c>
      <c r="K885" s="82" t="str">
        <f t="shared" si="201"/>
        <v/>
      </c>
      <c r="L885" s="82" t="str">
        <f t="shared" si="202"/>
        <v/>
      </c>
      <c r="O885" s="108"/>
      <c r="P885" s="109"/>
      <c r="Q885" s="109"/>
      <c r="R885" s="110"/>
      <c r="S885" s="110"/>
    </row>
    <row r="886" spans="1:19" ht="15.75" customHeight="1" x14ac:dyDescent="0.2">
      <c r="A886" s="211">
        <v>44756</v>
      </c>
      <c r="B886" s="281">
        <v>1032.303762</v>
      </c>
      <c r="C886" s="281">
        <v>1135.4206730000001</v>
      </c>
      <c r="D886" s="281">
        <v>1140.2360679999999</v>
      </c>
      <c r="E886" s="281">
        <v>1010.96389</v>
      </c>
      <c r="F886" s="281">
        <v>1135.4713859999999</v>
      </c>
      <c r="G886" s="82">
        <f t="shared" si="197"/>
        <v>2.1339872000000013E-2</v>
      </c>
      <c r="H886" s="82" t="str">
        <f t="shared" si="198"/>
        <v/>
      </c>
      <c r="I886" s="82">
        <f t="shared" si="199"/>
        <v>4.7646819999999932E-3</v>
      </c>
      <c r="J886" s="82" t="str">
        <f t="shared" si="200"/>
        <v/>
      </c>
      <c r="K886" s="82">
        <f t="shared" si="201"/>
        <v>-5.0712999999859678E-5</v>
      </c>
      <c r="L886" s="82" t="str">
        <f t="shared" si="202"/>
        <v/>
      </c>
      <c r="O886" s="108"/>
      <c r="P886" s="109"/>
      <c r="Q886" s="109"/>
      <c r="R886" s="110"/>
      <c r="S886" s="110"/>
    </row>
    <row r="887" spans="1:19" ht="15.75" customHeight="1" x14ac:dyDescent="0.2">
      <c r="A887" s="211">
        <v>44757</v>
      </c>
      <c r="B887" s="281">
        <v>1037.586427</v>
      </c>
      <c r="C887" s="281">
        <v>1141.9836600000001</v>
      </c>
      <c r="D887" s="281">
        <v>1146.676839</v>
      </c>
      <c r="E887" s="281">
        <v>1015.970286</v>
      </c>
      <c r="F887" s="281">
        <v>1141.0943560000001</v>
      </c>
      <c r="G887" s="82">
        <f t="shared" si="197"/>
        <v>2.1616140999999971E-2</v>
      </c>
      <c r="H887" s="82">
        <f t="shared" si="198"/>
        <v>8.8930400000003832E-4</v>
      </c>
      <c r="I887" s="82">
        <f t="shared" si="199"/>
        <v>5.5824829999999107E-3</v>
      </c>
      <c r="J887" s="82" t="str">
        <f t="shared" si="200"/>
        <v/>
      </c>
      <c r="K887" s="82" t="str">
        <f t="shared" si="201"/>
        <v/>
      </c>
      <c r="L887" s="82" t="str">
        <f t="shared" si="202"/>
        <v/>
      </c>
      <c r="O887" s="108"/>
      <c r="P887" s="109"/>
      <c r="Q887" s="109"/>
      <c r="R887" s="110"/>
      <c r="S887" s="110"/>
    </row>
    <row r="888" spans="1:19" ht="15.75" customHeight="1" x14ac:dyDescent="0.2">
      <c r="A888" s="211">
        <v>44760</v>
      </c>
      <c r="B888" s="281">
        <v>1037.304607</v>
      </c>
      <c r="C888" s="281">
        <v>1141.8077029999999</v>
      </c>
      <c r="D888" s="281">
        <v>1146.473418</v>
      </c>
      <c r="E888" s="281">
        <v>1015.874054</v>
      </c>
      <c r="F888" s="281">
        <v>1140.9862720000001</v>
      </c>
      <c r="G888" s="82">
        <f t="shared" si="197"/>
        <v>2.1430553000000033E-2</v>
      </c>
      <c r="H888" s="82">
        <f t="shared" si="198"/>
        <v>8.2143099999984774E-4</v>
      </c>
      <c r="I888" s="82">
        <f t="shared" si="199"/>
        <v>5.4871459999999385E-3</v>
      </c>
      <c r="J888" s="82" t="str">
        <f t="shared" si="200"/>
        <v/>
      </c>
      <c r="K888" s="82" t="str">
        <f t="shared" si="201"/>
        <v/>
      </c>
      <c r="L888" s="82" t="str">
        <f t="shared" si="202"/>
        <v/>
      </c>
      <c r="O888" s="108"/>
      <c r="P888" s="109"/>
      <c r="Q888" s="109"/>
      <c r="R888" s="110"/>
      <c r="S888" s="110"/>
    </row>
    <row r="889" spans="1:19" ht="15.75" customHeight="1" x14ac:dyDescent="0.2">
      <c r="A889" s="211">
        <v>44761</v>
      </c>
      <c r="B889" s="281">
        <v>1045.2968310000001</v>
      </c>
      <c r="C889" s="281">
        <v>1151.618845</v>
      </c>
      <c r="D889" s="281">
        <v>1156.122703</v>
      </c>
      <c r="E889" s="281">
        <v>1023.224225</v>
      </c>
      <c r="F889" s="281">
        <v>1149.241669</v>
      </c>
      <c r="G889" s="82">
        <f t="shared" si="197"/>
        <v>2.2072606000000064E-2</v>
      </c>
      <c r="H889" s="82">
        <f t="shared" si="198"/>
        <v>2.3771759999999631E-3</v>
      </c>
      <c r="I889" s="82">
        <f t="shared" si="199"/>
        <v>6.8810339999999994E-3</v>
      </c>
      <c r="J889" s="82" t="str">
        <f t="shared" si="200"/>
        <v/>
      </c>
      <c r="K889" s="82" t="str">
        <f t="shared" si="201"/>
        <v/>
      </c>
      <c r="L889" s="82" t="str">
        <f t="shared" si="202"/>
        <v/>
      </c>
      <c r="O889" s="108"/>
      <c r="P889" s="109"/>
      <c r="Q889" s="109"/>
      <c r="R889" s="110"/>
      <c r="S889" s="110"/>
    </row>
    <row r="890" spans="1:19" ht="15.75" customHeight="1" x14ac:dyDescent="0.2">
      <c r="A890" s="211">
        <v>44762</v>
      </c>
      <c r="B890" s="281">
        <v>1045.9295870000001</v>
      </c>
      <c r="C890" s="281">
        <v>1152.4959389999999</v>
      </c>
      <c r="D890" s="281">
        <v>1156.9674050000001</v>
      </c>
      <c r="E890" s="281">
        <v>1023.794656</v>
      </c>
      <c r="F890" s="281">
        <v>1149.8823540000001</v>
      </c>
      <c r="G890" s="82">
        <f t="shared" si="197"/>
        <v>2.2134931000000052E-2</v>
      </c>
      <c r="H890" s="82">
        <f t="shared" si="198"/>
        <v>2.6135849999998299E-3</v>
      </c>
      <c r="I890" s="82">
        <f t="shared" si="199"/>
        <v>7.085051000000021E-3</v>
      </c>
      <c r="J890" s="82" t="str">
        <f t="shared" si="200"/>
        <v/>
      </c>
      <c r="K890" s="82" t="str">
        <f t="shared" si="201"/>
        <v/>
      </c>
      <c r="L890" s="82" t="str">
        <f t="shared" si="202"/>
        <v/>
      </c>
      <c r="O890" s="108"/>
      <c r="P890" s="109"/>
      <c r="Q890" s="109"/>
      <c r="R890" s="110"/>
      <c r="S890" s="110"/>
    </row>
    <row r="891" spans="1:19" ht="15.75" customHeight="1" x14ac:dyDescent="0.2">
      <c r="A891" s="211">
        <v>44763</v>
      </c>
      <c r="B891" s="281">
        <v>1055.7297370000001</v>
      </c>
      <c r="C891" s="281">
        <v>1162.5823250000001</v>
      </c>
      <c r="D891" s="281">
        <v>1167.2346689999999</v>
      </c>
      <c r="E891" s="281">
        <v>1033.4869470000001</v>
      </c>
      <c r="F891" s="281">
        <v>1160.7683199999999</v>
      </c>
      <c r="G891" s="82">
        <f t="shared" si="197"/>
        <v>2.2242790000000012E-2</v>
      </c>
      <c r="H891" s="82">
        <f t="shared" si="198"/>
        <v>1.8140050000001794E-3</v>
      </c>
      <c r="I891" s="82">
        <f t="shared" si="199"/>
        <v>6.4663490000000361E-3</v>
      </c>
      <c r="J891" s="82" t="str">
        <f t="shared" si="200"/>
        <v/>
      </c>
      <c r="K891" s="82" t="str">
        <f t="shared" si="201"/>
        <v/>
      </c>
      <c r="L891" s="82" t="str">
        <f t="shared" si="202"/>
        <v/>
      </c>
      <c r="O891" s="108"/>
      <c r="P891" s="109"/>
      <c r="Q891" s="109"/>
      <c r="R891" s="110"/>
      <c r="S891" s="110"/>
    </row>
    <row r="892" spans="1:19" ht="15.75" customHeight="1" x14ac:dyDescent="0.2">
      <c r="A892" s="211">
        <v>44764</v>
      </c>
      <c r="B892" s="281">
        <v>1058.563977</v>
      </c>
      <c r="C892" s="281">
        <v>1165.004418</v>
      </c>
      <c r="D892" s="281">
        <v>1169.805644</v>
      </c>
      <c r="E892" s="281">
        <v>1036.705033</v>
      </c>
      <c r="F892" s="281">
        <v>1164.382736</v>
      </c>
      <c r="G892" s="82">
        <f t="shared" si="197"/>
        <v>2.1858944000000064E-2</v>
      </c>
      <c r="H892" s="82">
        <f t="shared" si="198"/>
        <v>6.2168199999996436E-4</v>
      </c>
      <c r="I892" s="82">
        <f t="shared" si="199"/>
        <v>5.4229080000000067E-3</v>
      </c>
      <c r="J892" s="82" t="str">
        <f t="shared" si="200"/>
        <v/>
      </c>
      <c r="K892" s="82" t="str">
        <f t="shared" si="201"/>
        <v/>
      </c>
      <c r="L892" s="82" t="str">
        <f t="shared" si="202"/>
        <v/>
      </c>
      <c r="O892" s="108"/>
      <c r="P892" s="109"/>
      <c r="Q892" s="109"/>
      <c r="R892" s="110"/>
      <c r="S892" s="110"/>
    </row>
    <row r="893" spans="1:19" ht="15.75" customHeight="1" x14ac:dyDescent="0.2">
      <c r="A893" s="211">
        <v>44767</v>
      </c>
      <c r="B893" s="281">
        <v>1056.1307569999999</v>
      </c>
      <c r="C893" s="281">
        <v>1162.561843</v>
      </c>
      <c r="D893" s="281">
        <v>1167.3061190000001</v>
      </c>
      <c r="E893" s="281">
        <v>1034.238793</v>
      </c>
      <c r="F893" s="281">
        <v>1161.6127610000001</v>
      </c>
      <c r="G893" s="82">
        <f t="shared" si="197"/>
        <v>2.1891963999999917E-2</v>
      </c>
      <c r="H893" s="82">
        <f t="shared" si="198"/>
        <v>9.4908199999986205E-4</v>
      </c>
      <c r="I893" s="82">
        <f t="shared" si="199"/>
        <v>5.6933579999999895E-3</v>
      </c>
      <c r="J893" s="82" t="str">
        <f t="shared" si="200"/>
        <v/>
      </c>
      <c r="K893" s="82" t="str">
        <f t="shared" si="201"/>
        <v/>
      </c>
      <c r="L893" s="82" t="str">
        <f t="shared" si="202"/>
        <v/>
      </c>
      <c r="O893" s="108"/>
      <c r="P893" s="109"/>
      <c r="Q893" s="109"/>
      <c r="R893" s="110"/>
      <c r="S893" s="110"/>
    </row>
    <row r="894" spans="1:19" ht="15.75" customHeight="1" x14ac:dyDescent="0.2">
      <c r="A894" s="211">
        <v>44768</v>
      </c>
      <c r="B894" s="281">
        <v>1054.2895370000001</v>
      </c>
      <c r="C894" s="281">
        <v>1159.3413519999999</v>
      </c>
      <c r="D894" s="281">
        <v>1164.310281</v>
      </c>
      <c r="E894" s="281">
        <v>1032.798761</v>
      </c>
      <c r="F894" s="281">
        <v>1159.995379</v>
      </c>
      <c r="G894" s="82">
        <f t="shared" si="197"/>
        <v>2.1490776000000097E-2</v>
      </c>
      <c r="H894" s="82" t="str">
        <f t="shared" si="198"/>
        <v/>
      </c>
      <c r="I894" s="82">
        <f t="shared" si="199"/>
        <v>4.3149020000000744E-3</v>
      </c>
      <c r="J894" s="82" t="str">
        <f t="shared" si="200"/>
        <v/>
      </c>
      <c r="K894" s="82">
        <f t="shared" si="201"/>
        <v>-6.5402700000004191E-4</v>
      </c>
      <c r="L894" s="82" t="str">
        <f t="shared" si="202"/>
        <v/>
      </c>
      <c r="O894" s="108"/>
      <c r="P894" s="109"/>
      <c r="Q894" s="109"/>
      <c r="R894" s="110"/>
      <c r="S894" s="110"/>
    </row>
    <row r="895" spans="1:19" ht="15.75" customHeight="1" x14ac:dyDescent="0.2">
      <c r="A895" s="211">
        <v>44769</v>
      </c>
      <c r="B895" s="281">
        <v>1061.687725</v>
      </c>
      <c r="C895" s="281">
        <v>1168.9091679999999</v>
      </c>
      <c r="D895" s="281">
        <v>1173.6334589999999</v>
      </c>
      <c r="E895" s="281">
        <v>1039.633658</v>
      </c>
      <c r="F895" s="281">
        <v>1167.6720419999999</v>
      </c>
      <c r="G895" s="82">
        <f t="shared" si="197"/>
        <v>2.2054067000000031E-2</v>
      </c>
      <c r="H895" s="82">
        <f t="shared" si="198"/>
        <v>1.2371259999999892E-3</v>
      </c>
      <c r="I895" s="82">
        <f t="shared" si="199"/>
        <v>5.9614169999999828E-3</v>
      </c>
      <c r="J895" s="82" t="str">
        <f t="shared" si="200"/>
        <v/>
      </c>
      <c r="K895" s="82" t="str">
        <f t="shared" si="201"/>
        <v/>
      </c>
      <c r="L895" s="82" t="str">
        <f t="shared" si="202"/>
        <v/>
      </c>
      <c r="O895" s="108"/>
      <c r="P895" s="109"/>
      <c r="Q895" s="109"/>
      <c r="R895" s="110"/>
      <c r="S895" s="110"/>
    </row>
    <row r="896" spans="1:19" ht="15.75" customHeight="1" x14ac:dyDescent="0.2">
      <c r="A896" s="211">
        <v>44770</v>
      </c>
      <c r="B896" s="281">
        <v>1073.4356069999999</v>
      </c>
      <c r="C896" s="281">
        <v>1181.459703</v>
      </c>
      <c r="D896" s="281">
        <v>1186.311154</v>
      </c>
      <c r="E896" s="281">
        <v>1051.208691</v>
      </c>
      <c r="F896" s="281">
        <v>1180.672624</v>
      </c>
      <c r="G896" s="82">
        <f t="shared" si="197"/>
        <v>2.2226915999999847E-2</v>
      </c>
      <c r="H896" s="82">
        <f t="shared" si="198"/>
        <v>7.8707899999994882E-4</v>
      </c>
      <c r="I896" s="82">
        <f t="shared" si="199"/>
        <v>5.6385299999999463E-3</v>
      </c>
      <c r="J896" s="82" t="str">
        <f t="shared" si="200"/>
        <v/>
      </c>
      <c r="K896" s="82" t="str">
        <f t="shared" si="201"/>
        <v/>
      </c>
      <c r="L896" s="82" t="str">
        <f t="shared" si="202"/>
        <v/>
      </c>
      <c r="O896" s="108"/>
      <c r="P896" s="109"/>
      <c r="Q896" s="109"/>
      <c r="R896" s="110"/>
      <c r="S896" s="110"/>
    </row>
    <row r="897" spans="1:19" ht="15.75" customHeight="1" x14ac:dyDescent="0.2">
      <c r="A897" s="211">
        <v>44771</v>
      </c>
      <c r="B897" s="281">
        <v>1079.5284690000001</v>
      </c>
      <c r="C897" s="281">
        <v>1192.437293</v>
      </c>
      <c r="D897" s="281">
        <v>1196.482792</v>
      </c>
      <c r="E897" s="281">
        <v>1056.850128</v>
      </c>
      <c r="F897" s="281">
        <v>1187.0088459999999</v>
      </c>
      <c r="G897" s="82">
        <f t="shared" si="197"/>
        <v>2.2678341000000046E-2</v>
      </c>
      <c r="H897" s="82">
        <f t="shared" si="198"/>
        <v>5.4284470000000055E-3</v>
      </c>
      <c r="I897" s="82">
        <f t="shared" si="199"/>
        <v>9.4739460000000698E-3</v>
      </c>
      <c r="J897" s="82" t="str">
        <f t="shared" si="200"/>
        <v/>
      </c>
      <c r="K897" s="82" t="str">
        <f t="shared" si="201"/>
        <v/>
      </c>
      <c r="L897" s="82" t="str">
        <f t="shared" si="202"/>
        <v/>
      </c>
      <c r="O897" s="108"/>
      <c r="P897" s="109"/>
      <c r="Q897" s="109"/>
      <c r="R897" s="110"/>
      <c r="S897" s="110"/>
    </row>
    <row r="898" spans="1:19" ht="15.75" customHeight="1" x14ac:dyDescent="0.2">
      <c r="A898" s="211">
        <v>44775</v>
      </c>
      <c r="B898" s="281">
        <v>1072.434119</v>
      </c>
      <c r="C898" s="281">
        <v>1180.6435449999999</v>
      </c>
      <c r="D898" s="281">
        <v>1185.4346419999999</v>
      </c>
      <c r="E898" s="281">
        <v>1049.8927639999999</v>
      </c>
      <c r="F898" s="281">
        <v>1179.194632</v>
      </c>
      <c r="G898" s="82">
        <f t="shared" si="197"/>
        <v>2.2541355000000068E-2</v>
      </c>
      <c r="H898" s="82">
        <f t="shared" si="198"/>
        <v>1.4489129999999478E-3</v>
      </c>
      <c r="I898" s="82">
        <f t="shared" si="199"/>
        <v>6.2400099999999842E-3</v>
      </c>
      <c r="J898" s="82" t="str">
        <f t="shared" si="200"/>
        <v/>
      </c>
      <c r="K898" s="82" t="str">
        <f t="shared" si="201"/>
        <v/>
      </c>
      <c r="L898" s="82" t="str">
        <f t="shared" si="202"/>
        <v/>
      </c>
      <c r="O898" s="108"/>
      <c r="P898" s="109"/>
      <c r="Q898" s="109"/>
      <c r="R898" s="110"/>
      <c r="S898" s="110"/>
    </row>
    <row r="899" spans="1:19" ht="15.75" customHeight="1" x14ac:dyDescent="0.2">
      <c r="A899" s="211">
        <v>44776</v>
      </c>
      <c r="B899" s="281">
        <v>1075.827319</v>
      </c>
      <c r="C899" s="281">
        <v>1186.2500460000001</v>
      </c>
      <c r="D899" s="281">
        <v>1190.6912400000001</v>
      </c>
      <c r="E899" s="281">
        <v>1052.838428</v>
      </c>
      <c r="F899" s="281">
        <v>1182.5030750000001</v>
      </c>
      <c r="G899" s="82">
        <f t="shared" ref="G899:G962" si="203">IF((B899-$E899)/1000 &gt; 0, (B899-$E899)/1000, "")</f>
        <v>2.2988890999999966E-2</v>
      </c>
      <c r="H899" s="82">
        <f t="shared" ref="H899:H962" si="204">IF((C899-$F899)/1000 &gt; 0, (C899-$F899)/1000, "")</f>
        <v>3.7469710000000303E-3</v>
      </c>
      <c r="I899" s="82">
        <f t="shared" ref="I899:I962" si="205">IF((D899-$F899)/1000 &gt; 0, (D899-$F899)/1000, "")</f>
        <v>8.1881650000000267E-3</v>
      </c>
      <c r="J899" s="82" t="str">
        <f t="shared" ref="J899:J962" si="206">IF((B899-$E899)/1000 &lt; 0, (B899-$E899)/1000, "")</f>
        <v/>
      </c>
      <c r="K899" s="82" t="str">
        <f t="shared" ref="K899:K962" si="207">IF((C899-$F899)/1000 &lt; 0, (C899-$F899)/1000, "")</f>
        <v/>
      </c>
      <c r="L899" s="82" t="str">
        <f t="shared" ref="L899:L962" si="208">IF((D899-$F899)/1000 &lt; 0, (D899-$F899)/1000, "")</f>
        <v/>
      </c>
      <c r="O899" s="108"/>
      <c r="P899" s="109"/>
      <c r="Q899" s="109"/>
      <c r="R899" s="110"/>
      <c r="S899" s="110"/>
    </row>
    <row r="900" spans="1:19" ht="15.75" customHeight="1" x14ac:dyDescent="0.2">
      <c r="A900" s="211">
        <v>44777</v>
      </c>
      <c r="B900" s="281">
        <v>1078.460339</v>
      </c>
      <c r="C900" s="281">
        <v>1189.4955580000001</v>
      </c>
      <c r="D900" s="281">
        <v>1193.880842</v>
      </c>
      <c r="E900" s="281">
        <v>1055.5044</v>
      </c>
      <c r="F900" s="281">
        <v>1185.497382</v>
      </c>
      <c r="G900" s="82">
        <f t="shared" si="203"/>
        <v>2.2955938999999943E-2</v>
      </c>
      <c r="H900" s="82">
        <f t="shared" si="204"/>
        <v>3.9981760000000581E-3</v>
      </c>
      <c r="I900" s="82">
        <f t="shared" si="205"/>
        <v>8.3834600000000144E-3</v>
      </c>
      <c r="J900" s="82" t="str">
        <f t="shared" si="206"/>
        <v/>
      </c>
      <c r="K900" s="82" t="str">
        <f t="shared" si="207"/>
        <v/>
      </c>
      <c r="L900" s="82" t="str">
        <f t="shared" si="208"/>
        <v/>
      </c>
      <c r="O900" s="108"/>
      <c r="P900" s="109"/>
      <c r="Q900" s="109"/>
      <c r="R900" s="110"/>
      <c r="S900" s="110"/>
    </row>
    <row r="901" spans="1:19" ht="15.75" customHeight="1" x14ac:dyDescent="0.2">
      <c r="A901" s="211">
        <v>44778</v>
      </c>
      <c r="B901" s="281">
        <v>1076.921263</v>
      </c>
      <c r="C901" s="281">
        <v>1187.6847580000001</v>
      </c>
      <c r="D901" s="281">
        <v>1192.0858840000001</v>
      </c>
      <c r="E901" s="281">
        <v>1053.8872779999999</v>
      </c>
      <c r="F901" s="281">
        <v>1183.6810989999999</v>
      </c>
      <c r="G901" s="82">
        <f t="shared" si="203"/>
        <v>2.3033985000000031E-2</v>
      </c>
      <c r="H901" s="82">
        <f t="shared" si="204"/>
        <v>4.0036590000001983E-3</v>
      </c>
      <c r="I901" s="82">
        <f t="shared" si="205"/>
        <v>8.4047850000001749E-3</v>
      </c>
      <c r="J901" s="82" t="str">
        <f t="shared" si="206"/>
        <v/>
      </c>
      <c r="K901" s="82" t="str">
        <f t="shared" si="207"/>
        <v/>
      </c>
      <c r="L901" s="82" t="str">
        <f t="shared" si="208"/>
        <v/>
      </c>
      <c r="O901" s="108"/>
      <c r="P901" s="109"/>
      <c r="Q901" s="109"/>
      <c r="R901" s="110"/>
      <c r="S901" s="110"/>
    </row>
    <row r="902" spans="1:19" ht="15.75" customHeight="1" x14ac:dyDescent="0.2">
      <c r="A902" s="211">
        <v>44781</v>
      </c>
      <c r="B902" s="281">
        <v>1077.121699</v>
      </c>
      <c r="C902" s="281">
        <v>1187.1866170000001</v>
      </c>
      <c r="D902" s="281">
        <v>1191.728895</v>
      </c>
      <c r="E902" s="281">
        <v>1054.188619</v>
      </c>
      <c r="F902" s="281">
        <v>1184.0195530000001</v>
      </c>
      <c r="G902" s="82">
        <f t="shared" si="203"/>
        <v>2.2933080000000019E-2</v>
      </c>
      <c r="H902" s="82">
        <f t="shared" si="204"/>
        <v>3.167063999999982E-3</v>
      </c>
      <c r="I902" s="82">
        <f t="shared" si="205"/>
        <v>7.7093419999998787E-3</v>
      </c>
      <c r="J902" s="82" t="str">
        <f t="shared" si="206"/>
        <v/>
      </c>
      <c r="K902" s="82" t="str">
        <f t="shared" si="207"/>
        <v/>
      </c>
      <c r="L902" s="82" t="str">
        <f t="shared" si="208"/>
        <v/>
      </c>
      <c r="O902" s="108"/>
      <c r="P902" s="109"/>
      <c r="Q902" s="109"/>
      <c r="R902" s="110"/>
      <c r="S902" s="110"/>
    </row>
    <row r="903" spans="1:19" ht="15.75" customHeight="1" x14ac:dyDescent="0.2">
      <c r="A903" s="211">
        <v>44782</v>
      </c>
      <c r="B903" s="281">
        <v>1074.6204419999999</v>
      </c>
      <c r="C903" s="281">
        <v>1184.28017</v>
      </c>
      <c r="D903" s="281">
        <v>1188.8410899999999</v>
      </c>
      <c r="E903" s="281">
        <v>1051.739738</v>
      </c>
      <c r="F903" s="281">
        <v>1181.269074</v>
      </c>
      <c r="G903" s="82">
        <f t="shared" si="203"/>
        <v>2.2880703999999922E-2</v>
      </c>
      <c r="H903" s="82">
        <f t="shared" si="204"/>
        <v>3.0110959999999523E-3</v>
      </c>
      <c r="I903" s="82">
        <f t="shared" si="205"/>
        <v>7.5720159999998491E-3</v>
      </c>
      <c r="J903" s="82" t="str">
        <f t="shared" si="206"/>
        <v/>
      </c>
      <c r="K903" s="82" t="str">
        <f t="shared" si="207"/>
        <v/>
      </c>
      <c r="L903" s="82" t="str">
        <f t="shared" si="208"/>
        <v/>
      </c>
      <c r="O903" s="108"/>
      <c r="P903" s="109"/>
      <c r="Q903" s="109"/>
      <c r="R903" s="110"/>
      <c r="S903" s="110"/>
    </row>
    <row r="904" spans="1:19" ht="15.75" customHeight="1" x14ac:dyDescent="0.2">
      <c r="A904" s="211">
        <v>44783</v>
      </c>
      <c r="B904" s="281">
        <v>1082.343799</v>
      </c>
      <c r="C904" s="281">
        <v>1194.1074189999999</v>
      </c>
      <c r="D904" s="281">
        <v>1198.4443819999999</v>
      </c>
      <c r="E904" s="281">
        <v>1059.211863</v>
      </c>
      <c r="F904" s="281">
        <v>1189.661445</v>
      </c>
      <c r="G904" s="82">
        <f t="shared" si="203"/>
        <v>2.3131935999999995E-2</v>
      </c>
      <c r="H904" s="82">
        <f t="shared" si="204"/>
        <v>4.4459739999999784E-3</v>
      </c>
      <c r="I904" s="82">
        <f t="shared" si="205"/>
        <v>8.7829369999999473E-3</v>
      </c>
      <c r="J904" s="82" t="str">
        <f t="shared" si="206"/>
        <v/>
      </c>
      <c r="K904" s="82" t="str">
        <f t="shared" si="207"/>
        <v/>
      </c>
      <c r="L904" s="82" t="str">
        <f t="shared" si="208"/>
        <v/>
      </c>
      <c r="O904" s="108"/>
      <c r="P904" s="109"/>
      <c r="Q904" s="109"/>
      <c r="R904" s="110"/>
      <c r="S904" s="110"/>
    </row>
    <row r="905" spans="1:19" ht="15.75" customHeight="1" x14ac:dyDescent="0.2">
      <c r="A905" s="211">
        <v>44784</v>
      </c>
      <c r="B905" s="281">
        <v>1079.5338019999999</v>
      </c>
      <c r="C905" s="281">
        <v>1192.030622</v>
      </c>
      <c r="D905" s="281">
        <v>1196.156643</v>
      </c>
      <c r="E905" s="281">
        <v>1056.293506</v>
      </c>
      <c r="F905" s="281">
        <v>1186.383671</v>
      </c>
      <c r="G905" s="82">
        <f t="shared" si="203"/>
        <v>2.3240295999999945E-2</v>
      </c>
      <c r="H905" s="82">
        <f t="shared" si="204"/>
        <v>5.6469509999999444E-3</v>
      </c>
      <c r="I905" s="82">
        <f t="shared" si="205"/>
        <v>9.7729719999999822E-3</v>
      </c>
      <c r="J905" s="82" t="str">
        <f t="shared" si="206"/>
        <v/>
      </c>
      <c r="K905" s="82" t="str">
        <f t="shared" si="207"/>
        <v/>
      </c>
      <c r="L905" s="82" t="str">
        <f t="shared" si="208"/>
        <v/>
      </c>
      <c r="O905" s="108"/>
      <c r="P905" s="109"/>
      <c r="Q905" s="109"/>
      <c r="R905" s="110"/>
      <c r="S905" s="110"/>
    </row>
    <row r="906" spans="1:19" ht="15.75" customHeight="1" x14ac:dyDescent="0.2">
      <c r="A906" s="211">
        <v>44785</v>
      </c>
      <c r="B906" s="281">
        <v>1087.1336289999999</v>
      </c>
      <c r="C906" s="281">
        <v>1201.225355</v>
      </c>
      <c r="D906" s="281">
        <v>1205.2237500000001</v>
      </c>
      <c r="E906" s="281">
        <v>1063.6502089999999</v>
      </c>
      <c r="F906" s="281">
        <v>1194.6464060000001</v>
      </c>
      <c r="G906" s="82">
        <f t="shared" si="203"/>
        <v>2.3483420000000022E-2</v>
      </c>
      <c r="H906" s="82">
        <f t="shared" si="204"/>
        <v>6.5789489999999659E-3</v>
      </c>
      <c r="I906" s="82">
        <f t="shared" si="205"/>
        <v>1.0577344000000039E-2</v>
      </c>
      <c r="J906" s="82" t="str">
        <f t="shared" si="206"/>
        <v/>
      </c>
      <c r="K906" s="82" t="str">
        <f t="shared" si="207"/>
        <v/>
      </c>
      <c r="L906" s="82" t="str">
        <f t="shared" si="208"/>
        <v/>
      </c>
      <c r="O906" s="108"/>
      <c r="P906" s="109"/>
      <c r="Q906" s="109"/>
      <c r="R906" s="110"/>
      <c r="S906" s="110"/>
    </row>
    <row r="907" spans="1:19" ht="15.75" customHeight="1" x14ac:dyDescent="0.2">
      <c r="A907" s="211">
        <v>44788</v>
      </c>
      <c r="B907" s="281">
        <v>1090.0267490000001</v>
      </c>
      <c r="C907" s="281">
        <v>1205.621028</v>
      </c>
      <c r="D907" s="281">
        <v>1209.3961240000001</v>
      </c>
      <c r="E907" s="281">
        <v>1066.3412960000001</v>
      </c>
      <c r="F907" s="281">
        <v>1197.668919</v>
      </c>
      <c r="G907" s="82">
        <f t="shared" si="203"/>
        <v>2.3685453000000051E-2</v>
      </c>
      <c r="H907" s="82">
        <f t="shared" si="204"/>
        <v>7.9521090000000648E-3</v>
      </c>
      <c r="I907" s="82">
        <f t="shared" si="205"/>
        <v>1.172720500000014E-2</v>
      </c>
      <c r="J907" s="82" t="str">
        <f t="shared" si="206"/>
        <v/>
      </c>
      <c r="K907" s="82" t="str">
        <f t="shared" si="207"/>
        <v/>
      </c>
      <c r="L907" s="82" t="str">
        <f t="shared" si="208"/>
        <v/>
      </c>
      <c r="O907" s="108"/>
      <c r="P907" s="109"/>
      <c r="Q907" s="109"/>
      <c r="R907" s="110"/>
      <c r="S907" s="110"/>
    </row>
    <row r="908" spans="1:19" ht="15.75" customHeight="1" x14ac:dyDescent="0.2">
      <c r="A908" s="211">
        <v>44789</v>
      </c>
      <c r="B908" s="281">
        <v>1089.664049</v>
      </c>
      <c r="C908" s="281">
        <v>1204.370848</v>
      </c>
      <c r="D908" s="281">
        <v>1208.3103510000001</v>
      </c>
      <c r="E908" s="281">
        <v>1065.994841</v>
      </c>
      <c r="F908" s="281">
        <v>1197.279796</v>
      </c>
      <c r="G908" s="82">
        <f t="shared" si="203"/>
        <v>2.3669208000000025E-2</v>
      </c>
      <c r="H908" s="82">
        <f t="shared" si="204"/>
        <v>7.0910519999999909E-3</v>
      </c>
      <c r="I908" s="82">
        <f t="shared" si="205"/>
        <v>1.1030555000000049E-2</v>
      </c>
      <c r="J908" s="82" t="str">
        <f t="shared" si="206"/>
        <v/>
      </c>
      <c r="K908" s="82" t="str">
        <f t="shared" si="207"/>
        <v/>
      </c>
      <c r="L908" s="82" t="str">
        <f t="shared" si="208"/>
        <v/>
      </c>
      <c r="O908" s="108"/>
      <c r="P908" s="109"/>
      <c r="Q908" s="109"/>
      <c r="R908" s="110"/>
      <c r="S908" s="110"/>
    </row>
    <row r="909" spans="1:19" ht="15.75" customHeight="1" x14ac:dyDescent="0.2">
      <c r="A909" s="211">
        <v>44790</v>
      </c>
      <c r="B909" s="281">
        <v>1084.103069</v>
      </c>
      <c r="C909" s="281">
        <v>1198.709026</v>
      </c>
      <c r="D909" s="281">
        <v>1202.533876</v>
      </c>
      <c r="E909" s="281">
        <v>1060.4206079999999</v>
      </c>
      <c r="F909" s="281">
        <v>1191.0190560000001</v>
      </c>
      <c r="G909" s="82">
        <f t="shared" si="203"/>
        <v>2.3682461000000102E-2</v>
      </c>
      <c r="H909" s="82">
        <f t="shared" si="204"/>
        <v>7.6899699999999028E-3</v>
      </c>
      <c r="I909" s="82">
        <f t="shared" si="205"/>
        <v>1.1514819999999872E-2</v>
      </c>
      <c r="J909" s="82" t="str">
        <f t="shared" si="206"/>
        <v/>
      </c>
      <c r="K909" s="82" t="str">
        <f t="shared" si="207"/>
        <v/>
      </c>
      <c r="L909" s="82" t="str">
        <f t="shared" si="208"/>
        <v/>
      </c>
      <c r="O909" s="108"/>
      <c r="P909" s="109"/>
      <c r="Q909" s="109"/>
      <c r="R909" s="110"/>
      <c r="S909" s="110"/>
    </row>
    <row r="910" spans="1:19" ht="15.75" customHeight="1" x14ac:dyDescent="0.2">
      <c r="A910" s="211">
        <v>44791</v>
      </c>
      <c r="B910" s="281">
        <v>1085.0986889999999</v>
      </c>
      <c r="C910" s="281">
        <v>1200.8919780000001</v>
      </c>
      <c r="D910" s="281">
        <v>1204.5092010000001</v>
      </c>
      <c r="E910" s="281">
        <v>1061.3186969999999</v>
      </c>
      <c r="F910" s="281">
        <v>1192.0277510000001</v>
      </c>
      <c r="G910" s="82">
        <f t="shared" si="203"/>
        <v>2.3779991999999993E-2</v>
      </c>
      <c r="H910" s="82">
        <f t="shared" si="204"/>
        <v>8.8642270000000283E-3</v>
      </c>
      <c r="I910" s="82">
        <f t="shared" si="205"/>
        <v>1.2481449999999995E-2</v>
      </c>
      <c r="J910" s="82" t="str">
        <f t="shared" si="206"/>
        <v/>
      </c>
      <c r="K910" s="82" t="str">
        <f t="shared" si="207"/>
        <v/>
      </c>
      <c r="L910" s="82" t="str">
        <f t="shared" si="208"/>
        <v/>
      </c>
      <c r="O910" s="108"/>
      <c r="P910" s="109"/>
      <c r="Q910" s="109"/>
      <c r="R910" s="110"/>
      <c r="S910" s="110"/>
    </row>
    <row r="911" spans="1:19" ht="15.75" customHeight="1" x14ac:dyDescent="0.2">
      <c r="A911" s="211">
        <v>44792</v>
      </c>
      <c r="B911" s="281">
        <v>1077.7822389999999</v>
      </c>
      <c r="C911" s="281">
        <v>1192.234078</v>
      </c>
      <c r="D911" s="281">
        <v>1195.9363169999999</v>
      </c>
      <c r="E911" s="281">
        <v>1054.1575069999999</v>
      </c>
      <c r="F911" s="281">
        <v>1183.984608</v>
      </c>
      <c r="G911" s="82">
        <f t="shared" si="203"/>
        <v>2.3624731999999996E-2</v>
      </c>
      <c r="H911" s="82">
        <f t="shared" si="204"/>
        <v>8.249469999999974E-3</v>
      </c>
      <c r="I911" s="82">
        <f t="shared" si="205"/>
        <v>1.1951708999999937E-2</v>
      </c>
      <c r="J911" s="82" t="str">
        <f t="shared" si="206"/>
        <v/>
      </c>
      <c r="K911" s="82" t="str">
        <f t="shared" si="207"/>
        <v/>
      </c>
      <c r="L911" s="82" t="str">
        <f t="shared" si="208"/>
        <v/>
      </c>
      <c r="O911" s="108"/>
      <c r="P911" s="109"/>
      <c r="Q911" s="109"/>
      <c r="R911" s="110"/>
      <c r="S911" s="110"/>
    </row>
    <row r="912" spans="1:19" ht="15.75" customHeight="1" x14ac:dyDescent="0.2">
      <c r="A912" s="211">
        <v>44795</v>
      </c>
      <c r="B912" s="281">
        <v>1070.857499</v>
      </c>
      <c r="C912" s="281">
        <v>1183.2261550000001</v>
      </c>
      <c r="D912" s="281">
        <v>1187.1676010000001</v>
      </c>
      <c r="E912" s="281">
        <v>1047.5131839999999</v>
      </c>
      <c r="F912" s="281">
        <v>1176.5219890000001</v>
      </c>
      <c r="G912" s="82">
        <f t="shared" si="203"/>
        <v>2.3344315000000053E-2</v>
      </c>
      <c r="H912" s="82">
        <f t="shared" si="204"/>
        <v>6.7041659999999862E-3</v>
      </c>
      <c r="I912" s="82">
        <f t="shared" si="205"/>
        <v>1.0645612000000028E-2</v>
      </c>
      <c r="J912" s="82" t="str">
        <f t="shared" si="206"/>
        <v/>
      </c>
      <c r="K912" s="82" t="str">
        <f t="shared" si="207"/>
        <v/>
      </c>
      <c r="L912" s="82" t="str">
        <f t="shared" si="208"/>
        <v/>
      </c>
      <c r="O912" s="108"/>
      <c r="P912" s="109"/>
      <c r="Q912" s="109"/>
      <c r="R912" s="110"/>
      <c r="S912" s="110"/>
    </row>
    <row r="913" spans="1:19" ht="15.75" customHeight="1" x14ac:dyDescent="0.2">
      <c r="A913" s="211">
        <v>44796</v>
      </c>
      <c r="B913" s="281">
        <v>1067.2623289999999</v>
      </c>
      <c r="C913" s="281">
        <v>1179.917747</v>
      </c>
      <c r="D913" s="281">
        <v>1183.716396</v>
      </c>
      <c r="E913" s="281">
        <v>1044.037675</v>
      </c>
      <c r="F913" s="281">
        <v>1172.6184459999999</v>
      </c>
      <c r="G913" s="82">
        <f t="shared" si="203"/>
        <v>2.3224653999999872E-2</v>
      </c>
      <c r="H913" s="82">
        <f t="shared" si="204"/>
        <v>7.2993010000000141E-3</v>
      </c>
      <c r="I913" s="82">
        <f t="shared" si="205"/>
        <v>1.1097950000000082E-2</v>
      </c>
      <c r="J913" s="82" t="str">
        <f t="shared" si="206"/>
        <v/>
      </c>
      <c r="K913" s="82" t="str">
        <f t="shared" si="207"/>
        <v/>
      </c>
      <c r="L913" s="82" t="str">
        <f t="shared" si="208"/>
        <v/>
      </c>
      <c r="O913" s="108"/>
      <c r="P913" s="109"/>
      <c r="Q913" s="109"/>
      <c r="R913" s="110"/>
      <c r="S913" s="110"/>
    </row>
    <row r="914" spans="1:19" ht="15.75" customHeight="1" x14ac:dyDescent="0.2">
      <c r="A914" s="211">
        <v>44797</v>
      </c>
      <c r="B914" s="281">
        <v>1065.1427839999999</v>
      </c>
      <c r="C914" s="281">
        <v>1178.6961630000001</v>
      </c>
      <c r="D914" s="281">
        <v>1182.2683979999999</v>
      </c>
      <c r="E914" s="281">
        <v>1041.8188029999999</v>
      </c>
      <c r="F914" s="281">
        <v>1170.126305</v>
      </c>
      <c r="G914" s="82">
        <f t="shared" si="203"/>
        <v>2.3323981000000004E-2</v>
      </c>
      <c r="H914" s="82">
        <f t="shared" si="204"/>
        <v>8.5698580000000673E-3</v>
      </c>
      <c r="I914" s="82">
        <f t="shared" si="205"/>
        <v>1.2142092999999932E-2</v>
      </c>
      <c r="J914" s="82" t="str">
        <f t="shared" si="206"/>
        <v/>
      </c>
      <c r="K914" s="82" t="str">
        <f t="shared" si="207"/>
        <v/>
      </c>
      <c r="L914" s="82" t="str">
        <f t="shared" si="208"/>
        <v/>
      </c>
      <c r="O914" s="108"/>
      <c r="P914" s="109"/>
      <c r="Q914" s="109"/>
      <c r="R914" s="110"/>
      <c r="S914" s="110"/>
    </row>
    <row r="915" spans="1:19" ht="15.75" customHeight="1" x14ac:dyDescent="0.2">
      <c r="A915" s="211">
        <v>44798</v>
      </c>
      <c r="B915" s="281">
        <v>1070.3186490000001</v>
      </c>
      <c r="C915" s="281">
        <v>1184.604147</v>
      </c>
      <c r="D915" s="281">
        <v>1188.1585540000001</v>
      </c>
      <c r="E915" s="281">
        <v>1046.8445489999999</v>
      </c>
      <c r="F915" s="281">
        <v>1175.7710070000001</v>
      </c>
      <c r="G915" s="82">
        <f t="shared" si="203"/>
        <v>2.3474100000000137E-2</v>
      </c>
      <c r="H915" s="82">
        <f t="shared" si="204"/>
        <v>8.8331399999999581E-3</v>
      </c>
      <c r="I915" s="82">
        <f t="shared" si="205"/>
        <v>1.238754700000004E-2</v>
      </c>
      <c r="J915" s="82" t="str">
        <f t="shared" si="206"/>
        <v/>
      </c>
      <c r="K915" s="82" t="str">
        <f t="shared" si="207"/>
        <v/>
      </c>
      <c r="L915" s="82" t="str">
        <f t="shared" si="208"/>
        <v/>
      </c>
      <c r="O915" s="108"/>
      <c r="P915" s="109"/>
      <c r="Q915" s="109"/>
      <c r="R915" s="110"/>
      <c r="S915" s="110"/>
    </row>
    <row r="916" spans="1:19" ht="15.75" customHeight="1" x14ac:dyDescent="0.2">
      <c r="A916" s="211">
        <v>44799</v>
      </c>
      <c r="B916" s="281">
        <v>1063.147189</v>
      </c>
      <c r="C916" s="281">
        <v>1173.8442010000001</v>
      </c>
      <c r="D916" s="281">
        <v>1177.9255780000001</v>
      </c>
      <c r="E916" s="281">
        <v>1040.246803</v>
      </c>
      <c r="F916" s="281">
        <v>1168.3607010000001</v>
      </c>
      <c r="G916" s="82">
        <f t="shared" si="203"/>
        <v>2.2900386000000026E-2</v>
      </c>
      <c r="H916" s="82">
        <f t="shared" si="204"/>
        <v>5.4835000000000491E-3</v>
      </c>
      <c r="I916" s="82">
        <f t="shared" si="205"/>
        <v>9.5648770000000237E-3</v>
      </c>
      <c r="J916" s="82" t="str">
        <f t="shared" si="206"/>
        <v/>
      </c>
      <c r="K916" s="82" t="str">
        <f t="shared" si="207"/>
        <v/>
      </c>
      <c r="L916" s="82" t="str">
        <f t="shared" si="208"/>
        <v/>
      </c>
      <c r="O916" s="108"/>
      <c r="P916" s="109"/>
      <c r="Q916" s="109"/>
      <c r="R916" s="110"/>
      <c r="S916" s="110"/>
    </row>
    <row r="917" spans="1:19" ht="15.75" customHeight="1" x14ac:dyDescent="0.2">
      <c r="A917" s="211">
        <v>44802</v>
      </c>
      <c r="B917" s="281">
        <v>1058.2761190000001</v>
      </c>
      <c r="C917" s="281">
        <v>1168.3172750000001</v>
      </c>
      <c r="D917" s="281">
        <v>1172.4089610000001</v>
      </c>
      <c r="E917" s="281">
        <v>1035.42923</v>
      </c>
      <c r="F917" s="281">
        <v>1162.949809</v>
      </c>
      <c r="G917" s="82">
        <f t="shared" si="203"/>
        <v>2.2846889000000148E-2</v>
      </c>
      <c r="H917" s="82">
        <f t="shared" si="204"/>
        <v>5.3674660000001496E-3</v>
      </c>
      <c r="I917" s="82">
        <f t="shared" si="205"/>
        <v>9.4591520000001303E-3</v>
      </c>
      <c r="J917" s="82" t="str">
        <f t="shared" si="206"/>
        <v/>
      </c>
      <c r="K917" s="82" t="str">
        <f t="shared" si="207"/>
        <v/>
      </c>
      <c r="L917" s="82" t="str">
        <f t="shared" si="208"/>
        <v/>
      </c>
      <c r="O917" s="108"/>
      <c r="P917" s="109"/>
      <c r="Q917" s="109"/>
      <c r="R917" s="110"/>
      <c r="S917" s="110"/>
    </row>
    <row r="918" spans="1:19" ht="15.75" customHeight="1" x14ac:dyDescent="0.2">
      <c r="A918" s="211">
        <v>44803</v>
      </c>
      <c r="B918" s="281">
        <v>1056.0380500000001</v>
      </c>
      <c r="C918" s="281">
        <v>1163.962857</v>
      </c>
      <c r="D918" s="281">
        <v>1168.4134329999999</v>
      </c>
      <c r="E918" s="281">
        <v>1033.436545</v>
      </c>
      <c r="F918" s="281">
        <v>1160.7117109999999</v>
      </c>
      <c r="G918" s="82">
        <f t="shared" si="203"/>
        <v>2.2601505000000088E-2</v>
      </c>
      <c r="H918" s="82">
        <f t="shared" si="204"/>
        <v>3.2511460000000623E-3</v>
      </c>
      <c r="I918" s="82">
        <f t="shared" si="205"/>
        <v>7.7017220000000176E-3</v>
      </c>
      <c r="J918" s="82" t="str">
        <f t="shared" si="206"/>
        <v/>
      </c>
      <c r="K918" s="82" t="str">
        <f t="shared" si="207"/>
        <v/>
      </c>
      <c r="L918" s="82" t="str">
        <f t="shared" si="208"/>
        <v/>
      </c>
      <c r="O918" s="108"/>
      <c r="P918" s="109"/>
      <c r="Q918" s="109"/>
      <c r="R918" s="110"/>
      <c r="S918" s="110"/>
    </row>
    <row r="919" spans="1:19" ht="15.75" customHeight="1" x14ac:dyDescent="0.2">
      <c r="A919" s="211">
        <v>44804</v>
      </c>
      <c r="B919" s="281">
        <v>1054.2089470000001</v>
      </c>
      <c r="C919" s="281">
        <v>1161.2110869999999</v>
      </c>
      <c r="D919" s="281">
        <v>1165.797513</v>
      </c>
      <c r="E919" s="281">
        <v>1031.6431399999999</v>
      </c>
      <c r="F919" s="281">
        <v>1158.697435</v>
      </c>
      <c r="G919" s="82">
        <f t="shared" si="203"/>
        <v>2.2565807000000177E-2</v>
      </c>
      <c r="H919" s="82">
        <f t="shared" si="204"/>
        <v>2.5136519999998655E-3</v>
      </c>
      <c r="I919" s="82">
        <f t="shared" si="205"/>
        <v>7.1000779999999394E-3</v>
      </c>
      <c r="J919" s="82" t="str">
        <f t="shared" si="206"/>
        <v/>
      </c>
      <c r="K919" s="82" t="str">
        <f t="shared" si="207"/>
        <v/>
      </c>
      <c r="L919" s="82" t="str">
        <f t="shared" si="208"/>
        <v/>
      </c>
      <c r="O919" s="108"/>
      <c r="P919" s="109"/>
      <c r="Q919" s="109"/>
      <c r="R919" s="110"/>
      <c r="S919" s="110"/>
    </row>
    <row r="920" spans="1:19" ht="15.75" customHeight="1" x14ac:dyDescent="0.2">
      <c r="A920" s="211">
        <v>44805</v>
      </c>
      <c r="B920" s="281">
        <v>1049.4642650000001</v>
      </c>
      <c r="C920" s="281">
        <v>1156.4511789999999</v>
      </c>
      <c r="D920" s="281">
        <v>1160.9259649999999</v>
      </c>
      <c r="E920" s="281">
        <v>1026.961869</v>
      </c>
      <c r="F920" s="281">
        <v>1153.4396320000001</v>
      </c>
      <c r="G920" s="82">
        <f t="shared" si="203"/>
        <v>2.2502396000000091E-2</v>
      </c>
      <c r="H920" s="82">
        <f t="shared" si="204"/>
        <v>3.0115469999998368E-3</v>
      </c>
      <c r="I920" s="82">
        <f t="shared" si="205"/>
        <v>7.4863329999998313E-3</v>
      </c>
      <c r="J920" s="82" t="str">
        <f t="shared" si="206"/>
        <v/>
      </c>
      <c r="K920" s="82" t="str">
        <f t="shared" si="207"/>
        <v/>
      </c>
      <c r="L920" s="82" t="str">
        <f t="shared" si="208"/>
        <v/>
      </c>
      <c r="O920" s="108"/>
      <c r="P920" s="109"/>
      <c r="Q920" s="109"/>
      <c r="R920" s="110"/>
      <c r="S920" s="110"/>
    </row>
    <row r="921" spans="1:19" ht="15.75" customHeight="1" x14ac:dyDescent="0.2">
      <c r="A921" s="211">
        <v>44806</v>
      </c>
      <c r="B921" s="281">
        <v>1052.059385</v>
      </c>
      <c r="C921" s="281">
        <v>1157.997036</v>
      </c>
      <c r="D921" s="281">
        <v>1162.7392460000001</v>
      </c>
      <c r="E921" s="281">
        <v>1029.732215</v>
      </c>
      <c r="F921" s="281">
        <v>1156.5511650000001</v>
      </c>
      <c r="G921" s="82">
        <f t="shared" si="203"/>
        <v>2.2327170000000025E-2</v>
      </c>
      <c r="H921" s="82">
        <f t="shared" si="204"/>
        <v>1.4458709999998973E-3</v>
      </c>
      <c r="I921" s="82">
        <f t="shared" si="205"/>
        <v>6.1880810000000111E-3</v>
      </c>
      <c r="J921" s="82" t="str">
        <f t="shared" si="206"/>
        <v/>
      </c>
      <c r="K921" s="82" t="str">
        <f t="shared" si="207"/>
        <v/>
      </c>
      <c r="L921" s="82" t="str">
        <f t="shared" si="208"/>
        <v/>
      </c>
      <c r="O921" s="108"/>
      <c r="P921" s="109"/>
      <c r="Q921" s="109"/>
      <c r="R921" s="110"/>
      <c r="S921" s="110"/>
    </row>
    <row r="922" spans="1:19" ht="15.75" customHeight="1" x14ac:dyDescent="0.2">
      <c r="A922" s="211">
        <v>44810</v>
      </c>
      <c r="B922" s="281">
        <v>1044.4828500000001</v>
      </c>
      <c r="C922" s="281">
        <v>1149.8574550000001</v>
      </c>
      <c r="D922" s="281">
        <v>1154.526513</v>
      </c>
      <c r="E922" s="281">
        <v>1022.238707</v>
      </c>
      <c r="F922" s="281">
        <v>1148.1347780000001</v>
      </c>
      <c r="G922" s="82">
        <f t="shared" si="203"/>
        <v>2.2244143000000122E-2</v>
      </c>
      <c r="H922" s="82">
        <f t="shared" si="204"/>
        <v>1.7226769999999761E-3</v>
      </c>
      <c r="I922" s="82">
        <f t="shared" si="205"/>
        <v>6.3917349999999262E-3</v>
      </c>
      <c r="J922" s="82" t="str">
        <f t="shared" si="206"/>
        <v/>
      </c>
      <c r="K922" s="82" t="str">
        <f t="shared" si="207"/>
        <v/>
      </c>
      <c r="L922" s="82" t="str">
        <f t="shared" si="208"/>
        <v/>
      </c>
      <c r="O922" s="108"/>
      <c r="P922" s="109"/>
      <c r="Q922" s="109"/>
      <c r="R922" s="110"/>
      <c r="S922" s="110"/>
    </row>
    <row r="923" spans="1:19" ht="15.75" customHeight="1" x14ac:dyDescent="0.2">
      <c r="A923" s="211">
        <v>44811</v>
      </c>
      <c r="B923" s="281">
        <v>1050.293355</v>
      </c>
      <c r="C923" s="281">
        <v>1157.5572569999999</v>
      </c>
      <c r="D923" s="281">
        <v>1161.998024</v>
      </c>
      <c r="E923" s="281">
        <v>1027.8776069999999</v>
      </c>
      <c r="F923" s="281">
        <v>1154.4681499999999</v>
      </c>
      <c r="G923" s="82">
        <f t="shared" si="203"/>
        <v>2.2415748000000121E-2</v>
      </c>
      <c r="H923" s="82">
        <f t="shared" si="204"/>
        <v>3.0891070000000128E-3</v>
      </c>
      <c r="I923" s="82">
        <f t="shared" si="205"/>
        <v>7.5298740000000631E-3</v>
      </c>
      <c r="J923" s="82" t="str">
        <f t="shared" si="206"/>
        <v/>
      </c>
      <c r="K923" s="82" t="str">
        <f t="shared" si="207"/>
        <v/>
      </c>
      <c r="L923" s="82" t="str">
        <f t="shared" si="208"/>
        <v/>
      </c>
      <c r="O923" s="108"/>
      <c r="P923" s="109"/>
      <c r="Q923" s="109"/>
      <c r="R923" s="110"/>
      <c r="S923" s="110"/>
    </row>
    <row r="924" spans="1:19" ht="15.75" customHeight="1" x14ac:dyDescent="0.2">
      <c r="A924" s="211">
        <v>44812</v>
      </c>
      <c r="B924" s="281">
        <v>1049.8491959999999</v>
      </c>
      <c r="C924" s="281">
        <v>1159.1626470000001</v>
      </c>
      <c r="D924" s="281">
        <v>1163.1927679999999</v>
      </c>
      <c r="E924" s="281">
        <v>1027.2831189999999</v>
      </c>
      <c r="F924" s="281">
        <v>1153.800446</v>
      </c>
      <c r="G924" s="82">
        <f t="shared" si="203"/>
        <v>2.2566076999999952E-2</v>
      </c>
      <c r="H924" s="82">
        <f t="shared" si="204"/>
        <v>5.362201000000141E-3</v>
      </c>
      <c r="I924" s="82">
        <f t="shared" si="205"/>
        <v>9.3923219999999218E-3</v>
      </c>
      <c r="J924" s="82" t="str">
        <f t="shared" si="206"/>
        <v/>
      </c>
      <c r="K924" s="82" t="str">
        <f t="shared" si="207"/>
        <v/>
      </c>
      <c r="L924" s="82" t="str">
        <f t="shared" si="208"/>
        <v/>
      </c>
      <c r="O924" s="108"/>
      <c r="P924" s="109"/>
      <c r="Q924" s="109"/>
      <c r="R924" s="110"/>
      <c r="S924" s="110"/>
    </row>
    <row r="925" spans="1:19" ht="15.75" customHeight="1" x14ac:dyDescent="0.2">
      <c r="A925" s="211">
        <v>44813</v>
      </c>
      <c r="B925" s="281">
        <v>1058.634135</v>
      </c>
      <c r="C925" s="281">
        <v>1169.605922</v>
      </c>
      <c r="D925" s="281">
        <v>1173.524668</v>
      </c>
      <c r="E925" s="281">
        <v>1035.774087</v>
      </c>
      <c r="F925" s="281">
        <v>1163.3371380000001</v>
      </c>
      <c r="G925" s="82">
        <f t="shared" si="203"/>
        <v>2.2860048000000008E-2</v>
      </c>
      <c r="H925" s="82">
        <f t="shared" si="204"/>
        <v>6.2687839999998685E-3</v>
      </c>
      <c r="I925" s="82">
        <f t="shared" si="205"/>
        <v>1.0187529999999924E-2</v>
      </c>
      <c r="J925" s="82" t="str">
        <f t="shared" si="206"/>
        <v/>
      </c>
      <c r="K925" s="82" t="str">
        <f t="shared" si="207"/>
        <v/>
      </c>
      <c r="L925" s="82" t="str">
        <f t="shared" si="208"/>
        <v/>
      </c>
      <c r="O925" s="108"/>
      <c r="P925" s="109"/>
      <c r="Q925" s="109"/>
      <c r="R925" s="110"/>
      <c r="S925" s="110"/>
    </row>
    <row r="926" spans="1:19" ht="15.75" customHeight="1" x14ac:dyDescent="0.2">
      <c r="A926" s="211">
        <v>44816</v>
      </c>
      <c r="B926" s="281">
        <v>1063.164497</v>
      </c>
      <c r="C926" s="281">
        <v>1174.9264189999999</v>
      </c>
      <c r="D926" s="281">
        <v>1178.800424</v>
      </c>
      <c r="E926" s="281">
        <v>1040.077258</v>
      </c>
      <c r="F926" s="281">
        <v>1168.1702760000001</v>
      </c>
      <c r="G926" s="82">
        <f t="shared" si="203"/>
        <v>2.3087238999999954E-2</v>
      </c>
      <c r="H926" s="82">
        <f t="shared" si="204"/>
        <v>6.7561429999998378E-3</v>
      </c>
      <c r="I926" s="82">
        <f t="shared" si="205"/>
        <v>1.0630147999999963E-2</v>
      </c>
      <c r="J926" s="82" t="str">
        <f t="shared" si="206"/>
        <v/>
      </c>
      <c r="K926" s="82" t="str">
        <f t="shared" si="207"/>
        <v/>
      </c>
      <c r="L926" s="82" t="str">
        <f t="shared" si="208"/>
        <v/>
      </c>
      <c r="O926" s="108"/>
      <c r="P926" s="109"/>
      <c r="Q926" s="109"/>
      <c r="R926" s="110"/>
      <c r="S926" s="110"/>
    </row>
    <row r="927" spans="1:19" ht="15.75" customHeight="1" x14ac:dyDescent="0.2">
      <c r="A927" s="211">
        <v>44817</v>
      </c>
      <c r="B927" s="281">
        <v>1051.0197619999999</v>
      </c>
      <c r="C927" s="281">
        <v>1159.1168929999999</v>
      </c>
      <c r="D927" s="281">
        <v>1163.4126229999999</v>
      </c>
      <c r="E927" s="281">
        <v>1028.492915</v>
      </c>
      <c r="F927" s="281">
        <v>1155.1592370000001</v>
      </c>
      <c r="G927" s="82">
        <f t="shared" si="203"/>
        <v>2.252684699999986E-2</v>
      </c>
      <c r="H927" s="82">
        <f t="shared" si="204"/>
        <v>3.9576559999998156E-3</v>
      </c>
      <c r="I927" s="82">
        <f t="shared" si="205"/>
        <v>8.2533859999998644E-3</v>
      </c>
      <c r="J927" s="82" t="str">
        <f t="shared" si="206"/>
        <v/>
      </c>
      <c r="K927" s="82" t="str">
        <f t="shared" si="207"/>
        <v/>
      </c>
      <c r="L927" s="82" t="str">
        <f t="shared" si="208"/>
        <v/>
      </c>
      <c r="O927" s="108"/>
      <c r="P927" s="109"/>
      <c r="Q927" s="109"/>
      <c r="R927" s="110"/>
      <c r="S927" s="110"/>
    </row>
    <row r="928" spans="1:19" ht="15.75" customHeight="1" x14ac:dyDescent="0.2">
      <c r="A928" s="211">
        <v>44818</v>
      </c>
      <c r="B928" s="281">
        <v>1054.2949639999999</v>
      </c>
      <c r="C928" s="281">
        <v>1163.1816739999999</v>
      </c>
      <c r="D928" s="281">
        <v>1167.4024529999999</v>
      </c>
      <c r="E928" s="281">
        <v>1031.6896449999999</v>
      </c>
      <c r="F928" s="281">
        <v>1158.749667</v>
      </c>
      <c r="G928" s="82">
        <f t="shared" si="203"/>
        <v>2.2605319000000009E-2</v>
      </c>
      <c r="H928" s="82">
        <f t="shared" si="204"/>
        <v>4.4320069999998846E-3</v>
      </c>
      <c r="I928" s="82">
        <f t="shared" si="205"/>
        <v>8.6527859999998777E-3</v>
      </c>
      <c r="J928" s="82" t="str">
        <f t="shared" si="206"/>
        <v/>
      </c>
      <c r="K928" s="82" t="str">
        <f t="shared" si="207"/>
        <v/>
      </c>
      <c r="L928" s="82" t="str">
        <f t="shared" si="208"/>
        <v/>
      </c>
      <c r="O928" s="108"/>
      <c r="P928" s="109"/>
      <c r="Q928" s="109"/>
      <c r="R928" s="110"/>
      <c r="S928" s="110"/>
    </row>
    <row r="929" spans="1:19" ht="15.75" customHeight="1" x14ac:dyDescent="0.2">
      <c r="A929" s="211">
        <v>44819</v>
      </c>
      <c r="B929" s="281">
        <v>1052.6969549999999</v>
      </c>
      <c r="C929" s="281">
        <v>1159.8822210000001</v>
      </c>
      <c r="D929" s="281">
        <v>1164.3963920000001</v>
      </c>
      <c r="E929" s="281">
        <v>1030.2641329999999</v>
      </c>
      <c r="F929" s="281">
        <v>1157.1485929999999</v>
      </c>
      <c r="G929" s="82">
        <f t="shared" si="203"/>
        <v>2.2432821999999988E-2</v>
      </c>
      <c r="H929" s="82">
        <f t="shared" si="204"/>
        <v>2.7336280000001805E-3</v>
      </c>
      <c r="I929" s="82">
        <f t="shared" si="205"/>
        <v>7.2477990000002135E-3</v>
      </c>
      <c r="J929" s="82" t="str">
        <f t="shared" si="206"/>
        <v/>
      </c>
      <c r="K929" s="82" t="str">
        <f t="shared" si="207"/>
        <v/>
      </c>
      <c r="L929" s="82" t="str">
        <f t="shared" si="208"/>
        <v/>
      </c>
      <c r="O929" s="108"/>
      <c r="P929" s="109"/>
      <c r="Q929" s="109"/>
      <c r="R929" s="110"/>
      <c r="S929" s="110"/>
    </row>
    <row r="930" spans="1:19" ht="15.75" customHeight="1" x14ac:dyDescent="0.2">
      <c r="A930" s="211">
        <v>44820</v>
      </c>
      <c r="B930" s="281">
        <v>1051.146309</v>
      </c>
      <c r="C930" s="281">
        <v>1156.4278079999999</v>
      </c>
      <c r="D930" s="281">
        <v>1161.2759940000001</v>
      </c>
      <c r="E930" s="281">
        <v>1028.8620169999999</v>
      </c>
      <c r="F930" s="281">
        <v>1155.573797</v>
      </c>
      <c r="G930" s="82">
        <f t="shared" si="203"/>
        <v>2.2284292000000049E-2</v>
      </c>
      <c r="H930" s="82">
        <f t="shared" si="204"/>
        <v>8.5401099999990037E-4</v>
      </c>
      <c r="I930" s="82">
        <f t="shared" si="205"/>
        <v>5.7021970000000694E-3</v>
      </c>
      <c r="J930" s="82" t="str">
        <f t="shared" si="206"/>
        <v/>
      </c>
      <c r="K930" s="82" t="str">
        <f t="shared" si="207"/>
        <v/>
      </c>
      <c r="L930" s="82" t="str">
        <f t="shared" si="208"/>
        <v/>
      </c>
      <c r="O930" s="108"/>
      <c r="P930" s="109"/>
      <c r="Q930" s="109"/>
      <c r="R930" s="110"/>
      <c r="S930" s="110"/>
    </row>
    <row r="931" spans="1:19" ht="15.75" customHeight="1" x14ac:dyDescent="0.2">
      <c r="A931" s="211">
        <v>44823</v>
      </c>
      <c r="B931" s="281">
        <v>1052.3816830000001</v>
      </c>
      <c r="C931" s="281">
        <v>1159.9743920000001</v>
      </c>
      <c r="D931" s="281">
        <v>1164.4014460000001</v>
      </c>
      <c r="E931" s="281">
        <v>1029.959482</v>
      </c>
      <c r="F931" s="281">
        <v>1156.8064220000001</v>
      </c>
      <c r="G931" s="82">
        <f t="shared" si="203"/>
        <v>2.2422201000000086E-2</v>
      </c>
      <c r="H931" s="82">
        <f t="shared" si="204"/>
        <v>3.1679699999999683E-3</v>
      </c>
      <c r="I931" s="82">
        <f t="shared" si="205"/>
        <v>7.5950239999999667E-3</v>
      </c>
      <c r="J931" s="82" t="str">
        <f t="shared" si="206"/>
        <v/>
      </c>
      <c r="K931" s="82" t="str">
        <f t="shared" si="207"/>
        <v/>
      </c>
      <c r="L931" s="82" t="str">
        <f t="shared" si="208"/>
        <v/>
      </c>
      <c r="O931" s="108"/>
      <c r="P931" s="109"/>
      <c r="Q931" s="109"/>
      <c r="R931" s="110"/>
      <c r="S931" s="110"/>
    </row>
    <row r="932" spans="1:19" ht="15.75" customHeight="1" x14ac:dyDescent="0.2">
      <c r="A932" s="211">
        <v>44824</v>
      </c>
      <c r="B932" s="281">
        <v>1051.994015</v>
      </c>
      <c r="C932" s="281">
        <v>1157.4060549999999</v>
      </c>
      <c r="D932" s="281">
        <v>1162.2492460000001</v>
      </c>
      <c r="E932" s="281">
        <v>1029.71433</v>
      </c>
      <c r="F932" s="281">
        <v>1156.531078</v>
      </c>
      <c r="G932" s="82">
        <f t="shared" si="203"/>
        <v>2.2279684999999973E-2</v>
      </c>
      <c r="H932" s="82">
        <f t="shared" si="204"/>
        <v>8.7497699999994436E-4</v>
      </c>
      <c r="I932" s="82">
        <f t="shared" si="205"/>
        <v>5.718168000000105E-3</v>
      </c>
      <c r="J932" s="82" t="str">
        <f t="shared" si="206"/>
        <v/>
      </c>
      <c r="K932" s="82" t="str">
        <f t="shared" si="207"/>
        <v/>
      </c>
      <c r="L932" s="82" t="str">
        <f t="shared" si="208"/>
        <v/>
      </c>
      <c r="O932" s="108"/>
      <c r="P932" s="109"/>
      <c r="Q932" s="109"/>
      <c r="R932" s="110"/>
      <c r="S932" s="110"/>
    </row>
    <row r="933" spans="1:19" ht="15.75" customHeight="1" x14ac:dyDescent="0.2">
      <c r="A933" s="211">
        <v>44825</v>
      </c>
      <c r="B933" s="281">
        <v>1050.411965</v>
      </c>
      <c r="C933" s="281">
        <v>1153.4356150000001</v>
      </c>
      <c r="D933" s="281">
        <v>1158.706623</v>
      </c>
      <c r="E933" s="281">
        <v>1028.356961</v>
      </c>
      <c r="F933" s="281">
        <v>1155.006539</v>
      </c>
      <c r="G933" s="82">
        <f t="shared" si="203"/>
        <v>2.2055004000000055E-2</v>
      </c>
      <c r="H933" s="82" t="str">
        <f t="shared" si="204"/>
        <v/>
      </c>
      <c r="I933" s="82">
        <f t="shared" si="205"/>
        <v>3.7000840000000609E-3</v>
      </c>
      <c r="J933" s="82" t="str">
        <f t="shared" si="206"/>
        <v/>
      </c>
      <c r="K933" s="82">
        <f t="shared" si="207"/>
        <v>-1.5709239999998773E-3</v>
      </c>
      <c r="L933" s="82" t="str">
        <f t="shared" si="208"/>
        <v/>
      </c>
      <c r="O933" s="108"/>
      <c r="P933" s="109"/>
      <c r="Q933" s="109"/>
      <c r="R933" s="110"/>
      <c r="S933" s="110"/>
    </row>
    <row r="934" spans="1:19" ht="15.75" customHeight="1" x14ac:dyDescent="0.2">
      <c r="A934" s="211">
        <v>44826</v>
      </c>
      <c r="B934" s="281">
        <v>1045.475271</v>
      </c>
      <c r="C934" s="281">
        <v>1148.1511829999999</v>
      </c>
      <c r="D934" s="281">
        <v>1153.3707939999999</v>
      </c>
      <c r="E934" s="281">
        <v>1023.499416</v>
      </c>
      <c r="F934" s="281">
        <v>1149.550753</v>
      </c>
      <c r="G934" s="82">
        <f t="shared" si="203"/>
        <v>2.1975855000000023E-2</v>
      </c>
      <c r="H934" s="82" t="str">
        <f t="shared" si="204"/>
        <v/>
      </c>
      <c r="I934" s="82">
        <f t="shared" si="205"/>
        <v>3.8200409999999464E-3</v>
      </c>
      <c r="J934" s="82" t="str">
        <f t="shared" si="206"/>
        <v/>
      </c>
      <c r="K934" s="82">
        <f t="shared" si="207"/>
        <v>-1.3995700000000396E-3</v>
      </c>
      <c r="L934" s="82" t="str">
        <f t="shared" si="208"/>
        <v/>
      </c>
      <c r="O934" s="108"/>
      <c r="P934" s="109"/>
      <c r="Q934" s="109"/>
      <c r="R934" s="110"/>
      <c r="S934" s="110"/>
    </row>
    <row r="935" spans="1:19" ht="15.75" customHeight="1" x14ac:dyDescent="0.2">
      <c r="A935" s="211">
        <v>44827</v>
      </c>
      <c r="B935" s="281">
        <v>1037.283745</v>
      </c>
      <c r="C935" s="281">
        <v>1135.583396</v>
      </c>
      <c r="D935" s="281">
        <v>1141.4590499999999</v>
      </c>
      <c r="E935" s="281">
        <v>1015.631122</v>
      </c>
      <c r="F935" s="281">
        <v>1140.713422</v>
      </c>
      <c r="G935" s="82">
        <f t="shared" si="203"/>
        <v>2.1652622999999947E-2</v>
      </c>
      <c r="H935" s="82" t="str">
        <f t="shared" si="204"/>
        <v/>
      </c>
      <c r="I935" s="82">
        <f t="shared" si="205"/>
        <v>7.4562799999989692E-4</v>
      </c>
      <c r="J935" s="82" t="str">
        <f t="shared" si="206"/>
        <v/>
      </c>
      <c r="K935" s="82">
        <f t="shared" si="207"/>
        <v>-5.1300260000000436E-3</v>
      </c>
      <c r="L935" s="82" t="str">
        <f t="shared" si="208"/>
        <v/>
      </c>
      <c r="O935" s="108"/>
      <c r="P935" s="109"/>
      <c r="Q935" s="109"/>
      <c r="R935" s="110"/>
      <c r="S935" s="110"/>
    </row>
    <row r="936" spans="1:19" ht="15.75" customHeight="1" x14ac:dyDescent="0.2">
      <c r="A936" s="211">
        <v>44830</v>
      </c>
      <c r="B936" s="281">
        <v>1032.6474470000001</v>
      </c>
      <c r="C936" s="281">
        <v>1129.082146</v>
      </c>
      <c r="D936" s="281">
        <v>1135.2097040000001</v>
      </c>
      <c r="E936" s="281">
        <v>1011.04326</v>
      </c>
      <c r="F936" s="281">
        <v>1135.5605310000001</v>
      </c>
      <c r="G936" s="82">
        <f t="shared" si="203"/>
        <v>2.1604187000000025E-2</v>
      </c>
      <c r="H936" s="82" t="str">
        <f t="shared" si="204"/>
        <v/>
      </c>
      <c r="I936" s="82" t="str">
        <f t="shared" si="205"/>
        <v/>
      </c>
      <c r="J936" s="82" t="str">
        <f t="shared" si="206"/>
        <v/>
      </c>
      <c r="K936" s="82">
        <f t="shared" si="207"/>
        <v>-6.4783850000001168E-3</v>
      </c>
      <c r="L936" s="82">
        <f t="shared" si="208"/>
        <v>-3.5082699999998114E-4</v>
      </c>
      <c r="O936" s="108"/>
      <c r="P936" s="109"/>
      <c r="Q936" s="109"/>
      <c r="R936" s="110"/>
      <c r="S936" s="110"/>
    </row>
    <row r="937" spans="1:19" ht="15.75" customHeight="1" x14ac:dyDescent="0.2">
      <c r="A937" s="211">
        <v>44831</v>
      </c>
      <c r="B937" s="281">
        <v>1023.406985</v>
      </c>
      <c r="C937" s="281">
        <v>1121.516846</v>
      </c>
      <c r="D937" s="281">
        <v>1127.0943299999999</v>
      </c>
      <c r="E937" s="281">
        <v>1001.851571</v>
      </c>
      <c r="F937" s="281">
        <v>1125.2368200000001</v>
      </c>
      <c r="G937" s="82">
        <f t="shared" si="203"/>
        <v>2.1555413999999929E-2</v>
      </c>
      <c r="H937" s="82" t="str">
        <f t="shared" si="204"/>
        <v/>
      </c>
      <c r="I937" s="82">
        <f t="shared" si="205"/>
        <v>1.8575099999998202E-3</v>
      </c>
      <c r="J937" s="82" t="str">
        <f t="shared" si="206"/>
        <v/>
      </c>
      <c r="K937" s="82">
        <f t="shared" si="207"/>
        <v>-3.7199740000000928E-3</v>
      </c>
      <c r="L937" s="82" t="str">
        <f t="shared" si="208"/>
        <v/>
      </c>
      <c r="O937" s="108"/>
      <c r="P937" s="109"/>
      <c r="Q937" s="109"/>
      <c r="R937" s="110"/>
      <c r="S937" s="110"/>
    </row>
    <row r="938" spans="1:19" ht="15.75" customHeight="1" x14ac:dyDescent="0.2">
      <c r="A938" s="211">
        <v>44832</v>
      </c>
      <c r="B938" s="281">
        <v>1039.9173450000001</v>
      </c>
      <c r="C938" s="281">
        <v>1138.232119</v>
      </c>
      <c r="D938" s="281">
        <v>1144.1684379999999</v>
      </c>
      <c r="E938" s="281">
        <v>1018.1963040000001</v>
      </c>
      <c r="F938" s="281">
        <v>1143.5945240000001</v>
      </c>
      <c r="G938" s="82">
        <f t="shared" si="203"/>
        <v>2.1721041000000014E-2</v>
      </c>
      <c r="H938" s="82" t="str">
        <f t="shared" si="204"/>
        <v/>
      </c>
      <c r="I938" s="82">
        <f t="shared" si="205"/>
        <v>5.7391399999983154E-4</v>
      </c>
      <c r="J938" s="82" t="str">
        <f t="shared" si="206"/>
        <v/>
      </c>
      <c r="K938" s="82">
        <f t="shared" si="207"/>
        <v>-5.3624050000000804E-3</v>
      </c>
      <c r="L938" s="82" t="str">
        <f t="shared" si="208"/>
        <v/>
      </c>
      <c r="O938" s="108"/>
      <c r="P938" s="109"/>
      <c r="Q938" s="109"/>
      <c r="R938" s="110"/>
      <c r="S938" s="110"/>
    </row>
    <row r="939" spans="1:19" ht="15.75" customHeight="1" x14ac:dyDescent="0.2">
      <c r="A939" s="211">
        <v>44833</v>
      </c>
      <c r="B939" s="281">
        <v>1031.0235190000001</v>
      </c>
      <c r="C939" s="281">
        <v>1127.8521040000001</v>
      </c>
      <c r="D939" s="281">
        <v>1133.8635790000001</v>
      </c>
      <c r="E939" s="281">
        <v>1009.485025</v>
      </c>
      <c r="F939" s="281">
        <v>1133.8103880000001</v>
      </c>
      <c r="G939" s="82">
        <f t="shared" si="203"/>
        <v>2.1538494000000127E-2</v>
      </c>
      <c r="H939" s="82" t="str">
        <f t="shared" si="204"/>
        <v/>
      </c>
      <c r="I939" s="82">
        <f t="shared" si="205"/>
        <v>5.3190999999969791E-5</v>
      </c>
      <c r="J939" s="82" t="str">
        <f t="shared" si="206"/>
        <v/>
      </c>
      <c r="K939" s="82">
        <f t="shared" si="207"/>
        <v>-5.9582840000000489E-3</v>
      </c>
      <c r="L939" s="82" t="str">
        <f t="shared" si="208"/>
        <v/>
      </c>
      <c r="O939" s="108"/>
      <c r="P939" s="109"/>
      <c r="Q939" s="109"/>
      <c r="R939" s="110"/>
      <c r="S939" s="110"/>
    </row>
    <row r="940" spans="1:19" ht="15.75" customHeight="1" x14ac:dyDescent="0.2">
      <c r="A940" s="211">
        <v>44834</v>
      </c>
      <c r="B940" s="281">
        <v>1030.1511889999999</v>
      </c>
      <c r="C940" s="281">
        <v>1126.1044730000001</v>
      </c>
      <c r="D940" s="281">
        <v>1132.2656689999999</v>
      </c>
      <c r="E940" s="281">
        <v>1008.634141</v>
      </c>
      <c r="F940" s="281">
        <v>1132.8547120000001</v>
      </c>
      <c r="G940" s="82">
        <f t="shared" si="203"/>
        <v>2.1517047999999931E-2</v>
      </c>
      <c r="H940" s="82" t="str">
        <f t="shared" si="204"/>
        <v/>
      </c>
      <c r="I940" s="82" t="str">
        <f t="shared" si="205"/>
        <v/>
      </c>
      <c r="J940" s="82" t="str">
        <f t="shared" si="206"/>
        <v/>
      </c>
      <c r="K940" s="82">
        <f t="shared" si="207"/>
        <v>-6.7502389999999652E-3</v>
      </c>
      <c r="L940" s="82">
        <f t="shared" si="208"/>
        <v>-5.8904300000017426E-4</v>
      </c>
      <c r="O940" s="108"/>
      <c r="P940" s="109"/>
      <c r="Q940" s="109"/>
      <c r="R940" s="110"/>
      <c r="S940" s="110"/>
    </row>
    <row r="941" spans="1:19" ht="15.75" customHeight="1" x14ac:dyDescent="0.2">
      <c r="A941" s="211">
        <v>44837</v>
      </c>
      <c r="B941" s="281">
        <v>1036.057339</v>
      </c>
      <c r="C941" s="281">
        <v>1135.6269</v>
      </c>
      <c r="D941" s="281">
        <v>1141.2251389999999</v>
      </c>
      <c r="E941" s="281">
        <v>1014.369128</v>
      </c>
      <c r="F941" s="281">
        <v>1139.296004</v>
      </c>
      <c r="G941" s="82">
        <f t="shared" si="203"/>
        <v>2.1688210999999909E-2</v>
      </c>
      <c r="H941" s="82" t="str">
        <f t="shared" si="204"/>
        <v/>
      </c>
      <c r="I941" s="82">
        <f t="shared" si="205"/>
        <v>1.9291349999998601E-3</v>
      </c>
      <c r="J941" s="82" t="str">
        <f t="shared" si="206"/>
        <v/>
      </c>
      <c r="K941" s="82">
        <f t="shared" si="207"/>
        <v>-3.669104000000061E-3</v>
      </c>
      <c r="L941" s="82" t="str">
        <f t="shared" si="208"/>
        <v/>
      </c>
      <c r="O941" s="108"/>
      <c r="P941" s="109"/>
      <c r="Q941" s="109"/>
      <c r="R941" s="110"/>
      <c r="S941" s="110"/>
    </row>
    <row r="942" spans="1:19" ht="15.75" customHeight="1" x14ac:dyDescent="0.2">
      <c r="A942" s="211">
        <v>44838</v>
      </c>
      <c r="B942" s="281">
        <v>1048.013089</v>
      </c>
      <c r="C942" s="281">
        <v>1151.623816</v>
      </c>
      <c r="D942" s="281">
        <v>1156.722325</v>
      </c>
      <c r="E942" s="281">
        <v>1025.995561</v>
      </c>
      <c r="F942" s="281">
        <v>1152.3543159999999</v>
      </c>
      <c r="G942" s="82">
        <f t="shared" si="203"/>
        <v>2.2017528000000085E-2</v>
      </c>
      <c r="H942" s="82" t="str">
        <f t="shared" si="204"/>
        <v/>
      </c>
      <c r="I942" s="82">
        <f t="shared" si="205"/>
        <v>4.3680090000000294E-3</v>
      </c>
      <c r="J942" s="82" t="str">
        <f t="shared" si="206"/>
        <v/>
      </c>
      <c r="K942" s="82">
        <f t="shared" si="207"/>
        <v>-7.3049999999989269E-4</v>
      </c>
      <c r="L942" s="82" t="str">
        <f t="shared" si="208"/>
        <v/>
      </c>
      <c r="O942" s="108"/>
      <c r="P942" s="109"/>
      <c r="Q942" s="109"/>
      <c r="R942" s="110"/>
      <c r="S942" s="110"/>
    </row>
    <row r="943" spans="1:19" ht="15.75" customHeight="1" x14ac:dyDescent="0.2">
      <c r="A943" s="211">
        <v>44839</v>
      </c>
      <c r="B943" s="281">
        <v>1041.2376690000001</v>
      </c>
      <c r="C943" s="281">
        <v>1145.884869</v>
      </c>
      <c r="D943" s="281">
        <v>1150.6174719999999</v>
      </c>
      <c r="E943" s="281">
        <v>1019.218913</v>
      </c>
      <c r="F943" s="281">
        <v>1144.7430750000001</v>
      </c>
      <c r="G943" s="82">
        <f t="shared" si="203"/>
        <v>2.2018756000000052E-2</v>
      </c>
      <c r="H943" s="82">
        <f t="shared" si="204"/>
        <v>1.1417939999998907E-3</v>
      </c>
      <c r="I943" s="82">
        <f t="shared" si="205"/>
        <v>5.8743969999998169E-3</v>
      </c>
      <c r="J943" s="82" t="str">
        <f t="shared" si="206"/>
        <v/>
      </c>
      <c r="K943" s="82" t="str">
        <f t="shared" si="207"/>
        <v/>
      </c>
      <c r="L943" s="82" t="str">
        <f t="shared" si="208"/>
        <v/>
      </c>
      <c r="O943" s="108"/>
      <c r="P943" s="109"/>
      <c r="Q943" s="109"/>
      <c r="R943" s="110"/>
      <c r="S943" s="110"/>
    </row>
    <row r="944" spans="1:19" ht="15.75" customHeight="1" x14ac:dyDescent="0.2">
      <c r="A944" s="211">
        <v>44840</v>
      </c>
      <c r="B944" s="281">
        <v>1037.7941989999999</v>
      </c>
      <c r="C944" s="281">
        <v>1141.429042</v>
      </c>
      <c r="D944" s="281">
        <v>1146.2760000000001</v>
      </c>
      <c r="E944" s="281">
        <v>1016.017035</v>
      </c>
      <c r="F944" s="281">
        <v>1141.1468620000001</v>
      </c>
      <c r="G944" s="82">
        <f t="shared" si="203"/>
        <v>2.177716399999997E-2</v>
      </c>
      <c r="H944" s="82">
        <f t="shared" si="204"/>
        <v>2.8217999999992572E-4</v>
      </c>
      <c r="I944" s="82">
        <f t="shared" si="205"/>
        <v>5.1291380000000114E-3</v>
      </c>
      <c r="J944" s="82" t="str">
        <f t="shared" si="206"/>
        <v/>
      </c>
      <c r="K944" s="82" t="str">
        <f t="shared" si="207"/>
        <v/>
      </c>
      <c r="L944" s="82" t="str">
        <f t="shared" si="208"/>
        <v/>
      </c>
      <c r="O944" s="108"/>
      <c r="P944" s="109"/>
      <c r="Q944" s="109"/>
      <c r="R944" s="110"/>
      <c r="S944" s="110"/>
    </row>
    <row r="945" spans="1:19" ht="15.75" customHeight="1" x14ac:dyDescent="0.2">
      <c r="A945" s="211">
        <v>44841</v>
      </c>
      <c r="B945" s="281">
        <v>1024.842519</v>
      </c>
      <c r="C945" s="281">
        <v>1125.9038740000001</v>
      </c>
      <c r="D945" s="281">
        <v>1130.940126</v>
      </c>
      <c r="E945" s="281">
        <v>1003.936715</v>
      </c>
      <c r="F945" s="281">
        <v>1127.578763</v>
      </c>
      <c r="G945" s="82">
        <f t="shared" si="203"/>
        <v>2.090580399999999E-2</v>
      </c>
      <c r="H945" s="82" t="str">
        <f t="shared" si="204"/>
        <v/>
      </c>
      <c r="I945" s="82">
        <f t="shared" si="205"/>
        <v>3.3613629999999831E-3</v>
      </c>
      <c r="J945" s="82" t="str">
        <f t="shared" si="206"/>
        <v/>
      </c>
      <c r="K945" s="82">
        <f t="shared" si="207"/>
        <v>-1.6748889999998937E-3</v>
      </c>
      <c r="L945" s="82" t="str">
        <f t="shared" si="208"/>
        <v/>
      </c>
      <c r="O945" s="108"/>
      <c r="P945" s="109"/>
      <c r="Q945" s="109"/>
      <c r="R945" s="110"/>
      <c r="S945" s="110"/>
    </row>
    <row r="946" spans="1:19" ht="15.75" customHeight="1" x14ac:dyDescent="0.2">
      <c r="A946" s="211">
        <v>44845</v>
      </c>
      <c r="B946" s="281">
        <v>1014.821389</v>
      </c>
      <c r="C946" s="281">
        <v>1113.1504540000001</v>
      </c>
      <c r="D946" s="281">
        <v>1118.4777750000001</v>
      </c>
      <c r="E946" s="281">
        <v>994.4099003</v>
      </c>
      <c r="F946" s="281">
        <v>1116.878653</v>
      </c>
      <c r="G946" s="82">
        <f t="shared" si="203"/>
        <v>2.0411488699999949E-2</v>
      </c>
      <c r="H946" s="82" t="str">
        <f t="shared" si="204"/>
        <v/>
      </c>
      <c r="I946" s="82">
        <f t="shared" si="205"/>
        <v>1.5991220000000795E-3</v>
      </c>
      <c r="J946" s="82" t="str">
        <f t="shared" si="206"/>
        <v/>
      </c>
      <c r="K946" s="82">
        <f t="shared" si="207"/>
        <v>-3.7281989999999039E-3</v>
      </c>
      <c r="L946" s="82" t="str">
        <f t="shared" si="208"/>
        <v/>
      </c>
      <c r="O946" s="108"/>
      <c r="P946" s="109"/>
      <c r="Q946" s="109"/>
      <c r="R946" s="110"/>
      <c r="S946" s="110"/>
    </row>
    <row r="947" spans="1:19" ht="15.75" customHeight="1" x14ac:dyDescent="0.2">
      <c r="A947" s="211">
        <v>44846</v>
      </c>
      <c r="B947" s="281">
        <v>1014.565419</v>
      </c>
      <c r="C947" s="281">
        <v>1112.793872</v>
      </c>
      <c r="D947" s="281">
        <v>1118.1346410000001</v>
      </c>
      <c r="E947" s="281">
        <v>994.19440459999998</v>
      </c>
      <c r="F947" s="281">
        <v>1116.6366169999999</v>
      </c>
      <c r="G947" s="82">
        <f t="shared" si="203"/>
        <v>2.0371014400000036E-2</v>
      </c>
      <c r="H947" s="82" t="str">
        <f t="shared" si="204"/>
        <v/>
      </c>
      <c r="I947" s="82">
        <f t="shared" si="205"/>
        <v>1.4980240000002142E-3</v>
      </c>
      <c r="J947" s="82" t="str">
        <f t="shared" si="206"/>
        <v/>
      </c>
      <c r="K947" s="82">
        <f t="shared" si="207"/>
        <v>-3.8427449999999226E-3</v>
      </c>
      <c r="L947" s="82" t="str">
        <f t="shared" si="208"/>
        <v/>
      </c>
      <c r="O947" s="108"/>
      <c r="P947" s="109"/>
      <c r="Q947" s="109"/>
      <c r="R947" s="110"/>
      <c r="S947" s="110"/>
    </row>
    <row r="948" spans="1:19" ht="15.75" customHeight="1" x14ac:dyDescent="0.2">
      <c r="A948" s="211">
        <v>44847</v>
      </c>
      <c r="B948" s="281">
        <v>1023.155667</v>
      </c>
      <c r="C948" s="281">
        <v>1123.75414</v>
      </c>
      <c r="D948" s="281">
        <v>1128.8399649999999</v>
      </c>
      <c r="E948" s="281">
        <v>1002.111396</v>
      </c>
      <c r="F948" s="281">
        <v>1125.528644</v>
      </c>
      <c r="G948" s="82">
        <f t="shared" si="203"/>
        <v>2.1044270999999979E-2</v>
      </c>
      <c r="H948" s="82" t="str">
        <f t="shared" si="204"/>
        <v/>
      </c>
      <c r="I948" s="82">
        <f t="shared" si="205"/>
        <v>3.3113209999999071E-3</v>
      </c>
      <c r="J948" s="82" t="str">
        <f t="shared" si="206"/>
        <v/>
      </c>
      <c r="K948" s="82">
        <f t="shared" si="207"/>
        <v>-1.7745039999999791E-3</v>
      </c>
      <c r="L948" s="82" t="str">
        <f t="shared" si="208"/>
        <v/>
      </c>
      <c r="O948" s="108"/>
      <c r="P948" s="109"/>
      <c r="Q948" s="109"/>
      <c r="R948" s="110"/>
      <c r="S948" s="110"/>
    </row>
    <row r="949" spans="1:19" ht="15.75" customHeight="1" x14ac:dyDescent="0.2">
      <c r="A949" s="211">
        <v>44848</v>
      </c>
      <c r="B949" s="281">
        <v>1015.124089</v>
      </c>
      <c r="C949" s="281">
        <v>1114.488239</v>
      </c>
      <c r="D949" s="281">
        <v>1119.6209019999999</v>
      </c>
      <c r="E949" s="281">
        <v>994.50231510000003</v>
      </c>
      <c r="F949" s="281">
        <v>1116.9824490000001</v>
      </c>
      <c r="G949" s="82">
        <f t="shared" si="203"/>
        <v>2.0621773899999994E-2</v>
      </c>
      <c r="H949" s="82" t="str">
        <f t="shared" si="204"/>
        <v/>
      </c>
      <c r="I949" s="82">
        <f t="shared" si="205"/>
        <v>2.6384529999997994E-3</v>
      </c>
      <c r="J949" s="82" t="str">
        <f t="shared" si="206"/>
        <v/>
      </c>
      <c r="K949" s="82">
        <f t="shared" si="207"/>
        <v>-2.4942100000000665E-3</v>
      </c>
      <c r="L949" s="82" t="str">
        <f t="shared" si="208"/>
        <v/>
      </c>
      <c r="O949" s="108"/>
      <c r="P949" s="109"/>
      <c r="Q949" s="109"/>
      <c r="R949" s="110"/>
      <c r="S949" s="110"/>
    </row>
    <row r="950" spans="1:19" ht="15.75" customHeight="1" x14ac:dyDescent="0.2">
      <c r="A950" s="211">
        <v>44851</v>
      </c>
      <c r="B950" s="281">
        <v>1023.0687390000001</v>
      </c>
      <c r="C950" s="281">
        <v>1123.4030560000001</v>
      </c>
      <c r="D950" s="281">
        <v>1128.5383240000001</v>
      </c>
      <c r="E950" s="281">
        <v>1001.974614</v>
      </c>
      <c r="F950" s="281">
        <v>1125.375016</v>
      </c>
      <c r="G950" s="82">
        <f t="shared" si="203"/>
        <v>2.1094125000000078E-2</v>
      </c>
      <c r="H950" s="82" t="str">
        <f t="shared" si="204"/>
        <v/>
      </c>
      <c r="I950" s="82">
        <f t="shared" si="205"/>
        <v>3.1633080000001428E-3</v>
      </c>
      <c r="J950" s="82" t="str">
        <f t="shared" si="206"/>
        <v/>
      </c>
      <c r="K950" s="82">
        <f t="shared" si="207"/>
        <v>-1.9719599999998534E-3</v>
      </c>
      <c r="L950" s="82" t="str">
        <f t="shared" si="208"/>
        <v/>
      </c>
      <c r="O950" s="108"/>
      <c r="P950" s="109"/>
      <c r="Q950" s="109"/>
      <c r="R950" s="110"/>
      <c r="S950" s="110"/>
    </row>
    <row r="951" spans="1:19" ht="15.75" customHeight="1" x14ac:dyDescent="0.2">
      <c r="A951" s="211">
        <v>44852</v>
      </c>
      <c r="B951" s="281">
        <v>1029.930331</v>
      </c>
      <c r="C951" s="281">
        <v>1131.942196</v>
      </c>
      <c r="D951" s="281">
        <v>1136.91588</v>
      </c>
      <c r="E951" s="281">
        <v>1008.54508</v>
      </c>
      <c r="F951" s="281">
        <v>1132.754682</v>
      </c>
      <c r="G951" s="82">
        <f t="shared" si="203"/>
        <v>2.1385251000000039E-2</v>
      </c>
      <c r="H951" s="82" t="str">
        <f t="shared" si="204"/>
        <v/>
      </c>
      <c r="I951" s="82">
        <f t="shared" si="205"/>
        <v>4.1611980000000126E-3</v>
      </c>
      <c r="J951" s="82" t="str">
        <f t="shared" si="206"/>
        <v/>
      </c>
      <c r="K951" s="82">
        <f t="shared" si="207"/>
        <v>-8.124860000000353E-4</v>
      </c>
      <c r="L951" s="82" t="str">
        <f t="shared" si="208"/>
        <v/>
      </c>
      <c r="O951" s="108"/>
      <c r="P951" s="109"/>
      <c r="Q951" s="109"/>
      <c r="R951" s="110"/>
      <c r="S951" s="110"/>
    </row>
    <row r="952" spans="1:19" ht="15.75" customHeight="1" x14ac:dyDescent="0.2">
      <c r="A952" s="211">
        <v>44853</v>
      </c>
      <c r="B952" s="281">
        <v>1018.695749</v>
      </c>
      <c r="C952" s="281">
        <v>1120.7011339999999</v>
      </c>
      <c r="D952" s="281">
        <v>1125.4047029999999</v>
      </c>
      <c r="E952" s="281">
        <v>997.11003549999998</v>
      </c>
      <c r="F952" s="281">
        <v>1119.911329</v>
      </c>
      <c r="G952" s="82">
        <f t="shared" si="203"/>
        <v>2.1585713499999996E-2</v>
      </c>
      <c r="H952" s="82">
        <f t="shared" si="204"/>
        <v>7.8980499999988755E-4</v>
      </c>
      <c r="I952" s="82">
        <f t="shared" si="205"/>
        <v>5.4933739999999034E-3</v>
      </c>
      <c r="J952" s="82" t="str">
        <f t="shared" si="206"/>
        <v/>
      </c>
      <c r="K952" s="82" t="str">
        <f t="shared" si="207"/>
        <v/>
      </c>
      <c r="L952" s="82" t="str">
        <f t="shared" si="208"/>
        <v/>
      </c>
      <c r="O952" s="108"/>
      <c r="P952" s="109"/>
      <c r="Q952" s="109"/>
      <c r="R952" s="110"/>
      <c r="S952" s="110"/>
    </row>
    <row r="953" spans="1:19" ht="15.75" customHeight="1" x14ac:dyDescent="0.2">
      <c r="A953" s="211">
        <v>44854</v>
      </c>
      <c r="B953" s="281">
        <v>1012.427629</v>
      </c>
      <c r="C953" s="281">
        <v>1114.6806839999999</v>
      </c>
      <c r="D953" s="281">
        <v>1119.184516</v>
      </c>
      <c r="E953" s="281">
        <v>990.86604839999995</v>
      </c>
      <c r="F953" s="281">
        <v>1112.8983499999999</v>
      </c>
      <c r="G953" s="82">
        <f t="shared" si="203"/>
        <v>2.1561580600000071E-2</v>
      </c>
      <c r="H953" s="82">
        <f t="shared" si="204"/>
        <v>1.7823339999999915E-3</v>
      </c>
      <c r="I953" s="82">
        <f t="shared" si="205"/>
        <v>6.2861660000000938E-3</v>
      </c>
      <c r="J953" s="82" t="str">
        <f t="shared" si="206"/>
        <v/>
      </c>
      <c r="K953" s="82" t="str">
        <f t="shared" si="207"/>
        <v/>
      </c>
      <c r="L953" s="82" t="str">
        <f t="shared" si="208"/>
        <v/>
      </c>
      <c r="O953" s="108"/>
      <c r="P953" s="109"/>
      <c r="Q953" s="109"/>
      <c r="R953" s="110"/>
      <c r="S953" s="110"/>
    </row>
    <row r="954" spans="1:19" ht="15.75" customHeight="1" x14ac:dyDescent="0.2">
      <c r="A954" s="211">
        <v>44855</v>
      </c>
      <c r="B954" s="281">
        <v>1019.231699</v>
      </c>
      <c r="C954" s="281">
        <v>1122.9847769999999</v>
      </c>
      <c r="D954" s="281">
        <v>1127.360275</v>
      </c>
      <c r="E954" s="281">
        <v>997.05205880000005</v>
      </c>
      <c r="F954" s="281">
        <v>1119.8462119999999</v>
      </c>
      <c r="G954" s="82">
        <f t="shared" si="203"/>
        <v>2.2179640199999993E-2</v>
      </c>
      <c r="H954" s="82">
        <f t="shared" si="204"/>
        <v>3.1385649999999712E-3</v>
      </c>
      <c r="I954" s="82">
        <f t="shared" si="205"/>
        <v>7.5140630000000786E-3</v>
      </c>
      <c r="J954" s="82" t="str">
        <f t="shared" si="206"/>
        <v/>
      </c>
      <c r="K954" s="82" t="str">
        <f t="shared" si="207"/>
        <v/>
      </c>
      <c r="L954" s="82" t="str">
        <f t="shared" si="208"/>
        <v/>
      </c>
      <c r="O954" s="108"/>
      <c r="P954" s="109"/>
      <c r="Q954" s="109"/>
      <c r="R954" s="110"/>
      <c r="S954" s="110"/>
    </row>
    <row r="955" spans="1:19" ht="15.75" customHeight="1" x14ac:dyDescent="0.2">
      <c r="A955" s="211">
        <v>44858</v>
      </c>
      <c r="B955" s="281">
        <v>1023.409599</v>
      </c>
      <c r="C955" s="281">
        <v>1125.854237</v>
      </c>
      <c r="D955" s="281">
        <v>1130.5859640000001</v>
      </c>
      <c r="E955" s="281">
        <v>1001.151663</v>
      </c>
      <c r="F955" s="281">
        <v>1124.450713</v>
      </c>
      <c r="G955" s="82">
        <f t="shared" si="203"/>
        <v>2.2257935999999971E-2</v>
      </c>
      <c r="H955" s="82">
        <f t="shared" si="204"/>
        <v>1.4035240000000613E-3</v>
      </c>
      <c r="I955" s="82">
        <f t="shared" si="205"/>
        <v>6.1352510000001531E-3</v>
      </c>
      <c r="J955" s="82" t="str">
        <f t="shared" si="206"/>
        <v/>
      </c>
      <c r="K955" s="82" t="str">
        <f t="shared" si="207"/>
        <v/>
      </c>
      <c r="L955" s="82" t="str">
        <f t="shared" si="208"/>
        <v/>
      </c>
      <c r="O955" s="108"/>
      <c r="P955" s="109"/>
      <c r="Q955" s="109"/>
      <c r="R955" s="110"/>
      <c r="S955" s="110"/>
    </row>
    <row r="956" spans="1:19" ht="15.75" customHeight="1" x14ac:dyDescent="0.2">
      <c r="A956" s="211">
        <v>44859</v>
      </c>
      <c r="B956" s="281">
        <v>1028.642169</v>
      </c>
      <c r="C956" s="281">
        <v>1132.774161</v>
      </c>
      <c r="D956" s="281">
        <v>1137.3030409999999</v>
      </c>
      <c r="E956" s="281">
        <v>1006.115358</v>
      </c>
      <c r="F956" s="281">
        <v>1130.025723</v>
      </c>
      <c r="G956" s="82">
        <f t="shared" si="203"/>
        <v>2.2526810999999952E-2</v>
      </c>
      <c r="H956" s="82">
        <f t="shared" si="204"/>
        <v>2.7484380000000782E-3</v>
      </c>
      <c r="I956" s="82">
        <f t="shared" si="205"/>
        <v>7.2773179999999233E-3</v>
      </c>
      <c r="J956" s="82" t="str">
        <f t="shared" si="206"/>
        <v/>
      </c>
      <c r="K956" s="82" t="str">
        <f t="shared" si="207"/>
        <v/>
      </c>
      <c r="L956" s="82" t="str">
        <f t="shared" si="208"/>
        <v/>
      </c>
      <c r="O956" s="108"/>
      <c r="P956" s="109"/>
      <c r="Q956" s="109"/>
      <c r="R956" s="110"/>
      <c r="S956" s="110"/>
    </row>
    <row r="957" spans="1:19" ht="15.75" customHeight="1" x14ac:dyDescent="0.2">
      <c r="A957" s="211">
        <v>44860</v>
      </c>
      <c r="B957" s="281">
        <v>1037.8383080000001</v>
      </c>
      <c r="C957" s="281">
        <v>1140.636405</v>
      </c>
      <c r="D957" s="281">
        <v>1145.647698</v>
      </c>
      <c r="E957" s="281">
        <v>1015.828947</v>
      </c>
      <c r="F957" s="281">
        <v>1140.93561</v>
      </c>
      <c r="G957" s="82">
        <f t="shared" si="203"/>
        <v>2.2009361000000126E-2</v>
      </c>
      <c r="H957" s="82" t="str">
        <f t="shared" si="204"/>
        <v/>
      </c>
      <c r="I957" s="82">
        <f t="shared" si="205"/>
        <v>4.7120879999999945E-3</v>
      </c>
      <c r="J957" s="82" t="str">
        <f t="shared" si="206"/>
        <v/>
      </c>
      <c r="K957" s="82">
        <f t="shared" si="207"/>
        <v>-2.9920500000002904E-4</v>
      </c>
      <c r="L957" s="82" t="str">
        <f t="shared" si="208"/>
        <v/>
      </c>
      <c r="O957" s="108"/>
      <c r="P957" s="109"/>
      <c r="Q957" s="109"/>
      <c r="R957" s="110"/>
      <c r="S957" s="110"/>
    </row>
    <row r="958" spans="1:19" ht="15.75" customHeight="1" x14ac:dyDescent="0.2">
      <c r="A958" s="211">
        <v>44861</v>
      </c>
      <c r="B958" s="281">
        <v>1040.5867149999999</v>
      </c>
      <c r="C958" s="281">
        <v>1143.6086270000001</v>
      </c>
      <c r="D958" s="281">
        <v>1148.642638</v>
      </c>
      <c r="E958" s="281">
        <v>1018.718373</v>
      </c>
      <c r="F958" s="281">
        <v>1144.180889</v>
      </c>
      <c r="G958" s="82">
        <f t="shared" si="203"/>
        <v>2.1868341999999871E-2</v>
      </c>
      <c r="H958" s="82" t="str">
        <f t="shared" si="204"/>
        <v/>
      </c>
      <c r="I958" s="82">
        <f t="shared" si="205"/>
        <v>4.4617490000000547E-3</v>
      </c>
      <c r="J958" s="82" t="str">
        <f t="shared" si="206"/>
        <v/>
      </c>
      <c r="K958" s="82">
        <f t="shared" si="207"/>
        <v>-5.7226199999990972E-4</v>
      </c>
      <c r="L958" s="82" t="str">
        <f t="shared" si="208"/>
        <v/>
      </c>
      <c r="O958" s="108"/>
      <c r="P958" s="109"/>
      <c r="Q958" s="109"/>
      <c r="R958" s="110"/>
      <c r="S958" s="110"/>
    </row>
    <row r="959" spans="1:19" ht="15.75" customHeight="1" x14ac:dyDescent="0.2">
      <c r="A959" s="211">
        <v>44862</v>
      </c>
      <c r="B959" s="281">
        <v>1047.0039489999999</v>
      </c>
      <c r="C959" s="281">
        <v>1151.743046</v>
      </c>
      <c r="D959" s="281">
        <v>1156.597006</v>
      </c>
      <c r="E959" s="281">
        <v>1024.481581</v>
      </c>
      <c r="F959" s="281">
        <v>1150.6538780000001</v>
      </c>
      <c r="G959" s="82">
        <f t="shared" si="203"/>
        <v>2.2522367999999914E-2</v>
      </c>
      <c r="H959" s="82">
        <f t="shared" si="204"/>
        <v>1.0891679999999724E-3</v>
      </c>
      <c r="I959" s="82">
        <f t="shared" si="205"/>
        <v>5.9431279999998879E-3</v>
      </c>
      <c r="J959" s="82" t="str">
        <f t="shared" si="206"/>
        <v/>
      </c>
      <c r="K959" s="82" t="str">
        <f t="shared" si="207"/>
        <v/>
      </c>
      <c r="L959" s="82" t="str">
        <f t="shared" si="208"/>
        <v/>
      </c>
      <c r="O959" s="108"/>
      <c r="P959" s="109"/>
      <c r="Q959" s="109"/>
      <c r="R959" s="110"/>
      <c r="S959" s="110"/>
    </row>
    <row r="960" spans="1:19" ht="15.75" customHeight="1" x14ac:dyDescent="0.2">
      <c r="A960" s="211">
        <v>44865</v>
      </c>
      <c r="B960" s="281">
        <v>1045.4030780000001</v>
      </c>
      <c r="C960" s="281">
        <v>1148.525944</v>
      </c>
      <c r="D960" s="281">
        <v>1153.6566</v>
      </c>
      <c r="E960" s="281">
        <v>1023.049197</v>
      </c>
      <c r="F960" s="281">
        <v>1149.0450860000001</v>
      </c>
      <c r="G960" s="82">
        <f t="shared" si="203"/>
        <v>2.2353881000000003E-2</v>
      </c>
      <c r="H960" s="82" t="str">
        <f t="shared" si="204"/>
        <v/>
      </c>
      <c r="I960" s="82">
        <f t="shared" si="205"/>
        <v>4.6115139999999425E-3</v>
      </c>
      <c r="J960" s="82" t="str">
        <f t="shared" si="206"/>
        <v/>
      </c>
      <c r="K960" s="82">
        <f t="shared" si="207"/>
        <v>-5.191420000001017E-4</v>
      </c>
      <c r="L960" s="82" t="str">
        <f t="shared" si="208"/>
        <v/>
      </c>
      <c r="O960" s="108"/>
      <c r="P960" s="109"/>
      <c r="Q960" s="109"/>
      <c r="R960" s="110"/>
      <c r="S960" s="110"/>
    </row>
    <row r="961" spans="1:19" ht="15.75" customHeight="1" x14ac:dyDescent="0.2">
      <c r="A961" s="211">
        <v>44866</v>
      </c>
      <c r="B961" s="281">
        <v>1048.993461</v>
      </c>
      <c r="C961" s="281">
        <v>1152.6948749999999</v>
      </c>
      <c r="D961" s="281">
        <v>1157.79937</v>
      </c>
      <c r="E961" s="281">
        <v>1026.767341</v>
      </c>
      <c r="F961" s="281">
        <v>1153.2211460000001</v>
      </c>
      <c r="G961" s="82">
        <f t="shared" si="203"/>
        <v>2.2226120000000037E-2</v>
      </c>
      <c r="H961" s="82" t="str">
        <f t="shared" si="204"/>
        <v/>
      </c>
      <c r="I961" s="82">
        <f t="shared" si="205"/>
        <v>4.5782239999998635E-3</v>
      </c>
      <c r="J961" s="82" t="str">
        <f t="shared" si="206"/>
        <v/>
      </c>
      <c r="K961" s="82">
        <f t="shared" si="207"/>
        <v>-5.2627100000017892E-4</v>
      </c>
      <c r="L961" s="82" t="str">
        <f t="shared" si="208"/>
        <v/>
      </c>
      <c r="O961" s="108"/>
      <c r="P961" s="109"/>
      <c r="Q961" s="109"/>
      <c r="R961" s="110"/>
      <c r="S961" s="110"/>
    </row>
    <row r="962" spans="1:19" ht="15.75" customHeight="1" x14ac:dyDescent="0.2">
      <c r="A962" s="211">
        <v>44867</v>
      </c>
      <c r="B962" s="281">
        <v>1039.40029</v>
      </c>
      <c r="C962" s="281">
        <v>1142.4376549999999</v>
      </c>
      <c r="D962" s="281">
        <v>1147.439993</v>
      </c>
      <c r="E962" s="281">
        <v>1017.654167</v>
      </c>
      <c r="F962" s="281">
        <v>1142.985619</v>
      </c>
      <c r="G962" s="82">
        <f t="shared" si="203"/>
        <v>2.1746123000000013E-2</v>
      </c>
      <c r="H962" s="82" t="str">
        <f t="shared" si="204"/>
        <v/>
      </c>
      <c r="I962" s="82">
        <f t="shared" si="205"/>
        <v>4.4543739999999164E-3</v>
      </c>
      <c r="J962" s="82" t="str">
        <f t="shared" si="206"/>
        <v/>
      </c>
      <c r="K962" s="82">
        <f t="shared" si="207"/>
        <v>-5.4796400000009266E-4</v>
      </c>
      <c r="L962" s="82" t="str">
        <f t="shared" si="208"/>
        <v/>
      </c>
      <c r="O962" s="108"/>
      <c r="P962" s="109"/>
      <c r="Q962" s="109"/>
      <c r="R962" s="110"/>
      <c r="S962" s="110"/>
    </row>
    <row r="963" spans="1:19" ht="15.75" customHeight="1" x14ac:dyDescent="0.2">
      <c r="A963" s="211">
        <v>44868</v>
      </c>
      <c r="B963" s="281">
        <v>1034.2634680000001</v>
      </c>
      <c r="C963" s="281">
        <v>1137.196269</v>
      </c>
      <c r="D963" s="281">
        <v>1142.094926</v>
      </c>
      <c r="E963" s="281">
        <v>1012.444252</v>
      </c>
      <c r="F963" s="281">
        <v>1137.134065</v>
      </c>
      <c r="G963" s="82">
        <f t="shared" ref="G963:G1026" si="209">IF((B963-$E963)/1000 &gt; 0, (B963-$E963)/1000, "")</f>
        <v>2.1819216000000096E-2</v>
      </c>
      <c r="H963" s="82">
        <f t="shared" ref="H963:H1026" si="210">IF((C963-$F963)/1000 &gt; 0, (C963-$F963)/1000, "")</f>
        <v>6.2204000000065204E-5</v>
      </c>
      <c r="I963" s="82">
        <f t="shared" ref="I963:I1026" si="211">IF((D963-$F963)/1000 &gt; 0, (D963-$F963)/1000, "")</f>
        <v>4.960861000000023E-3</v>
      </c>
      <c r="J963" s="82" t="str">
        <f t="shared" ref="J963:J1026" si="212">IF((B963-$E963)/1000 &lt; 0, (B963-$E963)/1000, "")</f>
        <v/>
      </c>
      <c r="K963" s="82" t="str">
        <f t="shared" ref="K963:K1026" si="213">IF((C963-$F963)/1000 &lt; 0, (C963-$F963)/1000, "")</f>
        <v/>
      </c>
      <c r="L963" s="82" t="str">
        <f t="shared" ref="L963:L1026" si="214">IF((D963-$F963)/1000 &lt; 0, (D963-$F963)/1000, "")</f>
        <v/>
      </c>
      <c r="O963" s="108"/>
      <c r="P963" s="109"/>
      <c r="Q963" s="109"/>
      <c r="R963" s="110"/>
      <c r="S963" s="110"/>
    </row>
    <row r="964" spans="1:19" ht="15.75" customHeight="1" x14ac:dyDescent="0.2">
      <c r="A964" s="211">
        <v>44869</v>
      </c>
      <c r="B964" s="281">
        <v>1033.651278</v>
      </c>
      <c r="C964" s="281">
        <v>1138.4268340000001</v>
      </c>
      <c r="D964" s="281">
        <v>1142.951137</v>
      </c>
      <c r="E964" s="281">
        <v>1011.606118</v>
      </c>
      <c r="F964" s="281">
        <v>1136.1927089999999</v>
      </c>
      <c r="G964" s="82">
        <f t="shared" si="209"/>
        <v>2.2045160000000012E-2</v>
      </c>
      <c r="H964" s="82">
        <f t="shared" si="210"/>
        <v>2.2341250000001765E-3</v>
      </c>
      <c r="I964" s="82">
        <f t="shared" si="211"/>
        <v>6.7584280000000949E-3</v>
      </c>
      <c r="J964" s="82" t="str">
        <f t="shared" si="212"/>
        <v/>
      </c>
      <c r="K964" s="82" t="str">
        <f t="shared" si="213"/>
        <v/>
      </c>
      <c r="L964" s="82" t="str">
        <f t="shared" si="214"/>
        <v/>
      </c>
      <c r="O964" s="108"/>
      <c r="P964" s="109"/>
      <c r="Q964" s="109"/>
      <c r="R964" s="110"/>
      <c r="S964" s="110"/>
    </row>
    <row r="965" spans="1:19" ht="15.75" customHeight="1" x14ac:dyDescent="0.2">
      <c r="A965" s="211">
        <v>44872</v>
      </c>
      <c r="B965" s="281">
        <v>1032.0161780000001</v>
      </c>
      <c r="C965" s="281">
        <v>1138.2729099999999</v>
      </c>
      <c r="D965" s="281">
        <v>1142.4687019999999</v>
      </c>
      <c r="E965" s="281">
        <v>1009.355939</v>
      </c>
      <c r="F965" s="281">
        <v>1133.6654040000001</v>
      </c>
      <c r="G965" s="82">
        <f t="shared" si="209"/>
        <v>2.2660239000000047E-2</v>
      </c>
      <c r="H965" s="82">
        <f t="shared" si="210"/>
        <v>4.6075059999998299E-3</v>
      </c>
      <c r="I965" s="82">
        <f t="shared" si="211"/>
        <v>8.8032979999998137E-3</v>
      </c>
      <c r="J965" s="82" t="str">
        <f t="shared" si="212"/>
        <v/>
      </c>
      <c r="K965" s="82" t="str">
        <f t="shared" si="213"/>
        <v/>
      </c>
      <c r="L965" s="82" t="str">
        <f t="shared" si="214"/>
        <v/>
      </c>
      <c r="O965" s="108"/>
      <c r="P965" s="109"/>
      <c r="Q965" s="109"/>
      <c r="R965" s="110"/>
      <c r="S965" s="110"/>
    </row>
    <row r="966" spans="1:19" ht="15.75" customHeight="1" x14ac:dyDescent="0.2">
      <c r="A966" s="211">
        <v>44873</v>
      </c>
      <c r="B966" s="281">
        <v>1038.9236780000001</v>
      </c>
      <c r="C966" s="281">
        <v>1144.3019260000001</v>
      </c>
      <c r="D966" s="281">
        <v>1148.8359869999999</v>
      </c>
      <c r="E966" s="281">
        <v>1016.454843</v>
      </c>
      <c r="F966" s="281">
        <v>1141.63859</v>
      </c>
      <c r="G966" s="82">
        <f t="shared" si="209"/>
        <v>2.2468835000000128E-2</v>
      </c>
      <c r="H966" s="82">
        <f t="shared" si="210"/>
        <v>2.6633360000000721E-3</v>
      </c>
      <c r="I966" s="82">
        <f t="shared" si="211"/>
        <v>7.1973969999999101E-3</v>
      </c>
      <c r="J966" s="82" t="str">
        <f t="shared" si="212"/>
        <v/>
      </c>
      <c r="K966" s="82" t="str">
        <f t="shared" si="213"/>
        <v/>
      </c>
      <c r="L966" s="82" t="str">
        <f t="shared" si="214"/>
        <v/>
      </c>
      <c r="O966" s="108"/>
      <c r="P966" s="109"/>
      <c r="Q966" s="109"/>
      <c r="R966" s="110"/>
      <c r="S966" s="110"/>
    </row>
    <row r="967" spans="1:19" ht="15.75" customHeight="1" x14ac:dyDescent="0.2">
      <c r="A967" s="211">
        <v>44874</v>
      </c>
      <c r="B967" s="281">
        <v>1034.508288</v>
      </c>
      <c r="C967" s="281">
        <v>1138.1146900000001</v>
      </c>
      <c r="D967" s="281">
        <v>1142.887825</v>
      </c>
      <c r="E967" s="281">
        <v>1012.833425</v>
      </c>
      <c r="F967" s="281">
        <v>1137.5711670000001</v>
      </c>
      <c r="G967" s="82">
        <f t="shared" si="209"/>
        <v>2.1674862999999961E-2</v>
      </c>
      <c r="H967" s="82">
        <f t="shared" si="210"/>
        <v>5.4352300000005016E-4</v>
      </c>
      <c r="I967" s="82">
        <f t="shared" si="211"/>
        <v>5.3166579999999611E-3</v>
      </c>
      <c r="J967" s="82" t="str">
        <f t="shared" si="212"/>
        <v/>
      </c>
      <c r="K967" s="82" t="str">
        <f t="shared" si="213"/>
        <v/>
      </c>
      <c r="L967" s="82" t="str">
        <f t="shared" si="214"/>
        <v/>
      </c>
      <c r="O967" s="108"/>
      <c r="P967" s="109"/>
      <c r="Q967" s="109"/>
      <c r="R967" s="110"/>
      <c r="S967" s="110"/>
    </row>
    <row r="968" spans="1:19" ht="15.75" customHeight="1" x14ac:dyDescent="0.2">
      <c r="A968" s="211">
        <v>44875</v>
      </c>
      <c r="B968" s="281">
        <v>1062.930558</v>
      </c>
      <c r="C968" s="281">
        <v>1170.6875950000001</v>
      </c>
      <c r="D968" s="281">
        <v>1175.3373999999999</v>
      </c>
      <c r="E968" s="281">
        <v>1040.678042</v>
      </c>
      <c r="F968" s="281">
        <v>1168.8450499999999</v>
      </c>
      <c r="G968" s="82">
        <f t="shared" si="209"/>
        <v>2.2252516000000014E-2</v>
      </c>
      <c r="H968" s="82">
        <f t="shared" si="210"/>
        <v>1.8425450000002003E-3</v>
      </c>
      <c r="I968" s="82">
        <f t="shared" si="211"/>
        <v>6.4923499999999879E-3</v>
      </c>
      <c r="J968" s="82" t="str">
        <f t="shared" si="212"/>
        <v/>
      </c>
      <c r="K968" s="82" t="str">
        <f t="shared" si="213"/>
        <v/>
      </c>
      <c r="L968" s="82" t="str">
        <f t="shared" si="214"/>
        <v/>
      </c>
      <c r="O968" s="108"/>
      <c r="P968" s="109"/>
      <c r="Q968" s="109"/>
      <c r="R968" s="110"/>
      <c r="S968" s="110"/>
    </row>
    <row r="969" spans="1:19" ht="15.75" customHeight="1" x14ac:dyDescent="0.2">
      <c r="A969" s="211">
        <v>44876</v>
      </c>
      <c r="B969" s="281">
        <v>1065.8250680000001</v>
      </c>
      <c r="C969" s="281">
        <v>1174.932354</v>
      </c>
      <c r="D969" s="281">
        <v>1179.3886110000001</v>
      </c>
      <c r="E969" s="281">
        <v>1043.3399010000001</v>
      </c>
      <c r="F969" s="281">
        <v>1171.834736</v>
      </c>
      <c r="G969" s="82">
        <f t="shared" si="209"/>
        <v>2.2485167000000045E-2</v>
      </c>
      <c r="H969" s="82">
        <f t="shared" si="210"/>
        <v>3.0976180000000112E-3</v>
      </c>
      <c r="I969" s="82">
        <f t="shared" si="211"/>
        <v>7.5538750000000623E-3</v>
      </c>
      <c r="J969" s="82" t="str">
        <f t="shared" si="212"/>
        <v/>
      </c>
      <c r="K969" s="82" t="str">
        <f t="shared" si="213"/>
        <v/>
      </c>
      <c r="L969" s="82" t="str">
        <f t="shared" si="214"/>
        <v/>
      </c>
      <c r="O969" s="108"/>
      <c r="P969" s="109"/>
      <c r="Q969" s="109"/>
      <c r="R969" s="110"/>
      <c r="S969" s="110"/>
    </row>
    <row r="970" spans="1:19" ht="15.75" customHeight="1" x14ac:dyDescent="0.2">
      <c r="A970" s="211">
        <v>44879</v>
      </c>
      <c r="B970" s="281">
        <v>1062.8052379999999</v>
      </c>
      <c r="C970" s="281">
        <v>1170.592609</v>
      </c>
      <c r="D970" s="281">
        <v>1175.233467</v>
      </c>
      <c r="E970" s="281">
        <v>1040.6427960000001</v>
      </c>
      <c r="F970" s="281">
        <v>1168.805464</v>
      </c>
      <c r="G970" s="82">
        <f t="shared" si="209"/>
        <v>2.2162441999999827E-2</v>
      </c>
      <c r="H970" s="82">
        <f t="shared" si="210"/>
        <v>1.7871450000000095E-3</v>
      </c>
      <c r="I970" s="82">
        <f t="shared" si="211"/>
        <v>6.4280029999999894E-3</v>
      </c>
      <c r="J970" s="82" t="str">
        <f t="shared" si="212"/>
        <v/>
      </c>
      <c r="K970" s="82" t="str">
        <f t="shared" si="213"/>
        <v/>
      </c>
      <c r="L970" s="82" t="str">
        <f t="shared" si="214"/>
        <v/>
      </c>
      <c r="O970" s="108"/>
      <c r="P970" s="109"/>
      <c r="Q970" s="109"/>
      <c r="R970" s="110"/>
      <c r="S970" s="110"/>
    </row>
    <row r="971" spans="1:19" ht="15.75" customHeight="1" x14ac:dyDescent="0.2">
      <c r="A971" s="211">
        <v>44880</v>
      </c>
      <c r="B971" s="281">
        <v>1067.0739779999999</v>
      </c>
      <c r="C971" s="281">
        <v>1176.6464980000001</v>
      </c>
      <c r="D971" s="281">
        <v>1181.0421449999999</v>
      </c>
      <c r="E971" s="281">
        <v>1044.741342</v>
      </c>
      <c r="F971" s="281">
        <v>1173.408774</v>
      </c>
      <c r="G971" s="82">
        <f t="shared" si="209"/>
        <v>2.2332635999999864E-2</v>
      </c>
      <c r="H971" s="82">
        <f t="shared" si="210"/>
        <v>3.2377240000000711E-3</v>
      </c>
      <c r="I971" s="82">
        <f t="shared" si="211"/>
        <v>7.6333709999998976E-3</v>
      </c>
      <c r="J971" s="82" t="str">
        <f t="shared" si="212"/>
        <v/>
      </c>
      <c r="K971" s="82" t="str">
        <f t="shared" si="213"/>
        <v/>
      </c>
      <c r="L971" s="82" t="str">
        <f t="shared" si="214"/>
        <v/>
      </c>
      <c r="O971" s="108"/>
      <c r="P971" s="109"/>
      <c r="Q971" s="109"/>
      <c r="R971" s="110"/>
      <c r="S971" s="110"/>
    </row>
    <row r="972" spans="1:19" ht="15.75" customHeight="1" x14ac:dyDescent="0.2">
      <c r="A972" s="211">
        <v>44881</v>
      </c>
      <c r="B972" s="281">
        <v>1068.4129579999999</v>
      </c>
      <c r="C972" s="281">
        <v>1177.756558</v>
      </c>
      <c r="D972" s="281">
        <v>1182.2292170000001</v>
      </c>
      <c r="E972" s="281">
        <v>1046.3978790000001</v>
      </c>
      <c r="F972" s="281">
        <v>1175.269327</v>
      </c>
      <c r="G972" s="82">
        <f t="shared" si="209"/>
        <v>2.2015078999999788E-2</v>
      </c>
      <c r="H972" s="82">
        <f t="shared" si="210"/>
        <v>2.4872310000000654E-3</v>
      </c>
      <c r="I972" s="82">
        <f t="shared" si="211"/>
        <v>6.9598900000000866E-3</v>
      </c>
      <c r="J972" s="82" t="str">
        <f t="shared" si="212"/>
        <v/>
      </c>
      <c r="K972" s="82" t="str">
        <f t="shared" si="213"/>
        <v/>
      </c>
      <c r="L972" s="82" t="str">
        <f t="shared" si="214"/>
        <v/>
      </c>
      <c r="O972" s="108"/>
      <c r="P972" s="109"/>
      <c r="Q972" s="109"/>
      <c r="R972" s="110"/>
      <c r="S972" s="110"/>
    </row>
    <row r="973" spans="1:19" ht="15.75" customHeight="1" x14ac:dyDescent="0.2">
      <c r="A973" s="211">
        <v>44882</v>
      </c>
      <c r="B973" s="281">
        <v>1065.784768</v>
      </c>
      <c r="C973" s="281">
        <v>1174.177801</v>
      </c>
      <c r="D973" s="281">
        <v>1178.772453</v>
      </c>
      <c r="E973" s="281">
        <v>1043.811809</v>
      </c>
      <c r="F973" s="281">
        <v>1172.364763</v>
      </c>
      <c r="G973" s="82">
        <f t="shared" si="209"/>
        <v>2.1972958999999945E-2</v>
      </c>
      <c r="H973" s="82">
        <f t="shared" si="210"/>
        <v>1.813038000000006E-3</v>
      </c>
      <c r="I973" s="82">
        <f t="shared" si="211"/>
        <v>6.4076900000000023E-3</v>
      </c>
      <c r="J973" s="82" t="str">
        <f t="shared" si="212"/>
        <v/>
      </c>
      <c r="K973" s="82" t="str">
        <f t="shared" si="213"/>
        <v/>
      </c>
      <c r="L973" s="82" t="str">
        <f t="shared" si="214"/>
        <v/>
      </c>
      <c r="O973" s="108"/>
      <c r="P973" s="109"/>
      <c r="Q973" s="109"/>
      <c r="R973" s="110"/>
      <c r="S973" s="110"/>
    </row>
    <row r="974" spans="1:19" ht="15.75" customHeight="1" x14ac:dyDescent="0.2">
      <c r="A974" s="211">
        <v>44883</v>
      </c>
      <c r="B974" s="281">
        <v>1068.1156579999999</v>
      </c>
      <c r="C974" s="281">
        <v>1177.0740189999999</v>
      </c>
      <c r="D974" s="281">
        <v>1181.6146659999999</v>
      </c>
      <c r="E974" s="281">
        <v>1045.7742089999999</v>
      </c>
      <c r="F974" s="281">
        <v>1174.568847</v>
      </c>
      <c r="G974" s="82">
        <f t="shared" si="209"/>
        <v>2.234144900000001E-2</v>
      </c>
      <c r="H974" s="82">
        <f t="shared" si="210"/>
        <v>2.5051719999999024E-3</v>
      </c>
      <c r="I974" s="82">
        <f t="shared" si="211"/>
        <v>7.0458189999999376E-3</v>
      </c>
      <c r="J974" s="82" t="str">
        <f t="shared" si="212"/>
        <v/>
      </c>
      <c r="K974" s="82" t="str">
        <f t="shared" si="213"/>
        <v/>
      </c>
      <c r="L974" s="82" t="str">
        <f t="shared" si="214"/>
        <v/>
      </c>
      <c r="O974" s="108"/>
      <c r="P974" s="109"/>
      <c r="Q974" s="109"/>
      <c r="R974" s="110"/>
      <c r="S974" s="110"/>
    </row>
    <row r="975" spans="1:19" ht="15.75" customHeight="1" x14ac:dyDescent="0.2">
      <c r="A975" s="211">
        <v>44886</v>
      </c>
      <c r="B975" s="281">
        <v>1067.115988</v>
      </c>
      <c r="C975" s="281">
        <v>1175.6606469999999</v>
      </c>
      <c r="D975" s="281">
        <v>1180.257869</v>
      </c>
      <c r="E975" s="281">
        <v>1045.045198</v>
      </c>
      <c r="F975" s="281">
        <v>1173.750053</v>
      </c>
      <c r="G975" s="82">
        <f t="shared" si="209"/>
        <v>2.2070789999999989E-2</v>
      </c>
      <c r="H975" s="82">
        <f t="shared" si="210"/>
        <v>1.9105939999999465E-3</v>
      </c>
      <c r="I975" s="82">
        <f t="shared" si="211"/>
        <v>6.5078160000000482E-3</v>
      </c>
      <c r="J975" s="82" t="str">
        <f t="shared" si="212"/>
        <v/>
      </c>
      <c r="K975" s="82" t="str">
        <f t="shared" si="213"/>
        <v/>
      </c>
      <c r="L975" s="82" t="str">
        <f t="shared" si="214"/>
        <v/>
      </c>
      <c r="O975" s="108"/>
      <c r="P975" s="109"/>
      <c r="Q975" s="109"/>
      <c r="R975" s="110"/>
      <c r="S975" s="110"/>
    </row>
    <row r="976" spans="1:19" ht="15.75" customHeight="1" x14ac:dyDescent="0.2">
      <c r="A976" s="211">
        <v>44887</v>
      </c>
      <c r="B976" s="281">
        <v>1073.7109579999999</v>
      </c>
      <c r="C976" s="281">
        <v>1183.2424490000001</v>
      </c>
      <c r="D976" s="281">
        <v>1187.8064220000001</v>
      </c>
      <c r="E976" s="281">
        <v>1051.379441</v>
      </c>
      <c r="F976" s="281">
        <v>1180.8644039999999</v>
      </c>
      <c r="G976" s="82">
        <f t="shared" si="209"/>
        <v>2.2331516999999849E-2</v>
      </c>
      <c r="H976" s="82">
        <f t="shared" si="210"/>
        <v>2.3780450000001566E-3</v>
      </c>
      <c r="I976" s="82">
        <f t="shared" si="211"/>
        <v>6.9420180000001894E-3</v>
      </c>
      <c r="J976" s="82" t="str">
        <f t="shared" si="212"/>
        <v/>
      </c>
      <c r="K976" s="82" t="str">
        <f t="shared" si="213"/>
        <v/>
      </c>
      <c r="L976" s="82" t="str">
        <f t="shared" si="214"/>
        <v/>
      </c>
      <c r="O976" s="108"/>
      <c r="P976" s="109"/>
      <c r="Q976" s="109"/>
      <c r="R976" s="110"/>
      <c r="S976" s="110"/>
    </row>
    <row r="977" spans="1:19" ht="15.75" customHeight="1" x14ac:dyDescent="0.2">
      <c r="A977" s="211">
        <v>44888</v>
      </c>
      <c r="B977" s="281">
        <v>1078.55223</v>
      </c>
      <c r="C977" s="281">
        <v>1188.882668</v>
      </c>
      <c r="D977" s="281">
        <v>1193.4076910000001</v>
      </c>
      <c r="E977" s="281">
        <v>1056.2988680000001</v>
      </c>
      <c r="F977" s="281">
        <v>1186.3896930000001</v>
      </c>
      <c r="G977" s="82">
        <f t="shared" si="209"/>
        <v>2.2253361999999926E-2</v>
      </c>
      <c r="H977" s="82">
        <f t="shared" si="210"/>
        <v>2.4929749999998874E-3</v>
      </c>
      <c r="I977" s="82">
        <f t="shared" si="211"/>
        <v>7.0179980000000339E-3</v>
      </c>
      <c r="J977" s="82" t="str">
        <f t="shared" si="212"/>
        <v/>
      </c>
      <c r="K977" s="82" t="str">
        <f t="shared" si="213"/>
        <v/>
      </c>
      <c r="L977" s="82" t="str">
        <f t="shared" si="214"/>
        <v/>
      </c>
      <c r="O977" s="108"/>
      <c r="P977" s="109"/>
      <c r="Q977" s="109"/>
      <c r="R977" s="110"/>
      <c r="S977" s="110"/>
    </row>
    <row r="978" spans="1:19" ht="15.75" customHeight="1" x14ac:dyDescent="0.2">
      <c r="A978" s="211">
        <v>44889</v>
      </c>
      <c r="B978" s="281">
        <v>1083.2646279999999</v>
      </c>
      <c r="C978" s="281">
        <v>1193.344885</v>
      </c>
      <c r="D978" s="281">
        <v>1198.0325560000001</v>
      </c>
      <c r="E978" s="281">
        <v>1061.2122400000001</v>
      </c>
      <c r="F978" s="281">
        <v>1191.9081819999999</v>
      </c>
      <c r="G978" s="82">
        <f t="shared" si="209"/>
        <v>2.2052387999999836E-2</v>
      </c>
      <c r="H978" s="82">
        <f t="shared" si="210"/>
        <v>1.4367030000000795E-3</v>
      </c>
      <c r="I978" s="82">
        <f t="shared" si="211"/>
        <v>6.1243740000002161E-3</v>
      </c>
      <c r="J978" s="82" t="str">
        <f t="shared" si="212"/>
        <v/>
      </c>
      <c r="K978" s="82" t="str">
        <f t="shared" si="213"/>
        <v/>
      </c>
      <c r="L978" s="82" t="str">
        <f t="shared" si="214"/>
        <v/>
      </c>
      <c r="O978" s="108"/>
      <c r="P978" s="109"/>
      <c r="Q978" s="109"/>
      <c r="R978" s="110"/>
      <c r="S978" s="110"/>
    </row>
    <row r="979" spans="1:19" ht="15.75" customHeight="1" x14ac:dyDescent="0.2">
      <c r="A979" s="211">
        <v>44890</v>
      </c>
      <c r="B979" s="281">
        <v>1085.654953</v>
      </c>
      <c r="C979" s="281">
        <v>1195.323611</v>
      </c>
      <c r="D979" s="281">
        <v>1200.1493350000001</v>
      </c>
      <c r="E979" s="281">
        <v>1063.6429450000001</v>
      </c>
      <c r="F979" s="281">
        <v>1194.6382470000001</v>
      </c>
      <c r="G979" s="82">
        <f t="shared" si="209"/>
        <v>2.2012007999999923E-2</v>
      </c>
      <c r="H979" s="82">
        <f t="shared" si="210"/>
        <v>6.8536399999993586E-4</v>
      </c>
      <c r="I979" s="82">
        <f t="shared" si="211"/>
        <v>5.5110879999999722E-3</v>
      </c>
      <c r="J979" s="82" t="str">
        <f t="shared" si="212"/>
        <v/>
      </c>
      <c r="K979" s="82" t="str">
        <f t="shared" si="213"/>
        <v/>
      </c>
      <c r="L979" s="82" t="str">
        <f t="shared" si="214"/>
        <v/>
      </c>
      <c r="O979" s="108"/>
      <c r="P979" s="109"/>
      <c r="Q979" s="109"/>
      <c r="R979" s="110"/>
      <c r="S979" s="110"/>
    </row>
    <row r="980" spans="1:19" ht="15.75" customHeight="1" x14ac:dyDescent="0.2">
      <c r="A980" s="211">
        <v>44893</v>
      </c>
      <c r="B980" s="281">
        <v>1080.748298</v>
      </c>
      <c r="C980" s="281">
        <v>1190.2721340000001</v>
      </c>
      <c r="D980" s="281">
        <v>1195.007593</v>
      </c>
      <c r="E980" s="281">
        <v>1058.912867</v>
      </c>
      <c r="F980" s="281">
        <v>1189.3256249999999</v>
      </c>
      <c r="G980" s="82">
        <f t="shared" si="209"/>
        <v>2.1835430999999971E-2</v>
      </c>
      <c r="H980" s="82">
        <f t="shared" si="210"/>
        <v>9.4650900000010549E-4</v>
      </c>
      <c r="I980" s="82">
        <f t="shared" si="211"/>
        <v>5.6819680000000971E-3</v>
      </c>
      <c r="J980" s="82" t="str">
        <f t="shared" si="212"/>
        <v/>
      </c>
      <c r="K980" s="82" t="str">
        <f t="shared" si="213"/>
        <v/>
      </c>
      <c r="L980" s="82" t="str">
        <f t="shared" si="214"/>
        <v/>
      </c>
      <c r="O980" s="108"/>
      <c r="P980" s="109"/>
      <c r="Q980" s="109"/>
      <c r="R980" s="110"/>
      <c r="S980" s="110"/>
    </row>
    <row r="981" spans="1:19" ht="15.75" customHeight="1" x14ac:dyDescent="0.2">
      <c r="A981" s="211">
        <v>44894</v>
      </c>
      <c r="B981" s="281">
        <v>1081.6735530000001</v>
      </c>
      <c r="C981" s="281">
        <v>1191.951194</v>
      </c>
      <c r="D981" s="281">
        <v>1196.5619180000001</v>
      </c>
      <c r="E981" s="281">
        <v>1059.52961</v>
      </c>
      <c r="F981" s="281">
        <v>1190.018325</v>
      </c>
      <c r="G981" s="82">
        <f t="shared" si="209"/>
        <v>2.2143943000000034E-2</v>
      </c>
      <c r="H981" s="82">
        <f t="shared" si="210"/>
        <v>1.9328689999999825E-3</v>
      </c>
      <c r="I981" s="82">
        <f t="shared" si="211"/>
        <v>6.5435930000001009E-3</v>
      </c>
      <c r="J981" s="82" t="str">
        <f t="shared" si="212"/>
        <v/>
      </c>
      <c r="K981" s="82" t="str">
        <f t="shared" si="213"/>
        <v/>
      </c>
      <c r="L981" s="82" t="str">
        <f t="shared" si="214"/>
        <v/>
      </c>
      <c r="O981" s="108"/>
      <c r="P981" s="109"/>
      <c r="Q981" s="109"/>
      <c r="R981" s="110"/>
      <c r="S981" s="110"/>
    </row>
    <row r="982" spans="1:19" ht="15.75" customHeight="1" x14ac:dyDescent="0.2">
      <c r="A982" s="211">
        <v>44895</v>
      </c>
      <c r="B982" s="281">
        <v>1091.7532530000001</v>
      </c>
      <c r="C982" s="281">
        <v>1204.778071</v>
      </c>
      <c r="D982" s="281">
        <v>1209.096235</v>
      </c>
      <c r="E982" s="281">
        <v>1068.8556149999999</v>
      </c>
      <c r="F982" s="281">
        <v>1200.4928950000001</v>
      </c>
      <c r="G982" s="82">
        <f t="shared" si="209"/>
        <v>2.2897638000000144E-2</v>
      </c>
      <c r="H982" s="82">
        <f t="shared" si="210"/>
        <v>4.2851759999998646E-3</v>
      </c>
      <c r="I982" s="82">
        <f t="shared" si="211"/>
        <v>8.60333999999989E-3</v>
      </c>
      <c r="J982" s="82" t="str">
        <f t="shared" si="212"/>
        <v/>
      </c>
      <c r="K982" s="82" t="str">
        <f t="shared" si="213"/>
        <v/>
      </c>
      <c r="L982" s="82" t="str">
        <f t="shared" si="214"/>
        <v/>
      </c>
      <c r="O982" s="108"/>
      <c r="P982" s="109"/>
      <c r="Q982" s="109"/>
      <c r="R982" s="110"/>
      <c r="S982" s="110"/>
    </row>
    <row r="983" spans="1:19" ht="15.75" customHeight="1" x14ac:dyDescent="0.2">
      <c r="A983" s="211">
        <v>44896</v>
      </c>
      <c r="B983" s="281">
        <v>1100.212383</v>
      </c>
      <c r="C983" s="281">
        <v>1212.660897</v>
      </c>
      <c r="D983" s="281">
        <v>1217.2958490000001</v>
      </c>
      <c r="E983" s="281">
        <v>1077.9769470000001</v>
      </c>
      <c r="F983" s="281">
        <v>1210.737584</v>
      </c>
      <c r="G983" s="82">
        <f t="shared" si="209"/>
        <v>2.2235435999999935E-2</v>
      </c>
      <c r="H983" s="82">
        <f t="shared" si="210"/>
        <v>1.9233130000000074E-3</v>
      </c>
      <c r="I983" s="82">
        <f t="shared" si="211"/>
        <v>6.5582650000001195E-3</v>
      </c>
      <c r="J983" s="82" t="str">
        <f t="shared" si="212"/>
        <v/>
      </c>
      <c r="K983" s="82" t="str">
        <f t="shared" si="213"/>
        <v/>
      </c>
      <c r="L983" s="82" t="str">
        <f t="shared" si="214"/>
        <v/>
      </c>
      <c r="O983" s="108"/>
      <c r="P983" s="109"/>
      <c r="Q983" s="109"/>
      <c r="R983" s="110"/>
      <c r="S983" s="110"/>
    </row>
    <row r="984" spans="1:19" ht="15.75" customHeight="1" x14ac:dyDescent="0.2">
      <c r="A984" s="211">
        <v>44897</v>
      </c>
      <c r="B984" s="281">
        <v>1102.291633</v>
      </c>
      <c r="C984" s="281">
        <v>1214.8618349999999</v>
      </c>
      <c r="D984" s="281">
        <v>1219.5232679999999</v>
      </c>
      <c r="E984" s="281">
        <v>1080.2788880000001</v>
      </c>
      <c r="F984" s="281">
        <v>1213.3230249999999</v>
      </c>
      <c r="G984" s="82">
        <f t="shared" si="209"/>
        <v>2.2012744999999997E-2</v>
      </c>
      <c r="H984" s="82">
        <f t="shared" si="210"/>
        <v>1.5388100000000122E-3</v>
      </c>
      <c r="I984" s="82">
        <f t="shared" si="211"/>
        <v>6.2002430000000002E-3</v>
      </c>
      <c r="J984" s="82" t="str">
        <f t="shared" si="212"/>
        <v/>
      </c>
      <c r="K984" s="82" t="str">
        <f t="shared" si="213"/>
        <v/>
      </c>
      <c r="L984" s="82" t="str">
        <f t="shared" si="214"/>
        <v/>
      </c>
      <c r="O984" s="108"/>
      <c r="P984" s="109"/>
      <c r="Q984" s="109"/>
      <c r="R984" s="110"/>
      <c r="S984" s="110"/>
    </row>
    <row r="985" spans="1:19" ht="15.75" customHeight="1" x14ac:dyDescent="0.2">
      <c r="A985" s="211">
        <v>44900</v>
      </c>
      <c r="B985" s="281">
        <v>1095.4026530000001</v>
      </c>
      <c r="C985" s="281">
        <v>1207.5788950000001</v>
      </c>
      <c r="D985" s="281">
        <v>1212.150791</v>
      </c>
      <c r="E985" s="281">
        <v>1073.593709</v>
      </c>
      <c r="F985" s="281">
        <v>1205.814519</v>
      </c>
      <c r="G985" s="82">
        <f t="shared" si="209"/>
        <v>2.1808944000000111E-2</v>
      </c>
      <c r="H985" s="82">
        <f t="shared" si="210"/>
        <v>1.7643760000000839E-3</v>
      </c>
      <c r="I985" s="82">
        <f t="shared" si="211"/>
        <v>6.3362720000000082E-3</v>
      </c>
      <c r="J985" s="82" t="str">
        <f t="shared" si="212"/>
        <v/>
      </c>
      <c r="K985" s="82" t="str">
        <f t="shared" si="213"/>
        <v/>
      </c>
      <c r="L985" s="82" t="str">
        <f t="shared" si="214"/>
        <v/>
      </c>
      <c r="O985" s="108"/>
      <c r="P985" s="109"/>
      <c r="Q985" s="109"/>
      <c r="R985" s="110"/>
      <c r="S985" s="110"/>
    </row>
    <row r="986" spans="1:19" ht="15.75" customHeight="1" x14ac:dyDescent="0.2">
      <c r="A986" s="211">
        <v>44901</v>
      </c>
      <c r="B986" s="281">
        <v>1094.7912229999999</v>
      </c>
      <c r="C986" s="281">
        <v>1204.4439910000001</v>
      </c>
      <c r="D986" s="281">
        <v>1209.4935089999999</v>
      </c>
      <c r="E986" s="281">
        <v>1073.8789280000001</v>
      </c>
      <c r="F986" s="281">
        <v>1206.1348640000001</v>
      </c>
      <c r="G986" s="82">
        <f t="shared" si="209"/>
        <v>2.0912294999999859E-2</v>
      </c>
      <c r="H986" s="82" t="str">
        <f t="shared" si="210"/>
        <v/>
      </c>
      <c r="I986" s="82">
        <f t="shared" si="211"/>
        <v>3.3586449999997966E-3</v>
      </c>
      <c r="J986" s="82" t="str">
        <f t="shared" si="212"/>
        <v/>
      </c>
      <c r="K986" s="82">
        <f t="shared" si="213"/>
        <v>-1.6908730000000105E-3</v>
      </c>
      <c r="L986" s="82" t="str">
        <f t="shared" si="214"/>
        <v/>
      </c>
      <c r="O986" s="108"/>
      <c r="P986" s="109"/>
      <c r="Q986" s="109"/>
      <c r="R986" s="110"/>
      <c r="S986" s="110"/>
    </row>
    <row r="987" spans="1:19" ht="15.75" customHeight="1" x14ac:dyDescent="0.2">
      <c r="A987" s="211">
        <v>44902</v>
      </c>
      <c r="B987" s="281">
        <v>1095.5635629999999</v>
      </c>
      <c r="C987" s="281">
        <v>1206.0384919999999</v>
      </c>
      <c r="D987" s="281">
        <v>1210.946242</v>
      </c>
      <c r="E987" s="281">
        <v>1074.8467109999999</v>
      </c>
      <c r="F987" s="281">
        <v>1207.2218370000001</v>
      </c>
      <c r="G987" s="82">
        <f t="shared" si="209"/>
        <v>2.0716852000000018E-2</v>
      </c>
      <c r="H987" s="82" t="str">
        <f t="shared" si="210"/>
        <v/>
      </c>
      <c r="I987" s="82">
        <f t="shared" si="211"/>
        <v>3.7244049999999333E-3</v>
      </c>
      <c r="J987" s="82" t="str">
        <f t="shared" si="212"/>
        <v/>
      </c>
      <c r="K987" s="82">
        <f t="shared" si="213"/>
        <v>-1.1833450000001448E-3</v>
      </c>
      <c r="L987" s="82" t="str">
        <f t="shared" si="214"/>
        <v/>
      </c>
      <c r="O987" s="108"/>
      <c r="P987" s="109"/>
      <c r="Q987" s="109"/>
      <c r="R987" s="110"/>
      <c r="S987" s="110"/>
    </row>
    <row r="988" spans="1:19" ht="15.75" customHeight="1" x14ac:dyDescent="0.2">
      <c r="A988" s="211">
        <v>44903</v>
      </c>
      <c r="B988" s="281">
        <v>1095.817963</v>
      </c>
      <c r="C988" s="281">
        <v>1206.1871349999999</v>
      </c>
      <c r="D988" s="281">
        <v>1211.121666</v>
      </c>
      <c r="E988" s="281">
        <v>1075.0011500000001</v>
      </c>
      <c r="F988" s="281">
        <v>1207.395297</v>
      </c>
      <c r="G988" s="82">
        <f t="shared" si="209"/>
        <v>2.081681299999991E-2</v>
      </c>
      <c r="H988" s="82" t="str">
        <f t="shared" si="210"/>
        <v/>
      </c>
      <c r="I988" s="82">
        <f t="shared" si="211"/>
        <v>3.7263689999999768E-3</v>
      </c>
      <c r="J988" s="82" t="str">
        <f t="shared" si="212"/>
        <v/>
      </c>
      <c r="K988" s="82">
        <f t="shared" si="213"/>
        <v>-1.2081620000001295E-3</v>
      </c>
      <c r="L988" s="82" t="str">
        <f t="shared" si="214"/>
        <v/>
      </c>
      <c r="O988" s="108"/>
      <c r="P988" s="109"/>
      <c r="Q988" s="109"/>
      <c r="R988" s="110"/>
      <c r="S988" s="110"/>
    </row>
    <row r="989" spans="1:19" ht="15.75" customHeight="1" x14ac:dyDescent="0.2">
      <c r="A989" s="211">
        <v>44904</v>
      </c>
      <c r="B989" s="281">
        <v>1092.7080430000001</v>
      </c>
      <c r="C989" s="281">
        <v>1203.3877010000001</v>
      </c>
      <c r="D989" s="281">
        <v>1208.1865270000001</v>
      </c>
      <c r="E989" s="281">
        <v>1071.683726</v>
      </c>
      <c r="F989" s="281">
        <v>1203.669308</v>
      </c>
      <c r="G989" s="82">
        <f t="shared" si="209"/>
        <v>2.1024317000000112E-2</v>
      </c>
      <c r="H989" s="82" t="str">
        <f t="shared" si="210"/>
        <v/>
      </c>
      <c r="I989" s="82">
        <f t="shared" si="211"/>
        <v>4.5172190000000679E-3</v>
      </c>
      <c r="J989" s="82" t="str">
        <f t="shared" si="212"/>
        <v/>
      </c>
      <c r="K989" s="82">
        <f t="shared" si="213"/>
        <v>-2.8160699999989447E-4</v>
      </c>
      <c r="L989" s="82" t="str">
        <f t="shared" si="214"/>
        <v/>
      </c>
      <c r="O989" s="108"/>
      <c r="P989" s="109"/>
      <c r="Q989" s="109"/>
      <c r="R989" s="110"/>
      <c r="S989" s="110"/>
    </row>
    <row r="990" spans="1:19" ht="15.75" customHeight="1" x14ac:dyDescent="0.2">
      <c r="A990" s="211">
        <v>44907</v>
      </c>
      <c r="B990" s="281">
        <v>1092.8004080000001</v>
      </c>
      <c r="C990" s="281">
        <v>1204.180417</v>
      </c>
      <c r="D990" s="281">
        <v>1208.844818</v>
      </c>
      <c r="E990" s="281">
        <v>1071.1410189999999</v>
      </c>
      <c r="F990" s="281">
        <v>1203.0597620000001</v>
      </c>
      <c r="G990" s="82">
        <f t="shared" si="209"/>
        <v>2.1659389000000147E-2</v>
      </c>
      <c r="H990" s="82">
        <f t="shared" si="210"/>
        <v>1.1206549999999425E-3</v>
      </c>
      <c r="I990" s="82">
        <f t="shared" si="211"/>
        <v>5.7850559999999404E-3</v>
      </c>
      <c r="J990" s="82" t="str">
        <f t="shared" si="212"/>
        <v/>
      </c>
      <c r="K990" s="82" t="str">
        <f t="shared" si="213"/>
        <v/>
      </c>
      <c r="L990" s="82" t="str">
        <f t="shared" si="214"/>
        <v/>
      </c>
      <c r="O990" s="108"/>
      <c r="P990" s="109"/>
      <c r="Q990" s="109"/>
      <c r="R990" s="110"/>
      <c r="S990" s="110"/>
    </row>
    <row r="991" spans="1:19" ht="15.75" customHeight="1" x14ac:dyDescent="0.2">
      <c r="A991" s="211">
        <v>44908</v>
      </c>
      <c r="B991" s="281">
        <v>1096.073523</v>
      </c>
      <c r="C991" s="281">
        <v>1208.641046</v>
      </c>
      <c r="D991" s="281">
        <v>1213.152799</v>
      </c>
      <c r="E991" s="281">
        <v>1074.66695</v>
      </c>
      <c r="F991" s="281">
        <v>1207.019937</v>
      </c>
      <c r="G991" s="82">
        <f t="shared" si="209"/>
        <v>2.1406572999999981E-2</v>
      </c>
      <c r="H991" s="82">
        <f t="shared" si="210"/>
        <v>1.6211089999999331E-3</v>
      </c>
      <c r="I991" s="82">
        <f t="shared" si="211"/>
        <v>6.1328619999999317E-3</v>
      </c>
      <c r="J991" s="82" t="str">
        <f t="shared" si="212"/>
        <v/>
      </c>
      <c r="K991" s="82" t="str">
        <f t="shared" si="213"/>
        <v/>
      </c>
      <c r="L991" s="82" t="str">
        <f t="shared" si="214"/>
        <v/>
      </c>
      <c r="O991" s="108"/>
      <c r="P991" s="109"/>
      <c r="Q991" s="109"/>
      <c r="R991" s="110"/>
      <c r="S991" s="110"/>
    </row>
    <row r="992" spans="1:19" ht="15.75" customHeight="1" x14ac:dyDescent="0.2">
      <c r="A992" s="211">
        <v>44909</v>
      </c>
      <c r="B992" s="281">
        <v>1095.2955930000001</v>
      </c>
      <c r="C992" s="281">
        <v>1206.315347</v>
      </c>
      <c r="D992" s="281">
        <v>1211.110316</v>
      </c>
      <c r="E992" s="281">
        <v>1074.4380369999999</v>
      </c>
      <c r="F992" s="281">
        <v>1206.7628319999999</v>
      </c>
      <c r="G992" s="82">
        <f t="shared" si="209"/>
        <v>2.0857556000000159E-2</v>
      </c>
      <c r="H992" s="82" t="str">
        <f t="shared" si="210"/>
        <v/>
      </c>
      <c r="I992" s="82">
        <f t="shared" si="211"/>
        <v>4.3474840000001218E-3</v>
      </c>
      <c r="J992" s="82" t="str">
        <f t="shared" si="212"/>
        <v/>
      </c>
      <c r="K992" s="82">
        <f t="shared" si="213"/>
        <v>-4.4748499999991507E-4</v>
      </c>
      <c r="L992" s="82" t="str">
        <f t="shared" si="214"/>
        <v/>
      </c>
      <c r="O992" s="108"/>
      <c r="P992" s="109"/>
      <c r="Q992" s="109"/>
      <c r="R992" s="110"/>
      <c r="S992" s="110"/>
    </row>
    <row r="993" spans="1:19" ht="15.75" customHeight="1" x14ac:dyDescent="0.2">
      <c r="A993" s="211">
        <v>44910</v>
      </c>
      <c r="B993" s="281">
        <v>1088.411036</v>
      </c>
      <c r="C993" s="281">
        <v>1198.2828340000001</v>
      </c>
      <c r="D993" s="281">
        <v>1203.1354960000001</v>
      </c>
      <c r="E993" s="281">
        <v>1068.9039049999999</v>
      </c>
      <c r="F993" s="281">
        <v>1200.547131</v>
      </c>
      <c r="G993" s="82">
        <f t="shared" si="209"/>
        <v>1.9507131000000073E-2</v>
      </c>
      <c r="H993" s="82" t="str">
        <f t="shared" si="210"/>
        <v/>
      </c>
      <c r="I993" s="82">
        <f t="shared" si="211"/>
        <v>2.5883650000000672E-3</v>
      </c>
      <c r="J993" s="82" t="str">
        <f t="shared" si="212"/>
        <v/>
      </c>
      <c r="K993" s="82">
        <f t="shared" si="213"/>
        <v>-2.2642969999999421E-3</v>
      </c>
      <c r="L993" s="82" t="str">
        <f t="shared" si="214"/>
        <v/>
      </c>
      <c r="O993" s="108"/>
      <c r="P993" s="109"/>
      <c r="Q993" s="109"/>
      <c r="R993" s="110"/>
      <c r="S993" s="110"/>
    </row>
    <row r="994" spans="1:19" ht="15.75" customHeight="1" x14ac:dyDescent="0.2">
      <c r="A994" s="211">
        <v>44911</v>
      </c>
      <c r="B994" s="281">
        <v>1083.2531530000001</v>
      </c>
      <c r="C994" s="281">
        <v>1191.664808</v>
      </c>
      <c r="D994" s="281">
        <v>1196.6777870000001</v>
      </c>
      <c r="E994" s="281">
        <v>1063.998947</v>
      </c>
      <c r="F994" s="281">
        <v>1195.0380929999999</v>
      </c>
      <c r="G994" s="82">
        <f t="shared" si="209"/>
        <v>1.9254206000000069E-2</v>
      </c>
      <c r="H994" s="82" t="str">
        <f t="shared" si="210"/>
        <v/>
      </c>
      <c r="I994" s="82">
        <f t="shared" si="211"/>
        <v>1.6396940000001905E-3</v>
      </c>
      <c r="J994" s="82" t="str">
        <f t="shared" si="212"/>
        <v/>
      </c>
      <c r="K994" s="82">
        <f t="shared" si="213"/>
        <v>-3.3732849999998961E-3</v>
      </c>
      <c r="L994" s="82" t="str">
        <f t="shared" si="214"/>
        <v/>
      </c>
      <c r="O994" s="108"/>
      <c r="P994" s="109"/>
      <c r="Q994" s="109"/>
      <c r="R994" s="110"/>
      <c r="S994" s="110"/>
    </row>
    <row r="995" spans="1:19" ht="15.75" customHeight="1" x14ac:dyDescent="0.2">
      <c r="A995" s="211">
        <v>44914</v>
      </c>
      <c r="B995" s="281">
        <v>1075.6005419999999</v>
      </c>
      <c r="C995" s="281">
        <v>1183.0449309999999</v>
      </c>
      <c r="D995" s="281">
        <v>1188.0617930000001</v>
      </c>
      <c r="E995" s="281">
        <v>1056.546462</v>
      </c>
      <c r="F995" s="281">
        <v>1186.6677810000001</v>
      </c>
      <c r="G995" s="82">
        <f t="shared" si="209"/>
        <v>1.9054079999999887E-2</v>
      </c>
      <c r="H995" s="82" t="str">
        <f t="shared" si="210"/>
        <v/>
      </c>
      <c r="I995" s="82">
        <f t="shared" si="211"/>
        <v>1.3940119999999751E-3</v>
      </c>
      <c r="J995" s="82" t="str">
        <f t="shared" si="212"/>
        <v/>
      </c>
      <c r="K995" s="82">
        <f t="shared" si="213"/>
        <v>-3.6228500000001986E-3</v>
      </c>
      <c r="L995" s="82" t="str">
        <f t="shared" si="214"/>
        <v/>
      </c>
      <c r="O995" s="108"/>
      <c r="P995" s="109"/>
      <c r="Q995" s="109"/>
      <c r="R995" s="110"/>
      <c r="S995" s="110"/>
    </row>
    <row r="996" spans="1:19" ht="15.75" customHeight="1" x14ac:dyDescent="0.2">
      <c r="A996" s="211">
        <v>44915</v>
      </c>
      <c r="B996" s="281">
        <v>1072.655818</v>
      </c>
      <c r="C996" s="281">
        <v>1180.0511389999999</v>
      </c>
      <c r="D996" s="281">
        <v>1185.0064440000001</v>
      </c>
      <c r="E996" s="281">
        <v>1053.1647270000001</v>
      </c>
      <c r="F996" s="281">
        <v>1182.8695600000001</v>
      </c>
      <c r="G996" s="82">
        <f t="shared" si="209"/>
        <v>1.949109099999987E-2</v>
      </c>
      <c r="H996" s="82" t="str">
        <f t="shared" si="210"/>
        <v/>
      </c>
      <c r="I996" s="82">
        <f t="shared" si="211"/>
        <v>2.136884000000009E-3</v>
      </c>
      <c r="J996" s="82" t="str">
        <f t="shared" si="212"/>
        <v/>
      </c>
      <c r="K996" s="82">
        <f t="shared" si="213"/>
        <v>-2.8184210000001711E-3</v>
      </c>
      <c r="L996" s="82" t="str">
        <f t="shared" si="214"/>
        <v/>
      </c>
      <c r="O996" s="108"/>
      <c r="P996" s="109"/>
      <c r="Q996" s="109"/>
      <c r="R996" s="110"/>
      <c r="S996" s="110"/>
    </row>
    <row r="997" spans="1:19" ht="15.75" customHeight="1" x14ac:dyDescent="0.2">
      <c r="A997" s="211">
        <v>44916</v>
      </c>
      <c r="B997" s="281">
        <v>1078.8456329999999</v>
      </c>
      <c r="C997" s="281">
        <v>1187.691051</v>
      </c>
      <c r="D997" s="281">
        <v>1192.5129260000001</v>
      </c>
      <c r="E997" s="281">
        <v>1058.581903</v>
      </c>
      <c r="F997" s="281">
        <v>1188.9539010000001</v>
      </c>
      <c r="G997" s="82">
        <f t="shared" si="209"/>
        <v>2.0263729999999897E-2</v>
      </c>
      <c r="H997" s="82" t="str">
        <f t="shared" si="210"/>
        <v/>
      </c>
      <c r="I997" s="82">
        <f t="shared" si="211"/>
        <v>3.5590250000000195E-3</v>
      </c>
      <c r="J997" s="82" t="str">
        <f t="shared" si="212"/>
        <v/>
      </c>
      <c r="K997" s="82">
        <f t="shared" si="213"/>
        <v>-1.2628500000000714E-3</v>
      </c>
      <c r="L997" s="82" t="str">
        <f t="shared" si="214"/>
        <v/>
      </c>
      <c r="O997" s="108"/>
      <c r="P997" s="109"/>
      <c r="Q997" s="109"/>
      <c r="R997" s="110"/>
      <c r="S997" s="110"/>
    </row>
    <row r="998" spans="1:19" ht="15.75" customHeight="1" x14ac:dyDescent="0.2">
      <c r="A998" s="211">
        <v>44917</v>
      </c>
      <c r="B998" s="281">
        <v>1071.107943</v>
      </c>
      <c r="C998" s="281">
        <v>1179.5124450000001</v>
      </c>
      <c r="D998" s="281">
        <v>1184.233444</v>
      </c>
      <c r="E998" s="281">
        <v>1051.2025719999999</v>
      </c>
      <c r="F998" s="281">
        <v>1180.665751</v>
      </c>
      <c r="G998" s="82">
        <f t="shared" si="209"/>
        <v>1.9905371000000061E-2</v>
      </c>
      <c r="H998" s="82" t="str">
        <f t="shared" si="210"/>
        <v/>
      </c>
      <c r="I998" s="82">
        <f t="shared" si="211"/>
        <v>3.567692999999963E-3</v>
      </c>
      <c r="J998" s="82" t="str">
        <f t="shared" si="212"/>
        <v/>
      </c>
      <c r="K998" s="82">
        <f t="shared" si="213"/>
        <v>-1.1533059999999295E-3</v>
      </c>
      <c r="L998" s="82" t="str">
        <f t="shared" si="214"/>
        <v/>
      </c>
      <c r="O998" s="108"/>
      <c r="P998" s="109"/>
      <c r="Q998" s="109"/>
      <c r="R998" s="110"/>
      <c r="S998" s="110"/>
    </row>
    <row r="999" spans="1:19" ht="15.75" customHeight="1" x14ac:dyDescent="0.2">
      <c r="A999" s="211">
        <v>44918</v>
      </c>
      <c r="B999" s="281">
        <v>1070.5292919999999</v>
      </c>
      <c r="C999" s="281">
        <v>1179.8757419999999</v>
      </c>
      <c r="D999" s="281">
        <v>1184.398966</v>
      </c>
      <c r="E999" s="281">
        <v>1050.0945180000001</v>
      </c>
      <c r="F999" s="281">
        <v>1179.421233</v>
      </c>
      <c r="G999" s="82">
        <f t="shared" si="209"/>
        <v>2.0434773999999833E-2</v>
      </c>
      <c r="H999" s="82">
        <f t="shared" si="210"/>
        <v>4.5450899999991632E-4</v>
      </c>
      <c r="I999" s="82">
        <f t="shared" si="211"/>
        <v>4.9777329999999434E-3</v>
      </c>
      <c r="J999" s="82" t="str">
        <f t="shared" si="212"/>
        <v/>
      </c>
      <c r="K999" s="82" t="str">
        <f t="shared" si="213"/>
        <v/>
      </c>
      <c r="L999" s="82" t="str">
        <f t="shared" si="214"/>
        <v/>
      </c>
      <c r="O999" s="108"/>
      <c r="P999" s="109"/>
      <c r="Q999" s="109"/>
      <c r="R999" s="110"/>
      <c r="S999" s="110"/>
    </row>
    <row r="1000" spans="1:19" ht="15.75" customHeight="1" x14ac:dyDescent="0.2">
      <c r="A1000" s="211">
        <v>44923</v>
      </c>
      <c r="B1000" s="281">
        <v>1059.6958159999999</v>
      </c>
      <c r="C1000" s="281">
        <v>1166.7573649999999</v>
      </c>
      <c r="D1000" s="281">
        <v>1171.4647379999999</v>
      </c>
      <c r="E1000" s="281">
        <v>1039.2877590000001</v>
      </c>
      <c r="F1000" s="281">
        <v>1167.2835439999999</v>
      </c>
      <c r="G1000" s="82">
        <f t="shared" si="209"/>
        <v>2.0408056999999872E-2</v>
      </c>
      <c r="H1000" s="82" t="str">
        <f t="shared" si="210"/>
        <v/>
      </c>
      <c r="I1000" s="82">
        <f t="shared" si="211"/>
        <v>4.1811940000000053E-3</v>
      </c>
      <c r="J1000" s="82" t="str">
        <f t="shared" si="212"/>
        <v/>
      </c>
      <c r="K1000" s="82">
        <f t="shared" si="213"/>
        <v>-5.2617899999995641E-4</v>
      </c>
      <c r="L1000" s="82" t="str">
        <f t="shared" si="214"/>
        <v/>
      </c>
      <c r="O1000" s="108"/>
      <c r="P1000" s="109"/>
      <c r="Q1000" s="109"/>
      <c r="R1000" s="110"/>
      <c r="S1000" s="110"/>
    </row>
    <row r="1001" spans="1:19" ht="15.75" customHeight="1" x14ac:dyDescent="0.2">
      <c r="A1001" s="211">
        <v>44924</v>
      </c>
      <c r="B1001" s="281">
        <v>1062.071956</v>
      </c>
      <c r="C1001" s="281">
        <v>1169.712166</v>
      </c>
      <c r="D1001" s="281">
        <v>1174.364026</v>
      </c>
      <c r="E1001" s="281">
        <v>1041.272219</v>
      </c>
      <c r="F1001" s="281">
        <v>1169.5124049999999</v>
      </c>
      <c r="G1001" s="82">
        <f t="shared" si="209"/>
        <v>2.0799737000000051E-2</v>
      </c>
      <c r="H1001" s="82">
        <f t="shared" si="210"/>
        <v>1.9976100000008046E-4</v>
      </c>
      <c r="I1001" s="82">
        <f t="shared" si="211"/>
        <v>4.851621000000023E-3</v>
      </c>
      <c r="J1001" s="82" t="str">
        <f t="shared" si="212"/>
        <v/>
      </c>
      <c r="K1001" s="82" t="str">
        <f t="shared" si="213"/>
        <v/>
      </c>
      <c r="L1001" s="82" t="str">
        <f t="shared" si="214"/>
        <v/>
      </c>
      <c r="O1001" s="108"/>
      <c r="P1001" s="109"/>
      <c r="Q1001" s="109"/>
      <c r="R1001" s="110"/>
      <c r="S1001" s="110"/>
    </row>
    <row r="1002" spans="1:19" ht="15.75" customHeight="1" x14ac:dyDescent="0.2">
      <c r="A1002" s="211">
        <v>44925</v>
      </c>
      <c r="B1002" s="281">
        <v>1058.0604129999999</v>
      </c>
      <c r="C1002" s="281">
        <v>1165.1045300000001</v>
      </c>
      <c r="D1002" s="281">
        <v>1169.775801</v>
      </c>
      <c r="E1002" s="281">
        <v>1037.6158849999999</v>
      </c>
      <c r="F1002" s="281">
        <v>1165.4057660000001</v>
      </c>
      <c r="G1002" s="82">
        <f t="shared" si="209"/>
        <v>2.044452799999999E-2</v>
      </c>
      <c r="H1002" s="82" t="str">
        <f t="shared" si="210"/>
        <v/>
      </c>
      <c r="I1002" s="82">
        <f t="shared" si="211"/>
        <v>4.3700349999999163E-3</v>
      </c>
      <c r="J1002" s="82" t="str">
        <f t="shared" si="212"/>
        <v/>
      </c>
      <c r="K1002" s="82">
        <f t="shared" si="213"/>
        <v>-3.0123600000001716E-4</v>
      </c>
      <c r="L1002" s="82" t="str">
        <f t="shared" si="214"/>
        <v/>
      </c>
      <c r="O1002" s="108"/>
      <c r="P1002" s="109"/>
      <c r="Q1002" s="109"/>
      <c r="R1002" s="110"/>
      <c r="S1002" s="110"/>
    </row>
    <row r="1003" spans="1:19" ht="15.75" customHeight="1" x14ac:dyDescent="0.2">
      <c r="A1003" s="211">
        <v>44929</v>
      </c>
      <c r="B1003" s="281">
        <v>1064.167868</v>
      </c>
      <c r="C1003" s="281">
        <v>1172.8534199999999</v>
      </c>
      <c r="D1003" s="281">
        <v>1177.3519369999999</v>
      </c>
      <c r="E1003" s="281">
        <v>1043.4206859999999</v>
      </c>
      <c r="F1003" s="281">
        <v>1171.925471</v>
      </c>
      <c r="G1003" s="82">
        <f t="shared" si="209"/>
        <v>2.0747182000000065E-2</v>
      </c>
      <c r="H1003" s="82">
        <f t="shared" si="210"/>
        <v>9.279489999998987E-4</v>
      </c>
      <c r="I1003" s="82">
        <f t="shared" si="211"/>
        <v>5.4264659999998912E-3</v>
      </c>
      <c r="J1003" s="82" t="str">
        <f t="shared" si="212"/>
        <v/>
      </c>
      <c r="K1003" s="82" t="str">
        <f t="shared" si="213"/>
        <v/>
      </c>
      <c r="L1003" s="82" t="str">
        <f t="shared" si="214"/>
        <v/>
      </c>
      <c r="O1003" s="108"/>
      <c r="P1003" s="109"/>
      <c r="Q1003" s="109"/>
      <c r="R1003" s="110"/>
      <c r="S1003" s="110"/>
    </row>
    <row r="1004" spans="1:19" ht="15.75" customHeight="1" x14ac:dyDescent="0.2">
      <c r="A1004" s="211">
        <v>44930</v>
      </c>
      <c r="B1004" s="281">
        <v>1067.4296360000001</v>
      </c>
      <c r="C1004" s="281">
        <v>1176.6186829999999</v>
      </c>
      <c r="D1004" s="281">
        <v>1181.0977459999999</v>
      </c>
      <c r="E1004" s="281">
        <v>1046.7378570000001</v>
      </c>
      <c r="F1004" s="281">
        <v>1175.651175</v>
      </c>
      <c r="G1004" s="82">
        <f t="shared" si="209"/>
        <v>2.0691778999999997E-2</v>
      </c>
      <c r="H1004" s="82">
        <f t="shared" si="210"/>
        <v>9.6750799999995247E-4</v>
      </c>
      <c r="I1004" s="82">
        <f t="shared" si="211"/>
        <v>5.4465709999999487E-3</v>
      </c>
      <c r="J1004" s="82" t="str">
        <f t="shared" si="212"/>
        <v/>
      </c>
      <c r="K1004" s="82" t="str">
        <f t="shared" si="213"/>
        <v/>
      </c>
      <c r="L1004" s="82" t="str">
        <f t="shared" si="214"/>
        <v/>
      </c>
      <c r="O1004" s="108"/>
      <c r="P1004" s="109"/>
      <c r="Q1004" s="109"/>
      <c r="R1004" s="110"/>
      <c r="S1004" s="110"/>
    </row>
    <row r="1005" spans="1:19" ht="15.75" customHeight="1" x14ac:dyDescent="0.2">
      <c r="A1005" s="211">
        <v>44931</v>
      </c>
      <c r="B1005" s="281">
        <v>1070.0036700000001</v>
      </c>
      <c r="C1005" s="281">
        <v>1178.969321</v>
      </c>
      <c r="D1005" s="281">
        <v>1183.554151</v>
      </c>
      <c r="E1005" s="281">
        <v>1049.339158</v>
      </c>
      <c r="F1005" s="281">
        <v>1178.572846</v>
      </c>
      <c r="G1005" s="82">
        <f t="shared" si="209"/>
        <v>2.0664512000000058E-2</v>
      </c>
      <c r="H1005" s="82">
        <f t="shared" si="210"/>
        <v>3.9647500000000946E-4</v>
      </c>
      <c r="I1005" s="82">
        <f t="shared" si="211"/>
        <v>4.9813050000000201E-3</v>
      </c>
      <c r="J1005" s="82" t="str">
        <f t="shared" si="212"/>
        <v/>
      </c>
      <c r="K1005" s="82" t="str">
        <f t="shared" si="213"/>
        <v/>
      </c>
      <c r="L1005" s="82" t="str">
        <f t="shared" si="214"/>
        <v/>
      </c>
      <c r="O1005" s="108"/>
      <c r="P1005" s="109"/>
      <c r="Q1005" s="109"/>
      <c r="R1005" s="110"/>
      <c r="S1005" s="110"/>
    </row>
    <row r="1006" spans="1:19" ht="15.75" customHeight="1" x14ac:dyDescent="0.2">
      <c r="A1006" s="211">
        <v>44932</v>
      </c>
      <c r="B1006" s="281">
        <v>1079.53656</v>
      </c>
      <c r="C1006" s="281">
        <v>1191.2570089999999</v>
      </c>
      <c r="D1006" s="281">
        <v>1195.5345850000001</v>
      </c>
      <c r="E1006" s="281">
        <v>1058.2585409999999</v>
      </c>
      <c r="F1006" s="281">
        <v>1188.590715</v>
      </c>
      <c r="G1006" s="82">
        <f t="shared" si="209"/>
        <v>2.1278019000000085E-2</v>
      </c>
      <c r="H1006" s="82">
        <f t="shared" si="210"/>
        <v>2.6662939999998799E-3</v>
      </c>
      <c r="I1006" s="82">
        <f t="shared" si="211"/>
        <v>6.9438700000000611E-3</v>
      </c>
      <c r="J1006" s="82" t="str">
        <f t="shared" si="212"/>
        <v/>
      </c>
      <c r="K1006" s="82" t="str">
        <f t="shared" si="213"/>
        <v/>
      </c>
      <c r="L1006" s="82" t="str">
        <f t="shared" si="214"/>
        <v/>
      </c>
      <c r="O1006" s="108"/>
      <c r="P1006" s="109"/>
      <c r="Q1006" s="109"/>
      <c r="R1006" s="110"/>
      <c r="S1006" s="110"/>
    </row>
    <row r="1007" spans="1:19" ht="15.75" customHeight="1" x14ac:dyDescent="0.2">
      <c r="A1007" s="211">
        <v>44935</v>
      </c>
      <c r="B1007" s="281">
        <v>1079.34232</v>
      </c>
      <c r="C1007" s="281">
        <v>1191.691462</v>
      </c>
      <c r="D1007" s="281">
        <v>1195.8416729999999</v>
      </c>
      <c r="E1007" s="281">
        <v>1058.075842</v>
      </c>
      <c r="F1007" s="281">
        <v>1188.3855149999999</v>
      </c>
      <c r="G1007" s="82">
        <f t="shared" si="209"/>
        <v>2.1266478000000005E-2</v>
      </c>
      <c r="H1007" s="82">
        <f t="shared" si="210"/>
        <v>3.3059470000000603E-3</v>
      </c>
      <c r="I1007" s="82">
        <f t="shared" si="211"/>
        <v>7.4561579999999593E-3</v>
      </c>
      <c r="J1007" s="82" t="str">
        <f t="shared" si="212"/>
        <v/>
      </c>
      <c r="K1007" s="82" t="str">
        <f t="shared" si="213"/>
        <v/>
      </c>
      <c r="L1007" s="82" t="str">
        <f t="shared" si="214"/>
        <v/>
      </c>
      <c r="O1007" s="108"/>
      <c r="P1007" s="109"/>
      <c r="Q1007" s="109"/>
      <c r="R1007" s="110"/>
      <c r="S1007" s="110"/>
    </row>
    <row r="1008" spans="1:19" ht="15.75" customHeight="1" x14ac:dyDescent="0.2">
      <c r="A1008" s="211">
        <v>44936</v>
      </c>
      <c r="B1008" s="281">
        <v>1081.5013300000001</v>
      </c>
      <c r="C1008" s="281">
        <v>1193.4169509999999</v>
      </c>
      <c r="D1008" s="281">
        <v>1197.703904</v>
      </c>
      <c r="E1008" s="281">
        <v>1059.739955</v>
      </c>
      <c r="F1008" s="281">
        <v>1190.254576</v>
      </c>
      <c r="G1008" s="82">
        <f t="shared" si="209"/>
        <v>2.1761375000000045E-2</v>
      </c>
      <c r="H1008" s="82">
        <f t="shared" si="210"/>
        <v>3.1623749999998836E-3</v>
      </c>
      <c r="I1008" s="82">
        <f t="shared" si="211"/>
        <v>7.4493279999999235E-3</v>
      </c>
      <c r="J1008" s="82" t="str">
        <f t="shared" si="212"/>
        <v/>
      </c>
      <c r="K1008" s="82" t="str">
        <f t="shared" si="213"/>
        <v/>
      </c>
      <c r="L1008" s="82" t="str">
        <f t="shared" si="214"/>
        <v/>
      </c>
      <c r="O1008" s="108"/>
      <c r="P1008" s="109"/>
      <c r="Q1008" s="109"/>
      <c r="R1008" s="110"/>
      <c r="S1008" s="110"/>
    </row>
    <row r="1009" spans="1:19" ht="15.75" customHeight="1" x14ac:dyDescent="0.2">
      <c r="A1009" s="211">
        <v>44937</v>
      </c>
      <c r="B1009" s="281">
        <v>1089.4813300000001</v>
      </c>
      <c r="C1009" s="281">
        <v>1202.8353509999999</v>
      </c>
      <c r="D1009" s="281">
        <v>1207.0344</v>
      </c>
      <c r="E1009" s="281">
        <v>1067.5531570000001</v>
      </c>
      <c r="F1009" s="281">
        <v>1199.0300299999999</v>
      </c>
      <c r="G1009" s="82">
        <f t="shared" si="209"/>
        <v>2.1928173000000016E-2</v>
      </c>
      <c r="H1009" s="82">
        <f t="shared" si="210"/>
        <v>3.805321000000049E-3</v>
      </c>
      <c r="I1009" s="82">
        <f t="shared" si="211"/>
        <v>8.0043700000001078E-3</v>
      </c>
      <c r="J1009" s="82" t="str">
        <f t="shared" si="212"/>
        <v/>
      </c>
      <c r="K1009" s="82" t="str">
        <f t="shared" si="213"/>
        <v/>
      </c>
      <c r="L1009" s="82" t="str">
        <f t="shared" si="214"/>
        <v/>
      </c>
      <c r="O1009" s="108"/>
      <c r="P1009" s="109"/>
      <c r="Q1009" s="109"/>
      <c r="R1009" s="110"/>
      <c r="S1009" s="110"/>
    </row>
    <row r="1010" spans="1:19" ht="15.75" customHeight="1" x14ac:dyDescent="0.2">
      <c r="A1010" s="211">
        <v>44938</v>
      </c>
      <c r="B1010" s="281">
        <v>1097.6163730000001</v>
      </c>
      <c r="C1010" s="281">
        <v>1210.694219</v>
      </c>
      <c r="D1010" s="281">
        <v>1215.1436639999999</v>
      </c>
      <c r="E1010" s="281">
        <v>1076.2017949999999</v>
      </c>
      <c r="F1010" s="281">
        <v>1208.7438099999999</v>
      </c>
      <c r="G1010" s="82">
        <f t="shared" si="209"/>
        <v>2.1414578000000118E-2</v>
      </c>
      <c r="H1010" s="82">
        <f t="shared" si="210"/>
        <v>1.9504090000000359E-3</v>
      </c>
      <c r="I1010" s="82">
        <f t="shared" si="211"/>
        <v>6.3998540000000052E-3</v>
      </c>
      <c r="J1010" s="82" t="str">
        <f t="shared" si="212"/>
        <v/>
      </c>
      <c r="K1010" s="82" t="str">
        <f t="shared" si="213"/>
        <v/>
      </c>
      <c r="L1010" s="82" t="str">
        <f t="shared" si="214"/>
        <v/>
      </c>
      <c r="O1010" s="108"/>
      <c r="P1010" s="109"/>
      <c r="Q1010" s="109"/>
      <c r="R1010" s="110"/>
      <c r="S1010" s="110"/>
    </row>
    <row r="1011" spans="1:19" ht="15.75" customHeight="1" x14ac:dyDescent="0.2">
      <c r="A1011" s="211">
        <v>44939</v>
      </c>
      <c r="B1011" s="281">
        <v>1101.7607089999999</v>
      </c>
      <c r="C1011" s="281">
        <v>1216.075233</v>
      </c>
      <c r="D1011" s="281">
        <v>1220.3834810000001</v>
      </c>
      <c r="E1011" s="281">
        <v>1079.751962</v>
      </c>
      <c r="F1011" s="281">
        <v>1212.731205</v>
      </c>
      <c r="G1011" s="82">
        <f t="shared" si="209"/>
        <v>2.2008746999999856E-2</v>
      </c>
      <c r="H1011" s="82">
        <f t="shared" si="210"/>
        <v>3.3440279999999802E-3</v>
      </c>
      <c r="I1011" s="82">
        <f t="shared" si="211"/>
        <v>7.652276000000029E-3</v>
      </c>
      <c r="J1011" s="82" t="str">
        <f t="shared" si="212"/>
        <v/>
      </c>
      <c r="K1011" s="82" t="str">
        <f t="shared" si="213"/>
        <v/>
      </c>
      <c r="L1011" s="82" t="str">
        <f t="shared" si="214"/>
        <v/>
      </c>
      <c r="O1011" s="108"/>
      <c r="P1011" s="109"/>
      <c r="Q1011" s="109"/>
      <c r="R1011" s="110"/>
      <c r="S1011" s="110"/>
    </row>
    <row r="1012" spans="1:19" ht="15.75" customHeight="1" x14ac:dyDescent="0.2">
      <c r="A1012" s="211">
        <v>44942</v>
      </c>
      <c r="B1012" s="281">
        <v>1102.35826</v>
      </c>
      <c r="C1012" s="281">
        <v>1216.5630309999999</v>
      </c>
      <c r="D1012" s="281">
        <v>1220.9071289999999</v>
      </c>
      <c r="E1012" s="281">
        <v>1080.5270889999999</v>
      </c>
      <c r="F1012" s="281">
        <v>1213.601795</v>
      </c>
      <c r="G1012" s="82">
        <f t="shared" si="209"/>
        <v>2.1831171000000042E-2</v>
      </c>
      <c r="H1012" s="82">
        <f t="shared" si="210"/>
        <v>2.9612359999998715E-3</v>
      </c>
      <c r="I1012" s="82">
        <f t="shared" si="211"/>
        <v>7.3053339999999021E-3</v>
      </c>
      <c r="J1012" s="82" t="str">
        <f t="shared" si="212"/>
        <v/>
      </c>
      <c r="K1012" s="82" t="str">
        <f t="shared" si="213"/>
        <v/>
      </c>
      <c r="L1012" s="82" t="str">
        <f t="shared" si="214"/>
        <v/>
      </c>
      <c r="O1012" s="108"/>
      <c r="P1012" s="109"/>
      <c r="Q1012" s="109"/>
      <c r="R1012" s="110"/>
      <c r="S1012" s="110"/>
    </row>
    <row r="1013" spans="1:19" ht="15.75" customHeight="1" x14ac:dyDescent="0.2">
      <c r="A1013" s="211">
        <v>44943</v>
      </c>
      <c r="B1013" s="281">
        <v>1103.4606100000001</v>
      </c>
      <c r="C1013" s="281">
        <v>1217.165972</v>
      </c>
      <c r="D1013" s="281">
        <v>1221.634145</v>
      </c>
      <c r="E1013" s="281">
        <v>1081.6399240000001</v>
      </c>
      <c r="F1013" s="281">
        <v>1214.851684</v>
      </c>
      <c r="G1013" s="82">
        <f t="shared" si="209"/>
        <v>2.1820686000000023E-2</v>
      </c>
      <c r="H1013" s="82">
        <f t="shared" si="210"/>
        <v>2.3142880000000332E-3</v>
      </c>
      <c r="I1013" s="82">
        <f t="shared" si="211"/>
        <v>6.7824610000000122E-3</v>
      </c>
      <c r="J1013" s="82" t="str">
        <f t="shared" si="212"/>
        <v/>
      </c>
      <c r="K1013" s="82" t="str">
        <f t="shared" si="213"/>
        <v/>
      </c>
      <c r="L1013" s="82" t="str">
        <f t="shared" si="214"/>
        <v/>
      </c>
      <c r="O1013" s="108"/>
      <c r="P1013" s="109"/>
      <c r="Q1013" s="109"/>
      <c r="R1013" s="110"/>
      <c r="S1013" s="110"/>
    </row>
    <row r="1014" spans="1:19" ht="15.75" customHeight="1" x14ac:dyDescent="0.2">
      <c r="A1014" s="211">
        <v>44944</v>
      </c>
      <c r="B1014" s="281">
        <v>1106.0207399999999</v>
      </c>
      <c r="C1014" s="281">
        <v>1220.089289</v>
      </c>
      <c r="D1014" s="281">
        <v>1224.5484369999999</v>
      </c>
      <c r="E1014" s="281">
        <v>1085.111834</v>
      </c>
      <c r="F1014" s="281">
        <v>1218.7511850000001</v>
      </c>
      <c r="G1014" s="82">
        <f t="shared" si="209"/>
        <v>2.0908905999999887E-2</v>
      </c>
      <c r="H1014" s="82">
        <f t="shared" si="210"/>
        <v>1.3381039999999303E-3</v>
      </c>
      <c r="I1014" s="82">
        <f t="shared" si="211"/>
        <v>5.797251999999844E-3</v>
      </c>
      <c r="J1014" s="82" t="str">
        <f t="shared" si="212"/>
        <v/>
      </c>
      <c r="K1014" s="82" t="str">
        <f t="shared" si="213"/>
        <v/>
      </c>
      <c r="L1014" s="82" t="str">
        <f t="shared" si="214"/>
        <v/>
      </c>
      <c r="O1014" s="108"/>
      <c r="P1014" s="109"/>
      <c r="Q1014" s="109"/>
      <c r="R1014" s="110"/>
      <c r="S1014" s="110"/>
    </row>
    <row r="1015" spans="1:19" ht="15.75" customHeight="1" x14ac:dyDescent="0.2">
      <c r="A1015" s="211">
        <v>44945</v>
      </c>
      <c r="B1015" s="281">
        <v>1103.00755</v>
      </c>
      <c r="C1015" s="281">
        <v>1216.6487830000001</v>
      </c>
      <c r="D1015" s="281">
        <v>1221.1185250000001</v>
      </c>
      <c r="E1015" s="281">
        <v>1082.1770899999999</v>
      </c>
      <c r="F1015" s="281">
        <v>1215.4550059999999</v>
      </c>
      <c r="G1015" s="82">
        <f t="shared" si="209"/>
        <v>2.083046000000013E-2</v>
      </c>
      <c r="H1015" s="82">
        <f t="shared" si="210"/>
        <v>1.193777000000182E-3</v>
      </c>
      <c r="I1015" s="82">
        <f t="shared" si="211"/>
        <v>5.6635190000001783E-3</v>
      </c>
      <c r="J1015" s="82" t="str">
        <f t="shared" si="212"/>
        <v/>
      </c>
      <c r="K1015" s="82" t="str">
        <f t="shared" si="213"/>
        <v/>
      </c>
      <c r="L1015" s="82" t="str">
        <f t="shared" si="214"/>
        <v/>
      </c>
      <c r="O1015" s="108"/>
      <c r="P1015" s="109"/>
      <c r="Q1015" s="109"/>
      <c r="R1015" s="110"/>
      <c r="S1015" s="110"/>
    </row>
    <row r="1016" spans="1:19" ht="15.75" customHeight="1" x14ac:dyDescent="0.2">
      <c r="A1016" s="211">
        <v>44946</v>
      </c>
      <c r="B1016" s="281">
        <v>1103.6987200000001</v>
      </c>
      <c r="C1016" s="281">
        <v>1218.7688129999999</v>
      </c>
      <c r="D1016" s="281">
        <v>1222.9764459999999</v>
      </c>
      <c r="E1016" s="281">
        <v>1081.6975170000001</v>
      </c>
      <c r="F1016" s="281">
        <v>1214.9163699999999</v>
      </c>
      <c r="G1016" s="82">
        <f t="shared" si="209"/>
        <v>2.2001203000000032E-2</v>
      </c>
      <c r="H1016" s="82">
        <f t="shared" si="210"/>
        <v>3.852442999999994E-3</v>
      </c>
      <c r="I1016" s="82">
        <f t="shared" si="211"/>
        <v>8.0600759999999803E-3</v>
      </c>
      <c r="J1016" s="82" t="str">
        <f t="shared" si="212"/>
        <v/>
      </c>
      <c r="K1016" s="82" t="str">
        <f t="shared" si="213"/>
        <v/>
      </c>
      <c r="L1016" s="82" t="str">
        <f t="shared" si="214"/>
        <v/>
      </c>
      <c r="O1016" s="108"/>
      <c r="P1016" s="109"/>
      <c r="Q1016" s="109"/>
      <c r="R1016" s="110"/>
      <c r="S1016" s="110"/>
    </row>
    <row r="1017" spans="1:19" ht="15.75" customHeight="1" x14ac:dyDescent="0.2">
      <c r="A1017" s="211">
        <v>44949</v>
      </c>
      <c r="B1017" s="281">
        <v>1105.7183399999999</v>
      </c>
      <c r="C1017" s="281">
        <v>1221.5365999999999</v>
      </c>
      <c r="D1017" s="281">
        <v>1225.6470320000001</v>
      </c>
      <c r="E1017" s="281">
        <v>1082.778427</v>
      </c>
      <c r="F1017" s="281">
        <v>1216.1304009999999</v>
      </c>
      <c r="G1017" s="82">
        <f t="shared" si="209"/>
        <v>2.2939912999999933E-2</v>
      </c>
      <c r="H1017" s="82">
        <f t="shared" si="210"/>
        <v>5.4061990000000152E-3</v>
      </c>
      <c r="I1017" s="82">
        <f t="shared" si="211"/>
        <v>9.5166310000001884E-3</v>
      </c>
      <c r="J1017" s="82" t="str">
        <f t="shared" si="212"/>
        <v/>
      </c>
      <c r="K1017" s="82" t="str">
        <f t="shared" si="213"/>
        <v/>
      </c>
      <c r="L1017" s="82" t="str">
        <f t="shared" si="214"/>
        <v/>
      </c>
      <c r="O1017" s="108"/>
      <c r="P1017" s="109"/>
      <c r="Q1017" s="109"/>
      <c r="R1017" s="110"/>
      <c r="S1017" s="110"/>
    </row>
    <row r="1018" spans="1:19" ht="15.75" customHeight="1" x14ac:dyDescent="0.2">
      <c r="A1018" s="211">
        <v>44950</v>
      </c>
      <c r="B1018" s="281">
        <v>1106.5821780000001</v>
      </c>
      <c r="C1018" s="281">
        <v>1222.363222</v>
      </c>
      <c r="D1018" s="281">
        <v>1226.5017829999999</v>
      </c>
      <c r="E1018" s="281">
        <v>1083.865636</v>
      </c>
      <c r="F1018" s="281">
        <v>1217.351508</v>
      </c>
      <c r="G1018" s="82">
        <f t="shared" si="209"/>
        <v>2.2716542000000117E-2</v>
      </c>
      <c r="H1018" s="82">
        <f t="shared" si="210"/>
        <v>5.011713999999984E-3</v>
      </c>
      <c r="I1018" s="82">
        <f t="shared" si="211"/>
        <v>9.1502749999999647E-3</v>
      </c>
      <c r="J1018" s="82" t="str">
        <f t="shared" si="212"/>
        <v/>
      </c>
      <c r="K1018" s="82" t="str">
        <f t="shared" si="213"/>
        <v/>
      </c>
      <c r="L1018" s="82" t="str">
        <f t="shared" si="214"/>
        <v/>
      </c>
      <c r="O1018" s="108"/>
      <c r="P1018" s="109"/>
      <c r="Q1018" s="109"/>
      <c r="R1018" s="110"/>
      <c r="S1018" s="110"/>
    </row>
    <row r="1019" spans="1:19" ht="15.75" customHeight="1" x14ac:dyDescent="0.2">
      <c r="A1019" s="211">
        <v>44951</v>
      </c>
      <c r="B1019" s="281">
        <v>1109.10454</v>
      </c>
      <c r="C1019" s="281">
        <v>1224.53412</v>
      </c>
      <c r="D1019" s="281">
        <v>1228.802189</v>
      </c>
      <c r="E1019" s="281">
        <v>1086.5523049999999</v>
      </c>
      <c r="F1019" s="281">
        <v>1220.36906</v>
      </c>
      <c r="G1019" s="82">
        <f t="shared" si="209"/>
        <v>2.2552235000000111E-2</v>
      </c>
      <c r="H1019" s="82">
        <f t="shared" si="210"/>
        <v>4.1650600000000398E-3</v>
      </c>
      <c r="I1019" s="82">
        <f t="shared" si="211"/>
        <v>8.433129000000008E-3</v>
      </c>
      <c r="J1019" s="82" t="str">
        <f t="shared" si="212"/>
        <v/>
      </c>
      <c r="K1019" s="82" t="str">
        <f t="shared" si="213"/>
        <v/>
      </c>
      <c r="L1019" s="82" t="str">
        <f t="shared" si="214"/>
        <v/>
      </c>
      <c r="O1019" s="108"/>
      <c r="P1019" s="109"/>
      <c r="Q1019" s="109"/>
      <c r="R1019" s="110"/>
      <c r="S1019" s="110"/>
    </row>
    <row r="1020" spans="1:19" ht="15.75" customHeight="1" x14ac:dyDescent="0.2">
      <c r="A1020" s="211">
        <v>44952</v>
      </c>
      <c r="B1020" s="281">
        <v>1110.4172900000001</v>
      </c>
      <c r="C1020" s="281">
        <v>1226.261227</v>
      </c>
      <c r="D1020" s="281">
        <v>1230.480155</v>
      </c>
      <c r="E1020" s="281">
        <v>1087.300743</v>
      </c>
      <c r="F1020" s="281">
        <v>1221.2096730000001</v>
      </c>
      <c r="G1020" s="82">
        <f t="shared" si="209"/>
        <v>2.3116547000000081E-2</v>
      </c>
      <c r="H1020" s="82">
        <f t="shared" si="210"/>
        <v>5.0515539999998966E-3</v>
      </c>
      <c r="I1020" s="82">
        <f t="shared" si="211"/>
        <v>9.2704819999999011E-3</v>
      </c>
      <c r="J1020" s="82" t="str">
        <f t="shared" si="212"/>
        <v/>
      </c>
      <c r="K1020" s="82" t="str">
        <f t="shared" si="213"/>
        <v/>
      </c>
      <c r="L1020" s="82" t="str">
        <f t="shared" si="214"/>
        <v/>
      </c>
      <c r="O1020" s="108"/>
      <c r="P1020" s="109"/>
      <c r="Q1020" s="109"/>
      <c r="R1020" s="110"/>
      <c r="S1020" s="110"/>
    </row>
    <row r="1021" spans="1:19" ht="15.75" customHeight="1" x14ac:dyDescent="0.2">
      <c r="A1021" s="211">
        <v>44953</v>
      </c>
      <c r="B1021" s="281">
        <v>1108.956463</v>
      </c>
      <c r="C1021" s="281">
        <v>1224.6458070000001</v>
      </c>
      <c r="D1021" s="281">
        <v>1228.8596130000001</v>
      </c>
      <c r="E1021" s="281">
        <v>1085.7221300000001</v>
      </c>
      <c r="F1021" s="281">
        <v>1219.436643</v>
      </c>
      <c r="G1021" s="82">
        <f t="shared" si="209"/>
        <v>2.3234332999999878E-2</v>
      </c>
      <c r="H1021" s="82">
        <f t="shared" si="210"/>
        <v>5.2091640000001011E-3</v>
      </c>
      <c r="I1021" s="82">
        <f t="shared" si="211"/>
        <v>9.4229700000000773E-3</v>
      </c>
      <c r="J1021" s="82" t="str">
        <f t="shared" si="212"/>
        <v/>
      </c>
      <c r="K1021" s="82" t="str">
        <f t="shared" si="213"/>
        <v/>
      </c>
      <c r="L1021" s="82" t="str">
        <f t="shared" si="214"/>
        <v/>
      </c>
      <c r="O1021" s="108"/>
      <c r="P1021" s="109"/>
      <c r="Q1021" s="109"/>
      <c r="R1021" s="110"/>
      <c r="S1021" s="110"/>
    </row>
    <row r="1022" spans="1:19" ht="15.75" customHeight="1" x14ac:dyDescent="0.2">
      <c r="A1022" s="211">
        <v>44956</v>
      </c>
      <c r="B1022" s="281">
        <v>1104.4420500000001</v>
      </c>
      <c r="C1022" s="281">
        <v>1219.513798</v>
      </c>
      <c r="D1022" s="281">
        <v>1223.7390640000001</v>
      </c>
      <c r="E1022" s="281">
        <v>1081.709163</v>
      </c>
      <c r="F1022" s="281">
        <v>1214.9294500000001</v>
      </c>
      <c r="G1022" s="82">
        <f t="shared" si="209"/>
        <v>2.2732887000000118E-2</v>
      </c>
      <c r="H1022" s="82">
        <f t="shared" si="210"/>
        <v>4.5843479999998632E-3</v>
      </c>
      <c r="I1022" s="82">
        <f t="shared" si="211"/>
        <v>8.8096140000000107E-3</v>
      </c>
      <c r="J1022" s="82" t="str">
        <f t="shared" si="212"/>
        <v/>
      </c>
      <c r="K1022" s="82" t="str">
        <f t="shared" si="213"/>
        <v/>
      </c>
      <c r="L1022" s="82" t="str">
        <f t="shared" si="214"/>
        <v/>
      </c>
      <c r="O1022" s="108"/>
      <c r="P1022" s="109"/>
      <c r="Q1022" s="109"/>
      <c r="R1022" s="110"/>
      <c r="S1022" s="110"/>
    </row>
    <row r="1023" spans="1:19" ht="15.75" customHeight="1" x14ac:dyDescent="0.2">
      <c r="A1023" s="211">
        <v>44957</v>
      </c>
      <c r="B1023" s="281">
        <v>1108.75909</v>
      </c>
      <c r="C1023" s="281">
        <v>1224.893648</v>
      </c>
      <c r="D1023" s="281">
        <v>1229.0158140000001</v>
      </c>
      <c r="E1023" s="281">
        <v>1085.796126</v>
      </c>
      <c r="F1023" s="281">
        <v>1219.5197519999999</v>
      </c>
      <c r="G1023" s="82">
        <f t="shared" si="209"/>
        <v>2.2962964000000058E-2</v>
      </c>
      <c r="H1023" s="82">
        <f t="shared" si="210"/>
        <v>5.3738960000000585E-3</v>
      </c>
      <c r="I1023" s="82">
        <f t="shared" si="211"/>
        <v>9.4960620000001661E-3</v>
      </c>
      <c r="J1023" s="82" t="str">
        <f t="shared" si="212"/>
        <v/>
      </c>
      <c r="K1023" s="82" t="str">
        <f t="shared" si="213"/>
        <v/>
      </c>
      <c r="L1023" s="82" t="str">
        <f t="shared" si="214"/>
        <v/>
      </c>
      <c r="O1023" s="108"/>
      <c r="P1023" s="109"/>
      <c r="Q1023" s="109"/>
      <c r="R1023" s="110"/>
      <c r="S1023" s="110"/>
    </row>
    <row r="1024" spans="1:19" ht="15.75" customHeight="1" x14ac:dyDescent="0.2">
      <c r="A1024" s="211">
        <v>44958</v>
      </c>
      <c r="B1024" s="281">
        <v>1114.9110149999999</v>
      </c>
      <c r="C1024" s="281">
        <v>1232.3171110000001</v>
      </c>
      <c r="D1024" s="281">
        <v>1236.339774</v>
      </c>
      <c r="E1024" s="281">
        <v>1091.972135</v>
      </c>
      <c r="F1024" s="281">
        <v>1226.4563800000001</v>
      </c>
      <c r="G1024" s="82">
        <f t="shared" si="209"/>
        <v>2.2938879999999925E-2</v>
      </c>
      <c r="H1024" s="82">
        <f t="shared" si="210"/>
        <v>5.8607309999999871E-3</v>
      </c>
      <c r="I1024" s="82">
        <f t="shared" si="211"/>
        <v>9.8833939999999534E-3</v>
      </c>
      <c r="J1024" s="82" t="str">
        <f t="shared" si="212"/>
        <v/>
      </c>
      <c r="K1024" s="82" t="str">
        <f t="shared" si="213"/>
        <v/>
      </c>
      <c r="L1024" s="82" t="str">
        <f t="shared" si="214"/>
        <v/>
      </c>
      <c r="O1024" s="108"/>
      <c r="P1024" s="109"/>
      <c r="Q1024" s="109"/>
      <c r="R1024" s="110"/>
      <c r="S1024" s="110"/>
    </row>
    <row r="1025" spans="1:19" ht="15.75" customHeight="1" x14ac:dyDescent="0.2">
      <c r="A1025" s="211">
        <v>44959</v>
      </c>
      <c r="B1025" s="281">
        <v>1118.572154</v>
      </c>
      <c r="C1025" s="281">
        <v>1236.5652709999999</v>
      </c>
      <c r="D1025" s="281">
        <v>1240.561829</v>
      </c>
      <c r="E1025" s="281">
        <v>1095.452818</v>
      </c>
      <c r="F1025" s="281">
        <v>1230.3657350000001</v>
      </c>
      <c r="G1025" s="82">
        <f t="shared" si="209"/>
        <v>2.3119335999999976E-2</v>
      </c>
      <c r="H1025" s="82">
        <f t="shared" si="210"/>
        <v>6.1995359999998528E-3</v>
      </c>
      <c r="I1025" s="82">
        <f t="shared" si="211"/>
        <v>1.0196093999999902E-2</v>
      </c>
      <c r="J1025" s="82" t="str">
        <f t="shared" si="212"/>
        <v/>
      </c>
      <c r="K1025" s="82" t="str">
        <f t="shared" si="213"/>
        <v/>
      </c>
      <c r="L1025" s="82" t="str">
        <f t="shared" si="214"/>
        <v/>
      </c>
      <c r="O1025" s="108"/>
      <c r="P1025" s="109"/>
      <c r="Q1025" s="109"/>
      <c r="R1025" s="110"/>
      <c r="S1025" s="110"/>
    </row>
    <row r="1026" spans="1:19" ht="15.75" customHeight="1" x14ac:dyDescent="0.2">
      <c r="A1026" s="211">
        <v>44960</v>
      </c>
      <c r="B1026" s="281">
        <v>1113.1649379999999</v>
      </c>
      <c r="C1026" s="281">
        <v>1230.9059090000001</v>
      </c>
      <c r="D1026" s="281">
        <v>1234.8210509999999</v>
      </c>
      <c r="E1026" s="281">
        <v>1089.633752</v>
      </c>
      <c r="F1026" s="281">
        <v>1223.8300079999999</v>
      </c>
      <c r="G1026" s="82">
        <f t="shared" si="209"/>
        <v>2.3531185999999933E-2</v>
      </c>
      <c r="H1026" s="82">
        <f t="shared" si="210"/>
        <v>7.0759010000001578E-3</v>
      </c>
      <c r="I1026" s="82">
        <f t="shared" si="211"/>
        <v>1.099104299999999E-2</v>
      </c>
      <c r="J1026" s="82" t="str">
        <f t="shared" si="212"/>
        <v/>
      </c>
      <c r="K1026" s="82" t="str">
        <f t="shared" si="213"/>
        <v/>
      </c>
      <c r="L1026" s="82" t="str">
        <f t="shared" si="214"/>
        <v/>
      </c>
      <c r="O1026" s="108"/>
      <c r="P1026" s="109"/>
      <c r="Q1026" s="109"/>
      <c r="R1026" s="110"/>
      <c r="S1026" s="110"/>
    </row>
    <row r="1027" spans="1:19" ht="15.75" customHeight="1" x14ac:dyDescent="0.2">
      <c r="A1027" s="211">
        <v>44963</v>
      </c>
      <c r="B1027" s="281">
        <v>1105.7223750000001</v>
      </c>
      <c r="C1027" s="281">
        <v>1223.4212030000001</v>
      </c>
      <c r="D1027" s="281">
        <v>1227.164788</v>
      </c>
      <c r="E1027" s="281">
        <v>1082.0503020000001</v>
      </c>
      <c r="F1027" s="281">
        <v>1215.3126030000001</v>
      </c>
      <c r="G1027" s="82">
        <f t="shared" ref="G1027:G1090" si="215">IF((B1027-$E1027)/1000 &gt; 0, (B1027-$E1027)/1000, "")</f>
        <v>2.3672072999999953E-2</v>
      </c>
      <c r="H1027" s="82">
        <f t="shared" ref="H1027:H1090" si="216">IF((C1027-$F1027)/1000 &gt; 0, (C1027-$F1027)/1000, "")</f>
        <v>8.1086000000000248E-3</v>
      </c>
      <c r="I1027" s="82">
        <f t="shared" ref="I1027:I1090" si="217">IF((D1027-$F1027)/1000 &gt; 0, (D1027-$F1027)/1000, "")</f>
        <v>1.1852184999999963E-2</v>
      </c>
      <c r="J1027" s="82" t="str">
        <f t="shared" ref="J1027:J1090" si="218">IF((B1027-$E1027)/1000 &lt; 0, (B1027-$E1027)/1000, "")</f>
        <v/>
      </c>
      <c r="K1027" s="82" t="str">
        <f t="shared" ref="K1027:K1090" si="219">IF((C1027-$F1027)/1000 &lt; 0, (C1027-$F1027)/1000, "")</f>
        <v/>
      </c>
      <c r="L1027" s="82" t="str">
        <f t="shared" ref="L1027:L1090" si="220">IF((D1027-$F1027)/1000 &lt; 0, (D1027-$F1027)/1000, "")</f>
        <v/>
      </c>
      <c r="O1027" s="108"/>
      <c r="P1027" s="109"/>
      <c r="Q1027" s="109"/>
      <c r="R1027" s="110"/>
      <c r="S1027" s="110"/>
    </row>
    <row r="1028" spans="1:19" ht="15.75" customHeight="1" x14ac:dyDescent="0.2">
      <c r="A1028" s="211">
        <v>44964</v>
      </c>
      <c r="B1028" s="281">
        <v>1108.0272950000001</v>
      </c>
      <c r="C1028" s="281">
        <v>1225.5497949999999</v>
      </c>
      <c r="D1028" s="281">
        <v>1229.3834629999999</v>
      </c>
      <c r="E1028" s="281">
        <v>1083.6924690000001</v>
      </c>
      <c r="F1028" s="281">
        <v>1217.1570139999999</v>
      </c>
      <c r="G1028" s="82">
        <f t="shared" si="215"/>
        <v>2.4334826000000021E-2</v>
      </c>
      <c r="H1028" s="82">
        <f t="shared" si="216"/>
        <v>8.3927810000000141E-3</v>
      </c>
      <c r="I1028" s="82">
        <f t="shared" si="217"/>
        <v>1.2226449000000002E-2</v>
      </c>
      <c r="J1028" s="82" t="str">
        <f t="shared" si="218"/>
        <v/>
      </c>
      <c r="K1028" s="82" t="str">
        <f t="shared" si="219"/>
        <v/>
      </c>
      <c r="L1028" s="82" t="str">
        <f t="shared" si="220"/>
        <v/>
      </c>
      <c r="O1028" s="108"/>
      <c r="P1028" s="109"/>
      <c r="Q1028" s="109"/>
      <c r="R1028" s="110"/>
      <c r="S1028" s="110"/>
    </row>
    <row r="1029" spans="1:19" ht="15.75" customHeight="1" x14ac:dyDescent="0.2">
      <c r="A1029" s="211">
        <v>44965</v>
      </c>
      <c r="B1029" s="281">
        <v>1107.7941949999999</v>
      </c>
      <c r="C1029" s="281">
        <v>1225.0282299999999</v>
      </c>
      <c r="D1029" s="281">
        <v>1228.912554</v>
      </c>
      <c r="E1029" s="281">
        <v>1084.213528</v>
      </c>
      <c r="F1029" s="281">
        <v>1217.742246</v>
      </c>
      <c r="G1029" s="82">
        <f t="shared" si="215"/>
        <v>2.3580666999999948E-2</v>
      </c>
      <c r="H1029" s="82">
        <f t="shared" si="216"/>
        <v>7.2859839999998713E-3</v>
      </c>
      <c r="I1029" s="82">
        <f t="shared" si="217"/>
        <v>1.1170307999999978E-2</v>
      </c>
      <c r="J1029" s="82" t="str">
        <f t="shared" si="218"/>
        <v/>
      </c>
      <c r="K1029" s="82" t="str">
        <f t="shared" si="219"/>
        <v/>
      </c>
      <c r="L1029" s="82" t="str">
        <f t="shared" si="220"/>
        <v/>
      </c>
      <c r="O1029" s="108"/>
      <c r="P1029" s="109"/>
      <c r="Q1029" s="109"/>
      <c r="R1029" s="110"/>
      <c r="S1029" s="110"/>
    </row>
    <row r="1030" spans="1:19" ht="15.75" customHeight="1" x14ac:dyDescent="0.2">
      <c r="A1030" s="211">
        <v>44966</v>
      </c>
      <c r="B1030" s="281">
        <v>1105.2717950000001</v>
      </c>
      <c r="C1030" s="281">
        <v>1221.033629</v>
      </c>
      <c r="D1030" s="281">
        <v>1225.1442850000001</v>
      </c>
      <c r="E1030" s="281">
        <v>1081.670083</v>
      </c>
      <c r="F1030" s="281">
        <v>1214.8855570000001</v>
      </c>
      <c r="G1030" s="82">
        <f t="shared" si="215"/>
        <v>2.3601712000000136E-2</v>
      </c>
      <c r="H1030" s="82">
        <f t="shared" si="216"/>
        <v>6.1480719999999567E-3</v>
      </c>
      <c r="I1030" s="82">
        <f t="shared" si="217"/>
        <v>1.0258728000000019E-2</v>
      </c>
      <c r="J1030" s="82" t="str">
        <f t="shared" si="218"/>
        <v/>
      </c>
      <c r="K1030" s="82" t="str">
        <f t="shared" si="219"/>
        <v/>
      </c>
      <c r="L1030" s="82" t="str">
        <f t="shared" si="220"/>
        <v/>
      </c>
      <c r="O1030" s="108"/>
      <c r="P1030" s="109"/>
      <c r="Q1030" s="109"/>
      <c r="R1030" s="110"/>
      <c r="S1030" s="110"/>
    </row>
    <row r="1031" spans="1:19" ht="15.75" customHeight="1" x14ac:dyDescent="0.2">
      <c r="A1031" s="211">
        <v>44967</v>
      </c>
      <c r="B1031" s="281">
        <v>1097.3084550000001</v>
      </c>
      <c r="C1031" s="281">
        <v>1212.9956569999999</v>
      </c>
      <c r="D1031" s="281">
        <v>1216.9285150000001</v>
      </c>
      <c r="E1031" s="281">
        <v>1073.588812</v>
      </c>
      <c r="F1031" s="281">
        <v>1205.809019</v>
      </c>
      <c r="G1031" s="82">
        <f t="shared" si="215"/>
        <v>2.3719643000000134E-2</v>
      </c>
      <c r="H1031" s="82">
        <f t="shared" si="216"/>
        <v>7.1866379999999024E-3</v>
      </c>
      <c r="I1031" s="82">
        <f t="shared" si="217"/>
        <v>1.1119496000000027E-2</v>
      </c>
      <c r="J1031" s="82" t="str">
        <f t="shared" si="218"/>
        <v/>
      </c>
      <c r="K1031" s="82" t="str">
        <f t="shared" si="219"/>
        <v/>
      </c>
      <c r="L1031" s="82" t="str">
        <f t="shared" si="220"/>
        <v/>
      </c>
      <c r="O1031" s="108"/>
      <c r="P1031" s="109"/>
      <c r="Q1031" s="109"/>
      <c r="R1031" s="110"/>
      <c r="S1031" s="110"/>
    </row>
    <row r="1032" spans="1:19" ht="15.75" customHeight="1" x14ac:dyDescent="0.2">
      <c r="A1032" s="211">
        <v>44970</v>
      </c>
      <c r="B1032" s="281">
        <v>1104.4619270000001</v>
      </c>
      <c r="C1032" s="281">
        <v>1219.7588149999999</v>
      </c>
      <c r="D1032" s="281">
        <v>1223.9406300000001</v>
      </c>
      <c r="E1032" s="281">
        <v>1080.474426</v>
      </c>
      <c r="F1032" s="281">
        <v>1213.5426460000001</v>
      </c>
      <c r="G1032" s="82">
        <f t="shared" si="215"/>
        <v>2.3987501000000067E-2</v>
      </c>
      <c r="H1032" s="82">
        <f t="shared" si="216"/>
        <v>6.2161689999998089E-3</v>
      </c>
      <c r="I1032" s="82">
        <f t="shared" si="217"/>
        <v>1.039798399999995E-2</v>
      </c>
      <c r="J1032" s="82" t="str">
        <f t="shared" si="218"/>
        <v/>
      </c>
      <c r="K1032" s="82" t="str">
        <f t="shared" si="219"/>
        <v/>
      </c>
      <c r="L1032" s="82" t="str">
        <f t="shared" si="220"/>
        <v/>
      </c>
      <c r="O1032" s="108"/>
      <c r="P1032" s="109"/>
      <c r="Q1032" s="109"/>
      <c r="R1032" s="110"/>
      <c r="S1032" s="110"/>
    </row>
    <row r="1033" spans="1:19" ht="15.75" customHeight="1" x14ac:dyDescent="0.2">
      <c r="A1033" s="211">
        <v>44971</v>
      </c>
      <c r="B1033" s="281">
        <v>1101.2198450000001</v>
      </c>
      <c r="C1033" s="281">
        <v>1217.032093</v>
      </c>
      <c r="D1033" s="281">
        <v>1221.035034</v>
      </c>
      <c r="E1033" s="281">
        <v>1076.722483</v>
      </c>
      <c r="F1033" s="281">
        <v>1209.328624</v>
      </c>
      <c r="G1033" s="82">
        <f t="shared" si="215"/>
        <v>2.4497362000000068E-2</v>
      </c>
      <c r="H1033" s="82">
        <f t="shared" si="216"/>
        <v>7.7034690000000409E-3</v>
      </c>
      <c r="I1033" s="82">
        <f t="shared" si="217"/>
        <v>1.1706410000000006E-2</v>
      </c>
      <c r="J1033" s="82" t="str">
        <f t="shared" si="218"/>
        <v/>
      </c>
      <c r="K1033" s="82" t="str">
        <f t="shared" si="219"/>
        <v/>
      </c>
      <c r="L1033" s="82" t="str">
        <f t="shared" si="220"/>
        <v/>
      </c>
      <c r="O1033" s="108"/>
      <c r="P1033" s="109"/>
      <c r="Q1033" s="109"/>
      <c r="R1033" s="110"/>
      <c r="S1033" s="110"/>
    </row>
    <row r="1034" spans="1:19" ht="15.75" customHeight="1" x14ac:dyDescent="0.2">
      <c r="A1034" s="211">
        <v>44972</v>
      </c>
      <c r="B1034" s="281">
        <v>1099.6533750000001</v>
      </c>
      <c r="C1034" s="281">
        <v>1216.224584</v>
      </c>
      <c r="D1034" s="281">
        <v>1220.0415949999999</v>
      </c>
      <c r="E1034" s="281">
        <v>1074.450112</v>
      </c>
      <c r="F1034" s="281">
        <v>1206.776394</v>
      </c>
      <c r="G1034" s="82">
        <f t="shared" si="215"/>
        <v>2.5203263000000108E-2</v>
      </c>
      <c r="H1034" s="82">
        <f t="shared" si="216"/>
        <v>9.4481900000000681E-3</v>
      </c>
      <c r="I1034" s="82">
        <f t="shared" si="217"/>
        <v>1.3265200999999933E-2</v>
      </c>
      <c r="J1034" s="82" t="str">
        <f t="shared" si="218"/>
        <v/>
      </c>
      <c r="K1034" s="82" t="str">
        <f t="shared" si="219"/>
        <v/>
      </c>
      <c r="L1034" s="82" t="str">
        <f t="shared" si="220"/>
        <v/>
      </c>
      <c r="O1034" s="108"/>
      <c r="P1034" s="109"/>
      <c r="Q1034" s="109"/>
      <c r="R1034" s="110"/>
      <c r="S1034" s="110"/>
    </row>
    <row r="1035" spans="1:19" ht="15.75" customHeight="1" x14ac:dyDescent="0.2">
      <c r="A1035" s="211">
        <v>44973</v>
      </c>
      <c r="B1035" s="281">
        <v>1096.7212750000001</v>
      </c>
      <c r="C1035" s="281">
        <v>1211.5759579999999</v>
      </c>
      <c r="D1035" s="281">
        <v>1215.6570770000001</v>
      </c>
      <c r="E1035" s="281">
        <v>1071.9311</v>
      </c>
      <c r="F1035" s="281">
        <v>1203.947148</v>
      </c>
      <c r="G1035" s="82">
        <f t="shared" si="215"/>
        <v>2.4790175000000091E-2</v>
      </c>
      <c r="H1035" s="82">
        <f t="shared" si="216"/>
        <v>7.6288099999999304E-3</v>
      </c>
      <c r="I1035" s="82">
        <f t="shared" si="217"/>
        <v>1.1709929000000101E-2</v>
      </c>
      <c r="J1035" s="82" t="str">
        <f t="shared" si="218"/>
        <v/>
      </c>
      <c r="K1035" s="82" t="str">
        <f t="shared" si="219"/>
        <v/>
      </c>
      <c r="L1035" s="82" t="str">
        <f t="shared" si="220"/>
        <v/>
      </c>
      <c r="O1035" s="108"/>
      <c r="P1035" s="109"/>
      <c r="Q1035" s="109"/>
      <c r="R1035" s="110"/>
      <c r="S1035" s="110"/>
    </row>
    <row r="1036" spans="1:19" ht="15.75" customHeight="1" x14ac:dyDescent="0.2">
      <c r="A1036" s="211">
        <v>44974</v>
      </c>
      <c r="B1036" s="281">
        <v>1096.212914</v>
      </c>
      <c r="C1036" s="281">
        <v>1210.8575949999999</v>
      </c>
      <c r="D1036" s="281">
        <v>1214.9674110000001</v>
      </c>
      <c r="E1036" s="281">
        <v>1071.877152</v>
      </c>
      <c r="F1036" s="281">
        <v>1203.886555</v>
      </c>
      <c r="G1036" s="82">
        <f t="shared" si="215"/>
        <v>2.4335761999999931E-2</v>
      </c>
      <c r="H1036" s="82">
        <f t="shared" si="216"/>
        <v>6.9710399999999024E-3</v>
      </c>
      <c r="I1036" s="82">
        <f t="shared" si="217"/>
        <v>1.108085600000004E-2</v>
      </c>
      <c r="J1036" s="82" t="str">
        <f t="shared" si="218"/>
        <v/>
      </c>
      <c r="K1036" s="82" t="str">
        <f t="shared" si="219"/>
        <v/>
      </c>
      <c r="L1036" s="82" t="str">
        <f t="shared" si="220"/>
        <v/>
      </c>
      <c r="O1036" s="108"/>
      <c r="P1036" s="109"/>
      <c r="Q1036" s="109"/>
      <c r="R1036" s="110"/>
      <c r="S1036" s="110"/>
    </row>
    <row r="1037" spans="1:19" ht="15.75" customHeight="1" x14ac:dyDescent="0.2">
      <c r="A1037" s="211">
        <v>44978</v>
      </c>
      <c r="B1037" s="281">
        <v>1084.361525</v>
      </c>
      <c r="C1037" s="281">
        <v>1197.820485</v>
      </c>
      <c r="D1037" s="281">
        <v>1201.8753850000001</v>
      </c>
      <c r="E1037" s="281">
        <v>1060.2003110000001</v>
      </c>
      <c r="F1037" s="281">
        <v>1190.771628</v>
      </c>
      <c r="G1037" s="82">
        <f t="shared" si="215"/>
        <v>2.4161213999999973E-2</v>
      </c>
      <c r="H1037" s="82">
        <f t="shared" si="216"/>
        <v>7.0488569999999978E-3</v>
      </c>
      <c r="I1037" s="82">
        <f t="shared" si="217"/>
        <v>1.1103757000000087E-2</v>
      </c>
      <c r="J1037" s="82" t="str">
        <f t="shared" si="218"/>
        <v/>
      </c>
      <c r="K1037" s="82" t="str">
        <f t="shared" si="219"/>
        <v/>
      </c>
      <c r="L1037" s="82" t="str">
        <f t="shared" si="220"/>
        <v/>
      </c>
      <c r="O1037" s="108"/>
      <c r="P1037" s="109"/>
      <c r="Q1037" s="109"/>
      <c r="R1037" s="110"/>
      <c r="S1037" s="110"/>
    </row>
    <row r="1038" spans="1:19" ht="15.75" customHeight="1" x14ac:dyDescent="0.2">
      <c r="A1038" s="211">
        <v>44979</v>
      </c>
      <c r="B1038" s="281">
        <v>1081.8067120000001</v>
      </c>
      <c r="C1038" s="281">
        <v>1194.0984450000001</v>
      </c>
      <c r="D1038" s="281">
        <v>1198.319387</v>
      </c>
      <c r="E1038" s="281">
        <v>1058.345372</v>
      </c>
      <c r="F1038" s="281">
        <v>1188.6882390000001</v>
      </c>
      <c r="G1038" s="82">
        <f t="shared" si="215"/>
        <v>2.3461340000000063E-2</v>
      </c>
      <c r="H1038" s="82">
        <f t="shared" si="216"/>
        <v>5.4102060000000163E-3</v>
      </c>
      <c r="I1038" s="82">
        <f t="shared" si="217"/>
        <v>9.6311479999999384E-3</v>
      </c>
      <c r="J1038" s="82" t="str">
        <f t="shared" si="218"/>
        <v/>
      </c>
      <c r="K1038" s="82" t="str">
        <f t="shared" si="219"/>
        <v/>
      </c>
      <c r="L1038" s="82" t="str">
        <f t="shared" si="220"/>
        <v/>
      </c>
      <c r="O1038" s="108"/>
      <c r="P1038" s="109"/>
      <c r="Q1038" s="109"/>
      <c r="R1038" s="110"/>
      <c r="S1038" s="110"/>
    </row>
    <row r="1039" spans="1:19" ht="15.75" customHeight="1" x14ac:dyDescent="0.2">
      <c r="A1039" s="211">
        <v>44980</v>
      </c>
      <c r="B1039" s="281">
        <v>1086.1486050000001</v>
      </c>
      <c r="C1039" s="281">
        <v>1199.299614</v>
      </c>
      <c r="D1039" s="281">
        <v>1203.4577710000001</v>
      </c>
      <c r="E1039" s="281">
        <v>1062.8528779999999</v>
      </c>
      <c r="F1039" s="281">
        <v>1193.7508769999999</v>
      </c>
      <c r="G1039" s="82">
        <f t="shared" si="215"/>
        <v>2.3295727000000169E-2</v>
      </c>
      <c r="H1039" s="82">
        <f t="shared" si="216"/>
        <v>5.5487370000000735E-3</v>
      </c>
      <c r="I1039" s="82">
        <f t="shared" si="217"/>
        <v>9.7068940000001481E-3</v>
      </c>
      <c r="J1039" s="82" t="str">
        <f t="shared" si="218"/>
        <v/>
      </c>
      <c r="K1039" s="82" t="str">
        <f t="shared" si="219"/>
        <v/>
      </c>
      <c r="L1039" s="82" t="str">
        <f t="shared" si="220"/>
        <v/>
      </c>
      <c r="O1039" s="108"/>
      <c r="P1039" s="109"/>
      <c r="Q1039" s="109"/>
      <c r="R1039" s="110"/>
      <c r="S1039" s="110"/>
    </row>
    <row r="1040" spans="1:19" ht="15.75" customHeight="1" x14ac:dyDescent="0.2">
      <c r="A1040" s="211">
        <v>44981</v>
      </c>
      <c r="B1040" s="281">
        <v>1080.7060759999999</v>
      </c>
      <c r="C1040" s="281">
        <v>1193.2213180000001</v>
      </c>
      <c r="D1040" s="281">
        <v>1197.372061</v>
      </c>
      <c r="E1040" s="281">
        <v>1057.5362439999999</v>
      </c>
      <c r="F1040" s="281">
        <v>1187.7794610000001</v>
      </c>
      <c r="G1040" s="82">
        <f t="shared" si="215"/>
        <v>2.3169832000000043E-2</v>
      </c>
      <c r="H1040" s="82">
        <f t="shared" si="216"/>
        <v>5.4418570000000274E-3</v>
      </c>
      <c r="I1040" s="82">
        <f t="shared" si="217"/>
        <v>9.5925999999999477E-3</v>
      </c>
      <c r="J1040" s="82" t="str">
        <f t="shared" si="218"/>
        <v/>
      </c>
      <c r="K1040" s="82" t="str">
        <f t="shared" si="219"/>
        <v/>
      </c>
      <c r="L1040" s="82" t="str">
        <f t="shared" si="220"/>
        <v/>
      </c>
      <c r="O1040" s="108"/>
      <c r="P1040" s="109"/>
      <c r="Q1040" s="109"/>
      <c r="R1040" s="110"/>
      <c r="S1040" s="110"/>
    </row>
    <row r="1041" spans="1:19" ht="15.75" customHeight="1" x14ac:dyDescent="0.2">
      <c r="A1041" s="211">
        <v>44984</v>
      </c>
      <c r="B1041" s="281">
        <v>1083.699147</v>
      </c>
      <c r="C1041" s="281">
        <v>1196.2715499999999</v>
      </c>
      <c r="D1041" s="281">
        <v>1200.4834390000001</v>
      </c>
      <c r="E1041" s="281">
        <v>1060.5237520000001</v>
      </c>
      <c r="F1041" s="281">
        <v>1191.134902</v>
      </c>
      <c r="G1041" s="82">
        <f t="shared" si="215"/>
        <v>2.3175394999999981E-2</v>
      </c>
      <c r="H1041" s="82">
        <f t="shared" si="216"/>
        <v>5.1366479999999225E-3</v>
      </c>
      <c r="I1041" s="82">
        <f t="shared" si="217"/>
        <v>9.3485370000000786E-3</v>
      </c>
      <c r="J1041" s="82" t="str">
        <f t="shared" si="218"/>
        <v/>
      </c>
      <c r="K1041" s="82" t="str">
        <f t="shared" si="219"/>
        <v/>
      </c>
      <c r="L1041" s="82" t="str">
        <f t="shared" si="220"/>
        <v/>
      </c>
      <c r="O1041" s="108"/>
      <c r="P1041" s="109"/>
      <c r="Q1041" s="109"/>
      <c r="R1041" s="110"/>
      <c r="S1041" s="110"/>
    </row>
    <row r="1042" spans="1:19" ht="15.75" customHeight="1" x14ac:dyDescent="0.2">
      <c r="A1042" s="211">
        <v>44985</v>
      </c>
      <c r="B1042" s="281">
        <v>1089.1344670000001</v>
      </c>
      <c r="C1042" s="281">
        <v>1201.823077</v>
      </c>
      <c r="D1042" s="281">
        <v>1206.143585</v>
      </c>
      <c r="E1042" s="281">
        <v>1066.4131110000001</v>
      </c>
      <c r="F1042" s="281">
        <v>1197.749579</v>
      </c>
      <c r="G1042" s="82">
        <f t="shared" si="215"/>
        <v>2.2721356000000015E-2</v>
      </c>
      <c r="H1042" s="82">
        <f t="shared" si="216"/>
        <v>4.0734979999999723E-3</v>
      </c>
      <c r="I1042" s="82">
        <f t="shared" si="217"/>
        <v>8.3940059999999903E-3</v>
      </c>
      <c r="J1042" s="82" t="str">
        <f t="shared" si="218"/>
        <v/>
      </c>
      <c r="K1042" s="82" t="str">
        <f t="shared" si="219"/>
        <v/>
      </c>
      <c r="L1042" s="82" t="str">
        <f t="shared" si="220"/>
        <v/>
      </c>
      <c r="O1042" s="108"/>
      <c r="P1042" s="109"/>
      <c r="Q1042" s="109"/>
      <c r="R1042" s="110"/>
      <c r="S1042" s="110"/>
    </row>
    <row r="1043" spans="1:19" ht="15.75" customHeight="1" x14ac:dyDescent="0.2">
      <c r="A1043" s="211">
        <v>44986</v>
      </c>
      <c r="B1043" s="281">
        <v>1086.229151</v>
      </c>
      <c r="C1043" s="281">
        <v>1198.7431220000001</v>
      </c>
      <c r="D1043" s="281">
        <v>1203.027527</v>
      </c>
      <c r="E1043" s="281">
        <v>1063.018495</v>
      </c>
      <c r="F1043" s="281">
        <v>1193.9368910000001</v>
      </c>
      <c r="G1043" s="82">
        <f t="shared" si="215"/>
        <v>2.3210655999999972E-2</v>
      </c>
      <c r="H1043" s="82">
        <f t="shared" si="216"/>
        <v>4.8062310000000254E-3</v>
      </c>
      <c r="I1043" s="82">
        <f t="shared" si="217"/>
        <v>9.0906359999999038E-3</v>
      </c>
      <c r="J1043" s="82" t="str">
        <f t="shared" si="218"/>
        <v/>
      </c>
      <c r="K1043" s="82" t="str">
        <f t="shared" si="219"/>
        <v/>
      </c>
      <c r="L1043" s="82" t="str">
        <f t="shared" si="220"/>
        <v/>
      </c>
      <c r="O1043" s="108"/>
      <c r="P1043" s="109"/>
      <c r="Q1043" s="109"/>
      <c r="R1043" s="110"/>
      <c r="S1043" s="110"/>
    </row>
    <row r="1044" spans="1:19" ht="15.75" customHeight="1" x14ac:dyDescent="0.2">
      <c r="A1044" s="211">
        <v>44987</v>
      </c>
      <c r="B1044" s="281">
        <v>1086.5558269999999</v>
      </c>
      <c r="C1044" s="281">
        <v>1199.7027459999999</v>
      </c>
      <c r="D1044" s="281">
        <v>1203.8715380000001</v>
      </c>
      <c r="E1044" s="281">
        <v>1062.42614</v>
      </c>
      <c r="F1044" s="281">
        <v>1193.271583</v>
      </c>
      <c r="G1044" s="82">
        <f t="shared" si="215"/>
        <v>2.4129686999999875E-2</v>
      </c>
      <c r="H1044" s="82">
        <f t="shared" si="216"/>
        <v>6.4311629999999698E-3</v>
      </c>
      <c r="I1044" s="82">
        <f t="shared" si="217"/>
        <v>1.0599955000000136E-2</v>
      </c>
      <c r="J1044" s="82" t="str">
        <f t="shared" si="218"/>
        <v/>
      </c>
      <c r="K1044" s="82" t="str">
        <f t="shared" si="219"/>
        <v/>
      </c>
      <c r="L1044" s="82" t="str">
        <f t="shared" si="220"/>
        <v/>
      </c>
      <c r="O1044" s="108"/>
      <c r="P1044" s="109"/>
      <c r="Q1044" s="109"/>
      <c r="R1044" s="110"/>
      <c r="S1044" s="110"/>
    </row>
    <row r="1045" spans="1:19" ht="15.75" customHeight="1" x14ac:dyDescent="0.2">
      <c r="A1045" s="211">
        <v>44988</v>
      </c>
      <c r="B1045" s="281">
        <v>1098.9547769999999</v>
      </c>
      <c r="C1045" s="281">
        <v>1213.133914</v>
      </c>
      <c r="D1045" s="281">
        <v>1217.4007999999999</v>
      </c>
      <c r="E1045" s="281">
        <v>1074.529446</v>
      </c>
      <c r="F1045" s="281">
        <v>1206.865499</v>
      </c>
      <c r="G1045" s="82">
        <f t="shared" si="215"/>
        <v>2.4425330999999915E-2</v>
      </c>
      <c r="H1045" s="82">
        <f t="shared" si="216"/>
        <v>6.2684150000000046E-3</v>
      </c>
      <c r="I1045" s="82">
        <f t="shared" si="217"/>
        <v>1.0535300999999891E-2</v>
      </c>
      <c r="J1045" s="82" t="str">
        <f t="shared" si="218"/>
        <v/>
      </c>
      <c r="K1045" s="82" t="str">
        <f t="shared" si="219"/>
        <v/>
      </c>
      <c r="L1045" s="82" t="str">
        <f t="shared" si="220"/>
        <v/>
      </c>
      <c r="O1045" s="108"/>
      <c r="P1045" s="109"/>
      <c r="Q1045" s="109"/>
      <c r="R1045" s="110"/>
      <c r="S1045" s="110"/>
    </row>
    <row r="1046" spans="1:19" ht="15.75" customHeight="1" x14ac:dyDescent="0.2">
      <c r="A1046" s="211">
        <v>44991</v>
      </c>
      <c r="B1046" s="281">
        <v>1097.9648970000001</v>
      </c>
      <c r="C1046" s="281">
        <v>1212.460844</v>
      </c>
      <c r="D1046" s="281">
        <v>1216.642002</v>
      </c>
      <c r="E1046" s="281">
        <v>1073.364182</v>
      </c>
      <c r="F1046" s="281">
        <v>1205.556724</v>
      </c>
      <c r="G1046" s="82">
        <f t="shared" si="215"/>
        <v>2.4600715000000037E-2</v>
      </c>
      <c r="H1046" s="82">
        <f t="shared" si="216"/>
        <v>6.9041199999999208E-3</v>
      </c>
      <c r="I1046" s="82">
        <f t="shared" si="217"/>
        <v>1.1085278000000016E-2</v>
      </c>
      <c r="J1046" s="82" t="str">
        <f t="shared" si="218"/>
        <v/>
      </c>
      <c r="K1046" s="82" t="str">
        <f t="shared" si="219"/>
        <v/>
      </c>
      <c r="L1046" s="82" t="str">
        <f t="shared" si="220"/>
        <v/>
      </c>
      <c r="O1046" s="108"/>
      <c r="P1046" s="109"/>
      <c r="Q1046" s="109"/>
      <c r="R1046" s="110"/>
      <c r="S1046" s="110"/>
    </row>
    <row r="1047" spans="1:19" ht="15.75" customHeight="1" x14ac:dyDescent="0.2">
      <c r="A1047" s="211">
        <v>44992</v>
      </c>
      <c r="B1047" s="281">
        <v>1094.423957</v>
      </c>
      <c r="C1047" s="281">
        <v>1207.5948539999999</v>
      </c>
      <c r="D1047" s="281">
        <v>1211.949028</v>
      </c>
      <c r="E1047" s="281">
        <v>1070.858287</v>
      </c>
      <c r="F1047" s="281">
        <v>1202.7422099999999</v>
      </c>
      <c r="G1047" s="82">
        <f t="shared" si="215"/>
        <v>2.3565669999999955E-2</v>
      </c>
      <c r="H1047" s="82">
        <f t="shared" si="216"/>
        <v>4.8526440000000552E-3</v>
      </c>
      <c r="I1047" s="82">
        <f t="shared" si="217"/>
        <v>9.2068180000001113E-3</v>
      </c>
      <c r="J1047" s="82" t="str">
        <f t="shared" si="218"/>
        <v/>
      </c>
      <c r="K1047" s="82" t="str">
        <f t="shared" si="219"/>
        <v/>
      </c>
      <c r="L1047" s="82" t="str">
        <f t="shared" si="220"/>
        <v/>
      </c>
      <c r="O1047" s="108"/>
      <c r="P1047" s="109"/>
      <c r="Q1047" s="109"/>
      <c r="R1047" s="110"/>
      <c r="S1047" s="110"/>
    </row>
    <row r="1048" spans="1:19" ht="15.75" customHeight="1" x14ac:dyDescent="0.2">
      <c r="A1048" s="211">
        <v>44993</v>
      </c>
      <c r="B1048" s="281">
        <v>1098.618847</v>
      </c>
      <c r="C1048" s="281">
        <v>1211.606055</v>
      </c>
      <c r="D1048" s="281">
        <v>1216.0974020000001</v>
      </c>
      <c r="E1048" s="281">
        <v>1074.8410940000001</v>
      </c>
      <c r="F1048" s="281">
        <v>1207.2155290000001</v>
      </c>
      <c r="G1048" s="82">
        <f t="shared" si="215"/>
        <v>2.377775299999985E-2</v>
      </c>
      <c r="H1048" s="82">
        <f t="shared" si="216"/>
        <v>4.3905259999999086E-3</v>
      </c>
      <c r="I1048" s="82">
        <f t="shared" si="217"/>
        <v>8.8818730000000418E-3</v>
      </c>
      <c r="J1048" s="82" t="str">
        <f t="shared" si="218"/>
        <v/>
      </c>
      <c r="K1048" s="82" t="str">
        <f t="shared" si="219"/>
        <v/>
      </c>
      <c r="L1048" s="82" t="str">
        <f t="shared" si="220"/>
        <v/>
      </c>
      <c r="O1048" s="108"/>
      <c r="P1048" s="109"/>
      <c r="Q1048" s="109"/>
      <c r="R1048" s="110"/>
      <c r="S1048" s="110"/>
    </row>
    <row r="1049" spans="1:19" ht="15.75" customHeight="1" x14ac:dyDescent="0.2">
      <c r="A1049" s="211">
        <v>44994</v>
      </c>
      <c r="B1049" s="281">
        <v>1095.2165970000001</v>
      </c>
      <c r="C1049" s="281">
        <v>1207.0803069999999</v>
      </c>
      <c r="D1049" s="281">
        <v>1211.708691</v>
      </c>
      <c r="E1049" s="281">
        <v>1073.3150989999999</v>
      </c>
      <c r="F1049" s="281">
        <v>1205.5015960000001</v>
      </c>
      <c r="G1049" s="82">
        <f t="shared" si="215"/>
        <v>2.1901498000000175E-2</v>
      </c>
      <c r="H1049" s="82">
        <f t="shared" si="216"/>
        <v>1.5787109999998846E-3</v>
      </c>
      <c r="I1049" s="82">
        <f t="shared" si="217"/>
        <v>6.2070949999999811E-3</v>
      </c>
      <c r="J1049" s="82" t="str">
        <f t="shared" si="218"/>
        <v/>
      </c>
      <c r="K1049" s="82" t="str">
        <f t="shared" si="219"/>
        <v/>
      </c>
      <c r="L1049" s="82" t="str">
        <f t="shared" si="220"/>
        <v/>
      </c>
      <c r="O1049" s="108"/>
      <c r="P1049" s="109"/>
      <c r="Q1049" s="109"/>
      <c r="R1049" s="110"/>
      <c r="S1049" s="110"/>
    </row>
    <row r="1050" spans="1:19" ht="15.75" customHeight="1" x14ac:dyDescent="0.2">
      <c r="A1050" s="211">
        <v>44995</v>
      </c>
      <c r="B1050" s="281">
        <v>1094.1713870000001</v>
      </c>
      <c r="C1050" s="281">
        <v>1204.8377089999999</v>
      </c>
      <c r="D1050" s="281">
        <v>1209.674485</v>
      </c>
      <c r="E1050" s="281">
        <v>1074.4544599999999</v>
      </c>
      <c r="F1050" s="281">
        <v>1206.781277</v>
      </c>
      <c r="G1050" s="82">
        <f t="shared" si="215"/>
        <v>1.9716927000000169E-2</v>
      </c>
      <c r="H1050" s="82" t="str">
        <f t="shared" si="216"/>
        <v/>
      </c>
      <c r="I1050" s="82">
        <f t="shared" si="217"/>
        <v>2.8932079999999588E-3</v>
      </c>
      <c r="J1050" s="82" t="str">
        <f t="shared" si="218"/>
        <v/>
      </c>
      <c r="K1050" s="82">
        <f t="shared" si="219"/>
        <v>-1.9435680000001413E-3</v>
      </c>
      <c r="L1050" s="82" t="str">
        <f t="shared" si="220"/>
        <v/>
      </c>
      <c r="O1050" s="108"/>
      <c r="P1050" s="109"/>
      <c r="Q1050" s="109"/>
      <c r="R1050" s="110"/>
      <c r="S1050" s="110"/>
    </row>
    <row r="1051" spans="1:19" ht="15.75" customHeight="1" x14ac:dyDescent="0.2">
      <c r="A1051" s="211">
        <v>44998</v>
      </c>
      <c r="B1051" s="281">
        <v>1095.7767819999999</v>
      </c>
      <c r="C1051" s="281">
        <v>1205.2562390000001</v>
      </c>
      <c r="D1051" s="281">
        <v>1210.3633809999999</v>
      </c>
      <c r="E1051" s="281">
        <v>1077.8987529999999</v>
      </c>
      <c r="F1051" s="281">
        <v>1210.64976</v>
      </c>
      <c r="G1051" s="82">
        <f t="shared" si="215"/>
        <v>1.7878028999999969E-2</v>
      </c>
      <c r="H1051" s="82" t="str">
        <f t="shared" si="216"/>
        <v/>
      </c>
      <c r="I1051" s="82" t="str">
        <f t="shared" si="217"/>
        <v/>
      </c>
      <c r="J1051" s="82" t="str">
        <f t="shared" si="218"/>
        <v/>
      </c>
      <c r="K1051" s="82">
        <f t="shared" si="219"/>
        <v>-5.3935209999999645E-3</v>
      </c>
      <c r="L1051" s="82">
        <f t="shared" si="220"/>
        <v>-2.8637900000012448E-4</v>
      </c>
      <c r="O1051" s="108"/>
      <c r="P1051" s="109"/>
      <c r="Q1051" s="109"/>
      <c r="R1051" s="110"/>
      <c r="S1051" s="110"/>
    </row>
    <row r="1052" spans="1:19" ht="15.75" customHeight="1" x14ac:dyDescent="0.2">
      <c r="A1052" s="211">
        <v>44999</v>
      </c>
      <c r="B1052" s="281">
        <v>1095.6831070000001</v>
      </c>
      <c r="C1052" s="281">
        <v>1204.679897</v>
      </c>
      <c r="D1052" s="281">
        <v>1209.878956</v>
      </c>
      <c r="E1052" s="281">
        <v>1076.7479969999999</v>
      </c>
      <c r="F1052" s="281">
        <v>1209.3572799999999</v>
      </c>
      <c r="G1052" s="82">
        <f t="shared" si="215"/>
        <v>1.8935110000000123E-2</v>
      </c>
      <c r="H1052" s="82" t="str">
        <f t="shared" si="216"/>
        <v/>
      </c>
      <c r="I1052" s="82">
        <f t="shared" si="217"/>
        <v>5.2167600000007047E-4</v>
      </c>
      <c r="J1052" s="82" t="str">
        <f t="shared" si="218"/>
        <v/>
      </c>
      <c r="K1052" s="82">
        <f t="shared" si="219"/>
        <v>-4.6773829999999638E-3</v>
      </c>
      <c r="L1052" s="82" t="str">
        <f t="shared" si="220"/>
        <v/>
      </c>
      <c r="O1052" s="108"/>
      <c r="P1052" s="109"/>
      <c r="Q1052" s="109"/>
      <c r="R1052" s="110"/>
      <c r="S1052" s="110"/>
    </row>
    <row r="1053" spans="1:19" ht="15.75" customHeight="1" x14ac:dyDescent="0.2">
      <c r="A1053" s="211">
        <v>45000</v>
      </c>
      <c r="B1053" s="281">
        <v>1093.9437969999999</v>
      </c>
      <c r="C1053" s="281">
        <v>1200.5109520000001</v>
      </c>
      <c r="D1053" s="281">
        <v>1206.1420780000001</v>
      </c>
      <c r="E1053" s="281">
        <v>1076.656594</v>
      </c>
      <c r="F1053" s="281">
        <v>1209.2546199999999</v>
      </c>
      <c r="G1053" s="82">
        <f t="shared" si="215"/>
        <v>1.7287202999999862E-2</v>
      </c>
      <c r="H1053" s="82" t="str">
        <f t="shared" si="216"/>
        <v/>
      </c>
      <c r="I1053" s="82" t="str">
        <f t="shared" si="217"/>
        <v/>
      </c>
      <c r="J1053" s="82" t="str">
        <f t="shared" si="218"/>
        <v/>
      </c>
      <c r="K1053" s="82">
        <f t="shared" si="219"/>
        <v>-8.7436679999998435E-3</v>
      </c>
      <c r="L1053" s="82">
        <f t="shared" si="220"/>
        <v>-3.1125419999998485E-3</v>
      </c>
      <c r="O1053" s="108"/>
      <c r="P1053" s="109"/>
      <c r="Q1053" s="109"/>
      <c r="R1053" s="110"/>
      <c r="S1053" s="110"/>
    </row>
    <row r="1054" spans="1:19" ht="15.75" customHeight="1" x14ac:dyDescent="0.2">
      <c r="A1054" s="211">
        <v>45001</v>
      </c>
      <c r="B1054" s="281">
        <v>1092.9519720000001</v>
      </c>
      <c r="C1054" s="281">
        <v>1202.3500309999999</v>
      </c>
      <c r="D1054" s="281">
        <v>1207.40482</v>
      </c>
      <c r="E1054" s="281">
        <v>1073.7813209999999</v>
      </c>
      <c r="F1054" s="281">
        <v>1206.0252359999999</v>
      </c>
      <c r="G1054" s="82">
        <f t="shared" si="215"/>
        <v>1.9170651000000136E-2</v>
      </c>
      <c r="H1054" s="82" t="str">
        <f t="shared" si="216"/>
        <v/>
      </c>
      <c r="I1054" s="82">
        <f t="shared" si="217"/>
        <v>1.3795840000000227E-3</v>
      </c>
      <c r="J1054" s="82" t="str">
        <f t="shared" si="218"/>
        <v/>
      </c>
      <c r="K1054" s="82">
        <f t="shared" si="219"/>
        <v>-3.6752050000000052E-3</v>
      </c>
      <c r="L1054" s="82" t="str">
        <f t="shared" si="220"/>
        <v/>
      </c>
      <c r="O1054" s="108"/>
      <c r="P1054" s="109"/>
      <c r="Q1054" s="109"/>
      <c r="R1054" s="110"/>
      <c r="S1054" s="110"/>
    </row>
    <row r="1055" spans="1:19" ht="15.75" customHeight="1" x14ac:dyDescent="0.2">
      <c r="A1055" s="211">
        <v>45002</v>
      </c>
      <c r="B1055" s="281">
        <v>1092.4101109999999</v>
      </c>
      <c r="C1055" s="281">
        <v>1200.2942479999999</v>
      </c>
      <c r="D1055" s="281">
        <v>1205.6313520000001</v>
      </c>
      <c r="E1055" s="281">
        <v>1074.7112649999999</v>
      </c>
      <c r="F1055" s="281">
        <v>1207.0697110000001</v>
      </c>
      <c r="G1055" s="82">
        <f t="shared" si="215"/>
        <v>1.7698846000000004E-2</v>
      </c>
      <c r="H1055" s="82" t="str">
        <f t="shared" si="216"/>
        <v/>
      </c>
      <c r="I1055" s="82" t="str">
        <f t="shared" si="217"/>
        <v/>
      </c>
      <c r="J1055" s="82" t="str">
        <f t="shared" si="218"/>
        <v/>
      </c>
      <c r="K1055" s="82">
        <f t="shared" si="219"/>
        <v>-6.7754630000001724E-3</v>
      </c>
      <c r="L1055" s="82">
        <f t="shared" si="220"/>
        <v>-1.4383589999999913E-3</v>
      </c>
      <c r="O1055" s="108"/>
      <c r="P1055" s="109"/>
      <c r="Q1055" s="109"/>
      <c r="R1055" s="110"/>
      <c r="S1055" s="110"/>
    </row>
    <row r="1056" spans="1:19" ht="15.75" customHeight="1" x14ac:dyDescent="0.2">
      <c r="A1056" s="211">
        <v>45005</v>
      </c>
      <c r="B1056" s="281">
        <v>1092.731147</v>
      </c>
      <c r="C1056" s="281">
        <v>1201.485347</v>
      </c>
      <c r="D1056" s="281">
        <v>1206.6604339999999</v>
      </c>
      <c r="E1056" s="281">
        <v>1074.2104409999999</v>
      </c>
      <c r="F1056" s="281">
        <v>1206.507206</v>
      </c>
      <c r="G1056" s="82">
        <f t="shared" si="215"/>
        <v>1.8520706000000019E-2</v>
      </c>
      <c r="H1056" s="82" t="str">
        <f t="shared" si="216"/>
        <v/>
      </c>
      <c r="I1056" s="82">
        <f t="shared" si="217"/>
        <v>1.5322799999989911E-4</v>
      </c>
      <c r="J1056" s="82" t="str">
        <f t="shared" si="218"/>
        <v/>
      </c>
      <c r="K1056" s="82">
        <f t="shared" si="219"/>
        <v>-5.0218589999999497E-3</v>
      </c>
      <c r="L1056" s="82" t="str">
        <f t="shared" si="220"/>
        <v/>
      </c>
      <c r="O1056" s="108"/>
      <c r="P1056" s="109"/>
      <c r="Q1056" s="109"/>
      <c r="R1056" s="110"/>
      <c r="S1056" s="110"/>
    </row>
    <row r="1057" spans="1:19" ht="15.75" customHeight="1" x14ac:dyDescent="0.2">
      <c r="A1057" s="211">
        <v>45006</v>
      </c>
      <c r="B1057" s="281">
        <v>1098.3760569999999</v>
      </c>
      <c r="C1057" s="281">
        <v>1208.2982440000001</v>
      </c>
      <c r="D1057" s="281">
        <v>1213.3817859999999</v>
      </c>
      <c r="E1057" s="281">
        <v>1078.6439009999999</v>
      </c>
      <c r="F1057" s="281">
        <v>1211.486678</v>
      </c>
      <c r="G1057" s="82">
        <f t="shared" si="215"/>
        <v>1.9732156000000032E-2</v>
      </c>
      <c r="H1057" s="82" t="str">
        <f t="shared" si="216"/>
        <v/>
      </c>
      <c r="I1057" s="82">
        <f t="shared" si="217"/>
        <v>1.8951079999999364E-3</v>
      </c>
      <c r="J1057" s="82" t="str">
        <f t="shared" si="218"/>
        <v/>
      </c>
      <c r="K1057" s="82">
        <f t="shared" si="219"/>
        <v>-3.1884339999999154E-3</v>
      </c>
      <c r="L1057" s="82" t="str">
        <f t="shared" si="220"/>
        <v/>
      </c>
      <c r="O1057" s="108"/>
      <c r="P1057" s="109"/>
      <c r="Q1057" s="109"/>
      <c r="R1057" s="110"/>
      <c r="S1057" s="110"/>
    </row>
    <row r="1058" spans="1:19" ht="15.75" customHeight="1" x14ac:dyDescent="0.2">
      <c r="A1058" s="211">
        <v>45007</v>
      </c>
      <c r="B1058" s="281">
        <v>1099.7274769999999</v>
      </c>
      <c r="C1058" s="281">
        <v>1208.0675000000001</v>
      </c>
      <c r="D1058" s="281">
        <v>1213.492405</v>
      </c>
      <c r="E1058" s="281">
        <v>1081.567904</v>
      </c>
      <c r="F1058" s="281">
        <v>1214.770794</v>
      </c>
      <c r="G1058" s="82">
        <f t="shared" si="215"/>
        <v>1.8159572999999908E-2</v>
      </c>
      <c r="H1058" s="82" t="str">
        <f t="shared" si="216"/>
        <v/>
      </c>
      <c r="I1058" s="82" t="str">
        <f t="shared" si="217"/>
        <v/>
      </c>
      <c r="J1058" s="82" t="str">
        <f t="shared" si="218"/>
        <v/>
      </c>
      <c r="K1058" s="82">
        <f t="shared" si="219"/>
        <v>-6.7032939999999144E-3</v>
      </c>
      <c r="L1058" s="82">
        <f t="shared" si="220"/>
        <v>-1.2783890000000612E-3</v>
      </c>
      <c r="O1058" s="108"/>
      <c r="P1058" s="109"/>
      <c r="Q1058" s="109"/>
      <c r="R1058" s="110"/>
      <c r="S1058" s="110"/>
    </row>
    <row r="1059" spans="1:19" ht="15.75" customHeight="1" x14ac:dyDescent="0.2">
      <c r="A1059" s="211">
        <v>45008</v>
      </c>
      <c r="B1059" s="281">
        <v>1098.0149670000001</v>
      </c>
      <c r="C1059" s="281">
        <v>1207.092398</v>
      </c>
      <c r="D1059" s="281">
        <v>1212.33205</v>
      </c>
      <c r="E1059" s="281">
        <v>1079.5342000000001</v>
      </c>
      <c r="F1059" s="281">
        <v>1212.4866239999999</v>
      </c>
      <c r="G1059" s="82">
        <f t="shared" si="215"/>
        <v>1.8480767000000016E-2</v>
      </c>
      <c r="H1059" s="82" t="str">
        <f t="shared" si="216"/>
        <v/>
      </c>
      <c r="I1059" s="82" t="str">
        <f t="shared" si="217"/>
        <v/>
      </c>
      <c r="J1059" s="82" t="str">
        <f t="shared" si="218"/>
        <v/>
      </c>
      <c r="K1059" s="82">
        <f t="shared" si="219"/>
        <v>-5.3942259999998892E-3</v>
      </c>
      <c r="L1059" s="82">
        <f t="shared" si="220"/>
        <v>-1.5457399999991138E-4</v>
      </c>
      <c r="O1059" s="108"/>
      <c r="P1059" s="109"/>
      <c r="Q1059" s="109"/>
      <c r="R1059" s="110"/>
      <c r="S1059" s="110"/>
    </row>
    <row r="1060" spans="1:19" ht="15.75" customHeight="1" x14ac:dyDescent="0.2">
      <c r="A1060" s="211">
        <v>45009</v>
      </c>
      <c r="B1060" s="281">
        <v>1099.3650070000001</v>
      </c>
      <c r="C1060" s="281">
        <v>1209.0879170000001</v>
      </c>
      <c r="D1060" s="281">
        <v>1214.234232</v>
      </c>
      <c r="E1060" s="281">
        <v>1080.5463420000001</v>
      </c>
      <c r="F1060" s="281">
        <v>1213.623419</v>
      </c>
      <c r="G1060" s="82">
        <f t="shared" si="215"/>
        <v>1.8818665000000009E-2</v>
      </c>
      <c r="H1060" s="82" t="str">
        <f t="shared" si="216"/>
        <v/>
      </c>
      <c r="I1060" s="82">
        <f t="shared" si="217"/>
        <v>6.1081300000000735E-4</v>
      </c>
      <c r="J1060" s="82" t="str">
        <f t="shared" si="218"/>
        <v/>
      </c>
      <c r="K1060" s="82">
        <f t="shared" si="219"/>
        <v>-4.5355019999999517E-3</v>
      </c>
      <c r="L1060" s="82" t="str">
        <f t="shared" si="220"/>
        <v/>
      </c>
      <c r="O1060" s="108"/>
      <c r="P1060" s="109"/>
      <c r="Q1060" s="109"/>
      <c r="R1060" s="110"/>
      <c r="S1060" s="110"/>
    </row>
    <row r="1061" spans="1:19" ht="15.75" customHeight="1" x14ac:dyDescent="0.2">
      <c r="A1061" s="211">
        <v>45012</v>
      </c>
      <c r="B1061" s="281">
        <v>1094.6564069999999</v>
      </c>
      <c r="C1061" s="281">
        <v>1203.981638</v>
      </c>
      <c r="D1061" s="281">
        <v>1209.091809</v>
      </c>
      <c r="E1061" s="281">
        <v>1075.0645400000001</v>
      </c>
      <c r="F1061" s="281">
        <v>1207.4664929999999</v>
      </c>
      <c r="G1061" s="82">
        <f t="shared" si="215"/>
        <v>1.9591866999999867E-2</v>
      </c>
      <c r="H1061" s="82" t="str">
        <f t="shared" si="216"/>
        <v/>
      </c>
      <c r="I1061" s="82">
        <f t="shared" si="217"/>
        <v>1.6253160000001116E-3</v>
      </c>
      <c r="J1061" s="82" t="str">
        <f t="shared" si="218"/>
        <v/>
      </c>
      <c r="K1061" s="82">
        <f t="shared" si="219"/>
        <v>-3.4848549999999248E-3</v>
      </c>
      <c r="L1061" s="82" t="str">
        <f t="shared" si="220"/>
        <v/>
      </c>
      <c r="O1061" s="108"/>
      <c r="P1061" s="109"/>
      <c r="Q1061" s="109"/>
      <c r="R1061" s="110"/>
      <c r="S1061" s="110"/>
    </row>
    <row r="1062" spans="1:19" ht="15.75" customHeight="1" x14ac:dyDescent="0.2">
      <c r="A1062" s="211">
        <v>45013</v>
      </c>
      <c r="B1062" s="281">
        <v>1092.6282670000001</v>
      </c>
      <c r="C1062" s="281">
        <v>1201.6926550000001</v>
      </c>
      <c r="D1062" s="281">
        <v>1206.8047320000001</v>
      </c>
      <c r="E1062" s="281">
        <v>1072.8699710000001</v>
      </c>
      <c r="F1062" s="281">
        <v>1205.0016479999999</v>
      </c>
      <c r="G1062" s="82">
        <f t="shared" si="215"/>
        <v>1.9758295999999974E-2</v>
      </c>
      <c r="H1062" s="82" t="str">
        <f t="shared" si="216"/>
        <v/>
      </c>
      <c r="I1062" s="82">
        <f t="shared" si="217"/>
        <v>1.8030840000001264E-3</v>
      </c>
      <c r="J1062" s="82" t="str">
        <f t="shared" si="218"/>
        <v/>
      </c>
      <c r="K1062" s="82">
        <f t="shared" si="219"/>
        <v>-3.308992999999873E-3</v>
      </c>
      <c r="L1062" s="82" t="str">
        <f t="shared" si="220"/>
        <v/>
      </c>
      <c r="O1062" s="108"/>
      <c r="P1062" s="109"/>
      <c r="Q1062" s="109"/>
      <c r="R1062" s="110"/>
      <c r="S1062" s="110"/>
    </row>
    <row r="1063" spans="1:19" ht="15.75" customHeight="1" x14ac:dyDescent="0.2">
      <c r="A1063" s="211">
        <v>45014</v>
      </c>
      <c r="B1063" s="281">
        <v>1098.094527</v>
      </c>
      <c r="C1063" s="281">
        <v>1208.3263119999999</v>
      </c>
      <c r="D1063" s="281">
        <v>1213.342643</v>
      </c>
      <c r="E1063" s="281">
        <v>1077.627536</v>
      </c>
      <c r="F1063" s="281">
        <v>1210.345141</v>
      </c>
      <c r="G1063" s="82">
        <f t="shared" si="215"/>
        <v>2.0466991000000007E-2</v>
      </c>
      <c r="H1063" s="82" t="str">
        <f t="shared" si="216"/>
        <v/>
      </c>
      <c r="I1063" s="82">
        <f t="shared" si="217"/>
        <v>2.9975019999999406E-3</v>
      </c>
      <c r="J1063" s="82" t="str">
        <f t="shared" si="218"/>
        <v/>
      </c>
      <c r="K1063" s="82">
        <f t="shared" si="219"/>
        <v>-2.018829000000096E-3</v>
      </c>
      <c r="L1063" s="82" t="str">
        <f t="shared" si="220"/>
        <v/>
      </c>
      <c r="O1063" s="108"/>
      <c r="P1063" s="109"/>
      <c r="Q1063" s="109"/>
      <c r="R1063" s="110"/>
      <c r="S1063" s="110"/>
    </row>
    <row r="1064" spans="1:19" ht="15.75" customHeight="1" x14ac:dyDescent="0.2">
      <c r="A1064" s="211">
        <v>45015</v>
      </c>
      <c r="B1064" s="281">
        <v>1100.8755470000001</v>
      </c>
      <c r="C1064" s="281">
        <v>1212.603327</v>
      </c>
      <c r="D1064" s="281">
        <v>1217.394931</v>
      </c>
      <c r="E1064" s="281">
        <v>1079.924123</v>
      </c>
      <c r="F1064" s="281">
        <v>1212.9245699999999</v>
      </c>
      <c r="G1064" s="82">
        <f t="shared" si="215"/>
        <v>2.0951424000000086E-2</v>
      </c>
      <c r="H1064" s="82" t="str">
        <f t="shared" si="216"/>
        <v/>
      </c>
      <c r="I1064" s="82">
        <f t="shared" si="217"/>
        <v>4.4703610000001387E-3</v>
      </c>
      <c r="J1064" s="82" t="str">
        <f t="shared" si="218"/>
        <v/>
      </c>
      <c r="K1064" s="82">
        <f t="shared" si="219"/>
        <v>-3.2124299999986759E-4</v>
      </c>
      <c r="L1064" s="82" t="str">
        <f t="shared" si="220"/>
        <v/>
      </c>
      <c r="O1064" s="108"/>
      <c r="P1064" s="109"/>
      <c r="Q1064" s="109"/>
      <c r="R1064" s="110"/>
      <c r="S1064" s="110"/>
    </row>
    <row r="1065" spans="1:19" ht="15.75" customHeight="1" x14ac:dyDescent="0.2">
      <c r="A1065" s="211">
        <v>45016</v>
      </c>
      <c r="B1065" s="281">
        <v>1107.4622890000001</v>
      </c>
      <c r="C1065" s="281">
        <v>1220.5289949999999</v>
      </c>
      <c r="D1065" s="281">
        <v>1225.218449</v>
      </c>
      <c r="E1065" s="281">
        <v>1086.3161439999999</v>
      </c>
      <c r="F1065" s="281">
        <v>1220.1038140000001</v>
      </c>
      <c r="G1065" s="82">
        <f t="shared" si="215"/>
        <v>2.1146145000000161E-2</v>
      </c>
      <c r="H1065" s="82">
        <f t="shared" si="216"/>
        <v>4.2518099999983862E-4</v>
      </c>
      <c r="I1065" s="82">
        <f t="shared" si="217"/>
        <v>5.1146349999999074E-3</v>
      </c>
      <c r="J1065" s="82" t="str">
        <f t="shared" si="218"/>
        <v/>
      </c>
      <c r="K1065" s="82" t="str">
        <f t="shared" si="219"/>
        <v/>
      </c>
      <c r="L1065" s="82" t="str">
        <f t="shared" si="220"/>
        <v/>
      </c>
      <c r="O1065" s="108"/>
      <c r="P1065" s="109"/>
      <c r="Q1065" s="109"/>
      <c r="R1065" s="110"/>
      <c r="S1065" s="110"/>
    </row>
    <row r="1066" spans="1:19" ht="15.75" customHeight="1" x14ac:dyDescent="0.2">
      <c r="A1066" s="211">
        <v>45019</v>
      </c>
      <c r="B1066" s="281">
        <v>1110.6297890000001</v>
      </c>
      <c r="C1066" s="281">
        <v>1225.1067330000001</v>
      </c>
      <c r="D1066" s="281">
        <v>1229.597528</v>
      </c>
      <c r="E1066" s="281">
        <v>1089.3890249999999</v>
      </c>
      <c r="F1066" s="281">
        <v>1223.5551419999999</v>
      </c>
      <c r="G1066" s="82">
        <f t="shared" si="215"/>
        <v>2.1240764000000127E-2</v>
      </c>
      <c r="H1066" s="82">
        <f t="shared" si="216"/>
        <v>1.5515910000001442E-3</v>
      </c>
      <c r="I1066" s="82">
        <f t="shared" si="217"/>
        <v>6.0423860000000783E-3</v>
      </c>
      <c r="J1066" s="82" t="str">
        <f t="shared" si="218"/>
        <v/>
      </c>
      <c r="K1066" s="82" t="str">
        <f t="shared" si="219"/>
        <v/>
      </c>
      <c r="L1066" s="82" t="str">
        <f t="shared" si="220"/>
        <v/>
      </c>
      <c r="O1066" s="108"/>
      <c r="P1066" s="109"/>
      <c r="Q1066" s="109"/>
      <c r="R1066" s="110"/>
      <c r="S1066" s="110"/>
    </row>
    <row r="1067" spans="1:19" ht="15.75" customHeight="1" x14ac:dyDescent="0.2">
      <c r="A1067" s="211">
        <v>45020</v>
      </c>
      <c r="B1067" s="281">
        <v>1112.564629</v>
      </c>
      <c r="C1067" s="281">
        <v>1226.4770590000001</v>
      </c>
      <c r="D1067" s="281">
        <v>1231.124742</v>
      </c>
      <c r="E1067" s="281">
        <v>1091.7049139999999</v>
      </c>
      <c r="F1067" s="281">
        <v>1226.1562489999999</v>
      </c>
      <c r="G1067" s="82">
        <f t="shared" si="215"/>
        <v>2.0859715000000049E-2</v>
      </c>
      <c r="H1067" s="82">
        <f t="shared" si="216"/>
        <v>3.20810000000165E-4</v>
      </c>
      <c r="I1067" s="82">
        <f t="shared" si="217"/>
        <v>4.9684930000000807E-3</v>
      </c>
      <c r="J1067" s="82" t="str">
        <f t="shared" si="218"/>
        <v/>
      </c>
      <c r="K1067" s="82" t="str">
        <f t="shared" si="219"/>
        <v/>
      </c>
      <c r="L1067" s="82" t="str">
        <f t="shared" si="220"/>
        <v/>
      </c>
      <c r="O1067" s="108"/>
      <c r="P1067" s="109"/>
      <c r="Q1067" s="109"/>
      <c r="R1067" s="110"/>
      <c r="S1067" s="110"/>
    </row>
    <row r="1068" spans="1:19" ht="15.75" customHeight="1" x14ac:dyDescent="0.2">
      <c r="A1068" s="211">
        <v>45021</v>
      </c>
      <c r="B1068" s="281">
        <v>1111.201509</v>
      </c>
      <c r="C1068" s="281">
        <v>1223.6073220000001</v>
      </c>
      <c r="D1068" s="281">
        <v>1228.5160559999999</v>
      </c>
      <c r="E1068" s="281">
        <v>1090.8274980000001</v>
      </c>
      <c r="F1068" s="281">
        <v>1225.1707730000001</v>
      </c>
      <c r="G1068" s="82">
        <f t="shared" si="215"/>
        <v>2.0374010999999883E-2</v>
      </c>
      <c r="H1068" s="82" t="str">
        <f t="shared" si="216"/>
        <v/>
      </c>
      <c r="I1068" s="82">
        <f t="shared" si="217"/>
        <v>3.3452829999998813E-3</v>
      </c>
      <c r="J1068" s="82" t="str">
        <f t="shared" si="218"/>
        <v/>
      </c>
      <c r="K1068" s="82">
        <f t="shared" si="219"/>
        <v>-1.5634509999999863E-3</v>
      </c>
      <c r="L1068" s="82" t="str">
        <f t="shared" si="220"/>
        <v/>
      </c>
      <c r="O1068" s="108"/>
      <c r="P1068" s="109"/>
      <c r="Q1068" s="109"/>
      <c r="R1068" s="110"/>
      <c r="S1068" s="110"/>
    </row>
    <row r="1069" spans="1:19" ht="15.75" customHeight="1" x14ac:dyDescent="0.2">
      <c r="A1069" s="211">
        <v>45022</v>
      </c>
      <c r="B1069" s="281">
        <v>1112.861339</v>
      </c>
      <c r="C1069" s="281">
        <v>1226.6502599999999</v>
      </c>
      <c r="D1069" s="281">
        <v>1231.3292100000001</v>
      </c>
      <c r="E1069" s="281">
        <v>1092.0453110000001</v>
      </c>
      <c r="F1069" s="281">
        <v>1226.5385690000001</v>
      </c>
      <c r="G1069" s="82">
        <f t="shared" si="215"/>
        <v>2.0816027999999959E-2</v>
      </c>
      <c r="H1069" s="82">
        <f t="shared" si="216"/>
        <v>1.11690999999837E-4</v>
      </c>
      <c r="I1069" s="82">
        <f t="shared" si="217"/>
        <v>4.7906410000000503E-3</v>
      </c>
      <c r="J1069" s="82" t="str">
        <f t="shared" si="218"/>
        <v/>
      </c>
      <c r="K1069" s="82" t="str">
        <f t="shared" si="219"/>
        <v/>
      </c>
      <c r="L1069" s="82" t="str">
        <f t="shared" si="220"/>
        <v/>
      </c>
      <c r="O1069" s="108"/>
      <c r="P1069" s="109"/>
      <c r="Q1069" s="109"/>
      <c r="R1069" s="110"/>
      <c r="S1069" s="110"/>
    </row>
    <row r="1070" spans="1:19" ht="15.75" customHeight="1" x14ac:dyDescent="0.2">
      <c r="A1070" s="211">
        <v>45026</v>
      </c>
      <c r="B1070" s="281">
        <v>1111.194209</v>
      </c>
      <c r="C1070" s="281">
        <v>1224.7036430000001</v>
      </c>
      <c r="D1070" s="281">
        <v>1229.396857</v>
      </c>
      <c r="E1070" s="281">
        <v>1089.4679530000001</v>
      </c>
      <c r="F1070" s="281">
        <v>1223.643791</v>
      </c>
      <c r="G1070" s="82">
        <f t="shared" si="215"/>
        <v>2.172625599999992E-2</v>
      </c>
      <c r="H1070" s="82">
        <f t="shared" si="216"/>
        <v>1.0598520000000917E-3</v>
      </c>
      <c r="I1070" s="82">
        <f t="shared" si="217"/>
        <v>5.7530659999999898E-3</v>
      </c>
      <c r="J1070" s="82" t="str">
        <f t="shared" si="218"/>
        <v/>
      </c>
      <c r="K1070" s="82" t="str">
        <f t="shared" si="219"/>
        <v/>
      </c>
      <c r="L1070" s="82" t="str">
        <f t="shared" si="220"/>
        <v/>
      </c>
      <c r="O1070" s="108"/>
      <c r="P1070" s="109"/>
      <c r="Q1070" s="109"/>
      <c r="R1070" s="110"/>
      <c r="S1070" s="110"/>
    </row>
    <row r="1071" spans="1:19" ht="15.75" customHeight="1" x14ac:dyDescent="0.2">
      <c r="A1071" s="211">
        <v>45027</v>
      </c>
      <c r="B1071" s="281">
        <v>1111.8386390000001</v>
      </c>
      <c r="C1071" s="281">
        <v>1225.7141469999999</v>
      </c>
      <c r="D1071" s="281">
        <v>1230.351498</v>
      </c>
      <c r="E1071" s="281">
        <v>1089.676297</v>
      </c>
      <c r="F1071" s="281">
        <v>1223.877794</v>
      </c>
      <c r="G1071" s="82">
        <f t="shared" si="215"/>
        <v>2.2162342000000081E-2</v>
      </c>
      <c r="H1071" s="82">
        <f t="shared" si="216"/>
        <v>1.8363529999999174E-3</v>
      </c>
      <c r="I1071" s="82">
        <f t="shared" si="217"/>
        <v>6.4737039999999977E-3</v>
      </c>
      <c r="J1071" s="82" t="str">
        <f t="shared" si="218"/>
        <v/>
      </c>
      <c r="K1071" s="82" t="str">
        <f t="shared" si="219"/>
        <v/>
      </c>
      <c r="L1071" s="82" t="str">
        <f t="shared" si="220"/>
        <v/>
      </c>
      <c r="O1071" s="108"/>
      <c r="P1071" s="109"/>
      <c r="Q1071" s="109"/>
      <c r="R1071" s="110"/>
      <c r="S1071" s="110"/>
    </row>
    <row r="1072" spans="1:19" ht="15.75" customHeight="1" x14ac:dyDescent="0.2">
      <c r="A1072" s="211">
        <v>45028</v>
      </c>
      <c r="B1072" s="281">
        <v>1112.2259590000001</v>
      </c>
      <c r="C1072" s="281">
        <v>1225.581711</v>
      </c>
      <c r="D1072" s="281">
        <v>1230.329835</v>
      </c>
      <c r="E1072" s="281">
        <v>1090.290966</v>
      </c>
      <c r="F1072" s="281">
        <v>1224.568164</v>
      </c>
      <c r="G1072" s="82">
        <f t="shared" si="215"/>
        <v>2.1934993000000076E-2</v>
      </c>
      <c r="H1072" s="82">
        <f t="shared" si="216"/>
        <v>1.0135470000000168E-3</v>
      </c>
      <c r="I1072" s="82">
        <f t="shared" si="217"/>
        <v>5.7616709999999786E-3</v>
      </c>
      <c r="J1072" s="82" t="str">
        <f t="shared" si="218"/>
        <v/>
      </c>
      <c r="K1072" s="82" t="str">
        <f t="shared" si="219"/>
        <v/>
      </c>
      <c r="L1072" s="82" t="str">
        <f t="shared" si="220"/>
        <v/>
      </c>
      <c r="O1072" s="108"/>
      <c r="P1072" s="109"/>
      <c r="Q1072" s="109"/>
      <c r="R1072" s="110"/>
      <c r="S1072" s="110"/>
    </row>
    <row r="1073" spans="1:19" ht="15.75" customHeight="1" x14ac:dyDescent="0.2">
      <c r="A1073" s="211">
        <v>45029</v>
      </c>
      <c r="B1073" s="281">
        <v>1112.5346689999999</v>
      </c>
      <c r="C1073" s="281">
        <v>1227.7998729999999</v>
      </c>
      <c r="D1073" s="281">
        <v>1232.182873</v>
      </c>
      <c r="E1073" s="281">
        <v>1089.4412890000001</v>
      </c>
      <c r="F1073" s="281">
        <v>1223.6138430000001</v>
      </c>
      <c r="G1073" s="82">
        <f t="shared" si="215"/>
        <v>2.3093379999999799E-2</v>
      </c>
      <c r="H1073" s="82">
        <f t="shared" si="216"/>
        <v>4.1860299999998459E-3</v>
      </c>
      <c r="I1073" s="82">
        <f t="shared" si="217"/>
        <v>8.5690299999998838E-3</v>
      </c>
      <c r="J1073" s="82" t="str">
        <f t="shared" si="218"/>
        <v/>
      </c>
      <c r="K1073" s="82" t="str">
        <f t="shared" si="219"/>
        <v/>
      </c>
      <c r="L1073" s="82" t="str">
        <f t="shared" si="220"/>
        <v/>
      </c>
      <c r="O1073" s="108"/>
      <c r="P1073" s="109"/>
      <c r="Q1073" s="109"/>
      <c r="R1073" s="110"/>
      <c r="S1073" s="110"/>
    </row>
    <row r="1074" spans="1:19" ht="15.75" customHeight="1" x14ac:dyDescent="0.2">
      <c r="A1074" s="211">
        <v>45030</v>
      </c>
      <c r="B1074" s="281">
        <v>1110.267159</v>
      </c>
      <c r="C1074" s="281">
        <v>1225.4639609999999</v>
      </c>
      <c r="D1074" s="281">
        <v>1229.805535</v>
      </c>
      <c r="E1074" s="281">
        <v>1086.73218</v>
      </c>
      <c r="F1074" s="281">
        <v>1220.5710879999999</v>
      </c>
      <c r="G1074" s="82">
        <f t="shared" si="215"/>
        <v>2.3534979000000022E-2</v>
      </c>
      <c r="H1074" s="82">
        <f t="shared" si="216"/>
        <v>4.8928730000000085E-3</v>
      </c>
      <c r="I1074" s="82">
        <f t="shared" si="217"/>
        <v>9.2344470000000449E-3</v>
      </c>
      <c r="J1074" s="82" t="str">
        <f t="shared" si="218"/>
        <v/>
      </c>
      <c r="K1074" s="82" t="str">
        <f t="shared" si="219"/>
        <v/>
      </c>
      <c r="L1074" s="82" t="str">
        <f t="shared" si="220"/>
        <v/>
      </c>
      <c r="O1074" s="108"/>
      <c r="P1074" s="109"/>
      <c r="Q1074" s="109"/>
      <c r="R1074" s="110"/>
      <c r="S1074" s="110"/>
    </row>
    <row r="1075" spans="1:19" ht="15.75" customHeight="1" x14ac:dyDescent="0.2">
      <c r="A1075" s="211">
        <v>45033</v>
      </c>
      <c r="B1075" s="281">
        <v>1110.984459</v>
      </c>
      <c r="C1075" s="281">
        <v>1226.419844</v>
      </c>
      <c r="D1075" s="281">
        <v>1230.7321910000001</v>
      </c>
      <c r="E1075" s="281">
        <v>1086.7509480000001</v>
      </c>
      <c r="F1075" s="281">
        <v>1220.592167</v>
      </c>
      <c r="G1075" s="82">
        <f t="shared" si="215"/>
        <v>2.4233510999999909E-2</v>
      </c>
      <c r="H1075" s="82">
        <f t="shared" si="216"/>
        <v>5.8276769999999947E-3</v>
      </c>
      <c r="I1075" s="82">
        <f t="shared" si="217"/>
        <v>1.0140024000000039E-2</v>
      </c>
      <c r="J1075" s="82" t="str">
        <f t="shared" si="218"/>
        <v/>
      </c>
      <c r="K1075" s="82" t="str">
        <f t="shared" si="219"/>
        <v/>
      </c>
      <c r="L1075" s="82" t="str">
        <f t="shared" si="220"/>
        <v/>
      </c>
      <c r="O1075" s="108"/>
      <c r="P1075" s="109"/>
      <c r="Q1075" s="109"/>
      <c r="R1075" s="110"/>
      <c r="S1075" s="110"/>
    </row>
    <row r="1076" spans="1:19" ht="15.75" customHeight="1" x14ac:dyDescent="0.2">
      <c r="A1076" s="211">
        <v>45034</v>
      </c>
      <c r="B1076" s="281">
        <v>1113.159269</v>
      </c>
      <c r="C1076" s="281">
        <v>1228.767812</v>
      </c>
      <c r="D1076" s="281">
        <v>1233.0989059999999</v>
      </c>
      <c r="E1076" s="281">
        <v>1088.9469489999999</v>
      </c>
      <c r="F1076" s="281">
        <v>1223.058622</v>
      </c>
      <c r="G1076" s="82">
        <f t="shared" si="215"/>
        <v>2.4212320000000089E-2</v>
      </c>
      <c r="H1076" s="82">
        <f t="shared" si="216"/>
        <v>5.709190000000035E-3</v>
      </c>
      <c r="I1076" s="82">
        <f t="shared" si="217"/>
        <v>1.0040283999999929E-2</v>
      </c>
      <c r="J1076" s="82" t="str">
        <f t="shared" si="218"/>
        <v/>
      </c>
      <c r="K1076" s="82" t="str">
        <f t="shared" si="219"/>
        <v/>
      </c>
      <c r="L1076" s="82" t="str">
        <f t="shared" si="220"/>
        <v/>
      </c>
      <c r="O1076" s="108"/>
      <c r="P1076" s="109"/>
      <c r="Q1076" s="109"/>
      <c r="R1076" s="110"/>
      <c r="S1076" s="110"/>
    </row>
    <row r="1077" spans="1:19" ht="15.75" customHeight="1" x14ac:dyDescent="0.2">
      <c r="A1077" s="211">
        <v>45035</v>
      </c>
      <c r="B1077" s="281">
        <v>1113.0721390000001</v>
      </c>
      <c r="C1077" s="281">
        <v>1227.5249530000001</v>
      </c>
      <c r="D1077" s="281">
        <v>1232.0794530000001</v>
      </c>
      <c r="E1077" s="281">
        <v>1088.636876</v>
      </c>
      <c r="F1077" s="281">
        <v>1222.7103609999999</v>
      </c>
      <c r="G1077" s="82">
        <f t="shared" si="215"/>
        <v>2.4435263000000079E-2</v>
      </c>
      <c r="H1077" s="82">
        <f t="shared" si="216"/>
        <v>4.8145920000001756E-3</v>
      </c>
      <c r="I1077" s="82">
        <f t="shared" si="217"/>
        <v>9.3690920000001378E-3</v>
      </c>
      <c r="J1077" s="82" t="str">
        <f t="shared" si="218"/>
        <v/>
      </c>
      <c r="K1077" s="82" t="str">
        <f t="shared" si="219"/>
        <v/>
      </c>
      <c r="L1077" s="82" t="str">
        <f t="shared" si="220"/>
        <v/>
      </c>
      <c r="O1077" s="108"/>
      <c r="P1077" s="109"/>
      <c r="Q1077" s="109"/>
      <c r="R1077" s="110"/>
      <c r="S1077" s="110"/>
    </row>
    <row r="1078" spans="1:19" ht="15.75" customHeight="1" x14ac:dyDescent="0.2">
      <c r="A1078" s="211">
        <v>45036</v>
      </c>
      <c r="B1078" s="281">
        <v>1115.2313059999999</v>
      </c>
      <c r="C1078" s="281">
        <v>1230.0043820000001</v>
      </c>
      <c r="D1078" s="281">
        <v>1234.548548</v>
      </c>
      <c r="E1078" s="281">
        <v>1091.563713</v>
      </c>
      <c r="F1078" s="281">
        <v>1225.9976590000001</v>
      </c>
      <c r="G1078" s="82">
        <f t="shared" si="215"/>
        <v>2.3667592999999897E-2</v>
      </c>
      <c r="H1078" s="82">
        <f t="shared" si="216"/>
        <v>4.0067229999999655E-3</v>
      </c>
      <c r="I1078" s="82">
        <f t="shared" si="217"/>
        <v>8.5508889999998706E-3</v>
      </c>
      <c r="J1078" s="82" t="str">
        <f t="shared" si="218"/>
        <v/>
      </c>
      <c r="K1078" s="82" t="str">
        <f t="shared" si="219"/>
        <v/>
      </c>
      <c r="L1078" s="82" t="str">
        <f t="shared" si="220"/>
        <v/>
      </c>
      <c r="O1078" s="108"/>
      <c r="P1078" s="109"/>
      <c r="Q1078" s="109"/>
      <c r="R1078" s="110"/>
      <c r="S1078" s="110"/>
    </row>
    <row r="1079" spans="1:19" ht="15.75" customHeight="1" x14ac:dyDescent="0.2">
      <c r="A1079" s="211">
        <v>45037</v>
      </c>
      <c r="B1079" s="281">
        <v>1120.2240389999999</v>
      </c>
      <c r="C1079" s="281">
        <v>1234.7325410000001</v>
      </c>
      <c r="D1079" s="281">
        <v>1239.4489349999999</v>
      </c>
      <c r="E1079" s="281">
        <v>1096.547928</v>
      </c>
      <c r="F1079" s="281">
        <v>1231.595716</v>
      </c>
      <c r="G1079" s="82">
        <f t="shared" si="215"/>
        <v>2.3676110999999993E-2</v>
      </c>
      <c r="H1079" s="82">
        <f t="shared" si="216"/>
        <v>3.1368250000000444E-3</v>
      </c>
      <c r="I1079" s="82">
        <f t="shared" si="217"/>
        <v>7.8532189999998541E-3</v>
      </c>
      <c r="J1079" s="82" t="str">
        <f t="shared" si="218"/>
        <v/>
      </c>
      <c r="K1079" s="82" t="str">
        <f t="shared" si="219"/>
        <v/>
      </c>
      <c r="L1079" s="82" t="str">
        <f t="shared" si="220"/>
        <v/>
      </c>
      <c r="O1079" s="108"/>
      <c r="P1079" s="109"/>
      <c r="Q1079" s="109"/>
      <c r="R1079" s="110"/>
      <c r="S1079" s="110"/>
    </row>
    <row r="1080" spans="1:19" ht="15.75" customHeight="1" x14ac:dyDescent="0.2">
      <c r="A1080" s="211">
        <v>45040</v>
      </c>
      <c r="B1080" s="281">
        <v>1119.3673590000001</v>
      </c>
      <c r="C1080" s="281">
        <v>1233.41354</v>
      </c>
      <c r="D1080" s="281">
        <v>1238.1994500000001</v>
      </c>
      <c r="E1080" s="281">
        <v>1095.470333</v>
      </c>
      <c r="F1080" s="281">
        <v>1230.385407</v>
      </c>
      <c r="G1080" s="82">
        <f t="shared" si="215"/>
        <v>2.3897026000000095E-2</v>
      </c>
      <c r="H1080" s="82">
        <f t="shared" si="216"/>
        <v>3.0281330000000253E-3</v>
      </c>
      <c r="I1080" s="82">
        <f t="shared" si="217"/>
        <v>7.814043000000083E-3</v>
      </c>
      <c r="J1080" s="82" t="str">
        <f t="shared" si="218"/>
        <v/>
      </c>
      <c r="K1080" s="82" t="str">
        <f t="shared" si="219"/>
        <v/>
      </c>
      <c r="L1080" s="82" t="str">
        <f t="shared" si="220"/>
        <v/>
      </c>
      <c r="O1080" s="108"/>
      <c r="P1080" s="109"/>
      <c r="Q1080" s="109"/>
      <c r="R1080" s="110"/>
      <c r="S1080" s="110"/>
    </row>
    <row r="1081" spans="1:19" ht="15.75" customHeight="1" x14ac:dyDescent="0.2">
      <c r="A1081" s="211">
        <v>45041</v>
      </c>
      <c r="B1081" s="281">
        <v>1118.8923589999999</v>
      </c>
      <c r="C1081" s="281">
        <v>1231.8827550000001</v>
      </c>
      <c r="D1081" s="281">
        <v>1236.8632</v>
      </c>
      <c r="E1081" s="281">
        <v>1097.0654300000001</v>
      </c>
      <c r="F1081" s="281">
        <v>1232.176952</v>
      </c>
      <c r="G1081" s="82">
        <f t="shared" si="215"/>
        <v>2.1826928999999835E-2</v>
      </c>
      <c r="H1081" s="82" t="str">
        <f t="shared" si="216"/>
        <v/>
      </c>
      <c r="I1081" s="82">
        <f t="shared" si="217"/>
        <v>4.6862479999999779E-3</v>
      </c>
      <c r="J1081" s="82" t="str">
        <f t="shared" si="218"/>
        <v/>
      </c>
      <c r="K1081" s="82">
        <f t="shared" si="219"/>
        <v>-2.941969999999401E-4</v>
      </c>
      <c r="L1081" s="82" t="str">
        <f t="shared" si="220"/>
        <v/>
      </c>
      <c r="O1081" s="108"/>
      <c r="P1081" s="109"/>
      <c r="Q1081" s="109"/>
      <c r="R1081" s="110"/>
      <c r="S1081" s="110"/>
    </row>
    <row r="1082" spans="1:19" ht="15.75" customHeight="1" x14ac:dyDescent="0.2">
      <c r="A1082" s="211">
        <v>45042</v>
      </c>
      <c r="B1082" s="281">
        <v>1115.3484989999999</v>
      </c>
      <c r="C1082" s="281">
        <v>1229.2904960000001</v>
      </c>
      <c r="D1082" s="281">
        <v>1233.999656</v>
      </c>
      <c r="E1082" s="281">
        <v>1093.1809619999999</v>
      </c>
      <c r="F1082" s="281">
        <v>1227.814083</v>
      </c>
      <c r="G1082" s="82">
        <f t="shared" si="215"/>
        <v>2.2167537000000039E-2</v>
      </c>
      <c r="H1082" s="82">
        <f t="shared" si="216"/>
        <v>1.4764130000000932E-3</v>
      </c>
      <c r="I1082" s="82">
        <f t="shared" si="217"/>
        <v>6.1855729999999763E-3</v>
      </c>
      <c r="J1082" s="82" t="str">
        <f t="shared" si="218"/>
        <v/>
      </c>
      <c r="K1082" s="82" t="str">
        <f t="shared" si="219"/>
        <v/>
      </c>
      <c r="L1082" s="82" t="str">
        <f t="shared" si="220"/>
        <v/>
      </c>
      <c r="O1082" s="108"/>
      <c r="P1082" s="109"/>
      <c r="Q1082" s="109"/>
      <c r="R1082" s="110"/>
      <c r="S1082" s="110"/>
    </row>
    <row r="1083" spans="1:19" ht="15.75" customHeight="1" x14ac:dyDescent="0.2">
      <c r="A1083" s="211">
        <v>45043</v>
      </c>
      <c r="B1083" s="281">
        <v>1117.406219</v>
      </c>
      <c r="C1083" s="281">
        <v>1232.4571510000001</v>
      </c>
      <c r="D1083" s="281">
        <v>1236.9996369999999</v>
      </c>
      <c r="E1083" s="281">
        <v>1093.2954580000001</v>
      </c>
      <c r="F1083" s="281">
        <v>1227.9426800000001</v>
      </c>
      <c r="G1083" s="82">
        <f t="shared" si="215"/>
        <v>2.4110760999999911E-2</v>
      </c>
      <c r="H1083" s="82">
        <f t="shared" si="216"/>
        <v>4.5144709999999574E-3</v>
      </c>
      <c r="I1083" s="82">
        <f t="shared" si="217"/>
        <v>9.0569569999997841E-3</v>
      </c>
      <c r="J1083" s="82" t="str">
        <f t="shared" si="218"/>
        <v/>
      </c>
      <c r="K1083" s="82" t="str">
        <f t="shared" si="219"/>
        <v/>
      </c>
      <c r="L1083" s="82" t="str">
        <f t="shared" si="220"/>
        <v/>
      </c>
      <c r="O1083" s="108"/>
      <c r="P1083" s="109"/>
      <c r="Q1083" s="109"/>
      <c r="R1083" s="110"/>
      <c r="S1083" s="110"/>
    </row>
    <row r="1084" spans="1:19" ht="15.75" customHeight="1" x14ac:dyDescent="0.2">
      <c r="A1084" s="211">
        <v>45044</v>
      </c>
      <c r="B1084" s="281">
        <v>1125.6175290000001</v>
      </c>
      <c r="C1084" s="281">
        <v>1240.716302</v>
      </c>
      <c r="D1084" s="281">
        <v>1245.447803</v>
      </c>
      <c r="E1084" s="281">
        <v>1102.532989</v>
      </c>
      <c r="F1084" s="281">
        <v>1238.3178800000001</v>
      </c>
      <c r="G1084" s="82">
        <f t="shared" si="215"/>
        <v>2.308454000000006E-2</v>
      </c>
      <c r="H1084" s="82">
        <f t="shared" si="216"/>
        <v>2.3984219999999821E-3</v>
      </c>
      <c r="I1084" s="82">
        <f t="shared" si="217"/>
        <v>7.1299229999999625E-3</v>
      </c>
      <c r="J1084" s="82" t="str">
        <f t="shared" si="218"/>
        <v/>
      </c>
      <c r="K1084" s="82" t="str">
        <f t="shared" si="219"/>
        <v/>
      </c>
      <c r="L1084" s="82" t="str">
        <f t="shared" si="220"/>
        <v/>
      </c>
      <c r="O1084" s="108"/>
      <c r="P1084" s="109"/>
      <c r="Q1084" s="109"/>
      <c r="R1084" s="110"/>
      <c r="S1084" s="110"/>
    </row>
    <row r="1085" spans="1:19" ht="15.75" customHeight="1" x14ac:dyDescent="0.2">
      <c r="A1085" s="211">
        <v>45047</v>
      </c>
      <c r="B1085" s="281">
        <v>1119.5906090000001</v>
      </c>
      <c r="C1085" s="281">
        <v>1234.3113450000001</v>
      </c>
      <c r="D1085" s="281">
        <v>1238.9710259999999</v>
      </c>
      <c r="E1085" s="281">
        <v>1095.331465</v>
      </c>
      <c r="F1085" s="281">
        <v>1230.2294360000001</v>
      </c>
      <c r="G1085" s="82">
        <f t="shared" si="215"/>
        <v>2.4259144000000107E-2</v>
      </c>
      <c r="H1085" s="82">
        <f t="shared" si="216"/>
        <v>4.0819089999999964E-3</v>
      </c>
      <c r="I1085" s="82">
        <f t="shared" si="217"/>
        <v>8.74158999999986E-3</v>
      </c>
      <c r="J1085" s="82" t="str">
        <f t="shared" si="218"/>
        <v/>
      </c>
      <c r="K1085" s="82" t="str">
        <f t="shared" si="219"/>
        <v/>
      </c>
      <c r="L1085" s="82" t="str">
        <f t="shared" si="220"/>
        <v/>
      </c>
      <c r="O1085" s="108"/>
      <c r="P1085" s="109"/>
      <c r="Q1085" s="109"/>
      <c r="R1085" s="110"/>
      <c r="S1085" s="110"/>
    </row>
    <row r="1086" spans="1:19" ht="15.75" customHeight="1" x14ac:dyDescent="0.2">
      <c r="A1086" s="211">
        <v>45048</v>
      </c>
      <c r="B1086" s="281">
        <v>1120.2761290000001</v>
      </c>
      <c r="C1086" s="281">
        <v>1234.358164</v>
      </c>
      <c r="D1086" s="281">
        <v>1239.15903</v>
      </c>
      <c r="E1086" s="281">
        <v>1098.0843279999999</v>
      </c>
      <c r="F1086" s="281">
        <v>1233.321334</v>
      </c>
      <c r="G1086" s="82">
        <f t="shared" si="215"/>
        <v>2.2191801000000167E-2</v>
      </c>
      <c r="H1086" s="82">
        <f t="shared" si="216"/>
        <v>1.036830000000009E-3</v>
      </c>
      <c r="I1086" s="82">
        <f t="shared" si="217"/>
        <v>5.837696000000051E-3</v>
      </c>
      <c r="J1086" s="82" t="str">
        <f t="shared" si="218"/>
        <v/>
      </c>
      <c r="K1086" s="82" t="str">
        <f t="shared" si="219"/>
        <v/>
      </c>
      <c r="L1086" s="82" t="str">
        <f t="shared" si="220"/>
        <v/>
      </c>
      <c r="O1086" s="108"/>
      <c r="P1086" s="109"/>
      <c r="Q1086" s="109"/>
      <c r="R1086" s="110"/>
      <c r="S1086" s="110"/>
    </row>
    <row r="1087" spans="1:19" ht="15.75" customHeight="1" x14ac:dyDescent="0.2">
      <c r="A1087" s="211">
        <v>45049</v>
      </c>
      <c r="B1087" s="281">
        <v>1120.9585589999999</v>
      </c>
      <c r="C1087" s="281">
        <v>1235.304001</v>
      </c>
      <c r="D1087" s="281">
        <v>1240.0699540000001</v>
      </c>
      <c r="E1087" s="281">
        <v>1099.3909060000001</v>
      </c>
      <c r="F1087" s="281">
        <v>1234.7888270000001</v>
      </c>
      <c r="G1087" s="82">
        <f t="shared" si="215"/>
        <v>2.1567652999999836E-2</v>
      </c>
      <c r="H1087" s="82">
        <f t="shared" si="216"/>
        <v>5.1517399999988808E-4</v>
      </c>
      <c r="I1087" s="82">
        <f t="shared" si="217"/>
        <v>5.2811269999999697E-3</v>
      </c>
      <c r="J1087" s="82" t="str">
        <f t="shared" si="218"/>
        <v/>
      </c>
      <c r="K1087" s="82" t="str">
        <f t="shared" si="219"/>
        <v/>
      </c>
      <c r="L1087" s="82" t="str">
        <f t="shared" si="220"/>
        <v/>
      </c>
      <c r="O1087" s="108"/>
      <c r="P1087" s="109"/>
      <c r="Q1087" s="109"/>
      <c r="R1087" s="110"/>
      <c r="S1087" s="110"/>
    </row>
    <row r="1088" spans="1:19" ht="15.75" customHeight="1" x14ac:dyDescent="0.2">
      <c r="A1088" s="211">
        <v>45050</v>
      </c>
      <c r="B1088" s="281">
        <v>1115.963839</v>
      </c>
      <c r="C1088" s="281">
        <v>1229.0684550000001</v>
      </c>
      <c r="D1088" s="281">
        <v>1233.955872</v>
      </c>
      <c r="E1088" s="281">
        <v>1095.137941</v>
      </c>
      <c r="F1088" s="281">
        <v>1230.0120790000001</v>
      </c>
      <c r="G1088" s="82">
        <f t="shared" si="215"/>
        <v>2.0825898000000051E-2</v>
      </c>
      <c r="H1088" s="82" t="str">
        <f t="shared" si="216"/>
        <v/>
      </c>
      <c r="I1088" s="82">
        <f t="shared" si="217"/>
        <v>3.9437929999999143E-3</v>
      </c>
      <c r="J1088" s="82" t="str">
        <f t="shared" si="218"/>
        <v/>
      </c>
      <c r="K1088" s="82">
        <f t="shared" si="219"/>
        <v>-9.4362399999999979E-4</v>
      </c>
      <c r="L1088" s="82" t="str">
        <f t="shared" si="220"/>
        <v/>
      </c>
      <c r="O1088" s="108"/>
      <c r="P1088" s="109"/>
      <c r="Q1088" s="109"/>
      <c r="R1088" s="110"/>
      <c r="S1088" s="110"/>
    </row>
    <row r="1089" spans="1:19" ht="15.75" customHeight="1" x14ac:dyDescent="0.2">
      <c r="A1089" s="211">
        <v>45051</v>
      </c>
      <c r="B1089" s="281">
        <v>1117.1656889999999</v>
      </c>
      <c r="C1089" s="281">
        <v>1230.899942</v>
      </c>
      <c r="D1089" s="281">
        <v>1235.6935329999999</v>
      </c>
      <c r="E1089" s="281">
        <v>1094.6928089999999</v>
      </c>
      <c r="F1089" s="281">
        <v>1229.512125</v>
      </c>
      <c r="G1089" s="82">
        <f t="shared" si="215"/>
        <v>2.2472880000000032E-2</v>
      </c>
      <c r="H1089" s="82">
        <f t="shared" si="216"/>
        <v>1.3878170000000409E-3</v>
      </c>
      <c r="I1089" s="82">
        <f t="shared" si="217"/>
        <v>6.1814079999999196E-3</v>
      </c>
      <c r="J1089" s="82" t="str">
        <f t="shared" si="218"/>
        <v/>
      </c>
      <c r="K1089" s="82" t="str">
        <f t="shared" si="219"/>
        <v/>
      </c>
      <c r="L1089" s="82" t="str">
        <f t="shared" si="220"/>
        <v/>
      </c>
      <c r="O1089" s="108"/>
      <c r="P1089" s="109"/>
      <c r="Q1089" s="109"/>
      <c r="R1089" s="110"/>
      <c r="S1089" s="110"/>
    </row>
    <row r="1090" spans="1:19" ht="15.75" customHeight="1" x14ac:dyDescent="0.2">
      <c r="A1090" s="211">
        <v>45054</v>
      </c>
      <c r="B1090" s="281">
        <v>1115.267924</v>
      </c>
      <c r="C1090" s="281">
        <v>1228.3364260000001</v>
      </c>
      <c r="D1090" s="281">
        <v>1233.21408</v>
      </c>
      <c r="E1090" s="281">
        <v>1092.419429</v>
      </c>
      <c r="F1090" s="281">
        <v>1226.9587630000001</v>
      </c>
      <c r="G1090" s="82">
        <f t="shared" si="215"/>
        <v>2.2848494999999958E-2</v>
      </c>
      <c r="H1090" s="82">
        <f t="shared" si="216"/>
        <v>1.3776629999999841E-3</v>
      </c>
      <c r="I1090" s="82">
        <f t="shared" si="217"/>
        <v>6.2553169999998775E-3</v>
      </c>
      <c r="J1090" s="82" t="str">
        <f t="shared" si="218"/>
        <v/>
      </c>
      <c r="K1090" s="82" t="str">
        <f t="shared" si="219"/>
        <v/>
      </c>
      <c r="L1090" s="82" t="str">
        <f t="shared" si="220"/>
        <v/>
      </c>
      <c r="O1090" s="108"/>
      <c r="P1090" s="109"/>
      <c r="Q1090" s="109"/>
      <c r="R1090" s="110"/>
      <c r="S1090" s="110"/>
    </row>
    <row r="1091" spans="1:19" ht="15.75" customHeight="1" x14ac:dyDescent="0.2">
      <c r="A1091" s="211">
        <v>45055</v>
      </c>
      <c r="B1091" s="281">
        <v>1114.6295990000001</v>
      </c>
      <c r="C1091" s="281">
        <v>1227.1412069999999</v>
      </c>
      <c r="D1091" s="281">
        <v>1232.112106</v>
      </c>
      <c r="E1091" s="281">
        <v>1091.8462039999999</v>
      </c>
      <c r="F1091" s="281">
        <v>1226.3149410000001</v>
      </c>
      <c r="G1091" s="82">
        <f t="shared" ref="G1091:G1154" si="221">IF((B1091-$E1091)/1000 &gt; 0, (B1091-$E1091)/1000, "")</f>
        <v>2.2783395000000154E-2</v>
      </c>
      <c r="H1091" s="82">
        <f t="shared" ref="H1091:H1154" si="222">IF((C1091-$F1091)/1000 &gt; 0, (C1091-$F1091)/1000, "")</f>
        <v>8.2626599999980504E-4</v>
      </c>
      <c r="I1091" s="82">
        <f t="shared" ref="I1091:I1154" si="223">IF((D1091-$F1091)/1000 &gt; 0, (D1091-$F1091)/1000, "")</f>
        <v>5.7971649999999496E-3</v>
      </c>
      <c r="J1091" s="82" t="str">
        <f t="shared" ref="J1091:J1154" si="224">IF((B1091-$E1091)/1000 &lt; 0, (B1091-$E1091)/1000, "")</f>
        <v/>
      </c>
      <c r="K1091" s="82" t="str">
        <f t="shared" ref="K1091:K1154" si="225">IF((C1091-$F1091)/1000 &lt; 0, (C1091-$F1091)/1000, "")</f>
        <v/>
      </c>
      <c r="L1091" s="82" t="str">
        <f t="shared" ref="L1091:L1154" si="226">IF((D1091-$F1091)/1000 &lt; 0, (D1091-$F1091)/1000, "")</f>
        <v/>
      </c>
      <c r="O1091" s="108"/>
      <c r="P1091" s="109"/>
      <c r="Q1091" s="109"/>
      <c r="R1091" s="110"/>
      <c r="S1091" s="110"/>
    </row>
    <row r="1092" spans="1:19" ht="15.75" customHeight="1" x14ac:dyDescent="0.2">
      <c r="A1092" s="211">
        <v>45056</v>
      </c>
      <c r="B1092" s="281">
        <v>1116.1497589999999</v>
      </c>
      <c r="C1092" s="281">
        <v>1229.606532</v>
      </c>
      <c r="D1092" s="281">
        <v>1234.4297260000001</v>
      </c>
      <c r="E1092" s="281">
        <v>1093.3684519999999</v>
      </c>
      <c r="F1092" s="281">
        <v>1228.024664</v>
      </c>
      <c r="G1092" s="82">
        <f t="shared" si="221"/>
        <v>2.2781306999999969E-2</v>
      </c>
      <c r="H1092" s="82">
        <f t="shared" si="222"/>
        <v>1.5818679999999859E-3</v>
      </c>
      <c r="I1092" s="82">
        <f t="shared" si="223"/>
        <v>6.4050620000000438E-3</v>
      </c>
      <c r="J1092" s="82" t="str">
        <f t="shared" si="224"/>
        <v/>
      </c>
      <c r="K1092" s="82" t="str">
        <f t="shared" si="225"/>
        <v/>
      </c>
      <c r="L1092" s="82" t="str">
        <f t="shared" si="226"/>
        <v/>
      </c>
      <c r="O1092" s="108"/>
      <c r="P1092" s="109"/>
      <c r="Q1092" s="109"/>
      <c r="R1092" s="110"/>
      <c r="S1092" s="110"/>
    </row>
    <row r="1093" spans="1:19" ht="15.75" customHeight="1" x14ac:dyDescent="0.2">
      <c r="A1093" s="211">
        <v>45057</v>
      </c>
      <c r="B1093" s="281">
        <v>1121.2091390000001</v>
      </c>
      <c r="C1093" s="281">
        <v>1235.1338040000001</v>
      </c>
      <c r="D1093" s="281">
        <v>1239.987914</v>
      </c>
      <c r="E1093" s="281">
        <v>1098.412517</v>
      </c>
      <c r="F1093" s="281">
        <v>1233.689942</v>
      </c>
      <c r="G1093" s="82">
        <f t="shared" si="221"/>
        <v>2.2796622000000072E-2</v>
      </c>
      <c r="H1093" s="82">
        <f t="shared" si="222"/>
        <v>1.4438620000000811E-3</v>
      </c>
      <c r="I1093" s="82">
        <f t="shared" si="223"/>
        <v>6.2979720000000726E-3</v>
      </c>
      <c r="J1093" s="82" t="str">
        <f t="shared" si="224"/>
        <v/>
      </c>
      <c r="K1093" s="82" t="str">
        <f t="shared" si="225"/>
        <v/>
      </c>
      <c r="L1093" s="82" t="str">
        <f t="shared" si="226"/>
        <v/>
      </c>
      <c r="O1093" s="108"/>
      <c r="P1093" s="109"/>
      <c r="Q1093" s="109"/>
      <c r="R1093" s="110"/>
      <c r="S1093" s="110"/>
    </row>
    <row r="1094" spans="1:19" ht="15.75" customHeight="1" x14ac:dyDescent="0.2">
      <c r="A1094" s="211">
        <v>45058</v>
      </c>
      <c r="B1094" s="281">
        <v>1120.6436289999999</v>
      </c>
      <c r="C1094" s="281">
        <v>1233.769976</v>
      </c>
      <c r="D1094" s="281">
        <v>1238.7661969999999</v>
      </c>
      <c r="E1094" s="281">
        <v>1097.8015399999999</v>
      </c>
      <c r="F1094" s="281">
        <v>1233.003719</v>
      </c>
      <c r="G1094" s="82">
        <f t="shared" si="221"/>
        <v>2.2842088999999986E-2</v>
      </c>
      <c r="H1094" s="82">
        <f t="shared" si="222"/>
        <v>7.6625699999999599E-4</v>
      </c>
      <c r="I1094" s="82">
        <f t="shared" si="223"/>
        <v>5.7624779999998739E-3</v>
      </c>
      <c r="J1094" s="82" t="str">
        <f t="shared" si="224"/>
        <v/>
      </c>
      <c r="K1094" s="82" t="str">
        <f t="shared" si="225"/>
        <v/>
      </c>
      <c r="L1094" s="82" t="str">
        <f t="shared" si="226"/>
        <v/>
      </c>
      <c r="O1094" s="108"/>
      <c r="P1094" s="109"/>
      <c r="Q1094" s="109"/>
      <c r="R1094" s="110"/>
      <c r="S1094" s="110"/>
    </row>
    <row r="1095" spans="1:19" ht="15.75" customHeight="1" x14ac:dyDescent="0.2">
      <c r="A1095" s="211">
        <v>45061</v>
      </c>
      <c r="B1095" s="281">
        <v>1118.63492</v>
      </c>
      <c r="C1095" s="281">
        <v>1232.440961</v>
      </c>
      <c r="D1095" s="281">
        <v>1237.2560350000001</v>
      </c>
      <c r="E1095" s="281">
        <v>1095.7726339999999</v>
      </c>
      <c r="F1095" s="281">
        <v>1230.7249389999999</v>
      </c>
      <c r="G1095" s="82">
        <f t="shared" si="221"/>
        <v>2.2862286000000041E-2</v>
      </c>
      <c r="H1095" s="82">
        <f t="shared" si="222"/>
        <v>1.7160220000000663E-3</v>
      </c>
      <c r="I1095" s="82">
        <f t="shared" si="223"/>
        <v>6.5310960000001615E-3</v>
      </c>
      <c r="J1095" s="82" t="str">
        <f t="shared" si="224"/>
        <v/>
      </c>
      <c r="K1095" s="82" t="str">
        <f t="shared" si="225"/>
        <v/>
      </c>
      <c r="L1095" s="82" t="str">
        <f t="shared" si="226"/>
        <v/>
      </c>
      <c r="O1095" s="108"/>
      <c r="P1095" s="109"/>
      <c r="Q1095" s="109"/>
      <c r="R1095" s="110"/>
      <c r="S1095" s="110"/>
    </row>
    <row r="1096" spans="1:19" ht="15.75" customHeight="1" x14ac:dyDescent="0.2">
      <c r="A1096" s="211">
        <v>45062</v>
      </c>
      <c r="B1096" s="281">
        <v>1110.925618</v>
      </c>
      <c r="C1096" s="281">
        <v>1223.013371</v>
      </c>
      <c r="D1096" s="281">
        <v>1227.977502</v>
      </c>
      <c r="E1096" s="281">
        <v>1087.9202479999999</v>
      </c>
      <c r="F1096" s="281">
        <v>1221.905475</v>
      </c>
      <c r="G1096" s="82">
        <f t="shared" si="221"/>
        <v>2.3005370000000084E-2</v>
      </c>
      <c r="H1096" s="82">
        <f t="shared" si="222"/>
        <v>1.1078959999999824E-3</v>
      </c>
      <c r="I1096" s="82">
        <f t="shared" si="223"/>
        <v>6.0720269999999348E-3</v>
      </c>
      <c r="J1096" s="82" t="str">
        <f t="shared" si="224"/>
        <v/>
      </c>
      <c r="K1096" s="82" t="str">
        <f t="shared" si="225"/>
        <v/>
      </c>
      <c r="L1096" s="82" t="str">
        <f t="shared" si="226"/>
        <v/>
      </c>
      <c r="O1096" s="108"/>
      <c r="P1096" s="109"/>
      <c r="Q1096" s="109"/>
      <c r="R1096" s="110"/>
      <c r="S1096" s="110"/>
    </row>
    <row r="1097" spans="1:19" ht="15.75" customHeight="1" x14ac:dyDescent="0.2">
      <c r="A1097" s="211">
        <v>45063</v>
      </c>
      <c r="B1097" s="281">
        <v>1112.482229</v>
      </c>
      <c r="C1097" s="281">
        <v>1224.2650430000001</v>
      </c>
      <c r="D1097" s="281">
        <v>1229.3262749999999</v>
      </c>
      <c r="E1097" s="281">
        <v>1089.375403</v>
      </c>
      <c r="F1097" s="281">
        <v>1223.5398419999999</v>
      </c>
      <c r="G1097" s="82">
        <f t="shared" si="221"/>
        <v>2.3106825999999955E-2</v>
      </c>
      <c r="H1097" s="82">
        <f t="shared" si="222"/>
        <v>7.252010000001974E-4</v>
      </c>
      <c r="I1097" s="82">
        <f t="shared" si="223"/>
        <v>5.7864329999999884E-3</v>
      </c>
      <c r="J1097" s="82" t="str">
        <f t="shared" si="224"/>
        <v/>
      </c>
      <c r="K1097" s="82" t="str">
        <f t="shared" si="225"/>
        <v/>
      </c>
      <c r="L1097" s="82" t="str">
        <f t="shared" si="226"/>
        <v/>
      </c>
      <c r="O1097" s="108"/>
      <c r="P1097" s="109"/>
      <c r="Q1097" s="109"/>
      <c r="R1097" s="110"/>
      <c r="S1097" s="110"/>
    </row>
    <row r="1098" spans="1:19" ht="15.75" customHeight="1" x14ac:dyDescent="0.2">
      <c r="A1098" s="211">
        <v>45064</v>
      </c>
      <c r="B1098" s="281">
        <v>1110.837929</v>
      </c>
      <c r="C1098" s="281">
        <v>1223.4740690000001</v>
      </c>
      <c r="D1098" s="281">
        <v>1228.329078</v>
      </c>
      <c r="E1098" s="281">
        <v>1087.450126</v>
      </c>
      <c r="F1098" s="281">
        <v>1221.3774539999999</v>
      </c>
      <c r="G1098" s="82">
        <f t="shared" si="221"/>
        <v>2.3387803000000075E-2</v>
      </c>
      <c r="H1098" s="82">
        <f t="shared" si="222"/>
        <v>2.0966150000001561E-3</v>
      </c>
      <c r="I1098" s="82">
        <f t="shared" si="223"/>
        <v>6.9516240000000382E-3</v>
      </c>
      <c r="J1098" s="82" t="str">
        <f t="shared" si="224"/>
        <v/>
      </c>
      <c r="K1098" s="82" t="str">
        <f t="shared" si="225"/>
        <v/>
      </c>
      <c r="L1098" s="82" t="str">
        <f t="shared" si="226"/>
        <v/>
      </c>
      <c r="O1098" s="108"/>
      <c r="P1098" s="109"/>
      <c r="Q1098" s="109"/>
      <c r="R1098" s="110"/>
      <c r="S1098" s="110"/>
    </row>
    <row r="1099" spans="1:19" ht="15.75" customHeight="1" x14ac:dyDescent="0.2">
      <c r="A1099" s="211">
        <v>45065</v>
      </c>
      <c r="B1099" s="281">
        <v>1114.1010490000001</v>
      </c>
      <c r="C1099" s="281">
        <v>1226.9056599999999</v>
      </c>
      <c r="D1099" s="281">
        <v>1231.806619</v>
      </c>
      <c r="E1099" s="281">
        <v>1090.7989600000001</v>
      </c>
      <c r="F1099" s="281">
        <v>1225.138721</v>
      </c>
      <c r="G1099" s="82">
        <f t="shared" si="221"/>
        <v>2.3302089000000022E-2</v>
      </c>
      <c r="H1099" s="82">
        <f t="shared" si="222"/>
        <v>1.7669389999998657E-3</v>
      </c>
      <c r="I1099" s="82">
        <f t="shared" si="223"/>
        <v>6.667897999999923E-3</v>
      </c>
      <c r="J1099" s="82" t="str">
        <f t="shared" si="224"/>
        <v/>
      </c>
      <c r="K1099" s="82" t="str">
        <f t="shared" si="225"/>
        <v/>
      </c>
      <c r="L1099" s="82" t="str">
        <f t="shared" si="226"/>
        <v/>
      </c>
      <c r="O1099" s="108"/>
      <c r="P1099" s="109"/>
      <c r="Q1099" s="109"/>
      <c r="R1099" s="110"/>
      <c r="S1099" s="110"/>
    </row>
    <row r="1100" spans="1:19" ht="15.75" customHeight="1" x14ac:dyDescent="0.2">
      <c r="A1100" s="211">
        <v>45069</v>
      </c>
      <c r="B1100" s="281">
        <v>1105.0339590000001</v>
      </c>
      <c r="C1100" s="281">
        <v>1216.580379</v>
      </c>
      <c r="D1100" s="281">
        <v>1221.5078189999999</v>
      </c>
      <c r="E1100" s="281">
        <v>1081.713608</v>
      </c>
      <c r="F1100" s="281">
        <v>1214.934442</v>
      </c>
      <c r="G1100" s="82">
        <f t="shared" si="221"/>
        <v>2.3320351000000072E-2</v>
      </c>
      <c r="H1100" s="82">
        <f t="shared" si="222"/>
        <v>1.6459370000000036E-3</v>
      </c>
      <c r="I1100" s="82">
        <f t="shared" si="223"/>
        <v>6.5733769999999367E-3</v>
      </c>
      <c r="J1100" s="82" t="str">
        <f t="shared" si="224"/>
        <v/>
      </c>
      <c r="K1100" s="82" t="str">
        <f t="shared" si="225"/>
        <v/>
      </c>
      <c r="L1100" s="82" t="str">
        <f t="shared" si="226"/>
        <v/>
      </c>
      <c r="O1100" s="108"/>
      <c r="P1100" s="109"/>
      <c r="Q1100" s="109"/>
      <c r="R1100" s="110"/>
      <c r="S1100" s="110"/>
    </row>
    <row r="1101" spans="1:19" ht="15.75" customHeight="1" x14ac:dyDescent="0.2">
      <c r="A1101" s="211">
        <v>45070</v>
      </c>
      <c r="B1101" s="281">
        <v>1098.3627489999999</v>
      </c>
      <c r="C1101" s="281">
        <v>1209.0015229999999</v>
      </c>
      <c r="D1101" s="281">
        <v>1213.9449199999999</v>
      </c>
      <c r="E1101" s="281">
        <v>1074.813077</v>
      </c>
      <c r="F1101" s="281">
        <v>1207.1840609999999</v>
      </c>
      <c r="G1101" s="82">
        <f t="shared" si="221"/>
        <v>2.3549671999999872E-2</v>
      </c>
      <c r="H1101" s="82">
        <f t="shared" si="222"/>
        <v>1.8174619999999776E-3</v>
      </c>
      <c r="I1101" s="82">
        <f t="shared" si="223"/>
        <v>6.7608589999999819E-3</v>
      </c>
      <c r="J1101" s="82" t="str">
        <f t="shared" si="224"/>
        <v/>
      </c>
      <c r="K1101" s="82" t="str">
        <f t="shared" si="225"/>
        <v/>
      </c>
      <c r="L1101" s="82" t="str">
        <f t="shared" si="226"/>
        <v/>
      </c>
      <c r="O1101" s="108"/>
      <c r="P1101" s="109"/>
      <c r="Q1101" s="109"/>
      <c r="R1101" s="110"/>
      <c r="S1101" s="110"/>
    </row>
    <row r="1102" spans="1:19" ht="15.75" customHeight="1" x14ac:dyDescent="0.2">
      <c r="A1102" s="211">
        <v>45071</v>
      </c>
      <c r="B1102" s="281">
        <v>1097.179889</v>
      </c>
      <c r="C1102" s="281">
        <v>1207.76872</v>
      </c>
      <c r="D1102" s="281">
        <v>1212.693289</v>
      </c>
      <c r="E1102" s="281">
        <v>1073.310835</v>
      </c>
      <c r="F1102" s="281">
        <v>1205.496807</v>
      </c>
      <c r="G1102" s="82">
        <f t="shared" si="221"/>
        <v>2.3869054000000004E-2</v>
      </c>
      <c r="H1102" s="82">
        <f t="shared" si="222"/>
        <v>2.2719130000000403E-3</v>
      </c>
      <c r="I1102" s="82">
        <f t="shared" si="223"/>
        <v>7.1964820000000604E-3</v>
      </c>
      <c r="J1102" s="82" t="str">
        <f t="shared" si="224"/>
        <v/>
      </c>
      <c r="K1102" s="82" t="str">
        <f t="shared" si="225"/>
        <v/>
      </c>
      <c r="L1102" s="82" t="str">
        <f t="shared" si="226"/>
        <v/>
      </c>
      <c r="O1102" s="108"/>
      <c r="P1102" s="109"/>
      <c r="Q1102" s="109"/>
      <c r="R1102" s="110"/>
      <c r="S1102" s="110"/>
    </row>
    <row r="1103" spans="1:19" ht="15.75" customHeight="1" x14ac:dyDescent="0.2">
      <c r="A1103" s="211">
        <v>45072</v>
      </c>
      <c r="B1103" s="281">
        <v>1101.477339</v>
      </c>
      <c r="C1103" s="281">
        <v>1213.1333959999999</v>
      </c>
      <c r="D1103" s="281">
        <v>1217.9535310000001</v>
      </c>
      <c r="E1103" s="281">
        <v>1077.4645519999999</v>
      </c>
      <c r="F1103" s="281">
        <v>1210.162084</v>
      </c>
      <c r="G1103" s="82">
        <f t="shared" si="221"/>
        <v>2.4012787000000115E-2</v>
      </c>
      <c r="H1103" s="82">
        <f t="shared" si="222"/>
        <v>2.9713119999998979E-3</v>
      </c>
      <c r="I1103" s="82">
        <f t="shared" si="223"/>
        <v>7.7914470000000615E-3</v>
      </c>
      <c r="J1103" s="82" t="str">
        <f t="shared" si="224"/>
        <v/>
      </c>
      <c r="K1103" s="82" t="str">
        <f t="shared" si="225"/>
        <v/>
      </c>
      <c r="L1103" s="82" t="str">
        <f t="shared" si="226"/>
        <v/>
      </c>
      <c r="O1103" s="108"/>
      <c r="P1103" s="109"/>
      <c r="Q1103" s="109"/>
      <c r="R1103" s="110"/>
      <c r="S1103" s="110"/>
    </row>
    <row r="1104" spans="1:19" ht="15.75" customHeight="1" x14ac:dyDescent="0.2">
      <c r="A1104" s="211">
        <v>45075</v>
      </c>
      <c r="B1104" s="281">
        <v>1101.636884</v>
      </c>
      <c r="C1104" s="281">
        <v>1213.746112</v>
      </c>
      <c r="D1104" s="281">
        <v>1218.481677</v>
      </c>
      <c r="E1104" s="281">
        <v>1077.610394</v>
      </c>
      <c r="F1104" s="281">
        <v>1210.325887</v>
      </c>
      <c r="G1104" s="82">
        <f t="shared" si="221"/>
        <v>2.4026489999999966E-2</v>
      </c>
      <c r="H1104" s="82">
        <f t="shared" si="222"/>
        <v>3.4202250000000731E-3</v>
      </c>
      <c r="I1104" s="82">
        <f t="shared" si="223"/>
        <v>8.1557900000000239E-3</v>
      </c>
      <c r="J1104" s="82" t="str">
        <f t="shared" si="224"/>
        <v/>
      </c>
      <c r="K1104" s="82" t="str">
        <f t="shared" si="225"/>
        <v/>
      </c>
      <c r="L1104" s="82" t="str">
        <f t="shared" si="226"/>
        <v/>
      </c>
      <c r="O1104" s="108"/>
      <c r="P1104" s="109"/>
      <c r="Q1104" s="109"/>
      <c r="R1104" s="110"/>
      <c r="S1104" s="110"/>
    </row>
    <row r="1105" spans="1:19" ht="15.75" customHeight="1" x14ac:dyDescent="0.2">
      <c r="A1105" s="211">
        <v>45076</v>
      </c>
      <c r="B1105" s="281">
        <v>1102.4479679999999</v>
      </c>
      <c r="C1105" s="281">
        <v>1213.1283040000001</v>
      </c>
      <c r="D1105" s="281">
        <v>1218.162272</v>
      </c>
      <c r="E1105" s="281">
        <v>1078.5594149999999</v>
      </c>
      <c r="F1105" s="281">
        <v>1211.391787</v>
      </c>
      <c r="G1105" s="82">
        <f t="shared" si="221"/>
        <v>2.3888553000000003E-2</v>
      </c>
      <c r="H1105" s="82">
        <f t="shared" si="222"/>
        <v>1.7365170000000489E-3</v>
      </c>
      <c r="I1105" s="82">
        <f t="shared" si="223"/>
        <v>6.7704850000000075E-3</v>
      </c>
      <c r="J1105" s="82" t="str">
        <f t="shared" si="224"/>
        <v/>
      </c>
      <c r="K1105" s="82" t="str">
        <f t="shared" si="225"/>
        <v/>
      </c>
      <c r="L1105" s="82" t="str">
        <f t="shared" si="226"/>
        <v/>
      </c>
      <c r="O1105" s="108"/>
      <c r="P1105" s="109"/>
      <c r="Q1105" s="109"/>
      <c r="R1105" s="110"/>
      <c r="S1105" s="110"/>
    </row>
    <row r="1106" spans="1:19" ht="15.75" customHeight="1" x14ac:dyDescent="0.2">
      <c r="A1106" s="211">
        <v>45077</v>
      </c>
      <c r="B1106" s="281">
        <v>1104.032823</v>
      </c>
      <c r="C1106" s="281">
        <v>1214.882936</v>
      </c>
      <c r="D1106" s="281">
        <v>1219.9220600000001</v>
      </c>
      <c r="E1106" s="281">
        <v>1080.479298</v>
      </c>
      <c r="F1106" s="281">
        <v>1213.548117</v>
      </c>
      <c r="G1106" s="82">
        <f t="shared" si="221"/>
        <v>2.3553525000000037E-2</v>
      </c>
      <c r="H1106" s="82">
        <f t="shared" si="222"/>
        <v>1.3348189999999249E-3</v>
      </c>
      <c r="I1106" s="82">
        <f t="shared" si="223"/>
        <v>6.3739430000000537E-3</v>
      </c>
      <c r="J1106" s="82" t="str">
        <f t="shared" si="224"/>
        <v/>
      </c>
      <c r="K1106" s="82" t="str">
        <f t="shared" si="225"/>
        <v/>
      </c>
      <c r="L1106" s="82" t="str">
        <f t="shared" si="226"/>
        <v/>
      </c>
      <c r="O1106" s="108"/>
      <c r="P1106" s="109"/>
      <c r="Q1106" s="109"/>
      <c r="R1106" s="110"/>
      <c r="S1106" s="110"/>
    </row>
    <row r="1107" spans="1:19" ht="15.75" customHeight="1" x14ac:dyDescent="0.2">
      <c r="A1107" s="211">
        <v>45078</v>
      </c>
      <c r="B1107" s="281">
        <v>1108.0311630000001</v>
      </c>
      <c r="C1107" s="281">
        <v>1219.3402530000001</v>
      </c>
      <c r="D1107" s="281">
        <v>1224.3864020000001</v>
      </c>
      <c r="E1107" s="281">
        <v>1084.589784</v>
      </c>
      <c r="F1107" s="281">
        <v>1218.1648399999999</v>
      </c>
      <c r="G1107" s="82">
        <f t="shared" si="221"/>
        <v>2.3441379000000099E-2</v>
      </c>
      <c r="H1107" s="82">
        <f t="shared" si="222"/>
        <v>1.1754130000001623E-3</v>
      </c>
      <c r="I1107" s="82">
        <f t="shared" si="223"/>
        <v>6.221562000000176E-3</v>
      </c>
      <c r="J1107" s="82" t="str">
        <f t="shared" si="224"/>
        <v/>
      </c>
      <c r="K1107" s="82" t="str">
        <f t="shared" si="225"/>
        <v/>
      </c>
      <c r="L1107" s="82" t="str">
        <f t="shared" si="226"/>
        <v/>
      </c>
      <c r="O1107" s="108"/>
      <c r="P1107" s="109"/>
      <c r="Q1107" s="109"/>
      <c r="R1107" s="110"/>
      <c r="S1107" s="110"/>
    </row>
    <row r="1108" spans="1:19" ht="15.75" customHeight="1" x14ac:dyDescent="0.2">
      <c r="A1108" s="211">
        <v>45079</v>
      </c>
      <c r="B1108" s="281">
        <v>1110.9893360000001</v>
      </c>
      <c r="C1108" s="281">
        <v>1223.7078160000001</v>
      </c>
      <c r="D1108" s="281">
        <v>1228.5504149999999</v>
      </c>
      <c r="E1108" s="281">
        <v>1087.4424469999999</v>
      </c>
      <c r="F1108" s="281">
        <v>1221.368829</v>
      </c>
      <c r="G1108" s="82">
        <f t="shared" si="221"/>
        <v>2.3546889000000192E-2</v>
      </c>
      <c r="H1108" s="82">
        <f t="shared" si="222"/>
        <v>2.3389870000000883E-3</v>
      </c>
      <c r="I1108" s="82">
        <f t="shared" si="223"/>
        <v>7.1815859999999248E-3</v>
      </c>
      <c r="J1108" s="82" t="str">
        <f t="shared" si="224"/>
        <v/>
      </c>
      <c r="K1108" s="82" t="str">
        <f t="shared" si="225"/>
        <v/>
      </c>
      <c r="L1108" s="82" t="str">
        <f t="shared" si="226"/>
        <v/>
      </c>
      <c r="O1108" s="108"/>
      <c r="P1108" s="109"/>
      <c r="Q1108" s="109"/>
      <c r="R1108" s="110"/>
      <c r="S1108" s="110"/>
    </row>
    <row r="1109" spans="1:19" ht="15.75" customHeight="1" x14ac:dyDescent="0.2">
      <c r="A1109" s="211">
        <v>45082</v>
      </c>
      <c r="B1109" s="281">
        <v>1108.321623</v>
      </c>
      <c r="C1109" s="281">
        <v>1220.917533</v>
      </c>
      <c r="D1109" s="281">
        <v>1225.7196080000001</v>
      </c>
      <c r="E1109" s="281">
        <v>1084.6855869999999</v>
      </c>
      <c r="F1109" s="281">
        <v>1218.272442</v>
      </c>
      <c r="G1109" s="82">
        <f t="shared" si="221"/>
        <v>2.3636036000000103E-2</v>
      </c>
      <c r="H1109" s="82">
        <f t="shared" si="222"/>
        <v>2.6450910000000933E-3</v>
      </c>
      <c r="I1109" s="82">
        <f t="shared" si="223"/>
        <v>7.4471660000001516E-3</v>
      </c>
      <c r="J1109" s="82" t="str">
        <f t="shared" si="224"/>
        <v/>
      </c>
      <c r="K1109" s="82" t="str">
        <f t="shared" si="225"/>
        <v/>
      </c>
      <c r="L1109" s="82" t="str">
        <f t="shared" si="226"/>
        <v/>
      </c>
      <c r="O1109" s="108"/>
      <c r="P1109" s="109"/>
      <c r="Q1109" s="109"/>
      <c r="R1109" s="110"/>
      <c r="S1109" s="110"/>
    </row>
    <row r="1110" spans="1:19" ht="15.75" customHeight="1" x14ac:dyDescent="0.2">
      <c r="A1110" s="211">
        <v>45083</v>
      </c>
      <c r="B1110" s="281">
        <v>1109.251143</v>
      </c>
      <c r="C1110" s="281">
        <v>1222.4628110000001</v>
      </c>
      <c r="D1110" s="281">
        <v>1227.1671899999999</v>
      </c>
      <c r="E1110" s="281">
        <v>1085.643687</v>
      </c>
      <c r="F1110" s="281">
        <v>1219.348538</v>
      </c>
      <c r="G1110" s="82">
        <f t="shared" si="221"/>
        <v>2.3607455999999957E-2</v>
      </c>
      <c r="H1110" s="82">
        <f t="shared" si="222"/>
        <v>3.1142730000001391E-3</v>
      </c>
      <c r="I1110" s="82">
        <f t="shared" si="223"/>
        <v>7.8186519999999295E-3</v>
      </c>
      <c r="J1110" s="82" t="str">
        <f t="shared" si="224"/>
        <v/>
      </c>
      <c r="K1110" s="82" t="str">
        <f t="shared" si="225"/>
        <v/>
      </c>
      <c r="L1110" s="82" t="str">
        <f t="shared" si="226"/>
        <v/>
      </c>
      <c r="O1110" s="108"/>
      <c r="P1110" s="109"/>
      <c r="Q1110" s="109"/>
      <c r="R1110" s="110"/>
      <c r="S1110" s="110"/>
    </row>
    <row r="1111" spans="1:19" ht="15.75" customHeight="1" x14ac:dyDescent="0.2">
      <c r="A1111" s="211">
        <v>45084</v>
      </c>
      <c r="B1111" s="281">
        <v>1099.838373</v>
      </c>
      <c r="C1111" s="281">
        <v>1212.1381409999999</v>
      </c>
      <c r="D1111" s="281">
        <v>1216.7930819999999</v>
      </c>
      <c r="E1111" s="281">
        <v>1076.1073819999999</v>
      </c>
      <c r="F1111" s="281">
        <v>1208.6377689999999</v>
      </c>
      <c r="G1111" s="82">
        <f t="shared" si="221"/>
        <v>2.3730991000000132E-2</v>
      </c>
      <c r="H1111" s="82">
        <f t="shared" si="222"/>
        <v>3.5003719999999704E-3</v>
      </c>
      <c r="I1111" s="82">
        <f t="shared" si="223"/>
        <v>8.1553129999999783E-3</v>
      </c>
      <c r="J1111" s="82" t="str">
        <f t="shared" si="224"/>
        <v/>
      </c>
      <c r="K1111" s="82" t="str">
        <f t="shared" si="225"/>
        <v/>
      </c>
      <c r="L1111" s="82" t="str">
        <f t="shared" si="226"/>
        <v/>
      </c>
      <c r="O1111" s="108"/>
      <c r="P1111" s="109"/>
      <c r="Q1111" s="109"/>
      <c r="R1111" s="110"/>
      <c r="S1111" s="110"/>
    </row>
    <row r="1112" spans="1:19" ht="15.75" customHeight="1" x14ac:dyDescent="0.2">
      <c r="A1112" s="211">
        <v>45085</v>
      </c>
      <c r="B1112" s="281">
        <v>1103.388833</v>
      </c>
      <c r="C1112" s="281">
        <v>1216.090674</v>
      </c>
      <c r="D1112" s="281">
        <v>1220.752925</v>
      </c>
      <c r="E1112" s="281">
        <v>1079.604951</v>
      </c>
      <c r="F1112" s="281">
        <v>1212.5660889999999</v>
      </c>
      <c r="G1112" s="82">
        <f t="shared" si="221"/>
        <v>2.3783881999999947E-2</v>
      </c>
      <c r="H1112" s="82">
        <f t="shared" si="222"/>
        <v>3.5245850000001156E-3</v>
      </c>
      <c r="I1112" s="82">
        <f t="shared" si="223"/>
        <v>8.1868360000000844E-3</v>
      </c>
      <c r="J1112" s="82" t="str">
        <f t="shared" si="224"/>
        <v/>
      </c>
      <c r="K1112" s="82" t="str">
        <f t="shared" si="225"/>
        <v/>
      </c>
      <c r="L1112" s="82" t="str">
        <f t="shared" si="226"/>
        <v/>
      </c>
      <c r="O1112" s="108"/>
      <c r="P1112" s="109"/>
      <c r="Q1112" s="109"/>
      <c r="R1112" s="110"/>
      <c r="S1112" s="110"/>
    </row>
    <row r="1113" spans="1:19" ht="15.75" customHeight="1" x14ac:dyDescent="0.2">
      <c r="A1113" s="211">
        <v>45086</v>
      </c>
      <c r="B1113" s="281">
        <v>1105.0009030000001</v>
      </c>
      <c r="C1113" s="281">
        <v>1217.1405099999999</v>
      </c>
      <c r="D1113" s="281">
        <v>1221.951407</v>
      </c>
      <c r="E1113" s="281">
        <v>1081.2377919999999</v>
      </c>
      <c r="F1113" s="281">
        <v>1214.400026</v>
      </c>
      <c r="G1113" s="82">
        <f t="shared" si="221"/>
        <v>2.3763111000000208E-2</v>
      </c>
      <c r="H1113" s="82">
        <f t="shared" si="222"/>
        <v>2.7404839999999242E-3</v>
      </c>
      <c r="I1113" s="82">
        <f t="shared" si="223"/>
        <v>7.5513809999999924E-3</v>
      </c>
      <c r="J1113" s="82" t="str">
        <f t="shared" si="224"/>
        <v/>
      </c>
      <c r="K1113" s="82" t="str">
        <f t="shared" si="225"/>
        <v/>
      </c>
      <c r="L1113" s="82" t="str">
        <f t="shared" si="226"/>
        <v/>
      </c>
      <c r="O1113" s="108"/>
      <c r="P1113" s="109"/>
      <c r="Q1113" s="109"/>
      <c r="R1113" s="110"/>
      <c r="S1113" s="110"/>
    </row>
    <row r="1114" spans="1:19" ht="15.75" customHeight="1" x14ac:dyDescent="0.2">
      <c r="A1114" s="211">
        <v>45089</v>
      </c>
      <c r="B1114" s="281">
        <v>1109.0916130000001</v>
      </c>
      <c r="C1114" s="281">
        <v>1222.059559</v>
      </c>
      <c r="D1114" s="281">
        <v>1226.8076410000001</v>
      </c>
      <c r="E1114" s="281">
        <v>1085.178253</v>
      </c>
      <c r="F1114" s="281">
        <v>1218.825783</v>
      </c>
      <c r="G1114" s="82">
        <f t="shared" si="221"/>
        <v>2.3913360000000012E-2</v>
      </c>
      <c r="H1114" s="82">
        <f t="shared" si="222"/>
        <v>3.2337760000000345E-3</v>
      </c>
      <c r="I1114" s="82">
        <f t="shared" si="223"/>
        <v>7.981858000000102E-3</v>
      </c>
      <c r="J1114" s="82" t="str">
        <f t="shared" si="224"/>
        <v/>
      </c>
      <c r="K1114" s="82" t="str">
        <f t="shared" si="225"/>
        <v/>
      </c>
      <c r="L1114" s="82" t="str">
        <f t="shared" si="226"/>
        <v/>
      </c>
      <c r="O1114" s="108"/>
      <c r="P1114" s="109"/>
      <c r="Q1114" s="109"/>
      <c r="R1114" s="110"/>
      <c r="S1114" s="110"/>
    </row>
    <row r="1115" spans="1:19" ht="15.75" customHeight="1" x14ac:dyDescent="0.2">
      <c r="A1115" s="211">
        <v>45090</v>
      </c>
      <c r="B1115" s="281">
        <v>1104.417273</v>
      </c>
      <c r="C1115" s="281">
        <v>1218.0301710000001</v>
      </c>
      <c r="D1115" s="281">
        <v>1222.539495</v>
      </c>
      <c r="E1115" s="281">
        <v>1080.2413529999999</v>
      </c>
      <c r="F1115" s="281">
        <v>1213.2808680000001</v>
      </c>
      <c r="G1115" s="82">
        <f t="shared" si="221"/>
        <v>2.4175920000000132E-2</v>
      </c>
      <c r="H1115" s="82">
        <f t="shared" si="222"/>
        <v>4.7493030000000545E-3</v>
      </c>
      <c r="I1115" s="82">
        <f t="shared" si="223"/>
        <v>9.2586269999999325E-3</v>
      </c>
      <c r="J1115" s="82" t="str">
        <f t="shared" si="224"/>
        <v/>
      </c>
      <c r="K1115" s="82" t="str">
        <f t="shared" si="225"/>
        <v/>
      </c>
      <c r="L1115" s="82" t="str">
        <f t="shared" si="226"/>
        <v/>
      </c>
      <c r="O1115" s="108"/>
      <c r="P1115" s="109"/>
      <c r="Q1115" s="109"/>
      <c r="R1115" s="110"/>
      <c r="S1115" s="110"/>
    </row>
    <row r="1116" spans="1:19" ht="15.75" customHeight="1" x14ac:dyDescent="0.2">
      <c r="A1116" s="211">
        <v>45091</v>
      </c>
      <c r="B1116" s="281">
        <v>1109.508063</v>
      </c>
      <c r="C1116" s="281">
        <v>1223.326129</v>
      </c>
      <c r="D1116" s="281">
        <v>1227.9183909999999</v>
      </c>
      <c r="E1116" s="281">
        <v>1085.3726899999999</v>
      </c>
      <c r="F1116" s="281">
        <v>1219.044167</v>
      </c>
      <c r="G1116" s="82">
        <f t="shared" si="221"/>
        <v>2.4135373000000071E-2</v>
      </c>
      <c r="H1116" s="82">
        <f t="shared" si="222"/>
        <v>4.2819620000000211E-3</v>
      </c>
      <c r="I1116" s="82">
        <f t="shared" si="223"/>
        <v>8.8742239999999133E-3</v>
      </c>
      <c r="J1116" s="82" t="str">
        <f t="shared" si="224"/>
        <v/>
      </c>
      <c r="K1116" s="82" t="str">
        <f t="shared" si="225"/>
        <v/>
      </c>
      <c r="L1116" s="82" t="str">
        <f t="shared" si="226"/>
        <v/>
      </c>
      <c r="O1116" s="108"/>
      <c r="P1116" s="109"/>
      <c r="Q1116" s="109"/>
      <c r="R1116" s="110"/>
      <c r="S1116" s="110"/>
    </row>
    <row r="1117" spans="1:19" ht="15.75" customHeight="1" x14ac:dyDescent="0.2">
      <c r="A1117" s="211">
        <v>45092</v>
      </c>
      <c r="B1117" s="281">
        <v>1113.133333</v>
      </c>
      <c r="C1117" s="281">
        <v>1227.804564</v>
      </c>
      <c r="D1117" s="281">
        <v>1232.3179230000001</v>
      </c>
      <c r="E1117" s="281">
        <v>1089.066137</v>
      </c>
      <c r="F1117" s="281">
        <v>1223.1924879999999</v>
      </c>
      <c r="G1117" s="82">
        <f t="shared" si="221"/>
        <v>2.4067195999999968E-2</v>
      </c>
      <c r="H1117" s="82">
        <f t="shared" si="222"/>
        <v>4.6120760000001159E-3</v>
      </c>
      <c r="I1117" s="82">
        <f t="shared" si="223"/>
        <v>9.1254350000001521E-3</v>
      </c>
      <c r="J1117" s="82" t="str">
        <f t="shared" si="224"/>
        <v/>
      </c>
      <c r="K1117" s="82" t="str">
        <f t="shared" si="225"/>
        <v/>
      </c>
      <c r="L1117" s="82" t="str">
        <f t="shared" si="226"/>
        <v/>
      </c>
      <c r="O1117" s="108"/>
      <c r="P1117" s="109"/>
      <c r="Q1117" s="109"/>
      <c r="R1117" s="110"/>
      <c r="S1117" s="110"/>
    </row>
    <row r="1118" spans="1:19" ht="15.75" customHeight="1" x14ac:dyDescent="0.2">
      <c r="A1118" s="211">
        <v>45093</v>
      </c>
      <c r="B1118" s="281">
        <v>1112.298593</v>
      </c>
      <c r="C1118" s="281">
        <v>1226.319499</v>
      </c>
      <c r="D1118" s="281">
        <v>1230.93959</v>
      </c>
      <c r="E1118" s="281">
        <v>1088.363881</v>
      </c>
      <c r="F1118" s="281">
        <v>1222.403744</v>
      </c>
      <c r="G1118" s="82">
        <f t="shared" si="221"/>
        <v>2.393471199999999E-2</v>
      </c>
      <c r="H1118" s="82">
        <f t="shared" si="222"/>
        <v>3.9157549999999904E-3</v>
      </c>
      <c r="I1118" s="82">
        <f t="shared" si="223"/>
        <v>8.5358459999999928E-3</v>
      </c>
      <c r="J1118" s="82" t="str">
        <f t="shared" si="224"/>
        <v/>
      </c>
      <c r="K1118" s="82" t="str">
        <f t="shared" si="225"/>
        <v/>
      </c>
      <c r="L1118" s="82" t="str">
        <f t="shared" si="226"/>
        <v/>
      </c>
      <c r="O1118" s="108"/>
      <c r="P1118" s="109"/>
      <c r="Q1118" s="109"/>
      <c r="R1118" s="110"/>
      <c r="S1118" s="110"/>
    </row>
    <row r="1119" spans="1:19" ht="15.75" customHeight="1" x14ac:dyDescent="0.2">
      <c r="A1119" s="211">
        <v>45096</v>
      </c>
      <c r="B1119" s="281">
        <v>1109.090183</v>
      </c>
      <c r="C1119" s="281">
        <v>1222.8988830000001</v>
      </c>
      <c r="D1119" s="281">
        <v>1227.482878</v>
      </c>
      <c r="E1119" s="281">
        <v>1085.0259579999999</v>
      </c>
      <c r="F1119" s="281">
        <v>1218.6547310000001</v>
      </c>
      <c r="G1119" s="82">
        <f t="shared" si="221"/>
        <v>2.4064225000000078E-2</v>
      </c>
      <c r="H1119" s="82">
        <f t="shared" si="222"/>
        <v>4.2441519999999854E-3</v>
      </c>
      <c r="I1119" s="82">
        <f t="shared" si="223"/>
        <v>8.8281469999999442E-3</v>
      </c>
      <c r="J1119" s="82" t="str">
        <f t="shared" si="224"/>
        <v/>
      </c>
      <c r="K1119" s="82" t="str">
        <f t="shared" si="225"/>
        <v/>
      </c>
      <c r="L1119" s="82" t="str">
        <f t="shared" si="226"/>
        <v/>
      </c>
      <c r="O1119" s="108"/>
      <c r="P1119" s="109"/>
      <c r="Q1119" s="109"/>
      <c r="R1119" s="110"/>
      <c r="S1119" s="110"/>
    </row>
    <row r="1120" spans="1:19" ht="15.75" customHeight="1" x14ac:dyDescent="0.2">
      <c r="A1120" s="211">
        <v>45097</v>
      </c>
      <c r="B1120" s="281">
        <v>1108.382063</v>
      </c>
      <c r="C1120" s="281">
        <v>1221.6964949999999</v>
      </c>
      <c r="D1120" s="281">
        <v>1226.359829</v>
      </c>
      <c r="E1120" s="281">
        <v>1084.4721979999999</v>
      </c>
      <c r="F1120" s="281">
        <v>1218.032772</v>
      </c>
      <c r="G1120" s="82">
        <f t="shared" si="221"/>
        <v>2.3909865000000082E-2</v>
      </c>
      <c r="H1120" s="82">
        <f t="shared" si="222"/>
        <v>3.663722999999891E-3</v>
      </c>
      <c r="I1120" s="82">
        <f t="shared" si="223"/>
        <v>8.3270569999999676E-3</v>
      </c>
      <c r="J1120" s="82" t="str">
        <f t="shared" si="224"/>
        <v/>
      </c>
      <c r="K1120" s="82" t="str">
        <f t="shared" si="225"/>
        <v/>
      </c>
      <c r="L1120" s="82" t="str">
        <f t="shared" si="226"/>
        <v/>
      </c>
      <c r="O1120" s="108"/>
      <c r="P1120" s="109"/>
      <c r="Q1120" s="109"/>
      <c r="R1120" s="110"/>
      <c r="S1120" s="110"/>
    </row>
    <row r="1121" spans="1:19" ht="15.75" customHeight="1" x14ac:dyDescent="0.2">
      <c r="A1121" s="211">
        <v>45098</v>
      </c>
      <c r="B1121" s="281">
        <v>1104.1908229999999</v>
      </c>
      <c r="C1121" s="281">
        <v>1216.714246</v>
      </c>
      <c r="D1121" s="281">
        <v>1221.430683</v>
      </c>
      <c r="E1121" s="281">
        <v>1080.430967</v>
      </c>
      <c r="F1121" s="281">
        <v>1213.4938340000001</v>
      </c>
      <c r="G1121" s="82">
        <f t="shared" si="221"/>
        <v>2.3759855999999899E-2</v>
      </c>
      <c r="H1121" s="82">
        <f t="shared" si="222"/>
        <v>3.2204119999998965E-3</v>
      </c>
      <c r="I1121" s="82">
        <f t="shared" si="223"/>
        <v>7.9368489999999386E-3</v>
      </c>
      <c r="J1121" s="82" t="str">
        <f t="shared" si="224"/>
        <v/>
      </c>
      <c r="K1121" s="82" t="str">
        <f t="shared" si="225"/>
        <v/>
      </c>
      <c r="L1121" s="82" t="str">
        <f t="shared" si="226"/>
        <v/>
      </c>
      <c r="O1121" s="108"/>
      <c r="P1121" s="109"/>
      <c r="Q1121" s="109"/>
      <c r="R1121" s="110"/>
      <c r="S1121" s="110"/>
    </row>
    <row r="1122" spans="1:19" ht="15.75" customHeight="1" x14ac:dyDescent="0.2">
      <c r="A1122" s="211">
        <v>45099</v>
      </c>
      <c r="B1122" s="281">
        <v>1098.7715330000001</v>
      </c>
      <c r="C1122" s="281">
        <v>1210.573343</v>
      </c>
      <c r="D1122" s="281">
        <v>1215.299677</v>
      </c>
      <c r="E1122" s="281">
        <v>1074.783852</v>
      </c>
      <c r="F1122" s="281">
        <v>1207.151237</v>
      </c>
      <c r="G1122" s="82">
        <f t="shared" si="221"/>
        <v>2.3987681000000066E-2</v>
      </c>
      <c r="H1122" s="82">
        <f t="shared" si="222"/>
        <v>3.4221059999999851E-3</v>
      </c>
      <c r="I1122" s="82">
        <f t="shared" si="223"/>
        <v>8.1484399999999374E-3</v>
      </c>
      <c r="J1122" s="82" t="str">
        <f t="shared" si="224"/>
        <v/>
      </c>
      <c r="K1122" s="82" t="str">
        <f t="shared" si="225"/>
        <v/>
      </c>
      <c r="L1122" s="82" t="str">
        <f t="shared" si="226"/>
        <v/>
      </c>
      <c r="O1122" s="108"/>
      <c r="P1122" s="109"/>
      <c r="Q1122" s="109"/>
      <c r="R1122" s="110"/>
      <c r="S1122" s="110"/>
    </row>
    <row r="1123" spans="1:19" ht="15.75" customHeight="1" x14ac:dyDescent="0.2">
      <c r="A1123" s="211">
        <v>45100</v>
      </c>
      <c r="B1123" s="281">
        <v>1100.0473529999999</v>
      </c>
      <c r="C1123" s="281">
        <v>1211.4262940000001</v>
      </c>
      <c r="D1123" s="281">
        <v>1216.265958</v>
      </c>
      <c r="E1123" s="281">
        <v>1076.305312</v>
      </c>
      <c r="F1123" s="281">
        <v>1208.8600750000001</v>
      </c>
      <c r="G1123" s="82">
        <f t="shared" si="221"/>
        <v>2.3742040999999971E-2</v>
      </c>
      <c r="H1123" s="82">
        <f t="shared" si="222"/>
        <v>2.5662190000000466E-3</v>
      </c>
      <c r="I1123" s="82">
        <f t="shared" si="223"/>
        <v>7.4058829999999031E-3</v>
      </c>
      <c r="J1123" s="82" t="str">
        <f t="shared" si="224"/>
        <v/>
      </c>
      <c r="K1123" s="82" t="str">
        <f t="shared" si="225"/>
        <v/>
      </c>
      <c r="L1123" s="82" t="str">
        <f t="shared" si="226"/>
        <v/>
      </c>
      <c r="O1123" s="108"/>
      <c r="P1123" s="109"/>
      <c r="Q1123" s="109"/>
      <c r="R1123" s="110"/>
      <c r="S1123" s="110"/>
    </row>
    <row r="1124" spans="1:19" ht="15.75" customHeight="1" x14ac:dyDescent="0.2">
      <c r="A1124" s="211">
        <v>45103</v>
      </c>
      <c r="B1124" s="281">
        <v>1095.9428029999999</v>
      </c>
      <c r="C1124" s="281">
        <v>1208.0595370000001</v>
      </c>
      <c r="D1124" s="281">
        <v>1212.6560919999999</v>
      </c>
      <c r="E1124" s="281">
        <v>1072.56286</v>
      </c>
      <c r="F1124" s="281">
        <v>1204.6567130000001</v>
      </c>
      <c r="G1124" s="82">
        <f t="shared" si="221"/>
        <v>2.3379942999999914E-2</v>
      </c>
      <c r="H1124" s="82">
        <f t="shared" si="222"/>
        <v>3.4028240000000096E-3</v>
      </c>
      <c r="I1124" s="82">
        <f t="shared" si="223"/>
        <v>7.9993789999998621E-3</v>
      </c>
      <c r="J1124" s="82" t="str">
        <f t="shared" si="224"/>
        <v/>
      </c>
      <c r="K1124" s="82" t="str">
        <f t="shared" si="225"/>
        <v/>
      </c>
      <c r="L1124" s="82" t="str">
        <f t="shared" si="226"/>
        <v/>
      </c>
      <c r="O1124" s="108"/>
      <c r="P1124" s="109"/>
      <c r="Q1124" s="109"/>
      <c r="R1124" s="110"/>
      <c r="S1124" s="110"/>
    </row>
    <row r="1125" spans="1:19" ht="15.75" customHeight="1" x14ac:dyDescent="0.2">
      <c r="A1125" s="211">
        <v>45104</v>
      </c>
      <c r="B1125" s="281">
        <v>1100.852153</v>
      </c>
      <c r="C1125" s="281">
        <v>1214.0096550000001</v>
      </c>
      <c r="D1125" s="281">
        <v>1218.52172</v>
      </c>
      <c r="E1125" s="281">
        <v>1077.321289</v>
      </c>
      <c r="F1125" s="281">
        <v>1210.001178</v>
      </c>
      <c r="G1125" s="82">
        <f t="shared" si="221"/>
        <v>2.3530864000000064E-2</v>
      </c>
      <c r="H1125" s="82">
        <f t="shared" si="222"/>
        <v>4.0084770000000849E-3</v>
      </c>
      <c r="I1125" s="82">
        <f t="shared" si="223"/>
        <v>8.5205419999999782E-3</v>
      </c>
      <c r="J1125" s="82" t="str">
        <f t="shared" si="224"/>
        <v/>
      </c>
      <c r="K1125" s="82" t="str">
        <f t="shared" si="225"/>
        <v/>
      </c>
      <c r="L1125" s="82" t="str">
        <f t="shared" si="226"/>
        <v/>
      </c>
      <c r="O1125" s="108"/>
      <c r="P1125" s="109"/>
      <c r="Q1125" s="109"/>
      <c r="R1125" s="110"/>
      <c r="S1125" s="110"/>
    </row>
    <row r="1126" spans="1:19" ht="15.75" customHeight="1" x14ac:dyDescent="0.2">
      <c r="A1126" s="211">
        <v>45105</v>
      </c>
      <c r="B1126" s="281">
        <v>1107.6756130000001</v>
      </c>
      <c r="C1126" s="281">
        <v>1220.950296</v>
      </c>
      <c r="D1126" s="281">
        <v>1225.6043219999999</v>
      </c>
      <c r="E1126" s="281">
        <v>1084.24242</v>
      </c>
      <c r="F1126" s="281">
        <v>1217.7746959999999</v>
      </c>
      <c r="G1126" s="82">
        <f t="shared" si="221"/>
        <v>2.3433193000000074E-2</v>
      </c>
      <c r="H1126" s="82">
        <f t="shared" si="222"/>
        <v>3.1756000000000314E-3</v>
      </c>
      <c r="I1126" s="82">
        <f t="shared" si="223"/>
        <v>7.8296259999999628E-3</v>
      </c>
      <c r="J1126" s="82" t="str">
        <f t="shared" si="224"/>
        <v/>
      </c>
      <c r="K1126" s="82" t="str">
        <f t="shared" si="225"/>
        <v/>
      </c>
      <c r="L1126" s="82" t="str">
        <f t="shared" si="226"/>
        <v/>
      </c>
      <c r="O1126" s="108"/>
      <c r="P1126" s="109"/>
      <c r="Q1126" s="109"/>
      <c r="R1126" s="110"/>
      <c r="S1126" s="110"/>
    </row>
    <row r="1127" spans="1:19" ht="15.75" customHeight="1" x14ac:dyDescent="0.2">
      <c r="A1127" s="211">
        <v>45106</v>
      </c>
      <c r="B1127" s="281">
        <v>1103.408923</v>
      </c>
      <c r="C1127" s="281">
        <v>1216.7837010000001</v>
      </c>
      <c r="D1127" s="281">
        <v>1221.3151310000001</v>
      </c>
      <c r="E1127" s="281">
        <v>1079.80198</v>
      </c>
      <c r="F1127" s="281">
        <v>1212.7873830000001</v>
      </c>
      <c r="G1127" s="82">
        <f t="shared" si="221"/>
        <v>2.3606943000000002E-2</v>
      </c>
      <c r="H1127" s="82">
        <f t="shared" si="222"/>
        <v>3.9963179999999736E-3</v>
      </c>
      <c r="I1127" s="82">
        <f t="shared" si="223"/>
        <v>8.5277479999999739E-3</v>
      </c>
      <c r="J1127" s="82" t="str">
        <f t="shared" si="224"/>
        <v/>
      </c>
      <c r="K1127" s="82" t="str">
        <f t="shared" si="225"/>
        <v/>
      </c>
      <c r="L1127" s="82" t="str">
        <f t="shared" si="226"/>
        <v/>
      </c>
      <c r="O1127" s="108"/>
      <c r="P1127" s="109"/>
      <c r="Q1127" s="109"/>
      <c r="R1127" s="110"/>
      <c r="S1127" s="110"/>
    </row>
    <row r="1128" spans="1:19" ht="15.75" customHeight="1" x14ac:dyDescent="0.2">
      <c r="A1128" s="211">
        <v>45107</v>
      </c>
      <c r="B1128" s="281">
        <v>1117.7069799999999</v>
      </c>
      <c r="C1128" s="281">
        <v>1231.549062</v>
      </c>
      <c r="D1128" s="281">
        <v>1236.334689</v>
      </c>
      <c r="E1128" s="281">
        <v>1094.0988299999999</v>
      </c>
      <c r="F1128" s="281">
        <v>1228.844994</v>
      </c>
      <c r="G1128" s="82">
        <f t="shared" si="221"/>
        <v>2.3608150000000022E-2</v>
      </c>
      <c r="H1128" s="82">
        <f t="shared" si="222"/>
        <v>2.7040680000000065E-3</v>
      </c>
      <c r="I1128" s="82">
        <f t="shared" si="223"/>
        <v>7.4896949999999837E-3</v>
      </c>
      <c r="J1128" s="82" t="str">
        <f t="shared" si="224"/>
        <v/>
      </c>
      <c r="K1128" s="82" t="str">
        <f t="shared" si="225"/>
        <v/>
      </c>
      <c r="L1128" s="82" t="str">
        <f t="shared" si="226"/>
        <v/>
      </c>
      <c r="O1128" s="108"/>
      <c r="P1128" s="109"/>
      <c r="Q1128" s="109"/>
      <c r="R1128" s="110"/>
      <c r="S1128" s="110"/>
    </row>
    <row r="1129" spans="1:19" ht="15.75" customHeight="1" x14ac:dyDescent="0.2">
      <c r="A1129" s="211">
        <v>45111</v>
      </c>
      <c r="B1129" s="281">
        <v>1116.8406199999999</v>
      </c>
      <c r="C1129" s="281">
        <v>1231.0110769999999</v>
      </c>
      <c r="D1129" s="281">
        <v>1235.7117020000001</v>
      </c>
      <c r="E1129" s="281">
        <v>1093.113791</v>
      </c>
      <c r="F1129" s="281">
        <v>1227.7386389999999</v>
      </c>
      <c r="G1129" s="82">
        <f t="shared" si="221"/>
        <v>2.3726828999999953E-2</v>
      </c>
      <c r="H1129" s="82">
        <f t="shared" si="222"/>
        <v>3.2724379999999656E-3</v>
      </c>
      <c r="I1129" s="82">
        <f t="shared" si="223"/>
        <v>7.9730630000001378E-3</v>
      </c>
      <c r="J1129" s="82" t="str">
        <f t="shared" si="224"/>
        <v/>
      </c>
      <c r="K1129" s="82" t="str">
        <f t="shared" si="225"/>
        <v/>
      </c>
      <c r="L1129" s="82" t="str">
        <f t="shared" si="226"/>
        <v/>
      </c>
      <c r="O1129" s="108"/>
      <c r="P1129" s="109"/>
      <c r="Q1129" s="109"/>
      <c r="R1129" s="110"/>
      <c r="S1129" s="110"/>
    </row>
    <row r="1130" spans="1:19" ht="15.75" customHeight="1" x14ac:dyDescent="0.2">
      <c r="A1130" s="211">
        <v>45112</v>
      </c>
      <c r="B1130" s="281">
        <v>1110.0693900000001</v>
      </c>
      <c r="C1130" s="281">
        <v>1224.2354250000001</v>
      </c>
      <c r="D1130" s="281">
        <v>1228.7733499999999</v>
      </c>
      <c r="E1130" s="281">
        <v>1086.09716</v>
      </c>
      <c r="F1130" s="281">
        <v>1219.857861</v>
      </c>
      <c r="G1130" s="82">
        <f t="shared" si="221"/>
        <v>2.397223000000008E-2</v>
      </c>
      <c r="H1130" s="82">
        <f t="shared" si="222"/>
        <v>4.3775640000001202E-3</v>
      </c>
      <c r="I1130" s="82">
        <f t="shared" si="223"/>
        <v>8.9154889999999796E-3</v>
      </c>
      <c r="J1130" s="82" t="str">
        <f t="shared" si="224"/>
        <v/>
      </c>
      <c r="K1130" s="82" t="str">
        <f t="shared" si="225"/>
        <v/>
      </c>
      <c r="L1130" s="82" t="str">
        <f t="shared" si="226"/>
        <v/>
      </c>
      <c r="O1130" s="108"/>
      <c r="P1130" s="109"/>
      <c r="Q1130" s="109"/>
      <c r="R1130" s="110"/>
      <c r="S1130" s="110"/>
    </row>
    <row r="1131" spans="1:19" ht="15.75" customHeight="1" x14ac:dyDescent="0.2">
      <c r="A1131" s="211">
        <v>45113</v>
      </c>
      <c r="B1131" s="281">
        <v>1104.46793</v>
      </c>
      <c r="C1131" s="281">
        <v>1216.7996419999999</v>
      </c>
      <c r="D1131" s="281">
        <v>1221.5601799999999</v>
      </c>
      <c r="E1131" s="281">
        <v>1080.39696</v>
      </c>
      <c r="F1131" s="281">
        <v>1213.4556399999999</v>
      </c>
      <c r="G1131" s="82">
        <f t="shared" si="221"/>
        <v>2.407096999999999E-2</v>
      </c>
      <c r="H1131" s="82">
        <f t="shared" si="222"/>
        <v>3.344002000000046E-3</v>
      </c>
      <c r="I1131" s="82">
        <f t="shared" si="223"/>
        <v>8.104540000000042E-3</v>
      </c>
      <c r="J1131" s="82" t="str">
        <f t="shared" si="224"/>
        <v/>
      </c>
      <c r="K1131" s="82" t="str">
        <f t="shared" si="225"/>
        <v/>
      </c>
      <c r="L1131" s="82" t="str">
        <f t="shared" si="226"/>
        <v/>
      </c>
      <c r="O1131" s="108"/>
      <c r="P1131" s="109"/>
      <c r="Q1131" s="109"/>
      <c r="R1131" s="110"/>
      <c r="S1131" s="110"/>
    </row>
    <row r="1132" spans="1:19" ht="15.75" customHeight="1" x14ac:dyDescent="0.2">
      <c r="A1132" s="211">
        <v>45114</v>
      </c>
      <c r="B1132" s="281">
        <v>1100.6122600000001</v>
      </c>
      <c r="C1132" s="281">
        <v>1212.2671780000001</v>
      </c>
      <c r="D1132" s="281">
        <v>1217.0666389999999</v>
      </c>
      <c r="E1132" s="281">
        <v>1076.628332</v>
      </c>
      <c r="F1132" s="281">
        <v>1209.222878</v>
      </c>
      <c r="G1132" s="82">
        <f t="shared" si="221"/>
        <v>2.3983928000000106E-2</v>
      </c>
      <c r="H1132" s="82">
        <f t="shared" si="222"/>
        <v>3.044300000000021E-3</v>
      </c>
      <c r="I1132" s="82">
        <f t="shared" si="223"/>
        <v>7.8437609999998589E-3</v>
      </c>
      <c r="J1132" s="82" t="str">
        <f t="shared" si="224"/>
        <v/>
      </c>
      <c r="K1132" s="82" t="str">
        <f t="shared" si="225"/>
        <v/>
      </c>
      <c r="L1132" s="82" t="str">
        <f t="shared" si="226"/>
        <v/>
      </c>
      <c r="O1132" s="108"/>
      <c r="P1132" s="109"/>
      <c r="Q1132" s="109"/>
      <c r="R1132" s="110"/>
      <c r="S1132" s="110"/>
    </row>
    <row r="1133" spans="1:19" ht="15.75" customHeight="1" x14ac:dyDescent="0.2">
      <c r="A1133" s="211">
        <v>45117</v>
      </c>
      <c r="B1133" s="281">
        <v>1102.51225</v>
      </c>
      <c r="C1133" s="281">
        <v>1214.087595</v>
      </c>
      <c r="D1133" s="281">
        <v>1218.948478</v>
      </c>
      <c r="E1133" s="281">
        <v>1078.496069</v>
      </c>
      <c r="F1133" s="281">
        <v>1211.3206399999999</v>
      </c>
      <c r="G1133" s="82">
        <f t="shared" si="221"/>
        <v>2.4016180999999959E-2</v>
      </c>
      <c r="H1133" s="82">
        <f t="shared" si="222"/>
        <v>2.7669550000000527E-3</v>
      </c>
      <c r="I1133" s="82">
        <f t="shared" si="223"/>
        <v>7.6278380000001107E-3</v>
      </c>
      <c r="J1133" s="82" t="str">
        <f t="shared" si="224"/>
        <v/>
      </c>
      <c r="K1133" s="82" t="str">
        <f t="shared" si="225"/>
        <v/>
      </c>
      <c r="L1133" s="82" t="str">
        <f t="shared" si="226"/>
        <v/>
      </c>
      <c r="O1133" s="108"/>
      <c r="P1133" s="109"/>
      <c r="Q1133" s="109"/>
      <c r="R1133" s="110"/>
      <c r="S1133" s="110"/>
    </row>
    <row r="1134" spans="1:19" ht="15.75" customHeight="1" x14ac:dyDescent="0.2">
      <c r="A1134" s="211">
        <v>45118</v>
      </c>
      <c r="B1134" s="281">
        <v>1103.61142</v>
      </c>
      <c r="C1134" s="281">
        <v>1216.15308</v>
      </c>
      <c r="D1134" s="281">
        <v>1220.8519630000001</v>
      </c>
      <c r="E1134" s="281">
        <v>1079.4934760000001</v>
      </c>
      <c r="F1134" s="281">
        <v>1212.440885</v>
      </c>
      <c r="G1134" s="82">
        <f t="shared" si="221"/>
        <v>2.4117943999999853E-2</v>
      </c>
      <c r="H1134" s="82">
        <f t="shared" si="222"/>
        <v>3.7121950000000652E-3</v>
      </c>
      <c r="I1134" s="82">
        <f t="shared" si="223"/>
        <v>8.4110780000000891E-3</v>
      </c>
      <c r="J1134" s="82" t="str">
        <f t="shared" si="224"/>
        <v/>
      </c>
      <c r="K1134" s="82" t="str">
        <f t="shared" si="225"/>
        <v/>
      </c>
      <c r="L1134" s="82" t="str">
        <f t="shared" si="226"/>
        <v/>
      </c>
      <c r="O1134" s="108"/>
      <c r="P1134" s="109"/>
      <c r="Q1134" s="109"/>
      <c r="R1134" s="110"/>
      <c r="S1134" s="110"/>
    </row>
    <row r="1135" spans="1:19" ht="15.75" customHeight="1" x14ac:dyDescent="0.2">
      <c r="A1135" s="211">
        <v>45119</v>
      </c>
      <c r="B1135" s="281">
        <v>1111.60736</v>
      </c>
      <c r="C1135" s="281">
        <v>1225.8975829999999</v>
      </c>
      <c r="D1135" s="281">
        <v>1230.4484259999999</v>
      </c>
      <c r="E1135" s="281">
        <v>1087.5766410000001</v>
      </c>
      <c r="F1135" s="281">
        <v>1221.51955</v>
      </c>
      <c r="G1135" s="82">
        <f t="shared" si="221"/>
        <v>2.4030718999999864E-2</v>
      </c>
      <c r="H1135" s="82">
        <f t="shared" si="222"/>
        <v>4.3780329999999592E-3</v>
      </c>
      <c r="I1135" s="82">
        <f t="shared" si="223"/>
        <v>8.928875999999945E-3</v>
      </c>
      <c r="J1135" s="82" t="str">
        <f t="shared" si="224"/>
        <v/>
      </c>
      <c r="K1135" s="82" t="str">
        <f t="shared" si="225"/>
        <v/>
      </c>
      <c r="L1135" s="82" t="str">
        <f t="shared" si="226"/>
        <v/>
      </c>
      <c r="O1135" s="108"/>
      <c r="P1135" s="109"/>
      <c r="Q1135" s="109"/>
      <c r="R1135" s="110"/>
      <c r="S1135" s="110"/>
    </row>
    <row r="1136" spans="1:19" ht="15.75" customHeight="1" x14ac:dyDescent="0.2">
      <c r="A1136" s="211">
        <v>45120</v>
      </c>
      <c r="B1136" s="281">
        <v>1118.037662</v>
      </c>
      <c r="C1136" s="281">
        <v>1233.7282760000001</v>
      </c>
      <c r="D1136" s="281">
        <v>1238.1611969999999</v>
      </c>
      <c r="E1136" s="281">
        <v>1094.1436639999999</v>
      </c>
      <c r="F1136" s="281">
        <v>1228.8953489999999</v>
      </c>
      <c r="G1136" s="82">
        <f t="shared" si="221"/>
        <v>2.389399800000001E-2</v>
      </c>
      <c r="H1136" s="82">
        <f t="shared" si="222"/>
        <v>4.8329270000001543E-3</v>
      </c>
      <c r="I1136" s="82">
        <f t="shared" si="223"/>
        <v>9.2658480000000053E-3</v>
      </c>
      <c r="J1136" s="82" t="str">
        <f t="shared" si="224"/>
        <v/>
      </c>
      <c r="K1136" s="82" t="str">
        <f t="shared" si="225"/>
        <v/>
      </c>
      <c r="L1136" s="82" t="str">
        <f t="shared" si="226"/>
        <v/>
      </c>
      <c r="O1136" s="108"/>
      <c r="P1136" s="109"/>
      <c r="Q1136" s="109"/>
      <c r="R1136" s="110"/>
      <c r="S1136" s="110"/>
    </row>
    <row r="1137" spans="1:19" ht="15.75" customHeight="1" x14ac:dyDescent="0.2">
      <c r="A1137" s="211">
        <v>45121</v>
      </c>
      <c r="B1137" s="281">
        <v>1118.04973</v>
      </c>
      <c r="C1137" s="281">
        <v>1233.822011</v>
      </c>
      <c r="D1137" s="281">
        <v>1238.239288</v>
      </c>
      <c r="E1137" s="281">
        <v>1093.898005</v>
      </c>
      <c r="F1137" s="281">
        <v>1228.619436</v>
      </c>
      <c r="G1137" s="82">
        <f t="shared" si="221"/>
        <v>2.4151724999999943E-2</v>
      </c>
      <c r="H1137" s="82">
        <f t="shared" si="222"/>
        <v>5.2025750000000244E-3</v>
      </c>
      <c r="I1137" s="82">
        <f t="shared" si="223"/>
        <v>9.6198520000000363E-3</v>
      </c>
      <c r="J1137" s="82" t="str">
        <f t="shared" si="224"/>
        <v/>
      </c>
      <c r="K1137" s="82" t="str">
        <f t="shared" si="225"/>
        <v/>
      </c>
      <c r="L1137" s="82" t="str">
        <f t="shared" si="226"/>
        <v/>
      </c>
      <c r="O1137" s="108"/>
      <c r="P1137" s="109"/>
      <c r="Q1137" s="109"/>
      <c r="R1137" s="110"/>
      <c r="S1137" s="110"/>
    </row>
    <row r="1138" spans="1:19" ht="15.75" customHeight="1" x14ac:dyDescent="0.2">
      <c r="A1138" s="211">
        <v>45124</v>
      </c>
      <c r="B1138" s="281">
        <v>1117.09302</v>
      </c>
      <c r="C1138" s="281">
        <v>1232.3621619999999</v>
      </c>
      <c r="D1138" s="281">
        <v>1236.8545039999999</v>
      </c>
      <c r="E1138" s="281">
        <v>1092.8985769999999</v>
      </c>
      <c r="F1138" s="281">
        <v>1227.4969209999999</v>
      </c>
      <c r="G1138" s="82">
        <f t="shared" si="221"/>
        <v>2.4194443000000093E-2</v>
      </c>
      <c r="H1138" s="82">
        <f t="shared" si="222"/>
        <v>4.865240999999969E-3</v>
      </c>
      <c r="I1138" s="82">
        <f t="shared" si="223"/>
        <v>9.3575829999999766E-3</v>
      </c>
      <c r="J1138" s="82" t="str">
        <f t="shared" si="224"/>
        <v/>
      </c>
      <c r="K1138" s="82" t="str">
        <f t="shared" si="225"/>
        <v/>
      </c>
      <c r="L1138" s="82" t="str">
        <f t="shared" si="226"/>
        <v/>
      </c>
      <c r="O1138" s="108"/>
      <c r="P1138" s="109"/>
      <c r="Q1138" s="109"/>
      <c r="R1138" s="110"/>
      <c r="S1138" s="110"/>
    </row>
    <row r="1139" spans="1:19" ht="15.75" customHeight="1" x14ac:dyDescent="0.2">
      <c r="A1139" s="211">
        <v>45125</v>
      </c>
      <c r="B1139" s="281">
        <v>1119.46642</v>
      </c>
      <c r="C1139" s="281">
        <v>1235.6626819999999</v>
      </c>
      <c r="D1139" s="281">
        <v>1240.0314510000001</v>
      </c>
      <c r="E1139" s="281">
        <v>1095.245091</v>
      </c>
      <c r="F1139" s="281">
        <v>1230.132425</v>
      </c>
      <c r="G1139" s="82">
        <f t="shared" si="221"/>
        <v>2.4221328999999969E-2</v>
      </c>
      <c r="H1139" s="82">
        <f t="shared" si="222"/>
        <v>5.5302569999998927E-3</v>
      </c>
      <c r="I1139" s="82">
        <f t="shared" si="223"/>
        <v>9.8990260000000486E-3</v>
      </c>
      <c r="J1139" s="82" t="str">
        <f t="shared" si="224"/>
        <v/>
      </c>
      <c r="K1139" s="82" t="str">
        <f t="shared" si="225"/>
        <v/>
      </c>
      <c r="L1139" s="82" t="str">
        <f t="shared" si="226"/>
        <v/>
      </c>
      <c r="O1139" s="108"/>
      <c r="P1139" s="109"/>
      <c r="Q1139" s="109"/>
      <c r="R1139" s="110"/>
      <c r="S1139" s="110"/>
    </row>
    <row r="1140" spans="1:19" ht="15.75" customHeight="1" x14ac:dyDescent="0.2">
      <c r="A1140" s="211">
        <v>45126</v>
      </c>
      <c r="B1140" s="281">
        <v>1122.29249</v>
      </c>
      <c r="C1140" s="281">
        <v>1238.67848</v>
      </c>
      <c r="D1140" s="281">
        <v>1243.078495</v>
      </c>
      <c r="E1140" s="281">
        <v>1098.167512</v>
      </c>
      <c r="F1140" s="281">
        <v>1233.414763</v>
      </c>
      <c r="G1140" s="82">
        <f t="shared" si="221"/>
        <v>2.4124978000000054E-2</v>
      </c>
      <c r="H1140" s="82">
        <f t="shared" si="222"/>
        <v>5.2637170000000427E-3</v>
      </c>
      <c r="I1140" s="82">
        <f t="shared" si="223"/>
        <v>9.6637319999999822E-3</v>
      </c>
      <c r="J1140" s="82" t="str">
        <f t="shared" si="224"/>
        <v/>
      </c>
      <c r="K1140" s="82" t="str">
        <f t="shared" si="225"/>
        <v/>
      </c>
      <c r="L1140" s="82" t="str">
        <f t="shared" si="226"/>
        <v/>
      </c>
      <c r="O1140" s="108"/>
      <c r="P1140" s="109"/>
      <c r="Q1140" s="109"/>
      <c r="R1140" s="110"/>
      <c r="S1140" s="110"/>
    </row>
    <row r="1141" spans="1:19" ht="15.75" customHeight="1" x14ac:dyDescent="0.2">
      <c r="A1141" s="211">
        <v>45127</v>
      </c>
      <c r="B1141" s="281">
        <v>1114.9085399999999</v>
      </c>
      <c r="C1141" s="281">
        <v>1230.6511660000001</v>
      </c>
      <c r="D1141" s="281">
        <v>1234.9983520000001</v>
      </c>
      <c r="E1141" s="281">
        <v>1090.6901009999999</v>
      </c>
      <c r="F1141" s="281">
        <v>1225.0164560000001</v>
      </c>
      <c r="G1141" s="82">
        <f t="shared" si="221"/>
        <v>2.4218438999999991E-2</v>
      </c>
      <c r="H1141" s="82">
        <f t="shared" si="222"/>
        <v>5.634710000000041E-3</v>
      </c>
      <c r="I1141" s="82">
        <f t="shared" si="223"/>
        <v>9.9818960000000057E-3</v>
      </c>
      <c r="J1141" s="82" t="str">
        <f t="shared" si="224"/>
        <v/>
      </c>
      <c r="K1141" s="82" t="str">
        <f t="shared" si="225"/>
        <v/>
      </c>
      <c r="L1141" s="82" t="str">
        <f t="shared" si="226"/>
        <v/>
      </c>
      <c r="O1141" s="108"/>
      <c r="P1141" s="109"/>
      <c r="Q1141" s="109"/>
      <c r="R1141" s="110"/>
      <c r="S1141" s="110"/>
    </row>
    <row r="1142" spans="1:19" ht="15.75" customHeight="1" x14ac:dyDescent="0.2">
      <c r="A1142" s="211">
        <v>45128</v>
      </c>
      <c r="B1142" s="281">
        <v>1120.37806</v>
      </c>
      <c r="C1142" s="281">
        <v>1236.0090110000001</v>
      </c>
      <c r="D1142" s="281">
        <v>1240.5101079999999</v>
      </c>
      <c r="E1142" s="281">
        <v>1096.281628</v>
      </c>
      <c r="F1142" s="281">
        <v>1231.296619</v>
      </c>
      <c r="G1142" s="82">
        <f t="shared" si="221"/>
        <v>2.409643200000005E-2</v>
      </c>
      <c r="H1142" s="82">
        <f t="shared" si="222"/>
        <v>4.7123920000001363E-3</v>
      </c>
      <c r="I1142" s="82">
        <f t="shared" si="223"/>
        <v>9.213488999999981E-3</v>
      </c>
      <c r="J1142" s="82" t="str">
        <f t="shared" si="224"/>
        <v/>
      </c>
      <c r="K1142" s="82" t="str">
        <f t="shared" si="225"/>
        <v/>
      </c>
      <c r="L1142" s="82" t="str">
        <f t="shared" si="226"/>
        <v/>
      </c>
      <c r="O1142" s="108"/>
      <c r="P1142" s="109"/>
      <c r="Q1142" s="109"/>
      <c r="R1142" s="110"/>
      <c r="S1142" s="110"/>
    </row>
    <row r="1143" spans="1:19" ht="15.75" customHeight="1" x14ac:dyDescent="0.2">
      <c r="A1143" s="211">
        <v>45131</v>
      </c>
      <c r="B1143" s="281">
        <v>1116.7366099999999</v>
      </c>
      <c r="C1143" s="281">
        <v>1232.933305</v>
      </c>
      <c r="D1143" s="281">
        <v>1237.23605</v>
      </c>
      <c r="E1143" s="281">
        <v>1092.4439580000001</v>
      </c>
      <c r="F1143" s="281">
        <v>1226.986312</v>
      </c>
      <c r="G1143" s="82">
        <f t="shared" si="221"/>
        <v>2.4292651999999863E-2</v>
      </c>
      <c r="H1143" s="82">
        <f t="shared" si="222"/>
        <v>5.9469930000000202E-3</v>
      </c>
      <c r="I1143" s="82">
        <f t="shared" si="223"/>
        <v>1.0249737999999979E-2</v>
      </c>
      <c r="J1143" s="82" t="str">
        <f t="shared" si="224"/>
        <v/>
      </c>
      <c r="K1143" s="82" t="str">
        <f t="shared" si="225"/>
        <v/>
      </c>
      <c r="L1143" s="82" t="str">
        <f t="shared" si="226"/>
        <v/>
      </c>
      <c r="O1143" s="108"/>
      <c r="P1143" s="109"/>
      <c r="Q1143" s="109"/>
      <c r="R1143" s="110"/>
      <c r="S1143" s="110"/>
    </row>
    <row r="1144" spans="1:19" ht="15.75" customHeight="1" x14ac:dyDescent="0.2">
      <c r="A1144" s="211">
        <v>45132</v>
      </c>
      <c r="B1144" s="281">
        <v>1116.0402200000001</v>
      </c>
      <c r="C1144" s="281">
        <v>1231.5409110000001</v>
      </c>
      <c r="D1144" s="281">
        <v>1235.9626410000001</v>
      </c>
      <c r="E1144" s="281">
        <v>1091.5344829999999</v>
      </c>
      <c r="F1144" s="281">
        <v>1225.9648279999999</v>
      </c>
      <c r="G1144" s="82">
        <f t="shared" si="221"/>
        <v>2.450573700000018E-2</v>
      </c>
      <c r="H1144" s="82">
        <f t="shared" si="222"/>
        <v>5.5760830000001534E-3</v>
      </c>
      <c r="I1144" s="82">
        <f t="shared" si="223"/>
        <v>9.9978130000001782E-3</v>
      </c>
      <c r="J1144" s="82" t="str">
        <f t="shared" si="224"/>
        <v/>
      </c>
      <c r="K1144" s="82" t="str">
        <f t="shared" si="225"/>
        <v/>
      </c>
      <c r="L1144" s="82" t="str">
        <f t="shared" si="226"/>
        <v/>
      </c>
      <c r="O1144" s="108"/>
      <c r="P1144" s="109"/>
      <c r="Q1144" s="109"/>
      <c r="R1144" s="110"/>
      <c r="S1144" s="110"/>
    </row>
    <row r="1145" spans="1:19" ht="15.75" customHeight="1" x14ac:dyDescent="0.2">
      <c r="A1145" s="211">
        <v>45133</v>
      </c>
      <c r="B1145" s="281">
        <v>1118.8249699999999</v>
      </c>
      <c r="C1145" s="281">
        <v>1235.4179349999999</v>
      </c>
      <c r="D1145" s="281">
        <v>1239.6938029999999</v>
      </c>
      <c r="E1145" s="281">
        <v>1094.3611550000001</v>
      </c>
      <c r="F1145" s="281">
        <v>1229.1396259999999</v>
      </c>
      <c r="G1145" s="82">
        <f t="shared" si="221"/>
        <v>2.446381499999984E-2</v>
      </c>
      <c r="H1145" s="82">
        <f t="shared" si="222"/>
        <v>6.2783090000000357E-3</v>
      </c>
      <c r="I1145" s="82">
        <f t="shared" si="223"/>
        <v>1.0554176999999982E-2</v>
      </c>
      <c r="J1145" s="82" t="str">
        <f t="shared" si="224"/>
        <v/>
      </c>
      <c r="K1145" s="82" t="str">
        <f t="shared" si="225"/>
        <v/>
      </c>
      <c r="L1145" s="82" t="str">
        <f t="shared" si="226"/>
        <v/>
      </c>
      <c r="O1145" s="108"/>
      <c r="P1145" s="109"/>
      <c r="Q1145" s="109"/>
      <c r="R1145" s="110"/>
      <c r="S1145" s="110"/>
    </row>
    <row r="1146" spans="1:19" ht="15.75" customHeight="1" x14ac:dyDescent="0.2">
      <c r="A1146" s="211">
        <v>45134</v>
      </c>
      <c r="B1146" s="281">
        <v>1111.4576830000001</v>
      </c>
      <c r="C1146" s="281">
        <v>1227.0252410000001</v>
      </c>
      <c r="D1146" s="281">
        <v>1231.3232290000001</v>
      </c>
      <c r="E1146" s="281">
        <v>1086.7181880000001</v>
      </c>
      <c r="F1146" s="281">
        <v>1220.5553729999999</v>
      </c>
      <c r="G1146" s="82">
        <f t="shared" si="221"/>
        <v>2.4739495000000035E-2</v>
      </c>
      <c r="H1146" s="82">
        <f t="shared" si="222"/>
        <v>6.4698680000001329E-3</v>
      </c>
      <c r="I1146" s="82">
        <f t="shared" si="223"/>
        <v>1.0767856000000166E-2</v>
      </c>
      <c r="J1146" s="82" t="str">
        <f t="shared" si="224"/>
        <v/>
      </c>
      <c r="K1146" s="82" t="str">
        <f t="shared" si="225"/>
        <v/>
      </c>
      <c r="L1146" s="82" t="str">
        <f t="shared" si="226"/>
        <v/>
      </c>
      <c r="O1146" s="108"/>
      <c r="P1146" s="109"/>
      <c r="Q1146" s="109"/>
      <c r="R1146" s="110"/>
      <c r="S1146" s="110"/>
    </row>
    <row r="1147" spans="1:19" ht="15.75" customHeight="1" x14ac:dyDescent="0.2">
      <c r="A1147" s="211">
        <v>45135</v>
      </c>
      <c r="B1147" s="281">
        <v>1119.758</v>
      </c>
      <c r="C1147" s="281">
        <v>1236.302514</v>
      </c>
      <c r="D1147" s="281">
        <v>1240.610375</v>
      </c>
      <c r="E1147" s="281">
        <v>1094.9411829999999</v>
      </c>
      <c r="F1147" s="281">
        <v>1229.7910890000001</v>
      </c>
      <c r="G1147" s="82">
        <f t="shared" si="221"/>
        <v>2.481681700000013E-2</v>
      </c>
      <c r="H1147" s="82">
        <f t="shared" si="222"/>
        <v>6.5114249999999171E-3</v>
      </c>
      <c r="I1147" s="82">
        <f t="shared" si="223"/>
        <v>1.0819285999999919E-2</v>
      </c>
      <c r="J1147" s="82" t="str">
        <f t="shared" si="224"/>
        <v/>
      </c>
      <c r="K1147" s="82" t="str">
        <f t="shared" si="225"/>
        <v/>
      </c>
      <c r="L1147" s="82" t="str">
        <f t="shared" si="226"/>
        <v/>
      </c>
      <c r="O1147" s="108"/>
      <c r="P1147" s="109"/>
      <c r="Q1147" s="109"/>
      <c r="R1147" s="110"/>
      <c r="S1147" s="110"/>
    </row>
    <row r="1148" spans="1:19" ht="15.75" customHeight="1" x14ac:dyDescent="0.2">
      <c r="A1148" s="211">
        <v>45138</v>
      </c>
      <c r="B1148" s="281">
        <v>1122.111265</v>
      </c>
      <c r="C1148" s="281">
        <v>1239.573609</v>
      </c>
      <c r="D1148" s="281">
        <v>1243.759223</v>
      </c>
      <c r="E1148" s="281">
        <v>1097.5678700000001</v>
      </c>
      <c r="F1148" s="281">
        <v>1232.7412710000001</v>
      </c>
      <c r="G1148" s="82">
        <f t="shared" si="221"/>
        <v>2.4543394999999919E-2</v>
      </c>
      <c r="H1148" s="82">
        <f t="shared" si="222"/>
        <v>6.8323379999999361E-3</v>
      </c>
      <c r="I1148" s="82">
        <f t="shared" si="223"/>
        <v>1.1017951999999923E-2</v>
      </c>
      <c r="J1148" s="82" t="str">
        <f t="shared" si="224"/>
        <v/>
      </c>
      <c r="K1148" s="82" t="str">
        <f t="shared" si="225"/>
        <v/>
      </c>
      <c r="L1148" s="82" t="str">
        <f t="shared" si="226"/>
        <v/>
      </c>
      <c r="O1148" s="108"/>
      <c r="P1148" s="109"/>
      <c r="Q1148" s="109"/>
      <c r="R1148" s="110"/>
      <c r="S1148" s="110"/>
    </row>
    <row r="1149" spans="1:19" ht="15.75" customHeight="1" x14ac:dyDescent="0.2">
      <c r="A1149" s="211">
        <v>45139</v>
      </c>
      <c r="B1149" s="281">
        <v>1118.2125699999999</v>
      </c>
      <c r="C1149" s="281">
        <v>1234.1891499999999</v>
      </c>
      <c r="D1149" s="281">
        <v>1238.5704969999999</v>
      </c>
      <c r="E1149" s="281">
        <v>1093.334758</v>
      </c>
      <c r="F1149" s="281">
        <v>1227.986821</v>
      </c>
      <c r="G1149" s="82">
        <f t="shared" si="221"/>
        <v>2.4877811999999951E-2</v>
      </c>
      <c r="H1149" s="82">
        <f t="shared" si="222"/>
        <v>6.2023289999999631E-3</v>
      </c>
      <c r="I1149" s="82">
        <f t="shared" si="223"/>
        <v>1.0583675999999969E-2</v>
      </c>
      <c r="J1149" s="82" t="str">
        <f t="shared" si="224"/>
        <v/>
      </c>
      <c r="K1149" s="82" t="str">
        <f t="shared" si="225"/>
        <v/>
      </c>
      <c r="L1149" s="82" t="str">
        <f t="shared" si="226"/>
        <v/>
      </c>
      <c r="O1149" s="108"/>
      <c r="P1149" s="109"/>
      <c r="Q1149" s="109"/>
      <c r="R1149" s="110"/>
      <c r="S1149" s="110"/>
    </row>
    <row r="1150" spans="1:19" ht="15.75" customHeight="1" x14ac:dyDescent="0.2">
      <c r="A1150" s="211">
        <v>45140</v>
      </c>
      <c r="B1150" s="281">
        <v>1110.774445</v>
      </c>
      <c r="C1150" s="281">
        <v>1225.8440250000001</v>
      </c>
      <c r="D1150" s="281">
        <v>1230.2226760000001</v>
      </c>
      <c r="E1150" s="281">
        <v>1086.101737</v>
      </c>
      <c r="F1150" s="281">
        <v>1219.8630009999999</v>
      </c>
      <c r="G1150" s="82">
        <f t="shared" si="221"/>
        <v>2.4672708000000057E-2</v>
      </c>
      <c r="H1150" s="82">
        <f t="shared" si="222"/>
        <v>5.981024000000161E-3</v>
      </c>
      <c r="I1150" s="82">
        <f t="shared" si="223"/>
        <v>1.0359675000000151E-2</v>
      </c>
      <c r="J1150" s="82" t="str">
        <f t="shared" si="224"/>
        <v/>
      </c>
      <c r="K1150" s="82" t="str">
        <f t="shared" si="225"/>
        <v/>
      </c>
      <c r="L1150" s="82" t="str">
        <f t="shared" si="226"/>
        <v/>
      </c>
      <c r="O1150" s="108"/>
      <c r="P1150" s="109"/>
      <c r="Q1150" s="109"/>
      <c r="R1150" s="110"/>
      <c r="S1150" s="110"/>
    </row>
    <row r="1151" spans="1:19" ht="15.75" customHeight="1" x14ac:dyDescent="0.2">
      <c r="A1151" s="211">
        <v>45141</v>
      </c>
      <c r="B1151" s="281">
        <v>1104.5097310000001</v>
      </c>
      <c r="C1151" s="281">
        <v>1219.265889</v>
      </c>
      <c r="D1151" s="281">
        <v>1223.5543680000001</v>
      </c>
      <c r="E1151" s="281">
        <v>1079.5577479999999</v>
      </c>
      <c r="F1151" s="281">
        <v>1212.513072</v>
      </c>
      <c r="G1151" s="82">
        <f t="shared" si="221"/>
        <v>2.4951983000000153E-2</v>
      </c>
      <c r="H1151" s="82">
        <f t="shared" si="222"/>
        <v>6.7528170000000498E-3</v>
      </c>
      <c r="I1151" s="82">
        <f t="shared" si="223"/>
        <v>1.1041296000000101E-2</v>
      </c>
      <c r="J1151" s="82" t="str">
        <f t="shared" si="224"/>
        <v/>
      </c>
      <c r="K1151" s="82" t="str">
        <f t="shared" si="225"/>
        <v/>
      </c>
      <c r="L1151" s="82" t="str">
        <f t="shared" si="226"/>
        <v/>
      </c>
      <c r="O1151" s="108"/>
      <c r="P1151" s="109"/>
      <c r="Q1151" s="109"/>
      <c r="R1151" s="110"/>
      <c r="S1151" s="110"/>
    </row>
    <row r="1152" spans="1:19" ht="15.75" customHeight="1" x14ac:dyDescent="0.2">
      <c r="A1152" s="211">
        <v>45142</v>
      </c>
      <c r="B1152" s="281">
        <v>1112.440445</v>
      </c>
      <c r="C1152" s="281">
        <v>1228.282455</v>
      </c>
      <c r="D1152" s="281">
        <v>1232.55063</v>
      </c>
      <c r="E1152" s="281">
        <v>1087.9871290000001</v>
      </c>
      <c r="F1152" s="281">
        <v>1221.980593</v>
      </c>
      <c r="G1152" s="82">
        <f t="shared" si="221"/>
        <v>2.445331599999986E-2</v>
      </c>
      <c r="H1152" s="82">
        <f t="shared" si="222"/>
        <v>6.3018620000000278E-3</v>
      </c>
      <c r="I1152" s="82">
        <f t="shared" si="223"/>
        <v>1.0570036999999956E-2</v>
      </c>
      <c r="J1152" s="82" t="str">
        <f t="shared" si="224"/>
        <v/>
      </c>
      <c r="K1152" s="82" t="str">
        <f t="shared" si="225"/>
        <v/>
      </c>
      <c r="L1152" s="82" t="str">
        <f t="shared" si="226"/>
        <v/>
      </c>
      <c r="O1152" s="108"/>
      <c r="P1152" s="109"/>
      <c r="Q1152" s="109"/>
      <c r="R1152" s="110"/>
      <c r="S1152" s="110"/>
    </row>
    <row r="1153" spans="1:19" ht="15.75" customHeight="1" x14ac:dyDescent="0.2">
      <c r="A1153" s="211">
        <v>45146</v>
      </c>
      <c r="B1153" s="281">
        <v>1114.133685</v>
      </c>
      <c r="C1153" s="281">
        <v>1229.346847</v>
      </c>
      <c r="D1153" s="281">
        <v>1233.7786269999999</v>
      </c>
      <c r="E1153" s="281">
        <v>1089.571704</v>
      </c>
      <c r="F1153" s="281">
        <v>1223.7603200000001</v>
      </c>
      <c r="G1153" s="82">
        <f t="shared" si="221"/>
        <v>2.4561981000000059E-2</v>
      </c>
      <c r="H1153" s="82">
        <f t="shared" si="222"/>
        <v>5.5865269999999323E-3</v>
      </c>
      <c r="I1153" s="82">
        <f t="shared" si="223"/>
        <v>1.0018306999999822E-2</v>
      </c>
      <c r="J1153" s="82" t="str">
        <f t="shared" si="224"/>
        <v/>
      </c>
      <c r="K1153" s="82" t="str">
        <f t="shared" si="225"/>
        <v/>
      </c>
      <c r="L1153" s="82" t="str">
        <f t="shared" si="226"/>
        <v/>
      </c>
      <c r="O1153" s="108"/>
      <c r="P1153" s="109"/>
      <c r="Q1153" s="109"/>
      <c r="R1153" s="110"/>
      <c r="S1153" s="110"/>
    </row>
    <row r="1154" spans="1:19" ht="15.75" customHeight="1" x14ac:dyDescent="0.2">
      <c r="A1154" s="211">
        <v>45147</v>
      </c>
      <c r="B1154" s="281">
        <v>1114.7055250000001</v>
      </c>
      <c r="C1154" s="281">
        <v>1229.9813590000001</v>
      </c>
      <c r="D1154" s="281">
        <v>1234.414724</v>
      </c>
      <c r="E1154" s="281">
        <v>1090.3742299999999</v>
      </c>
      <c r="F1154" s="281">
        <v>1224.6616819999999</v>
      </c>
      <c r="G1154" s="82">
        <f t="shared" si="221"/>
        <v>2.4331295000000183E-2</v>
      </c>
      <c r="H1154" s="82">
        <f t="shared" si="222"/>
        <v>5.3196770000001831E-3</v>
      </c>
      <c r="I1154" s="82">
        <f t="shared" si="223"/>
        <v>9.7530420000000503E-3</v>
      </c>
      <c r="J1154" s="82" t="str">
        <f t="shared" si="224"/>
        <v/>
      </c>
      <c r="K1154" s="82" t="str">
        <f t="shared" si="225"/>
        <v/>
      </c>
      <c r="L1154" s="82" t="str">
        <f t="shared" si="226"/>
        <v/>
      </c>
      <c r="O1154" s="108"/>
      <c r="P1154" s="109"/>
      <c r="Q1154" s="109"/>
      <c r="R1154" s="110"/>
      <c r="S1154" s="110"/>
    </row>
    <row r="1155" spans="1:19" ht="15.75" customHeight="1" x14ac:dyDescent="0.2">
      <c r="A1155" s="211">
        <v>45148</v>
      </c>
      <c r="B1155" s="281">
        <v>1113.6206549999999</v>
      </c>
      <c r="C1155" s="281">
        <v>1228.5223129999999</v>
      </c>
      <c r="D1155" s="281">
        <v>1233.0024820000001</v>
      </c>
      <c r="E1155" s="281">
        <v>1089.132214</v>
      </c>
      <c r="F1155" s="281">
        <v>1223.266703</v>
      </c>
      <c r="G1155" s="82">
        <f t="shared" ref="G1155:G1218" si="227">IF((B1155-$E1155)/1000 &gt; 0, (B1155-$E1155)/1000, "")</f>
        <v>2.4488440999999965E-2</v>
      </c>
      <c r="H1155" s="82">
        <f t="shared" ref="H1155:H1218" si="228">IF((C1155-$F1155)/1000 &gt; 0, (C1155-$F1155)/1000, "")</f>
        <v>5.2556099999999332E-3</v>
      </c>
      <c r="I1155" s="82">
        <f t="shared" ref="I1155:I1218" si="229">IF((D1155-$F1155)/1000 &gt; 0, (D1155-$F1155)/1000, "")</f>
        <v>9.7357790000000936E-3</v>
      </c>
      <c r="J1155" s="82" t="str">
        <f t="shared" ref="J1155:J1218" si="230">IF((B1155-$E1155)/1000 &lt; 0, (B1155-$E1155)/1000, "")</f>
        <v/>
      </c>
      <c r="K1155" s="82" t="str">
        <f t="shared" ref="K1155:K1218" si="231">IF((C1155-$F1155)/1000 &lt; 0, (C1155-$F1155)/1000, "")</f>
        <v/>
      </c>
      <c r="L1155" s="82" t="str">
        <f t="shared" ref="L1155:L1218" si="232">IF((D1155-$F1155)/1000 &lt; 0, (D1155-$F1155)/1000, "")</f>
        <v/>
      </c>
      <c r="O1155" s="108"/>
      <c r="P1155" s="109"/>
      <c r="Q1155" s="109"/>
      <c r="R1155" s="110"/>
      <c r="S1155" s="110"/>
    </row>
    <row r="1156" spans="1:19" ht="15.75" customHeight="1" x14ac:dyDescent="0.2">
      <c r="A1156" s="211">
        <v>45149</v>
      </c>
      <c r="B1156" s="281">
        <v>1110.5019050000001</v>
      </c>
      <c r="C1156" s="281">
        <v>1224.9019149999999</v>
      </c>
      <c r="D1156" s="281">
        <v>1229.4046330000001</v>
      </c>
      <c r="E1156" s="281">
        <v>1085.999875</v>
      </c>
      <c r="F1156" s="281">
        <v>1219.7485939999999</v>
      </c>
      <c r="G1156" s="82">
        <f t="shared" si="227"/>
        <v>2.4502030000000105E-2</v>
      </c>
      <c r="H1156" s="82">
        <f t="shared" si="228"/>
        <v>5.153321000000005E-3</v>
      </c>
      <c r="I1156" s="82">
        <f t="shared" si="229"/>
        <v>9.6560390000001925E-3</v>
      </c>
      <c r="J1156" s="82" t="str">
        <f t="shared" si="230"/>
        <v/>
      </c>
      <c r="K1156" s="82" t="str">
        <f t="shared" si="231"/>
        <v/>
      </c>
      <c r="L1156" s="82" t="str">
        <f t="shared" si="232"/>
        <v/>
      </c>
      <c r="O1156" s="108"/>
      <c r="P1156" s="109"/>
      <c r="Q1156" s="109"/>
      <c r="R1156" s="110"/>
      <c r="S1156" s="110"/>
    </row>
    <row r="1157" spans="1:19" ht="15.75" customHeight="1" x14ac:dyDescent="0.2">
      <c r="A1157" s="211">
        <v>45152</v>
      </c>
      <c r="B1157" s="281">
        <v>1109.5860250000001</v>
      </c>
      <c r="C1157" s="281">
        <v>1223.4453349999999</v>
      </c>
      <c r="D1157" s="281">
        <v>1228.0314330000001</v>
      </c>
      <c r="E1157" s="281">
        <v>1084.8407560000001</v>
      </c>
      <c r="F1157" s="281">
        <v>1218.446721</v>
      </c>
      <c r="G1157" s="82">
        <f t="shared" si="227"/>
        <v>2.4745269000000007E-2</v>
      </c>
      <c r="H1157" s="82">
        <f t="shared" si="228"/>
        <v>4.9986139999998614E-3</v>
      </c>
      <c r="I1157" s="82">
        <f t="shared" si="229"/>
        <v>9.584712000000082E-3</v>
      </c>
      <c r="J1157" s="82" t="str">
        <f t="shared" si="230"/>
        <v/>
      </c>
      <c r="K1157" s="82" t="str">
        <f t="shared" si="231"/>
        <v/>
      </c>
      <c r="L1157" s="82" t="str">
        <f t="shared" si="232"/>
        <v/>
      </c>
      <c r="O1157" s="108"/>
      <c r="P1157" s="109"/>
      <c r="Q1157" s="109"/>
      <c r="R1157" s="110"/>
      <c r="S1157" s="110"/>
    </row>
    <row r="1158" spans="1:19" ht="15.75" customHeight="1" x14ac:dyDescent="0.2">
      <c r="A1158" s="211">
        <v>45153</v>
      </c>
      <c r="B1158" s="281">
        <v>1099.847205</v>
      </c>
      <c r="C1158" s="281">
        <v>1213.1825470000001</v>
      </c>
      <c r="D1158" s="281">
        <v>1217.635636</v>
      </c>
      <c r="E1158" s="281">
        <v>1075.0233490000001</v>
      </c>
      <c r="F1158" s="281">
        <v>1207.4202290000001</v>
      </c>
      <c r="G1158" s="82">
        <f t="shared" si="227"/>
        <v>2.4823855999999977E-2</v>
      </c>
      <c r="H1158" s="82">
        <f t="shared" si="228"/>
        <v>5.7623180000000501E-3</v>
      </c>
      <c r="I1158" s="82">
        <f t="shared" si="229"/>
        <v>1.0215406999999914E-2</v>
      </c>
      <c r="J1158" s="82" t="str">
        <f t="shared" si="230"/>
        <v/>
      </c>
      <c r="K1158" s="82" t="str">
        <f t="shared" si="231"/>
        <v/>
      </c>
      <c r="L1158" s="82" t="str">
        <f t="shared" si="232"/>
        <v/>
      </c>
      <c r="O1158" s="108"/>
      <c r="P1158" s="109"/>
      <c r="Q1158" s="109"/>
      <c r="R1158" s="110"/>
      <c r="S1158" s="110"/>
    </row>
    <row r="1159" spans="1:19" ht="15.75" customHeight="1" x14ac:dyDescent="0.2">
      <c r="A1159" s="211">
        <v>45154</v>
      </c>
      <c r="B1159" s="281">
        <v>1097.3396049999999</v>
      </c>
      <c r="C1159" s="281">
        <v>1209.78523</v>
      </c>
      <c r="D1159" s="281">
        <v>1214.351351</v>
      </c>
      <c r="E1159" s="281">
        <v>1072.639539</v>
      </c>
      <c r="F1159" s="281">
        <v>1204.7428359999999</v>
      </c>
      <c r="G1159" s="82">
        <f t="shared" si="227"/>
        <v>2.4700065999999878E-2</v>
      </c>
      <c r="H1159" s="82">
        <f t="shared" si="228"/>
        <v>5.0423940000000585E-3</v>
      </c>
      <c r="I1159" s="82">
        <f t="shared" si="229"/>
        <v>9.6085150000001247E-3</v>
      </c>
      <c r="J1159" s="82" t="str">
        <f t="shared" si="230"/>
        <v/>
      </c>
      <c r="K1159" s="82" t="str">
        <f t="shared" si="231"/>
        <v/>
      </c>
      <c r="L1159" s="82" t="str">
        <f t="shared" si="232"/>
        <v/>
      </c>
      <c r="O1159" s="108"/>
      <c r="P1159" s="109"/>
      <c r="Q1159" s="109"/>
      <c r="R1159" s="110"/>
      <c r="S1159" s="110"/>
    </row>
    <row r="1160" spans="1:19" ht="15.75" customHeight="1" x14ac:dyDescent="0.2">
      <c r="A1160" s="211">
        <v>45155</v>
      </c>
      <c r="B1160" s="281">
        <v>1095.794365</v>
      </c>
      <c r="C1160" s="281">
        <v>1207.6456310000001</v>
      </c>
      <c r="D1160" s="281">
        <v>1212.2904000000001</v>
      </c>
      <c r="E1160" s="281">
        <v>1071.277879</v>
      </c>
      <c r="F1160" s="281">
        <v>1203.2134779999999</v>
      </c>
      <c r="G1160" s="82">
        <f t="shared" si="227"/>
        <v>2.4516485999999987E-2</v>
      </c>
      <c r="H1160" s="82">
        <f t="shared" si="228"/>
        <v>4.4321530000001989E-3</v>
      </c>
      <c r="I1160" s="82">
        <f t="shared" si="229"/>
        <v>9.0769220000001954E-3</v>
      </c>
      <c r="J1160" s="82" t="str">
        <f t="shared" si="230"/>
        <v/>
      </c>
      <c r="K1160" s="82" t="str">
        <f t="shared" si="231"/>
        <v/>
      </c>
      <c r="L1160" s="82" t="str">
        <f t="shared" si="232"/>
        <v/>
      </c>
      <c r="O1160" s="108"/>
      <c r="P1160" s="109"/>
      <c r="Q1160" s="109"/>
      <c r="R1160" s="110"/>
      <c r="S1160" s="110"/>
    </row>
    <row r="1161" spans="1:19" ht="15.75" customHeight="1" x14ac:dyDescent="0.2">
      <c r="A1161" s="211">
        <v>45156</v>
      </c>
      <c r="B1161" s="281">
        <v>1097.633045</v>
      </c>
      <c r="C1161" s="281">
        <v>1209.4622179999999</v>
      </c>
      <c r="D1161" s="281">
        <v>1214.155712</v>
      </c>
      <c r="E1161" s="281">
        <v>1073.228382</v>
      </c>
      <c r="F1161" s="281">
        <v>1205.4041990000001</v>
      </c>
      <c r="G1161" s="82">
        <f t="shared" si="227"/>
        <v>2.4404663000000028E-2</v>
      </c>
      <c r="H1161" s="82">
        <f t="shared" si="228"/>
        <v>4.0580189999998312E-3</v>
      </c>
      <c r="I1161" s="82">
        <f t="shared" si="229"/>
        <v>8.7515129999999313E-3</v>
      </c>
      <c r="J1161" s="82" t="str">
        <f t="shared" si="230"/>
        <v/>
      </c>
      <c r="K1161" s="82" t="str">
        <f t="shared" si="231"/>
        <v/>
      </c>
      <c r="L1161" s="82" t="str">
        <f t="shared" si="232"/>
        <v/>
      </c>
      <c r="O1161" s="108"/>
      <c r="P1161" s="109"/>
      <c r="Q1161" s="109"/>
      <c r="R1161" s="110"/>
      <c r="S1161" s="110"/>
    </row>
    <row r="1162" spans="1:19" ht="15.75" customHeight="1" x14ac:dyDescent="0.2">
      <c r="A1162" s="211">
        <v>45159</v>
      </c>
      <c r="B1162" s="281">
        <v>1097.4130050000001</v>
      </c>
      <c r="C1162" s="281">
        <v>1209.033359</v>
      </c>
      <c r="D1162" s="281">
        <v>1213.7622839999999</v>
      </c>
      <c r="E1162" s="281">
        <v>1072.7295449999999</v>
      </c>
      <c r="F1162" s="281">
        <v>1204.8439269999999</v>
      </c>
      <c r="G1162" s="82">
        <f t="shared" si="227"/>
        <v>2.4683460000000195E-2</v>
      </c>
      <c r="H1162" s="82">
        <f t="shared" si="228"/>
        <v>4.1894320000001248E-3</v>
      </c>
      <c r="I1162" s="82">
        <f t="shared" si="229"/>
        <v>8.9183570000000139E-3</v>
      </c>
      <c r="J1162" s="82" t="str">
        <f t="shared" si="230"/>
        <v/>
      </c>
      <c r="K1162" s="82" t="str">
        <f t="shared" si="231"/>
        <v/>
      </c>
      <c r="L1162" s="82" t="str">
        <f t="shared" si="232"/>
        <v/>
      </c>
      <c r="O1162" s="108"/>
      <c r="P1162" s="109"/>
      <c r="Q1162" s="109"/>
      <c r="R1162" s="110"/>
      <c r="S1162" s="110"/>
    </row>
    <row r="1163" spans="1:19" ht="15.75" customHeight="1" x14ac:dyDescent="0.2">
      <c r="A1163" s="211">
        <v>45160</v>
      </c>
      <c r="B1163" s="281">
        <v>1094.4995349999999</v>
      </c>
      <c r="C1163" s="281">
        <v>1206.399692</v>
      </c>
      <c r="D1163" s="281">
        <v>1211.0036439999999</v>
      </c>
      <c r="E1163" s="281">
        <v>1069.7469490000001</v>
      </c>
      <c r="F1163" s="281">
        <v>1201.494003</v>
      </c>
      <c r="G1163" s="82">
        <f t="shared" si="227"/>
        <v>2.4752585999999837E-2</v>
      </c>
      <c r="H1163" s="82">
        <f t="shared" si="228"/>
        <v>4.9056889999999388E-3</v>
      </c>
      <c r="I1163" s="82">
        <f t="shared" si="229"/>
        <v>9.5096409999998743E-3</v>
      </c>
      <c r="J1163" s="82" t="str">
        <f t="shared" si="230"/>
        <v/>
      </c>
      <c r="K1163" s="82" t="str">
        <f t="shared" si="231"/>
        <v/>
      </c>
      <c r="L1163" s="82" t="str">
        <f t="shared" si="232"/>
        <v/>
      </c>
      <c r="O1163" s="108"/>
      <c r="P1163" s="109"/>
      <c r="Q1163" s="109"/>
      <c r="R1163" s="110"/>
      <c r="S1163" s="110"/>
    </row>
    <row r="1164" spans="1:19" ht="15.75" customHeight="1" x14ac:dyDescent="0.2">
      <c r="A1164" s="211">
        <v>45161</v>
      </c>
      <c r="B1164" s="281">
        <v>1105.354605</v>
      </c>
      <c r="C1164" s="281">
        <v>1218.706729</v>
      </c>
      <c r="D1164" s="281">
        <v>1223.2895779999999</v>
      </c>
      <c r="E1164" s="281">
        <v>1080.7246459999999</v>
      </c>
      <c r="F1164" s="281">
        <v>1213.823682</v>
      </c>
      <c r="G1164" s="82">
        <f t="shared" si="227"/>
        <v>2.46299590000001E-2</v>
      </c>
      <c r="H1164" s="82">
        <f t="shared" si="228"/>
        <v>4.8830470000000336E-3</v>
      </c>
      <c r="I1164" s="82">
        <f t="shared" si="229"/>
        <v>9.4658959999999303E-3</v>
      </c>
      <c r="J1164" s="82" t="str">
        <f t="shared" si="230"/>
        <v/>
      </c>
      <c r="K1164" s="82" t="str">
        <f t="shared" si="231"/>
        <v/>
      </c>
      <c r="L1164" s="82" t="str">
        <f t="shared" si="232"/>
        <v/>
      </c>
      <c r="O1164" s="108"/>
      <c r="P1164" s="109"/>
      <c r="Q1164" s="109"/>
      <c r="R1164" s="110"/>
      <c r="S1164" s="110"/>
    </row>
    <row r="1165" spans="1:19" ht="15.75" customHeight="1" x14ac:dyDescent="0.2">
      <c r="A1165" s="211">
        <v>45162</v>
      </c>
      <c r="B1165" s="281">
        <v>1100.9184949999999</v>
      </c>
      <c r="C1165" s="281">
        <v>1214.10878</v>
      </c>
      <c r="D1165" s="281">
        <v>1218.616051</v>
      </c>
      <c r="E1165" s="281">
        <v>1076.411736</v>
      </c>
      <c r="F1165" s="281">
        <v>1208.979607</v>
      </c>
      <c r="G1165" s="82">
        <f t="shared" si="227"/>
        <v>2.4506758999999875E-2</v>
      </c>
      <c r="H1165" s="82">
        <f t="shared" si="228"/>
        <v>5.1291730000000372E-3</v>
      </c>
      <c r="I1165" s="82">
        <f t="shared" si="229"/>
        <v>9.6364439999999836E-3</v>
      </c>
      <c r="J1165" s="82" t="str">
        <f t="shared" si="230"/>
        <v/>
      </c>
      <c r="K1165" s="82" t="str">
        <f t="shared" si="231"/>
        <v/>
      </c>
      <c r="L1165" s="82" t="str">
        <f t="shared" si="232"/>
        <v/>
      </c>
      <c r="O1165" s="108"/>
      <c r="P1165" s="109"/>
      <c r="Q1165" s="109"/>
      <c r="R1165" s="110"/>
      <c r="S1165" s="110"/>
    </row>
    <row r="1166" spans="1:19" ht="15.75" customHeight="1" x14ac:dyDescent="0.2">
      <c r="A1166" s="211">
        <v>45163</v>
      </c>
      <c r="B1166" s="281">
        <v>1100.653505</v>
      </c>
      <c r="C1166" s="281">
        <v>1213.126546</v>
      </c>
      <c r="D1166" s="281">
        <v>1217.767368</v>
      </c>
      <c r="E1166" s="281">
        <v>1075.8049370000001</v>
      </c>
      <c r="F1166" s="281">
        <v>1208.298076</v>
      </c>
      <c r="G1166" s="82">
        <f t="shared" si="227"/>
        <v>2.4848567999999887E-2</v>
      </c>
      <c r="H1166" s="82">
        <f t="shared" si="228"/>
        <v>4.828469999999925E-3</v>
      </c>
      <c r="I1166" s="82">
        <f t="shared" si="229"/>
        <v>9.4692919999999955E-3</v>
      </c>
      <c r="J1166" s="82" t="str">
        <f t="shared" si="230"/>
        <v/>
      </c>
      <c r="K1166" s="82" t="str">
        <f t="shared" si="231"/>
        <v/>
      </c>
      <c r="L1166" s="82" t="str">
        <f t="shared" si="232"/>
        <v/>
      </c>
      <c r="O1166" s="108"/>
      <c r="P1166" s="109"/>
      <c r="Q1166" s="109"/>
      <c r="R1166" s="110"/>
      <c r="S1166" s="110"/>
    </row>
    <row r="1167" spans="1:19" ht="15.75" customHeight="1" x14ac:dyDescent="0.2">
      <c r="A1167" s="211">
        <v>45166</v>
      </c>
      <c r="B1167" s="281">
        <v>1105.0646710000001</v>
      </c>
      <c r="C1167" s="281">
        <v>1218.64589</v>
      </c>
      <c r="D1167" s="281">
        <v>1223.177034</v>
      </c>
      <c r="E1167" s="281">
        <v>1080.125616</v>
      </c>
      <c r="F1167" s="281">
        <v>1213.1508779999999</v>
      </c>
      <c r="G1167" s="82">
        <f t="shared" si="227"/>
        <v>2.4939055000000054E-2</v>
      </c>
      <c r="H1167" s="82">
        <f t="shared" si="228"/>
        <v>5.4950120000000881E-3</v>
      </c>
      <c r="I1167" s="82">
        <f t="shared" si="229"/>
        <v>1.0026156000000128E-2</v>
      </c>
      <c r="J1167" s="82" t="str">
        <f t="shared" si="230"/>
        <v/>
      </c>
      <c r="K1167" s="82" t="str">
        <f t="shared" si="231"/>
        <v/>
      </c>
      <c r="L1167" s="82" t="str">
        <f t="shared" si="232"/>
        <v/>
      </c>
      <c r="O1167" s="108"/>
      <c r="P1167" s="109"/>
      <c r="Q1167" s="109"/>
      <c r="R1167" s="110"/>
      <c r="S1167" s="110"/>
    </row>
    <row r="1168" spans="1:19" ht="15.75" customHeight="1" x14ac:dyDescent="0.2">
      <c r="A1168" s="211">
        <v>45167</v>
      </c>
      <c r="B1168" s="281">
        <v>1114.3973149999999</v>
      </c>
      <c r="C1168" s="281">
        <v>1229.352476</v>
      </c>
      <c r="D1168" s="281">
        <v>1233.8409670000001</v>
      </c>
      <c r="E1168" s="281">
        <v>1089.4353639999999</v>
      </c>
      <c r="F1168" s="281">
        <v>1223.607188</v>
      </c>
      <c r="G1168" s="82">
        <f t="shared" si="227"/>
        <v>2.4961951E-2</v>
      </c>
      <c r="H1168" s="82">
        <f t="shared" si="228"/>
        <v>5.7452880000000732E-3</v>
      </c>
      <c r="I1168" s="82">
        <f t="shared" si="229"/>
        <v>1.0233779000000141E-2</v>
      </c>
      <c r="J1168" s="82" t="str">
        <f t="shared" si="230"/>
        <v/>
      </c>
      <c r="K1168" s="82" t="str">
        <f t="shared" si="231"/>
        <v/>
      </c>
      <c r="L1168" s="82" t="str">
        <f t="shared" si="232"/>
        <v/>
      </c>
      <c r="O1168" s="108"/>
      <c r="P1168" s="109"/>
      <c r="Q1168" s="109"/>
      <c r="R1168" s="110"/>
      <c r="S1168" s="110"/>
    </row>
    <row r="1169" spans="1:19" ht="15.75" customHeight="1" x14ac:dyDescent="0.2">
      <c r="A1169" s="211">
        <v>45168</v>
      </c>
      <c r="B1169" s="281">
        <v>1114.588395</v>
      </c>
      <c r="C1169" s="281">
        <v>1229.7716150000001</v>
      </c>
      <c r="D1169" s="281">
        <v>1234.220221</v>
      </c>
      <c r="E1169" s="281">
        <v>1089.6483820000001</v>
      </c>
      <c r="F1169" s="281">
        <v>1223.8464409999999</v>
      </c>
      <c r="G1169" s="82">
        <f t="shared" si="227"/>
        <v>2.4940012999999907E-2</v>
      </c>
      <c r="H1169" s="82">
        <f t="shared" si="228"/>
        <v>5.925174000000197E-3</v>
      </c>
      <c r="I1169" s="82">
        <f t="shared" si="229"/>
        <v>1.0373780000000124E-2</v>
      </c>
      <c r="J1169" s="82" t="str">
        <f t="shared" si="230"/>
        <v/>
      </c>
      <c r="K1169" s="82" t="str">
        <f t="shared" si="231"/>
        <v/>
      </c>
      <c r="L1169" s="82" t="str">
        <f t="shared" si="232"/>
        <v/>
      </c>
      <c r="O1169" s="108"/>
      <c r="P1169" s="109"/>
      <c r="Q1169" s="109"/>
      <c r="R1169" s="110"/>
      <c r="S1169" s="110"/>
    </row>
    <row r="1170" spans="1:19" ht="15.75" customHeight="1" x14ac:dyDescent="0.2">
      <c r="A1170" s="211">
        <v>45169</v>
      </c>
      <c r="B1170" s="281">
        <v>1117.259399</v>
      </c>
      <c r="C1170" s="281">
        <v>1232.299297</v>
      </c>
      <c r="D1170" s="281">
        <v>1236.840389</v>
      </c>
      <c r="E1170" s="281">
        <v>1092.7501589999999</v>
      </c>
      <c r="F1170" s="281">
        <v>1227.330224</v>
      </c>
      <c r="G1170" s="82">
        <f t="shared" si="227"/>
        <v>2.4509240000000092E-2</v>
      </c>
      <c r="H1170" s="82">
        <f t="shared" si="228"/>
        <v>4.9690729999999801E-3</v>
      </c>
      <c r="I1170" s="82">
        <f t="shared" si="229"/>
        <v>9.510164999999916E-3</v>
      </c>
      <c r="J1170" s="82" t="str">
        <f t="shared" si="230"/>
        <v/>
      </c>
      <c r="K1170" s="82" t="str">
        <f t="shared" si="231"/>
        <v/>
      </c>
      <c r="L1170" s="82" t="str">
        <f t="shared" si="232"/>
        <v/>
      </c>
      <c r="O1170" s="108"/>
      <c r="P1170" s="109"/>
      <c r="Q1170" s="109"/>
      <c r="R1170" s="110"/>
      <c r="S1170" s="110"/>
    </row>
    <row r="1171" spans="1:19" ht="15.75" customHeight="1" x14ac:dyDescent="0.2">
      <c r="A1171" s="211">
        <v>45170</v>
      </c>
      <c r="B1171" s="281">
        <v>1122.8840700000001</v>
      </c>
      <c r="C1171" s="281">
        <v>1238.7539839999999</v>
      </c>
      <c r="D1171" s="281">
        <v>1243.2689869999999</v>
      </c>
      <c r="E1171" s="281">
        <v>1098.221501</v>
      </c>
      <c r="F1171" s="281">
        <v>1233.475402</v>
      </c>
      <c r="G1171" s="82">
        <f t="shared" si="227"/>
        <v>2.4662569000000075E-2</v>
      </c>
      <c r="H1171" s="82">
        <f t="shared" si="228"/>
        <v>5.2785819999999145E-3</v>
      </c>
      <c r="I1171" s="82">
        <f t="shared" si="229"/>
        <v>9.7935849999998929E-3</v>
      </c>
      <c r="J1171" s="82" t="str">
        <f t="shared" si="230"/>
        <v/>
      </c>
      <c r="K1171" s="82" t="str">
        <f t="shared" si="231"/>
        <v/>
      </c>
      <c r="L1171" s="82" t="str">
        <f t="shared" si="232"/>
        <v/>
      </c>
      <c r="O1171" s="108"/>
      <c r="P1171" s="109"/>
      <c r="Q1171" s="109"/>
      <c r="R1171" s="110"/>
      <c r="S1171" s="110"/>
    </row>
    <row r="1172" spans="1:19" ht="15.75" customHeight="1" x14ac:dyDescent="0.2">
      <c r="A1172" s="211">
        <v>45174</v>
      </c>
      <c r="B1172" s="281">
        <v>1114.934739</v>
      </c>
      <c r="C1172" s="281">
        <v>1230.1646800000001</v>
      </c>
      <c r="D1172" s="281">
        <v>1234.6125360000001</v>
      </c>
      <c r="E1172" s="281">
        <v>1089.953978</v>
      </c>
      <c r="F1172" s="281">
        <v>1224.1896730000001</v>
      </c>
      <c r="G1172" s="82">
        <f t="shared" si="227"/>
        <v>2.4980761000000028E-2</v>
      </c>
      <c r="H1172" s="82">
        <f t="shared" si="228"/>
        <v>5.9750070000000053E-3</v>
      </c>
      <c r="I1172" s="82">
        <f t="shared" si="229"/>
        <v>1.0422863000000006E-2</v>
      </c>
      <c r="J1172" s="82" t="str">
        <f t="shared" si="230"/>
        <v/>
      </c>
      <c r="K1172" s="82" t="str">
        <f t="shared" si="231"/>
        <v/>
      </c>
      <c r="L1172" s="82" t="str">
        <f t="shared" si="232"/>
        <v/>
      </c>
      <c r="O1172" s="108"/>
      <c r="P1172" s="109"/>
      <c r="Q1172" s="109"/>
      <c r="R1172" s="110"/>
      <c r="S1172" s="110"/>
    </row>
    <row r="1173" spans="1:19" ht="15.75" customHeight="1" x14ac:dyDescent="0.2">
      <c r="A1173" s="211">
        <v>45175</v>
      </c>
      <c r="B1173" s="281">
        <v>1112.4187489999999</v>
      </c>
      <c r="C1173" s="281">
        <v>1226.3214700000001</v>
      </c>
      <c r="D1173" s="281">
        <v>1230.967523</v>
      </c>
      <c r="E1173" s="281">
        <v>1087.631895</v>
      </c>
      <c r="F1173" s="281">
        <v>1221.5816090000001</v>
      </c>
      <c r="G1173" s="82">
        <f t="shared" si="227"/>
        <v>2.4786853999999948E-2</v>
      </c>
      <c r="H1173" s="82">
        <f t="shared" si="228"/>
        <v>4.7398610000000188E-3</v>
      </c>
      <c r="I1173" s="82">
        <f t="shared" si="229"/>
        <v>9.385913999999957E-3</v>
      </c>
      <c r="J1173" s="82" t="str">
        <f t="shared" si="230"/>
        <v/>
      </c>
      <c r="K1173" s="82" t="str">
        <f t="shared" si="231"/>
        <v/>
      </c>
      <c r="L1173" s="82" t="str">
        <f t="shared" si="232"/>
        <v/>
      </c>
      <c r="O1173" s="108"/>
      <c r="P1173" s="109"/>
      <c r="Q1173" s="109"/>
      <c r="R1173" s="110"/>
      <c r="S1173" s="110"/>
    </row>
    <row r="1174" spans="1:19" ht="15.75" customHeight="1" x14ac:dyDescent="0.2">
      <c r="A1174" s="211">
        <v>45176</v>
      </c>
      <c r="B1174" s="281">
        <v>1113.099359</v>
      </c>
      <c r="C1174" s="281">
        <v>1226.7536749999999</v>
      </c>
      <c r="D1174" s="281">
        <v>1231.464639</v>
      </c>
      <c r="E1174" s="281">
        <v>1088.381312</v>
      </c>
      <c r="F1174" s="281">
        <v>1222.4233220000001</v>
      </c>
      <c r="G1174" s="82">
        <f t="shared" si="227"/>
        <v>2.4718047000000069E-2</v>
      </c>
      <c r="H1174" s="82">
        <f t="shared" si="228"/>
        <v>4.3303529999998321E-3</v>
      </c>
      <c r="I1174" s="82">
        <f t="shared" si="229"/>
        <v>9.0413169999999359E-3</v>
      </c>
      <c r="J1174" s="82" t="str">
        <f t="shared" si="230"/>
        <v/>
      </c>
      <c r="K1174" s="82" t="str">
        <f t="shared" si="231"/>
        <v/>
      </c>
      <c r="L1174" s="82" t="str">
        <f t="shared" si="232"/>
        <v/>
      </c>
      <c r="O1174" s="108"/>
      <c r="P1174" s="109"/>
      <c r="Q1174" s="109"/>
      <c r="R1174" s="110"/>
      <c r="S1174" s="110"/>
    </row>
    <row r="1175" spans="1:19" ht="15.75" customHeight="1" x14ac:dyDescent="0.2">
      <c r="A1175" s="211">
        <v>45177</v>
      </c>
      <c r="B1175" s="281">
        <v>1111.4930589999999</v>
      </c>
      <c r="C1175" s="281">
        <v>1225.3141619999999</v>
      </c>
      <c r="D1175" s="281">
        <v>1229.9537809999999</v>
      </c>
      <c r="E1175" s="281">
        <v>1086.7850169999999</v>
      </c>
      <c r="F1175" s="281">
        <v>1220.6304319999999</v>
      </c>
      <c r="G1175" s="82">
        <f t="shared" si="227"/>
        <v>2.4708041999999979E-2</v>
      </c>
      <c r="H1175" s="82">
        <f t="shared" si="228"/>
        <v>4.6837299999999684E-3</v>
      </c>
      <c r="I1175" s="82">
        <f t="shared" si="229"/>
        <v>9.3233490000000068E-3</v>
      </c>
      <c r="J1175" s="82" t="str">
        <f t="shared" si="230"/>
        <v/>
      </c>
      <c r="K1175" s="82" t="str">
        <f t="shared" si="231"/>
        <v/>
      </c>
      <c r="L1175" s="82" t="str">
        <f t="shared" si="232"/>
        <v/>
      </c>
      <c r="O1175" s="108"/>
      <c r="P1175" s="109"/>
      <c r="Q1175" s="109"/>
      <c r="R1175" s="110"/>
      <c r="S1175" s="110"/>
    </row>
    <row r="1176" spans="1:19" ht="15.75" customHeight="1" x14ac:dyDescent="0.2">
      <c r="A1176" s="211">
        <v>45180</v>
      </c>
      <c r="B1176" s="281">
        <v>1112.3845389999999</v>
      </c>
      <c r="C1176" s="281">
        <v>1226.1253509999999</v>
      </c>
      <c r="D1176" s="281">
        <v>1230.802171</v>
      </c>
      <c r="E1176" s="281">
        <v>1087.5860439999999</v>
      </c>
      <c r="F1176" s="281">
        <v>1221.5301119999999</v>
      </c>
      <c r="G1176" s="82">
        <f t="shared" si="227"/>
        <v>2.4798495000000004E-2</v>
      </c>
      <c r="H1176" s="82">
        <f t="shared" si="228"/>
        <v>4.5952389999999923E-3</v>
      </c>
      <c r="I1176" s="82">
        <f t="shared" si="229"/>
        <v>9.2720590000001258E-3</v>
      </c>
      <c r="J1176" s="82" t="str">
        <f t="shared" si="230"/>
        <v/>
      </c>
      <c r="K1176" s="82" t="str">
        <f t="shared" si="231"/>
        <v/>
      </c>
      <c r="L1176" s="82" t="str">
        <f t="shared" si="232"/>
        <v/>
      </c>
      <c r="O1176" s="108"/>
      <c r="P1176" s="109"/>
      <c r="Q1176" s="109"/>
      <c r="R1176" s="110"/>
      <c r="S1176" s="110"/>
    </row>
    <row r="1177" spans="1:19" ht="15.75" customHeight="1" x14ac:dyDescent="0.2">
      <c r="A1177" s="211">
        <v>45181</v>
      </c>
      <c r="B1177" s="281">
        <v>1110.9594990000001</v>
      </c>
      <c r="C1177" s="281">
        <v>1224.6286399999999</v>
      </c>
      <c r="D1177" s="281">
        <v>1229.285022</v>
      </c>
      <c r="E1177" s="281">
        <v>1086.41723</v>
      </c>
      <c r="F1177" s="281">
        <v>1220.217349</v>
      </c>
      <c r="G1177" s="82">
        <f t="shared" si="227"/>
        <v>2.4542269000000033E-2</v>
      </c>
      <c r="H1177" s="82">
        <f t="shared" si="228"/>
        <v>4.4112909999998919E-3</v>
      </c>
      <c r="I1177" s="82">
        <f t="shared" si="229"/>
        <v>9.0676730000000139E-3</v>
      </c>
      <c r="J1177" s="82" t="str">
        <f t="shared" si="230"/>
        <v/>
      </c>
      <c r="K1177" s="82" t="str">
        <f t="shared" si="231"/>
        <v/>
      </c>
      <c r="L1177" s="82" t="str">
        <f t="shared" si="232"/>
        <v/>
      </c>
      <c r="O1177" s="108"/>
      <c r="P1177" s="109"/>
      <c r="Q1177" s="109"/>
      <c r="R1177" s="110"/>
      <c r="S1177" s="110"/>
    </row>
    <row r="1178" spans="1:19" ht="15.75" customHeight="1" x14ac:dyDescent="0.2">
      <c r="A1178" s="211">
        <v>45182</v>
      </c>
      <c r="B1178" s="281">
        <v>1110.2181189999999</v>
      </c>
      <c r="C1178" s="281">
        <v>1225.0686459999999</v>
      </c>
      <c r="D1178" s="281">
        <v>1229.476602</v>
      </c>
      <c r="E1178" s="281">
        <v>1085.6337209999999</v>
      </c>
      <c r="F1178" s="281">
        <v>1219.3373449999999</v>
      </c>
      <c r="G1178" s="82">
        <f t="shared" si="227"/>
        <v>2.4584397999999966E-2</v>
      </c>
      <c r="H1178" s="82">
        <f t="shared" si="228"/>
        <v>5.7313010000000306E-3</v>
      </c>
      <c r="I1178" s="82">
        <f t="shared" si="229"/>
        <v>1.0139257000000044E-2</v>
      </c>
      <c r="J1178" s="82" t="str">
        <f t="shared" si="230"/>
        <v/>
      </c>
      <c r="K1178" s="82" t="str">
        <f t="shared" si="231"/>
        <v/>
      </c>
      <c r="L1178" s="82" t="str">
        <f t="shared" si="232"/>
        <v/>
      </c>
      <c r="O1178" s="108"/>
      <c r="P1178" s="109"/>
      <c r="Q1178" s="109"/>
      <c r="R1178" s="110"/>
      <c r="S1178" s="110"/>
    </row>
    <row r="1179" spans="1:19" ht="15.75" customHeight="1" x14ac:dyDescent="0.2">
      <c r="A1179" s="211">
        <v>45183</v>
      </c>
      <c r="B1179" s="281">
        <v>1115.688639</v>
      </c>
      <c r="C1179" s="281">
        <v>1230.7929610000001</v>
      </c>
      <c r="D1179" s="281">
        <v>1235.283539</v>
      </c>
      <c r="E1179" s="281">
        <v>1091.0972870000001</v>
      </c>
      <c r="F1179" s="281">
        <v>1225.4737889999999</v>
      </c>
      <c r="G1179" s="82">
        <f t="shared" si="227"/>
        <v>2.4591351999999914E-2</v>
      </c>
      <c r="H1179" s="82">
        <f t="shared" si="228"/>
        <v>5.3191720000002078E-3</v>
      </c>
      <c r="I1179" s="82">
        <f t="shared" si="229"/>
        <v>9.8097500000001222E-3</v>
      </c>
      <c r="J1179" s="82" t="str">
        <f t="shared" si="230"/>
        <v/>
      </c>
      <c r="K1179" s="82" t="str">
        <f t="shared" si="231"/>
        <v/>
      </c>
      <c r="L1179" s="82" t="str">
        <f t="shared" si="232"/>
        <v/>
      </c>
      <c r="O1179" s="108"/>
      <c r="P1179" s="109"/>
      <c r="Q1179" s="109"/>
      <c r="R1179" s="110"/>
      <c r="S1179" s="110"/>
    </row>
    <row r="1180" spans="1:19" ht="15.75" customHeight="1" x14ac:dyDescent="0.2">
      <c r="A1180" s="211">
        <v>45184</v>
      </c>
      <c r="B1180" s="281">
        <v>1111.086354</v>
      </c>
      <c r="C1180" s="281">
        <v>1226.178721</v>
      </c>
      <c r="D1180" s="281">
        <v>1230.560461</v>
      </c>
      <c r="E1180" s="281">
        <v>1086.695708</v>
      </c>
      <c r="F1180" s="281">
        <v>1220.5301239999999</v>
      </c>
      <c r="G1180" s="82">
        <f t="shared" si="227"/>
        <v>2.4390646000000061E-2</v>
      </c>
      <c r="H1180" s="82">
        <f t="shared" si="228"/>
        <v>5.6485970000001093E-3</v>
      </c>
      <c r="I1180" s="82">
        <f t="shared" si="229"/>
        <v>1.0030337000000144E-2</v>
      </c>
      <c r="J1180" s="82" t="str">
        <f t="shared" si="230"/>
        <v/>
      </c>
      <c r="K1180" s="82" t="str">
        <f t="shared" si="231"/>
        <v/>
      </c>
      <c r="L1180" s="82" t="str">
        <f t="shared" si="232"/>
        <v/>
      </c>
      <c r="O1180" s="108"/>
      <c r="P1180" s="109"/>
      <c r="Q1180" s="109"/>
      <c r="R1180" s="110"/>
      <c r="S1180" s="110"/>
    </row>
    <row r="1181" spans="1:19" ht="15.75" customHeight="1" x14ac:dyDescent="0.2">
      <c r="A1181" s="211">
        <v>45187</v>
      </c>
      <c r="B1181" s="281">
        <v>1109.1883089999999</v>
      </c>
      <c r="C1181" s="281">
        <v>1223.535762</v>
      </c>
      <c r="D1181" s="281">
        <v>1228.017004</v>
      </c>
      <c r="E1181" s="281">
        <v>1084.845847</v>
      </c>
      <c r="F1181" s="281">
        <v>1218.4524389999999</v>
      </c>
      <c r="G1181" s="82">
        <f t="shared" si="227"/>
        <v>2.4342461999999843E-2</v>
      </c>
      <c r="H1181" s="82">
        <f t="shared" si="228"/>
        <v>5.083323000000064E-3</v>
      </c>
      <c r="I1181" s="82">
        <f t="shared" si="229"/>
        <v>9.5645650000001289E-3</v>
      </c>
      <c r="J1181" s="82" t="str">
        <f t="shared" si="230"/>
        <v/>
      </c>
      <c r="K1181" s="82" t="str">
        <f t="shared" si="231"/>
        <v/>
      </c>
      <c r="L1181" s="82" t="str">
        <f t="shared" si="232"/>
        <v/>
      </c>
      <c r="O1181" s="108"/>
      <c r="P1181" s="109"/>
      <c r="Q1181" s="109"/>
      <c r="R1181" s="110"/>
      <c r="S1181" s="110"/>
    </row>
    <row r="1182" spans="1:19" ht="15.75" customHeight="1" x14ac:dyDescent="0.2">
      <c r="A1182" s="211">
        <v>45188</v>
      </c>
      <c r="B1182" s="281">
        <v>1101.0129790000001</v>
      </c>
      <c r="C1182" s="281">
        <v>1214.100232</v>
      </c>
      <c r="D1182" s="281">
        <v>1218.629889</v>
      </c>
      <c r="E1182" s="281">
        <v>1076.5176799999999</v>
      </c>
      <c r="F1182" s="281">
        <v>1209.098598</v>
      </c>
      <c r="G1182" s="82">
        <f t="shared" si="227"/>
        <v>2.4495299000000158E-2</v>
      </c>
      <c r="H1182" s="82">
        <f t="shared" si="228"/>
        <v>5.0016339999999675E-3</v>
      </c>
      <c r="I1182" s="82">
        <f t="shared" si="229"/>
        <v>9.5312910000000094E-3</v>
      </c>
      <c r="J1182" s="82" t="str">
        <f t="shared" si="230"/>
        <v/>
      </c>
      <c r="K1182" s="82" t="str">
        <f t="shared" si="231"/>
        <v/>
      </c>
      <c r="L1182" s="82" t="str">
        <f t="shared" si="232"/>
        <v/>
      </c>
      <c r="O1182" s="108"/>
      <c r="P1182" s="109"/>
      <c r="Q1182" s="109"/>
      <c r="R1182" s="110"/>
      <c r="S1182" s="110"/>
    </row>
    <row r="1183" spans="1:19" ht="15.75" customHeight="1" x14ac:dyDescent="0.2">
      <c r="A1183" s="211">
        <v>45189</v>
      </c>
      <c r="B1183" s="281">
        <v>1098.6972189999999</v>
      </c>
      <c r="C1183" s="281">
        <v>1211.5519119999999</v>
      </c>
      <c r="D1183" s="281">
        <v>1216.071009</v>
      </c>
      <c r="E1183" s="281">
        <v>1074.314224</v>
      </c>
      <c r="F1183" s="281">
        <v>1206.6237699999999</v>
      </c>
      <c r="G1183" s="82">
        <f t="shared" si="227"/>
        <v>2.4382994999999939E-2</v>
      </c>
      <c r="H1183" s="82">
        <f t="shared" si="228"/>
        <v>4.92814199999998E-3</v>
      </c>
      <c r="I1183" s="82">
        <f t="shared" si="229"/>
        <v>9.4472390000000812E-3</v>
      </c>
      <c r="J1183" s="82" t="str">
        <f t="shared" si="230"/>
        <v/>
      </c>
      <c r="K1183" s="82" t="str">
        <f t="shared" si="231"/>
        <v/>
      </c>
      <c r="L1183" s="82" t="str">
        <f t="shared" si="232"/>
        <v/>
      </c>
      <c r="O1183" s="108"/>
      <c r="P1183" s="109"/>
      <c r="Q1183" s="109"/>
      <c r="R1183" s="110"/>
      <c r="S1183" s="110"/>
    </row>
    <row r="1184" spans="1:19" ht="15.75" customHeight="1" x14ac:dyDescent="0.2">
      <c r="A1184" s="211">
        <v>45190</v>
      </c>
      <c r="B1184" s="281">
        <v>1088.0958989999999</v>
      </c>
      <c r="C1184" s="281">
        <v>1198.8848330000001</v>
      </c>
      <c r="D1184" s="281">
        <v>1203.550927</v>
      </c>
      <c r="E1184" s="281">
        <v>1063.90626</v>
      </c>
      <c r="F1184" s="281">
        <v>1194.9339910000001</v>
      </c>
      <c r="G1184" s="82">
        <f t="shared" si="227"/>
        <v>2.4189638999999943E-2</v>
      </c>
      <c r="H1184" s="82">
        <f t="shared" si="228"/>
        <v>3.9508419999999657E-3</v>
      </c>
      <c r="I1184" s="82">
        <f t="shared" si="229"/>
        <v>8.6169359999998963E-3</v>
      </c>
      <c r="J1184" s="82" t="str">
        <f t="shared" si="230"/>
        <v/>
      </c>
      <c r="K1184" s="82" t="str">
        <f t="shared" si="231"/>
        <v/>
      </c>
      <c r="L1184" s="82" t="str">
        <f t="shared" si="232"/>
        <v/>
      </c>
      <c r="O1184" s="108"/>
      <c r="P1184" s="109"/>
      <c r="Q1184" s="109"/>
      <c r="R1184" s="110"/>
      <c r="S1184" s="110"/>
    </row>
    <row r="1185" spans="1:19" ht="15.75" customHeight="1" x14ac:dyDescent="0.2">
      <c r="A1185" s="211">
        <v>45191</v>
      </c>
      <c r="B1185" s="281">
        <v>1089.9535089999999</v>
      </c>
      <c r="C1185" s="281">
        <v>1201.0628039999999</v>
      </c>
      <c r="D1185" s="281">
        <v>1205.71126</v>
      </c>
      <c r="E1185" s="281">
        <v>1065.885804</v>
      </c>
      <c r="F1185" s="281">
        <v>1197.15733</v>
      </c>
      <c r="G1185" s="82">
        <f t="shared" si="227"/>
        <v>2.4067704999999932E-2</v>
      </c>
      <c r="H1185" s="82">
        <f t="shared" si="228"/>
        <v>3.9054739999999128E-3</v>
      </c>
      <c r="I1185" s="82">
        <f t="shared" si="229"/>
        <v>8.5539300000000359E-3</v>
      </c>
      <c r="J1185" s="82" t="str">
        <f t="shared" si="230"/>
        <v/>
      </c>
      <c r="K1185" s="82" t="str">
        <f t="shared" si="231"/>
        <v/>
      </c>
      <c r="L1185" s="82" t="str">
        <f t="shared" si="232"/>
        <v/>
      </c>
      <c r="O1185" s="108"/>
      <c r="P1185" s="109"/>
      <c r="Q1185" s="109"/>
      <c r="R1185" s="110"/>
      <c r="S1185" s="110"/>
    </row>
    <row r="1186" spans="1:19" ht="15.75" customHeight="1" x14ac:dyDescent="0.2">
      <c r="A1186" s="211">
        <v>45194</v>
      </c>
      <c r="B1186" s="281">
        <v>1084.509579</v>
      </c>
      <c r="C1186" s="281">
        <v>1195.2266959999999</v>
      </c>
      <c r="D1186" s="281">
        <v>1199.8201730000001</v>
      </c>
      <c r="E1186" s="281">
        <v>1060.173634</v>
      </c>
      <c r="F1186" s="281">
        <v>1190.741665</v>
      </c>
      <c r="G1186" s="82">
        <f t="shared" si="227"/>
        <v>2.4335945000000039E-2</v>
      </c>
      <c r="H1186" s="82">
        <f t="shared" si="228"/>
        <v>4.4850309999999354E-3</v>
      </c>
      <c r="I1186" s="82">
        <f t="shared" si="229"/>
        <v>9.0785080000000563E-3</v>
      </c>
      <c r="J1186" s="82" t="str">
        <f t="shared" si="230"/>
        <v/>
      </c>
      <c r="K1186" s="82" t="str">
        <f t="shared" si="231"/>
        <v/>
      </c>
      <c r="L1186" s="82" t="str">
        <f t="shared" si="232"/>
        <v/>
      </c>
      <c r="O1186" s="108"/>
      <c r="P1186" s="109"/>
      <c r="Q1186" s="109"/>
      <c r="R1186" s="110"/>
      <c r="S1186" s="110"/>
    </row>
    <row r="1187" spans="1:19" ht="15.75" customHeight="1" x14ac:dyDescent="0.2">
      <c r="A1187" s="211">
        <v>45195</v>
      </c>
      <c r="B1187" s="281">
        <v>1079.1562389999999</v>
      </c>
      <c r="C1187" s="281">
        <v>1188.8252829999999</v>
      </c>
      <c r="D1187" s="281">
        <v>1193.4939509999999</v>
      </c>
      <c r="E1187" s="281">
        <v>1055.0080210000001</v>
      </c>
      <c r="F1187" s="281">
        <v>1184.939869</v>
      </c>
      <c r="G1187" s="82">
        <f t="shared" si="227"/>
        <v>2.4148217999999815E-2</v>
      </c>
      <c r="H1187" s="82">
        <f t="shared" si="228"/>
        <v>3.8854139999998549E-3</v>
      </c>
      <c r="I1187" s="82">
        <f t="shared" si="229"/>
        <v>8.5540819999998796E-3</v>
      </c>
      <c r="J1187" s="82" t="str">
        <f t="shared" si="230"/>
        <v/>
      </c>
      <c r="K1187" s="82" t="str">
        <f t="shared" si="231"/>
        <v/>
      </c>
      <c r="L1187" s="82" t="str">
        <f t="shared" si="232"/>
        <v/>
      </c>
      <c r="O1187" s="108"/>
      <c r="P1187" s="109"/>
      <c r="Q1187" s="109"/>
      <c r="R1187" s="110"/>
      <c r="S1187" s="110"/>
    </row>
    <row r="1188" spans="1:19" ht="15.75" customHeight="1" x14ac:dyDescent="0.2">
      <c r="A1188" s="211">
        <v>45196</v>
      </c>
      <c r="B1188" s="281">
        <v>1076.069931</v>
      </c>
      <c r="C1188" s="281">
        <v>1185.408633</v>
      </c>
      <c r="D1188" s="281">
        <v>1190.0672070000001</v>
      </c>
      <c r="E1188" s="281">
        <v>1051.807274</v>
      </c>
      <c r="F1188" s="281">
        <v>1181.3449270000001</v>
      </c>
      <c r="G1188" s="82">
        <f t="shared" si="227"/>
        <v>2.426265699999999E-2</v>
      </c>
      <c r="H1188" s="82">
        <f t="shared" si="228"/>
        <v>4.0637059999999109E-3</v>
      </c>
      <c r="I1188" s="82">
        <f t="shared" si="229"/>
        <v>8.7222799999999556E-3</v>
      </c>
      <c r="J1188" s="82" t="str">
        <f t="shared" si="230"/>
        <v/>
      </c>
      <c r="K1188" s="82" t="str">
        <f t="shared" si="231"/>
        <v/>
      </c>
      <c r="L1188" s="82" t="str">
        <f t="shared" si="232"/>
        <v/>
      </c>
      <c r="O1188" s="108"/>
      <c r="P1188" s="109"/>
      <c r="Q1188" s="109"/>
      <c r="R1188" s="110"/>
      <c r="S1188" s="110"/>
    </row>
    <row r="1189" spans="1:19" ht="15.75" customHeight="1" x14ac:dyDescent="0.2">
      <c r="A1189" s="211">
        <v>45197</v>
      </c>
      <c r="B1189" s="281">
        <v>1079.8924589999999</v>
      </c>
      <c r="C1189" s="281">
        <v>1189.7675180000001</v>
      </c>
      <c r="D1189" s="281">
        <v>1194.413771</v>
      </c>
      <c r="E1189" s="281">
        <v>1055.635935</v>
      </c>
      <c r="F1189" s="281">
        <v>1185.6451159999999</v>
      </c>
      <c r="G1189" s="82">
        <f t="shared" si="227"/>
        <v>2.4256523999999901E-2</v>
      </c>
      <c r="H1189" s="82">
        <f t="shared" si="228"/>
        <v>4.1224020000001933E-3</v>
      </c>
      <c r="I1189" s="82">
        <f t="shared" si="229"/>
        <v>8.76865500000008E-3</v>
      </c>
      <c r="J1189" s="82" t="str">
        <f t="shared" si="230"/>
        <v/>
      </c>
      <c r="K1189" s="82" t="str">
        <f t="shared" si="231"/>
        <v/>
      </c>
      <c r="L1189" s="82" t="str">
        <f t="shared" si="232"/>
        <v/>
      </c>
      <c r="O1189" s="108"/>
      <c r="P1189" s="109"/>
      <c r="Q1189" s="109"/>
      <c r="R1189" s="110"/>
      <c r="S1189" s="110"/>
    </row>
    <row r="1190" spans="1:19" ht="15.75" customHeight="1" x14ac:dyDescent="0.2">
      <c r="A1190" s="211">
        <v>45198</v>
      </c>
      <c r="B1190" s="281">
        <v>1085.336219</v>
      </c>
      <c r="C1190" s="281">
        <v>1194.9276589999999</v>
      </c>
      <c r="D1190" s="281">
        <v>1199.760751</v>
      </c>
      <c r="E1190" s="281">
        <v>1061.1239880000001</v>
      </c>
      <c r="F1190" s="281">
        <v>1191.8090609999999</v>
      </c>
      <c r="G1190" s="82">
        <f t="shared" si="227"/>
        <v>2.4212230999999973E-2</v>
      </c>
      <c r="H1190" s="82">
        <f t="shared" si="228"/>
        <v>3.1185980000000202E-3</v>
      </c>
      <c r="I1190" s="82">
        <f t="shared" si="229"/>
        <v>7.951690000000098E-3</v>
      </c>
      <c r="J1190" s="82" t="str">
        <f t="shared" si="230"/>
        <v/>
      </c>
      <c r="K1190" s="82" t="str">
        <f t="shared" si="231"/>
        <v/>
      </c>
      <c r="L1190" s="82" t="str">
        <f t="shared" si="232"/>
        <v/>
      </c>
      <c r="O1190" s="108"/>
      <c r="P1190" s="109"/>
      <c r="Q1190" s="109"/>
      <c r="R1190" s="110"/>
      <c r="S1190" s="110"/>
    </row>
    <row r="1191" spans="1:19" ht="15.75" customHeight="1" x14ac:dyDescent="0.2">
      <c r="A1191" s="211">
        <v>45201</v>
      </c>
      <c r="B1191" s="281">
        <v>1082.260929</v>
      </c>
      <c r="C1191" s="281">
        <v>1191.2501139999999</v>
      </c>
      <c r="D1191" s="281">
        <v>1196.1264349999999</v>
      </c>
      <c r="E1191" s="281">
        <v>1057.714735</v>
      </c>
      <c r="F1191" s="281">
        <v>1187.9799350000001</v>
      </c>
      <c r="G1191" s="82">
        <f t="shared" si="227"/>
        <v>2.4546194000000014E-2</v>
      </c>
      <c r="H1191" s="82">
        <f t="shared" si="228"/>
        <v>3.270178999999871E-3</v>
      </c>
      <c r="I1191" s="82">
        <f t="shared" si="229"/>
        <v>8.1464999999998327E-3</v>
      </c>
      <c r="J1191" s="82" t="str">
        <f t="shared" si="230"/>
        <v/>
      </c>
      <c r="K1191" s="82" t="str">
        <f t="shared" si="231"/>
        <v/>
      </c>
      <c r="L1191" s="82" t="str">
        <f t="shared" si="232"/>
        <v/>
      </c>
      <c r="O1191" s="108"/>
      <c r="P1191" s="109"/>
      <c r="Q1191" s="109"/>
      <c r="R1191" s="110"/>
      <c r="S1191" s="110"/>
    </row>
    <row r="1192" spans="1:19" ht="15.75" customHeight="1" x14ac:dyDescent="0.2">
      <c r="A1192" s="211">
        <v>45202</v>
      </c>
      <c r="B1192" s="281">
        <v>1068.8364489999999</v>
      </c>
      <c r="C1192" s="281">
        <v>1176.6855399999999</v>
      </c>
      <c r="D1192" s="281">
        <v>1181.460043</v>
      </c>
      <c r="E1192" s="281">
        <v>1044.091406</v>
      </c>
      <c r="F1192" s="281">
        <v>1172.678795</v>
      </c>
      <c r="G1192" s="82">
        <f t="shared" si="227"/>
        <v>2.4745042999999897E-2</v>
      </c>
      <c r="H1192" s="82">
        <f t="shared" si="228"/>
        <v>4.0067449999999097E-3</v>
      </c>
      <c r="I1192" s="82">
        <f t="shared" si="229"/>
        <v>8.7812480000000054E-3</v>
      </c>
      <c r="J1192" s="82" t="str">
        <f t="shared" si="230"/>
        <v/>
      </c>
      <c r="K1192" s="82" t="str">
        <f t="shared" si="231"/>
        <v/>
      </c>
      <c r="L1192" s="82" t="str">
        <f t="shared" si="232"/>
        <v/>
      </c>
      <c r="O1192" s="108"/>
      <c r="P1192" s="109"/>
      <c r="Q1192" s="109"/>
      <c r="R1192" s="110"/>
      <c r="S1192" s="110"/>
    </row>
    <row r="1193" spans="1:19" ht="15.75" customHeight="1" x14ac:dyDescent="0.2">
      <c r="A1193" s="211">
        <v>45203</v>
      </c>
      <c r="B1193" s="281">
        <v>1075.2206189999999</v>
      </c>
      <c r="C1193" s="281">
        <v>1183.601729</v>
      </c>
      <c r="D1193" s="281">
        <v>1188.4266359999999</v>
      </c>
      <c r="E1193" s="281">
        <v>1050.435714</v>
      </c>
      <c r="F1193" s="281">
        <v>1179.804449</v>
      </c>
      <c r="G1193" s="82">
        <f t="shared" si="227"/>
        <v>2.4784904999999982E-2</v>
      </c>
      <c r="H1193" s="82">
        <f t="shared" si="228"/>
        <v>3.7972800000000005E-3</v>
      </c>
      <c r="I1193" s="82">
        <f t="shared" si="229"/>
        <v>8.6221869999999392E-3</v>
      </c>
      <c r="J1193" s="82" t="str">
        <f t="shared" si="230"/>
        <v/>
      </c>
      <c r="K1193" s="82" t="str">
        <f t="shared" si="231"/>
        <v/>
      </c>
      <c r="L1193" s="82" t="str">
        <f t="shared" si="232"/>
        <v/>
      </c>
      <c r="O1193" s="108"/>
      <c r="P1193" s="109"/>
      <c r="Q1193" s="109"/>
      <c r="R1193" s="110"/>
      <c r="S1193" s="110"/>
    </row>
    <row r="1194" spans="1:19" ht="15.75" customHeight="1" x14ac:dyDescent="0.2">
      <c r="A1194" s="211">
        <v>45204</v>
      </c>
      <c r="B1194" s="281">
        <v>1077.5153889999999</v>
      </c>
      <c r="C1194" s="281">
        <v>1186.1872499999999</v>
      </c>
      <c r="D1194" s="281">
        <v>1191.0108560000001</v>
      </c>
      <c r="E1194" s="281">
        <v>1052.9243389999999</v>
      </c>
      <c r="F1194" s="281">
        <v>1182.599567</v>
      </c>
      <c r="G1194" s="82">
        <f t="shared" si="227"/>
        <v>2.4591049999999996E-2</v>
      </c>
      <c r="H1194" s="82">
        <f t="shared" si="228"/>
        <v>3.58768299999997E-3</v>
      </c>
      <c r="I1194" s="82">
        <f t="shared" si="229"/>
        <v>8.4112890000001238E-3</v>
      </c>
      <c r="J1194" s="82" t="str">
        <f t="shared" si="230"/>
        <v/>
      </c>
      <c r="K1194" s="82" t="str">
        <f t="shared" si="231"/>
        <v/>
      </c>
      <c r="L1194" s="82" t="str">
        <f t="shared" si="232"/>
        <v/>
      </c>
      <c r="O1194" s="108"/>
      <c r="P1194" s="109"/>
      <c r="Q1194" s="109"/>
      <c r="R1194" s="110"/>
      <c r="S1194" s="110"/>
    </row>
    <row r="1195" spans="1:19" ht="15.75" customHeight="1" x14ac:dyDescent="0.2">
      <c r="A1195" s="211">
        <v>45205</v>
      </c>
      <c r="B1195" s="281">
        <v>1080.9196489999999</v>
      </c>
      <c r="C1195" s="281">
        <v>1189.1093410000001</v>
      </c>
      <c r="D1195" s="281">
        <v>1194.1092630000001</v>
      </c>
      <c r="E1195" s="281">
        <v>1056.128095</v>
      </c>
      <c r="F1195" s="281">
        <v>1186.1978879999999</v>
      </c>
      <c r="G1195" s="82">
        <f t="shared" si="227"/>
        <v>2.4791553999999907E-2</v>
      </c>
      <c r="H1195" s="82">
        <f t="shared" si="228"/>
        <v>2.9114530000001648E-3</v>
      </c>
      <c r="I1195" s="82">
        <f t="shared" si="229"/>
        <v>7.9113750000001353E-3</v>
      </c>
      <c r="J1195" s="82" t="str">
        <f t="shared" si="230"/>
        <v/>
      </c>
      <c r="K1195" s="82" t="str">
        <f t="shared" si="231"/>
        <v/>
      </c>
      <c r="L1195" s="82" t="str">
        <f t="shared" si="232"/>
        <v/>
      </c>
      <c r="O1195" s="108"/>
      <c r="P1195" s="109"/>
      <c r="Q1195" s="109"/>
      <c r="R1195" s="110"/>
      <c r="S1195" s="110"/>
    </row>
    <row r="1196" spans="1:19" ht="15.75" customHeight="1" x14ac:dyDescent="0.2">
      <c r="A1196" s="211">
        <v>45209</v>
      </c>
      <c r="B1196" s="281">
        <v>1090.7645990000001</v>
      </c>
      <c r="C1196" s="281">
        <v>1200.3047429999999</v>
      </c>
      <c r="D1196" s="281">
        <v>1205.2789700000001</v>
      </c>
      <c r="E1196" s="281">
        <v>1066.2384199999999</v>
      </c>
      <c r="F1196" s="281">
        <v>1197.553373</v>
      </c>
      <c r="G1196" s="82">
        <f t="shared" si="227"/>
        <v>2.4526179000000183E-2</v>
      </c>
      <c r="H1196" s="82">
        <f t="shared" si="228"/>
        <v>2.7513699999999518E-3</v>
      </c>
      <c r="I1196" s="82">
        <f t="shared" si="229"/>
        <v>7.7255970000001074E-3</v>
      </c>
      <c r="J1196" s="82" t="str">
        <f t="shared" si="230"/>
        <v/>
      </c>
      <c r="K1196" s="82" t="str">
        <f t="shared" si="231"/>
        <v/>
      </c>
      <c r="L1196" s="82" t="str">
        <f t="shared" si="232"/>
        <v/>
      </c>
      <c r="O1196" s="108"/>
      <c r="P1196" s="109"/>
      <c r="Q1196" s="109"/>
      <c r="R1196" s="110"/>
      <c r="S1196" s="110"/>
    </row>
    <row r="1197" spans="1:19" ht="15.75" customHeight="1" x14ac:dyDescent="0.2">
      <c r="A1197" s="211">
        <v>45210</v>
      </c>
      <c r="B1197" s="281">
        <v>1096.312549</v>
      </c>
      <c r="C1197" s="281">
        <v>1206.951135</v>
      </c>
      <c r="D1197" s="281">
        <v>1211.8450439999999</v>
      </c>
      <c r="E1197" s="281">
        <v>1071.7498230000001</v>
      </c>
      <c r="F1197" s="281">
        <v>1203.743545</v>
      </c>
      <c r="G1197" s="82">
        <f t="shared" si="227"/>
        <v>2.4562725999999886E-2</v>
      </c>
      <c r="H1197" s="82">
        <f t="shared" si="228"/>
        <v>3.207589999999982E-3</v>
      </c>
      <c r="I1197" s="82">
        <f t="shared" si="229"/>
        <v>8.1014989999998767E-3</v>
      </c>
      <c r="J1197" s="82" t="str">
        <f t="shared" si="230"/>
        <v/>
      </c>
      <c r="K1197" s="82" t="str">
        <f t="shared" si="231"/>
        <v/>
      </c>
      <c r="L1197" s="82" t="str">
        <f t="shared" si="232"/>
        <v/>
      </c>
      <c r="O1197" s="108"/>
      <c r="P1197" s="109"/>
      <c r="Q1197" s="109"/>
      <c r="R1197" s="110"/>
      <c r="S1197" s="110"/>
    </row>
    <row r="1198" spans="1:19" ht="15.75" customHeight="1" x14ac:dyDescent="0.2">
      <c r="A1198" s="211">
        <v>45211</v>
      </c>
      <c r="B1198" s="281">
        <v>1089.5271789999999</v>
      </c>
      <c r="C1198" s="281">
        <v>1199.8903029999999</v>
      </c>
      <c r="D1198" s="281">
        <v>1204.6740560000001</v>
      </c>
      <c r="E1198" s="281">
        <v>1064.770389</v>
      </c>
      <c r="F1198" s="281">
        <v>1195.904544</v>
      </c>
      <c r="G1198" s="82">
        <f t="shared" si="227"/>
        <v>2.4756789999999911E-2</v>
      </c>
      <c r="H1198" s="82">
        <f t="shared" si="228"/>
        <v>3.985758999999916E-3</v>
      </c>
      <c r="I1198" s="82">
        <f t="shared" si="229"/>
        <v>8.7695120000000765E-3</v>
      </c>
      <c r="J1198" s="82" t="str">
        <f t="shared" si="230"/>
        <v/>
      </c>
      <c r="K1198" s="82" t="str">
        <f t="shared" si="231"/>
        <v/>
      </c>
      <c r="L1198" s="82" t="str">
        <f t="shared" si="232"/>
        <v/>
      </c>
      <c r="O1198" s="108"/>
      <c r="P1198" s="109"/>
      <c r="Q1198" s="109"/>
      <c r="R1198" s="110"/>
      <c r="S1198" s="110"/>
    </row>
    <row r="1199" spans="1:19" ht="15.75" customHeight="1" x14ac:dyDescent="0.2">
      <c r="A1199" s="211">
        <v>45212</v>
      </c>
      <c r="B1199" s="281">
        <v>1090.2753560000001</v>
      </c>
      <c r="C1199" s="281">
        <v>1199.711867</v>
      </c>
      <c r="D1199" s="281">
        <v>1204.6944980000001</v>
      </c>
      <c r="E1199" s="281">
        <v>1065.7725190000001</v>
      </c>
      <c r="F1199" s="281">
        <v>1197.0300930000001</v>
      </c>
      <c r="G1199" s="82">
        <f t="shared" si="227"/>
        <v>2.4502837E-2</v>
      </c>
      <c r="H1199" s="82">
        <f t="shared" si="228"/>
        <v>2.6817739999999046E-3</v>
      </c>
      <c r="I1199" s="82">
        <f t="shared" si="229"/>
        <v>7.6644049999999879E-3</v>
      </c>
      <c r="J1199" s="82" t="str">
        <f t="shared" si="230"/>
        <v/>
      </c>
      <c r="K1199" s="82" t="str">
        <f t="shared" si="231"/>
        <v/>
      </c>
      <c r="L1199" s="82" t="str">
        <f t="shared" si="232"/>
        <v/>
      </c>
      <c r="O1199" s="108"/>
      <c r="P1199" s="109"/>
      <c r="Q1199" s="109"/>
      <c r="R1199" s="110"/>
      <c r="S1199" s="110"/>
    </row>
    <row r="1200" spans="1:19" ht="15.75" customHeight="1" x14ac:dyDescent="0.2">
      <c r="A1200" s="211">
        <v>45215</v>
      </c>
      <c r="B1200" s="281">
        <v>1090.4348190000001</v>
      </c>
      <c r="C1200" s="281">
        <v>1200.423051</v>
      </c>
      <c r="D1200" s="281">
        <v>1205.30188</v>
      </c>
      <c r="E1200" s="281">
        <v>1065.6715220000001</v>
      </c>
      <c r="F1200" s="281">
        <v>1196.9166580000001</v>
      </c>
      <c r="G1200" s="82">
        <f t="shared" si="227"/>
        <v>2.4763296999999965E-2</v>
      </c>
      <c r="H1200" s="82">
        <f t="shared" si="228"/>
        <v>3.506392999999889E-3</v>
      </c>
      <c r="I1200" s="82">
        <f t="shared" si="229"/>
        <v>8.385221999999885E-3</v>
      </c>
      <c r="J1200" s="82" t="str">
        <f t="shared" si="230"/>
        <v/>
      </c>
      <c r="K1200" s="82" t="str">
        <f t="shared" si="231"/>
        <v/>
      </c>
      <c r="L1200" s="82" t="str">
        <f t="shared" si="232"/>
        <v/>
      </c>
      <c r="O1200" s="108"/>
      <c r="P1200" s="109"/>
      <c r="Q1200" s="109"/>
      <c r="R1200" s="110"/>
      <c r="S1200" s="110"/>
    </row>
    <row r="1201" spans="1:19" ht="15.75" customHeight="1" x14ac:dyDescent="0.2">
      <c r="A1201" s="211">
        <v>45216</v>
      </c>
      <c r="B1201" s="281">
        <v>1091.5037589999999</v>
      </c>
      <c r="C1201" s="281">
        <v>1201.0685080000001</v>
      </c>
      <c r="D1201" s="281">
        <v>1206.055789</v>
      </c>
      <c r="E1201" s="281">
        <v>1066.6576279999999</v>
      </c>
      <c r="F1201" s="281">
        <v>1198.02421</v>
      </c>
      <c r="G1201" s="82">
        <f t="shared" si="227"/>
        <v>2.4846131000000014E-2</v>
      </c>
      <c r="H1201" s="82">
        <f t="shared" si="228"/>
        <v>3.044298000000026E-3</v>
      </c>
      <c r="I1201" s="82">
        <f t="shared" si="229"/>
        <v>8.0315789999999658E-3</v>
      </c>
      <c r="J1201" s="82" t="str">
        <f t="shared" si="230"/>
        <v/>
      </c>
      <c r="K1201" s="82" t="str">
        <f t="shared" si="231"/>
        <v/>
      </c>
      <c r="L1201" s="82" t="str">
        <f t="shared" si="232"/>
        <v/>
      </c>
      <c r="O1201" s="108"/>
      <c r="P1201" s="109"/>
      <c r="Q1201" s="109"/>
      <c r="R1201" s="110"/>
      <c r="S1201" s="110"/>
    </row>
    <row r="1202" spans="1:19" ht="15.75" customHeight="1" x14ac:dyDescent="0.2">
      <c r="A1202" s="211">
        <v>45217</v>
      </c>
      <c r="B1202" s="281">
        <v>1085.244189</v>
      </c>
      <c r="C1202" s="281">
        <v>1193.949108</v>
      </c>
      <c r="D1202" s="281">
        <v>1198.952959</v>
      </c>
      <c r="E1202" s="281">
        <v>1060.5280519999999</v>
      </c>
      <c r="F1202" s="281">
        <v>1191.1397320000001</v>
      </c>
      <c r="G1202" s="82">
        <f t="shared" si="227"/>
        <v>2.4716137000000117E-2</v>
      </c>
      <c r="H1202" s="82">
        <f t="shared" si="228"/>
        <v>2.8093759999999295E-3</v>
      </c>
      <c r="I1202" s="82">
        <f t="shared" si="229"/>
        <v>7.8132269999998706E-3</v>
      </c>
      <c r="J1202" s="82" t="str">
        <f t="shared" si="230"/>
        <v/>
      </c>
      <c r="K1202" s="82" t="str">
        <f t="shared" si="231"/>
        <v/>
      </c>
      <c r="L1202" s="82" t="str">
        <f t="shared" si="232"/>
        <v/>
      </c>
      <c r="O1202" s="108"/>
      <c r="P1202" s="109"/>
      <c r="Q1202" s="109"/>
      <c r="R1202" s="110"/>
      <c r="S1202" s="110"/>
    </row>
    <row r="1203" spans="1:19" ht="15.75" customHeight="1" x14ac:dyDescent="0.2">
      <c r="A1203" s="211">
        <v>45218</v>
      </c>
      <c r="B1203" s="281">
        <v>1079.7272889999999</v>
      </c>
      <c r="C1203" s="281">
        <v>1186.8816770000001</v>
      </c>
      <c r="D1203" s="281">
        <v>1192.054809</v>
      </c>
      <c r="E1203" s="281">
        <v>1055.0759310000001</v>
      </c>
      <c r="F1203" s="281">
        <v>1185.0161430000001</v>
      </c>
      <c r="G1203" s="82">
        <f t="shared" si="227"/>
        <v>2.4651357999999846E-2</v>
      </c>
      <c r="H1203" s="82">
        <f t="shared" si="228"/>
        <v>1.865534000000025E-3</v>
      </c>
      <c r="I1203" s="82">
        <f t="shared" si="229"/>
        <v>7.0386659999999209E-3</v>
      </c>
      <c r="J1203" s="82" t="str">
        <f t="shared" si="230"/>
        <v/>
      </c>
      <c r="K1203" s="82" t="str">
        <f t="shared" si="231"/>
        <v/>
      </c>
      <c r="L1203" s="82" t="str">
        <f t="shared" si="232"/>
        <v/>
      </c>
      <c r="O1203" s="108"/>
      <c r="P1203" s="109"/>
      <c r="Q1203" s="109"/>
      <c r="R1203" s="110"/>
      <c r="S1203" s="110"/>
    </row>
    <row r="1204" spans="1:19" ht="15.75" customHeight="1" x14ac:dyDescent="0.2">
      <c r="A1204" s="211">
        <v>45219</v>
      </c>
      <c r="B1204" s="281">
        <v>1075.5566389999999</v>
      </c>
      <c r="C1204" s="281">
        <v>1182.7881319999999</v>
      </c>
      <c r="D1204" s="281">
        <v>1187.845474</v>
      </c>
      <c r="E1204" s="281">
        <v>1051.190235</v>
      </c>
      <c r="F1204" s="281">
        <v>1180.6518960000001</v>
      </c>
      <c r="G1204" s="82">
        <f t="shared" si="227"/>
        <v>2.4366403999999876E-2</v>
      </c>
      <c r="H1204" s="82">
        <f t="shared" si="228"/>
        <v>2.1362359999998262E-3</v>
      </c>
      <c r="I1204" s="82">
        <f t="shared" si="229"/>
        <v>7.1935779999998889E-3</v>
      </c>
      <c r="J1204" s="82" t="str">
        <f t="shared" si="230"/>
        <v/>
      </c>
      <c r="K1204" s="82" t="str">
        <f t="shared" si="231"/>
        <v/>
      </c>
      <c r="L1204" s="82" t="str">
        <f t="shared" si="232"/>
        <v/>
      </c>
      <c r="O1204" s="108"/>
      <c r="P1204" s="109"/>
      <c r="Q1204" s="109"/>
      <c r="R1204" s="110"/>
      <c r="S1204" s="110"/>
    </row>
    <row r="1205" spans="1:19" ht="15.75" customHeight="1" x14ac:dyDescent="0.2">
      <c r="A1205" s="211">
        <v>45222</v>
      </c>
      <c r="B1205" s="281">
        <v>1078.976559</v>
      </c>
      <c r="C1205" s="281">
        <v>1185.517619</v>
      </c>
      <c r="D1205" s="281">
        <v>1190.7922920000001</v>
      </c>
      <c r="E1205" s="281">
        <v>1054.817444</v>
      </c>
      <c r="F1205" s="281">
        <v>1184.7258220000001</v>
      </c>
      <c r="G1205" s="82">
        <f t="shared" si="227"/>
        <v>2.4159114999999929E-2</v>
      </c>
      <c r="H1205" s="82">
        <f t="shared" si="228"/>
        <v>7.9179699999986047E-4</v>
      </c>
      <c r="I1205" s="82">
        <f t="shared" si="229"/>
        <v>6.0664699999999809E-3</v>
      </c>
      <c r="J1205" s="82" t="str">
        <f t="shared" si="230"/>
        <v/>
      </c>
      <c r="K1205" s="82" t="str">
        <f t="shared" si="231"/>
        <v/>
      </c>
      <c r="L1205" s="82" t="str">
        <f t="shared" si="232"/>
        <v/>
      </c>
      <c r="O1205" s="108"/>
      <c r="P1205" s="109"/>
      <c r="Q1205" s="109"/>
      <c r="R1205" s="110"/>
      <c r="S1205" s="110"/>
    </row>
    <row r="1206" spans="1:19" ht="15.75" customHeight="1" x14ac:dyDescent="0.2">
      <c r="A1206" s="211">
        <v>45223</v>
      </c>
      <c r="B1206" s="281">
        <v>1082.2189960000001</v>
      </c>
      <c r="C1206" s="281">
        <v>1190.1048510000001</v>
      </c>
      <c r="D1206" s="281">
        <v>1195.1954450000001</v>
      </c>
      <c r="E1206" s="281">
        <v>1058.000626</v>
      </c>
      <c r="F1206" s="281">
        <v>1188.3010360000001</v>
      </c>
      <c r="G1206" s="82">
        <f t="shared" si="227"/>
        <v>2.4218370000000052E-2</v>
      </c>
      <c r="H1206" s="82">
        <f t="shared" si="228"/>
        <v>1.803814999999986E-3</v>
      </c>
      <c r="I1206" s="82">
        <f t="shared" si="229"/>
        <v>6.8944089999999963E-3</v>
      </c>
      <c r="J1206" s="82" t="str">
        <f t="shared" si="230"/>
        <v/>
      </c>
      <c r="K1206" s="82" t="str">
        <f t="shared" si="231"/>
        <v/>
      </c>
      <c r="L1206" s="82" t="str">
        <f t="shared" si="232"/>
        <v/>
      </c>
      <c r="O1206" s="108"/>
      <c r="P1206" s="109"/>
      <c r="Q1206" s="109"/>
      <c r="R1206" s="110"/>
      <c r="S1206" s="110"/>
    </row>
    <row r="1207" spans="1:19" ht="15.75" customHeight="1" x14ac:dyDescent="0.2">
      <c r="A1207" s="211">
        <v>45224</v>
      </c>
      <c r="B1207" s="281">
        <v>1074.2816789999999</v>
      </c>
      <c r="C1207" s="281">
        <v>1180.6994549999999</v>
      </c>
      <c r="D1207" s="281">
        <v>1185.8847760000001</v>
      </c>
      <c r="E1207" s="281">
        <v>1050.0800220000001</v>
      </c>
      <c r="F1207" s="281">
        <v>1179.4049520000001</v>
      </c>
      <c r="G1207" s="82">
        <f t="shared" si="227"/>
        <v>2.4201656999999842E-2</v>
      </c>
      <c r="H1207" s="82">
        <f t="shared" si="228"/>
        <v>1.2945029999998495E-3</v>
      </c>
      <c r="I1207" s="82">
        <f t="shared" si="229"/>
        <v>6.4798240000000082E-3</v>
      </c>
      <c r="J1207" s="82" t="str">
        <f t="shared" si="230"/>
        <v/>
      </c>
      <c r="K1207" s="82" t="str">
        <f t="shared" si="231"/>
        <v/>
      </c>
      <c r="L1207" s="82" t="str">
        <f t="shared" si="232"/>
        <v/>
      </c>
      <c r="O1207" s="108"/>
      <c r="P1207" s="109"/>
      <c r="Q1207" s="109"/>
      <c r="R1207" s="110"/>
      <c r="S1207" s="110"/>
    </row>
    <row r="1208" spans="1:19" ht="15.75" customHeight="1" x14ac:dyDescent="0.2">
      <c r="A1208" s="211">
        <v>45225</v>
      </c>
      <c r="B1208" s="281">
        <v>1076.6394989999999</v>
      </c>
      <c r="C1208" s="281">
        <v>1183.2747420000001</v>
      </c>
      <c r="D1208" s="281">
        <v>1188.474584</v>
      </c>
      <c r="E1208" s="281">
        <v>1052.7532430000001</v>
      </c>
      <c r="F1208" s="281">
        <v>1182.4074000000001</v>
      </c>
      <c r="G1208" s="82">
        <f t="shared" si="227"/>
        <v>2.3886255999999776E-2</v>
      </c>
      <c r="H1208" s="82">
        <f t="shared" si="228"/>
        <v>8.6734200000000781E-4</v>
      </c>
      <c r="I1208" s="82">
        <f t="shared" si="229"/>
        <v>6.0671839999999972E-3</v>
      </c>
      <c r="J1208" s="82" t="str">
        <f t="shared" si="230"/>
        <v/>
      </c>
      <c r="K1208" s="82" t="str">
        <f t="shared" si="231"/>
        <v/>
      </c>
      <c r="L1208" s="82" t="str">
        <f t="shared" si="232"/>
        <v/>
      </c>
      <c r="O1208" s="108"/>
      <c r="P1208" s="109"/>
      <c r="Q1208" s="109"/>
      <c r="R1208" s="110"/>
      <c r="S1208" s="110"/>
    </row>
    <row r="1209" spans="1:19" ht="15.75" customHeight="1" x14ac:dyDescent="0.2">
      <c r="A1209" s="211">
        <v>45226</v>
      </c>
      <c r="B1209" s="281">
        <v>1076.00632</v>
      </c>
      <c r="C1209" s="281">
        <v>1182.7952789999999</v>
      </c>
      <c r="D1209" s="281">
        <v>1187.9498329999999</v>
      </c>
      <c r="E1209" s="281">
        <v>1052.202454</v>
      </c>
      <c r="F1209" s="281">
        <v>1181.7887760000001</v>
      </c>
      <c r="G1209" s="82">
        <f t="shared" si="227"/>
        <v>2.3803865999999972E-2</v>
      </c>
      <c r="H1209" s="82">
        <f t="shared" si="228"/>
        <v>1.0065029999998386E-3</v>
      </c>
      <c r="I1209" s="82">
        <f t="shared" si="229"/>
        <v>6.1610569999998007E-3</v>
      </c>
      <c r="J1209" s="82" t="str">
        <f t="shared" si="230"/>
        <v/>
      </c>
      <c r="K1209" s="82" t="str">
        <f t="shared" si="231"/>
        <v/>
      </c>
      <c r="L1209" s="82" t="str">
        <f t="shared" si="232"/>
        <v/>
      </c>
      <c r="O1209" s="108"/>
      <c r="P1209" s="109"/>
      <c r="Q1209" s="109"/>
      <c r="R1209" s="110"/>
      <c r="S1209" s="110"/>
    </row>
    <row r="1210" spans="1:19" ht="15.75" customHeight="1" x14ac:dyDescent="0.2">
      <c r="A1210" s="211">
        <v>45229</v>
      </c>
      <c r="B1210" s="281">
        <v>1076.819174</v>
      </c>
      <c r="C1210" s="281">
        <v>1184.1490309999999</v>
      </c>
      <c r="D1210" s="281">
        <v>1189.217678</v>
      </c>
      <c r="E1210" s="281">
        <v>1052.886432</v>
      </c>
      <c r="F1210" s="281">
        <v>1182.5569909999999</v>
      </c>
      <c r="G1210" s="82">
        <f t="shared" si="227"/>
        <v>2.3932741999999962E-2</v>
      </c>
      <c r="H1210" s="82">
        <f t="shared" si="228"/>
        <v>1.5920399999999973E-3</v>
      </c>
      <c r="I1210" s="82">
        <f t="shared" si="229"/>
        <v>6.6606870000000522E-3</v>
      </c>
      <c r="J1210" s="82" t="str">
        <f t="shared" si="230"/>
        <v/>
      </c>
      <c r="K1210" s="82" t="str">
        <f t="shared" si="231"/>
        <v/>
      </c>
      <c r="L1210" s="82" t="str">
        <f t="shared" si="232"/>
        <v/>
      </c>
      <c r="O1210" s="108"/>
      <c r="P1210" s="109"/>
      <c r="Q1210" s="109"/>
      <c r="R1210" s="110"/>
      <c r="S1210" s="110"/>
    </row>
    <row r="1211" spans="1:19" ht="15.75" customHeight="1" x14ac:dyDescent="0.2">
      <c r="A1211" s="211">
        <v>45230</v>
      </c>
      <c r="B1211" s="281">
        <v>1079.2576280000001</v>
      </c>
      <c r="C1211" s="281">
        <v>1186.7797270000001</v>
      </c>
      <c r="D1211" s="281">
        <v>1191.869766</v>
      </c>
      <c r="E1211" s="281">
        <v>1055.2114879999999</v>
      </c>
      <c r="F1211" s="281">
        <v>1185.1683949999999</v>
      </c>
      <c r="G1211" s="82">
        <f t="shared" si="227"/>
        <v>2.404614000000015E-2</v>
      </c>
      <c r="H1211" s="82">
        <f t="shared" si="228"/>
        <v>1.611332000000175E-3</v>
      </c>
      <c r="I1211" s="82">
        <f t="shared" si="229"/>
        <v>6.7013710000001087E-3</v>
      </c>
      <c r="J1211" s="82" t="str">
        <f t="shared" si="230"/>
        <v/>
      </c>
      <c r="K1211" s="82" t="str">
        <f t="shared" si="231"/>
        <v/>
      </c>
      <c r="L1211" s="82" t="str">
        <f t="shared" si="232"/>
        <v/>
      </c>
      <c r="O1211" s="108"/>
      <c r="P1211" s="109"/>
      <c r="Q1211" s="109"/>
      <c r="R1211" s="110"/>
      <c r="S1211" s="110"/>
    </row>
    <row r="1212" spans="1:19" ht="15.75" customHeight="1" x14ac:dyDescent="0.2">
      <c r="A1212" s="211">
        <v>45231</v>
      </c>
      <c r="B1212" s="281">
        <v>1090.6079950000001</v>
      </c>
      <c r="C1212" s="281">
        <v>1198.52773</v>
      </c>
      <c r="D1212" s="281">
        <v>1203.8143560000001</v>
      </c>
      <c r="E1212" s="281">
        <v>1066.612028</v>
      </c>
      <c r="F1212" s="281">
        <v>1197.972994</v>
      </c>
      <c r="G1212" s="82">
        <f t="shared" si="227"/>
        <v>2.3995967000000066E-2</v>
      </c>
      <c r="H1212" s="82">
        <f t="shared" si="228"/>
        <v>5.5473600000004804E-4</v>
      </c>
      <c r="I1212" s="82">
        <f t="shared" si="229"/>
        <v>5.8413620000001172E-3</v>
      </c>
      <c r="J1212" s="82" t="str">
        <f t="shared" si="230"/>
        <v/>
      </c>
      <c r="K1212" s="82" t="str">
        <f t="shared" si="231"/>
        <v/>
      </c>
      <c r="L1212" s="82" t="str">
        <f t="shared" si="232"/>
        <v/>
      </c>
      <c r="O1212" s="108"/>
      <c r="P1212" s="109"/>
      <c r="Q1212" s="109"/>
      <c r="R1212" s="110"/>
      <c r="S1212" s="110"/>
    </row>
    <row r="1213" spans="1:19" ht="15.75" customHeight="1" x14ac:dyDescent="0.2">
      <c r="A1213" s="211">
        <v>45232</v>
      </c>
      <c r="B1213" s="281">
        <v>1101.137285</v>
      </c>
      <c r="C1213" s="281">
        <v>1211.157796</v>
      </c>
      <c r="D1213" s="281">
        <v>1216.2888519999999</v>
      </c>
      <c r="E1213" s="281">
        <v>1077.0203839999999</v>
      </c>
      <c r="F1213" s="281">
        <v>1209.6632139999999</v>
      </c>
      <c r="G1213" s="82">
        <f t="shared" si="227"/>
        <v>2.4116901000000097E-2</v>
      </c>
      <c r="H1213" s="82">
        <f t="shared" si="228"/>
        <v>1.4945820000000368E-3</v>
      </c>
      <c r="I1213" s="82">
        <f t="shared" si="229"/>
        <v>6.6256379999999806E-3</v>
      </c>
      <c r="J1213" s="82" t="str">
        <f t="shared" si="230"/>
        <v/>
      </c>
      <c r="K1213" s="82" t="str">
        <f t="shared" si="231"/>
        <v/>
      </c>
      <c r="L1213" s="82" t="str">
        <f t="shared" si="232"/>
        <v/>
      </c>
      <c r="O1213" s="108"/>
      <c r="P1213" s="109"/>
      <c r="Q1213" s="109"/>
      <c r="R1213" s="110"/>
      <c r="S1213" s="110"/>
    </row>
    <row r="1214" spans="1:19" ht="15.75" customHeight="1" x14ac:dyDescent="0.2">
      <c r="A1214" s="211">
        <v>45233</v>
      </c>
      <c r="B1214" s="281">
        <v>1110.017445</v>
      </c>
      <c r="C1214" s="281">
        <v>1221.5340799999999</v>
      </c>
      <c r="D1214" s="281">
        <v>1226.587712</v>
      </c>
      <c r="E1214" s="281">
        <v>1086.0309030000001</v>
      </c>
      <c r="F1214" s="281">
        <v>1219.783443</v>
      </c>
      <c r="G1214" s="82">
        <f t="shared" si="227"/>
        <v>2.3986541999999871E-2</v>
      </c>
      <c r="H1214" s="82">
        <f t="shared" si="228"/>
        <v>1.7506369999998697E-3</v>
      </c>
      <c r="I1214" s="82">
        <f t="shared" si="229"/>
        <v>6.8042689999999765E-3</v>
      </c>
      <c r="J1214" s="82" t="str">
        <f t="shared" si="230"/>
        <v/>
      </c>
      <c r="K1214" s="82" t="str">
        <f t="shared" si="231"/>
        <v/>
      </c>
      <c r="L1214" s="82" t="str">
        <f t="shared" si="232"/>
        <v/>
      </c>
      <c r="O1214" s="108"/>
      <c r="P1214" s="109"/>
      <c r="Q1214" s="109"/>
      <c r="R1214" s="110"/>
      <c r="S1214" s="110"/>
    </row>
    <row r="1215" spans="1:19" ht="15.75" customHeight="1" x14ac:dyDescent="0.2">
      <c r="A1215" s="211">
        <v>45236</v>
      </c>
      <c r="B1215" s="281">
        <v>1106.5598749999999</v>
      </c>
      <c r="C1215" s="281">
        <v>1217.8408830000001</v>
      </c>
      <c r="D1215" s="281">
        <v>1222.856972</v>
      </c>
      <c r="E1215" s="281">
        <v>1082.391742</v>
      </c>
      <c r="F1215" s="281">
        <v>1215.696093</v>
      </c>
      <c r="G1215" s="82">
        <f t="shared" si="227"/>
        <v>2.4168132999999897E-2</v>
      </c>
      <c r="H1215" s="82">
        <f t="shared" si="228"/>
        <v>2.1447900000000574E-3</v>
      </c>
      <c r="I1215" s="82">
        <f t="shared" si="229"/>
        <v>7.1608790000000228E-3</v>
      </c>
      <c r="J1215" s="82" t="str">
        <f t="shared" si="230"/>
        <v/>
      </c>
      <c r="K1215" s="82" t="str">
        <f t="shared" si="231"/>
        <v/>
      </c>
      <c r="L1215" s="82" t="str">
        <f t="shared" si="232"/>
        <v/>
      </c>
      <c r="O1215" s="108"/>
      <c r="P1215" s="109"/>
      <c r="Q1215" s="109"/>
      <c r="R1215" s="110"/>
      <c r="S1215" s="110"/>
    </row>
    <row r="1216" spans="1:19" ht="15.75" customHeight="1" x14ac:dyDescent="0.2">
      <c r="A1216" s="211">
        <v>45237</v>
      </c>
      <c r="B1216" s="281">
        <v>1108.8947250000001</v>
      </c>
      <c r="C1216" s="281">
        <v>1220.813418</v>
      </c>
      <c r="D1216" s="281">
        <v>1225.761479</v>
      </c>
      <c r="E1216" s="281">
        <v>1084.678635</v>
      </c>
      <c r="F1216" s="281">
        <v>1218.2646339999999</v>
      </c>
      <c r="G1216" s="82">
        <f t="shared" si="227"/>
        <v>2.4216090000000121E-2</v>
      </c>
      <c r="H1216" s="82">
        <f t="shared" si="228"/>
        <v>2.5487840000000686E-3</v>
      </c>
      <c r="I1216" s="82">
        <f t="shared" si="229"/>
        <v>7.4968450000001208E-3</v>
      </c>
      <c r="J1216" s="82" t="str">
        <f t="shared" si="230"/>
        <v/>
      </c>
      <c r="K1216" s="82" t="str">
        <f t="shared" si="231"/>
        <v/>
      </c>
      <c r="L1216" s="82" t="str">
        <f t="shared" si="232"/>
        <v/>
      </c>
      <c r="O1216" s="108"/>
      <c r="P1216" s="109"/>
      <c r="Q1216" s="109"/>
      <c r="R1216" s="110"/>
      <c r="S1216" s="110"/>
    </row>
    <row r="1217" spans="1:19" ht="15.75" customHeight="1" x14ac:dyDescent="0.2">
      <c r="A1217" s="211">
        <v>45238</v>
      </c>
      <c r="B1217" s="281">
        <v>1111.658015</v>
      </c>
      <c r="C1217" s="281">
        <v>1223.518554</v>
      </c>
      <c r="D1217" s="281">
        <v>1228.544711</v>
      </c>
      <c r="E1217" s="281">
        <v>1087.4637439999999</v>
      </c>
      <c r="F1217" s="281">
        <v>1221.3927490000001</v>
      </c>
      <c r="G1217" s="82">
        <f t="shared" si="227"/>
        <v>2.4194271000000073E-2</v>
      </c>
      <c r="H1217" s="82">
        <f t="shared" si="228"/>
        <v>2.1258049999999004E-3</v>
      </c>
      <c r="I1217" s="82">
        <f t="shared" si="229"/>
        <v>7.151961999999912E-3</v>
      </c>
      <c r="J1217" s="82" t="str">
        <f t="shared" si="230"/>
        <v/>
      </c>
      <c r="K1217" s="82" t="str">
        <f t="shared" si="231"/>
        <v/>
      </c>
      <c r="L1217" s="82" t="str">
        <f t="shared" si="232"/>
        <v/>
      </c>
      <c r="O1217" s="108"/>
      <c r="P1217" s="109"/>
      <c r="Q1217" s="109"/>
      <c r="R1217" s="110"/>
      <c r="S1217" s="110"/>
    </row>
    <row r="1218" spans="1:19" ht="15.75" customHeight="1" x14ac:dyDescent="0.2">
      <c r="A1218" s="211">
        <v>45239</v>
      </c>
      <c r="B1218" s="281">
        <v>1104.9418350000001</v>
      </c>
      <c r="C1218" s="281">
        <v>1216.2355620000001</v>
      </c>
      <c r="D1218" s="281">
        <v>1221.2100840000001</v>
      </c>
      <c r="E1218" s="281">
        <v>1080.6956949999999</v>
      </c>
      <c r="F1218" s="281">
        <v>1213.7911650000001</v>
      </c>
      <c r="G1218" s="82">
        <f t="shared" si="227"/>
        <v>2.4246140000000197E-2</v>
      </c>
      <c r="H1218" s="82">
        <f t="shared" si="228"/>
        <v>2.444396999999981E-3</v>
      </c>
      <c r="I1218" s="82">
        <f t="shared" si="229"/>
        <v>7.4189189999999596E-3</v>
      </c>
      <c r="J1218" s="82" t="str">
        <f t="shared" si="230"/>
        <v/>
      </c>
      <c r="K1218" s="82" t="str">
        <f t="shared" si="231"/>
        <v/>
      </c>
      <c r="L1218" s="82" t="str">
        <f t="shared" si="232"/>
        <v/>
      </c>
      <c r="O1218" s="108"/>
      <c r="P1218" s="109"/>
      <c r="Q1218" s="109"/>
      <c r="R1218" s="110"/>
      <c r="S1218" s="110"/>
    </row>
    <row r="1219" spans="1:19" ht="15.75" customHeight="1" x14ac:dyDescent="0.2">
      <c r="A1219" s="211">
        <v>45240</v>
      </c>
      <c r="B1219" s="281">
        <v>1109.396945</v>
      </c>
      <c r="C1219" s="281">
        <v>1221.348246</v>
      </c>
      <c r="D1219" s="281">
        <v>1226.3020750000001</v>
      </c>
      <c r="E1219" s="281">
        <v>1084.925477</v>
      </c>
      <c r="F1219" s="281">
        <v>1218.541876</v>
      </c>
      <c r="G1219" s="82">
        <f t="shared" ref="G1219:G1282" si="233">IF((B1219-$E1219)/1000 &gt; 0, (B1219-$E1219)/1000, "")</f>
        <v>2.4471467999999958E-2</v>
      </c>
      <c r="H1219" s="82">
        <f t="shared" ref="H1219:H1282" si="234">IF((C1219-$F1219)/1000 &gt; 0, (C1219-$F1219)/1000, "")</f>
        <v>2.8063700000000155E-3</v>
      </c>
      <c r="I1219" s="82">
        <f t="shared" ref="I1219:I1282" si="235">IF((D1219-$F1219)/1000 &gt; 0, (D1219-$F1219)/1000, "")</f>
        <v>7.760199000000057E-3</v>
      </c>
      <c r="J1219" s="82" t="str">
        <f t="shared" ref="J1219:J1282" si="236">IF((B1219-$E1219)/1000 &lt; 0, (B1219-$E1219)/1000, "")</f>
        <v/>
      </c>
      <c r="K1219" s="82" t="str">
        <f t="shared" ref="K1219:K1282" si="237">IF((C1219-$F1219)/1000 &lt; 0, (C1219-$F1219)/1000, "")</f>
        <v/>
      </c>
      <c r="L1219" s="82" t="str">
        <f t="shared" ref="L1219:L1282" si="238">IF((D1219-$F1219)/1000 &lt; 0, (D1219-$F1219)/1000, "")</f>
        <v/>
      </c>
      <c r="O1219" s="108"/>
      <c r="P1219" s="109"/>
      <c r="Q1219" s="109"/>
      <c r="R1219" s="110"/>
      <c r="S1219" s="110"/>
    </row>
    <row r="1220" spans="1:19" ht="15.75" customHeight="1" x14ac:dyDescent="0.2">
      <c r="A1220" s="211">
        <v>45243</v>
      </c>
      <c r="B1220" s="281">
        <v>1110.485445</v>
      </c>
      <c r="C1220" s="281">
        <v>1222.927657</v>
      </c>
      <c r="D1220" s="281">
        <v>1227.811991</v>
      </c>
      <c r="E1220" s="281">
        <v>1086.641071</v>
      </c>
      <c r="F1220" s="281">
        <v>1220.4687570000001</v>
      </c>
      <c r="G1220" s="82">
        <f t="shared" si="233"/>
        <v>2.3844374000000015E-2</v>
      </c>
      <c r="H1220" s="82">
        <f t="shared" si="234"/>
        <v>2.4588999999998577E-3</v>
      </c>
      <c r="I1220" s="82">
        <f t="shared" si="235"/>
        <v>7.3432339999999381E-3</v>
      </c>
      <c r="J1220" s="82" t="str">
        <f t="shared" si="236"/>
        <v/>
      </c>
      <c r="K1220" s="82" t="str">
        <f t="shared" si="237"/>
        <v/>
      </c>
      <c r="L1220" s="82" t="str">
        <f t="shared" si="238"/>
        <v/>
      </c>
      <c r="O1220" s="108"/>
      <c r="P1220" s="109"/>
      <c r="Q1220" s="109"/>
      <c r="R1220" s="110"/>
      <c r="S1220" s="110"/>
    </row>
    <row r="1221" spans="1:19" ht="15.75" customHeight="1" x14ac:dyDescent="0.2">
      <c r="A1221" s="211">
        <v>45244</v>
      </c>
      <c r="B1221" s="281">
        <v>1121.5489950000001</v>
      </c>
      <c r="C1221" s="281">
        <v>1237.264979</v>
      </c>
      <c r="D1221" s="281">
        <v>1241.7777679999999</v>
      </c>
      <c r="E1221" s="281">
        <v>1098.6823489999999</v>
      </c>
      <c r="F1221" s="281">
        <v>1233.9930059999999</v>
      </c>
      <c r="G1221" s="82">
        <f t="shared" si="233"/>
        <v>2.2866646000000174E-2</v>
      </c>
      <c r="H1221" s="82">
        <f t="shared" si="234"/>
        <v>3.2719730000001163E-3</v>
      </c>
      <c r="I1221" s="82">
        <f t="shared" si="235"/>
        <v>7.7847620000000006E-3</v>
      </c>
      <c r="J1221" s="82" t="str">
        <f t="shared" si="236"/>
        <v/>
      </c>
      <c r="K1221" s="82" t="str">
        <f t="shared" si="237"/>
        <v/>
      </c>
      <c r="L1221" s="82" t="str">
        <f t="shared" si="238"/>
        <v/>
      </c>
      <c r="O1221" s="108"/>
      <c r="P1221" s="109"/>
      <c r="Q1221" s="109"/>
      <c r="R1221" s="110"/>
      <c r="S1221" s="110"/>
    </row>
    <row r="1222" spans="1:19" ht="15.75" customHeight="1" x14ac:dyDescent="0.2">
      <c r="A1222" s="211">
        <v>45245</v>
      </c>
      <c r="B1222" s="281">
        <v>1119.5333250000001</v>
      </c>
      <c r="C1222" s="281">
        <v>1235.3967500000001</v>
      </c>
      <c r="D1222" s="281">
        <v>1239.8320799999999</v>
      </c>
      <c r="E1222" s="281">
        <v>1096.5550370000001</v>
      </c>
      <c r="F1222" s="281">
        <v>1231.6036999999999</v>
      </c>
      <c r="G1222" s="82">
        <f t="shared" si="233"/>
        <v>2.297828800000002E-2</v>
      </c>
      <c r="H1222" s="82">
        <f t="shared" si="234"/>
        <v>3.7930500000002212E-3</v>
      </c>
      <c r="I1222" s="82">
        <f t="shared" si="235"/>
        <v>8.228380000000016E-3</v>
      </c>
      <c r="J1222" s="82" t="str">
        <f t="shared" si="236"/>
        <v/>
      </c>
      <c r="K1222" s="82" t="str">
        <f t="shared" si="237"/>
        <v/>
      </c>
      <c r="L1222" s="82" t="str">
        <f t="shared" si="238"/>
        <v/>
      </c>
      <c r="O1222" s="108"/>
      <c r="P1222" s="109"/>
      <c r="Q1222" s="109"/>
      <c r="R1222" s="110"/>
      <c r="S1222" s="110"/>
    </row>
    <row r="1223" spans="1:19" ht="15.75" customHeight="1" x14ac:dyDescent="0.2">
      <c r="A1223" s="211">
        <v>45246</v>
      </c>
      <c r="B1223" s="281">
        <v>1123.7494549999999</v>
      </c>
      <c r="C1223" s="281">
        <v>1240.647162</v>
      </c>
      <c r="D1223" s="281">
        <v>1244.982522</v>
      </c>
      <c r="E1223" s="281">
        <v>1100.9704449999999</v>
      </c>
      <c r="F1223" s="281">
        <v>1236.5628979999999</v>
      </c>
      <c r="G1223" s="82">
        <f t="shared" si="233"/>
        <v>2.2779009999999971E-2</v>
      </c>
      <c r="H1223" s="82">
        <f t="shared" si="234"/>
        <v>4.0842640000000752E-3</v>
      </c>
      <c r="I1223" s="82">
        <f t="shared" si="235"/>
        <v>8.4196240000001133E-3</v>
      </c>
      <c r="J1223" s="82" t="str">
        <f t="shared" si="236"/>
        <v/>
      </c>
      <c r="K1223" s="82" t="str">
        <f t="shared" si="237"/>
        <v/>
      </c>
      <c r="L1223" s="82" t="str">
        <f t="shared" si="238"/>
        <v/>
      </c>
      <c r="O1223" s="108"/>
      <c r="P1223" s="109"/>
      <c r="Q1223" s="109"/>
      <c r="R1223" s="110"/>
      <c r="S1223" s="110"/>
    </row>
    <row r="1224" spans="1:19" ht="15.75" customHeight="1" x14ac:dyDescent="0.2">
      <c r="A1224" s="211">
        <v>45247</v>
      </c>
      <c r="B1224" s="281">
        <v>1125.571115</v>
      </c>
      <c r="C1224" s="281">
        <v>1243.0379809999999</v>
      </c>
      <c r="D1224" s="281">
        <v>1247.306288</v>
      </c>
      <c r="E1224" s="281">
        <v>1103.527448</v>
      </c>
      <c r="F1224" s="281">
        <v>1239.434814</v>
      </c>
      <c r="G1224" s="82">
        <f t="shared" si="233"/>
        <v>2.2043666999999913E-2</v>
      </c>
      <c r="H1224" s="82">
        <f t="shared" si="234"/>
        <v>3.6031669999999848E-3</v>
      </c>
      <c r="I1224" s="82">
        <f t="shared" si="235"/>
        <v>7.8714740000000345E-3</v>
      </c>
      <c r="J1224" s="82" t="str">
        <f t="shared" si="236"/>
        <v/>
      </c>
      <c r="K1224" s="82" t="str">
        <f t="shared" si="237"/>
        <v/>
      </c>
      <c r="L1224" s="82" t="str">
        <f t="shared" si="238"/>
        <v/>
      </c>
      <c r="O1224" s="108"/>
      <c r="P1224" s="109"/>
      <c r="Q1224" s="109"/>
      <c r="R1224" s="110"/>
      <c r="S1224" s="110"/>
    </row>
    <row r="1225" spans="1:19" ht="15.75" customHeight="1" x14ac:dyDescent="0.2">
      <c r="A1225" s="211">
        <v>45250</v>
      </c>
      <c r="B1225" s="281">
        <v>1129.163155</v>
      </c>
      <c r="C1225" s="281">
        <v>1248.074008</v>
      </c>
      <c r="D1225" s="281">
        <v>1252.147326</v>
      </c>
      <c r="E1225" s="281">
        <v>1107.128244</v>
      </c>
      <c r="F1225" s="281">
        <v>1243.479073</v>
      </c>
      <c r="G1225" s="82">
        <f t="shared" si="233"/>
        <v>2.2034910999999966E-2</v>
      </c>
      <c r="H1225" s="82">
        <f t="shared" si="234"/>
        <v>4.5949350000000777E-3</v>
      </c>
      <c r="I1225" s="82">
        <f t="shared" si="235"/>
        <v>8.6682530000000493E-3</v>
      </c>
      <c r="J1225" s="82" t="str">
        <f t="shared" si="236"/>
        <v/>
      </c>
      <c r="K1225" s="82" t="str">
        <f t="shared" si="237"/>
        <v/>
      </c>
      <c r="L1225" s="82" t="str">
        <f t="shared" si="238"/>
        <v/>
      </c>
      <c r="O1225" s="108"/>
      <c r="P1225" s="109"/>
      <c r="Q1225" s="109"/>
      <c r="R1225" s="110"/>
      <c r="S1225" s="110"/>
    </row>
    <row r="1226" spans="1:19" ht="15.75" customHeight="1" x14ac:dyDescent="0.2">
      <c r="A1226" s="211">
        <v>45251</v>
      </c>
      <c r="B1226" s="281">
        <v>1124.6855049999999</v>
      </c>
      <c r="C1226" s="281">
        <v>1242.311854</v>
      </c>
      <c r="D1226" s="281">
        <v>1246.5276490000001</v>
      </c>
      <c r="E1226" s="281">
        <v>1102.422407</v>
      </c>
      <c r="F1226" s="281">
        <v>1238.193679</v>
      </c>
      <c r="G1226" s="82">
        <f t="shared" si="233"/>
        <v>2.2263097999999901E-2</v>
      </c>
      <c r="H1226" s="82">
        <f t="shared" si="234"/>
        <v>4.118175000000065E-3</v>
      </c>
      <c r="I1226" s="82">
        <f t="shared" si="235"/>
        <v>8.3339700000001366E-3</v>
      </c>
      <c r="J1226" s="82" t="str">
        <f t="shared" si="236"/>
        <v/>
      </c>
      <c r="K1226" s="82" t="str">
        <f t="shared" si="237"/>
        <v/>
      </c>
      <c r="L1226" s="82" t="str">
        <f t="shared" si="238"/>
        <v/>
      </c>
      <c r="O1226" s="108"/>
      <c r="P1226" s="109"/>
      <c r="Q1226" s="109"/>
      <c r="R1226" s="110"/>
      <c r="S1226" s="110"/>
    </row>
    <row r="1227" spans="1:19" ht="15.75" customHeight="1" x14ac:dyDescent="0.2">
      <c r="A1227" s="211">
        <v>45252</v>
      </c>
      <c r="B1227" s="281">
        <v>1125.4339219999999</v>
      </c>
      <c r="C1227" s="281">
        <v>1243.2681150000001</v>
      </c>
      <c r="D1227" s="281">
        <v>1247.4614329999999</v>
      </c>
      <c r="E1227" s="281">
        <v>1102.8191959999999</v>
      </c>
      <c r="F1227" s="281">
        <v>1238.6393350000001</v>
      </c>
      <c r="G1227" s="82">
        <f t="shared" si="233"/>
        <v>2.2614726000000019E-2</v>
      </c>
      <c r="H1227" s="82">
        <f t="shared" si="234"/>
        <v>4.6287800000000059E-3</v>
      </c>
      <c r="I1227" s="82">
        <f t="shared" si="235"/>
        <v>8.8220979999998686E-3</v>
      </c>
      <c r="J1227" s="82" t="str">
        <f t="shared" si="236"/>
        <v/>
      </c>
      <c r="K1227" s="82" t="str">
        <f t="shared" si="237"/>
        <v/>
      </c>
      <c r="L1227" s="82" t="str">
        <f t="shared" si="238"/>
        <v/>
      </c>
      <c r="O1227" s="108"/>
      <c r="P1227" s="109"/>
      <c r="Q1227" s="109"/>
      <c r="R1227" s="110"/>
      <c r="S1227" s="110"/>
    </row>
    <row r="1228" spans="1:19" ht="15.75" customHeight="1" x14ac:dyDescent="0.2">
      <c r="A1228" s="211">
        <v>45253</v>
      </c>
      <c r="B1228" s="281">
        <v>1124.726975</v>
      </c>
      <c r="C1228" s="281">
        <v>1242.563308</v>
      </c>
      <c r="D1228" s="281">
        <v>1246.7391319999999</v>
      </c>
      <c r="E1228" s="281">
        <v>1101.990043</v>
      </c>
      <c r="F1228" s="281">
        <v>1237.708067</v>
      </c>
      <c r="G1228" s="82">
        <f t="shared" si="233"/>
        <v>2.2736932000000026E-2</v>
      </c>
      <c r="H1228" s="82">
        <f t="shared" si="234"/>
        <v>4.855240999999978E-3</v>
      </c>
      <c r="I1228" s="82">
        <f t="shared" si="235"/>
        <v>9.031064999999899E-3</v>
      </c>
      <c r="J1228" s="82" t="str">
        <f t="shared" si="236"/>
        <v/>
      </c>
      <c r="K1228" s="82" t="str">
        <f t="shared" si="237"/>
        <v/>
      </c>
      <c r="L1228" s="82" t="str">
        <f t="shared" si="238"/>
        <v/>
      </c>
      <c r="O1228" s="108"/>
      <c r="P1228" s="109"/>
      <c r="Q1228" s="109"/>
      <c r="R1228" s="110"/>
      <c r="S1228" s="110"/>
    </row>
    <row r="1229" spans="1:19" ht="15.75" customHeight="1" x14ac:dyDescent="0.2">
      <c r="A1229" s="211">
        <v>45254</v>
      </c>
      <c r="B1229" s="281">
        <v>1124.3573249999999</v>
      </c>
      <c r="C1229" s="281">
        <v>1241.369919</v>
      </c>
      <c r="D1229" s="281">
        <v>1245.6975460000001</v>
      </c>
      <c r="E1229" s="281">
        <v>1102.1563189999999</v>
      </c>
      <c r="F1229" s="281">
        <v>1237.89482</v>
      </c>
      <c r="G1229" s="82">
        <f t="shared" si="233"/>
        <v>2.2201006000000006E-2</v>
      </c>
      <c r="H1229" s="82">
        <f t="shared" si="234"/>
        <v>3.4750990000000002E-3</v>
      </c>
      <c r="I1229" s="82">
        <f t="shared" si="235"/>
        <v>7.8027260000001208E-3</v>
      </c>
      <c r="J1229" s="82" t="str">
        <f t="shared" si="236"/>
        <v/>
      </c>
      <c r="K1229" s="82" t="str">
        <f t="shared" si="237"/>
        <v/>
      </c>
      <c r="L1229" s="82" t="str">
        <f t="shared" si="238"/>
        <v/>
      </c>
      <c r="O1229" s="108"/>
      <c r="P1229" s="109"/>
      <c r="Q1229" s="109"/>
      <c r="R1229" s="110"/>
      <c r="S1229" s="110"/>
    </row>
    <row r="1230" spans="1:19" ht="15.75" customHeight="1" x14ac:dyDescent="0.2">
      <c r="A1230" s="211">
        <v>45257</v>
      </c>
      <c r="B1230" s="281">
        <v>1125.129115</v>
      </c>
      <c r="C1230" s="281">
        <v>1242.614875</v>
      </c>
      <c r="D1230" s="281">
        <v>1246.8688179999999</v>
      </c>
      <c r="E1230" s="281">
        <v>1103.2695349999999</v>
      </c>
      <c r="F1230" s="281">
        <v>1239.145137</v>
      </c>
      <c r="G1230" s="82">
        <f t="shared" si="233"/>
        <v>2.1859580000000052E-2</v>
      </c>
      <c r="H1230" s="82">
        <f t="shared" si="234"/>
        <v>3.4697380000000065E-3</v>
      </c>
      <c r="I1230" s="82">
        <f t="shared" si="235"/>
        <v>7.7236809999999424E-3</v>
      </c>
      <c r="J1230" s="82" t="str">
        <f t="shared" si="236"/>
        <v/>
      </c>
      <c r="K1230" s="82" t="str">
        <f t="shared" si="237"/>
        <v/>
      </c>
      <c r="L1230" s="82" t="str">
        <f t="shared" si="238"/>
        <v/>
      </c>
      <c r="O1230" s="108"/>
      <c r="P1230" s="109"/>
      <c r="Q1230" s="109"/>
      <c r="R1230" s="110"/>
      <c r="S1230" s="110"/>
    </row>
    <row r="1231" spans="1:19" ht="15.75" customHeight="1" x14ac:dyDescent="0.2">
      <c r="A1231" s="211">
        <v>45258</v>
      </c>
      <c r="B1231" s="281">
        <v>1127.359095</v>
      </c>
      <c r="C1231" s="281">
        <v>1244.507981</v>
      </c>
      <c r="D1231" s="281">
        <v>1248.881523</v>
      </c>
      <c r="E1231" s="281">
        <v>1105.6910359999999</v>
      </c>
      <c r="F1231" s="281">
        <v>1241.8648639999999</v>
      </c>
      <c r="G1231" s="82">
        <f t="shared" si="233"/>
        <v>2.1668059000000083E-2</v>
      </c>
      <c r="H1231" s="82">
        <f t="shared" si="234"/>
        <v>2.643117000000075E-3</v>
      </c>
      <c r="I1231" s="82">
        <f t="shared" si="235"/>
        <v>7.0166590000001177E-3</v>
      </c>
      <c r="J1231" s="82" t="str">
        <f t="shared" si="236"/>
        <v/>
      </c>
      <c r="K1231" s="82" t="str">
        <f t="shared" si="237"/>
        <v/>
      </c>
      <c r="L1231" s="82" t="str">
        <f t="shared" si="238"/>
        <v/>
      </c>
      <c r="O1231" s="108"/>
      <c r="P1231" s="109"/>
      <c r="Q1231" s="109"/>
      <c r="R1231" s="110"/>
      <c r="S1231" s="110"/>
    </row>
    <row r="1232" spans="1:19" ht="15.75" customHeight="1" x14ac:dyDescent="0.2">
      <c r="A1232" s="211">
        <v>45259</v>
      </c>
      <c r="B1232" s="281">
        <v>1131.086593</v>
      </c>
      <c r="C1232" s="281">
        <v>1249.1584660000001</v>
      </c>
      <c r="D1232" s="281">
        <v>1253.4419519999999</v>
      </c>
      <c r="E1232" s="281">
        <v>1110.0009500000001</v>
      </c>
      <c r="F1232" s="281">
        <v>1246.705575</v>
      </c>
      <c r="G1232" s="82">
        <f t="shared" si="233"/>
        <v>2.108564299999989E-2</v>
      </c>
      <c r="H1232" s="82">
        <f t="shared" si="234"/>
        <v>2.4528910000001362E-3</v>
      </c>
      <c r="I1232" s="82">
        <f t="shared" si="235"/>
        <v>6.7363769999999479E-3</v>
      </c>
      <c r="J1232" s="82" t="str">
        <f t="shared" si="236"/>
        <v/>
      </c>
      <c r="K1232" s="82" t="str">
        <f t="shared" si="237"/>
        <v/>
      </c>
      <c r="L1232" s="82" t="str">
        <f t="shared" si="238"/>
        <v/>
      </c>
      <c r="O1232" s="108"/>
      <c r="P1232" s="109"/>
      <c r="Q1232" s="109"/>
      <c r="R1232" s="110"/>
      <c r="S1232" s="110"/>
    </row>
    <row r="1233" spans="1:19" ht="15.75" customHeight="1" x14ac:dyDescent="0.2">
      <c r="A1233" s="211">
        <v>45260</v>
      </c>
      <c r="B1233" s="281">
        <v>1134.063324</v>
      </c>
      <c r="C1233" s="281">
        <v>1252.461356</v>
      </c>
      <c r="D1233" s="281">
        <v>1256.753105</v>
      </c>
      <c r="E1233" s="281">
        <v>1112.790765</v>
      </c>
      <c r="F1233" s="281">
        <v>1249.8389749999999</v>
      </c>
      <c r="G1233" s="82">
        <f t="shared" si="233"/>
        <v>2.1272559E-2</v>
      </c>
      <c r="H1233" s="82">
        <f t="shared" si="234"/>
        <v>2.6223810000001323E-3</v>
      </c>
      <c r="I1233" s="82">
        <f t="shared" si="235"/>
        <v>6.9141300000001137E-3</v>
      </c>
      <c r="J1233" s="82" t="str">
        <f t="shared" si="236"/>
        <v/>
      </c>
      <c r="K1233" s="82" t="str">
        <f t="shared" si="237"/>
        <v/>
      </c>
      <c r="L1233" s="82" t="str">
        <f t="shared" si="238"/>
        <v/>
      </c>
      <c r="O1233" s="108"/>
      <c r="P1233" s="109"/>
      <c r="Q1233" s="109"/>
      <c r="R1233" s="110"/>
      <c r="S1233" s="110"/>
    </row>
    <row r="1234" spans="1:19" ht="15.75" customHeight="1" x14ac:dyDescent="0.2">
      <c r="A1234" s="211">
        <v>45261</v>
      </c>
      <c r="B1234" s="281">
        <v>1140.3825039999999</v>
      </c>
      <c r="C1234" s="281">
        <v>1261.321794</v>
      </c>
      <c r="D1234" s="281">
        <v>1265.2703260000001</v>
      </c>
      <c r="E1234" s="281">
        <v>1120.2261140000001</v>
      </c>
      <c r="F1234" s="281">
        <v>1258.1900410000001</v>
      </c>
      <c r="G1234" s="82">
        <f t="shared" si="233"/>
        <v>2.0156389999999875E-2</v>
      </c>
      <c r="H1234" s="82">
        <f t="shared" si="234"/>
        <v>3.1317529999998896E-3</v>
      </c>
      <c r="I1234" s="82">
        <f t="shared" si="235"/>
        <v>7.0802850000000039E-3</v>
      </c>
      <c r="J1234" s="82" t="str">
        <f t="shared" si="236"/>
        <v/>
      </c>
      <c r="K1234" s="82" t="str">
        <f t="shared" si="237"/>
        <v/>
      </c>
      <c r="L1234" s="82" t="str">
        <f t="shared" si="238"/>
        <v/>
      </c>
      <c r="O1234" s="108"/>
      <c r="P1234" s="109"/>
      <c r="Q1234" s="109"/>
      <c r="R1234" s="110"/>
      <c r="S1234" s="110"/>
    </row>
    <row r="1235" spans="1:19" ht="15.75" customHeight="1" x14ac:dyDescent="0.2">
      <c r="A1235" s="211">
        <v>45264</v>
      </c>
      <c r="B1235" s="281">
        <v>1139.260374</v>
      </c>
      <c r="C1235" s="281">
        <v>1259.0557269999999</v>
      </c>
      <c r="D1235" s="281">
        <v>1263.2003629999999</v>
      </c>
      <c r="E1235" s="281">
        <v>1118.9814960000001</v>
      </c>
      <c r="F1235" s="281">
        <v>1256.79214</v>
      </c>
      <c r="G1235" s="82">
        <f t="shared" si="233"/>
        <v>2.0278877999999851E-2</v>
      </c>
      <c r="H1235" s="82">
        <f t="shared" si="234"/>
        <v>2.2635869999999159E-3</v>
      </c>
      <c r="I1235" s="82">
        <f t="shared" si="235"/>
        <v>6.4082229999999074E-3</v>
      </c>
      <c r="J1235" s="82" t="str">
        <f t="shared" si="236"/>
        <v/>
      </c>
      <c r="K1235" s="82" t="str">
        <f t="shared" si="237"/>
        <v/>
      </c>
      <c r="L1235" s="82" t="str">
        <f t="shared" si="238"/>
        <v/>
      </c>
      <c r="O1235" s="108"/>
      <c r="P1235" s="109"/>
      <c r="Q1235" s="109"/>
      <c r="R1235" s="110"/>
      <c r="S1235" s="110"/>
    </row>
    <row r="1236" spans="1:19" ht="15.75" customHeight="1" x14ac:dyDescent="0.2">
      <c r="A1236" s="211">
        <v>45265</v>
      </c>
      <c r="B1236" s="281">
        <v>1143.5507950000001</v>
      </c>
      <c r="C1236" s="281">
        <v>1264.2841040000001</v>
      </c>
      <c r="D1236" s="281">
        <v>1268.3493599999999</v>
      </c>
      <c r="E1236" s="281">
        <v>1123.94821</v>
      </c>
      <c r="F1236" s="281">
        <v>1262.3705399999999</v>
      </c>
      <c r="G1236" s="82">
        <f t="shared" si="233"/>
        <v>1.9602585000000089E-2</v>
      </c>
      <c r="H1236" s="82">
        <f t="shared" si="234"/>
        <v>1.9135640000001787E-3</v>
      </c>
      <c r="I1236" s="82">
        <f t="shared" si="235"/>
        <v>5.9788200000000418E-3</v>
      </c>
      <c r="J1236" s="82" t="str">
        <f t="shared" si="236"/>
        <v/>
      </c>
      <c r="K1236" s="82" t="str">
        <f t="shared" si="237"/>
        <v/>
      </c>
      <c r="L1236" s="82" t="str">
        <f t="shared" si="238"/>
        <v/>
      </c>
      <c r="O1236" s="108"/>
      <c r="P1236" s="109"/>
      <c r="Q1236" s="109"/>
      <c r="R1236" s="110"/>
      <c r="S1236" s="110"/>
    </row>
    <row r="1237" spans="1:19" ht="15.75" customHeight="1" x14ac:dyDescent="0.2">
      <c r="A1237" s="211">
        <v>45266</v>
      </c>
      <c r="B1237" s="281">
        <v>1144.368054</v>
      </c>
      <c r="C1237" s="281">
        <v>1265.033302</v>
      </c>
      <c r="D1237" s="281">
        <v>1269.1315790000001</v>
      </c>
      <c r="E1237" s="281">
        <v>1125.16623</v>
      </c>
      <c r="F1237" s="281">
        <v>1263.738568</v>
      </c>
      <c r="G1237" s="82">
        <f t="shared" si="233"/>
        <v>1.9201823999999989E-2</v>
      </c>
      <c r="H1237" s="82">
        <f t="shared" si="234"/>
        <v>1.2947340000000623E-3</v>
      </c>
      <c r="I1237" s="82">
        <f t="shared" si="235"/>
        <v>5.393011000000115E-3</v>
      </c>
      <c r="J1237" s="82" t="str">
        <f t="shared" si="236"/>
        <v/>
      </c>
      <c r="K1237" s="82" t="str">
        <f t="shared" si="237"/>
        <v/>
      </c>
      <c r="L1237" s="82" t="str">
        <f t="shared" si="238"/>
        <v/>
      </c>
      <c r="O1237" s="108"/>
      <c r="P1237" s="109"/>
      <c r="Q1237" s="109"/>
      <c r="R1237" s="110"/>
      <c r="S1237" s="110"/>
    </row>
    <row r="1238" spans="1:19" ht="15.75" customHeight="1" x14ac:dyDescent="0.2">
      <c r="A1238" s="211">
        <v>45267</v>
      </c>
      <c r="B1238" s="281">
        <v>1146.148594</v>
      </c>
      <c r="C1238" s="281">
        <v>1267.7223019999999</v>
      </c>
      <c r="D1238" s="281">
        <v>1271.6863269999999</v>
      </c>
      <c r="E1238" s="281">
        <v>1127.039775</v>
      </c>
      <c r="F1238" s="281">
        <v>1265.842854</v>
      </c>
      <c r="G1238" s="82">
        <f t="shared" si="233"/>
        <v>1.9108819000000041E-2</v>
      </c>
      <c r="H1238" s="82">
        <f t="shared" si="234"/>
        <v>1.8794479999999112E-3</v>
      </c>
      <c r="I1238" s="82">
        <f t="shared" si="235"/>
        <v>5.8434729999999038E-3</v>
      </c>
      <c r="J1238" s="82" t="str">
        <f t="shared" si="236"/>
        <v/>
      </c>
      <c r="K1238" s="82" t="str">
        <f t="shared" si="237"/>
        <v/>
      </c>
      <c r="L1238" s="82" t="str">
        <f t="shared" si="238"/>
        <v/>
      </c>
      <c r="O1238" s="108"/>
      <c r="P1238" s="109"/>
      <c r="Q1238" s="109"/>
      <c r="R1238" s="110"/>
      <c r="S1238" s="110"/>
    </row>
    <row r="1239" spans="1:19" ht="15.75" customHeight="1" x14ac:dyDescent="0.2">
      <c r="A1239" s="211">
        <v>45268</v>
      </c>
      <c r="B1239" s="281">
        <v>1144.900864</v>
      </c>
      <c r="C1239" s="281">
        <v>1265.8418939999999</v>
      </c>
      <c r="D1239" s="281">
        <v>1269.89923</v>
      </c>
      <c r="E1239" s="281">
        <v>1125.4402210000001</v>
      </c>
      <c r="F1239" s="281">
        <v>1264.0463030000001</v>
      </c>
      <c r="G1239" s="82">
        <f t="shared" si="233"/>
        <v>1.9460642999999892E-2</v>
      </c>
      <c r="H1239" s="82">
        <f t="shared" si="234"/>
        <v>1.7955909999998311E-3</v>
      </c>
      <c r="I1239" s="82">
        <f t="shared" si="235"/>
        <v>5.8529269999999089E-3</v>
      </c>
      <c r="J1239" s="82" t="str">
        <f t="shared" si="236"/>
        <v/>
      </c>
      <c r="K1239" s="82" t="str">
        <f t="shared" si="237"/>
        <v/>
      </c>
      <c r="L1239" s="82" t="str">
        <f t="shared" si="238"/>
        <v/>
      </c>
      <c r="O1239" s="108"/>
      <c r="P1239" s="109"/>
      <c r="Q1239" s="109"/>
      <c r="R1239" s="110"/>
      <c r="S1239" s="110"/>
    </row>
    <row r="1240" spans="1:19" ht="15.75" customHeight="1" x14ac:dyDescent="0.2">
      <c r="A1240" s="211">
        <v>45271</v>
      </c>
      <c r="B1240" s="281">
        <v>1144.7675939999999</v>
      </c>
      <c r="C1240" s="281">
        <v>1265.6656519999999</v>
      </c>
      <c r="D1240" s="281">
        <v>1269.7281539999999</v>
      </c>
      <c r="E1240" s="281">
        <v>1125.2501890000001</v>
      </c>
      <c r="F1240" s="281">
        <v>1263.8328670000001</v>
      </c>
      <c r="G1240" s="82">
        <f t="shared" si="233"/>
        <v>1.9517404999999825E-2</v>
      </c>
      <c r="H1240" s="82">
        <f t="shared" si="234"/>
        <v>1.8327849999998306E-3</v>
      </c>
      <c r="I1240" s="82">
        <f t="shared" si="235"/>
        <v>5.8952869999998256E-3</v>
      </c>
      <c r="J1240" s="82" t="str">
        <f t="shared" si="236"/>
        <v/>
      </c>
      <c r="K1240" s="82" t="str">
        <f t="shared" si="237"/>
        <v/>
      </c>
      <c r="L1240" s="82" t="str">
        <f t="shared" si="238"/>
        <v/>
      </c>
      <c r="O1240" s="108"/>
      <c r="P1240" s="109"/>
      <c r="Q1240" s="109"/>
      <c r="R1240" s="110"/>
      <c r="S1240" s="110"/>
    </row>
    <row r="1241" spans="1:19" ht="15.75" customHeight="1" x14ac:dyDescent="0.2">
      <c r="A1241" s="211">
        <v>45272</v>
      </c>
      <c r="B1241" s="281">
        <v>1145.768984</v>
      </c>
      <c r="C1241" s="281">
        <v>1267.4128949999999</v>
      </c>
      <c r="D1241" s="281">
        <v>1271.3540519999999</v>
      </c>
      <c r="E1241" s="281">
        <v>1126.2047480000001</v>
      </c>
      <c r="F1241" s="281">
        <v>1264.9049869999999</v>
      </c>
      <c r="G1241" s="82">
        <f t="shared" si="233"/>
        <v>1.9564235999999936E-2</v>
      </c>
      <c r="H1241" s="82">
        <f t="shared" si="234"/>
        <v>2.507908000000043E-3</v>
      </c>
      <c r="I1241" s="82">
        <f t="shared" si="235"/>
        <v>6.4490650000000186E-3</v>
      </c>
      <c r="J1241" s="82" t="str">
        <f t="shared" si="236"/>
        <v/>
      </c>
      <c r="K1241" s="82" t="str">
        <f t="shared" si="237"/>
        <v/>
      </c>
      <c r="L1241" s="82" t="str">
        <f t="shared" si="238"/>
        <v/>
      </c>
      <c r="O1241" s="108"/>
      <c r="P1241" s="109"/>
      <c r="Q1241" s="109"/>
      <c r="R1241" s="110"/>
      <c r="S1241" s="110"/>
    </row>
    <row r="1242" spans="1:19" ht="15.75" customHeight="1" x14ac:dyDescent="0.2">
      <c r="A1242" s="211">
        <v>45273</v>
      </c>
      <c r="B1242" s="281">
        <v>1157.483784</v>
      </c>
      <c r="C1242" s="281">
        <v>1281.8114800000001</v>
      </c>
      <c r="D1242" s="281">
        <v>1285.5119440000001</v>
      </c>
      <c r="E1242" s="281">
        <v>1138.836589</v>
      </c>
      <c r="F1242" s="281">
        <v>1279.0925299999999</v>
      </c>
      <c r="G1242" s="82">
        <f t="shared" si="233"/>
        <v>1.8647195000000012E-2</v>
      </c>
      <c r="H1242" s="82">
        <f t="shared" si="234"/>
        <v>2.7189500000001773E-3</v>
      </c>
      <c r="I1242" s="82">
        <f t="shared" si="235"/>
        <v>6.4194140000001882E-3</v>
      </c>
      <c r="J1242" s="82" t="str">
        <f t="shared" si="236"/>
        <v/>
      </c>
      <c r="K1242" s="82" t="str">
        <f t="shared" si="237"/>
        <v/>
      </c>
      <c r="L1242" s="82" t="str">
        <f t="shared" si="238"/>
        <v/>
      </c>
      <c r="O1242" s="108"/>
      <c r="P1242" s="109"/>
      <c r="Q1242" s="109"/>
      <c r="R1242" s="110"/>
      <c r="S1242" s="110"/>
    </row>
    <row r="1243" spans="1:19" ht="15.75" customHeight="1" x14ac:dyDescent="0.2">
      <c r="A1243" s="211">
        <v>45274</v>
      </c>
      <c r="B1243" s="281">
        <v>1162.519014</v>
      </c>
      <c r="C1243" s="281">
        <v>1289.6688650000001</v>
      </c>
      <c r="D1243" s="281">
        <v>1292.940288</v>
      </c>
      <c r="E1243" s="281">
        <v>1145.71227</v>
      </c>
      <c r="F1243" s="281">
        <v>1286.8150009999999</v>
      </c>
      <c r="G1243" s="82">
        <f t="shared" si="233"/>
        <v>1.6806743999999981E-2</v>
      </c>
      <c r="H1243" s="82">
        <f t="shared" si="234"/>
        <v>2.8538640000001577E-3</v>
      </c>
      <c r="I1243" s="82">
        <f t="shared" si="235"/>
        <v>6.1252870000000712E-3</v>
      </c>
      <c r="J1243" s="82" t="str">
        <f t="shared" si="236"/>
        <v/>
      </c>
      <c r="K1243" s="82" t="str">
        <f t="shared" si="237"/>
        <v/>
      </c>
      <c r="L1243" s="82" t="str">
        <f t="shared" si="238"/>
        <v/>
      </c>
      <c r="O1243" s="108"/>
      <c r="P1243" s="109"/>
      <c r="Q1243" s="109"/>
      <c r="R1243" s="110"/>
      <c r="S1243" s="110"/>
    </row>
    <row r="1244" spans="1:19" ht="15.75" customHeight="1" x14ac:dyDescent="0.2">
      <c r="A1244" s="211">
        <v>45275</v>
      </c>
      <c r="B1244" s="281">
        <v>1159.511154</v>
      </c>
      <c r="C1244" s="281">
        <v>1285.903501</v>
      </c>
      <c r="D1244" s="281">
        <v>1289.250074</v>
      </c>
      <c r="E1244" s="281">
        <v>1142.524357</v>
      </c>
      <c r="F1244" s="281">
        <v>1283.2344740000001</v>
      </c>
      <c r="G1244" s="82">
        <f t="shared" si="233"/>
        <v>1.6986797000000026E-2</v>
      </c>
      <c r="H1244" s="82">
        <f t="shared" si="234"/>
        <v>2.6690269999999146E-3</v>
      </c>
      <c r="I1244" s="82">
        <f t="shared" si="235"/>
        <v>6.0155999999999491E-3</v>
      </c>
      <c r="J1244" s="82" t="str">
        <f t="shared" si="236"/>
        <v/>
      </c>
      <c r="K1244" s="82" t="str">
        <f t="shared" si="237"/>
        <v/>
      </c>
      <c r="L1244" s="82" t="str">
        <f t="shared" si="238"/>
        <v/>
      </c>
      <c r="O1244" s="108"/>
      <c r="P1244" s="109"/>
      <c r="Q1244" s="109"/>
      <c r="R1244" s="110"/>
      <c r="S1244" s="110"/>
    </row>
    <row r="1245" spans="1:19" ht="15.75" customHeight="1" x14ac:dyDescent="0.2">
      <c r="A1245" s="211">
        <v>45278</v>
      </c>
      <c r="B1245" s="281">
        <v>1159.904963</v>
      </c>
      <c r="C1245" s="281">
        <v>1286.2196550000001</v>
      </c>
      <c r="D1245" s="281">
        <v>1289.5908939999999</v>
      </c>
      <c r="E1245" s="281">
        <v>1142.4379389999999</v>
      </c>
      <c r="F1245" s="281">
        <v>1283.1374129999999</v>
      </c>
      <c r="G1245" s="82">
        <f t="shared" si="233"/>
        <v>1.7467024000000039E-2</v>
      </c>
      <c r="H1245" s="82">
        <f t="shared" si="234"/>
        <v>3.0822420000001785E-3</v>
      </c>
      <c r="I1245" s="82">
        <f t="shared" si="235"/>
        <v>6.4534810000000109E-3</v>
      </c>
      <c r="J1245" s="82" t="str">
        <f t="shared" si="236"/>
        <v/>
      </c>
      <c r="K1245" s="82" t="str">
        <f t="shared" si="237"/>
        <v/>
      </c>
      <c r="L1245" s="82" t="str">
        <f t="shared" si="238"/>
        <v/>
      </c>
      <c r="O1245" s="108"/>
      <c r="P1245" s="109"/>
      <c r="Q1245" s="109"/>
      <c r="R1245" s="110"/>
      <c r="S1245" s="110"/>
    </row>
    <row r="1246" spans="1:19" ht="15.75" customHeight="1" x14ac:dyDescent="0.2">
      <c r="A1246" s="211">
        <v>45279</v>
      </c>
      <c r="B1246" s="281">
        <v>1163.5400340000001</v>
      </c>
      <c r="C1246" s="281">
        <v>1290.7617479999999</v>
      </c>
      <c r="D1246" s="281">
        <v>1294.0438119999999</v>
      </c>
      <c r="E1246" s="281">
        <v>1146.9805759999999</v>
      </c>
      <c r="F1246" s="281">
        <v>1288.2395079999999</v>
      </c>
      <c r="G1246" s="82">
        <f t="shared" si="233"/>
        <v>1.6559458000000176E-2</v>
      </c>
      <c r="H1246" s="82">
        <f t="shared" si="234"/>
        <v>2.5222400000000107E-3</v>
      </c>
      <c r="I1246" s="82">
        <f t="shared" si="235"/>
        <v>5.8043040000000023E-3</v>
      </c>
      <c r="J1246" s="82" t="str">
        <f t="shared" si="236"/>
        <v/>
      </c>
      <c r="K1246" s="82" t="str">
        <f t="shared" si="237"/>
        <v/>
      </c>
      <c r="L1246" s="82" t="str">
        <f t="shared" si="238"/>
        <v/>
      </c>
      <c r="O1246" s="108"/>
      <c r="P1246" s="109"/>
      <c r="Q1246" s="109"/>
      <c r="R1246" s="110"/>
      <c r="S1246" s="110"/>
    </row>
    <row r="1247" spans="1:19" ht="15.75" customHeight="1" x14ac:dyDescent="0.2">
      <c r="A1247" s="211">
        <v>45280</v>
      </c>
      <c r="B1247" s="281">
        <v>1160.635624</v>
      </c>
      <c r="C1247" s="281">
        <v>1287.27883</v>
      </c>
      <c r="D1247" s="281">
        <v>1290.603617</v>
      </c>
      <c r="E1247" s="281">
        <v>1144.3728450000001</v>
      </c>
      <c r="F1247" s="281">
        <v>1285.310616</v>
      </c>
      <c r="G1247" s="82">
        <f t="shared" si="233"/>
        <v>1.6262778999999908E-2</v>
      </c>
      <c r="H1247" s="82">
        <f t="shared" si="234"/>
        <v>1.968213999999989E-3</v>
      </c>
      <c r="I1247" s="82">
        <f t="shared" si="235"/>
        <v>5.2930010000000038E-3</v>
      </c>
      <c r="J1247" s="82" t="str">
        <f t="shared" si="236"/>
        <v/>
      </c>
      <c r="K1247" s="82" t="str">
        <f t="shared" si="237"/>
        <v/>
      </c>
      <c r="L1247" s="82" t="str">
        <f t="shared" si="238"/>
        <v/>
      </c>
      <c r="O1247" s="108"/>
      <c r="P1247" s="109"/>
      <c r="Q1247" s="109"/>
      <c r="R1247" s="110"/>
      <c r="S1247" s="110"/>
    </row>
    <row r="1248" spans="1:19" ht="15.75" customHeight="1" x14ac:dyDescent="0.2">
      <c r="A1248" s="211">
        <v>45281</v>
      </c>
      <c r="B1248" s="281">
        <v>1162.2467939999999</v>
      </c>
      <c r="C1248" s="281">
        <v>1287.562283</v>
      </c>
      <c r="D1248" s="281">
        <v>1291.1850589999999</v>
      </c>
      <c r="E1248" s="281">
        <v>1145.017844</v>
      </c>
      <c r="F1248" s="281">
        <v>1286.035052</v>
      </c>
      <c r="G1248" s="82">
        <f t="shared" si="233"/>
        <v>1.7228949999999941E-2</v>
      </c>
      <c r="H1248" s="82">
        <f t="shared" si="234"/>
        <v>1.5272310000000288E-3</v>
      </c>
      <c r="I1248" s="82">
        <f t="shared" si="235"/>
        <v>5.15000699999996E-3</v>
      </c>
      <c r="J1248" s="82" t="str">
        <f t="shared" si="236"/>
        <v/>
      </c>
      <c r="K1248" s="82" t="str">
        <f t="shared" si="237"/>
        <v/>
      </c>
      <c r="L1248" s="82" t="str">
        <f t="shared" si="238"/>
        <v/>
      </c>
      <c r="O1248" s="108"/>
      <c r="P1248" s="109"/>
      <c r="Q1248" s="109"/>
      <c r="R1248" s="110"/>
      <c r="S1248" s="110"/>
    </row>
    <row r="1249" spans="1:19" ht="15.75" customHeight="1" x14ac:dyDescent="0.2">
      <c r="A1249" s="211">
        <v>45282</v>
      </c>
      <c r="B1249" s="281">
        <v>1159.6859240000001</v>
      </c>
      <c r="C1249" s="281">
        <v>1284.394186</v>
      </c>
      <c r="D1249" s="281">
        <v>1288.0735870000001</v>
      </c>
      <c r="E1249" s="281">
        <v>1141.049984</v>
      </c>
      <c r="F1249" s="281">
        <v>1281.5785209999999</v>
      </c>
      <c r="G1249" s="82">
        <f t="shared" si="233"/>
        <v>1.8635940000000118E-2</v>
      </c>
      <c r="H1249" s="82">
        <f t="shared" si="234"/>
        <v>2.8156650000000808E-3</v>
      </c>
      <c r="I1249" s="82">
        <f t="shared" si="235"/>
        <v>6.4950660000001794E-3</v>
      </c>
      <c r="J1249" s="82" t="str">
        <f t="shared" si="236"/>
        <v/>
      </c>
      <c r="K1249" s="82" t="str">
        <f t="shared" si="237"/>
        <v/>
      </c>
      <c r="L1249" s="82" t="str">
        <f t="shared" si="238"/>
        <v/>
      </c>
      <c r="O1249" s="108"/>
      <c r="P1249" s="109"/>
      <c r="Q1249" s="109"/>
      <c r="R1249" s="110"/>
      <c r="S1249" s="110"/>
    </row>
    <row r="1250" spans="1:19" ht="15.75" customHeight="1" x14ac:dyDescent="0.2">
      <c r="A1250" s="211">
        <v>45287</v>
      </c>
      <c r="B1250" s="281">
        <v>1165.8454770000001</v>
      </c>
      <c r="C1250" s="281">
        <v>1292.9264880000001</v>
      </c>
      <c r="D1250" s="281">
        <v>1296.2916970000001</v>
      </c>
      <c r="E1250" s="281">
        <v>1148.793185</v>
      </c>
      <c r="F1250" s="281">
        <v>1290.2753520000001</v>
      </c>
      <c r="G1250" s="82">
        <f t="shared" si="233"/>
        <v>1.705229200000008E-2</v>
      </c>
      <c r="H1250" s="82">
        <f t="shared" si="234"/>
        <v>2.6511359999999511E-3</v>
      </c>
      <c r="I1250" s="82">
        <f t="shared" si="235"/>
        <v>6.0163450000000011E-3</v>
      </c>
      <c r="J1250" s="82" t="str">
        <f t="shared" si="236"/>
        <v/>
      </c>
      <c r="K1250" s="82" t="str">
        <f t="shared" si="237"/>
        <v/>
      </c>
      <c r="L1250" s="82" t="str">
        <f t="shared" si="238"/>
        <v/>
      </c>
      <c r="O1250" s="108"/>
      <c r="P1250" s="109"/>
      <c r="Q1250" s="109"/>
      <c r="R1250" s="110"/>
      <c r="S1250" s="110"/>
    </row>
    <row r="1251" spans="1:19" ht="15.75" customHeight="1" x14ac:dyDescent="0.2">
      <c r="A1251" s="211">
        <v>45288</v>
      </c>
      <c r="B1251" s="281">
        <v>1160.3430840000001</v>
      </c>
      <c r="C1251" s="281">
        <v>1287.2689809999999</v>
      </c>
      <c r="D1251" s="281">
        <v>1290.5315419999999</v>
      </c>
      <c r="E1251" s="281">
        <v>1143.278793</v>
      </c>
      <c r="F1251" s="281">
        <v>1284.081823</v>
      </c>
      <c r="G1251" s="82">
        <f t="shared" si="233"/>
        <v>1.7064291000000141E-2</v>
      </c>
      <c r="H1251" s="82">
        <f t="shared" si="234"/>
        <v>3.1871579999999539E-3</v>
      </c>
      <c r="I1251" s="82">
        <f t="shared" si="235"/>
        <v>6.4497189999999588E-3</v>
      </c>
      <c r="J1251" s="82" t="str">
        <f t="shared" si="236"/>
        <v/>
      </c>
      <c r="K1251" s="82" t="str">
        <f t="shared" si="237"/>
        <v/>
      </c>
      <c r="L1251" s="82" t="str">
        <f t="shared" si="238"/>
        <v/>
      </c>
      <c r="O1251" s="108"/>
      <c r="P1251" s="109"/>
      <c r="Q1251" s="109"/>
      <c r="R1251" s="110"/>
      <c r="S1251" s="110"/>
    </row>
    <row r="1252" spans="1:19" ht="15.75" customHeight="1" x14ac:dyDescent="0.2">
      <c r="A1252" s="211">
        <v>45289</v>
      </c>
      <c r="B1252" s="281">
        <v>1161.879674</v>
      </c>
      <c r="C1252" s="281">
        <v>1289.357857</v>
      </c>
      <c r="D1252" s="281">
        <v>1292.5497700000001</v>
      </c>
      <c r="E1252" s="281">
        <v>1145.364509</v>
      </c>
      <c r="F1252" s="281">
        <v>1286.424411</v>
      </c>
      <c r="G1252" s="82">
        <f t="shared" si="233"/>
        <v>1.6515165000000026E-2</v>
      </c>
      <c r="H1252" s="82">
        <f t="shared" si="234"/>
        <v>2.9334460000000036E-3</v>
      </c>
      <c r="I1252" s="82">
        <f t="shared" si="235"/>
        <v>6.1253590000001166E-3</v>
      </c>
      <c r="J1252" s="82" t="str">
        <f t="shared" si="236"/>
        <v/>
      </c>
      <c r="K1252" s="82" t="str">
        <f t="shared" si="237"/>
        <v/>
      </c>
      <c r="L1252" s="82" t="str">
        <f t="shared" si="238"/>
        <v/>
      </c>
      <c r="O1252" s="108"/>
      <c r="P1252" s="109"/>
      <c r="Q1252" s="109"/>
      <c r="R1252" s="110"/>
      <c r="S1252" s="110"/>
    </row>
    <row r="1253" spans="1:19" ht="15.75" customHeight="1" x14ac:dyDescent="0.2">
      <c r="A1253" s="211">
        <v>45293</v>
      </c>
      <c r="B1253" s="281">
        <v>1157.397684</v>
      </c>
      <c r="C1253" s="281">
        <v>1282.376878</v>
      </c>
      <c r="D1253" s="281">
        <v>1285.94814</v>
      </c>
      <c r="E1253" s="281">
        <v>1139.324503</v>
      </c>
      <c r="F1253" s="281">
        <v>1279.6405339999999</v>
      </c>
      <c r="G1253" s="82">
        <f t="shared" si="233"/>
        <v>1.8073180999999976E-2</v>
      </c>
      <c r="H1253" s="82">
        <f t="shared" si="234"/>
        <v>2.7363440000001448E-3</v>
      </c>
      <c r="I1253" s="82">
        <f t="shared" si="235"/>
        <v>6.3076060000000784E-3</v>
      </c>
      <c r="J1253" s="82" t="str">
        <f t="shared" si="236"/>
        <v/>
      </c>
      <c r="K1253" s="82" t="str">
        <f t="shared" si="237"/>
        <v/>
      </c>
      <c r="L1253" s="82" t="str">
        <f t="shared" si="238"/>
        <v/>
      </c>
      <c r="O1253" s="108"/>
      <c r="P1253" s="109"/>
      <c r="Q1253" s="109"/>
      <c r="R1253" s="110"/>
      <c r="S1253" s="110"/>
    </row>
    <row r="1254" spans="1:19" ht="15.75" customHeight="1" x14ac:dyDescent="0.2">
      <c r="A1254" s="211">
        <v>45294</v>
      </c>
      <c r="B1254" s="281">
        <v>1155.821314</v>
      </c>
      <c r="C1254" s="281">
        <v>1280.931427</v>
      </c>
      <c r="D1254" s="281">
        <v>1284.439065</v>
      </c>
      <c r="E1254" s="281">
        <v>1138.195778</v>
      </c>
      <c r="F1254" s="281">
        <v>1278.372799</v>
      </c>
      <c r="G1254" s="82">
        <f t="shared" si="233"/>
        <v>1.7625536000000011E-2</v>
      </c>
      <c r="H1254" s="82">
        <f t="shared" si="234"/>
        <v>2.558627999999999E-3</v>
      </c>
      <c r="I1254" s="82">
        <f t="shared" si="235"/>
        <v>6.0662660000000415E-3</v>
      </c>
      <c r="J1254" s="82" t="str">
        <f t="shared" si="236"/>
        <v/>
      </c>
      <c r="K1254" s="82" t="str">
        <f t="shared" si="237"/>
        <v/>
      </c>
      <c r="L1254" s="82" t="str">
        <f t="shared" si="238"/>
        <v/>
      </c>
      <c r="O1254" s="108"/>
      <c r="P1254" s="109"/>
      <c r="Q1254" s="109"/>
      <c r="R1254" s="110"/>
      <c r="S1254" s="110"/>
    </row>
    <row r="1255" spans="1:19" ht="15.75" customHeight="1" x14ac:dyDescent="0.2">
      <c r="A1255" s="211">
        <v>45295</v>
      </c>
      <c r="B1255" s="281">
        <v>1156.6399719999999</v>
      </c>
      <c r="C1255" s="281">
        <v>1280.37807</v>
      </c>
      <c r="D1255" s="281">
        <v>1284.173196</v>
      </c>
      <c r="E1255" s="281">
        <v>1138.09845</v>
      </c>
      <c r="F1255" s="281">
        <v>1278.2634849999999</v>
      </c>
      <c r="G1255" s="82">
        <f t="shared" si="233"/>
        <v>1.8541521999999987E-2</v>
      </c>
      <c r="H1255" s="82">
        <f t="shared" si="234"/>
        <v>2.1145850000000338E-3</v>
      </c>
      <c r="I1255" s="82">
        <f t="shared" si="235"/>
        <v>5.9097110000000154E-3</v>
      </c>
      <c r="J1255" s="82" t="str">
        <f t="shared" si="236"/>
        <v/>
      </c>
      <c r="K1255" s="82" t="str">
        <f t="shared" si="237"/>
        <v/>
      </c>
      <c r="L1255" s="82" t="str">
        <f t="shared" si="238"/>
        <v/>
      </c>
      <c r="O1255" s="108"/>
      <c r="P1255" s="109"/>
      <c r="Q1255" s="109"/>
      <c r="R1255" s="110"/>
      <c r="S1255" s="110"/>
    </row>
    <row r="1256" spans="1:19" ht="15.75" customHeight="1" x14ac:dyDescent="0.2">
      <c r="A1256" s="211">
        <v>45296</v>
      </c>
      <c r="B1256" s="281">
        <v>1157.292582</v>
      </c>
      <c r="C1256" s="281">
        <v>1280.7290780000001</v>
      </c>
      <c r="D1256" s="281">
        <v>1284.598819</v>
      </c>
      <c r="E1256" s="281">
        <v>1138.35627</v>
      </c>
      <c r="F1256" s="281">
        <v>1278.5530570000001</v>
      </c>
      <c r="G1256" s="82">
        <f t="shared" si="233"/>
        <v>1.8936312000000042E-2</v>
      </c>
      <c r="H1256" s="82">
        <f t="shared" si="234"/>
        <v>2.1760209999999915E-3</v>
      </c>
      <c r="I1256" s="82">
        <f t="shared" si="235"/>
        <v>6.0457619999999676E-3</v>
      </c>
      <c r="J1256" s="82" t="str">
        <f t="shared" si="236"/>
        <v/>
      </c>
      <c r="K1256" s="82" t="str">
        <f t="shared" si="237"/>
        <v/>
      </c>
      <c r="L1256" s="82" t="str">
        <f t="shared" si="238"/>
        <v/>
      </c>
      <c r="O1256" s="108"/>
      <c r="P1256" s="109"/>
      <c r="Q1256" s="109"/>
      <c r="R1256" s="110"/>
      <c r="S1256" s="110"/>
    </row>
    <row r="1257" spans="1:19" ht="15.75" customHeight="1" x14ac:dyDescent="0.2">
      <c r="A1257" s="211">
        <v>45299</v>
      </c>
      <c r="B1257" s="281">
        <v>1162.438322</v>
      </c>
      <c r="C1257" s="281">
        <v>1286.876919</v>
      </c>
      <c r="D1257" s="281">
        <v>1290.675424</v>
      </c>
      <c r="E1257" s="281">
        <v>1143.4260710000001</v>
      </c>
      <c r="F1257" s="281">
        <v>1284.247241</v>
      </c>
      <c r="G1257" s="82">
        <f t="shared" si="233"/>
        <v>1.9012250999999879E-2</v>
      </c>
      <c r="H1257" s="82">
        <f t="shared" si="234"/>
        <v>2.6296780000000125E-3</v>
      </c>
      <c r="I1257" s="82">
        <f t="shared" si="235"/>
        <v>6.4281829999999901E-3</v>
      </c>
      <c r="J1257" s="82" t="str">
        <f t="shared" si="236"/>
        <v/>
      </c>
      <c r="K1257" s="82" t="str">
        <f t="shared" si="237"/>
        <v/>
      </c>
      <c r="L1257" s="82" t="str">
        <f t="shared" si="238"/>
        <v/>
      </c>
      <c r="O1257" s="108"/>
      <c r="P1257" s="109"/>
      <c r="Q1257" s="109"/>
      <c r="R1257" s="110"/>
      <c r="S1257" s="110"/>
    </row>
    <row r="1258" spans="1:19" ht="15.75" customHeight="1" x14ac:dyDescent="0.2">
      <c r="A1258" s="211">
        <v>45300</v>
      </c>
      <c r="B1258" s="281">
        <v>1161.6164120000001</v>
      </c>
      <c r="C1258" s="281">
        <v>1285.5530080000001</v>
      </c>
      <c r="D1258" s="281">
        <v>1289.4296119999999</v>
      </c>
      <c r="E1258" s="281">
        <v>1142.3756940000001</v>
      </c>
      <c r="F1258" s="281">
        <v>1283.0675020000001</v>
      </c>
      <c r="G1258" s="82">
        <f t="shared" si="233"/>
        <v>1.9240718000000014E-2</v>
      </c>
      <c r="H1258" s="82">
        <f t="shared" si="234"/>
        <v>2.4855059999999867E-3</v>
      </c>
      <c r="I1258" s="82">
        <f t="shared" si="235"/>
        <v>6.3621099999998021E-3</v>
      </c>
      <c r="J1258" s="82" t="str">
        <f t="shared" si="236"/>
        <v/>
      </c>
      <c r="K1258" s="82" t="str">
        <f t="shared" si="237"/>
        <v/>
      </c>
      <c r="L1258" s="82" t="str">
        <f t="shared" si="238"/>
        <v/>
      </c>
      <c r="O1258" s="108"/>
      <c r="P1258" s="109"/>
      <c r="Q1258" s="109"/>
      <c r="R1258" s="110"/>
      <c r="S1258" s="110"/>
    </row>
    <row r="1259" spans="1:19" ht="15.75" customHeight="1" x14ac:dyDescent="0.2">
      <c r="A1259" s="211">
        <v>45301</v>
      </c>
      <c r="B1259" s="281">
        <v>1161.257572</v>
      </c>
      <c r="C1259" s="281">
        <v>1284.811148</v>
      </c>
      <c r="D1259" s="281">
        <v>1288.753821</v>
      </c>
      <c r="E1259" s="281">
        <v>1141.4628499999999</v>
      </c>
      <c r="F1259" s="281">
        <v>1282.042234</v>
      </c>
      <c r="G1259" s="82">
        <f t="shared" si="233"/>
        <v>1.9794722000000091E-2</v>
      </c>
      <c r="H1259" s="82">
        <f t="shared" si="234"/>
        <v>2.7689139999999952E-3</v>
      </c>
      <c r="I1259" s="82">
        <f t="shared" si="235"/>
        <v>6.7115870000000084E-3</v>
      </c>
      <c r="J1259" s="82" t="str">
        <f t="shared" si="236"/>
        <v/>
      </c>
      <c r="K1259" s="82" t="str">
        <f t="shared" si="237"/>
        <v/>
      </c>
      <c r="L1259" s="82" t="str">
        <f t="shared" si="238"/>
        <v/>
      </c>
      <c r="O1259" s="108"/>
      <c r="P1259" s="109"/>
      <c r="Q1259" s="109"/>
      <c r="R1259" s="110"/>
      <c r="S1259" s="110"/>
    </row>
    <row r="1260" spans="1:19" ht="15.75" customHeight="1" x14ac:dyDescent="0.2">
      <c r="A1260" s="211">
        <v>45302</v>
      </c>
      <c r="B1260" s="281">
        <v>1162.2190519999999</v>
      </c>
      <c r="C1260" s="281">
        <v>1285.803793</v>
      </c>
      <c r="D1260" s="281">
        <v>1289.76361</v>
      </c>
      <c r="E1260" s="281">
        <v>1142.2416900000001</v>
      </c>
      <c r="F1260" s="281">
        <v>1282.9169939999999</v>
      </c>
      <c r="G1260" s="82">
        <f t="shared" si="233"/>
        <v>1.9977361999999856E-2</v>
      </c>
      <c r="H1260" s="82">
        <f t="shared" si="234"/>
        <v>2.8867990000001099E-3</v>
      </c>
      <c r="I1260" s="82">
        <f t="shared" si="235"/>
        <v>6.8466160000000397E-3</v>
      </c>
      <c r="J1260" s="82" t="str">
        <f t="shared" si="236"/>
        <v/>
      </c>
      <c r="K1260" s="82" t="str">
        <f t="shared" si="237"/>
        <v/>
      </c>
      <c r="L1260" s="82" t="str">
        <f t="shared" si="238"/>
        <v/>
      </c>
      <c r="O1260" s="108"/>
      <c r="P1260" s="109"/>
      <c r="Q1260" s="109"/>
      <c r="R1260" s="110"/>
      <c r="S1260" s="110"/>
    </row>
    <row r="1261" spans="1:19" ht="15.75" customHeight="1" x14ac:dyDescent="0.2">
      <c r="A1261" s="211">
        <v>45303</v>
      </c>
      <c r="B1261" s="281">
        <v>1164.1139720000001</v>
      </c>
      <c r="C1261" s="281">
        <v>1288.046298</v>
      </c>
      <c r="D1261" s="281">
        <v>1291.984066</v>
      </c>
      <c r="E1261" s="281">
        <v>1144.108268</v>
      </c>
      <c r="F1261" s="281">
        <v>1285.0134539999999</v>
      </c>
      <c r="G1261" s="82">
        <f t="shared" si="233"/>
        <v>2.0005704000000152E-2</v>
      </c>
      <c r="H1261" s="82">
        <f t="shared" si="234"/>
        <v>3.0328440000000683E-3</v>
      </c>
      <c r="I1261" s="82">
        <f t="shared" si="235"/>
        <v>6.9706120000000739E-3</v>
      </c>
      <c r="J1261" s="82" t="str">
        <f t="shared" si="236"/>
        <v/>
      </c>
      <c r="K1261" s="82" t="str">
        <f t="shared" si="237"/>
        <v/>
      </c>
      <c r="L1261" s="82" t="str">
        <f t="shared" si="238"/>
        <v/>
      </c>
      <c r="O1261" s="108"/>
      <c r="P1261" s="109"/>
      <c r="Q1261" s="109"/>
      <c r="R1261" s="110"/>
      <c r="S1261" s="110"/>
    </row>
    <row r="1262" spans="1:19" ht="15.75" customHeight="1" x14ac:dyDescent="0.2">
      <c r="A1262" s="211">
        <v>45306</v>
      </c>
      <c r="B1262" s="281">
        <v>1164.9041520000001</v>
      </c>
      <c r="C1262" s="281">
        <v>1289.497809</v>
      </c>
      <c r="D1262" s="281">
        <v>1293.3256220000001</v>
      </c>
      <c r="E1262" s="281">
        <v>1145.1245160000001</v>
      </c>
      <c r="F1262" s="281">
        <v>1286.154861</v>
      </c>
      <c r="G1262" s="82">
        <f t="shared" si="233"/>
        <v>1.9779635999999982E-2</v>
      </c>
      <c r="H1262" s="82">
        <f t="shared" si="234"/>
        <v>3.3429479999999784E-3</v>
      </c>
      <c r="I1262" s="82">
        <f t="shared" si="235"/>
        <v>7.1707610000000845E-3</v>
      </c>
      <c r="J1262" s="82" t="str">
        <f t="shared" si="236"/>
        <v/>
      </c>
      <c r="K1262" s="82" t="str">
        <f t="shared" si="237"/>
        <v/>
      </c>
      <c r="L1262" s="82" t="str">
        <f t="shared" si="238"/>
        <v/>
      </c>
      <c r="O1262" s="108"/>
      <c r="P1262" s="109"/>
      <c r="Q1262" s="109"/>
      <c r="R1262" s="110"/>
      <c r="S1262" s="110"/>
    </row>
    <row r="1263" spans="1:19" ht="15.75" customHeight="1" x14ac:dyDescent="0.2">
      <c r="A1263" s="211">
        <v>45307</v>
      </c>
      <c r="B1263" s="281">
        <v>1158.5551620000001</v>
      </c>
      <c r="C1263" s="281">
        <v>1280.818352</v>
      </c>
      <c r="D1263" s="281">
        <v>1284.9475319999999</v>
      </c>
      <c r="E1263" s="281">
        <v>1137.167876</v>
      </c>
      <c r="F1263" s="281">
        <v>1277.218304</v>
      </c>
      <c r="G1263" s="82">
        <f t="shared" si="233"/>
        <v>2.138728600000013E-2</v>
      </c>
      <c r="H1263" s="82">
        <f t="shared" si="234"/>
        <v>3.6000480000000154E-3</v>
      </c>
      <c r="I1263" s="82">
        <f t="shared" si="235"/>
        <v>7.7292279999999205E-3</v>
      </c>
      <c r="J1263" s="82" t="str">
        <f t="shared" si="236"/>
        <v/>
      </c>
      <c r="K1263" s="82" t="str">
        <f t="shared" si="237"/>
        <v/>
      </c>
      <c r="L1263" s="82" t="str">
        <f t="shared" si="238"/>
        <v/>
      </c>
      <c r="O1263" s="108"/>
      <c r="P1263" s="109"/>
      <c r="Q1263" s="109"/>
      <c r="R1263" s="110"/>
      <c r="S1263" s="110"/>
    </row>
    <row r="1264" spans="1:19" ht="15.75" customHeight="1" x14ac:dyDescent="0.2">
      <c r="A1264" s="211">
        <v>45308</v>
      </c>
      <c r="B1264" s="281">
        <v>1151.3878520000001</v>
      </c>
      <c r="C1264" s="281">
        <v>1271.4857890000001</v>
      </c>
      <c r="D1264" s="281">
        <v>1275.864331</v>
      </c>
      <c r="E1264" s="281">
        <v>1129.1478649999999</v>
      </c>
      <c r="F1264" s="281">
        <v>1268.21057</v>
      </c>
      <c r="G1264" s="82">
        <f t="shared" si="233"/>
        <v>2.2239987000000155E-2</v>
      </c>
      <c r="H1264" s="82">
        <f t="shared" si="234"/>
        <v>3.2752190000001065E-3</v>
      </c>
      <c r="I1264" s="82">
        <f t="shared" si="235"/>
        <v>7.6537610000000315E-3</v>
      </c>
      <c r="J1264" s="82" t="str">
        <f t="shared" si="236"/>
        <v/>
      </c>
      <c r="K1264" s="82" t="str">
        <f t="shared" si="237"/>
        <v/>
      </c>
      <c r="L1264" s="82" t="str">
        <f t="shared" si="238"/>
        <v/>
      </c>
      <c r="O1264" s="108"/>
      <c r="P1264" s="109"/>
      <c r="Q1264" s="109"/>
      <c r="R1264" s="110"/>
      <c r="S1264" s="110"/>
    </row>
    <row r="1265" spans="1:19" ht="15.75" customHeight="1" x14ac:dyDescent="0.2">
      <c r="A1265" s="211">
        <v>45309</v>
      </c>
      <c r="B1265" s="281">
        <v>1153.034042</v>
      </c>
      <c r="C1265" s="281">
        <v>1273.1497429999999</v>
      </c>
      <c r="D1265" s="281">
        <v>1277.564584</v>
      </c>
      <c r="E1265" s="281">
        <v>1129.785016</v>
      </c>
      <c r="F1265" s="281">
        <v>1268.926191</v>
      </c>
      <c r="G1265" s="82">
        <f t="shared" si="233"/>
        <v>2.3249025999999957E-2</v>
      </c>
      <c r="H1265" s="82">
        <f t="shared" si="234"/>
        <v>4.2235519999999274E-3</v>
      </c>
      <c r="I1265" s="82">
        <f t="shared" si="235"/>
        <v>8.6383929999999508E-3</v>
      </c>
      <c r="J1265" s="82" t="str">
        <f t="shared" si="236"/>
        <v/>
      </c>
      <c r="K1265" s="82" t="str">
        <f t="shared" si="237"/>
        <v/>
      </c>
      <c r="L1265" s="82" t="str">
        <f t="shared" si="238"/>
        <v/>
      </c>
      <c r="O1265" s="108"/>
      <c r="P1265" s="109"/>
      <c r="Q1265" s="109"/>
      <c r="R1265" s="110"/>
      <c r="S1265" s="110"/>
    </row>
    <row r="1266" spans="1:19" ht="15.75" customHeight="1" x14ac:dyDescent="0.2">
      <c r="A1266" s="211">
        <v>45310</v>
      </c>
      <c r="B1266" s="281">
        <v>1155.6243919999999</v>
      </c>
      <c r="C1266" s="281">
        <v>1276.6097709999999</v>
      </c>
      <c r="D1266" s="281">
        <v>1280.917488</v>
      </c>
      <c r="E1266" s="281">
        <v>1132.3892599999999</v>
      </c>
      <c r="F1266" s="281">
        <v>1271.8511659999999</v>
      </c>
      <c r="G1266" s="82">
        <f t="shared" si="233"/>
        <v>2.3235132000000023E-2</v>
      </c>
      <c r="H1266" s="82">
        <f t="shared" si="234"/>
        <v>4.7586049999999887E-3</v>
      </c>
      <c r="I1266" s="82">
        <f t="shared" si="235"/>
        <v>9.0663220000001283E-3</v>
      </c>
      <c r="J1266" s="82" t="str">
        <f t="shared" si="236"/>
        <v/>
      </c>
      <c r="K1266" s="82" t="str">
        <f t="shared" si="237"/>
        <v/>
      </c>
      <c r="L1266" s="82" t="str">
        <f t="shared" si="238"/>
        <v/>
      </c>
      <c r="O1266" s="108"/>
      <c r="P1266" s="109"/>
      <c r="Q1266" s="109"/>
      <c r="R1266" s="110"/>
      <c r="S1266" s="110"/>
    </row>
    <row r="1267" spans="1:19" ht="15.75" customHeight="1" x14ac:dyDescent="0.2">
      <c r="A1267" s="211">
        <v>45313</v>
      </c>
      <c r="B1267" s="281">
        <v>1158.3091420000001</v>
      </c>
      <c r="C1267" s="281">
        <v>1279.5170579999999</v>
      </c>
      <c r="D1267" s="281">
        <v>1283.8462050000001</v>
      </c>
      <c r="E1267" s="281">
        <v>1134.9447990000001</v>
      </c>
      <c r="F1267" s="281">
        <v>1274.721438</v>
      </c>
      <c r="G1267" s="82">
        <f t="shared" si="233"/>
        <v>2.3364342999999961E-2</v>
      </c>
      <c r="H1267" s="82">
        <f t="shared" si="234"/>
        <v>4.7956199999998721E-3</v>
      </c>
      <c r="I1267" s="82">
        <f t="shared" si="235"/>
        <v>9.1247670000000197E-3</v>
      </c>
      <c r="J1267" s="82" t="str">
        <f t="shared" si="236"/>
        <v/>
      </c>
      <c r="K1267" s="82" t="str">
        <f t="shared" si="237"/>
        <v/>
      </c>
      <c r="L1267" s="82" t="str">
        <f t="shared" si="238"/>
        <v/>
      </c>
      <c r="O1267" s="108"/>
      <c r="P1267" s="109"/>
      <c r="Q1267" s="109"/>
      <c r="R1267" s="110"/>
      <c r="S1267" s="110"/>
    </row>
    <row r="1268" spans="1:19" ht="15.75" customHeight="1" x14ac:dyDescent="0.2">
      <c r="A1268" s="211">
        <v>45314</v>
      </c>
      <c r="B1268" s="281">
        <v>1158.8677520000001</v>
      </c>
      <c r="C1268" s="281">
        <v>1280.3238040000001</v>
      </c>
      <c r="D1268" s="281">
        <v>1284.618027</v>
      </c>
      <c r="E1268" s="281">
        <v>1135.4414260000001</v>
      </c>
      <c r="F1268" s="281">
        <v>1275.2792280000001</v>
      </c>
      <c r="G1268" s="82">
        <f t="shared" si="233"/>
        <v>2.3426326000000018E-2</v>
      </c>
      <c r="H1268" s="82">
        <f t="shared" si="234"/>
        <v>5.0445760000000063E-3</v>
      </c>
      <c r="I1268" s="82">
        <f t="shared" si="235"/>
        <v>9.3387989999998804E-3</v>
      </c>
      <c r="J1268" s="82" t="str">
        <f t="shared" si="236"/>
        <v/>
      </c>
      <c r="K1268" s="82" t="str">
        <f t="shared" si="237"/>
        <v/>
      </c>
      <c r="L1268" s="82" t="str">
        <f t="shared" si="238"/>
        <v/>
      </c>
      <c r="O1268" s="108"/>
      <c r="P1268" s="109"/>
      <c r="Q1268" s="109"/>
      <c r="R1268" s="110"/>
      <c r="S1268" s="110"/>
    </row>
    <row r="1269" spans="1:19" ht="15.75" customHeight="1" x14ac:dyDescent="0.2">
      <c r="A1269" s="211">
        <v>45315</v>
      </c>
      <c r="B1269" s="281">
        <v>1161.2689170000001</v>
      </c>
      <c r="C1269" s="281">
        <v>1282.565738</v>
      </c>
      <c r="D1269" s="281">
        <v>1286.949032</v>
      </c>
      <c r="E1269" s="281">
        <v>1136.9853869999999</v>
      </c>
      <c r="F1269" s="281">
        <v>1277.0133390000001</v>
      </c>
      <c r="G1269" s="82">
        <f t="shared" si="233"/>
        <v>2.4283530000000154E-2</v>
      </c>
      <c r="H1269" s="82">
        <f t="shared" si="234"/>
        <v>5.5523989999999232E-3</v>
      </c>
      <c r="I1269" s="82">
        <f t="shared" si="235"/>
        <v>9.9356929999999018E-3</v>
      </c>
      <c r="J1269" s="82" t="str">
        <f t="shared" si="236"/>
        <v/>
      </c>
      <c r="K1269" s="82" t="str">
        <f t="shared" si="237"/>
        <v/>
      </c>
      <c r="L1269" s="82" t="str">
        <f t="shared" si="238"/>
        <v/>
      </c>
      <c r="O1269" s="108"/>
      <c r="P1269" s="109"/>
      <c r="Q1269" s="109"/>
      <c r="R1269" s="110"/>
      <c r="S1269" s="110"/>
    </row>
    <row r="1270" spans="1:19" ht="15.75" customHeight="1" x14ac:dyDescent="0.2">
      <c r="A1270" s="211">
        <v>45316</v>
      </c>
      <c r="B1270" s="281">
        <v>1161.126344</v>
      </c>
      <c r="C1270" s="281">
        <v>1282.6631</v>
      </c>
      <c r="D1270" s="281">
        <v>1286.996134</v>
      </c>
      <c r="E1270" s="281">
        <v>1136.6969549999999</v>
      </c>
      <c r="F1270" s="281">
        <v>1276.6893849999999</v>
      </c>
      <c r="G1270" s="82">
        <f t="shared" si="233"/>
        <v>2.4429389000000128E-2</v>
      </c>
      <c r="H1270" s="82">
        <f t="shared" si="234"/>
        <v>5.9737150000000842E-3</v>
      </c>
      <c r="I1270" s="82">
        <f t="shared" si="235"/>
        <v>1.0306749000000082E-2</v>
      </c>
      <c r="J1270" s="82" t="str">
        <f t="shared" si="236"/>
        <v/>
      </c>
      <c r="K1270" s="82" t="str">
        <f t="shared" si="237"/>
        <v/>
      </c>
      <c r="L1270" s="82" t="str">
        <f t="shared" si="238"/>
        <v/>
      </c>
      <c r="O1270" s="108"/>
      <c r="P1270" s="109"/>
      <c r="Q1270" s="109"/>
      <c r="R1270" s="110"/>
      <c r="S1270" s="110"/>
    </row>
    <row r="1271" spans="1:19" ht="15.75" customHeight="1" x14ac:dyDescent="0.2">
      <c r="A1271" s="211">
        <v>45317</v>
      </c>
      <c r="B1271" s="281">
        <v>1159.3375619999999</v>
      </c>
      <c r="C1271" s="281">
        <v>1280.691102</v>
      </c>
      <c r="D1271" s="281">
        <v>1285.016676</v>
      </c>
      <c r="E1271" s="281">
        <v>1134.7227170000001</v>
      </c>
      <c r="F1271" s="281">
        <v>1274.472006</v>
      </c>
      <c r="G1271" s="82">
        <f t="shared" si="233"/>
        <v>2.4614844999999833E-2</v>
      </c>
      <c r="H1271" s="82">
        <f t="shared" si="234"/>
        <v>6.2190960000000359E-3</v>
      </c>
      <c r="I1271" s="82">
        <f t="shared" si="235"/>
        <v>1.0544669999999996E-2</v>
      </c>
      <c r="J1271" s="82" t="str">
        <f t="shared" si="236"/>
        <v/>
      </c>
      <c r="K1271" s="82" t="str">
        <f t="shared" si="237"/>
        <v/>
      </c>
      <c r="L1271" s="82" t="str">
        <f t="shared" si="238"/>
        <v/>
      </c>
      <c r="O1271" s="108"/>
      <c r="P1271" s="109"/>
      <c r="Q1271" s="109"/>
      <c r="R1271" s="110"/>
      <c r="S1271" s="110"/>
    </row>
    <row r="1272" spans="1:19" ht="15.75" customHeight="1" x14ac:dyDescent="0.2">
      <c r="A1272" s="211">
        <v>45320</v>
      </c>
      <c r="B1272" s="281">
        <v>1164.919852</v>
      </c>
      <c r="C1272" s="281">
        <v>1287.7221139999999</v>
      </c>
      <c r="D1272" s="281">
        <v>1291.8998509999999</v>
      </c>
      <c r="E1272" s="281">
        <v>1141.6129229999999</v>
      </c>
      <c r="F1272" s="281">
        <v>1282.2107900000001</v>
      </c>
      <c r="G1272" s="82">
        <f t="shared" si="233"/>
        <v>2.330692900000008E-2</v>
      </c>
      <c r="H1272" s="82">
        <f t="shared" si="234"/>
        <v>5.5113239999998315E-3</v>
      </c>
      <c r="I1272" s="82">
        <f t="shared" si="235"/>
        <v>9.6890609999998097E-3</v>
      </c>
      <c r="J1272" s="82" t="str">
        <f t="shared" si="236"/>
        <v/>
      </c>
      <c r="K1272" s="82" t="str">
        <f t="shared" si="237"/>
        <v/>
      </c>
      <c r="L1272" s="82" t="str">
        <f t="shared" si="238"/>
        <v/>
      </c>
      <c r="O1272" s="108"/>
      <c r="P1272" s="109"/>
      <c r="Q1272" s="109"/>
      <c r="R1272" s="110"/>
      <c r="S1272" s="110"/>
    </row>
    <row r="1273" spans="1:19" ht="15.75" customHeight="1" x14ac:dyDescent="0.2">
      <c r="A1273" s="211">
        <v>45321</v>
      </c>
      <c r="B1273" s="281">
        <v>1165.7488820000001</v>
      </c>
      <c r="C1273" s="281">
        <v>1288.7499539999999</v>
      </c>
      <c r="D1273" s="281">
        <v>1292.9089240000001</v>
      </c>
      <c r="E1273" s="281">
        <v>1143.2587510000001</v>
      </c>
      <c r="F1273" s="281">
        <v>1284.059313</v>
      </c>
      <c r="G1273" s="82">
        <f t="shared" si="233"/>
        <v>2.2490131000000021E-2</v>
      </c>
      <c r="H1273" s="82">
        <f t="shared" si="234"/>
        <v>4.6906409999999139E-3</v>
      </c>
      <c r="I1273" s="82">
        <f t="shared" si="235"/>
        <v>8.8496110000000957E-3</v>
      </c>
      <c r="J1273" s="82" t="str">
        <f t="shared" si="236"/>
        <v/>
      </c>
      <c r="K1273" s="82" t="str">
        <f t="shared" si="237"/>
        <v/>
      </c>
      <c r="L1273" s="82" t="str">
        <f t="shared" si="238"/>
        <v/>
      </c>
      <c r="O1273" s="108"/>
      <c r="P1273" s="109"/>
      <c r="Q1273" s="109"/>
      <c r="R1273" s="110"/>
      <c r="S1273" s="110"/>
    </row>
    <row r="1274" spans="1:19" ht="15.75" customHeight="1" x14ac:dyDescent="0.2">
      <c r="A1274" s="211">
        <v>45322</v>
      </c>
      <c r="B1274" s="281">
        <v>1165.1564000000001</v>
      </c>
      <c r="C1274" s="281">
        <v>1288.1479529999999</v>
      </c>
      <c r="D1274" s="281">
        <v>1292.2944689999999</v>
      </c>
      <c r="E1274" s="281">
        <v>1143.940061</v>
      </c>
      <c r="F1274" s="281">
        <v>1284.824531</v>
      </c>
      <c r="G1274" s="82">
        <f t="shared" si="233"/>
        <v>2.1216339000000063E-2</v>
      </c>
      <c r="H1274" s="82">
        <f t="shared" si="234"/>
        <v>3.3234219999999366E-3</v>
      </c>
      <c r="I1274" s="82">
        <f t="shared" si="235"/>
        <v>7.4699379999999564E-3</v>
      </c>
      <c r="J1274" s="82" t="str">
        <f t="shared" si="236"/>
        <v/>
      </c>
      <c r="K1274" s="82" t="str">
        <f t="shared" si="237"/>
        <v/>
      </c>
      <c r="L1274" s="82" t="str">
        <f t="shared" si="238"/>
        <v/>
      </c>
      <c r="O1274" s="108"/>
      <c r="P1274" s="109"/>
      <c r="Q1274" s="109"/>
      <c r="R1274" s="110"/>
      <c r="S1274" s="110"/>
    </row>
    <row r="1275" spans="1:19" ht="15.75" customHeight="1" x14ac:dyDescent="0.2">
      <c r="A1275" s="211">
        <v>45323</v>
      </c>
      <c r="B1275" s="281">
        <v>1172.0246299999999</v>
      </c>
      <c r="C1275" s="281">
        <v>1296.919768</v>
      </c>
      <c r="D1275" s="281">
        <v>1300.8607549999999</v>
      </c>
      <c r="E1275" s="281">
        <v>1151.873691</v>
      </c>
      <c r="F1275" s="281">
        <v>1293.735246</v>
      </c>
      <c r="G1275" s="82">
        <f t="shared" si="233"/>
        <v>2.0150938999999882E-2</v>
      </c>
      <c r="H1275" s="82">
        <f t="shared" si="234"/>
        <v>3.1845220000000156E-3</v>
      </c>
      <c r="I1275" s="82">
        <f t="shared" si="235"/>
        <v>7.1255089999999657E-3</v>
      </c>
      <c r="J1275" s="82" t="str">
        <f t="shared" si="236"/>
        <v/>
      </c>
      <c r="K1275" s="82" t="str">
        <f t="shared" si="237"/>
        <v/>
      </c>
      <c r="L1275" s="82" t="str">
        <f t="shared" si="238"/>
        <v/>
      </c>
      <c r="O1275" s="108"/>
      <c r="P1275" s="109"/>
      <c r="Q1275" s="109"/>
      <c r="R1275" s="110"/>
      <c r="S1275" s="110"/>
    </row>
    <row r="1276" spans="1:19" ht="15.75" customHeight="1" x14ac:dyDescent="0.2">
      <c r="A1276" s="211">
        <v>45324</v>
      </c>
      <c r="B1276" s="281">
        <v>1171.26072</v>
      </c>
      <c r="C1276" s="281">
        <v>1294.0204160000001</v>
      </c>
      <c r="D1276" s="281">
        <v>1298.359627</v>
      </c>
      <c r="E1276" s="281">
        <v>1147.6379059999999</v>
      </c>
      <c r="F1276" s="281">
        <v>1288.9777939999999</v>
      </c>
      <c r="G1276" s="82">
        <f t="shared" si="233"/>
        <v>2.3622814000000061E-2</v>
      </c>
      <c r="H1276" s="82">
        <f t="shared" si="234"/>
        <v>5.0426220000001649E-3</v>
      </c>
      <c r="I1276" s="82">
        <f t="shared" si="235"/>
        <v>9.3818330000001431E-3</v>
      </c>
      <c r="J1276" s="82" t="str">
        <f t="shared" si="236"/>
        <v/>
      </c>
      <c r="K1276" s="82" t="str">
        <f t="shared" si="237"/>
        <v/>
      </c>
      <c r="L1276" s="82" t="str">
        <f t="shared" si="238"/>
        <v/>
      </c>
      <c r="O1276" s="108"/>
      <c r="P1276" s="109"/>
      <c r="Q1276" s="109"/>
      <c r="R1276" s="110"/>
      <c r="S1276" s="110"/>
    </row>
    <row r="1277" spans="1:19" ht="15.75" customHeight="1" x14ac:dyDescent="0.2">
      <c r="A1277" s="211">
        <v>45327</v>
      </c>
      <c r="B1277" s="281">
        <v>1167.27395</v>
      </c>
      <c r="C1277" s="281">
        <v>1287.844445</v>
      </c>
      <c r="D1277" s="281">
        <v>1292.5145190000001</v>
      </c>
      <c r="E1277" s="281">
        <v>1141.6112450000001</v>
      </c>
      <c r="F1277" s="281">
        <v>1282.208905</v>
      </c>
      <c r="G1277" s="82">
        <f t="shared" si="233"/>
        <v>2.5662704999999959E-2</v>
      </c>
      <c r="H1277" s="82">
        <f t="shared" si="234"/>
        <v>5.6355399999999918E-3</v>
      </c>
      <c r="I1277" s="82">
        <f t="shared" si="235"/>
        <v>1.0305614000000105E-2</v>
      </c>
      <c r="J1277" s="82" t="str">
        <f t="shared" si="236"/>
        <v/>
      </c>
      <c r="K1277" s="82" t="str">
        <f t="shared" si="237"/>
        <v/>
      </c>
      <c r="L1277" s="82" t="str">
        <f t="shared" si="238"/>
        <v/>
      </c>
      <c r="O1277" s="108"/>
      <c r="P1277" s="109"/>
      <c r="Q1277" s="109"/>
      <c r="R1277" s="110"/>
      <c r="S1277" s="110"/>
    </row>
    <row r="1278" spans="1:19" ht="15.75" customHeight="1" x14ac:dyDescent="0.2">
      <c r="A1278" s="211">
        <v>45328</v>
      </c>
      <c r="B1278" s="281">
        <v>1171.21235</v>
      </c>
      <c r="C1278" s="281">
        <v>1293.2719079999999</v>
      </c>
      <c r="D1278" s="281">
        <v>1297.7465649999999</v>
      </c>
      <c r="E1278" s="281">
        <v>1146.281759</v>
      </c>
      <c r="F1278" s="281">
        <v>1287.4546270000001</v>
      </c>
      <c r="G1278" s="82">
        <f t="shared" si="233"/>
        <v>2.4930591000000051E-2</v>
      </c>
      <c r="H1278" s="82">
        <f t="shared" si="234"/>
        <v>5.8172809999998661E-3</v>
      </c>
      <c r="I1278" s="82">
        <f t="shared" si="235"/>
        <v>1.0291937999999846E-2</v>
      </c>
      <c r="J1278" s="82" t="str">
        <f t="shared" si="236"/>
        <v/>
      </c>
      <c r="K1278" s="82" t="str">
        <f t="shared" si="237"/>
        <v/>
      </c>
      <c r="L1278" s="82" t="str">
        <f t="shared" si="238"/>
        <v/>
      </c>
      <c r="O1278" s="108"/>
      <c r="P1278" s="109"/>
      <c r="Q1278" s="109"/>
      <c r="R1278" s="110"/>
      <c r="S1278" s="110"/>
    </row>
    <row r="1279" spans="1:19" ht="15.75" customHeight="1" x14ac:dyDescent="0.2">
      <c r="A1279" s="211">
        <v>45329</v>
      </c>
      <c r="B1279" s="281">
        <v>1171.4816599999999</v>
      </c>
      <c r="C1279" s="281">
        <v>1293.298542</v>
      </c>
      <c r="D1279" s="281">
        <v>1297.8270560000001</v>
      </c>
      <c r="E1279" s="281">
        <v>1145.45508</v>
      </c>
      <c r="F1279" s="281">
        <v>1286.526136</v>
      </c>
      <c r="G1279" s="82">
        <f t="shared" si="233"/>
        <v>2.6026579999999966E-2</v>
      </c>
      <c r="H1279" s="82">
        <f t="shared" si="234"/>
        <v>6.7724060000000467E-3</v>
      </c>
      <c r="I1279" s="82">
        <f t="shared" si="235"/>
        <v>1.1300920000000133E-2</v>
      </c>
      <c r="J1279" s="82" t="str">
        <f t="shared" si="236"/>
        <v/>
      </c>
      <c r="K1279" s="82" t="str">
        <f t="shared" si="237"/>
        <v/>
      </c>
      <c r="L1279" s="82" t="str">
        <f t="shared" si="238"/>
        <v/>
      </c>
      <c r="O1279" s="108"/>
      <c r="P1279" s="109"/>
      <c r="Q1279" s="109"/>
      <c r="R1279" s="110"/>
      <c r="S1279" s="110"/>
    </row>
    <row r="1280" spans="1:19" ht="15.75" customHeight="1" x14ac:dyDescent="0.2">
      <c r="A1280" s="211">
        <v>45330</v>
      </c>
      <c r="B1280" s="281">
        <v>1169.04593</v>
      </c>
      <c r="C1280" s="281">
        <v>1289.636559</v>
      </c>
      <c r="D1280" s="281">
        <v>1294.3455080000001</v>
      </c>
      <c r="E1280" s="281">
        <v>1141.8391549999999</v>
      </c>
      <c r="F1280" s="281">
        <v>1282.464884</v>
      </c>
      <c r="G1280" s="82">
        <f t="shared" si="233"/>
        <v>2.7206775000000107E-2</v>
      </c>
      <c r="H1280" s="82">
        <f t="shared" si="234"/>
        <v>7.1716750000000501E-3</v>
      </c>
      <c r="I1280" s="82">
        <f t="shared" si="235"/>
        <v>1.1880624000000126E-2</v>
      </c>
      <c r="J1280" s="82" t="str">
        <f t="shared" si="236"/>
        <v/>
      </c>
      <c r="K1280" s="82" t="str">
        <f t="shared" si="237"/>
        <v/>
      </c>
      <c r="L1280" s="82" t="str">
        <f t="shared" si="238"/>
        <v/>
      </c>
      <c r="O1280" s="108"/>
      <c r="P1280" s="109"/>
      <c r="Q1280" s="109"/>
      <c r="R1280" s="110"/>
      <c r="S1280" s="110"/>
    </row>
    <row r="1281" spans="1:19" ht="15.75" customHeight="1" x14ac:dyDescent="0.2">
      <c r="A1281" s="211">
        <v>45331</v>
      </c>
      <c r="B1281" s="281">
        <v>1171.9475500000001</v>
      </c>
      <c r="C1281" s="281">
        <v>1293.126759</v>
      </c>
      <c r="D1281" s="281">
        <v>1297.7909520000001</v>
      </c>
      <c r="E1281" s="281">
        <v>1144.3153359999999</v>
      </c>
      <c r="F1281" s="281">
        <v>1285.2460249999999</v>
      </c>
      <c r="G1281" s="82">
        <f t="shared" si="233"/>
        <v>2.7632214000000203E-2</v>
      </c>
      <c r="H1281" s="82">
        <f t="shared" si="234"/>
        <v>7.8807340000000749E-3</v>
      </c>
      <c r="I1281" s="82">
        <f t="shared" si="235"/>
        <v>1.2544927000000143E-2</v>
      </c>
      <c r="J1281" s="82" t="str">
        <f t="shared" si="236"/>
        <v/>
      </c>
      <c r="K1281" s="82" t="str">
        <f t="shared" si="237"/>
        <v/>
      </c>
      <c r="L1281" s="82" t="str">
        <f t="shared" si="238"/>
        <v/>
      </c>
      <c r="O1281" s="108"/>
      <c r="P1281" s="109"/>
      <c r="Q1281" s="109"/>
      <c r="R1281" s="110"/>
      <c r="S1281" s="110"/>
    </row>
    <row r="1282" spans="1:19" ht="15.75" customHeight="1" x14ac:dyDescent="0.2">
      <c r="A1282" s="211">
        <v>45334</v>
      </c>
      <c r="B1282" s="281">
        <v>1172.3511100000001</v>
      </c>
      <c r="C1282" s="281">
        <v>1293.1424440000001</v>
      </c>
      <c r="D1282" s="281">
        <v>1297.892069</v>
      </c>
      <c r="E1282" s="281">
        <v>1144.494359</v>
      </c>
      <c r="F1282" s="281">
        <v>1285.4470960000001</v>
      </c>
      <c r="G1282" s="82">
        <f t="shared" si="233"/>
        <v>2.785675100000003E-2</v>
      </c>
      <c r="H1282" s="82">
        <f t="shared" si="234"/>
        <v>7.6953479999999673E-3</v>
      </c>
      <c r="I1282" s="82">
        <f t="shared" si="235"/>
        <v>1.2444972999999891E-2</v>
      </c>
      <c r="J1282" s="82" t="str">
        <f t="shared" si="236"/>
        <v/>
      </c>
      <c r="K1282" s="82" t="str">
        <f t="shared" si="237"/>
        <v/>
      </c>
      <c r="L1282" s="82" t="str">
        <f t="shared" si="238"/>
        <v/>
      </c>
      <c r="O1282" s="108"/>
      <c r="P1282" s="109"/>
      <c r="Q1282" s="109"/>
      <c r="R1282" s="110"/>
      <c r="S1282" s="110"/>
    </row>
    <row r="1283" spans="1:19" ht="15.75" customHeight="1" x14ac:dyDescent="0.2">
      <c r="A1283" s="211">
        <v>45335</v>
      </c>
      <c r="B1283" s="281">
        <v>1163.2509</v>
      </c>
      <c r="C1283" s="281">
        <v>1281.75308</v>
      </c>
      <c r="D1283" s="281">
        <v>1286.7295529999999</v>
      </c>
      <c r="E1283" s="281">
        <v>1134.8656169999999</v>
      </c>
      <c r="F1283" s="281">
        <v>1274.6325039999999</v>
      </c>
      <c r="G1283" s="82">
        <f t="shared" ref="G1283:G1346" si="239">IF((B1283-$E1283)/1000 &gt; 0, (B1283-$E1283)/1000, "")</f>
        <v>2.8385283000000074E-2</v>
      </c>
      <c r="H1283" s="82">
        <f t="shared" ref="H1283:H1346" si="240">IF((C1283-$F1283)/1000 &gt; 0, (C1283-$F1283)/1000, "")</f>
        <v>7.1205760000000286E-3</v>
      </c>
      <c r="I1283" s="82">
        <f t="shared" ref="I1283:I1346" si="241">IF((D1283-$F1283)/1000 &gt; 0, (D1283-$F1283)/1000, "")</f>
        <v>1.2097048999999969E-2</v>
      </c>
      <c r="J1283" s="82" t="str">
        <f t="shared" ref="J1283:J1346" si="242">IF((B1283-$E1283)/1000 &lt; 0, (B1283-$E1283)/1000, "")</f>
        <v/>
      </c>
      <c r="K1283" s="82" t="str">
        <f t="shared" ref="K1283:K1346" si="243">IF((C1283-$F1283)/1000 &lt; 0, (C1283-$F1283)/1000, "")</f>
        <v/>
      </c>
      <c r="L1283" s="82" t="str">
        <f t="shared" ref="L1283:L1346" si="244">IF((D1283-$F1283)/1000 &lt; 0, (D1283-$F1283)/1000, "")</f>
        <v/>
      </c>
      <c r="O1283" s="108"/>
      <c r="P1283" s="109"/>
      <c r="Q1283" s="109"/>
      <c r="R1283" s="110"/>
      <c r="S1283" s="110"/>
    </row>
    <row r="1284" spans="1:19" ht="15.75" customHeight="1" x14ac:dyDescent="0.2">
      <c r="A1284" s="211">
        <v>45336</v>
      </c>
      <c r="B1284" s="281">
        <v>1172.1760999999999</v>
      </c>
      <c r="C1284" s="281">
        <v>1292.6320860000001</v>
      </c>
      <c r="D1284" s="281">
        <v>1297.4429190000001</v>
      </c>
      <c r="E1284" s="281">
        <v>1144.2223670000001</v>
      </c>
      <c r="F1284" s="281">
        <v>1285.1416059999999</v>
      </c>
      <c r="G1284" s="82">
        <f t="shared" si="239"/>
        <v>2.7953732999999828E-2</v>
      </c>
      <c r="H1284" s="82">
        <f t="shared" si="240"/>
        <v>7.4904800000001612E-3</v>
      </c>
      <c r="I1284" s="82">
        <f t="shared" si="241"/>
        <v>1.2301313000000164E-2</v>
      </c>
      <c r="J1284" s="82" t="str">
        <f t="shared" si="242"/>
        <v/>
      </c>
      <c r="K1284" s="82" t="str">
        <f t="shared" si="243"/>
        <v/>
      </c>
      <c r="L1284" s="82" t="str">
        <f t="shared" si="244"/>
        <v/>
      </c>
      <c r="O1284" s="108"/>
      <c r="P1284" s="109"/>
      <c r="Q1284" s="109"/>
      <c r="R1284" s="110"/>
      <c r="S1284" s="110"/>
    </row>
    <row r="1285" spans="1:19" ht="15.75" customHeight="1" x14ac:dyDescent="0.2">
      <c r="A1285" s="211">
        <v>45337</v>
      </c>
      <c r="B1285" s="281">
        <v>1176.00116</v>
      </c>
      <c r="C1285" s="281">
        <v>1297.0000910000001</v>
      </c>
      <c r="D1285" s="281">
        <v>1301.7973790000001</v>
      </c>
      <c r="E1285" s="281">
        <v>1147.5750129999999</v>
      </c>
      <c r="F1285" s="281">
        <v>1288.907154</v>
      </c>
      <c r="G1285" s="82">
        <f t="shared" si="239"/>
        <v>2.8426147000000127E-2</v>
      </c>
      <c r="H1285" s="82">
        <f t="shared" si="240"/>
        <v>8.0929370000001194E-3</v>
      </c>
      <c r="I1285" s="82">
        <f t="shared" si="241"/>
        <v>1.2890225000000101E-2</v>
      </c>
      <c r="J1285" s="82" t="str">
        <f t="shared" si="242"/>
        <v/>
      </c>
      <c r="K1285" s="82" t="str">
        <f t="shared" si="243"/>
        <v/>
      </c>
      <c r="L1285" s="82" t="str">
        <f t="shared" si="244"/>
        <v/>
      </c>
      <c r="O1285" s="108"/>
      <c r="P1285" s="109"/>
      <c r="Q1285" s="109"/>
      <c r="R1285" s="110"/>
      <c r="S1285" s="110"/>
    </row>
    <row r="1286" spans="1:19" ht="15.75" customHeight="1" x14ac:dyDescent="0.2">
      <c r="A1286" s="211">
        <v>45338</v>
      </c>
      <c r="B1286" s="281">
        <v>1175.85149</v>
      </c>
      <c r="C1286" s="281">
        <v>1297.2920329999999</v>
      </c>
      <c r="D1286" s="281">
        <v>1301.999536</v>
      </c>
      <c r="E1286" s="281">
        <v>1147.83707</v>
      </c>
      <c r="F1286" s="281">
        <v>1289.2014859999999</v>
      </c>
      <c r="G1286" s="82">
        <f t="shared" si="239"/>
        <v>2.8014419999999974E-2</v>
      </c>
      <c r="H1286" s="82">
        <f t="shared" si="240"/>
        <v>8.0905470000000156E-3</v>
      </c>
      <c r="I1286" s="82">
        <f t="shared" si="241"/>
        <v>1.2798050000000102E-2</v>
      </c>
      <c r="J1286" s="82" t="str">
        <f t="shared" si="242"/>
        <v/>
      </c>
      <c r="K1286" s="82" t="str">
        <f t="shared" si="243"/>
        <v/>
      </c>
      <c r="L1286" s="82" t="str">
        <f t="shared" si="244"/>
        <v/>
      </c>
      <c r="O1286" s="108"/>
      <c r="P1286" s="109"/>
      <c r="Q1286" s="109"/>
      <c r="R1286" s="110"/>
      <c r="S1286" s="110"/>
    </row>
    <row r="1287" spans="1:19" ht="15.75" customHeight="1" x14ac:dyDescent="0.2">
      <c r="A1287" s="211">
        <v>45342</v>
      </c>
      <c r="B1287" s="281">
        <v>1178.6648620000001</v>
      </c>
      <c r="C1287" s="281">
        <v>1300.6545410000001</v>
      </c>
      <c r="D1287" s="281">
        <v>1305.3228529999999</v>
      </c>
      <c r="E1287" s="281">
        <v>1151.748732</v>
      </c>
      <c r="F1287" s="281">
        <v>1293.5948960000001</v>
      </c>
      <c r="G1287" s="82">
        <f t="shared" si="239"/>
        <v>2.6916130000000066E-2</v>
      </c>
      <c r="H1287" s="82">
        <f t="shared" si="240"/>
        <v>7.0596450000000458E-3</v>
      </c>
      <c r="I1287" s="82">
        <f t="shared" si="241"/>
        <v>1.1727956999999832E-2</v>
      </c>
      <c r="J1287" s="82" t="str">
        <f t="shared" si="242"/>
        <v/>
      </c>
      <c r="K1287" s="82" t="str">
        <f t="shared" si="243"/>
        <v/>
      </c>
      <c r="L1287" s="82" t="str">
        <f t="shared" si="244"/>
        <v/>
      </c>
      <c r="O1287" s="108"/>
      <c r="P1287" s="109"/>
      <c r="Q1287" s="109"/>
      <c r="R1287" s="110"/>
      <c r="S1287" s="110"/>
    </row>
    <row r="1288" spans="1:19" ht="15.75" customHeight="1" x14ac:dyDescent="0.2">
      <c r="A1288" s="211">
        <v>45343</v>
      </c>
      <c r="B1288" s="281">
        <v>1176.7553</v>
      </c>
      <c r="C1288" s="281">
        <v>1297.8463180000001</v>
      </c>
      <c r="D1288" s="281">
        <v>1302.6438539999999</v>
      </c>
      <c r="E1288" s="281">
        <v>1148.8902909999999</v>
      </c>
      <c r="F1288" s="281">
        <v>1290.384419</v>
      </c>
      <c r="G1288" s="82">
        <f t="shared" si="239"/>
        <v>2.78650090000001E-2</v>
      </c>
      <c r="H1288" s="82">
        <f t="shared" si="240"/>
        <v>7.4618990000001302E-3</v>
      </c>
      <c r="I1288" s="82">
        <f t="shared" si="241"/>
        <v>1.225943499999994E-2</v>
      </c>
      <c r="J1288" s="82" t="str">
        <f t="shared" si="242"/>
        <v/>
      </c>
      <c r="K1288" s="82" t="str">
        <f t="shared" si="243"/>
        <v/>
      </c>
      <c r="L1288" s="82" t="str">
        <f t="shared" si="244"/>
        <v/>
      </c>
      <c r="O1288" s="108"/>
      <c r="P1288" s="109"/>
      <c r="Q1288" s="109"/>
      <c r="R1288" s="110"/>
      <c r="S1288" s="110"/>
    </row>
    <row r="1289" spans="1:19" ht="15.75" customHeight="1" x14ac:dyDescent="0.2">
      <c r="A1289" s="211">
        <v>45344</v>
      </c>
      <c r="B1289" s="281">
        <v>1185.09655</v>
      </c>
      <c r="C1289" s="281">
        <v>1306.9686509999999</v>
      </c>
      <c r="D1289" s="281">
        <v>1311.8152669999999</v>
      </c>
      <c r="E1289" s="281">
        <v>1155.8014129999999</v>
      </c>
      <c r="F1289" s="281">
        <v>1298.1466949999999</v>
      </c>
      <c r="G1289" s="82">
        <f t="shared" si="239"/>
        <v>2.9295137000000068E-2</v>
      </c>
      <c r="H1289" s="82">
        <f t="shared" si="240"/>
        <v>8.8219560000000006E-3</v>
      </c>
      <c r="I1289" s="82">
        <f t="shared" si="241"/>
        <v>1.366857200000004E-2</v>
      </c>
      <c r="J1289" s="82" t="str">
        <f t="shared" si="242"/>
        <v/>
      </c>
      <c r="K1289" s="82" t="str">
        <f t="shared" si="243"/>
        <v/>
      </c>
      <c r="L1289" s="82" t="str">
        <f t="shared" si="244"/>
        <v/>
      </c>
      <c r="O1289" s="108"/>
      <c r="P1289" s="109"/>
      <c r="Q1289" s="109"/>
      <c r="R1289" s="110"/>
      <c r="S1289" s="110"/>
    </row>
    <row r="1290" spans="1:19" ht="15.75" customHeight="1" x14ac:dyDescent="0.2">
      <c r="A1290" s="211">
        <v>45345</v>
      </c>
      <c r="B1290" s="281">
        <v>1186.4828500000001</v>
      </c>
      <c r="C1290" s="281">
        <v>1308.5116519999999</v>
      </c>
      <c r="D1290" s="281">
        <v>1313.361179</v>
      </c>
      <c r="E1290" s="281">
        <v>1157.5573099999999</v>
      </c>
      <c r="F1290" s="281">
        <v>1300.118843</v>
      </c>
      <c r="G1290" s="82">
        <f t="shared" si="239"/>
        <v>2.8925540000000183E-2</v>
      </c>
      <c r="H1290" s="82">
        <f t="shared" si="240"/>
        <v>8.3928089999999421E-3</v>
      </c>
      <c r="I1290" s="82">
        <f t="shared" si="241"/>
        <v>1.3242336000000023E-2</v>
      </c>
      <c r="J1290" s="82" t="str">
        <f t="shared" si="242"/>
        <v/>
      </c>
      <c r="K1290" s="82" t="str">
        <f t="shared" si="243"/>
        <v/>
      </c>
      <c r="L1290" s="82" t="str">
        <f t="shared" si="244"/>
        <v/>
      </c>
      <c r="O1290" s="108"/>
      <c r="P1290" s="109"/>
      <c r="Q1290" s="109"/>
      <c r="R1290" s="110"/>
      <c r="S1290" s="110"/>
    </row>
    <row r="1291" spans="1:19" ht="15.75" customHeight="1" x14ac:dyDescent="0.2">
      <c r="A1291" s="211">
        <v>45348</v>
      </c>
      <c r="B1291" s="281">
        <v>1183.2376899999999</v>
      </c>
      <c r="C1291" s="281">
        <v>1305.0401629999999</v>
      </c>
      <c r="D1291" s="281">
        <v>1309.855464</v>
      </c>
      <c r="E1291" s="281">
        <v>1154.159173</v>
      </c>
      <c r="F1291" s="281">
        <v>1296.302201</v>
      </c>
      <c r="G1291" s="82">
        <f t="shared" si="239"/>
        <v>2.9078516999999918E-2</v>
      </c>
      <c r="H1291" s="82">
        <f t="shared" si="240"/>
        <v>8.7379619999999256E-3</v>
      </c>
      <c r="I1291" s="82">
        <f t="shared" si="241"/>
        <v>1.3553263000000015E-2</v>
      </c>
      <c r="J1291" s="82" t="str">
        <f t="shared" si="242"/>
        <v/>
      </c>
      <c r="K1291" s="82" t="str">
        <f t="shared" si="243"/>
        <v/>
      </c>
      <c r="L1291" s="82" t="str">
        <f t="shared" si="244"/>
        <v/>
      </c>
      <c r="O1291" s="108"/>
      <c r="P1291" s="109"/>
      <c r="Q1291" s="109"/>
      <c r="R1291" s="110"/>
      <c r="S1291" s="110"/>
    </row>
    <row r="1292" spans="1:19" ht="15.75" customHeight="1" x14ac:dyDescent="0.2">
      <c r="A1292" s="211">
        <v>45349</v>
      </c>
      <c r="B1292" s="281">
        <v>1183.65779</v>
      </c>
      <c r="C1292" s="281">
        <v>1304.124642</v>
      </c>
      <c r="D1292" s="281">
        <v>1309.2107020000001</v>
      </c>
      <c r="E1292" s="281">
        <v>1153.0807299999999</v>
      </c>
      <c r="F1292" s="281">
        <v>1295.09094</v>
      </c>
      <c r="G1292" s="82">
        <f t="shared" si="239"/>
        <v>3.0577060000000073E-2</v>
      </c>
      <c r="H1292" s="82">
        <f t="shared" si="240"/>
        <v>9.0337019999999491E-3</v>
      </c>
      <c r="I1292" s="82">
        <f t="shared" si="241"/>
        <v>1.4119762000000037E-2</v>
      </c>
      <c r="J1292" s="82" t="str">
        <f t="shared" si="242"/>
        <v/>
      </c>
      <c r="K1292" s="82" t="str">
        <f t="shared" si="243"/>
        <v/>
      </c>
      <c r="L1292" s="82" t="str">
        <f t="shared" si="244"/>
        <v/>
      </c>
      <c r="O1292" s="108"/>
      <c r="P1292" s="109"/>
      <c r="Q1292" s="109"/>
      <c r="R1292" s="110"/>
      <c r="S1292" s="110"/>
    </row>
    <row r="1293" spans="1:19" ht="15.75" customHeight="1" x14ac:dyDescent="0.2">
      <c r="A1293" s="211">
        <v>45350</v>
      </c>
      <c r="B1293" s="281">
        <v>1183.07962</v>
      </c>
      <c r="C1293" s="281">
        <v>1303.7237439999999</v>
      </c>
      <c r="D1293" s="281">
        <v>1308.761248</v>
      </c>
      <c r="E1293" s="281">
        <v>1152.8962630000001</v>
      </c>
      <c r="F1293" s="281">
        <v>1294.8837550000001</v>
      </c>
      <c r="G1293" s="82">
        <f t="shared" si="239"/>
        <v>3.0183356999999886E-2</v>
      </c>
      <c r="H1293" s="82">
        <f t="shared" si="240"/>
        <v>8.839988999999833E-3</v>
      </c>
      <c r="I1293" s="82">
        <f t="shared" si="241"/>
        <v>1.3877492999999958E-2</v>
      </c>
      <c r="J1293" s="82" t="str">
        <f t="shared" si="242"/>
        <v/>
      </c>
      <c r="K1293" s="82" t="str">
        <f t="shared" si="243"/>
        <v/>
      </c>
      <c r="L1293" s="82" t="str">
        <f t="shared" si="244"/>
        <v/>
      </c>
      <c r="O1293" s="108"/>
      <c r="P1293" s="109"/>
      <c r="Q1293" s="109"/>
      <c r="R1293" s="110"/>
      <c r="S1293" s="110"/>
    </row>
    <row r="1294" spans="1:19" ht="15.75" customHeight="1" x14ac:dyDescent="0.2">
      <c r="A1294" s="211">
        <v>45351</v>
      </c>
      <c r="B1294" s="281">
        <v>1189.6192599999999</v>
      </c>
      <c r="C1294" s="281">
        <v>1311.492379</v>
      </c>
      <c r="D1294" s="281">
        <v>1316.448046</v>
      </c>
      <c r="E1294" s="281">
        <v>1160.0176590000001</v>
      </c>
      <c r="F1294" s="281">
        <v>1302.882202</v>
      </c>
      <c r="G1294" s="82">
        <f t="shared" si="239"/>
        <v>2.9601600999999846E-2</v>
      </c>
      <c r="H1294" s="82">
        <f t="shared" si="240"/>
        <v>8.6101770000000209E-3</v>
      </c>
      <c r="I1294" s="82">
        <f t="shared" si="241"/>
        <v>1.3565843999999969E-2</v>
      </c>
      <c r="J1294" s="82" t="str">
        <f t="shared" si="242"/>
        <v/>
      </c>
      <c r="K1294" s="82" t="str">
        <f t="shared" si="243"/>
        <v/>
      </c>
      <c r="L1294" s="82" t="str">
        <f t="shared" si="244"/>
        <v/>
      </c>
      <c r="O1294" s="108"/>
      <c r="P1294" s="109"/>
      <c r="Q1294" s="109"/>
      <c r="R1294" s="110"/>
      <c r="S1294" s="110"/>
    </row>
    <row r="1295" spans="1:19" ht="15.75" customHeight="1" x14ac:dyDescent="0.2">
      <c r="A1295" s="211">
        <v>45352</v>
      </c>
      <c r="B1295" s="281">
        <v>1196.9909600000001</v>
      </c>
      <c r="C1295" s="281">
        <v>1319.4915169999999</v>
      </c>
      <c r="D1295" s="281">
        <v>1324.5028239999999</v>
      </c>
      <c r="E1295" s="281">
        <v>1167.3062930000001</v>
      </c>
      <c r="F1295" s="281">
        <v>1311.0684839999999</v>
      </c>
      <c r="G1295" s="82">
        <f t="shared" si="239"/>
        <v>2.9684666999999991E-2</v>
      </c>
      <c r="H1295" s="82">
        <f t="shared" si="240"/>
        <v>8.4230330000000329E-3</v>
      </c>
      <c r="I1295" s="82">
        <f t="shared" si="241"/>
        <v>1.343434000000002E-2</v>
      </c>
      <c r="J1295" s="82" t="str">
        <f t="shared" si="242"/>
        <v/>
      </c>
      <c r="K1295" s="82" t="str">
        <f t="shared" si="243"/>
        <v/>
      </c>
      <c r="L1295" s="82" t="str">
        <f t="shared" si="244"/>
        <v/>
      </c>
      <c r="O1295" s="108"/>
      <c r="P1295" s="109"/>
      <c r="Q1295" s="109"/>
      <c r="R1295" s="110"/>
      <c r="S1295" s="110"/>
    </row>
    <row r="1296" spans="1:19" ht="15.75" customHeight="1" x14ac:dyDescent="0.2">
      <c r="A1296" s="211">
        <v>45355</v>
      </c>
      <c r="B1296" s="281">
        <v>1194.90787</v>
      </c>
      <c r="C1296" s="281">
        <v>1316.997372</v>
      </c>
      <c r="D1296" s="281">
        <v>1322.0385670000001</v>
      </c>
      <c r="E1296" s="281">
        <v>1164.315227</v>
      </c>
      <c r="F1296" s="281">
        <v>1307.7090459999999</v>
      </c>
      <c r="G1296" s="82">
        <f t="shared" si="239"/>
        <v>3.0592642999999954E-2</v>
      </c>
      <c r="H1296" s="82">
        <f t="shared" si="240"/>
        <v>9.2883260000000967E-3</v>
      </c>
      <c r="I1296" s="82">
        <f t="shared" si="241"/>
        <v>1.4329521000000114E-2</v>
      </c>
      <c r="J1296" s="82" t="str">
        <f t="shared" si="242"/>
        <v/>
      </c>
      <c r="K1296" s="82" t="str">
        <f t="shared" si="243"/>
        <v/>
      </c>
      <c r="L1296" s="82" t="str">
        <f t="shared" si="244"/>
        <v/>
      </c>
      <c r="O1296" s="108"/>
      <c r="P1296" s="109"/>
      <c r="Q1296" s="109"/>
      <c r="R1296" s="110"/>
      <c r="S1296" s="110"/>
    </row>
    <row r="1297" spans="1:19" ht="15.75" customHeight="1" x14ac:dyDescent="0.2">
      <c r="A1297" s="211">
        <v>45356</v>
      </c>
      <c r="B1297" s="281">
        <v>1196.14411</v>
      </c>
      <c r="C1297" s="281">
        <v>1318.648758</v>
      </c>
      <c r="D1297" s="281">
        <v>1323.638811</v>
      </c>
      <c r="E1297" s="281">
        <v>1166.979237</v>
      </c>
      <c r="F1297" s="281">
        <v>1310.7011480000001</v>
      </c>
      <c r="G1297" s="82">
        <f t="shared" si="239"/>
        <v>2.9164872999999942E-2</v>
      </c>
      <c r="H1297" s="82">
        <f t="shared" si="240"/>
        <v>7.9476099999999401E-3</v>
      </c>
      <c r="I1297" s="82">
        <f t="shared" si="241"/>
        <v>1.2937662999999929E-2</v>
      </c>
      <c r="J1297" s="82" t="str">
        <f t="shared" si="242"/>
        <v/>
      </c>
      <c r="K1297" s="82" t="str">
        <f t="shared" si="243"/>
        <v/>
      </c>
      <c r="L1297" s="82" t="str">
        <f t="shared" si="244"/>
        <v/>
      </c>
      <c r="O1297" s="108"/>
      <c r="P1297" s="109"/>
      <c r="Q1297" s="109"/>
      <c r="R1297" s="110"/>
      <c r="S1297" s="110"/>
    </row>
    <row r="1298" spans="1:19" ht="15.75" customHeight="1" x14ac:dyDescent="0.2">
      <c r="A1298" s="211">
        <v>45357</v>
      </c>
      <c r="B1298" s="281">
        <v>1198.02997</v>
      </c>
      <c r="C1298" s="281">
        <v>1320.88912</v>
      </c>
      <c r="D1298" s="281">
        <v>1325.8555550000001</v>
      </c>
      <c r="E1298" s="281">
        <v>1169.019219</v>
      </c>
      <c r="F1298" s="281">
        <v>1312.9923690000001</v>
      </c>
      <c r="G1298" s="82">
        <f t="shared" si="239"/>
        <v>2.9010751000000029E-2</v>
      </c>
      <c r="H1298" s="82">
        <f t="shared" si="240"/>
        <v>7.8967509999999953E-3</v>
      </c>
      <c r="I1298" s="82">
        <f t="shared" si="241"/>
        <v>1.2863186000000042E-2</v>
      </c>
      <c r="J1298" s="82" t="str">
        <f t="shared" si="242"/>
        <v/>
      </c>
      <c r="K1298" s="82" t="str">
        <f t="shared" si="243"/>
        <v/>
      </c>
      <c r="L1298" s="82" t="str">
        <f t="shared" si="244"/>
        <v/>
      </c>
      <c r="O1298" s="108"/>
      <c r="P1298" s="109"/>
      <c r="Q1298" s="109"/>
      <c r="R1298" s="110"/>
      <c r="S1298" s="110"/>
    </row>
    <row r="1299" spans="1:19" ht="15.75" customHeight="1" x14ac:dyDescent="0.2">
      <c r="A1299" s="211">
        <v>45358</v>
      </c>
      <c r="B1299" s="281">
        <v>1201.5234700000001</v>
      </c>
      <c r="C1299" s="281">
        <v>1324.8895379999999</v>
      </c>
      <c r="D1299" s="281">
        <v>1329.841449</v>
      </c>
      <c r="E1299" s="281">
        <v>1171.97595</v>
      </c>
      <c r="F1299" s="281">
        <v>1316.3132419999999</v>
      </c>
      <c r="G1299" s="82">
        <f t="shared" si="239"/>
        <v>2.9547520000000077E-2</v>
      </c>
      <c r="H1299" s="82">
        <f t="shared" si="240"/>
        <v>8.5762959999999572E-3</v>
      </c>
      <c r="I1299" s="82">
        <f t="shared" si="241"/>
        <v>1.3528207000000066E-2</v>
      </c>
      <c r="J1299" s="82" t="str">
        <f t="shared" si="242"/>
        <v/>
      </c>
      <c r="K1299" s="82" t="str">
        <f t="shared" si="243"/>
        <v/>
      </c>
      <c r="L1299" s="82" t="str">
        <f t="shared" si="244"/>
        <v/>
      </c>
      <c r="O1299" s="108"/>
      <c r="P1299" s="109"/>
      <c r="Q1299" s="109"/>
      <c r="R1299" s="110"/>
      <c r="S1299" s="110"/>
    </row>
    <row r="1300" spans="1:19" ht="15.75" customHeight="1" x14ac:dyDescent="0.2">
      <c r="A1300" s="211">
        <v>45359</v>
      </c>
      <c r="B1300" s="281">
        <v>1201.60835</v>
      </c>
      <c r="C1300" s="281">
        <v>1325.056574</v>
      </c>
      <c r="D1300" s="281">
        <v>1329.994504</v>
      </c>
      <c r="E1300" s="281">
        <v>1172.4272129999999</v>
      </c>
      <c r="F1300" s="281">
        <v>1316.820082</v>
      </c>
      <c r="G1300" s="82">
        <f t="shared" si="239"/>
        <v>2.9181137000000034E-2</v>
      </c>
      <c r="H1300" s="82">
        <f t="shared" si="240"/>
        <v>8.236491999999998E-3</v>
      </c>
      <c r="I1300" s="82">
        <f t="shared" si="241"/>
        <v>1.317442200000005E-2</v>
      </c>
      <c r="J1300" s="82" t="str">
        <f t="shared" si="242"/>
        <v/>
      </c>
      <c r="K1300" s="82" t="str">
        <f t="shared" si="243"/>
        <v/>
      </c>
      <c r="L1300" s="82" t="str">
        <f t="shared" si="244"/>
        <v/>
      </c>
      <c r="O1300" s="108"/>
      <c r="P1300" s="109"/>
      <c r="Q1300" s="109"/>
      <c r="R1300" s="110"/>
      <c r="S1300" s="110"/>
    </row>
    <row r="1301" spans="1:19" ht="15.75" customHeight="1" x14ac:dyDescent="0.2">
      <c r="A1301" s="211">
        <v>45362</v>
      </c>
      <c r="B1301" s="281">
        <v>1199.13735</v>
      </c>
      <c r="C1301" s="281">
        <v>1323.0950989999999</v>
      </c>
      <c r="D1301" s="281">
        <v>1327.87392</v>
      </c>
      <c r="E1301" s="281">
        <v>1169.828137</v>
      </c>
      <c r="F1301" s="281">
        <v>1313.900911</v>
      </c>
      <c r="G1301" s="82">
        <f t="shared" si="239"/>
        <v>2.9309213000000001E-2</v>
      </c>
      <c r="H1301" s="82">
        <f t="shared" si="240"/>
        <v>9.19418799999994E-3</v>
      </c>
      <c r="I1301" s="82">
        <f t="shared" si="241"/>
        <v>1.3973009000000047E-2</v>
      </c>
      <c r="J1301" s="82" t="str">
        <f t="shared" si="242"/>
        <v/>
      </c>
      <c r="K1301" s="82" t="str">
        <f t="shared" si="243"/>
        <v/>
      </c>
      <c r="L1301" s="82" t="str">
        <f t="shared" si="244"/>
        <v/>
      </c>
      <c r="O1301" s="108"/>
      <c r="P1301" s="109"/>
      <c r="Q1301" s="109"/>
      <c r="R1301" s="110"/>
      <c r="S1301" s="110"/>
    </row>
    <row r="1302" spans="1:19" ht="15.75" customHeight="1" x14ac:dyDescent="0.2">
      <c r="A1302" s="211">
        <v>45363</v>
      </c>
      <c r="B1302" s="281">
        <v>1202.87419</v>
      </c>
      <c r="C1302" s="281">
        <v>1326.4393150000001</v>
      </c>
      <c r="D1302" s="281">
        <v>1331.3850130000001</v>
      </c>
      <c r="E1302" s="281">
        <v>1172.427414</v>
      </c>
      <c r="F1302" s="281">
        <v>1316.8203080000001</v>
      </c>
      <c r="G1302" s="82">
        <f t="shared" si="239"/>
        <v>3.0446775999999998E-2</v>
      </c>
      <c r="H1302" s="82">
        <f t="shared" si="240"/>
        <v>9.619007000000011E-3</v>
      </c>
      <c r="I1302" s="82">
        <f t="shared" si="241"/>
        <v>1.4564705000000004E-2</v>
      </c>
      <c r="J1302" s="82" t="str">
        <f t="shared" si="242"/>
        <v/>
      </c>
      <c r="K1302" s="82" t="str">
        <f t="shared" si="243"/>
        <v/>
      </c>
      <c r="L1302" s="82" t="str">
        <f t="shared" si="244"/>
        <v/>
      </c>
      <c r="O1302" s="108"/>
      <c r="P1302" s="109"/>
      <c r="Q1302" s="109"/>
      <c r="R1302" s="110"/>
      <c r="S1302" s="110"/>
    </row>
    <row r="1303" spans="1:19" ht="15.75" customHeight="1" x14ac:dyDescent="0.2">
      <c r="A1303" s="211">
        <v>45364</v>
      </c>
      <c r="B1303" s="281">
        <v>1201.68553</v>
      </c>
      <c r="C1303" s="281">
        <v>1324.864587</v>
      </c>
      <c r="D1303" s="281">
        <v>1329.8569030000001</v>
      </c>
      <c r="E1303" s="281">
        <v>1171.198856</v>
      </c>
      <c r="F1303" s="281">
        <v>1315.4404440000001</v>
      </c>
      <c r="G1303" s="82">
        <f t="shared" si="239"/>
        <v>3.0486673999999995E-2</v>
      </c>
      <c r="H1303" s="82">
        <f t="shared" si="240"/>
        <v>9.4241429999999578E-3</v>
      </c>
      <c r="I1303" s="82">
        <f t="shared" si="241"/>
        <v>1.4416459000000032E-2</v>
      </c>
      <c r="J1303" s="82" t="str">
        <f t="shared" si="242"/>
        <v/>
      </c>
      <c r="K1303" s="82" t="str">
        <f t="shared" si="243"/>
        <v/>
      </c>
      <c r="L1303" s="82" t="str">
        <f t="shared" si="244"/>
        <v/>
      </c>
      <c r="O1303" s="108"/>
      <c r="P1303" s="109"/>
      <c r="Q1303" s="109"/>
      <c r="R1303" s="110"/>
      <c r="S1303" s="110"/>
    </row>
    <row r="1304" spans="1:19" ht="15.75" customHeight="1" x14ac:dyDescent="0.2">
      <c r="A1304" s="211">
        <v>45365</v>
      </c>
      <c r="B1304" s="281">
        <v>1197.5843500000001</v>
      </c>
      <c r="C1304" s="281">
        <v>1319.719799</v>
      </c>
      <c r="D1304" s="281">
        <v>1324.816681</v>
      </c>
      <c r="E1304" s="281">
        <v>1166.2749470000001</v>
      </c>
      <c r="F1304" s="281">
        <v>1309.91012</v>
      </c>
      <c r="G1304" s="82">
        <f t="shared" si="239"/>
        <v>3.1309402999999972E-2</v>
      </c>
      <c r="H1304" s="82">
        <f t="shared" si="240"/>
        <v>9.8096789999999601E-3</v>
      </c>
      <c r="I1304" s="82">
        <f t="shared" si="241"/>
        <v>1.4906561000000011E-2</v>
      </c>
      <c r="J1304" s="82" t="str">
        <f t="shared" si="242"/>
        <v/>
      </c>
      <c r="K1304" s="82" t="str">
        <f t="shared" si="243"/>
        <v/>
      </c>
      <c r="L1304" s="82" t="str">
        <f t="shared" si="244"/>
        <v/>
      </c>
      <c r="O1304" s="108"/>
      <c r="P1304" s="109"/>
      <c r="Q1304" s="109"/>
      <c r="R1304" s="110"/>
      <c r="S1304" s="110"/>
    </row>
    <row r="1305" spans="1:19" ht="15.75" customHeight="1" x14ac:dyDescent="0.2">
      <c r="A1305" s="211">
        <v>45366</v>
      </c>
      <c r="B1305" s="281">
        <v>1195.6316200000001</v>
      </c>
      <c r="C1305" s="281">
        <v>1317.6730600000001</v>
      </c>
      <c r="D1305" s="281">
        <v>1322.7411159999999</v>
      </c>
      <c r="E1305" s="281">
        <v>1164.6374020000001</v>
      </c>
      <c r="F1305" s="281">
        <v>1308.0708999999999</v>
      </c>
      <c r="G1305" s="82">
        <f t="shared" si="239"/>
        <v>3.0994218000000046E-2</v>
      </c>
      <c r="H1305" s="82">
        <f t="shared" si="240"/>
        <v>9.6021600000001407E-3</v>
      </c>
      <c r="I1305" s="82">
        <f t="shared" si="241"/>
        <v>1.4670215999999982E-2</v>
      </c>
      <c r="J1305" s="82" t="str">
        <f t="shared" si="242"/>
        <v/>
      </c>
      <c r="K1305" s="82" t="str">
        <f t="shared" si="243"/>
        <v/>
      </c>
      <c r="L1305" s="82" t="str">
        <f t="shared" si="244"/>
        <v/>
      </c>
      <c r="O1305" s="108"/>
      <c r="P1305" s="109"/>
      <c r="Q1305" s="109"/>
      <c r="R1305" s="110"/>
      <c r="S1305" s="110"/>
    </row>
    <row r="1306" spans="1:19" ht="15.75" customHeight="1" x14ac:dyDescent="0.2">
      <c r="A1306" s="211">
        <v>45369</v>
      </c>
      <c r="B1306" s="281">
        <v>1194.4249600000001</v>
      </c>
      <c r="C1306" s="281">
        <v>1316.339307</v>
      </c>
      <c r="D1306" s="281">
        <v>1321.403014</v>
      </c>
      <c r="E1306" s="281">
        <v>1162.516924</v>
      </c>
      <c r="F1306" s="281">
        <v>1305.689269</v>
      </c>
      <c r="G1306" s="82">
        <f t="shared" si="239"/>
        <v>3.1908036000000035E-2</v>
      </c>
      <c r="H1306" s="82">
        <f t="shared" si="240"/>
        <v>1.0650037999999995E-2</v>
      </c>
      <c r="I1306" s="82">
        <f t="shared" si="241"/>
        <v>1.5713745000000019E-2</v>
      </c>
      <c r="J1306" s="82" t="str">
        <f t="shared" si="242"/>
        <v/>
      </c>
      <c r="K1306" s="82" t="str">
        <f t="shared" si="243"/>
        <v/>
      </c>
      <c r="L1306" s="82" t="str">
        <f t="shared" si="244"/>
        <v/>
      </c>
      <c r="O1306" s="108"/>
      <c r="P1306" s="109"/>
      <c r="Q1306" s="109"/>
      <c r="R1306" s="110"/>
      <c r="S1306" s="110"/>
    </row>
    <row r="1307" spans="1:19" ht="15.75" customHeight="1" x14ac:dyDescent="0.2">
      <c r="A1307" s="211">
        <v>45370</v>
      </c>
      <c r="B1307" s="281">
        <v>1199.8868600000001</v>
      </c>
      <c r="C1307" s="281">
        <v>1321.504594</v>
      </c>
      <c r="D1307" s="281">
        <v>1326.7581130000001</v>
      </c>
      <c r="E1307" s="281">
        <v>1167.8246899999999</v>
      </c>
      <c r="F1307" s="281">
        <v>1311.650725</v>
      </c>
      <c r="G1307" s="82">
        <f t="shared" si="239"/>
        <v>3.2062170000000154E-2</v>
      </c>
      <c r="H1307" s="82">
        <f t="shared" si="240"/>
        <v>9.8538690000000307E-3</v>
      </c>
      <c r="I1307" s="82">
        <f t="shared" si="241"/>
        <v>1.5107388000000128E-2</v>
      </c>
      <c r="J1307" s="82" t="str">
        <f t="shared" si="242"/>
        <v/>
      </c>
      <c r="K1307" s="82" t="str">
        <f t="shared" si="243"/>
        <v/>
      </c>
      <c r="L1307" s="82" t="str">
        <f t="shared" si="244"/>
        <v/>
      </c>
      <c r="O1307" s="108"/>
      <c r="P1307" s="109"/>
      <c r="Q1307" s="109"/>
      <c r="R1307" s="110"/>
      <c r="S1307" s="110"/>
    </row>
    <row r="1308" spans="1:19" ht="15.75" customHeight="1" x14ac:dyDescent="0.2">
      <c r="A1308" s="211">
        <v>45371</v>
      </c>
      <c r="B1308" s="281">
        <v>1204.29529</v>
      </c>
      <c r="C1308" s="281">
        <v>1326.8194209999999</v>
      </c>
      <c r="D1308" s="281">
        <v>1332.0025700000001</v>
      </c>
      <c r="E1308" s="281">
        <v>1172.183689</v>
      </c>
      <c r="F1308" s="281">
        <v>1316.5465670000001</v>
      </c>
      <c r="G1308" s="82">
        <f t="shared" si="239"/>
        <v>3.2111601000000066E-2</v>
      </c>
      <c r="H1308" s="82">
        <f t="shared" si="240"/>
        <v>1.0272853999999824E-2</v>
      </c>
      <c r="I1308" s="82">
        <f t="shared" si="241"/>
        <v>1.545600300000001E-2</v>
      </c>
      <c r="J1308" s="82" t="str">
        <f t="shared" si="242"/>
        <v/>
      </c>
      <c r="K1308" s="82" t="str">
        <f t="shared" si="243"/>
        <v/>
      </c>
      <c r="L1308" s="82" t="str">
        <f t="shared" si="244"/>
        <v/>
      </c>
      <c r="O1308" s="108"/>
      <c r="P1308" s="109"/>
      <c r="Q1308" s="109"/>
      <c r="R1308" s="110"/>
      <c r="S1308" s="110"/>
    </row>
    <row r="1309" spans="1:19" ht="15.75" customHeight="1" x14ac:dyDescent="0.2">
      <c r="A1309" s="211">
        <v>45372</v>
      </c>
      <c r="B1309" s="281">
        <v>1205.91769</v>
      </c>
      <c r="C1309" s="281">
        <v>1328.778654</v>
      </c>
      <c r="D1309" s="281">
        <v>1333.935268</v>
      </c>
      <c r="E1309" s="281">
        <v>1173.18911</v>
      </c>
      <c r="F1309" s="281">
        <v>1317.675812</v>
      </c>
      <c r="G1309" s="82">
        <f t="shared" si="239"/>
        <v>3.2728579999999965E-2</v>
      </c>
      <c r="H1309" s="82">
        <f t="shared" si="240"/>
        <v>1.110284200000001E-2</v>
      </c>
      <c r="I1309" s="82">
        <f t="shared" si="241"/>
        <v>1.6259455999999999E-2</v>
      </c>
      <c r="J1309" s="82" t="str">
        <f t="shared" si="242"/>
        <v/>
      </c>
      <c r="K1309" s="82" t="str">
        <f t="shared" si="243"/>
        <v/>
      </c>
      <c r="L1309" s="82" t="str">
        <f t="shared" si="244"/>
        <v/>
      </c>
      <c r="O1309" s="108"/>
      <c r="P1309" s="109"/>
      <c r="Q1309" s="109"/>
      <c r="R1309" s="110"/>
      <c r="S1309" s="110"/>
    </row>
    <row r="1310" spans="1:19" ht="15.75" customHeight="1" x14ac:dyDescent="0.2">
      <c r="A1310" s="211">
        <v>45373</v>
      </c>
      <c r="B1310" s="281">
        <v>1207.4562900000001</v>
      </c>
      <c r="C1310" s="281">
        <v>1330.0276839999999</v>
      </c>
      <c r="D1310" s="281">
        <v>1335.2779660000001</v>
      </c>
      <c r="E1310" s="281">
        <v>1174.733518</v>
      </c>
      <c r="F1310" s="281">
        <v>1319.410425</v>
      </c>
      <c r="G1310" s="82">
        <f t="shared" si="239"/>
        <v>3.272277200000008E-2</v>
      </c>
      <c r="H1310" s="82">
        <f t="shared" si="240"/>
        <v>1.0617258999999876E-2</v>
      </c>
      <c r="I1310" s="82">
        <f t="shared" si="241"/>
        <v>1.5867541000000075E-2</v>
      </c>
      <c r="J1310" s="82" t="str">
        <f t="shared" si="242"/>
        <v/>
      </c>
      <c r="K1310" s="82" t="str">
        <f t="shared" si="243"/>
        <v/>
      </c>
      <c r="L1310" s="82" t="str">
        <f t="shared" si="244"/>
        <v/>
      </c>
      <c r="O1310" s="108"/>
      <c r="P1310" s="109"/>
      <c r="Q1310" s="109"/>
      <c r="R1310" s="110"/>
      <c r="S1310" s="110"/>
    </row>
    <row r="1311" spans="1:19" ht="15.75" customHeight="1" x14ac:dyDescent="0.2">
      <c r="A1311" s="211">
        <v>45376</v>
      </c>
      <c r="B1311" s="281">
        <v>1204.0322100000001</v>
      </c>
      <c r="C1311" s="281">
        <v>1326.1906959999999</v>
      </c>
      <c r="D1311" s="281">
        <v>1331.4388349999999</v>
      </c>
      <c r="E1311" s="281">
        <v>1171.3828699999999</v>
      </c>
      <c r="F1311" s="281">
        <v>1315.647121</v>
      </c>
      <c r="G1311" s="82">
        <f t="shared" si="239"/>
        <v>3.2649340000000165E-2</v>
      </c>
      <c r="H1311" s="82">
        <f t="shared" si="240"/>
        <v>1.054357499999992E-2</v>
      </c>
      <c r="I1311" s="82">
        <f t="shared" si="241"/>
        <v>1.5791713999999957E-2</v>
      </c>
      <c r="J1311" s="82" t="str">
        <f t="shared" si="242"/>
        <v/>
      </c>
      <c r="K1311" s="82" t="str">
        <f t="shared" si="243"/>
        <v/>
      </c>
      <c r="L1311" s="82" t="str">
        <f t="shared" si="244"/>
        <v/>
      </c>
      <c r="O1311" s="108"/>
      <c r="P1311" s="109"/>
      <c r="Q1311" s="109"/>
      <c r="R1311" s="110"/>
      <c r="S1311" s="110"/>
    </row>
    <row r="1312" spans="1:19" ht="15.75" customHeight="1" x14ac:dyDescent="0.2">
      <c r="A1312" s="211">
        <v>45377</v>
      </c>
      <c r="B1312" s="281">
        <v>1203.0641900000001</v>
      </c>
      <c r="C1312" s="281">
        <v>1325.3089440000001</v>
      </c>
      <c r="D1312" s="281">
        <v>1330.5168679999999</v>
      </c>
      <c r="E1312" s="281">
        <v>1170.6302020000001</v>
      </c>
      <c r="F1312" s="281">
        <v>1314.8017560000001</v>
      </c>
      <c r="G1312" s="82">
        <f t="shared" si="239"/>
        <v>3.2433987999999997E-2</v>
      </c>
      <c r="H1312" s="82">
        <f t="shared" si="240"/>
        <v>1.0507188000000042E-2</v>
      </c>
      <c r="I1312" s="82">
        <f t="shared" si="241"/>
        <v>1.5715111999999861E-2</v>
      </c>
      <c r="J1312" s="82" t="str">
        <f t="shared" si="242"/>
        <v/>
      </c>
      <c r="K1312" s="82" t="str">
        <f t="shared" si="243"/>
        <v/>
      </c>
      <c r="L1312" s="82" t="str">
        <f t="shared" si="244"/>
        <v/>
      </c>
      <c r="O1312" s="108"/>
      <c r="P1312" s="109"/>
      <c r="Q1312" s="109"/>
      <c r="R1312" s="110"/>
      <c r="S1312" s="110"/>
    </row>
    <row r="1313" spans="1:19" ht="15.75" customHeight="1" x14ac:dyDescent="0.2">
      <c r="A1313" s="211">
        <v>45378</v>
      </c>
      <c r="B1313" s="281">
        <v>1209.01331</v>
      </c>
      <c r="C1313" s="281">
        <v>1331.554347</v>
      </c>
      <c r="D1313" s="281">
        <v>1336.8481630000001</v>
      </c>
      <c r="E1313" s="281">
        <v>1176.319788</v>
      </c>
      <c r="F1313" s="281">
        <v>1321.192055</v>
      </c>
      <c r="G1313" s="82">
        <f t="shared" si="239"/>
        <v>3.269352200000003E-2</v>
      </c>
      <c r="H1313" s="82">
        <f t="shared" si="240"/>
        <v>1.0362292000000025E-2</v>
      </c>
      <c r="I1313" s="82">
        <f t="shared" si="241"/>
        <v>1.565610800000013E-2</v>
      </c>
      <c r="J1313" s="82" t="str">
        <f t="shared" si="242"/>
        <v/>
      </c>
      <c r="K1313" s="82" t="str">
        <f t="shared" si="243"/>
        <v/>
      </c>
      <c r="L1313" s="82" t="str">
        <f t="shared" si="244"/>
        <v/>
      </c>
      <c r="O1313" s="108"/>
      <c r="P1313" s="109"/>
      <c r="Q1313" s="109"/>
      <c r="R1313" s="110"/>
      <c r="S1313" s="110"/>
    </row>
    <row r="1314" spans="1:19" ht="15.75" customHeight="1" x14ac:dyDescent="0.2">
      <c r="A1314" s="211">
        <v>45379</v>
      </c>
      <c r="B1314" s="281">
        <v>1211.048515</v>
      </c>
      <c r="C1314" s="281">
        <v>1334.214952</v>
      </c>
      <c r="D1314" s="281">
        <v>1339.4358999999999</v>
      </c>
      <c r="E1314" s="281">
        <v>1178.801768</v>
      </c>
      <c r="F1314" s="281">
        <v>1323.9797100000001</v>
      </c>
      <c r="G1314" s="82">
        <f t="shared" si="239"/>
        <v>3.2246746999999916E-2</v>
      </c>
      <c r="H1314" s="82">
        <f t="shared" si="240"/>
        <v>1.0235241999999971E-2</v>
      </c>
      <c r="I1314" s="82">
        <f t="shared" si="241"/>
        <v>1.5456189999999878E-2</v>
      </c>
      <c r="J1314" s="82" t="str">
        <f t="shared" si="242"/>
        <v/>
      </c>
      <c r="K1314" s="82" t="str">
        <f t="shared" si="243"/>
        <v/>
      </c>
      <c r="L1314" s="82" t="str">
        <f t="shared" si="244"/>
        <v/>
      </c>
      <c r="O1314" s="108"/>
      <c r="P1314" s="109"/>
      <c r="Q1314" s="109"/>
      <c r="R1314" s="110"/>
      <c r="S1314" s="110"/>
    </row>
    <row r="1315" spans="1:19" ht="15.75" customHeight="1" x14ac:dyDescent="0.2">
      <c r="A1315" s="211">
        <v>45383</v>
      </c>
      <c r="B1315" s="281">
        <v>1204.664139</v>
      </c>
      <c r="C1315" s="281">
        <v>1326.923223</v>
      </c>
      <c r="D1315" s="281">
        <v>1332.1669979999999</v>
      </c>
      <c r="E1315" s="281">
        <v>1170.867405</v>
      </c>
      <c r="F1315" s="281">
        <v>1315.068172</v>
      </c>
      <c r="G1315" s="82">
        <f t="shared" si="239"/>
        <v>3.3796734000000016E-2</v>
      </c>
      <c r="H1315" s="82">
        <f t="shared" si="240"/>
        <v>1.1855051000000004E-2</v>
      </c>
      <c r="I1315" s="82">
        <f t="shared" si="241"/>
        <v>1.7098825999999918E-2</v>
      </c>
      <c r="J1315" s="82" t="str">
        <f t="shared" si="242"/>
        <v/>
      </c>
      <c r="K1315" s="82" t="str">
        <f t="shared" si="243"/>
        <v/>
      </c>
      <c r="L1315" s="82" t="str">
        <f t="shared" si="244"/>
        <v/>
      </c>
      <c r="O1315" s="108"/>
      <c r="P1315" s="109"/>
      <c r="Q1315" s="109"/>
      <c r="R1315" s="110"/>
      <c r="S1315" s="110"/>
    </row>
    <row r="1316" spans="1:19" ht="15.75" customHeight="1" x14ac:dyDescent="0.2">
      <c r="A1316" s="211">
        <v>45384</v>
      </c>
      <c r="B1316" s="281">
        <v>1201.8154950000001</v>
      </c>
      <c r="C1316" s="281">
        <v>1323.634374</v>
      </c>
      <c r="D1316" s="281">
        <v>1328.895233</v>
      </c>
      <c r="E1316" s="281">
        <v>1168.863662</v>
      </c>
      <c r="F1316" s="281">
        <v>1312.8176539999999</v>
      </c>
      <c r="G1316" s="82">
        <f t="shared" si="239"/>
        <v>3.2951833000000076E-2</v>
      </c>
      <c r="H1316" s="82">
        <f t="shared" si="240"/>
        <v>1.0816720000000031E-2</v>
      </c>
      <c r="I1316" s="82">
        <f t="shared" si="241"/>
        <v>1.6077579000000015E-2</v>
      </c>
      <c r="J1316" s="82" t="str">
        <f t="shared" si="242"/>
        <v/>
      </c>
      <c r="K1316" s="82" t="str">
        <f t="shared" si="243"/>
        <v/>
      </c>
      <c r="L1316" s="82" t="str">
        <f t="shared" si="244"/>
        <v/>
      </c>
      <c r="O1316" s="108"/>
      <c r="P1316" s="109"/>
      <c r="Q1316" s="109"/>
      <c r="R1316" s="110"/>
      <c r="S1316" s="110"/>
    </row>
    <row r="1317" spans="1:19" ht="15.75" customHeight="1" x14ac:dyDescent="0.2">
      <c r="A1317" s="211">
        <v>45385</v>
      </c>
      <c r="B1317" s="281">
        <v>1202.4192949999999</v>
      </c>
      <c r="C1317" s="281">
        <v>1324.3186499999999</v>
      </c>
      <c r="D1317" s="281">
        <v>1329.578391</v>
      </c>
      <c r="E1317" s="281">
        <v>1169.7073009999999</v>
      </c>
      <c r="F1317" s="281">
        <v>1313.765193</v>
      </c>
      <c r="G1317" s="82">
        <f t="shared" si="239"/>
        <v>3.2711994000000001E-2</v>
      </c>
      <c r="H1317" s="82">
        <f t="shared" si="240"/>
        <v>1.055345699999998E-2</v>
      </c>
      <c r="I1317" s="82">
        <f t="shared" si="241"/>
        <v>1.5813198000000056E-2</v>
      </c>
      <c r="J1317" s="82" t="str">
        <f t="shared" si="242"/>
        <v/>
      </c>
      <c r="K1317" s="82" t="str">
        <f t="shared" si="243"/>
        <v/>
      </c>
      <c r="L1317" s="82" t="str">
        <f t="shared" si="244"/>
        <v/>
      </c>
      <c r="O1317" s="108"/>
      <c r="P1317" s="109"/>
      <c r="Q1317" s="109"/>
      <c r="R1317" s="110"/>
      <c r="S1317" s="110"/>
    </row>
    <row r="1318" spans="1:19" ht="15.75" customHeight="1" x14ac:dyDescent="0.2">
      <c r="A1318" s="211">
        <v>45386</v>
      </c>
      <c r="B1318" s="281">
        <v>1199.738435</v>
      </c>
      <c r="C1318" s="281">
        <v>1321.8870010000001</v>
      </c>
      <c r="D1318" s="281">
        <v>1327.033357</v>
      </c>
      <c r="E1318" s="281">
        <v>1168.206899</v>
      </c>
      <c r="F1318" s="281">
        <v>1312.0800059999999</v>
      </c>
      <c r="G1318" s="82">
        <f t="shared" si="239"/>
        <v>3.1531535999999957E-2</v>
      </c>
      <c r="H1318" s="82">
        <f t="shared" si="240"/>
        <v>9.8069950000001429E-3</v>
      </c>
      <c r="I1318" s="82">
        <f t="shared" si="241"/>
        <v>1.4953351000000111E-2</v>
      </c>
      <c r="J1318" s="82" t="str">
        <f t="shared" si="242"/>
        <v/>
      </c>
      <c r="K1318" s="82" t="str">
        <f t="shared" si="243"/>
        <v/>
      </c>
      <c r="L1318" s="82" t="str">
        <f t="shared" si="244"/>
        <v/>
      </c>
      <c r="O1318" s="108"/>
      <c r="P1318" s="109"/>
      <c r="Q1318" s="109"/>
      <c r="R1318" s="110"/>
      <c r="S1318" s="110"/>
    </row>
    <row r="1319" spans="1:19" ht="15.75" customHeight="1" x14ac:dyDescent="0.2">
      <c r="A1319" s="211">
        <v>45387</v>
      </c>
      <c r="B1319" s="281">
        <v>1204.0616649999999</v>
      </c>
      <c r="C1319" s="281">
        <v>1326.2715659999999</v>
      </c>
      <c r="D1319" s="281">
        <v>1331.510385</v>
      </c>
      <c r="E1319" s="281">
        <v>1171.0097430000001</v>
      </c>
      <c r="F1319" s="281">
        <v>1315.2280410000001</v>
      </c>
      <c r="G1319" s="82">
        <f t="shared" si="239"/>
        <v>3.305192199999988E-2</v>
      </c>
      <c r="H1319" s="82">
        <f t="shared" si="240"/>
        <v>1.1043524999999818E-2</v>
      </c>
      <c r="I1319" s="82">
        <f t="shared" si="241"/>
        <v>1.6282343999999966E-2</v>
      </c>
      <c r="J1319" s="82" t="str">
        <f t="shared" si="242"/>
        <v/>
      </c>
      <c r="K1319" s="82" t="str">
        <f t="shared" si="243"/>
        <v/>
      </c>
      <c r="L1319" s="82" t="str">
        <f t="shared" si="244"/>
        <v/>
      </c>
      <c r="O1319" s="108"/>
      <c r="P1319" s="109"/>
      <c r="Q1319" s="109"/>
      <c r="R1319" s="110"/>
      <c r="S1319" s="110"/>
    </row>
    <row r="1320" spans="1:19" ht="15.75" customHeight="1" x14ac:dyDescent="0.2">
      <c r="A1320" s="211">
        <v>45390</v>
      </c>
      <c r="B1320" s="281">
        <v>1203.866395</v>
      </c>
      <c r="C1320" s="281">
        <v>1326.136246</v>
      </c>
      <c r="D1320" s="281">
        <v>1331.3586499999999</v>
      </c>
      <c r="E1320" s="281">
        <v>1170.7392649999999</v>
      </c>
      <c r="F1320" s="281">
        <v>1314.9242509999999</v>
      </c>
      <c r="G1320" s="82">
        <f t="shared" si="239"/>
        <v>3.3127130000000081E-2</v>
      </c>
      <c r="H1320" s="82">
        <f t="shared" si="240"/>
        <v>1.1211995000000115E-2</v>
      </c>
      <c r="I1320" s="82">
        <f t="shared" si="241"/>
        <v>1.6434398999999985E-2</v>
      </c>
      <c r="J1320" s="82" t="str">
        <f t="shared" si="242"/>
        <v/>
      </c>
      <c r="K1320" s="82" t="str">
        <f t="shared" si="243"/>
        <v/>
      </c>
      <c r="L1320" s="82" t="str">
        <f t="shared" si="244"/>
        <v/>
      </c>
      <c r="O1320" s="108"/>
      <c r="P1320" s="109"/>
      <c r="Q1320" s="109"/>
      <c r="R1320" s="110"/>
      <c r="S1320" s="110"/>
    </row>
    <row r="1321" spans="1:19" ht="15.75" customHeight="1" x14ac:dyDescent="0.2">
      <c r="A1321" s="211">
        <v>45391</v>
      </c>
      <c r="B1321" s="281">
        <v>1207.519935</v>
      </c>
      <c r="C1321" s="281">
        <v>1330.366753</v>
      </c>
      <c r="D1321" s="281">
        <v>1335.5648309999999</v>
      </c>
      <c r="E1321" s="281">
        <v>1174.789577</v>
      </c>
      <c r="F1321" s="281">
        <v>1319.473389</v>
      </c>
      <c r="G1321" s="82">
        <f t="shared" si="239"/>
        <v>3.2730358000000022E-2</v>
      </c>
      <c r="H1321" s="82">
        <f t="shared" si="240"/>
        <v>1.089336400000002E-2</v>
      </c>
      <c r="I1321" s="82">
        <f t="shared" si="241"/>
        <v>1.6091441999999914E-2</v>
      </c>
      <c r="J1321" s="82" t="str">
        <f t="shared" si="242"/>
        <v/>
      </c>
      <c r="K1321" s="82" t="str">
        <f t="shared" si="243"/>
        <v/>
      </c>
      <c r="L1321" s="82" t="str">
        <f t="shared" si="244"/>
        <v/>
      </c>
      <c r="O1321" s="108"/>
      <c r="P1321" s="109"/>
      <c r="Q1321" s="109"/>
      <c r="R1321" s="110"/>
      <c r="S1321" s="110"/>
    </row>
    <row r="1322" spans="1:19" ht="15.75" customHeight="1" x14ac:dyDescent="0.2">
      <c r="A1322" s="211">
        <v>45392</v>
      </c>
      <c r="B1322" s="281">
        <v>1199.335405</v>
      </c>
      <c r="C1322" s="281">
        <v>1321.3406910000001</v>
      </c>
      <c r="D1322" s="281">
        <v>1326.505269</v>
      </c>
      <c r="E1322" s="281">
        <v>1165.6529290000001</v>
      </c>
      <c r="F1322" s="281">
        <v>1309.2114959999999</v>
      </c>
      <c r="G1322" s="82">
        <f t="shared" si="239"/>
        <v>3.3682475999999954E-2</v>
      </c>
      <c r="H1322" s="82">
        <f t="shared" si="240"/>
        <v>1.2129195000000209E-2</v>
      </c>
      <c r="I1322" s="82">
        <f t="shared" si="241"/>
        <v>1.7293773000000102E-2</v>
      </c>
      <c r="J1322" s="82" t="str">
        <f t="shared" si="242"/>
        <v/>
      </c>
      <c r="K1322" s="82" t="str">
        <f t="shared" si="243"/>
        <v/>
      </c>
      <c r="L1322" s="82" t="str">
        <f t="shared" si="244"/>
        <v/>
      </c>
      <c r="O1322" s="108"/>
      <c r="P1322" s="109"/>
      <c r="Q1322" s="109"/>
      <c r="R1322" s="110"/>
      <c r="S1322" s="110"/>
    </row>
    <row r="1323" spans="1:19" ht="15.75" customHeight="1" x14ac:dyDescent="0.2">
      <c r="A1323" s="211">
        <v>45393</v>
      </c>
      <c r="B1323" s="281">
        <v>1200.4737250000001</v>
      </c>
      <c r="C1323" s="281">
        <v>1321.986234</v>
      </c>
      <c r="D1323" s="281">
        <v>1327.2744620000001</v>
      </c>
      <c r="E1323" s="281">
        <v>1166.0190789999999</v>
      </c>
      <c r="F1323" s="281">
        <v>1309.62274</v>
      </c>
      <c r="G1323" s="82">
        <f t="shared" si="239"/>
        <v>3.4454646000000137E-2</v>
      </c>
      <c r="H1323" s="82">
        <f t="shared" si="240"/>
        <v>1.2363493999999945E-2</v>
      </c>
      <c r="I1323" s="82">
        <f t="shared" si="241"/>
        <v>1.7651722000000064E-2</v>
      </c>
      <c r="J1323" s="82" t="str">
        <f t="shared" si="242"/>
        <v/>
      </c>
      <c r="K1323" s="82" t="str">
        <f t="shared" si="243"/>
        <v/>
      </c>
      <c r="L1323" s="82" t="str">
        <f t="shared" si="244"/>
        <v/>
      </c>
      <c r="O1323" s="108"/>
      <c r="P1323" s="109"/>
      <c r="Q1323" s="109"/>
      <c r="R1323" s="110"/>
      <c r="S1323" s="110"/>
    </row>
    <row r="1324" spans="1:19" ht="15.75" customHeight="1" x14ac:dyDescent="0.2">
      <c r="A1324" s="211">
        <v>45394</v>
      </c>
      <c r="B1324" s="281">
        <v>1198.1077949999999</v>
      </c>
      <c r="C1324" s="281">
        <v>1319.4042790000001</v>
      </c>
      <c r="D1324" s="281">
        <v>1324.677508</v>
      </c>
      <c r="E1324" s="281">
        <v>1165.056163</v>
      </c>
      <c r="F1324" s="281">
        <v>1308.541234</v>
      </c>
      <c r="G1324" s="82">
        <f t="shared" si="239"/>
        <v>3.3051631999999928E-2</v>
      </c>
      <c r="H1324" s="82">
        <f t="shared" si="240"/>
        <v>1.0863045000000057E-2</v>
      </c>
      <c r="I1324" s="82">
        <f t="shared" si="241"/>
        <v>1.6136273999999957E-2</v>
      </c>
      <c r="J1324" s="82" t="str">
        <f t="shared" si="242"/>
        <v/>
      </c>
      <c r="K1324" s="82" t="str">
        <f t="shared" si="243"/>
        <v/>
      </c>
      <c r="L1324" s="82" t="str">
        <f t="shared" si="244"/>
        <v/>
      </c>
      <c r="O1324" s="108"/>
      <c r="P1324" s="109"/>
      <c r="Q1324" s="109"/>
      <c r="R1324" s="110"/>
      <c r="S1324" s="110"/>
    </row>
    <row r="1325" spans="1:19" ht="15.75" customHeight="1" x14ac:dyDescent="0.2">
      <c r="A1325" s="211">
        <v>45397</v>
      </c>
      <c r="B1325" s="281">
        <v>1190.6109650000001</v>
      </c>
      <c r="C1325" s="281">
        <v>1310.1432500000001</v>
      </c>
      <c r="D1325" s="281">
        <v>1315.579626</v>
      </c>
      <c r="E1325" s="281">
        <v>1157.295392</v>
      </c>
      <c r="F1325" s="281">
        <v>1299.824668</v>
      </c>
      <c r="G1325" s="82">
        <f t="shared" si="239"/>
        <v>3.3315573000000084E-2</v>
      </c>
      <c r="H1325" s="82">
        <f t="shared" si="240"/>
        <v>1.0318582000000106E-2</v>
      </c>
      <c r="I1325" s="82">
        <f t="shared" si="241"/>
        <v>1.5754957999999989E-2</v>
      </c>
      <c r="J1325" s="82" t="str">
        <f t="shared" si="242"/>
        <v/>
      </c>
      <c r="K1325" s="82" t="str">
        <f t="shared" si="243"/>
        <v/>
      </c>
      <c r="L1325" s="82" t="str">
        <f t="shared" si="244"/>
        <v/>
      </c>
      <c r="O1325" s="108"/>
      <c r="P1325" s="109"/>
      <c r="Q1325" s="109"/>
      <c r="R1325" s="110"/>
      <c r="S1325" s="110"/>
    </row>
    <row r="1326" spans="1:19" ht="15.75" customHeight="1" x14ac:dyDescent="0.2">
      <c r="A1326" s="211">
        <v>45398</v>
      </c>
      <c r="B1326" s="281">
        <v>1188.0177450000001</v>
      </c>
      <c r="C1326" s="281">
        <v>1306.90435</v>
      </c>
      <c r="D1326" s="281">
        <v>1312.4040729999999</v>
      </c>
      <c r="E1326" s="281">
        <v>1154.6542930000001</v>
      </c>
      <c r="F1326" s="281">
        <v>1296.858299</v>
      </c>
      <c r="G1326" s="82">
        <f t="shared" si="239"/>
        <v>3.336345200000005E-2</v>
      </c>
      <c r="H1326" s="82">
        <f t="shared" si="240"/>
        <v>1.0046051000000033E-2</v>
      </c>
      <c r="I1326" s="82">
        <f t="shared" si="241"/>
        <v>1.5545773999999938E-2</v>
      </c>
      <c r="J1326" s="82" t="str">
        <f t="shared" si="242"/>
        <v/>
      </c>
      <c r="K1326" s="82" t="str">
        <f t="shared" si="243"/>
        <v/>
      </c>
      <c r="L1326" s="82" t="str">
        <f t="shared" si="244"/>
        <v/>
      </c>
      <c r="O1326" s="108"/>
      <c r="P1326" s="109"/>
      <c r="Q1326" s="109"/>
      <c r="R1326" s="110"/>
      <c r="S1326" s="110"/>
    </row>
    <row r="1327" spans="1:19" ht="15.75" customHeight="1" x14ac:dyDescent="0.2">
      <c r="A1327" s="211">
        <v>45399</v>
      </c>
      <c r="B1327" s="281">
        <v>1187.2110849999999</v>
      </c>
      <c r="C1327" s="281">
        <v>1306.1856330000001</v>
      </c>
      <c r="D1327" s="281">
        <v>1311.6487099999999</v>
      </c>
      <c r="E1327" s="281">
        <v>1154.668435</v>
      </c>
      <c r="F1327" s="281">
        <v>1296.874182</v>
      </c>
      <c r="G1327" s="82">
        <f t="shared" si="239"/>
        <v>3.2542649999999868E-2</v>
      </c>
      <c r="H1327" s="82">
        <f t="shared" si="240"/>
        <v>9.3114510000000331E-3</v>
      </c>
      <c r="I1327" s="82">
        <f t="shared" si="241"/>
        <v>1.4774527999999919E-2</v>
      </c>
      <c r="J1327" s="82" t="str">
        <f t="shared" si="242"/>
        <v/>
      </c>
      <c r="K1327" s="82" t="str">
        <f t="shared" si="243"/>
        <v/>
      </c>
      <c r="L1327" s="82" t="str">
        <f t="shared" si="244"/>
        <v/>
      </c>
      <c r="O1327" s="108"/>
      <c r="P1327" s="109"/>
      <c r="Q1327" s="109"/>
      <c r="R1327" s="110"/>
      <c r="S1327" s="110"/>
    </row>
    <row r="1328" spans="1:19" ht="15.75" customHeight="1" x14ac:dyDescent="0.2">
      <c r="A1328" s="211">
        <v>45400</v>
      </c>
      <c r="B1328" s="281">
        <v>1185.3093449999999</v>
      </c>
      <c r="C1328" s="281">
        <v>1304.021708</v>
      </c>
      <c r="D1328" s="281">
        <v>1309.4900070000001</v>
      </c>
      <c r="E1328" s="281">
        <v>1152.6282189999999</v>
      </c>
      <c r="F1328" s="281">
        <v>1294.5826999999999</v>
      </c>
      <c r="G1328" s="82">
        <f t="shared" si="239"/>
        <v>3.2681125999999949E-2</v>
      </c>
      <c r="H1328" s="82">
        <f t="shared" si="240"/>
        <v>9.4390080000000577E-3</v>
      </c>
      <c r="I1328" s="82">
        <f t="shared" si="241"/>
        <v>1.4907307000000173E-2</v>
      </c>
      <c r="J1328" s="82" t="str">
        <f t="shared" si="242"/>
        <v/>
      </c>
      <c r="K1328" s="82" t="str">
        <f t="shared" si="243"/>
        <v/>
      </c>
      <c r="L1328" s="82" t="str">
        <f t="shared" si="244"/>
        <v/>
      </c>
      <c r="O1328" s="108"/>
      <c r="P1328" s="109"/>
      <c r="Q1328" s="109"/>
      <c r="R1328" s="110"/>
      <c r="S1328" s="110"/>
    </row>
    <row r="1329" spans="1:19" ht="15.75" customHeight="1" x14ac:dyDescent="0.2">
      <c r="A1329" s="211">
        <v>45401</v>
      </c>
      <c r="B1329" s="281">
        <v>1184.4839549999999</v>
      </c>
      <c r="C1329" s="281">
        <v>1303.3107190000001</v>
      </c>
      <c r="D1329" s="281">
        <v>1308.7367569999999</v>
      </c>
      <c r="E1329" s="281">
        <v>1152.6527490000001</v>
      </c>
      <c r="F1329" s="281">
        <v>1294.61025</v>
      </c>
      <c r="G1329" s="82">
        <f t="shared" si="239"/>
        <v>3.1831205999999841E-2</v>
      </c>
      <c r="H1329" s="82">
        <f t="shared" si="240"/>
        <v>8.7004690000001116E-3</v>
      </c>
      <c r="I1329" s="82">
        <f t="shared" si="241"/>
        <v>1.4126506999999946E-2</v>
      </c>
      <c r="J1329" s="82" t="str">
        <f t="shared" si="242"/>
        <v/>
      </c>
      <c r="K1329" s="82" t="str">
        <f t="shared" si="243"/>
        <v/>
      </c>
      <c r="L1329" s="82" t="str">
        <f t="shared" si="244"/>
        <v/>
      </c>
      <c r="O1329" s="108"/>
      <c r="P1329" s="109"/>
      <c r="Q1329" s="109"/>
      <c r="R1329" s="110"/>
      <c r="S1329" s="110"/>
    </row>
    <row r="1330" spans="1:19" ht="15.75" customHeight="1" x14ac:dyDescent="0.2">
      <c r="A1330" s="211">
        <v>45404</v>
      </c>
      <c r="B1330" s="281">
        <v>1187.102335</v>
      </c>
      <c r="C1330" s="281">
        <v>1306.03998</v>
      </c>
      <c r="D1330" s="281">
        <v>1311.5076309999999</v>
      </c>
      <c r="E1330" s="281">
        <v>1154.6676970000001</v>
      </c>
      <c r="F1330" s="281">
        <v>1296.873353</v>
      </c>
      <c r="G1330" s="82">
        <f t="shared" si="239"/>
        <v>3.2434637999999953E-2</v>
      </c>
      <c r="H1330" s="82">
        <f t="shared" si="240"/>
        <v>9.1666270000000626E-3</v>
      </c>
      <c r="I1330" s="82">
        <f t="shared" si="241"/>
        <v>1.4634277999999995E-2</v>
      </c>
      <c r="J1330" s="82" t="str">
        <f t="shared" si="242"/>
        <v/>
      </c>
      <c r="K1330" s="82" t="str">
        <f t="shared" si="243"/>
        <v/>
      </c>
      <c r="L1330" s="82" t="str">
        <f t="shared" si="244"/>
        <v/>
      </c>
      <c r="O1330" s="108"/>
      <c r="P1330" s="109"/>
      <c r="Q1330" s="109"/>
      <c r="R1330" s="110"/>
      <c r="S1330" s="110"/>
    </row>
    <row r="1331" spans="1:19" ht="15.75" customHeight="1" x14ac:dyDescent="0.2">
      <c r="A1331" s="211">
        <v>45405</v>
      </c>
      <c r="B1331" s="281">
        <v>1190.4010960000001</v>
      </c>
      <c r="C1331" s="281">
        <v>1309.8563799999999</v>
      </c>
      <c r="D1331" s="281">
        <v>1315.302711</v>
      </c>
      <c r="E1331" s="281">
        <v>1157.2998219999999</v>
      </c>
      <c r="F1331" s="281">
        <v>1299.8296439999999</v>
      </c>
      <c r="G1331" s="82">
        <f t="shared" si="239"/>
        <v>3.3101274000000104E-2</v>
      </c>
      <c r="H1331" s="82">
        <f t="shared" si="240"/>
        <v>1.0026736000000027E-2</v>
      </c>
      <c r="I1331" s="82">
        <f t="shared" si="241"/>
        <v>1.5473067000000128E-2</v>
      </c>
      <c r="J1331" s="82" t="str">
        <f t="shared" si="242"/>
        <v/>
      </c>
      <c r="K1331" s="82" t="str">
        <f t="shared" si="243"/>
        <v/>
      </c>
      <c r="L1331" s="82" t="str">
        <f t="shared" si="244"/>
        <v/>
      </c>
      <c r="O1331" s="108"/>
      <c r="P1331" s="109"/>
      <c r="Q1331" s="109"/>
      <c r="R1331" s="110"/>
      <c r="S1331" s="110"/>
    </row>
    <row r="1332" spans="1:19" ht="15.75" customHeight="1" x14ac:dyDescent="0.2">
      <c r="A1332" s="211">
        <v>45406</v>
      </c>
      <c r="B1332" s="281">
        <v>1188.029305</v>
      </c>
      <c r="C1332" s="281">
        <v>1307.2817030000001</v>
      </c>
      <c r="D1332" s="281">
        <v>1312.7103300000001</v>
      </c>
      <c r="E1332" s="281">
        <v>1154.4014520000001</v>
      </c>
      <c r="F1332" s="281">
        <v>1296.5743179999999</v>
      </c>
      <c r="G1332" s="82">
        <f t="shared" si="239"/>
        <v>3.3627852999999958E-2</v>
      </c>
      <c r="H1332" s="82">
        <f t="shared" si="240"/>
        <v>1.0707385000000158E-2</v>
      </c>
      <c r="I1332" s="82">
        <f t="shared" si="241"/>
        <v>1.6136012000000165E-2</v>
      </c>
      <c r="J1332" s="82" t="str">
        <f t="shared" si="242"/>
        <v/>
      </c>
      <c r="K1332" s="82" t="str">
        <f t="shared" si="243"/>
        <v/>
      </c>
      <c r="L1332" s="82" t="str">
        <f t="shared" si="244"/>
        <v/>
      </c>
      <c r="O1332" s="108"/>
      <c r="P1332" s="109"/>
      <c r="Q1332" s="109"/>
      <c r="R1332" s="110"/>
      <c r="S1332" s="110"/>
    </row>
    <row r="1333" spans="1:19" ht="15.75" customHeight="1" x14ac:dyDescent="0.2">
      <c r="A1333" s="211">
        <v>45407</v>
      </c>
      <c r="B1333" s="281">
        <v>1183.3249450000001</v>
      </c>
      <c r="C1333" s="281">
        <v>1302.150862</v>
      </c>
      <c r="D1333" s="281">
        <v>1307.5490689999999</v>
      </c>
      <c r="E1333" s="281">
        <v>1149.761033</v>
      </c>
      <c r="F1333" s="281">
        <v>1291.362398</v>
      </c>
      <c r="G1333" s="82">
        <f t="shared" si="239"/>
        <v>3.3563912000000071E-2</v>
      </c>
      <c r="H1333" s="82">
        <f t="shared" si="240"/>
        <v>1.0788463999999977E-2</v>
      </c>
      <c r="I1333" s="82">
        <f t="shared" si="241"/>
        <v>1.6186670999999934E-2</v>
      </c>
      <c r="J1333" s="82" t="str">
        <f t="shared" si="242"/>
        <v/>
      </c>
      <c r="K1333" s="82" t="str">
        <f t="shared" si="243"/>
        <v/>
      </c>
      <c r="L1333" s="82" t="str">
        <f t="shared" si="244"/>
        <v/>
      </c>
      <c r="O1333" s="108"/>
      <c r="P1333" s="109"/>
      <c r="Q1333" s="109"/>
      <c r="R1333" s="110"/>
      <c r="S1333" s="110"/>
    </row>
    <row r="1334" spans="1:19" ht="15.75" customHeight="1" x14ac:dyDescent="0.2">
      <c r="A1334" s="211">
        <v>45408</v>
      </c>
      <c r="B1334" s="281">
        <v>1189.10022</v>
      </c>
      <c r="C1334" s="281">
        <v>1308.781117</v>
      </c>
      <c r="D1334" s="281">
        <v>1314.152002</v>
      </c>
      <c r="E1334" s="281">
        <v>1155.2358630000001</v>
      </c>
      <c r="F1334" s="281">
        <v>1297.511493</v>
      </c>
      <c r="G1334" s="82">
        <f t="shared" si="239"/>
        <v>3.3864356999999928E-2</v>
      </c>
      <c r="H1334" s="82">
        <f t="shared" si="240"/>
        <v>1.1269624000000021E-2</v>
      </c>
      <c r="I1334" s="82">
        <f t="shared" si="241"/>
        <v>1.6640509000000067E-2</v>
      </c>
      <c r="J1334" s="82" t="str">
        <f t="shared" si="242"/>
        <v/>
      </c>
      <c r="K1334" s="82" t="str">
        <f t="shared" si="243"/>
        <v/>
      </c>
      <c r="L1334" s="82" t="str">
        <f t="shared" si="244"/>
        <v/>
      </c>
      <c r="O1334" s="108"/>
      <c r="P1334" s="109"/>
      <c r="Q1334" s="109"/>
      <c r="R1334" s="110"/>
      <c r="S1334" s="110"/>
    </row>
    <row r="1335" spans="1:19" ht="15.75" customHeight="1" x14ac:dyDescent="0.2">
      <c r="A1335" s="211">
        <v>45411</v>
      </c>
      <c r="B1335" s="281">
        <v>1193.570735</v>
      </c>
      <c r="C1335" s="281">
        <v>1314.3784009999999</v>
      </c>
      <c r="D1335" s="281">
        <v>1319.6374149999999</v>
      </c>
      <c r="E1335" s="281">
        <v>1160.103128</v>
      </c>
      <c r="F1335" s="281">
        <v>1302.978198</v>
      </c>
      <c r="G1335" s="82">
        <f t="shared" si="239"/>
        <v>3.3467607000000045E-2</v>
      </c>
      <c r="H1335" s="82">
        <f t="shared" si="240"/>
        <v>1.140020299999992E-2</v>
      </c>
      <c r="I1335" s="82">
        <f t="shared" si="241"/>
        <v>1.66592169999999E-2</v>
      </c>
      <c r="J1335" s="82" t="str">
        <f t="shared" si="242"/>
        <v/>
      </c>
      <c r="K1335" s="82" t="str">
        <f t="shared" si="243"/>
        <v/>
      </c>
      <c r="L1335" s="82" t="str">
        <f t="shared" si="244"/>
        <v/>
      </c>
      <c r="O1335" s="108"/>
      <c r="P1335" s="109"/>
      <c r="Q1335" s="109"/>
      <c r="R1335" s="110"/>
      <c r="S1335" s="110"/>
    </row>
    <row r="1336" spans="1:19" ht="15.75" customHeight="1" x14ac:dyDescent="0.2">
      <c r="A1336" s="211">
        <v>45412</v>
      </c>
      <c r="B1336" s="281">
        <v>1188.7113589999999</v>
      </c>
      <c r="C1336" s="281">
        <v>1307.9985469999999</v>
      </c>
      <c r="D1336" s="281">
        <v>1313.4368609999999</v>
      </c>
      <c r="E1336" s="281">
        <v>1155.39759</v>
      </c>
      <c r="F1336" s="281">
        <v>1297.6931380000001</v>
      </c>
      <c r="G1336" s="82">
        <f t="shared" si="239"/>
        <v>3.3313768999999868E-2</v>
      </c>
      <c r="H1336" s="82">
        <f t="shared" si="240"/>
        <v>1.0305408999999826E-2</v>
      </c>
      <c r="I1336" s="82">
        <f t="shared" si="241"/>
        <v>1.5743722999999817E-2</v>
      </c>
      <c r="J1336" s="82" t="str">
        <f t="shared" si="242"/>
        <v/>
      </c>
      <c r="K1336" s="82" t="str">
        <f t="shared" si="243"/>
        <v/>
      </c>
      <c r="L1336" s="82" t="str">
        <f t="shared" si="244"/>
        <v/>
      </c>
      <c r="O1336" s="108"/>
      <c r="P1336" s="109"/>
      <c r="Q1336" s="109"/>
      <c r="R1336" s="110"/>
      <c r="S1336" s="110"/>
    </row>
    <row r="1337" spans="1:19" ht="15.75" customHeight="1" x14ac:dyDescent="0.2">
      <c r="A1337" s="211">
        <v>45413</v>
      </c>
      <c r="B1337" s="281">
        <v>1189.106389</v>
      </c>
      <c r="C1337" s="281">
        <v>1309.0548020000001</v>
      </c>
      <c r="D1337" s="281">
        <v>1314.3736369999999</v>
      </c>
      <c r="E1337" s="281">
        <v>1156.255572</v>
      </c>
      <c r="F1337" s="281">
        <v>1298.6567869999999</v>
      </c>
      <c r="G1337" s="82">
        <f t="shared" si="239"/>
        <v>3.2850817000000004E-2</v>
      </c>
      <c r="H1337" s="82">
        <f t="shared" si="240"/>
        <v>1.0398015000000213E-2</v>
      </c>
      <c r="I1337" s="82">
        <f t="shared" si="241"/>
        <v>1.5716850000000022E-2</v>
      </c>
      <c r="J1337" s="82" t="str">
        <f t="shared" si="242"/>
        <v/>
      </c>
      <c r="K1337" s="82" t="str">
        <f t="shared" si="243"/>
        <v/>
      </c>
      <c r="L1337" s="82" t="str">
        <f t="shared" si="244"/>
        <v/>
      </c>
      <c r="O1337" s="108"/>
      <c r="P1337" s="109"/>
      <c r="Q1337" s="109"/>
      <c r="R1337" s="110"/>
      <c r="S1337" s="110"/>
    </row>
    <row r="1338" spans="1:19" ht="15.75" customHeight="1" x14ac:dyDescent="0.2">
      <c r="A1338" s="211">
        <v>45414</v>
      </c>
      <c r="B1338" s="281">
        <v>1194.763899</v>
      </c>
      <c r="C1338" s="281">
        <v>1315.282498</v>
      </c>
      <c r="D1338" s="281">
        <v>1320.626737</v>
      </c>
      <c r="E1338" s="281">
        <v>1162.0534419999999</v>
      </c>
      <c r="F1338" s="281">
        <v>1305.1687059999999</v>
      </c>
      <c r="G1338" s="82">
        <f t="shared" si="239"/>
        <v>3.271045700000013E-2</v>
      </c>
      <c r="H1338" s="82">
        <f t="shared" si="240"/>
        <v>1.0113792000000104E-2</v>
      </c>
      <c r="I1338" s="82">
        <f t="shared" si="241"/>
        <v>1.5458031000000119E-2</v>
      </c>
      <c r="J1338" s="82" t="str">
        <f t="shared" si="242"/>
        <v/>
      </c>
      <c r="K1338" s="82" t="str">
        <f t="shared" si="243"/>
        <v/>
      </c>
      <c r="L1338" s="82" t="str">
        <f t="shared" si="244"/>
        <v/>
      </c>
      <c r="O1338" s="108"/>
      <c r="P1338" s="109"/>
      <c r="Q1338" s="109"/>
      <c r="R1338" s="110"/>
      <c r="S1338" s="110"/>
    </row>
    <row r="1339" spans="1:19" ht="15.75" customHeight="1" x14ac:dyDescent="0.2">
      <c r="A1339" s="211">
        <v>45415</v>
      </c>
      <c r="B1339" s="281">
        <v>1202.2625370000001</v>
      </c>
      <c r="C1339" s="281">
        <v>1324.251242</v>
      </c>
      <c r="D1339" s="281">
        <v>1329.489763</v>
      </c>
      <c r="E1339" s="281">
        <v>1169.210137</v>
      </c>
      <c r="F1339" s="281">
        <v>1313.2067999999999</v>
      </c>
      <c r="G1339" s="82">
        <f t="shared" si="239"/>
        <v>3.3052400000000037E-2</v>
      </c>
      <c r="H1339" s="82">
        <f t="shared" si="240"/>
        <v>1.1044442000000118E-2</v>
      </c>
      <c r="I1339" s="82">
        <f t="shared" si="241"/>
        <v>1.6282963000000109E-2</v>
      </c>
      <c r="J1339" s="82" t="str">
        <f t="shared" si="242"/>
        <v/>
      </c>
      <c r="K1339" s="82" t="str">
        <f t="shared" si="243"/>
        <v/>
      </c>
      <c r="L1339" s="82" t="str">
        <f t="shared" si="244"/>
        <v/>
      </c>
      <c r="O1339" s="108"/>
      <c r="P1339" s="109"/>
      <c r="Q1339" s="109"/>
      <c r="R1339" s="110"/>
      <c r="S1339" s="110"/>
    </row>
    <row r="1340" spans="1:19" ht="15.75" customHeight="1" x14ac:dyDescent="0.2">
      <c r="A1340" s="211">
        <v>45418</v>
      </c>
      <c r="B1340" s="281">
        <v>1209.777159</v>
      </c>
      <c r="C1340" s="281">
        <v>1332.693867</v>
      </c>
      <c r="D1340" s="281">
        <v>1337.932832</v>
      </c>
      <c r="E1340" s="281">
        <v>1176.960746</v>
      </c>
      <c r="F1340" s="281">
        <v>1321.911953</v>
      </c>
      <c r="G1340" s="82">
        <f t="shared" si="239"/>
        <v>3.281641300000001E-2</v>
      </c>
      <c r="H1340" s="82">
        <f t="shared" si="240"/>
        <v>1.0781913999999915E-2</v>
      </c>
      <c r="I1340" s="82">
        <f t="shared" si="241"/>
        <v>1.6020878999999922E-2</v>
      </c>
      <c r="J1340" s="82" t="str">
        <f t="shared" si="242"/>
        <v/>
      </c>
      <c r="K1340" s="82" t="str">
        <f t="shared" si="243"/>
        <v/>
      </c>
      <c r="L1340" s="82" t="str">
        <f t="shared" si="244"/>
        <v/>
      </c>
      <c r="O1340" s="108"/>
      <c r="P1340" s="109"/>
      <c r="Q1340" s="109"/>
      <c r="R1340" s="110"/>
      <c r="S1340" s="110"/>
    </row>
    <row r="1341" spans="1:19" ht="15.75" customHeight="1" x14ac:dyDescent="0.2">
      <c r="A1341" s="211">
        <v>45419</v>
      </c>
      <c r="B1341" s="281">
        <v>1212.9903890000001</v>
      </c>
      <c r="C1341" s="281">
        <v>1336.817194</v>
      </c>
      <c r="D1341" s="281">
        <v>1341.956195</v>
      </c>
      <c r="E1341" s="281">
        <v>1180.016619</v>
      </c>
      <c r="F1341" s="281">
        <v>1325.3441780000001</v>
      </c>
      <c r="G1341" s="82">
        <f t="shared" si="239"/>
        <v>3.2973770000000062E-2</v>
      </c>
      <c r="H1341" s="82">
        <f t="shared" si="240"/>
        <v>1.1473015999999916E-2</v>
      </c>
      <c r="I1341" s="82">
        <f t="shared" si="241"/>
        <v>1.6612016999999923E-2</v>
      </c>
      <c r="J1341" s="82" t="str">
        <f t="shared" si="242"/>
        <v/>
      </c>
      <c r="K1341" s="82" t="str">
        <f t="shared" si="243"/>
        <v/>
      </c>
      <c r="L1341" s="82" t="str">
        <f t="shared" si="244"/>
        <v/>
      </c>
      <c r="O1341" s="108"/>
      <c r="P1341" s="109"/>
      <c r="Q1341" s="109"/>
      <c r="R1341" s="110"/>
      <c r="S1341" s="110"/>
    </row>
    <row r="1342" spans="1:19" ht="15.75" customHeight="1" x14ac:dyDescent="0.2">
      <c r="A1342" s="211">
        <v>45420</v>
      </c>
      <c r="B1342" s="281">
        <v>1210.591259</v>
      </c>
      <c r="C1342" s="281">
        <v>1333.8067450000001</v>
      </c>
      <c r="D1342" s="281">
        <v>1339.0070760000001</v>
      </c>
      <c r="E1342" s="281">
        <v>1177.057335</v>
      </c>
      <c r="F1342" s="281">
        <v>1322.0204369999999</v>
      </c>
      <c r="G1342" s="82">
        <f t="shared" si="239"/>
        <v>3.3533924000000069E-2</v>
      </c>
      <c r="H1342" s="82">
        <f t="shared" si="240"/>
        <v>1.178630800000019E-2</v>
      </c>
      <c r="I1342" s="82">
        <f t="shared" si="241"/>
        <v>1.6986639000000196E-2</v>
      </c>
      <c r="J1342" s="82" t="str">
        <f t="shared" si="242"/>
        <v/>
      </c>
      <c r="K1342" s="82" t="str">
        <f t="shared" si="243"/>
        <v/>
      </c>
      <c r="L1342" s="82" t="str">
        <f t="shared" si="244"/>
        <v/>
      </c>
      <c r="O1342" s="108"/>
      <c r="P1342" s="109"/>
      <c r="Q1342" s="109"/>
      <c r="R1342" s="110"/>
      <c r="S1342" s="110"/>
    </row>
    <row r="1343" spans="1:19" ht="15.75" customHeight="1" x14ac:dyDescent="0.2">
      <c r="A1343" s="211">
        <v>45421</v>
      </c>
      <c r="B1343" s="281">
        <v>1212.438504</v>
      </c>
      <c r="C1343" s="281">
        <v>1344.325425</v>
      </c>
      <c r="D1343" s="281">
        <v>1347.878371</v>
      </c>
      <c r="E1343" s="281">
        <v>1178.9158789999999</v>
      </c>
      <c r="F1343" s="281">
        <v>1324.107874</v>
      </c>
      <c r="G1343" s="82">
        <f t="shared" si="239"/>
        <v>3.3522625000000063E-2</v>
      </c>
      <c r="H1343" s="82">
        <f t="shared" si="240"/>
        <v>2.0217550999999959E-2</v>
      </c>
      <c r="I1343" s="82">
        <f t="shared" si="241"/>
        <v>2.3770496999999977E-2</v>
      </c>
      <c r="J1343" s="82" t="str">
        <f t="shared" si="242"/>
        <v/>
      </c>
      <c r="K1343" s="82" t="str">
        <f t="shared" si="243"/>
        <v/>
      </c>
      <c r="L1343" s="82" t="str">
        <f t="shared" si="244"/>
        <v/>
      </c>
      <c r="O1343" s="108"/>
      <c r="P1343" s="109"/>
      <c r="Q1343" s="109"/>
      <c r="R1343" s="110"/>
      <c r="S1343" s="110"/>
    </row>
    <row r="1344" spans="1:19" ht="15.75" customHeight="1" x14ac:dyDescent="0.2">
      <c r="A1344" s="211">
        <v>45422</v>
      </c>
      <c r="B1344" s="281">
        <v>1210.426649</v>
      </c>
      <c r="C1344" s="281">
        <v>1342.066877</v>
      </c>
      <c r="D1344" s="281">
        <v>1345.6193599999999</v>
      </c>
      <c r="E1344" s="281">
        <v>1176.4086359999999</v>
      </c>
      <c r="F1344" s="281">
        <v>1321.2918460000001</v>
      </c>
      <c r="G1344" s="82">
        <f t="shared" si="239"/>
        <v>3.4018013000000111E-2</v>
      </c>
      <c r="H1344" s="82">
        <f t="shared" si="240"/>
        <v>2.0775030999999899E-2</v>
      </c>
      <c r="I1344" s="82">
        <f t="shared" si="241"/>
        <v>2.4327513999999838E-2</v>
      </c>
      <c r="J1344" s="82" t="str">
        <f t="shared" si="242"/>
        <v/>
      </c>
      <c r="K1344" s="82" t="str">
        <f t="shared" si="243"/>
        <v/>
      </c>
      <c r="L1344" s="82" t="str">
        <f t="shared" si="244"/>
        <v/>
      </c>
      <c r="O1344" s="108"/>
      <c r="P1344" s="109"/>
      <c r="Q1344" s="109"/>
      <c r="R1344" s="110"/>
      <c r="S1344" s="110"/>
    </row>
    <row r="1345" spans="1:19" ht="15.75" customHeight="1" x14ac:dyDescent="0.2">
      <c r="A1345" s="211">
        <v>45425</v>
      </c>
      <c r="B1345" s="281">
        <v>1211.0583790000001</v>
      </c>
      <c r="C1345" s="281">
        <v>1343.112709</v>
      </c>
      <c r="D1345" s="281">
        <v>1346.599651</v>
      </c>
      <c r="E1345" s="281">
        <v>1177.2666360000001</v>
      </c>
      <c r="F1345" s="281">
        <v>1322.2555139999999</v>
      </c>
      <c r="G1345" s="82">
        <f t="shared" si="239"/>
        <v>3.3791742999999999E-2</v>
      </c>
      <c r="H1345" s="82">
        <f t="shared" si="240"/>
        <v>2.0857195000000047E-2</v>
      </c>
      <c r="I1345" s="82">
        <f t="shared" si="241"/>
        <v>2.4344137000000047E-2</v>
      </c>
      <c r="J1345" s="82" t="str">
        <f t="shared" si="242"/>
        <v/>
      </c>
      <c r="K1345" s="82" t="str">
        <f t="shared" si="243"/>
        <v/>
      </c>
      <c r="L1345" s="82" t="str">
        <f t="shared" si="244"/>
        <v/>
      </c>
      <c r="O1345" s="108"/>
      <c r="P1345" s="109"/>
      <c r="Q1345" s="109"/>
      <c r="R1345" s="110"/>
      <c r="S1345" s="110"/>
    </row>
    <row r="1346" spans="1:19" ht="15.75" customHeight="1" x14ac:dyDescent="0.2">
      <c r="A1346" s="211">
        <v>45426</v>
      </c>
      <c r="B1346" s="281">
        <v>1212.336779</v>
      </c>
      <c r="C1346" s="281">
        <v>1344.9886120000001</v>
      </c>
      <c r="D1346" s="281">
        <v>1348.3898469999999</v>
      </c>
      <c r="E1346" s="281">
        <v>1178.4601869999999</v>
      </c>
      <c r="F1346" s="281">
        <v>1323.5960600000001</v>
      </c>
      <c r="G1346" s="82">
        <f t="shared" si="239"/>
        <v>3.3876592000000073E-2</v>
      </c>
      <c r="H1346" s="82">
        <f t="shared" si="240"/>
        <v>2.1392552000000023E-2</v>
      </c>
      <c r="I1346" s="82">
        <f t="shared" si="241"/>
        <v>2.4793786999999838E-2</v>
      </c>
      <c r="J1346" s="82" t="str">
        <f t="shared" si="242"/>
        <v/>
      </c>
      <c r="K1346" s="82" t="str">
        <f t="shared" si="243"/>
        <v/>
      </c>
      <c r="L1346" s="82" t="str">
        <f t="shared" si="244"/>
        <v/>
      </c>
      <c r="O1346" s="108"/>
      <c r="P1346" s="109"/>
      <c r="Q1346" s="109"/>
      <c r="R1346" s="110"/>
      <c r="S1346" s="110"/>
    </row>
    <row r="1347" spans="1:19" ht="15.75" customHeight="1" x14ac:dyDescent="0.2">
      <c r="A1347" s="211">
        <v>45427</v>
      </c>
      <c r="B1347" s="281">
        <v>1219.2266890000001</v>
      </c>
      <c r="C1347" s="281">
        <v>1352.9200149999999</v>
      </c>
      <c r="D1347" s="281">
        <v>1356.2844600000001</v>
      </c>
      <c r="E1347" s="281">
        <v>1185.1730250000001</v>
      </c>
      <c r="F1347" s="281">
        <v>1331.1356330000001</v>
      </c>
      <c r="G1347" s="82">
        <f t="shared" ref="G1347:G1410" si="245">IF((B1347-$E1347)/1000 &gt; 0, (B1347-$E1347)/1000, "")</f>
        <v>3.4053664000000025E-2</v>
      </c>
      <c r="H1347" s="82">
        <f t="shared" ref="H1347:H1410" si="246">IF((C1347-$F1347)/1000 &gt; 0, (C1347-$F1347)/1000, "")</f>
        <v>2.1784381999999824E-2</v>
      </c>
      <c r="I1347" s="82">
        <f t="shared" ref="I1347:I1410" si="247">IF((D1347-$F1347)/1000 &gt; 0, (D1347-$F1347)/1000, "")</f>
        <v>2.5148826999999981E-2</v>
      </c>
      <c r="J1347" s="82" t="str">
        <f t="shared" ref="J1347:J1410" si="248">IF((B1347-$E1347)/1000 &lt; 0, (B1347-$E1347)/1000, "")</f>
        <v/>
      </c>
      <c r="K1347" s="82" t="str">
        <f t="shared" ref="K1347:K1410" si="249">IF((C1347-$F1347)/1000 &lt; 0, (C1347-$F1347)/1000, "")</f>
        <v/>
      </c>
      <c r="L1347" s="82" t="str">
        <f t="shared" ref="L1347:L1410" si="250">IF((D1347-$F1347)/1000 &lt; 0, (D1347-$F1347)/1000, "")</f>
        <v/>
      </c>
      <c r="O1347" s="108"/>
      <c r="P1347" s="109"/>
      <c r="Q1347" s="109"/>
      <c r="R1347" s="110"/>
      <c r="S1347" s="110"/>
    </row>
    <row r="1348" spans="1:19" ht="15.75" customHeight="1" x14ac:dyDescent="0.2">
      <c r="A1348" s="211">
        <v>45428</v>
      </c>
      <c r="B1348" s="281">
        <v>1220.1272759999999</v>
      </c>
      <c r="C1348" s="281">
        <v>1353.87565</v>
      </c>
      <c r="D1348" s="281">
        <v>1357.2511079999999</v>
      </c>
      <c r="E1348" s="281">
        <v>1186.1077869999999</v>
      </c>
      <c r="F1348" s="281">
        <v>1332.1855169999999</v>
      </c>
      <c r="G1348" s="82">
        <f t="shared" si="245"/>
        <v>3.4019489000000021E-2</v>
      </c>
      <c r="H1348" s="82">
        <f t="shared" si="246"/>
        <v>2.1690133000000059E-2</v>
      </c>
      <c r="I1348" s="82">
        <f t="shared" si="247"/>
        <v>2.506559100000004E-2</v>
      </c>
      <c r="J1348" s="82" t="str">
        <f t="shared" si="248"/>
        <v/>
      </c>
      <c r="K1348" s="82" t="str">
        <f t="shared" si="249"/>
        <v/>
      </c>
      <c r="L1348" s="82" t="str">
        <f t="shared" si="250"/>
        <v/>
      </c>
      <c r="O1348" s="108"/>
      <c r="P1348" s="109"/>
      <c r="Q1348" s="109"/>
      <c r="R1348" s="110"/>
      <c r="S1348" s="110"/>
    </row>
    <row r="1349" spans="1:19" ht="15.75" customHeight="1" x14ac:dyDescent="0.2">
      <c r="A1349" s="211">
        <v>45429</v>
      </c>
      <c r="B1349" s="281">
        <v>1220.0649390000001</v>
      </c>
      <c r="C1349" s="281">
        <v>1353.921642</v>
      </c>
      <c r="D1349" s="281">
        <v>1357.2744560000001</v>
      </c>
      <c r="E1349" s="281">
        <v>1186.1083510000001</v>
      </c>
      <c r="F1349" s="281">
        <v>1332.18615</v>
      </c>
      <c r="G1349" s="82">
        <f t="shared" si="245"/>
        <v>3.395658800000001E-2</v>
      </c>
      <c r="H1349" s="82">
        <f t="shared" si="246"/>
        <v>2.1735492000000023E-2</v>
      </c>
      <c r="I1349" s="82">
        <f t="shared" si="247"/>
        <v>2.5088306000000102E-2</v>
      </c>
      <c r="J1349" s="82" t="str">
        <f t="shared" si="248"/>
        <v/>
      </c>
      <c r="K1349" s="82" t="str">
        <f t="shared" si="249"/>
        <v/>
      </c>
      <c r="L1349" s="82" t="str">
        <f t="shared" si="250"/>
        <v/>
      </c>
      <c r="O1349" s="108"/>
      <c r="P1349" s="109"/>
      <c r="Q1349" s="109"/>
      <c r="R1349" s="110"/>
      <c r="S1349" s="110"/>
    </row>
    <row r="1350" spans="1:19" ht="15.75" customHeight="1" x14ac:dyDescent="0.2">
      <c r="A1350" s="211">
        <v>45433</v>
      </c>
      <c r="B1350" s="281">
        <v>1222.2456689999999</v>
      </c>
      <c r="C1350" s="281">
        <v>1355.960319</v>
      </c>
      <c r="D1350" s="281">
        <v>1359.3935289999999</v>
      </c>
      <c r="E1350" s="281">
        <v>1188.2296719999999</v>
      </c>
      <c r="F1350" s="281">
        <v>1334.5687270000001</v>
      </c>
      <c r="G1350" s="82">
        <f t="shared" si="245"/>
        <v>3.4015996999999971E-2</v>
      </c>
      <c r="H1350" s="82">
        <f t="shared" si="246"/>
        <v>2.1391591999999945E-2</v>
      </c>
      <c r="I1350" s="82">
        <f t="shared" si="247"/>
        <v>2.4824801999999865E-2</v>
      </c>
      <c r="J1350" s="82" t="str">
        <f t="shared" si="248"/>
        <v/>
      </c>
      <c r="K1350" s="82" t="str">
        <f t="shared" si="249"/>
        <v/>
      </c>
      <c r="L1350" s="82" t="str">
        <f t="shared" si="250"/>
        <v/>
      </c>
      <c r="O1350" s="108"/>
      <c r="P1350" s="109"/>
      <c r="Q1350" s="109"/>
      <c r="R1350" s="110"/>
      <c r="S1350" s="110"/>
    </row>
    <row r="1351" spans="1:19" ht="15.75" customHeight="1" x14ac:dyDescent="0.2">
      <c r="A1351" s="211">
        <v>45434</v>
      </c>
      <c r="B1351" s="281">
        <v>1217.535619</v>
      </c>
      <c r="C1351" s="281">
        <v>1350.5174239999999</v>
      </c>
      <c r="D1351" s="281">
        <v>1353.979855</v>
      </c>
      <c r="E1351" s="281">
        <v>1183.4138800000001</v>
      </c>
      <c r="F1351" s="281">
        <v>1329.159836</v>
      </c>
      <c r="G1351" s="82">
        <f t="shared" si="245"/>
        <v>3.4121738999999936E-2</v>
      </c>
      <c r="H1351" s="82">
        <f t="shared" si="246"/>
        <v>2.1357587999999851E-2</v>
      </c>
      <c r="I1351" s="82">
        <f t="shared" si="247"/>
        <v>2.4820019000000002E-2</v>
      </c>
      <c r="J1351" s="82" t="str">
        <f t="shared" si="248"/>
        <v/>
      </c>
      <c r="K1351" s="82" t="str">
        <f t="shared" si="249"/>
        <v/>
      </c>
      <c r="L1351" s="82" t="str">
        <f t="shared" si="250"/>
        <v/>
      </c>
      <c r="O1351" s="108"/>
      <c r="P1351" s="109"/>
      <c r="Q1351" s="109"/>
      <c r="R1351" s="110"/>
      <c r="S1351" s="110"/>
    </row>
    <row r="1352" spans="1:19" ht="15.75" customHeight="1" x14ac:dyDescent="0.2">
      <c r="A1352" s="211">
        <v>45435</v>
      </c>
      <c r="B1352" s="281">
        <v>1213.378929</v>
      </c>
      <c r="C1352" s="281">
        <v>1345.8625919999999</v>
      </c>
      <c r="D1352" s="281">
        <v>1349.321815</v>
      </c>
      <c r="E1352" s="281">
        <v>1179.2435680000001</v>
      </c>
      <c r="F1352" s="281">
        <v>1324.475921</v>
      </c>
      <c r="G1352" s="82">
        <f t="shared" si="245"/>
        <v>3.4135360999999878E-2</v>
      </c>
      <c r="H1352" s="82">
        <f t="shared" si="246"/>
        <v>2.1386670999999979E-2</v>
      </c>
      <c r="I1352" s="82">
        <f t="shared" si="247"/>
        <v>2.4845894000000045E-2</v>
      </c>
      <c r="J1352" s="82" t="str">
        <f t="shared" si="248"/>
        <v/>
      </c>
      <c r="K1352" s="82" t="str">
        <f t="shared" si="249"/>
        <v/>
      </c>
      <c r="L1352" s="82" t="str">
        <f t="shared" si="250"/>
        <v/>
      </c>
      <c r="O1352" s="108"/>
      <c r="P1352" s="109"/>
      <c r="Q1352" s="109"/>
      <c r="R1352" s="110"/>
      <c r="S1352" s="110"/>
    </row>
    <row r="1353" spans="1:19" ht="15.75" customHeight="1" x14ac:dyDescent="0.2">
      <c r="A1353" s="211">
        <v>45436</v>
      </c>
      <c r="B1353" s="281">
        <v>1216.034369</v>
      </c>
      <c r="C1353" s="281">
        <v>1348.33203</v>
      </c>
      <c r="D1353" s="281">
        <v>1351.8916899999999</v>
      </c>
      <c r="E1353" s="281">
        <v>1181.949042</v>
      </c>
      <c r="F1353" s="281">
        <v>1327.5145930000001</v>
      </c>
      <c r="G1353" s="82">
        <f t="shared" si="245"/>
        <v>3.4085327000000006E-2</v>
      </c>
      <c r="H1353" s="82">
        <f t="shared" si="246"/>
        <v>2.0817436999999928E-2</v>
      </c>
      <c r="I1353" s="82">
        <f t="shared" si="247"/>
        <v>2.437709699999982E-2</v>
      </c>
      <c r="J1353" s="82" t="str">
        <f t="shared" si="248"/>
        <v/>
      </c>
      <c r="K1353" s="82" t="str">
        <f t="shared" si="249"/>
        <v/>
      </c>
      <c r="L1353" s="82" t="str">
        <f t="shared" si="250"/>
        <v/>
      </c>
      <c r="O1353" s="108"/>
      <c r="P1353" s="109"/>
      <c r="Q1353" s="109"/>
      <c r="R1353" s="110"/>
      <c r="S1353" s="110"/>
    </row>
    <row r="1354" spans="1:19" ht="15.75" customHeight="1" x14ac:dyDescent="0.2">
      <c r="A1354" s="211">
        <v>45439</v>
      </c>
      <c r="B1354" s="281">
        <v>1216.534979</v>
      </c>
      <c r="C1354" s="281">
        <v>1348.8159519999999</v>
      </c>
      <c r="D1354" s="281">
        <v>1352.3909610000001</v>
      </c>
      <c r="E1354" s="281">
        <v>1182.398612</v>
      </c>
      <c r="F1354" s="281">
        <v>1328.01953</v>
      </c>
      <c r="G1354" s="82">
        <f t="shared" si="245"/>
        <v>3.4136367000000063E-2</v>
      </c>
      <c r="H1354" s="82">
        <f t="shared" si="246"/>
        <v>2.0796421999999894E-2</v>
      </c>
      <c r="I1354" s="82">
        <f t="shared" si="247"/>
        <v>2.437143100000003E-2</v>
      </c>
      <c r="J1354" s="82" t="str">
        <f t="shared" si="248"/>
        <v/>
      </c>
      <c r="K1354" s="82" t="str">
        <f t="shared" si="249"/>
        <v/>
      </c>
      <c r="L1354" s="82" t="str">
        <f t="shared" si="250"/>
        <v/>
      </c>
      <c r="O1354" s="108"/>
      <c r="P1354" s="109"/>
      <c r="Q1354" s="109"/>
      <c r="R1354" s="110"/>
      <c r="S1354" s="110"/>
    </row>
    <row r="1355" spans="1:19" ht="15.75" customHeight="1" x14ac:dyDescent="0.2">
      <c r="A1355" s="211">
        <v>45440</v>
      </c>
      <c r="B1355" s="281">
        <v>1210.454309</v>
      </c>
      <c r="C1355" s="281">
        <v>1341.9587369999999</v>
      </c>
      <c r="D1355" s="281">
        <v>1345.5383870000001</v>
      </c>
      <c r="E1355" s="281">
        <v>1176.3315729999999</v>
      </c>
      <c r="F1355" s="281">
        <v>1321.205293</v>
      </c>
      <c r="G1355" s="82">
        <f t="shared" si="245"/>
        <v>3.4122736000000028E-2</v>
      </c>
      <c r="H1355" s="82">
        <f t="shared" si="246"/>
        <v>2.0753443999999944E-2</v>
      </c>
      <c r="I1355" s="82">
        <f t="shared" si="247"/>
        <v>2.4333094000000072E-2</v>
      </c>
      <c r="J1355" s="82" t="str">
        <f t="shared" si="248"/>
        <v/>
      </c>
      <c r="K1355" s="82" t="str">
        <f t="shared" si="249"/>
        <v/>
      </c>
      <c r="L1355" s="82" t="str">
        <f t="shared" si="250"/>
        <v/>
      </c>
      <c r="O1355" s="108"/>
      <c r="P1355" s="109"/>
      <c r="Q1355" s="109"/>
      <c r="R1355" s="110"/>
      <c r="S1355" s="110"/>
    </row>
    <row r="1356" spans="1:19" ht="15.75" customHeight="1" x14ac:dyDescent="0.2">
      <c r="A1356" s="211">
        <v>45441</v>
      </c>
      <c r="B1356" s="281">
        <v>1203.340449</v>
      </c>
      <c r="C1356" s="281">
        <v>1333.7730570000001</v>
      </c>
      <c r="D1356" s="281">
        <v>1337.3900040000001</v>
      </c>
      <c r="E1356" s="281">
        <v>1169.125276</v>
      </c>
      <c r="F1356" s="281">
        <v>1313.1114869999999</v>
      </c>
      <c r="G1356" s="82">
        <f t="shared" si="245"/>
        <v>3.421517300000005E-2</v>
      </c>
      <c r="H1356" s="82">
        <f t="shared" si="246"/>
        <v>2.0661570000000212E-2</v>
      </c>
      <c r="I1356" s="82">
        <f t="shared" si="247"/>
        <v>2.4278517000000194E-2</v>
      </c>
      <c r="J1356" s="82" t="str">
        <f t="shared" si="248"/>
        <v/>
      </c>
      <c r="K1356" s="82" t="str">
        <f t="shared" si="249"/>
        <v/>
      </c>
      <c r="L1356" s="82" t="str">
        <f t="shared" si="250"/>
        <v/>
      </c>
      <c r="O1356" s="108"/>
      <c r="P1356" s="109"/>
      <c r="Q1356" s="109"/>
      <c r="R1356" s="110"/>
      <c r="S1356" s="110"/>
    </row>
    <row r="1357" spans="1:19" ht="15.75" customHeight="1" x14ac:dyDescent="0.2">
      <c r="A1357" s="211">
        <v>45442</v>
      </c>
      <c r="B1357" s="281">
        <v>1206.627109</v>
      </c>
      <c r="C1357" s="281">
        <v>1336.347538</v>
      </c>
      <c r="D1357" s="281">
        <v>1340.1828399999999</v>
      </c>
      <c r="E1357" s="281">
        <v>1172.6715790000001</v>
      </c>
      <c r="F1357" s="281">
        <v>1317.094544</v>
      </c>
      <c r="G1357" s="82">
        <f t="shared" si="245"/>
        <v>3.3955529999999956E-2</v>
      </c>
      <c r="H1357" s="82">
        <f t="shared" si="246"/>
        <v>1.9252993999999943E-2</v>
      </c>
      <c r="I1357" s="82">
        <f t="shared" si="247"/>
        <v>2.3088295999999901E-2</v>
      </c>
      <c r="J1357" s="82" t="str">
        <f t="shared" si="248"/>
        <v/>
      </c>
      <c r="K1357" s="82" t="str">
        <f t="shared" si="249"/>
        <v/>
      </c>
      <c r="L1357" s="82" t="str">
        <f t="shared" si="250"/>
        <v/>
      </c>
      <c r="O1357" s="108"/>
      <c r="P1357" s="109"/>
      <c r="Q1357" s="109"/>
      <c r="R1357" s="110"/>
      <c r="S1357" s="110"/>
    </row>
    <row r="1358" spans="1:19" ht="15.75" customHeight="1" x14ac:dyDescent="0.2">
      <c r="A1358" s="211">
        <v>45443</v>
      </c>
      <c r="B1358" s="281">
        <v>1215.9801460000001</v>
      </c>
      <c r="C1358" s="281">
        <v>1346.2572299999999</v>
      </c>
      <c r="D1358" s="281">
        <v>1350.2098450000001</v>
      </c>
      <c r="E1358" s="281">
        <v>1182.247981</v>
      </c>
      <c r="F1358" s="281">
        <v>1327.8503490000001</v>
      </c>
      <c r="G1358" s="82">
        <f t="shared" si="245"/>
        <v>3.3732165000000119E-2</v>
      </c>
      <c r="H1358" s="82">
        <f t="shared" si="246"/>
        <v>1.8406880999999885E-2</v>
      </c>
      <c r="I1358" s="82">
        <f t="shared" si="247"/>
        <v>2.2359496000000034E-2</v>
      </c>
      <c r="J1358" s="82" t="str">
        <f t="shared" si="248"/>
        <v/>
      </c>
      <c r="K1358" s="82" t="str">
        <f t="shared" si="249"/>
        <v/>
      </c>
      <c r="L1358" s="82" t="str">
        <f t="shared" si="250"/>
        <v/>
      </c>
      <c r="O1358" s="108"/>
      <c r="P1358" s="109"/>
      <c r="Q1358" s="109"/>
      <c r="R1358" s="110"/>
      <c r="S1358" s="110"/>
    </row>
    <row r="1359" spans="1:19" ht="15.75" customHeight="1" x14ac:dyDescent="0.2">
      <c r="A1359" s="211">
        <v>45446</v>
      </c>
      <c r="B1359" s="281">
        <v>1220.417344</v>
      </c>
      <c r="C1359" s="281">
        <v>1352.078215</v>
      </c>
      <c r="D1359" s="281">
        <v>1355.8680019999999</v>
      </c>
      <c r="E1359" s="281">
        <v>1186.5073279999999</v>
      </c>
      <c r="F1359" s="281">
        <v>1332.6342649999999</v>
      </c>
      <c r="G1359" s="82">
        <f t="shared" si="245"/>
        <v>3.3910016000000043E-2</v>
      </c>
      <c r="H1359" s="82">
        <f t="shared" si="246"/>
        <v>1.9443950000000085E-2</v>
      </c>
      <c r="I1359" s="82">
        <f t="shared" si="247"/>
        <v>2.3233737000000018E-2</v>
      </c>
      <c r="J1359" s="82" t="str">
        <f t="shared" si="248"/>
        <v/>
      </c>
      <c r="K1359" s="82" t="str">
        <f t="shared" si="249"/>
        <v/>
      </c>
      <c r="L1359" s="82" t="str">
        <f t="shared" si="250"/>
        <v/>
      </c>
      <c r="O1359" s="108"/>
      <c r="P1359" s="109"/>
      <c r="Q1359" s="109"/>
      <c r="R1359" s="110"/>
      <c r="S1359" s="110"/>
    </row>
    <row r="1360" spans="1:19" ht="15.75" customHeight="1" x14ac:dyDescent="0.2">
      <c r="A1360" s="211">
        <v>45447</v>
      </c>
      <c r="B1360" s="281">
        <v>1223.896614</v>
      </c>
      <c r="C1360" s="281">
        <v>1355.243289</v>
      </c>
      <c r="D1360" s="281">
        <v>1359.1784279999999</v>
      </c>
      <c r="E1360" s="281">
        <v>1189.855757</v>
      </c>
      <c r="F1360" s="281">
        <v>1336.3950769999999</v>
      </c>
      <c r="G1360" s="82">
        <f t="shared" si="245"/>
        <v>3.4040856999999959E-2</v>
      </c>
      <c r="H1360" s="82">
        <f t="shared" si="246"/>
        <v>1.8848212000000104E-2</v>
      </c>
      <c r="I1360" s="82">
        <f t="shared" si="247"/>
        <v>2.2783351000000038E-2</v>
      </c>
      <c r="J1360" s="82" t="str">
        <f t="shared" si="248"/>
        <v/>
      </c>
      <c r="K1360" s="82" t="str">
        <f t="shared" si="249"/>
        <v/>
      </c>
      <c r="L1360" s="82" t="str">
        <f t="shared" si="250"/>
        <v/>
      </c>
      <c r="O1360" s="108"/>
      <c r="P1360" s="109"/>
      <c r="Q1360" s="109"/>
      <c r="R1360" s="110"/>
      <c r="S1360" s="110"/>
    </row>
    <row r="1361" spans="1:19" ht="15.75" customHeight="1" x14ac:dyDescent="0.2">
      <c r="A1361" s="211">
        <v>45448</v>
      </c>
      <c r="B1361" s="281">
        <v>1232.2593440000001</v>
      </c>
      <c r="C1361" s="281">
        <v>1365.3777930000001</v>
      </c>
      <c r="D1361" s="281">
        <v>1369.1692230000001</v>
      </c>
      <c r="E1361" s="281">
        <v>1198.04313</v>
      </c>
      <c r="F1361" s="281">
        <v>1345.5907830000001</v>
      </c>
      <c r="G1361" s="82">
        <f t="shared" si="245"/>
        <v>3.4216214000000036E-2</v>
      </c>
      <c r="H1361" s="82">
        <f t="shared" si="246"/>
        <v>1.9787010000000008E-2</v>
      </c>
      <c r="I1361" s="82">
        <f t="shared" si="247"/>
        <v>2.3578439999999999E-2</v>
      </c>
      <c r="J1361" s="82" t="str">
        <f t="shared" si="248"/>
        <v/>
      </c>
      <c r="K1361" s="82" t="str">
        <f t="shared" si="249"/>
        <v/>
      </c>
      <c r="L1361" s="82" t="str">
        <f t="shared" si="250"/>
        <v/>
      </c>
      <c r="O1361" s="108"/>
      <c r="P1361" s="109"/>
      <c r="Q1361" s="109"/>
      <c r="R1361" s="110"/>
      <c r="S1361" s="110"/>
    </row>
    <row r="1362" spans="1:19" ht="15.75" customHeight="1" x14ac:dyDescent="0.2">
      <c r="A1362" s="211">
        <v>45449</v>
      </c>
      <c r="B1362" s="281">
        <v>1231.8836240000001</v>
      </c>
      <c r="C1362" s="281">
        <v>1365.2937629999999</v>
      </c>
      <c r="D1362" s="281">
        <v>1369.019202</v>
      </c>
      <c r="E1362" s="281">
        <v>1197.7160260000001</v>
      </c>
      <c r="F1362" s="281">
        <v>1345.223395</v>
      </c>
      <c r="G1362" s="82">
        <f t="shared" si="245"/>
        <v>3.4167598E-2</v>
      </c>
      <c r="H1362" s="82">
        <f t="shared" si="246"/>
        <v>2.0070367999999918E-2</v>
      </c>
      <c r="I1362" s="82">
        <f t="shared" si="247"/>
        <v>2.3795806999999967E-2</v>
      </c>
      <c r="J1362" s="82" t="str">
        <f t="shared" si="248"/>
        <v/>
      </c>
      <c r="K1362" s="82" t="str">
        <f t="shared" si="249"/>
        <v/>
      </c>
      <c r="L1362" s="82" t="str">
        <f t="shared" si="250"/>
        <v/>
      </c>
      <c r="O1362" s="108"/>
      <c r="P1362" s="109"/>
      <c r="Q1362" s="109"/>
      <c r="R1362" s="110"/>
      <c r="S1362" s="110"/>
    </row>
    <row r="1363" spans="1:19" ht="15.75" customHeight="1" x14ac:dyDescent="0.2">
      <c r="A1363" s="211">
        <v>45450</v>
      </c>
      <c r="B1363" s="281">
        <v>1227.4368239999999</v>
      </c>
      <c r="C1363" s="281">
        <v>1360.6507630000001</v>
      </c>
      <c r="D1363" s="281">
        <v>1364.307069</v>
      </c>
      <c r="E1363" s="281">
        <v>1193.1315460000001</v>
      </c>
      <c r="F1363" s="281">
        <v>1340.074304</v>
      </c>
      <c r="G1363" s="82">
        <f t="shared" si="245"/>
        <v>3.4305277999999814E-2</v>
      </c>
      <c r="H1363" s="82">
        <f t="shared" si="246"/>
        <v>2.0576459000000113E-2</v>
      </c>
      <c r="I1363" s="82">
        <f t="shared" si="247"/>
        <v>2.4232764999999972E-2</v>
      </c>
      <c r="J1363" s="82" t="str">
        <f t="shared" si="248"/>
        <v/>
      </c>
      <c r="K1363" s="82" t="str">
        <f t="shared" si="249"/>
        <v/>
      </c>
      <c r="L1363" s="82" t="str">
        <f t="shared" si="250"/>
        <v/>
      </c>
      <c r="O1363" s="108"/>
      <c r="P1363" s="109"/>
      <c r="Q1363" s="109"/>
      <c r="R1363" s="110"/>
      <c r="S1363" s="110"/>
    </row>
    <row r="1364" spans="1:19" ht="15.75" customHeight="1" x14ac:dyDescent="0.2">
      <c r="A1364" s="211">
        <v>45453</v>
      </c>
      <c r="B1364" s="281">
        <v>1227.2346439999999</v>
      </c>
      <c r="C1364" s="281">
        <v>1360.806374</v>
      </c>
      <c r="D1364" s="281">
        <v>1364.3879830000001</v>
      </c>
      <c r="E1364" s="281">
        <v>1192.900167</v>
      </c>
      <c r="F1364" s="281">
        <v>1339.8144279999999</v>
      </c>
      <c r="G1364" s="82">
        <f t="shared" si="245"/>
        <v>3.4334476999999877E-2</v>
      </c>
      <c r="H1364" s="82">
        <f t="shared" si="246"/>
        <v>2.0991946000000098E-2</v>
      </c>
      <c r="I1364" s="82">
        <f t="shared" si="247"/>
        <v>2.457355500000017E-2</v>
      </c>
      <c r="J1364" s="82" t="str">
        <f t="shared" si="248"/>
        <v/>
      </c>
      <c r="K1364" s="82" t="str">
        <f t="shared" si="249"/>
        <v/>
      </c>
      <c r="L1364" s="82" t="str">
        <f t="shared" si="250"/>
        <v/>
      </c>
      <c r="O1364" s="108"/>
      <c r="P1364" s="109"/>
      <c r="Q1364" s="109"/>
      <c r="R1364" s="110"/>
      <c r="S1364" s="110"/>
    </row>
    <row r="1365" spans="1:19" ht="15.75" customHeight="1" x14ac:dyDescent="0.2">
      <c r="A1365" s="211">
        <v>45454</v>
      </c>
      <c r="B1365" s="281">
        <v>1226.316198</v>
      </c>
      <c r="C1365" s="281">
        <v>1359.797094</v>
      </c>
      <c r="D1365" s="281">
        <v>1363.374241</v>
      </c>
      <c r="E1365" s="281">
        <v>1191.889549</v>
      </c>
      <c r="F1365" s="281">
        <v>1338.679345</v>
      </c>
      <c r="G1365" s="82">
        <f t="shared" si="245"/>
        <v>3.4426648999999997E-2</v>
      </c>
      <c r="H1365" s="82">
        <f t="shared" si="246"/>
        <v>2.1117749000000005E-2</v>
      </c>
      <c r="I1365" s="82">
        <f t="shared" si="247"/>
        <v>2.4694895999999973E-2</v>
      </c>
      <c r="J1365" s="82" t="str">
        <f t="shared" si="248"/>
        <v/>
      </c>
      <c r="K1365" s="82" t="str">
        <f t="shared" si="249"/>
        <v/>
      </c>
      <c r="L1365" s="82" t="str">
        <f t="shared" si="250"/>
        <v/>
      </c>
      <c r="O1365" s="108"/>
      <c r="P1365" s="109"/>
      <c r="Q1365" s="109"/>
      <c r="R1365" s="110"/>
      <c r="S1365" s="110"/>
    </row>
    <row r="1366" spans="1:19" ht="15.75" customHeight="1" x14ac:dyDescent="0.2">
      <c r="A1366" s="211">
        <v>45455</v>
      </c>
      <c r="B1366" s="281">
        <v>1232.0441940000001</v>
      </c>
      <c r="C1366" s="281">
        <v>1366.0498849999999</v>
      </c>
      <c r="D1366" s="281">
        <v>1369.662996</v>
      </c>
      <c r="E1366" s="281">
        <v>1197.4772</v>
      </c>
      <c r="F1366" s="281">
        <v>1344.9551550000001</v>
      </c>
      <c r="G1366" s="82">
        <f t="shared" si="245"/>
        <v>3.4566994000000024E-2</v>
      </c>
      <c r="H1366" s="82">
        <f t="shared" si="246"/>
        <v>2.1094729999999798E-2</v>
      </c>
      <c r="I1366" s="82">
        <f t="shared" si="247"/>
        <v>2.4707840999999918E-2</v>
      </c>
      <c r="J1366" s="82" t="str">
        <f t="shared" si="248"/>
        <v/>
      </c>
      <c r="K1366" s="82" t="str">
        <f t="shared" si="249"/>
        <v/>
      </c>
      <c r="L1366" s="82" t="str">
        <f t="shared" si="250"/>
        <v/>
      </c>
      <c r="O1366" s="108"/>
      <c r="P1366" s="109"/>
      <c r="Q1366" s="109"/>
      <c r="R1366" s="110"/>
      <c r="S1366" s="110"/>
    </row>
    <row r="1367" spans="1:19" ht="15.75" customHeight="1" x14ac:dyDescent="0.2">
      <c r="A1367" s="211">
        <v>45456</v>
      </c>
      <c r="B1367" s="281">
        <v>1233.8310140000001</v>
      </c>
      <c r="C1367" s="281">
        <v>1368.6409679999999</v>
      </c>
      <c r="D1367" s="281">
        <v>1372.1403089999999</v>
      </c>
      <c r="E1367" s="281">
        <v>1199.057742</v>
      </c>
      <c r="F1367" s="281">
        <v>1346.7303529999999</v>
      </c>
      <c r="G1367" s="82">
        <f t="shared" si="245"/>
        <v>3.4773272000000133E-2</v>
      </c>
      <c r="H1367" s="82">
        <f t="shared" si="246"/>
        <v>2.1910615000000008E-2</v>
      </c>
      <c r="I1367" s="82">
        <f t="shared" si="247"/>
        <v>2.5409955999999966E-2</v>
      </c>
      <c r="J1367" s="82" t="str">
        <f t="shared" si="248"/>
        <v/>
      </c>
      <c r="K1367" s="82" t="str">
        <f t="shared" si="249"/>
        <v/>
      </c>
      <c r="L1367" s="82" t="str">
        <f t="shared" si="250"/>
        <v/>
      </c>
      <c r="O1367" s="108"/>
      <c r="P1367" s="109"/>
      <c r="Q1367" s="109"/>
      <c r="R1367" s="110"/>
      <c r="S1367" s="110"/>
    </row>
    <row r="1368" spans="1:19" ht="15.75" customHeight="1" x14ac:dyDescent="0.2">
      <c r="A1368" s="211">
        <v>45457</v>
      </c>
      <c r="B1368" s="281">
        <v>1233.996944</v>
      </c>
      <c r="C1368" s="281">
        <v>1368.7825290000001</v>
      </c>
      <c r="D1368" s="281">
        <v>1372.290634</v>
      </c>
      <c r="E1368" s="281">
        <v>1199.2083270000001</v>
      </c>
      <c r="F1368" s="281">
        <v>1346.8994829999999</v>
      </c>
      <c r="G1368" s="82">
        <f t="shared" si="245"/>
        <v>3.4788616999999931E-2</v>
      </c>
      <c r="H1368" s="82">
        <f t="shared" si="246"/>
        <v>2.1883046000000149E-2</v>
      </c>
      <c r="I1368" s="82">
        <f t="shared" si="247"/>
        <v>2.5391151000000035E-2</v>
      </c>
      <c r="J1368" s="82" t="str">
        <f t="shared" si="248"/>
        <v/>
      </c>
      <c r="K1368" s="82" t="str">
        <f t="shared" si="249"/>
        <v/>
      </c>
      <c r="L1368" s="82" t="str">
        <f t="shared" si="250"/>
        <v/>
      </c>
      <c r="O1368" s="108"/>
      <c r="P1368" s="109"/>
      <c r="Q1368" s="109"/>
      <c r="R1368" s="110"/>
      <c r="S1368" s="110"/>
    </row>
    <row r="1369" spans="1:19" ht="15.75" customHeight="1" x14ac:dyDescent="0.2">
      <c r="A1369" s="211">
        <v>45460</v>
      </c>
      <c r="B1369" s="281">
        <v>1234.4235040000001</v>
      </c>
      <c r="C1369" s="281">
        <v>1369.207386</v>
      </c>
      <c r="D1369" s="281">
        <v>1372.726126</v>
      </c>
      <c r="E1369" s="281">
        <v>1199.466314</v>
      </c>
      <c r="F1369" s="281">
        <v>1347.189243</v>
      </c>
      <c r="G1369" s="82">
        <f t="shared" si="245"/>
        <v>3.4957190000000082E-2</v>
      </c>
      <c r="H1369" s="82">
        <f t="shared" si="246"/>
        <v>2.2018143000000011E-2</v>
      </c>
      <c r="I1369" s="82">
        <f t="shared" si="247"/>
        <v>2.5536882999999989E-2</v>
      </c>
      <c r="J1369" s="82" t="str">
        <f t="shared" si="248"/>
        <v/>
      </c>
      <c r="K1369" s="82" t="str">
        <f t="shared" si="249"/>
        <v/>
      </c>
      <c r="L1369" s="82" t="str">
        <f t="shared" si="250"/>
        <v/>
      </c>
      <c r="O1369" s="108"/>
      <c r="P1369" s="109"/>
      <c r="Q1369" s="109"/>
      <c r="R1369" s="110"/>
      <c r="S1369" s="110"/>
    </row>
    <row r="1370" spans="1:19" ht="15.75" customHeight="1" x14ac:dyDescent="0.2">
      <c r="A1370" s="211">
        <v>45461</v>
      </c>
      <c r="B1370" s="281">
        <v>1237.891073</v>
      </c>
      <c r="C1370" s="281">
        <v>1373.2435</v>
      </c>
      <c r="D1370" s="281">
        <v>1376.7350650000001</v>
      </c>
      <c r="E1370" s="281">
        <v>1202.8339410000001</v>
      </c>
      <c r="F1370" s="281">
        <v>1350.971618</v>
      </c>
      <c r="G1370" s="82">
        <f t="shared" si="245"/>
        <v>3.5057131999999908E-2</v>
      </c>
      <c r="H1370" s="82">
        <f t="shared" si="246"/>
        <v>2.2271882000000007E-2</v>
      </c>
      <c r="I1370" s="82">
        <f t="shared" si="247"/>
        <v>2.5763447000000043E-2</v>
      </c>
      <c r="J1370" s="82" t="str">
        <f t="shared" si="248"/>
        <v/>
      </c>
      <c r="K1370" s="82" t="str">
        <f t="shared" si="249"/>
        <v/>
      </c>
      <c r="L1370" s="82" t="str">
        <f t="shared" si="250"/>
        <v/>
      </c>
      <c r="O1370" s="108"/>
      <c r="P1370" s="109"/>
      <c r="Q1370" s="109"/>
      <c r="R1370" s="110"/>
      <c r="S1370" s="110"/>
    </row>
    <row r="1371" spans="1:19" ht="15.75" customHeight="1" x14ac:dyDescent="0.2">
      <c r="A1371" s="211">
        <v>45462</v>
      </c>
      <c r="B1371" s="281">
        <v>1236.632474</v>
      </c>
      <c r="C1371" s="281">
        <v>1372.5083729999999</v>
      </c>
      <c r="D1371" s="281">
        <v>1375.8673940000001</v>
      </c>
      <c r="E1371" s="281">
        <v>1201.46027</v>
      </c>
      <c r="F1371" s="281">
        <v>1349.42877</v>
      </c>
      <c r="G1371" s="82">
        <f t="shared" si="245"/>
        <v>3.5172203999999964E-2</v>
      </c>
      <c r="H1371" s="82">
        <f t="shared" si="246"/>
        <v>2.3079602999999907E-2</v>
      </c>
      <c r="I1371" s="82">
        <f t="shared" si="247"/>
        <v>2.6438624000000119E-2</v>
      </c>
      <c r="J1371" s="82" t="str">
        <f t="shared" si="248"/>
        <v/>
      </c>
      <c r="K1371" s="82" t="str">
        <f t="shared" si="249"/>
        <v/>
      </c>
      <c r="L1371" s="82" t="str">
        <f t="shared" si="250"/>
        <v/>
      </c>
      <c r="O1371" s="108"/>
      <c r="P1371" s="109"/>
      <c r="Q1371" s="109"/>
      <c r="R1371" s="110"/>
      <c r="S1371" s="110"/>
    </row>
    <row r="1372" spans="1:19" ht="15.75" customHeight="1" x14ac:dyDescent="0.2">
      <c r="A1372" s="211">
        <v>45463</v>
      </c>
      <c r="B1372" s="281">
        <v>1234.0829349999999</v>
      </c>
      <c r="C1372" s="281">
        <v>1369.344535</v>
      </c>
      <c r="D1372" s="281">
        <v>1372.7618339999999</v>
      </c>
      <c r="E1372" s="281">
        <v>1199.13256</v>
      </c>
      <c r="F1372" s="281">
        <v>1346.8143849999999</v>
      </c>
      <c r="G1372" s="82">
        <f t="shared" si="245"/>
        <v>3.4950374999999895E-2</v>
      </c>
      <c r="H1372" s="82">
        <f t="shared" si="246"/>
        <v>2.2530150000000047E-2</v>
      </c>
      <c r="I1372" s="82">
        <f t="shared" si="247"/>
        <v>2.5947449000000004E-2</v>
      </c>
      <c r="J1372" s="82" t="str">
        <f t="shared" si="248"/>
        <v/>
      </c>
      <c r="K1372" s="82" t="str">
        <f t="shared" si="249"/>
        <v/>
      </c>
      <c r="L1372" s="82" t="str">
        <f t="shared" si="250"/>
        <v/>
      </c>
      <c r="O1372" s="108"/>
      <c r="P1372" s="109"/>
      <c r="Q1372" s="109"/>
      <c r="R1372" s="110"/>
      <c r="S1372" s="110"/>
    </row>
    <row r="1373" spans="1:19" ht="15.75" customHeight="1" x14ac:dyDescent="0.2">
      <c r="A1373" s="211">
        <v>45464</v>
      </c>
      <c r="B1373" s="281">
        <v>1232.8669629999999</v>
      </c>
      <c r="C1373" s="281">
        <v>1368.059622</v>
      </c>
      <c r="D1373" s="281">
        <v>1371.4610009999999</v>
      </c>
      <c r="E1373" s="281">
        <v>1197.9630460000001</v>
      </c>
      <c r="F1373" s="281">
        <v>1345.500837</v>
      </c>
      <c r="G1373" s="82">
        <f t="shared" si="245"/>
        <v>3.4903916999999868E-2</v>
      </c>
      <c r="H1373" s="82">
        <f t="shared" si="246"/>
        <v>2.2558784999999942E-2</v>
      </c>
      <c r="I1373" s="82">
        <f t="shared" si="247"/>
        <v>2.5960163999999848E-2</v>
      </c>
      <c r="J1373" s="82" t="str">
        <f t="shared" si="248"/>
        <v/>
      </c>
      <c r="K1373" s="82" t="str">
        <f t="shared" si="249"/>
        <v/>
      </c>
      <c r="L1373" s="82" t="str">
        <f t="shared" si="250"/>
        <v/>
      </c>
      <c r="O1373" s="108"/>
      <c r="P1373" s="109"/>
      <c r="Q1373" s="109"/>
      <c r="R1373" s="110"/>
      <c r="S1373" s="110"/>
    </row>
    <row r="1374" spans="1:19" ht="15.75" customHeight="1" x14ac:dyDescent="0.2">
      <c r="A1374" s="211">
        <v>45467</v>
      </c>
      <c r="B1374" s="281">
        <v>1234.3793149999999</v>
      </c>
      <c r="C1374" s="281">
        <v>1369.2072700000001</v>
      </c>
      <c r="D1374" s="281">
        <v>1372.7163430000001</v>
      </c>
      <c r="E1374" s="281">
        <v>1199.858524</v>
      </c>
      <c r="F1374" s="281">
        <v>1347.6297569999999</v>
      </c>
      <c r="G1374" s="82">
        <f t="shared" si="245"/>
        <v>3.4520790999999919E-2</v>
      </c>
      <c r="H1374" s="82">
        <f t="shared" si="246"/>
        <v>2.157751300000018E-2</v>
      </c>
      <c r="I1374" s="82">
        <f t="shared" si="247"/>
        <v>2.5086586000000126E-2</v>
      </c>
      <c r="J1374" s="82" t="str">
        <f t="shared" si="248"/>
        <v/>
      </c>
      <c r="K1374" s="82" t="str">
        <f t="shared" si="249"/>
        <v/>
      </c>
      <c r="L1374" s="82" t="str">
        <f t="shared" si="250"/>
        <v/>
      </c>
      <c r="O1374" s="108"/>
      <c r="P1374" s="109"/>
      <c r="Q1374" s="109"/>
      <c r="R1374" s="110"/>
      <c r="S1374" s="110"/>
    </row>
    <row r="1375" spans="1:19" ht="15.75" customHeight="1" x14ac:dyDescent="0.2">
      <c r="A1375" s="211">
        <v>45468</v>
      </c>
      <c r="B1375" s="281">
        <v>1228.9613440000001</v>
      </c>
      <c r="C1375" s="281">
        <v>1364.8461580000001</v>
      </c>
      <c r="D1375" s="281">
        <v>1368.0181379999999</v>
      </c>
      <c r="E1375" s="281">
        <v>1194.5096249999999</v>
      </c>
      <c r="F1375" s="281">
        <v>1341.622102</v>
      </c>
      <c r="G1375" s="82">
        <f t="shared" si="245"/>
        <v>3.4451719000000137E-2</v>
      </c>
      <c r="H1375" s="82">
        <f t="shared" si="246"/>
        <v>2.3224056000000017E-2</v>
      </c>
      <c r="I1375" s="82">
        <f t="shared" si="247"/>
        <v>2.6396035999999866E-2</v>
      </c>
      <c r="J1375" s="82" t="str">
        <f t="shared" si="248"/>
        <v/>
      </c>
      <c r="K1375" s="82" t="str">
        <f t="shared" si="249"/>
        <v/>
      </c>
      <c r="L1375" s="82" t="str">
        <f t="shared" si="250"/>
        <v/>
      </c>
      <c r="O1375" s="108"/>
      <c r="P1375" s="109"/>
      <c r="Q1375" s="109"/>
      <c r="R1375" s="110"/>
      <c r="S1375" s="110"/>
    </row>
    <row r="1376" spans="1:19" ht="15.75" customHeight="1" x14ac:dyDescent="0.2">
      <c r="A1376" s="211">
        <v>45469</v>
      </c>
      <c r="B1376" s="281">
        <v>1224.196154</v>
      </c>
      <c r="C1376" s="281">
        <v>1360.145968</v>
      </c>
      <c r="D1376" s="281">
        <v>1363.1901580000001</v>
      </c>
      <c r="E1376" s="281">
        <v>1189.716637</v>
      </c>
      <c r="F1376" s="281">
        <v>1336.2388229999999</v>
      </c>
      <c r="G1376" s="82">
        <f t="shared" si="245"/>
        <v>3.4479516999999987E-2</v>
      </c>
      <c r="H1376" s="82">
        <f t="shared" si="246"/>
        <v>2.3907145000000126E-2</v>
      </c>
      <c r="I1376" s="82">
        <f t="shared" si="247"/>
        <v>2.6951335000000198E-2</v>
      </c>
      <c r="J1376" s="82" t="str">
        <f t="shared" si="248"/>
        <v/>
      </c>
      <c r="K1376" s="82" t="str">
        <f t="shared" si="249"/>
        <v/>
      </c>
      <c r="L1376" s="82" t="str">
        <f t="shared" si="250"/>
        <v/>
      </c>
      <c r="O1376" s="108"/>
      <c r="P1376" s="109"/>
      <c r="Q1376" s="109"/>
      <c r="R1376" s="110"/>
      <c r="S1376" s="110"/>
    </row>
    <row r="1377" spans="1:19" ht="15.75" customHeight="1" x14ac:dyDescent="0.2">
      <c r="A1377" s="211">
        <v>45470</v>
      </c>
      <c r="B1377" s="281">
        <v>1225.337914</v>
      </c>
      <c r="C1377" s="281">
        <v>1361.047335</v>
      </c>
      <c r="D1377" s="281">
        <v>1364.1660119999999</v>
      </c>
      <c r="E1377" s="281">
        <v>1190.9578819999999</v>
      </c>
      <c r="F1377" s="281">
        <v>1337.632936</v>
      </c>
      <c r="G1377" s="82">
        <f t="shared" si="245"/>
        <v>3.4380032000000026E-2</v>
      </c>
      <c r="H1377" s="82">
        <f t="shared" si="246"/>
        <v>2.3414399000000002E-2</v>
      </c>
      <c r="I1377" s="82">
        <f t="shared" si="247"/>
        <v>2.6533075999999937E-2</v>
      </c>
      <c r="J1377" s="82" t="str">
        <f t="shared" si="248"/>
        <v/>
      </c>
      <c r="K1377" s="82" t="str">
        <f t="shared" si="249"/>
        <v/>
      </c>
      <c r="L1377" s="82" t="str">
        <f t="shared" si="250"/>
        <v/>
      </c>
      <c r="O1377" s="108"/>
      <c r="P1377" s="109"/>
      <c r="Q1377" s="109"/>
      <c r="R1377" s="110"/>
      <c r="S1377" s="110"/>
    </row>
    <row r="1378" spans="1:19" ht="15.75" customHeight="1" x14ac:dyDescent="0.2">
      <c r="A1378" s="211">
        <v>45471</v>
      </c>
      <c r="B1378" s="281">
        <v>1228.8267949999999</v>
      </c>
      <c r="C1378" s="281">
        <v>1363.1741010000001</v>
      </c>
      <c r="D1378" s="281">
        <v>1366.642836</v>
      </c>
      <c r="E1378" s="281">
        <v>1194.3812</v>
      </c>
      <c r="F1378" s="281">
        <v>1341.4778610000001</v>
      </c>
      <c r="G1378" s="82">
        <f t="shared" si="245"/>
        <v>3.4445594999999912E-2</v>
      </c>
      <c r="H1378" s="82">
        <f t="shared" si="246"/>
        <v>2.1696239999999988E-2</v>
      </c>
      <c r="I1378" s="82">
        <f t="shared" si="247"/>
        <v>2.5164974999999912E-2</v>
      </c>
      <c r="J1378" s="82" t="str">
        <f t="shared" si="248"/>
        <v/>
      </c>
      <c r="K1378" s="82" t="str">
        <f t="shared" si="249"/>
        <v/>
      </c>
      <c r="L1378" s="82" t="str">
        <f t="shared" si="250"/>
        <v/>
      </c>
      <c r="O1378" s="108"/>
      <c r="P1378" s="109"/>
      <c r="Q1378" s="109"/>
      <c r="R1378" s="110"/>
      <c r="S1378" s="110"/>
    </row>
    <row r="1379" spans="1:19" ht="15.75" customHeight="1" x14ac:dyDescent="0.2">
      <c r="A1379" s="211">
        <v>45475</v>
      </c>
      <c r="B1379" s="281">
        <v>1225.5762480000001</v>
      </c>
      <c r="C1379" s="281">
        <v>1360.377518</v>
      </c>
      <c r="D1379" s="281">
        <v>1363.6791539999999</v>
      </c>
      <c r="E1379" s="281">
        <v>1191.0364400000001</v>
      </c>
      <c r="F1379" s="281">
        <v>1337.7211689999999</v>
      </c>
      <c r="G1379" s="82">
        <f t="shared" si="245"/>
        <v>3.4539807999999991E-2</v>
      </c>
      <c r="H1379" s="82">
        <f t="shared" si="246"/>
        <v>2.2656349000000089E-2</v>
      </c>
      <c r="I1379" s="82">
        <f t="shared" si="247"/>
        <v>2.5957985000000006E-2</v>
      </c>
      <c r="J1379" s="82" t="str">
        <f t="shared" si="248"/>
        <v/>
      </c>
      <c r="K1379" s="82" t="str">
        <f t="shared" si="249"/>
        <v/>
      </c>
      <c r="L1379" s="82" t="str">
        <f t="shared" si="250"/>
        <v/>
      </c>
      <c r="O1379" s="108"/>
      <c r="P1379" s="109"/>
      <c r="Q1379" s="109"/>
      <c r="R1379" s="110"/>
      <c r="S1379" s="110"/>
    </row>
    <row r="1380" spans="1:19" ht="15.75" customHeight="1" x14ac:dyDescent="0.2">
      <c r="A1380" s="211">
        <v>45476</v>
      </c>
      <c r="B1380" s="281">
        <v>1230.788368</v>
      </c>
      <c r="C1380" s="281">
        <v>1366.2749659999999</v>
      </c>
      <c r="D1380" s="281">
        <v>1369.5687800000001</v>
      </c>
      <c r="E1380" s="281">
        <v>1196.3877130000001</v>
      </c>
      <c r="F1380" s="281">
        <v>1343.7314899999999</v>
      </c>
      <c r="G1380" s="82">
        <f t="shared" si="245"/>
        <v>3.4400654999999912E-2</v>
      </c>
      <c r="H1380" s="82">
        <f t="shared" si="246"/>
        <v>2.2543476000000055E-2</v>
      </c>
      <c r="I1380" s="82">
        <f t="shared" si="247"/>
        <v>2.5837290000000165E-2</v>
      </c>
      <c r="J1380" s="82" t="str">
        <f t="shared" si="248"/>
        <v/>
      </c>
      <c r="K1380" s="82" t="str">
        <f t="shared" si="249"/>
        <v/>
      </c>
      <c r="L1380" s="82" t="str">
        <f t="shared" si="250"/>
        <v/>
      </c>
      <c r="O1380" s="108"/>
      <c r="P1380" s="109"/>
      <c r="Q1380" s="109"/>
      <c r="R1380" s="110"/>
      <c r="S1380" s="110"/>
    </row>
    <row r="1381" spans="1:19" ht="15.75" customHeight="1" x14ac:dyDescent="0.2">
      <c r="A1381" s="211">
        <v>45477</v>
      </c>
      <c r="B1381" s="281">
        <v>1231.2026639999999</v>
      </c>
      <c r="C1381" s="281">
        <v>1367.3109019999999</v>
      </c>
      <c r="D1381" s="281">
        <v>1370.4934270000001</v>
      </c>
      <c r="E1381" s="281">
        <v>1196.690697</v>
      </c>
      <c r="F1381" s="281">
        <v>1344.07179</v>
      </c>
      <c r="G1381" s="82">
        <f t="shared" si="245"/>
        <v>3.4511966999999914E-2</v>
      </c>
      <c r="H1381" s="82">
        <f t="shared" si="246"/>
        <v>2.3239111999999978E-2</v>
      </c>
      <c r="I1381" s="82">
        <f t="shared" si="247"/>
        <v>2.6421637000000147E-2</v>
      </c>
      <c r="J1381" s="82" t="str">
        <f t="shared" si="248"/>
        <v/>
      </c>
      <c r="K1381" s="82" t="str">
        <f t="shared" si="249"/>
        <v/>
      </c>
      <c r="L1381" s="82" t="str">
        <f t="shared" si="250"/>
        <v/>
      </c>
      <c r="O1381" s="108"/>
      <c r="P1381" s="109"/>
      <c r="Q1381" s="109"/>
      <c r="R1381" s="110"/>
      <c r="S1381" s="110"/>
    </row>
    <row r="1382" spans="1:19" ht="15.75" customHeight="1" x14ac:dyDescent="0.2">
      <c r="A1382" s="211">
        <v>45478</v>
      </c>
      <c r="B1382" s="281">
        <v>1236.039628</v>
      </c>
      <c r="C1382" s="281">
        <v>1372.7961869999999</v>
      </c>
      <c r="D1382" s="281">
        <v>1375.969049</v>
      </c>
      <c r="E1382" s="281">
        <v>1201.353145</v>
      </c>
      <c r="F1382" s="281">
        <v>1349.3084510000001</v>
      </c>
      <c r="G1382" s="82">
        <f t="shared" si="245"/>
        <v>3.4686482999999955E-2</v>
      </c>
      <c r="H1382" s="82">
        <f t="shared" si="246"/>
        <v>2.3487735999999815E-2</v>
      </c>
      <c r="I1382" s="82">
        <f t="shared" si="247"/>
        <v>2.6660597999999935E-2</v>
      </c>
      <c r="J1382" s="82" t="str">
        <f t="shared" si="248"/>
        <v/>
      </c>
      <c r="K1382" s="82" t="str">
        <f t="shared" si="249"/>
        <v/>
      </c>
      <c r="L1382" s="82" t="str">
        <f t="shared" si="250"/>
        <v/>
      </c>
      <c r="O1382" s="108"/>
      <c r="P1382" s="109"/>
      <c r="Q1382" s="109"/>
      <c r="R1382" s="110"/>
      <c r="S1382" s="110"/>
    </row>
    <row r="1383" spans="1:19" ht="15.75" customHeight="1" x14ac:dyDescent="0.2">
      <c r="A1383" s="211">
        <v>45481</v>
      </c>
      <c r="B1383" s="281">
        <v>1237.5127279999999</v>
      </c>
      <c r="C1383" s="281">
        <v>1374.7644740000001</v>
      </c>
      <c r="D1383" s="281">
        <v>1377.876297</v>
      </c>
      <c r="E1383" s="281">
        <v>1202.838927</v>
      </c>
      <c r="F1383" s="281">
        <v>1350.977218</v>
      </c>
      <c r="G1383" s="82">
        <f t="shared" si="245"/>
        <v>3.4673800999999914E-2</v>
      </c>
      <c r="H1383" s="82">
        <f t="shared" si="246"/>
        <v>2.3787256000000069E-2</v>
      </c>
      <c r="I1383" s="82">
        <f t="shared" si="247"/>
        <v>2.6899079000000027E-2</v>
      </c>
      <c r="J1383" s="82" t="str">
        <f t="shared" si="248"/>
        <v/>
      </c>
      <c r="K1383" s="82" t="str">
        <f t="shared" si="249"/>
        <v/>
      </c>
      <c r="L1383" s="82" t="str">
        <f t="shared" si="250"/>
        <v/>
      </c>
      <c r="O1383" s="108"/>
      <c r="P1383" s="109"/>
      <c r="Q1383" s="109"/>
      <c r="R1383" s="110"/>
      <c r="S1383" s="110"/>
    </row>
    <row r="1384" spans="1:19" ht="15.75" customHeight="1" x14ac:dyDescent="0.2">
      <c r="A1384" s="211">
        <v>45482</v>
      </c>
      <c r="B1384" s="281">
        <v>1235.9004179999999</v>
      </c>
      <c r="C1384" s="281">
        <v>1373.256511</v>
      </c>
      <c r="D1384" s="281">
        <v>1376.3090259999999</v>
      </c>
      <c r="E1384" s="281">
        <v>1201.1578810000001</v>
      </c>
      <c r="F1384" s="281">
        <v>1349.0891389999999</v>
      </c>
      <c r="G1384" s="82">
        <f t="shared" si="245"/>
        <v>3.4742536999999858E-2</v>
      </c>
      <c r="H1384" s="82">
        <f t="shared" si="246"/>
        <v>2.4167372000000114E-2</v>
      </c>
      <c r="I1384" s="82">
        <f t="shared" si="247"/>
        <v>2.721988699999997E-2</v>
      </c>
      <c r="J1384" s="82" t="str">
        <f t="shared" si="248"/>
        <v/>
      </c>
      <c r="K1384" s="82" t="str">
        <f t="shared" si="249"/>
        <v/>
      </c>
      <c r="L1384" s="82" t="str">
        <f t="shared" si="250"/>
        <v/>
      </c>
      <c r="O1384" s="108"/>
      <c r="P1384" s="109"/>
      <c r="Q1384" s="109"/>
      <c r="R1384" s="110"/>
      <c r="S1384" s="110"/>
    </row>
    <row r="1385" spans="1:19" ht="15.75" customHeight="1" x14ac:dyDescent="0.2">
      <c r="A1385" s="211">
        <v>45483</v>
      </c>
      <c r="B1385" s="281">
        <v>1241.8440780000001</v>
      </c>
      <c r="C1385" s="281">
        <v>1380.0422149999999</v>
      </c>
      <c r="D1385" s="281">
        <v>1383.074001</v>
      </c>
      <c r="E1385" s="281">
        <v>1207.130056</v>
      </c>
      <c r="F1385" s="281">
        <v>1355.79683</v>
      </c>
      <c r="G1385" s="82">
        <f t="shared" si="245"/>
        <v>3.4714022000000115E-2</v>
      </c>
      <c r="H1385" s="82">
        <f t="shared" si="246"/>
        <v>2.4245384999999942E-2</v>
      </c>
      <c r="I1385" s="82">
        <f t="shared" si="247"/>
        <v>2.7277170999999954E-2</v>
      </c>
      <c r="J1385" s="82" t="str">
        <f t="shared" si="248"/>
        <v/>
      </c>
      <c r="K1385" s="82" t="str">
        <f t="shared" si="249"/>
        <v/>
      </c>
      <c r="L1385" s="82" t="str">
        <f t="shared" si="250"/>
        <v/>
      </c>
      <c r="O1385" s="108"/>
      <c r="P1385" s="109"/>
      <c r="Q1385" s="109"/>
      <c r="R1385" s="110"/>
      <c r="S1385" s="110"/>
    </row>
    <row r="1386" spans="1:19" ht="15.75" customHeight="1" x14ac:dyDescent="0.2">
      <c r="A1386" s="211">
        <v>45484</v>
      </c>
      <c r="B1386" s="281">
        <v>1244.560448</v>
      </c>
      <c r="C1386" s="281">
        <v>1383.104241</v>
      </c>
      <c r="D1386" s="281">
        <v>1386.134196</v>
      </c>
      <c r="E1386" s="281">
        <v>1210.0644440000001</v>
      </c>
      <c r="F1386" s="281">
        <v>1359.0926099999999</v>
      </c>
      <c r="G1386" s="82">
        <f t="shared" si="245"/>
        <v>3.4496003999999858E-2</v>
      </c>
      <c r="H1386" s="82">
        <f t="shared" si="246"/>
        <v>2.4011631000000078E-2</v>
      </c>
      <c r="I1386" s="82">
        <f t="shared" si="247"/>
        <v>2.7041586000000051E-2</v>
      </c>
      <c r="J1386" s="82" t="str">
        <f t="shared" si="248"/>
        <v/>
      </c>
      <c r="K1386" s="82" t="str">
        <f t="shared" si="249"/>
        <v/>
      </c>
      <c r="L1386" s="82" t="str">
        <f t="shared" si="250"/>
        <v/>
      </c>
      <c r="O1386" s="108"/>
      <c r="P1386" s="109"/>
      <c r="Q1386" s="109"/>
      <c r="R1386" s="110"/>
      <c r="S1386" s="110"/>
    </row>
    <row r="1387" spans="1:19" ht="15.75" customHeight="1" x14ac:dyDescent="0.2">
      <c r="A1387" s="211">
        <v>45485</v>
      </c>
      <c r="B1387" s="281">
        <v>1248.848708</v>
      </c>
      <c r="C1387" s="281">
        <v>1387.7397579999999</v>
      </c>
      <c r="D1387" s="281">
        <v>1390.8055409999999</v>
      </c>
      <c r="E1387" s="281">
        <v>1214.2961190000001</v>
      </c>
      <c r="F1387" s="281">
        <v>1363.845446</v>
      </c>
      <c r="G1387" s="82">
        <f t="shared" si="245"/>
        <v>3.4552588999999898E-2</v>
      </c>
      <c r="H1387" s="82">
        <f t="shared" si="246"/>
        <v>2.38943119999999E-2</v>
      </c>
      <c r="I1387" s="82">
        <f t="shared" si="247"/>
        <v>2.696009499999991E-2</v>
      </c>
      <c r="J1387" s="82" t="str">
        <f t="shared" si="248"/>
        <v/>
      </c>
      <c r="K1387" s="82" t="str">
        <f t="shared" si="249"/>
        <v/>
      </c>
      <c r="L1387" s="82" t="str">
        <f t="shared" si="250"/>
        <v/>
      </c>
      <c r="O1387" s="108"/>
      <c r="P1387" s="109"/>
      <c r="Q1387" s="109"/>
      <c r="R1387" s="110"/>
      <c r="S1387" s="110"/>
    </row>
    <row r="1388" spans="1:19" ht="15.75" customHeight="1" x14ac:dyDescent="0.2">
      <c r="A1388" s="211">
        <v>45488</v>
      </c>
      <c r="B1388" s="281">
        <v>1249.818068</v>
      </c>
      <c r="C1388" s="281">
        <v>1388.8469130000001</v>
      </c>
      <c r="D1388" s="281">
        <v>1391.9092250000001</v>
      </c>
      <c r="E1388" s="281">
        <v>1215.2645809999999</v>
      </c>
      <c r="F1388" s="281">
        <v>1364.9331810000001</v>
      </c>
      <c r="G1388" s="82">
        <f t="shared" si="245"/>
        <v>3.4553487000000133E-2</v>
      </c>
      <c r="H1388" s="82">
        <f t="shared" si="246"/>
        <v>2.3913731999999983E-2</v>
      </c>
      <c r="I1388" s="82">
        <f t="shared" si="247"/>
        <v>2.6976044000000001E-2</v>
      </c>
      <c r="J1388" s="82" t="str">
        <f t="shared" si="248"/>
        <v/>
      </c>
      <c r="K1388" s="82" t="str">
        <f t="shared" si="249"/>
        <v/>
      </c>
      <c r="L1388" s="82" t="str">
        <f t="shared" si="250"/>
        <v/>
      </c>
      <c r="O1388" s="108"/>
      <c r="P1388" s="109"/>
      <c r="Q1388" s="109"/>
      <c r="R1388" s="110"/>
      <c r="S1388" s="110"/>
    </row>
    <row r="1389" spans="1:19" ht="15.75" customHeight="1" x14ac:dyDescent="0.2">
      <c r="A1389" s="211">
        <v>45489</v>
      </c>
      <c r="B1389" s="281">
        <v>1256.0273279999999</v>
      </c>
      <c r="C1389" s="281">
        <v>1395.822561</v>
      </c>
      <c r="D1389" s="281">
        <v>1398.885321</v>
      </c>
      <c r="E1389" s="281">
        <v>1221.4748239999999</v>
      </c>
      <c r="F1389" s="281">
        <v>1371.908261</v>
      </c>
      <c r="G1389" s="82">
        <f t="shared" si="245"/>
        <v>3.4552503999999998E-2</v>
      </c>
      <c r="H1389" s="82">
        <f t="shared" si="246"/>
        <v>2.3914299999999913E-2</v>
      </c>
      <c r="I1389" s="82">
        <f t="shared" si="247"/>
        <v>2.6977059999999938E-2</v>
      </c>
      <c r="J1389" s="82" t="str">
        <f t="shared" si="248"/>
        <v/>
      </c>
      <c r="K1389" s="82" t="str">
        <f t="shared" si="249"/>
        <v/>
      </c>
      <c r="L1389" s="82" t="str">
        <f t="shared" si="250"/>
        <v/>
      </c>
      <c r="O1389" s="108"/>
      <c r="P1389" s="109"/>
      <c r="Q1389" s="109"/>
      <c r="R1389" s="110"/>
      <c r="S1389" s="110"/>
    </row>
    <row r="1390" spans="1:19" ht="15.75" customHeight="1" x14ac:dyDescent="0.2">
      <c r="A1390" s="211">
        <v>45490</v>
      </c>
      <c r="B1390" s="281">
        <v>1251.7633880000001</v>
      </c>
      <c r="C1390" s="281">
        <v>1389.568581</v>
      </c>
      <c r="D1390" s="281">
        <v>1392.916647</v>
      </c>
      <c r="E1390" s="281">
        <v>1217.4989539999999</v>
      </c>
      <c r="F1390" s="281">
        <v>1367.4427330000001</v>
      </c>
      <c r="G1390" s="82">
        <f t="shared" si="245"/>
        <v>3.4264434000000163E-2</v>
      </c>
      <c r="H1390" s="82">
        <f t="shared" si="246"/>
        <v>2.2125847999999906E-2</v>
      </c>
      <c r="I1390" s="82">
        <f t="shared" si="247"/>
        <v>2.5473913999999924E-2</v>
      </c>
      <c r="J1390" s="82" t="str">
        <f t="shared" si="248"/>
        <v/>
      </c>
      <c r="K1390" s="82" t="str">
        <f t="shared" si="249"/>
        <v/>
      </c>
      <c r="L1390" s="82" t="str">
        <f t="shared" si="250"/>
        <v/>
      </c>
      <c r="O1390" s="108"/>
      <c r="P1390" s="109"/>
      <c r="Q1390" s="109"/>
      <c r="R1390" s="110"/>
      <c r="S1390" s="110"/>
    </row>
    <row r="1391" spans="1:19" ht="15.75" customHeight="1" x14ac:dyDescent="0.2">
      <c r="A1391" s="211">
        <v>45491</v>
      </c>
      <c r="B1391" s="281">
        <v>1247.695005</v>
      </c>
      <c r="C1391" s="281">
        <v>1384.641034</v>
      </c>
      <c r="D1391" s="281">
        <v>1388.0584690000001</v>
      </c>
      <c r="E1391" s="281">
        <v>1213.5376759999999</v>
      </c>
      <c r="F1391" s="281">
        <v>1362.9935949999999</v>
      </c>
      <c r="G1391" s="82">
        <f t="shared" si="245"/>
        <v>3.4157329000000118E-2</v>
      </c>
      <c r="H1391" s="82">
        <f t="shared" si="246"/>
        <v>2.1647439000000077E-2</v>
      </c>
      <c r="I1391" s="82">
        <f t="shared" si="247"/>
        <v>2.5064874000000147E-2</v>
      </c>
      <c r="J1391" s="82" t="str">
        <f t="shared" si="248"/>
        <v/>
      </c>
      <c r="K1391" s="82" t="str">
        <f t="shared" si="249"/>
        <v/>
      </c>
      <c r="L1391" s="82" t="str">
        <f t="shared" si="250"/>
        <v/>
      </c>
      <c r="O1391" s="108"/>
      <c r="P1391" s="109"/>
      <c r="Q1391" s="109"/>
      <c r="R1391" s="110"/>
      <c r="S1391" s="110"/>
    </row>
    <row r="1392" spans="1:19" ht="15.75" customHeight="1" x14ac:dyDescent="0.2">
      <c r="A1392" s="211">
        <v>45492</v>
      </c>
      <c r="B1392" s="281">
        <v>1244.7425880000001</v>
      </c>
      <c r="C1392" s="281">
        <v>1380.6230989999999</v>
      </c>
      <c r="D1392" s="281">
        <v>1384.1771249999999</v>
      </c>
      <c r="E1392" s="281">
        <v>1210.723677</v>
      </c>
      <c r="F1392" s="281">
        <v>1359.8330309999999</v>
      </c>
      <c r="G1392" s="82">
        <f t="shared" si="245"/>
        <v>3.4018911000000117E-2</v>
      </c>
      <c r="H1392" s="82">
        <f t="shared" si="246"/>
        <v>2.0790068000000019E-2</v>
      </c>
      <c r="I1392" s="82">
        <f t="shared" si="247"/>
        <v>2.4344094000000042E-2</v>
      </c>
      <c r="J1392" s="82" t="str">
        <f t="shared" si="248"/>
        <v/>
      </c>
      <c r="K1392" s="82" t="str">
        <f t="shared" si="249"/>
        <v/>
      </c>
      <c r="L1392" s="82" t="str">
        <f t="shared" si="250"/>
        <v/>
      </c>
      <c r="O1392" s="108"/>
      <c r="P1392" s="109"/>
      <c r="Q1392" s="109"/>
      <c r="R1392" s="110"/>
      <c r="S1392" s="110"/>
    </row>
    <row r="1393" spans="1:19" ht="15.75" customHeight="1" x14ac:dyDescent="0.2">
      <c r="A1393" s="211">
        <v>45495</v>
      </c>
      <c r="B1393" s="281">
        <v>1248.340764</v>
      </c>
      <c r="C1393" s="281">
        <v>1385.3131430000001</v>
      </c>
      <c r="D1393" s="281">
        <v>1388.741035</v>
      </c>
      <c r="E1393" s="281">
        <v>1214.12862</v>
      </c>
      <c r="F1393" s="281">
        <v>1363.657318</v>
      </c>
      <c r="G1393" s="82">
        <f t="shared" si="245"/>
        <v>3.4212144000000083E-2</v>
      </c>
      <c r="H1393" s="82">
        <f t="shared" si="246"/>
        <v>2.1655825000000049E-2</v>
      </c>
      <c r="I1393" s="82">
        <f t="shared" si="247"/>
        <v>2.5083716999999978E-2</v>
      </c>
      <c r="J1393" s="82" t="str">
        <f t="shared" si="248"/>
        <v/>
      </c>
      <c r="K1393" s="82" t="str">
        <f t="shared" si="249"/>
        <v/>
      </c>
      <c r="L1393" s="82" t="str">
        <f t="shared" si="250"/>
        <v/>
      </c>
      <c r="O1393" s="108"/>
      <c r="P1393" s="109"/>
      <c r="Q1393" s="109"/>
      <c r="R1393" s="110"/>
      <c r="S1393" s="110"/>
    </row>
    <row r="1394" spans="1:19" ht="15.75" customHeight="1" x14ac:dyDescent="0.2">
      <c r="A1394" s="211">
        <v>45496</v>
      </c>
      <c r="B1394" s="281">
        <v>1248.4065880000001</v>
      </c>
      <c r="C1394" s="281">
        <v>1385.65815</v>
      </c>
      <c r="D1394" s="281">
        <v>1389.0331570000001</v>
      </c>
      <c r="E1394" s="281">
        <v>1214.198146</v>
      </c>
      <c r="F1394" s="281">
        <v>1363.7354069999999</v>
      </c>
      <c r="G1394" s="82">
        <f t="shared" si="245"/>
        <v>3.4208442000000103E-2</v>
      </c>
      <c r="H1394" s="82">
        <f t="shared" si="246"/>
        <v>2.1922743000000081E-2</v>
      </c>
      <c r="I1394" s="82">
        <f t="shared" si="247"/>
        <v>2.5297750000000178E-2</v>
      </c>
      <c r="J1394" s="82" t="str">
        <f t="shared" si="248"/>
        <v/>
      </c>
      <c r="K1394" s="82" t="str">
        <f t="shared" si="249"/>
        <v/>
      </c>
      <c r="L1394" s="82" t="str">
        <f t="shared" si="250"/>
        <v/>
      </c>
      <c r="O1394" s="108"/>
      <c r="P1394" s="109"/>
      <c r="Q1394" s="109"/>
      <c r="R1394" s="110"/>
      <c r="S1394" s="110"/>
    </row>
    <row r="1395" spans="1:19" ht="15.75" customHeight="1" x14ac:dyDescent="0.2">
      <c r="A1395" s="211">
        <v>45497</v>
      </c>
      <c r="B1395" s="281">
        <v>1241.8988879999999</v>
      </c>
      <c r="C1395" s="281">
        <v>1377.101576</v>
      </c>
      <c r="D1395" s="281">
        <v>1380.7191700000001</v>
      </c>
      <c r="E1395" s="281">
        <v>1208.095041</v>
      </c>
      <c r="F1395" s="281">
        <v>1356.8806609999999</v>
      </c>
      <c r="G1395" s="82">
        <f t="shared" si="245"/>
        <v>3.3803846999999908E-2</v>
      </c>
      <c r="H1395" s="82">
        <f t="shared" si="246"/>
        <v>2.0220915000000103E-2</v>
      </c>
      <c r="I1395" s="82">
        <f t="shared" si="247"/>
        <v>2.3838509000000157E-2</v>
      </c>
      <c r="J1395" s="82" t="str">
        <f t="shared" si="248"/>
        <v/>
      </c>
      <c r="K1395" s="82" t="str">
        <f t="shared" si="249"/>
        <v/>
      </c>
      <c r="L1395" s="82" t="str">
        <f t="shared" si="250"/>
        <v/>
      </c>
      <c r="O1395" s="108"/>
      <c r="P1395" s="109"/>
      <c r="Q1395" s="109"/>
      <c r="R1395" s="110"/>
      <c r="S1395" s="110"/>
    </row>
    <row r="1396" spans="1:19" ht="15.75" customHeight="1" x14ac:dyDescent="0.2">
      <c r="A1396" s="211">
        <v>45498</v>
      </c>
      <c r="B1396" s="281">
        <v>1240.5212079999999</v>
      </c>
      <c r="C1396" s="281">
        <v>1375.285592</v>
      </c>
      <c r="D1396" s="281">
        <v>1378.9554310000001</v>
      </c>
      <c r="E1396" s="281">
        <v>1206.8140289999999</v>
      </c>
      <c r="F1396" s="281">
        <v>1355.4418820000001</v>
      </c>
      <c r="G1396" s="82">
        <f t="shared" si="245"/>
        <v>3.3707178999999997E-2</v>
      </c>
      <c r="H1396" s="82">
        <f t="shared" si="246"/>
        <v>1.9843709999999872E-2</v>
      </c>
      <c r="I1396" s="82">
        <f t="shared" si="247"/>
        <v>2.3513549000000012E-2</v>
      </c>
      <c r="J1396" s="82" t="str">
        <f t="shared" si="248"/>
        <v/>
      </c>
      <c r="K1396" s="82" t="str">
        <f t="shared" si="249"/>
        <v/>
      </c>
      <c r="L1396" s="82" t="str">
        <f t="shared" si="250"/>
        <v/>
      </c>
      <c r="O1396" s="108"/>
      <c r="P1396" s="109"/>
      <c r="Q1396" s="109"/>
      <c r="R1396" s="110"/>
      <c r="S1396" s="110"/>
    </row>
    <row r="1397" spans="1:19" ht="15.75" customHeight="1" x14ac:dyDescent="0.2">
      <c r="A1397" s="211">
        <v>45499</v>
      </c>
      <c r="B1397" s="281">
        <v>1246.6170480000001</v>
      </c>
      <c r="C1397" s="281">
        <v>1382.5813780000001</v>
      </c>
      <c r="D1397" s="281">
        <v>1386.1643280000001</v>
      </c>
      <c r="E1397" s="281">
        <v>1212.7549550000001</v>
      </c>
      <c r="F1397" s="281">
        <v>1362.114476</v>
      </c>
      <c r="G1397" s="82">
        <f t="shared" si="245"/>
        <v>3.3862092999999961E-2</v>
      </c>
      <c r="H1397" s="82">
        <f t="shared" si="246"/>
        <v>2.0466902000000117E-2</v>
      </c>
      <c r="I1397" s="82">
        <f t="shared" si="247"/>
        <v>2.4049852000000101E-2</v>
      </c>
      <c r="J1397" s="82" t="str">
        <f t="shared" si="248"/>
        <v/>
      </c>
      <c r="K1397" s="82" t="str">
        <f t="shared" si="249"/>
        <v/>
      </c>
      <c r="L1397" s="82" t="str">
        <f t="shared" si="250"/>
        <v/>
      </c>
      <c r="O1397" s="108"/>
      <c r="P1397" s="109"/>
      <c r="Q1397" s="109"/>
      <c r="R1397" s="110"/>
      <c r="S1397" s="110"/>
    </row>
    <row r="1398" spans="1:19" ht="15.75" customHeight="1" x14ac:dyDescent="0.2">
      <c r="A1398" s="211">
        <v>45502</v>
      </c>
      <c r="B1398" s="281">
        <v>1248.4490479999999</v>
      </c>
      <c r="C1398" s="281">
        <v>1384.4559690000001</v>
      </c>
      <c r="D1398" s="281">
        <v>1388.0748619999999</v>
      </c>
      <c r="E1398" s="281">
        <v>1214.5643640000001</v>
      </c>
      <c r="F1398" s="281">
        <v>1364.1467270000001</v>
      </c>
      <c r="G1398" s="82">
        <f t="shared" si="245"/>
        <v>3.388468399999988E-2</v>
      </c>
      <c r="H1398" s="82">
        <f t="shared" si="246"/>
        <v>2.030924200000004E-2</v>
      </c>
      <c r="I1398" s="82">
        <f t="shared" si="247"/>
        <v>2.3928134999999885E-2</v>
      </c>
      <c r="J1398" s="82" t="str">
        <f t="shared" si="248"/>
        <v/>
      </c>
      <c r="K1398" s="82" t="str">
        <f t="shared" si="249"/>
        <v/>
      </c>
      <c r="L1398" s="82" t="str">
        <f t="shared" si="250"/>
        <v/>
      </c>
      <c r="O1398" s="108"/>
      <c r="P1398" s="109"/>
      <c r="Q1398" s="109"/>
      <c r="R1398" s="110"/>
      <c r="S1398" s="110"/>
    </row>
    <row r="1399" spans="1:19" ht="15.75" customHeight="1" x14ac:dyDescent="0.2">
      <c r="A1399" s="211">
        <v>45503</v>
      </c>
      <c r="B1399" s="281">
        <v>1250.6193479999999</v>
      </c>
      <c r="C1399" s="281">
        <v>1385.8601040000001</v>
      </c>
      <c r="D1399" s="281">
        <v>1389.6809189999999</v>
      </c>
      <c r="E1399" s="281">
        <v>1216.880899</v>
      </c>
      <c r="F1399" s="281">
        <v>1366.74856</v>
      </c>
      <c r="G1399" s="82">
        <f t="shared" si="245"/>
        <v>3.3738448999999948E-2</v>
      </c>
      <c r="H1399" s="82">
        <f t="shared" si="246"/>
        <v>1.9111544000000095E-2</v>
      </c>
      <c r="I1399" s="82">
        <f t="shared" si="247"/>
        <v>2.2932358999999906E-2</v>
      </c>
      <c r="J1399" s="82" t="str">
        <f t="shared" si="248"/>
        <v/>
      </c>
      <c r="K1399" s="82" t="str">
        <f t="shared" si="249"/>
        <v/>
      </c>
      <c r="L1399" s="82" t="str">
        <f t="shared" si="250"/>
        <v/>
      </c>
      <c r="O1399" s="108"/>
      <c r="P1399" s="109"/>
      <c r="Q1399" s="109"/>
      <c r="R1399" s="110"/>
      <c r="S1399" s="110"/>
    </row>
    <row r="1400" spans="1:19" ht="15.75" customHeight="1" x14ac:dyDescent="0.2">
      <c r="A1400" s="211">
        <v>45504</v>
      </c>
      <c r="B1400" s="281">
        <v>1262.2346749999999</v>
      </c>
      <c r="C1400" s="281">
        <v>1399.725091</v>
      </c>
      <c r="D1400" s="281">
        <v>1403.3875190000001</v>
      </c>
      <c r="E1400" s="281">
        <v>1228.351251</v>
      </c>
      <c r="F1400" s="281">
        <v>1379.6315689999999</v>
      </c>
      <c r="G1400" s="82">
        <f t="shared" si="245"/>
        <v>3.3883423999999877E-2</v>
      </c>
      <c r="H1400" s="82">
        <f t="shared" si="246"/>
        <v>2.0093522000000121E-2</v>
      </c>
      <c r="I1400" s="82">
        <f t="shared" si="247"/>
        <v>2.3755950000000213E-2</v>
      </c>
      <c r="J1400" s="82" t="str">
        <f t="shared" si="248"/>
        <v/>
      </c>
      <c r="K1400" s="82" t="str">
        <f t="shared" si="249"/>
        <v/>
      </c>
      <c r="L1400" s="82" t="str">
        <f t="shared" si="250"/>
        <v/>
      </c>
      <c r="O1400" s="108"/>
      <c r="P1400" s="109"/>
      <c r="Q1400" s="109"/>
      <c r="R1400" s="110"/>
      <c r="S1400" s="110"/>
    </row>
    <row r="1401" spans="1:19" ht="15.75" customHeight="1" x14ac:dyDescent="0.2">
      <c r="A1401" s="211">
        <v>45505</v>
      </c>
      <c r="B1401" s="281">
        <v>1258.697355</v>
      </c>
      <c r="C1401" s="281">
        <v>1395.9223030000001</v>
      </c>
      <c r="D1401" s="281">
        <v>1399.5510839999999</v>
      </c>
      <c r="E1401" s="281">
        <v>1224.893693</v>
      </c>
      <c r="F1401" s="281">
        <v>1375.7481869999999</v>
      </c>
      <c r="G1401" s="82">
        <f t="shared" si="245"/>
        <v>3.3803662000000033E-2</v>
      </c>
      <c r="H1401" s="82">
        <f t="shared" si="246"/>
        <v>2.0174116000000141E-2</v>
      </c>
      <c r="I1401" s="82">
        <f t="shared" si="247"/>
        <v>2.3802897000000031E-2</v>
      </c>
      <c r="J1401" s="82" t="str">
        <f t="shared" si="248"/>
        <v/>
      </c>
      <c r="K1401" s="82" t="str">
        <f t="shared" si="249"/>
        <v/>
      </c>
      <c r="L1401" s="82" t="str">
        <f t="shared" si="250"/>
        <v/>
      </c>
      <c r="O1401" s="108"/>
      <c r="P1401" s="109"/>
      <c r="Q1401" s="109"/>
      <c r="R1401" s="110"/>
      <c r="S1401" s="110"/>
    </row>
    <row r="1402" spans="1:19" ht="15.75" customHeight="1" x14ac:dyDescent="0.2">
      <c r="A1402" s="211">
        <v>45506</v>
      </c>
      <c r="B1402" s="281">
        <v>1254.350835</v>
      </c>
      <c r="C1402" s="281">
        <v>1390.140281</v>
      </c>
      <c r="D1402" s="281">
        <v>1393.94417</v>
      </c>
      <c r="E1402" s="281">
        <v>1220.575102</v>
      </c>
      <c r="F1402" s="281">
        <v>1370.897731</v>
      </c>
      <c r="G1402" s="82">
        <f t="shared" si="245"/>
        <v>3.3775732999999947E-2</v>
      </c>
      <c r="H1402" s="82">
        <f t="shared" si="246"/>
        <v>1.9242549999999938E-2</v>
      </c>
      <c r="I1402" s="82">
        <f t="shared" si="247"/>
        <v>2.3046438999999964E-2</v>
      </c>
      <c r="J1402" s="82" t="str">
        <f t="shared" si="248"/>
        <v/>
      </c>
      <c r="K1402" s="82" t="str">
        <f t="shared" si="249"/>
        <v/>
      </c>
      <c r="L1402" s="82" t="str">
        <f t="shared" si="250"/>
        <v/>
      </c>
      <c r="O1402" s="108"/>
      <c r="P1402" s="109"/>
      <c r="Q1402" s="109"/>
      <c r="R1402" s="110"/>
      <c r="S1402" s="110"/>
    </row>
    <row r="1403" spans="1:19" ht="15.75" customHeight="1" x14ac:dyDescent="0.2">
      <c r="A1403" s="211">
        <v>45510</v>
      </c>
      <c r="B1403" s="281">
        <v>1237.490575</v>
      </c>
      <c r="C1403" s="281">
        <v>1370.842531</v>
      </c>
      <c r="D1403" s="281">
        <v>1374.7147620000001</v>
      </c>
      <c r="E1403" s="281">
        <v>1204.029888</v>
      </c>
      <c r="F1403" s="281">
        <v>1352.314854</v>
      </c>
      <c r="G1403" s="82">
        <f t="shared" si="245"/>
        <v>3.346068700000001E-2</v>
      </c>
      <c r="H1403" s="82">
        <f t="shared" si="246"/>
        <v>1.8527677000000041E-2</v>
      </c>
      <c r="I1403" s="82">
        <f t="shared" si="247"/>
        <v>2.2399908000000097E-2</v>
      </c>
      <c r="J1403" s="82" t="str">
        <f t="shared" si="248"/>
        <v/>
      </c>
      <c r="K1403" s="82" t="str">
        <f t="shared" si="249"/>
        <v/>
      </c>
      <c r="L1403" s="82" t="str">
        <f t="shared" si="250"/>
        <v/>
      </c>
      <c r="O1403" s="108"/>
      <c r="P1403" s="109"/>
      <c r="Q1403" s="109"/>
      <c r="R1403" s="110"/>
      <c r="S1403" s="110"/>
    </row>
    <row r="1404" spans="1:19" ht="15.75" customHeight="1" x14ac:dyDescent="0.2">
      <c r="A1404" s="211">
        <v>45511</v>
      </c>
      <c r="B1404" s="281">
        <v>1234.570575</v>
      </c>
      <c r="C1404" s="281">
        <v>1367.853552</v>
      </c>
      <c r="D1404" s="281">
        <v>1371.6687079999999</v>
      </c>
      <c r="E1404" s="281">
        <v>1201.1997980000001</v>
      </c>
      <c r="F1404" s="281">
        <v>1349.1362180000001</v>
      </c>
      <c r="G1404" s="82">
        <f t="shared" si="245"/>
        <v>3.3370776999999859E-2</v>
      </c>
      <c r="H1404" s="82">
        <f t="shared" si="246"/>
        <v>1.8717333999999936E-2</v>
      </c>
      <c r="I1404" s="82">
        <f t="shared" si="247"/>
        <v>2.2532489999999825E-2</v>
      </c>
      <c r="J1404" s="82" t="str">
        <f t="shared" si="248"/>
        <v/>
      </c>
      <c r="K1404" s="82" t="str">
        <f t="shared" si="249"/>
        <v/>
      </c>
      <c r="L1404" s="82" t="str">
        <f t="shared" si="250"/>
        <v/>
      </c>
      <c r="O1404" s="108"/>
      <c r="P1404" s="109"/>
      <c r="Q1404" s="109"/>
      <c r="R1404" s="110"/>
      <c r="S1404" s="110"/>
    </row>
    <row r="1405" spans="1:19" ht="15.75" customHeight="1" x14ac:dyDescent="0.2">
      <c r="A1405" s="211">
        <v>45512</v>
      </c>
      <c r="B1405" s="281">
        <v>1241.7416949999999</v>
      </c>
      <c r="C1405" s="281">
        <v>1376.9999230000001</v>
      </c>
      <c r="D1405" s="281">
        <v>1380.602883</v>
      </c>
      <c r="E1405" s="281">
        <v>1208.470734</v>
      </c>
      <c r="F1405" s="281">
        <v>1357.3026219999999</v>
      </c>
      <c r="G1405" s="82">
        <f t="shared" si="245"/>
        <v>3.3270960999999946E-2</v>
      </c>
      <c r="H1405" s="82">
        <f t="shared" si="246"/>
        <v>1.9697301000000153E-2</v>
      </c>
      <c r="I1405" s="82">
        <f t="shared" si="247"/>
        <v>2.3300261000000093E-2</v>
      </c>
      <c r="J1405" s="82" t="str">
        <f t="shared" si="248"/>
        <v/>
      </c>
      <c r="K1405" s="82" t="str">
        <f t="shared" si="249"/>
        <v/>
      </c>
      <c r="L1405" s="82" t="str">
        <f t="shared" si="250"/>
        <v/>
      </c>
      <c r="O1405" s="108"/>
      <c r="P1405" s="109"/>
      <c r="Q1405" s="109"/>
      <c r="R1405" s="110"/>
      <c r="S1405" s="110"/>
    </row>
    <row r="1406" spans="1:19" ht="15.75" customHeight="1" x14ac:dyDescent="0.2">
      <c r="A1406" s="211">
        <v>45513</v>
      </c>
      <c r="B1406" s="281">
        <v>1248.3731250000001</v>
      </c>
      <c r="C1406" s="281">
        <v>1384.43283</v>
      </c>
      <c r="D1406" s="281">
        <v>1388.039589</v>
      </c>
      <c r="E1406" s="281">
        <v>1215.0166610000001</v>
      </c>
      <c r="F1406" s="281">
        <v>1364.6547270000001</v>
      </c>
      <c r="G1406" s="82">
        <f t="shared" si="245"/>
        <v>3.3356463999999961E-2</v>
      </c>
      <c r="H1406" s="82">
        <f t="shared" si="246"/>
        <v>1.9778102999999873E-2</v>
      </c>
      <c r="I1406" s="82">
        <f t="shared" si="247"/>
        <v>2.3384861999999885E-2</v>
      </c>
      <c r="J1406" s="82" t="str">
        <f t="shared" si="248"/>
        <v/>
      </c>
      <c r="K1406" s="82" t="str">
        <f t="shared" si="249"/>
        <v/>
      </c>
      <c r="L1406" s="82" t="str">
        <f t="shared" si="250"/>
        <v/>
      </c>
      <c r="O1406" s="108"/>
      <c r="P1406" s="109"/>
      <c r="Q1406" s="109"/>
      <c r="R1406" s="110"/>
      <c r="S1406" s="110"/>
    </row>
    <row r="1407" spans="1:19" ht="15.75" customHeight="1" x14ac:dyDescent="0.2">
      <c r="A1407" s="211">
        <v>45516</v>
      </c>
      <c r="B1407" s="281">
        <v>1250.179455</v>
      </c>
      <c r="C1407" s="281">
        <v>1386.6824409999999</v>
      </c>
      <c r="D1407" s="281">
        <v>1390.246339</v>
      </c>
      <c r="E1407" s="281">
        <v>1216.8337349999999</v>
      </c>
      <c r="F1407" s="281">
        <v>1366.6955869999999</v>
      </c>
      <c r="G1407" s="82">
        <f t="shared" si="245"/>
        <v>3.334572000000003E-2</v>
      </c>
      <c r="H1407" s="82">
        <f t="shared" si="246"/>
        <v>1.9986853999999995E-2</v>
      </c>
      <c r="I1407" s="82">
        <f t="shared" si="247"/>
        <v>2.3550752000000102E-2</v>
      </c>
      <c r="J1407" s="82" t="str">
        <f t="shared" si="248"/>
        <v/>
      </c>
      <c r="K1407" s="82" t="str">
        <f t="shared" si="249"/>
        <v/>
      </c>
      <c r="L1407" s="82" t="str">
        <f t="shared" si="250"/>
        <v/>
      </c>
      <c r="O1407" s="108"/>
      <c r="P1407" s="109"/>
      <c r="Q1407" s="109"/>
      <c r="R1407" s="110"/>
      <c r="S1407" s="110"/>
    </row>
    <row r="1408" spans="1:19" ht="15.75" customHeight="1" x14ac:dyDescent="0.2">
      <c r="A1408" s="211">
        <v>45517</v>
      </c>
      <c r="B1408" s="281">
        <v>1258.520235</v>
      </c>
      <c r="C1408" s="281">
        <v>1395.917731</v>
      </c>
      <c r="D1408" s="281">
        <v>1399.5085650000001</v>
      </c>
      <c r="E1408" s="281">
        <v>1225.0902369999999</v>
      </c>
      <c r="F1408" s="281">
        <v>1375.9689370000001</v>
      </c>
      <c r="G1408" s="82">
        <f t="shared" si="245"/>
        <v>3.3429998000000072E-2</v>
      </c>
      <c r="H1408" s="82">
        <f t="shared" si="246"/>
        <v>1.9948793999999909E-2</v>
      </c>
      <c r="I1408" s="82">
        <f t="shared" si="247"/>
        <v>2.3539627999999993E-2</v>
      </c>
      <c r="J1408" s="82" t="str">
        <f t="shared" si="248"/>
        <v/>
      </c>
      <c r="K1408" s="82" t="str">
        <f t="shared" si="249"/>
        <v/>
      </c>
      <c r="L1408" s="82" t="str">
        <f t="shared" si="250"/>
        <v/>
      </c>
      <c r="O1408" s="108"/>
      <c r="P1408" s="109"/>
      <c r="Q1408" s="109"/>
      <c r="R1408" s="110"/>
      <c r="S1408" s="110"/>
    </row>
    <row r="1409" spans="1:19" ht="15.75" customHeight="1" x14ac:dyDescent="0.2">
      <c r="A1409" s="211">
        <v>45518</v>
      </c>
      <c r="B1409" s="281">
        <v>1261.563535</v>
      </c>
      <c r="C1409" s="281">
        <v>1399.3606239999999</v>
      </c>
      <c r="D1409" s="281">
        <v>1402.947001</v>
      </c>
      <c r="E1409" s="281">
        <v>1228.1694660000001</v>
      </c>
      <c r="F1409" s="281">
        <v>1379.427396</v>
      </c>
      <c r="G1409" s="82">
        <f t="shared" si="245"/>
        <v>3.3394068999999943E-2</v>
      </c>
      <c r="H1409" s="82">
        <f t="shared" si="246"/>
        <v>1.9933227999999872E-2</v>
      </c>
      <c r="I1409" s="82">
        <f t="shared" si="247"/>
        <v>2.3519604999999957E-2</v>
      </c>
      <c r="J1409" s="82" t="str">
        <f t="shared" si="248"/>
        <v/>
      </c>
      <c r="K1409" s="82" t="str">
        <f t="shared" si="249"/>
        <v/>
      </c>
      <c r="L1409" s="82" t="str">
        <f t="shared" si="250"/>
        <v/>
      </c>
      <c r="O1409" s="108"/>
      <c r="P1409" s="109"/>
      <c r="Q1409" s="109"/>
      <c r="R1409" s="110"/>
      <c r="S1409" s="110"/>
    </row>
    <row r="1410" spans="1:19" ht="15.75" customHeight="1" x14ac:dyDescent="0.2">
      <c r="A1410" s="211">
        <v>45519</v>
      </c>
      <c r="B1410" s="281">
        <v>1266.8731869999999</v>
      </c>
      <c r="C1410" s="281">
        <v>1406.3190770000001</v>
      </c>
      <c r="D1410" s="281">
        <v>1409.7119909999999</v>
      </c>
      <c r="E1410" s="281">
        <v>1233.413436</v>
      </c>
      <c r="F1410" s="281">
        <v>1385.3171990000001</v>
      </c>
      <c r="G1410" s="82">
        <f t="shared" si="245"/>
        <v>3.3459750999999871E-2</v>
      </c>
      <c r="H1410" s="82">
        <f t="shared" si="246"/>
        <v>2.1001878000000033E-2</v>
      </c>
      <c r="I1410" s="82">
        <f t="shared" si="247"/>
        <v>2.4394791999999825E-2</v>
      </c>
      <c r="J1410" s="82" t="str">
        <f t="shared" si="248"/>
        <v/>
      </c>
      <c r="K1410" s="82" t="str">
        <f t="shared" si="249"/>
        <v/>
      </c>
      <c r="L1410" s="82" t="str">
        <f t="shared" si="250"/>
        <v/>
      </c>
      <c r="O1410" s="108"/>
      <c r="P1410" s="109"/>
      <c r="Q1410" s="109"/>
      <c r="R1410" s="110"/>
      <c r="S1410" s="110"/>
    </row>
    <row r="1411" spans="1:19" ht="15.75" customHeight="1" x14ac:dyDescent="0.2">
      <c r="A1411" s="211">
        <v>45520</v>
      </c>
      <c r="B1411" s="281">
        <v>1267.5769749999999</v>
      </c>
      <c r="C1411" s="281">
        <v>1407.1463229999999</v>
      </c>
      <c r="D1411" s="281">
        <v>1410.5321469999999</v>
      </c>
      <c r="E1411" s="281">
        <v>1234.1281980000001</v>
      </c>
      <c r="F1411" s="281">
        <v>1386.119989</v>
      </c>
      <c r="G1411" s="82">
        <f t="shared" ref="G1411:G1474" si="251">IF((B1411-$E1411)/1000 &gt; 0, (B1411-$E1411)/1000, "")</f>
        <v>3.3448776999999839E-2</v>
      </c>
      <c r="H1411" s="82">
        <f t="shared" ref="H1411:H1474" si="252">IF((C1411-$F1411)/1000 &gt; 0, (C1411-$F1411)/1000, "")</f>
        <v>2.1026333999999907E-2</v>
      </c>
      <c r="I1411" s="82">
        <f t="shared" ref="I1411:I1474" si="253">IF((D1411-$F1411)/1000 &gt; 0, (D1411-$F1411)/1000, "")</f>
        <v>2.4412157999999864E-2</v>
      </c>
      <c r="J1411" s="82" t="str">
        <f t="shared" ref="J1411:J1474" si="254">IF((B1411-$E1411)/1000 &lt; 0, (B1411-$E1411)/1000, "")</f>
        <v/>
      </c>
      <c r="K1411" s="82" t="str">
        <f t="shared" ref="K1411:K1474" si="255">IF((C1411-$F1411)/1000 &lt; 0, (C1411-$F1411)/1000, "")</f>
        <v/>
      </c>
      <c r="L1411" s="82" t="str">
        <f t="shared" ref="L1411:L1474" si="256">IF((D1411-$F1411)/1000 &lt; 0, (D1411-$F1411)/1000, "")</f>
        <v/>
      </c>
      <c r="O1411" s="108"/>
      <c r="P1411" s="109"/>
      <c r="Q1411" s="109"/>
      <c r="R1411" s="110"/>
      <c r="S1411" s="110"/>
    </row>
    <row r="1412" spans="1:19" ht="15.75" customHeight="1" x14ac:dyDescent="0.2">
      <c r="A1412" s="211">
        <v>45523</v>
      </c>
      <c r="B1412" s="281">
        <v>1270.961055</v>
      </c>
      <c r="C1412" s="281">
        <v>1411.455596</v>
      </c>
      <c r="D1412" s="281">
        <v>1414.7426379999999</v>
      </c>
      <c r="E1412" s="281">
        <v>1237.3996219999999</v>
      </c>
      <c r="F1412" s="281">
        <v>1389.7943110000001</v>
      </c>
      <c r="G1412" s="82">
        <f t="shared" si="251"/>
        <v>3.3561433000000078E-2</v>
      </c>
      <c r="H1412" s="82">
        <f t="shared" si="252"/>
        <v>2.1661284999999909E-2</v>
      </c>
      <c r="I1412" s="82">
        <f t="shared" si="253"/>
        <v>2.4948326999999836E-2</v>
      </c>
      <c r="J1412" s="82" t="str">
        <f t="shared" si="254"/>
        <v/>
      </c>
      <c r="K1412" s="82" t="str">
        <f t="shared" si="255"/>
        <v/>
      </c>
      <c r="L1412" s="82" t="str">
        <f t="shared" si="256"/>
        <v/>
      </c>
      <c r="O1412" s="108"/>
      <c r="P1412" s="109"/>
      <c r="Q1412" s="109"/>
      <c r="R1412" s="110"/>
      <c r="S1412" s="110"/>
    </row>
    <row r="1413" spans="1:19" ht="15.75" customHeight="1" x14ac:dyDescent="0.2">
      <c r="A1413" s="211">
        <v>45524</v>
      </c>
      <c r="B1413" s="281">
        <v>1271.7582150000001</v>
      </c>
      <c r="C1413" s="281">
        <v>1411.247024</v>
      </c>
      <c r="D1413" s="281">
        <v>1414.7495650000001</v>
      </c>
      <c r="E1413" s="281">
        <v>1238.234706</v>
      </c>
      <c r="F1413" s="281">
        <v>1390.7322429999999</v>
      </c>
      <c r="G1413" s="82">
        <f t="shared" si="251"/>
        <v>3.3523509000000104E-2</v>
      </c>
      <c r="H1413" s="82">
        <f t="shared" si="252"/>
        <v>2.0514781000000086E-2</v>
      </c>
      <c r="I1413" s="82">
        <f t="shared" si="253"/>
        <v>2.401732200000015E-2</v>
      </c>
      <c r="J1413" s="82" t="str">
        <f t="shared" si="254"/>
        <v/>
      </c>
      <c r="K1413" s="82" t="str">
        <f t="shared" si="255"/>
        <v/>
      </c>
      <c r="L1413" s="82" t="str">
        <f t="shared" si="256"/>
        <v/>
      </c>
      <c r="O1413" s="108"/>
      <c r="P1413" s="109"/>
      <c r="Q1413" s="109"/>
      <c r="R1413" s="110"/>
      <c r="S1413" s="110"/>
    </row>
    <row r="1414" spans="1:19" ht="15.75" customHeight="1" x14ac:dyDescent="0.2">
      <c r="A1414" s="211">
        <v>45525</v>
      </c>
      <c r="B1414" s="281">
        <v>1272.827575</v>
      </c>
      <c r="C1414" s="281">
        <v>1412.547851</v>
      </c>
      <c r="D1414" s="281">
        <v>1416.031058</v>
      </c>
      <c r="E1414" s="281">
        <v>1239.290943</v>
      </c>
      <c r="F1414" s="281">
        <v>1391.9185629999999</v>
      </c>
      <c r="G1414" s="82">
        <f t="shared" si="251"/>
        <v>3.3536632000000052E-2</v>
      </c>
      <c r="H1414" s="82">
        <f t="shared" si="252"/>
        <v>2.0629288000000089E-2</v>
      </c>
      <c r="I1414" s="82">
        <f t="shared" si="253"/>
        <v>2.4112495000000081E-2</v>
      </c>
      <c r="J1414" s="82" t="str">
        <f t="shared" si="254"/>
        <v/>
      </c>
      <c r="K1414" s="82" t="str">
        <f t="shared" si="255"/>
        <v/>
      </c>
      <c r="L1414" s="82" t="str">
        <f t="shared" si="256"/>
        <v/>
      </c>
      <c r="O1414" s="108"/>
      <c r="P1414" s="109"/>
      <c r="Q1414" s="109"/>
      <c r="R1414" s="110"/>
      <c r="S1414" s="110"/>
    </row>
    <row r="1415" spans="1:19" ht="15.75" customHeight="1" x14ac:dyDescent="0.2">
      <c r="A1415" s="211">
        <v>45526</v>
      </c>
      <c r="B1415" s="281">
        <v>1267.3624850000001</v>
      </c>
      <c r="C1415" s="281">
        <v>1406.3205740000001</v>
      </c>
      <c r="D1415" s="281">
        <v>1409.820489</v>
      </c>
      <c r="E1415" s="281">
        <v>1233.9801649999999</v>
      </c>
      <c r="F1415" s="281">
        <v>1385.953724</v>
      </c>
      <c r="G1415" s="82">
        <f t="shared" si="251"/>
        <v>3.3382320000000167E-2</v>
      </c>
      <c r="H1415" s="82">
        <f t="shared" si="252"/>
        <v>2.0366850000000113E-2</v>
      </c>
      <c r="I1415" s="82">
        <f t="shared" si="253"/>
        <v>2.3866764999999988E-2</v>
      </c>
      <c r="J1415" s="82" t="str">
        <f t="shared" si="254"/>
        <v/>
      </c>
      <c r="K1415" s="82" t="str">
        <f t="shared" si="255"/>
        <v/>
      </c>
      <c r="L1415" s="82" t="str">
        <f t="shared" si="256"/>
        <v/>
      </c>
      <c r="O1415" s="108"/>
      <c r="P1415" s="109"/>
      <c r="Q1415" s="109"/>
      <c r="R1415" s="110"/>
      <c r="S1415" s="110"/>
    </row>
    <row r="1416" spans="1:19" ht="15.75" customHeight="1" x14ac:dyDescent="0.2">
      <c r="A1416" s="211">
        <v>45527</v>
      </c>
      <c r="B1416" s="281">
        <v>1273.8986950000001</v>
      </c>
      <c r="C1416" s="281">
        <v>1413.8019979999999</v>
      </c>
      <c r="D1416" s="281">
        <v>1417.2753660000001</v>
      </c>
      <c r="E1416" s="281">
        <v>1240.5226789999999</v>
      </c>
      <c r="F1416" s="281">
        <v>1393.301995</v>
      </c>
      <c r="G1416" s="82">
        <f t="shared" si="251"/>
        <v>3.3376016000000161E-2</v>
      </c>
      <c r="H1416" s="82">
        <f t="shared" si="252"/>
        <v>2.0500002999999878E-2</v>
      </c>
      <c r="I1416" s="82">
        <f t="shared" si="253"/>
        <v>2.3973371000000042E-2</v>
      </c>
      <c r="J1416" s="82" t="str">
        <f t="shared" si="254"/>
        <v/>
      </c>
      <c r="K1416" s="82" t="str">
        <f t="shared" si="255"/>
        <v/>
      </c>
      <c r="L1416" s="82" t="str">
        <f t="shared" si="256"/>
        <v/>
      </c>
      <c r="O1416" s="108"/>
      <c r="P1416" s="109"/>
      <c r="Q1416" s="109"/>
      <c r="R1416" s="110"/>
      <c r="S1416" s="110"/>
    </row>
    <row r="1417" spans="1:19" ht="15.75" customHeight="1" x14ac:dyDescent="0.2">
      <c r="A1417" s="211">
        <v>45530</v>
      </c>
      <c r="B1417" s="281">
        <v>1270.8431350000001</v>
      </c>
      <c r="C1417" s="281">
        <v>1410.2613899999999</v>
      </c>
      <c r="D1417" s="281">
        <v>1413.7555930000001</v>
      </c>
      <c r="E1417" s="281">
        <v>1237.6315910000001</v>
      </c>
      <c r="F1417" s="281">
        <v>1390.05485</v>
      </c>
      <c r="G1417" s="82">
        <f t="shared" si="251"/>
        <v>3.3211544000000003E-2</v>
      </c>
      <c r="H1417" s="82">
        <f t="shared" si="252"/>
        <v>2.0206539999999905E-2</v>
      </c>
      <c r="I1417" s="82">
        <f t="shared" si="253"/>
        <v>2.3700743000000104E-2</v>
      </c>
      <c r="J1417" s="82" t="str">
        <f t="shared" si="254"/>
        <v/>
      </c>
      <c r="K1417" s="82" t="str">
        <f t="shared" si="255"/>
        <v/>
      </c>
      <c r="L1417" s="82" t="str">
        <f t="shared" si="256"/>
        <v/>
      </c>
      <c r="O1417" s="108"/>
      <c r="P1417" s="109"/>
      <c r="Q1417" s="109"/>
      <c r="R1417" s="110"/>
      <c r="S1417" s="110"/>
    </row>
    <row r="1418" spans="1:19" ht="15.75" customHeight="1" x14ac:dyDescent="0.2">
      <c r="A1418" s="211">
        <v>45531</v>
      </c>
      <c r="B1418" s="281">
        <v>1267.2016980000001</v>
      </c>
      <c r="C1418" s="281">
        <v>1405.314987</v>
      </c>
      <c r="D1418" s="281">
        <v>1408.97586</v>
      </c>
      <c r="E1418" s="281">
        <v>1233.8547699999999</v>
      </c>
      <c r="F1418" s="281">
        <v>1385.8128859999999</v>
      </c>
      <c r="G1418" s="82">
        <f t="shared" si="251"/>
        <v>3.3346928000000164E-2</v>
      </c>
      <c r="H1418" s="82">
        <f t="shared" si="252"/>
        <v>1.9502101000000039E-2</v>
      </c>
      <c r="I1418" s="82">
        <f t="shared" si="253"/>
        <v>2.3162974000000076E-2</v>
      </c>
      <c r="J1418" s="82" t="str">
        <f t="shared" si="254"/>
        <v/>
      </c>
      <c r="K1418" s="82" t="str">
        <f t="shared" si="255"/>
        <v/>
      </c>
      <c r="L1418" s="82" t="str">
        <f t="shared" si="256"/>
        <v/>
      </c>
      <c r="O1418" s="108"/>
      <c r="P1418" s="109"/>
      <c r="Q1418" s="109"/>
      <c r="R1418" s="110"/>
      <c r="S1418" s="110"/>
    </row>
    <row r="1419" spans="1:19" ht="15.75" customHeight="1" x14ac:dyDescent="0.2">
      <c r="A1419" s="211">
        <v>45532</v>
      </c>
      <c r="B1419" s="281">
        <v>1263.2038749999999</v>
      </c>
      <c r="C1419" s="281">
        <v>1401.218241</v>
      </c>
      <c r="D1419" s="281">
        <v>1404.801845</v>
      </c>
      <c r="E1419" s="281">
        <v>1229.879641</v>
      </c>
      <c r="F1419" s="281">
        <v>1381.348191</v>
      </c>
      <c r="G1419" s="82">
        <f t="shared" si="251"/>
        <v>3.3324233999999932E-2</v>
      </c>
      <c r="H1419" s="82">
        <f t="shared" si="252"/>
        <v>1.9870049999999993E-2</v>
      </c>
      <c r="I1419" s="82">
        <f t="shared" si="253"/>
        <v>2.3453653999999914E-2</v>
      </c>
      <c r="J1419" s="82" t="str">
        <f t="shared" si="254"/>
        <v/>
      </c>
      <c r="K1419" s="82" t="str">
        <f t="shared" si="255"/>
        <v/>
      </c>
      <c r="L1419" s="82" t="str">
        <f t="shared" si="256"/>
        <v/>
      </c>
      <c r="O1419" s="108"/>
      <c r="P1419" s="109"/>
      <c r="Q1419" s="109"/>
      <c r="R1419" s="110"/>
      <c r="S1419" s="110"/>
    </row>
    <row r="1420" spans="1:19" ht="15.75" customHeight="1" x14ac:dyDescent="0.2">
      <c r="A1420" s="211">
        <v>45533</v>
      </c>
      <c r="B1420" s="281">
        <v>1262.634335</v>
      </c>
      <c r="C1420" s="281">
        <v>1401.38357</v>
      </c>
      <c r="D1420" s="281">
        <v>1404.8100260000001</v>
      </c>
      <c r="E1420" s="281">
        <v>1229.347489</v>
      </c>
      <c r="F1420" s="281">
        <v>1380.7505000000001</v>
      </c>
      <c r="G1420" s="82">
        <f t="shared" si="251"/>
        <v>3.3286845999999967E-2</v>
      </c>
      <c r="H1420" s="82">
        <f t="shared" si="252"/>
        <v>2.0633069999999861E-2</v>
      </c>
      <c r="I1420" s="82">
        <f t="shared" si="253"/>
        <v>2.4059526000000005E-2</v>
      </c>
      <c r="J1420" s="82" t="str">
        <f t="shared" si="254"/>
        <v/>
      </c>
      <c r="K1420" s="82" t="str">
        <f t="shared" si="255"/>
        <v/>
      </c>
      <c r="L1420" s="82" t="str">
        <f t="shared" si="256"/>
        <v/>
      </c>
      <c r="O1420" s="108"/>
      <c r="P1420" s="109"/>
      <c r="Q1420" s="109"/>
      <c r="R1420" s="110"/>
      <c r="S1420" s="110"/>
    </row>
    <row r="1421" spans="1:19" ht="15.75" customHeight="1" x14ac:dyDescent="0.2">
      <c r="A1421" s="211">
        <v>45534</v>
      </c>
      <c r="B1421" s="281">
        <v>1267.710709</v>
      </c>
      <c r="C1421" s="281">
        <v>1407.8261829999999</v>
      </c>
      <c r="D1421" s="281">
        <v>1411.1086749999999</v>
      </c>
      <c r="E1421" s="281">
        <v>1234.4702669999999</v>
      </c>
      <c r="F1421" s="281">
        <v>1386.5041859999999</v>
      </c>
      <c r="G1421" s="82">
        <f t="shared" si="251"/>
        <v>3.324044200000003E-2</v>
      </c>
      <c r="H1421" s="82">
        <f t="shared" si="252"/>
        <v>2.1321997000000009E-2</v>
      </c>
      <c r="I1421" s="82">
        <f t="shared" si="253"/>
        <v>2.4604489000000059E-2</v>
      </c>
      <c r="J1421" s="82" t="str">
        <f t="shared" si="254"/>
        <v/>
      </c>
      <c r="K1421" s="82" t="str">
        <f t="shared" si="255"/>
        <v/>
      </c>
      <c r="L1421" s="82" t="str">
        <f t="shared" si="256"/>
        <v/>
      </c>
      <c r="O1421" s="108"/>
      <c r="P1421" s="109"/>
      <c r="Q1421" s="109"/>
      <c r="R1421" s="110"/>
      <c r="S1421" s="110"/>
    </row>
    <row r="1422" spans="1:19" ht="15.75" customHeight="1" x14ac:dyDescent="0.2">
      <c r="A1422" s="211">
        <v>45538</v>
      </c>
      <c r="B1422" s="281">
        <v>1265.753254</v>
      </c>
      <c r="C1422" s="281">
        <v>1404.008311</v>
      </c>
      <c r="D1422" s="281">
        <v>1407.6065329999999</v>
      </c>
      <c r="E1422" s="281">
        <v>1232.720491</v>
      </c>
      <c r="F1422" s="281">
        <v>1384.5389130000001</v>
      </c>
      <c r="G1422" s="82">
        <f t="shared" si="251"/>
        <v>3.303276299999993E-2</v>
      </c>
      <c r="H1422" s="82">
        <f t="shared" si="252"/>
        <v>1.9469397999999957E-2</v>
      </c>
      <c r="I1422" s="82">
        <f t="shared" si="253"/>
        <v>2.3067619999999806E-2</v>
      </c>
      <c r="J1422" s="82" t="str">
        <f t="shared" si="254"/>
        <v/>
      </c>
      <c r="K1422" s="82" t="str">
        <f t="shared" si="255"/>
        <v/>
      </c>
      <c r="L1422" s="82" t="str">
        <f t="shared" si="256"/>
        <v/>
      </c>
      <c r="O1422" s="108"/>
      <c r="P1422" s="109"/>
      <c r="Q1422" s="109"/>
      <c r="R1422" s="110"/>
      <c r="S1422" s="110"/>
    </row>
    <row r="1423" spans="1:19" ht="15.75" customHeight="1" x14ac:dyDescent="0.2">
      <c r="A1423" s="211">
        <v>45539</v>
      </c>
      <c r="B1423" s="281">
        <v>1267.456034</v>
      </c>
      <c r="C1423" s="281">
        <v>1404.964984</v>
      </c>
      <c r="D1423" s="281">
        <v>1408.7499210000001</v>
      </c>
      <c r="E1423" s="281">
        <v>1234.506474</v>
      </c>
      <c r="F1423" s="281">
        <v>1386.544852</v>
      </c>
      <c r="G1423" s="82">
        <f t="shared" si="251"/>
        <v>3.2949560000000017E-2</v>
      </c>
      <c r="H1423" s="82">
        <f t="shared" si="252"/>
        <v>1.8420131999999968E-2</v>
      </c>
      <c r="I1423" s="82">
        <f t="shared" si="253"/>
        <v>2.2205069000000095E-2</v>
      </c>
      <c r="J1423" s="82" t="str">
        <f t="shared" si="254"/>
        <v/>
      </c>
      <c r="K1423" s="82" t="str">
        <f t="shared" si="255"/>
        <v/>
      </c>
      <c r="L1423" s="82" t="str">
        <f t="shared" si="256"/>
        <v/>
      </c>
      <c r="O1423" s="108"/>
      <c r="P1423" s="109"/>
      <c r="Q1423" s="109"/>
      <c r="R1423" s="110"/>
      <c r="S1423" s="110"/>
    </row>
    <row r="1424" spans="1:19" ht="15.75" customHeight="1" x14ac:dyDescent="0.2">
      <c r="A1424" s="211">
        <v>45540</v>
      </c>
      <c r="B1424" s="281">
        <v>1267.8342740000001</v>
      </c>
      <c r="C1424" s="281">
        <v>1405.2954070000001</v>
      </c>
      <c r="D1424" s="281">
        <v>1409.0988110000001</v>
      </c>
      <c r="E1424" s="281">
        <v>1234.8827349999999</v>
      </c>
      <c r="F1424" s="281">
        <v>1386.9674520000001</v>
      </c>
      <c r="G1424" s="82">
        <f t="shared" si="251"/>
        <v>3.2951539000000141E-2</v>
      </c>
      <c r="H1424" s="82">
        <f t="shared" si="252"/>
        <v>1.8327954999999976E-2</v>
      </c>
      <c r="I1424" s="82">
        <f t="shared" si="253"/>
        <v>2.2131358999999975E-2</v>
      </c>
      <c r="J1424" s="82" t="str">
        <f t="shared" si="254"/>
        <v/>
      </c>
      <c r="K1424" s="82" t="str">
        <f t="shared" si="255"/>
        <v/>
      </c>
      <c r="L1424" s="82" t="str">
        <f t="shared" si="256"/>
        <v/>
      </c>
      <c r="O1424" s="108"/>
      <c r="P1424" s="109"/>
      <c r="Q1424" s="109"/>
      <c r="R1424" s="110"/>
      <c r="S1424" s="110"/>
    </row>
    <row r="1425" spans="1:19" ht="15.75" customHeight="1" x14ac:dyDescent="0.2">
      <c r="A1425" s="211">
        <v>45541</v>
      </c>
      <c r="B1425" s="281">
        <v>1262.8473140000001</v>
      </c>
      <c r="C1425" s="281">
        <v>1400.3767069999999</v>
      </c>
      <c r="D1425" s="281">
        <v>1404.0463279999999</v>
      </c>
      <c r="E1425" s="281">
        <v>1229.999474</v>
      </c>
      <c r="F1425" s="281">
        <v>1381.482782</v>
      </c>
      <c r="G1425" s="82">
        <f t="shared" si="251"/>
        <v>3.2847840000000135E-2</v>
      </c>
      <c r="H1425" s="82">
        <f t="shared" si="252"/>
        <v>1.8893924999999853E-2</v>
      </c>
      <c r="I1425" s="82">
        <f t="shared" si="253"/>
        <v>2.2563545999999862E-2</v>
      </c>
      <c r="J1425" s="82" t="str">
        <f t="shared" si="254"/>
        <v/>
      </c>
      <c r="K1425" s="82" t="str">
        <f t="shared" si="255"/>
        <v/>
      </c>
      <c r="L1425" s="82" t="str">
        <f t="shared" si="256"/>
        <v/>
      </c>
      <c r="O1425" s="108"/>
      <c r="P1425" s="109"/>
      <c r="Q1425" s="109"/>
      <c r="R1425" s="110"/>
      <c r="S1425" s="110"/>
    </row>
    <row r="1426" spans="1:19" ht="15.75" customHeight="1" x14ac:dyDescent="0.2">
      <c r="A1426" s="211">
        <v>45544</v>
      </c>
      <c r="B1426" s="281">
        <v>1270.3284639999999</v>
      </c>
      <c r="C1426" s="281">
        <v>1408.533492</v>
      </c>
      <c r="D1426" s="281">
        <v>1412.2519930000001</v>
      </c>
      <c r="E1426" s="281">
        <v>1237.4969000000001</v>
      </c>
      <c r="F1426" s="281">
        <v>1389.9035699999999</v>
      </c>
      <c r="G1426" s="82">
        <f t="shared" si="251"/>
        <v>3.2831563999999841E-2</v>
      </c>
      <c r="H1426" s="82">
        <f t="shared" si="252"/>
        <v>1.862992200000008E-2</v>
      </c>
      <c r="I1426" s="82">
        <f t="shared" si="253"/>
        <v>2.2348423000000138E-2</v>
      </c>
      <c r="J1426" s="82" t="str">
        <f t="shared" si="254"/>
        <v/>
      </c>
      <c r="K1426" s="82" t="str">
        <f t="shared" si="255"/>
        <v/>
      </c>
      <c r="L1426" s="82" t="str">
        <f t="shared" si="256"/>
        <v/>
      </c>
      <c r="O1426" s="108"/>
      <c r="P1426" s="109"/>
      <c r="Q1426" s="109"/>
      <c r="R1426" s="110"/>
      <c r="S1426" s="110"/>
    </row>
    <row r="1427" spans="1:19" ht="15.75" customHeight="1" x14ac:dyDescent="0.2">
      <c r="A1427" s="211">
        <v>45545</v>
      </c>
      <c r="B1427" s="281">
        <v>1272.402194</v>
      </c>
      <c r="C1427" s="281">
        <v>1410.8358029999999</v>
      </c>
      <c r="D1427" s="281">
        <v>1414.5597949999999</v>
      </c>
      <c r="E1427" s="281">
        <v>1239.4366990000001</v>
      </c>
      <c r="F1427" s="281">
        <v>1392.0822700000001</v>
      </c>
      <c r="G1427" s="82">
        <f t="shared" si="251"/>
        <v>3.2965494999999921E-2</v>
      </c>
      <c r="H1427" s="82">
        <f t="shared" si="252"/>
        <v>1.8753532999999833E-2</v>
      </c>
      <c r="I1427" s="82">
        <f t="shared" si="253"/>
        <v>2.2477524999999787E-2</v>
      </c>
      <c r="J1427" s="82" t="str">
        <f t="shared" si="254"/>
        <v/>
      </c>
      <c r="K1427" s="82" t="str">
        <f t="shared" si="255"/>
        <v/>
      </c>
      <c r="L1427" s="82" t="str">
        <f t="shared" si="256"/>
        <v/>
      </c>
      <c r="O1427" s="108"/>
      <c r="P1427" s="109"/>
      <c r="Q1427" s="109"/>
      <c r="R1427" s="110"/>
      <c r="S1427" s="110"/>
    </row>
    <row r="1428" spans="1:19" ht="15.75" customHeight="1" x14ac:dyDescent="0.2">
      <c r="A1428" s="211">
        <v>45546</v>
      </c>
      <c r="B1428" s="281">
        <v>1274.548454</v>
      </c>
      <c r="C1428" s="281">
        <v>1414.0923740000001</v>
      </c>
      <c r="D1428" s="281">
        <v>1417.6515609999999</v>
      </c>
      <c r="E1428" s="281">
        <v>1241.6187170000001</v>
      </c>
      <c r="F1428" s="281">
        <v>1394.5330180000001</v>
      </c>
      <c r="G1428" s="82">
        <f t="shared" si="251"/>
        <v>3.2929736999999931E-2</v>
      </c>
      <c r="H1428" s="82">
        <f t="shared" si="252"/>
        <v>1.9559355999999979E-2</v>
      </c>
      <c r="I1428" s="82">
        <f t="shared" si="253"/>
        <v>2.3118542999999818E-2</v>
      </c>
      <c r="J1428" s="82" t="str">
        <f t="shared" si="254"/>
        <v/>
      </c>
      <c r="K1428" s="82" t="str">
        <f t="shared" si="255"/>
        <v/>
      </c>
      <c r="L1428" s="82" t="str">
        <f t="shared" si="256"/>
        <v/>
      </c>
      <c r="O1428" s="108"/>
      <c r="P1428" s="109"/>
      <c r="Q1428" s="109"/>
      <c r="R1428" s="110"/>
      <c r="S1428" s="110"/>
    </row>
    <row r="1429" spans="1:19" ht="15.75" customHeight="1" x14ac:dyDescent="0.2">
      <c r="A1429" s="211">
        <v>45547</v>
      </c>
      <c r="B1429" s="281">
        <v>1279.751974</v>
      </c>
      <c r="C1429" s="281">
        <v>1419.865215</v>
      </c>
      <c r="D1429" s="281">
        <v>1423.4390089999999</v>
      </c>
      <c r="E1429" s="281">
        <v>1246.817884</v>
      </c>
      <c r="F1429" s="281">
        <v>1400.3725010000001</v>
      </c>
      <c r="G1429" s="82">
        <f t="shared" si="251"/>
        <v>3.2934089999999971E-2</v>
      </c>
      <c r="H1429" s="82">
        <f t="shared" si="252"/>
        <v>1.9492713999999977E-2</v>
      </c>
      <c r="I1429" s="82">
        <f t="shared" si="253"/>
        <v>2.3066507999999885E-2</v>
      </c>
      <c r="J1429" s="82" t="str">
        <f t="shared" si="254"/>
        <v/>
      </c>
      <c r="K1429" s="82" t="str">
        <f t="shared" si="255"/>
        <v/>
      </c>
      <c r="L1429" s="82" t="str">
        <f t="shared" si="256"/>
        <v/>
      </c>
      <c r="O1429" s="108"/>
      <c r="P1429" s="109"/>
      <c r="Q1429" s="109"/>
      <c r="R1429" s="110"/>
      <c r="S1429" s="110"/>
    </row>
    <row r="1430" spans="1:19" ht="15.75" customHeight="1" x14ac:dyDescent="0.2">
      <c r="A1430" s="211">
        <v>45548</v>
      </c>
      <c r="B1430" s="281">
        <v>1282.8603539999999</v>
      </c>
      <c r="C1430" s="281">
        <v>1423.8863650000001</v>
      </c>
      <c r="D1430" s="281">
        <v>1427.3571400000001</v>
      </c>
      <c r="E1430" s="281">
        <v>1249.8669130000001</v>
      </c>
      <c r="F1430" s="281">
        <v>1403.7970399999999</v>
      </c>
      <c r="G1430" s="82">
        <f t="shared" si="251"/>
        <v>3.2993440999999846E-2</v>
      </c>
      <c r="H1430" s="82">
        <f t="shared" si="252"/>
        <v>2.0089325000000144E-2</v>
      </c>
      <c r="I1430" s="82">
        <f t="shared" si="253"/>
        <v>2.3560100000000146E-2</v>
      </c>
      <c r="J1430" s="82" t="str">
        <f t="shared" si="254"/>
        <v/>
      </c>
      <c r="K1430" s="82" t="str">
        <f t="shared" si="255"/>
        <v/>
      </c>
      <c r="L1430" s="82" t="str">
        <f t="shared" si="256"/>
        <v/>
      </c>
      <c r="O1430" s="108"/>
      <c r="P1430" s="109"/>
      <c r="Q1430" s="109"/>
      <c r="R1430" s="110"/>
      <c r="S1430" s="110"/>
    </row>
    <row r="1431" spans="1:19" ht="15.75" customHeight="1" x14ac:dyDescent="0.2">
      <c r="A1431" s="211">
        <v>45551</v>
      </c>
      <c r="B1431" s="281">
        <v>1287.608054</v>
      </c>
      <c r="C1431" s="281">
        <v>1428.924501</v>
      </c>
      <c r="D1431" s="281">
        <v>1432.4532879999999</v>
      </c>
      <c r="E1431" s="281">
        <v>1254.6376</v>
      </c>
      <c r="F1431" s="281">
        <v>1409.155272</v>
      </c>
      <c r="G1431" s="82">
        <f t="shared" si="251"/>
        <v>3.2970454000000017E-2</v>
      </c>
      <c r="H1431" s="82">
        <f t="shared" si="252"/>
        <v>1.9769228999999996E-2</v>
      </c>
      <c r="I1431" s="82">
        <f t="shared" si="253"/>
        <v>2.3298015999999963E-2</v>
      </c>
      <c r="J1431" s="82" t="str">
        <f t="shared" si="254"/>
        <v/>
      </c>
      <c r="K1431" s="82" t="str">
        <f t="shared" si="255"/>
        <v/>
      </c>
      <c r="L1431" s="82" t="str">
        <f t="shared" si="256"/>
        <v/>
      </c>
      <c r="O1431" s="108"/>
      <c r="P1431" s="109"/>
      <c r="Q1431" s="109"/>
      <c r="R1431" s="110"/>
      <c r="S1431" s="110"/>
    </row>
    <row r="1432" spans="1:19" ht="15.75" customHeight="1" x14ac:dyDescent="0.2">
      <c r="A1432" s="211">
        <v>45552</v>
      </c>
      <c r="B1432" s="281">
        <v>1285.4328539999999</v>
      </c>
      <c r="C1432" s="281">
        <v>1427.1550540000001</v>
      </c>
      <c r="D1432" s="281">
        <v>1430.552126</v>
      </c>
      <c r="E1432" s="281">
        <v>1252.434794</v>
      </c>
      <c r="F1432" s="281">
        <v>1406.6811729999999</v>
      </c>
      <c r="G1432" s="82">
        <f t="shared" si="251"/>
        <v>3.2998059999999899E-2</v>
      </c>
      <c r="H1432" s="82">
        <f t="shared" si="252"/>
        <v>2.0473881000000121E-2</v>
      </c>
      <c r="I1432" s="82">
        <f t="shared" si="253"/>
        <v>2.3870953000000101E-2</v>
      </c>
      <c r="J1432" s="82" t="str">
        <f t="shared" si="254"/>
        <v/>
      </c>
      <c r="K1432" s="82" t="str">
        <f t="shared" si="255"/>
        <v/>
      </c>
      <c r="L1432" s="82" t="str">
        <f t="shared" si="256"/>
        <v/>
      </c>
      <c r="O1432" s="108"/>
      <c r="P1432" s="109"/>
      <c r="Q1432" s="109"/>
      <c r="R1432" s="110"/>
      <c r="S1432" s="110"/>
    </row>
    <row r="1433" spans="1:19" ht="15.75" customHeight="1" x14ac:dyDescent="0.2">
      <c r="A1433" s="211">
        <v>45553</v>
      </c>
      <c r="B1433" s="281">
        <v>1282.4096239999999</v>
      </c>
      <c r="C1433" s="281">
        <v>1423.723659</v>
      </c>
      <c r="D1433" s="281">
        <v>1427.1273450000001</v>
      </c>
      <c r="E1433" s="281">
        <v>1249.393139</v>
      </c>
      <c r="F1433" s="281">
        <v>1403.264917</v>
      </c>
      <c r="G1433" s="82">
        <f t="shared" si="251"/>
        <v>3.3016484999999873E-2</v>
      </c>
      <c r="H1433" s="82">
        <f t="shared" si="252"/>
        <v>2.045874200000003E-2</v>
      </c>
      <c r="I1433" s="82">
        <f t="shared" si="253"/>
        <v>2.3862428000000137E-2</v>
      </c>
      <c r="J1433" s="82" t="str">
        <f t="shared" si="254"/>
        <v/>
      </c>
      <c r="K1433" s="82" t="str">
        <f t="shared" si="255"/>
        <v/>
      </c>
      <c r="L1433" s="82" t="str">
        <f t="shared" si="256"/>
        <v/>
      </c>
      <c r="O1433" s="108"/>
      <c r="P1433" s="109"/>
      <c r="Q1433" s="109"/>
      <c r="R1433" s="110"/>
      <c r="S1433" s="110"/>
    </row>
    <row r="1434" spans="1:19" ht="15.75" customHeight="1" x14ac:dyDescent="0.2">
      <c r="A1434" s="211">
        <v>45554</v>
      </c>
      <c r="B1434" s="281">
        <v>1289.691354</v>
      </c>
      <c r="C1434" s="281">
        <v>1432.109473</v>
      </c>
      <c r="D1434" s="281">
        <v>1435.4736210000001</v>
      </c>
      <c r="E1434" s="281">
        <v>1256.5445649999999</v>
      </c>
      <c r="F1434" s="281">
        <v>1411.2970929999999</v>
      </c>
      <c r="G1434" s="82">
        <f t="shared" si="251"/>
        <v>3.3146789000000128E-2</v>
      </c>
      <c r="H1434" s="82">
        <f t="shared" si="252"/>
        <v>2.0812380000000075E-2</v>
      </c>
      <c r="I1434" s="82">
        <f t="shared" si="253"/>
        <v>2.417652800000019E-2</v>
      </c>
      <c r="J1434" s="82" t="str">
        <f t="shared" si="254"/>
        <v/>
      </c>
      <c r="K1434" s="82" t="str">
        <f t="shared" si="255"/>
        <v/>
      </c>
      <c r="L1434" s="82" t="str">
        <f t="shared" si="256"/>
        <v/>
      </c>
      <c r="O1434" s="108"/>
      <c r="P1434" s="109"/>
      <c r="Q1434" s="109"/>
      <c r="R1434" s="110"/>
      <c r="S1434" s="110"/>
    </row>
    <row r="1435" spans="1:19" ht="15.75" customHeight="1" x14ac:dyDescent="0.2">
      <c r="A1435" s="211">
        <v>45555</v>
      </c>
      <c r="B1435" s="281">
        <v>1288.753154</v>
      </c>
      <c r="C1435" s="281">
        <v>1431.374679</v>
      </c>
      <c r="D1435" s="281">
        <v>1434.676475</v>
      </c>
      <c r="E1435" s="281">
        <v>1255.683086</v>
      </c>
      <c r="F1435" s="281">
        <v>1410.329516</v>
      </c>
      <c r="G1435" s="82">
        <f t="shared" si="251"/>
        <v>3.3070067999999994E-2</v>
      </c>
      <c r="H1435" s="82">
        <f t="shared" si="252"/>
        <v>2.1045163000000002E-2</v>
      </c>
      <c r="I1435" s="82">
        <f t="shared" si="253"/>
        <v>2.434695899999997E-2</v>
      </c>
      <c r="J1435" s="82" t="str">
        <f t="shared" si="254"/>
        <v/>
      </c>
      <c r="K1435" s="82" t="str">
        <f t="shared" si="255"/>
        <v/>
      </c>
      <c r="L1435" s="82" t="str">
        <f t="shared" si="256"/>
        <v/>
      </c>
      <c r="O1435" s="108"/>
      <c r="P1435" s="109"/>
      <c r="Q1435" s="109"/>
      <c r="R1435" s="110"/>
      <c r="S1435" s="110"/>
    </row>
    <row r="1436" spans="1:19" ht="15.75" customHeight="1" x14ac:dyDescent="0.2">
      <c r="A1436" s="211">
        <v>45558</v>
      </c>
      <c r="B1436" s="281">
        <v>1288.9517840000001</v>
      </c>
      <c r="C1436" s="281">
        <v>1431.1084510000001</v>
      </c>
      <c r="D1436" s="281">
        <v>1434.50575</v>
      </c>
      <c r="E1436" s="281">
        <v>1255.9053220000001</v>
      </c>
      <c r="F1436" s="281">
        <v>1410.579123</v>
      </c>
      <c r="G1436" s="82">
        <f t="shared" si="251"/>
        <v>3.3046462000000019E-2</v>
      </c>
      <c r="H1436" s="82">
        <f t="shared" si="252"/>
        <v>2.0529328000000079E-2</v>
      </c>
      <c r="I1436" s="82">
        <f t="shared" si="253"/>
        <v>2.3926627000000054E-2</v>
      </c>
      <c r="J1436" s="82" t="str">
        <f t="shared" si="254"/>
        <v/>
      </c>
      <c r="K1436" s="82" t="str">
        <f t="shared" si="255"/>
        <v/>
      </c>
      <c r="L1436" s="82" t="str">
        <f t="shared" si="256"/>
        <v/>
      </c>
      <c r="O1436" s="108"/>
      <c r="P1436" s="109"/>
      <c r="Q1436" s="109"/>
      <c r="R1436" s="110"/>
      <c r="S1436" s="110"/>
    </row>
    <row r="1437" spans="1:19" ht="15.75" customHeight="1" x14ac:dyDescent="0.2">
      <c r="A1437" s="211">
        <v>45559</v>
      </c>
      <c r="B1437" s="281">
        <v>1287.7221340000001</v>
      </c>
      <c r="C1437" s="281">
        <v>1430.4249</v>
      </c>
      <c r="D1437" s="281">
        <v>1433.685939</v>
      </c>
      <c r="E1437" s="281">
        <v>1254.632865</v>
      </c>
      <c r="F1437" s="281">
        <v>1409.1499530000001</v>
      </c>
      <c r="G1437" s="82">
        <f t="shared" si="251"/>
        <v>3.308926900000006E-2</v>
      </c>
      <c r="H1437" s="82">
        <f t="shared" si="252"/>
        <v>2.1274946999999884E-2</v>
      </c>
      <c r="I1437" s="82">
        <f t="shared" si="253"/>
        <v>2.4535985999999867E-2</v>
      </c>
      <c r="J1437" s="82" t="str">
        <f t="shared" si="254"/>
        <v/>
      </c>
      <c r="K1437" s="82" t="str">
        <f t="shared" si="255"/>
        <v/>
      </c>
      <c r="L1437" s="82" t="str">
        <f t="shared" si="256"/>
        <v/>
      </c>
      <c r="O1437" s="108"/>
      <c r="P1437" s="109"/>
      <c r="Q1437" s="109"/>
      <c r="R1437" s="110"/>
      <c r="S1437" s="110"/>
    </row>
    <row r="1438" spans="1:19" ht="15.75" customHeight="1" x14ac:dyDescent="0.2">
      <c r="A1438" s="211">
        <v>45560</v>
      </c>
      <c r="B1438" s="281">
        <v>1284.5885740000001</v>
      </c>
      <c r="C1438" s="281">
        <v>1427.2796499999999</v>
      </c>
      <c r="D1438" s="281">
        <v>1430.4672760000001</v>
      </c>
      <c r="E1438" s="281">
        <v>1251.489482</v>
      </c>
      <c r="F1438" s="281">
        <v>1405.6194399999999</v>
      </c>
      <c r="G1438" s="82">
        <f t="shared" si="251"/>
        <v>3.3099092000000156E-2</v>
      </c>
      <c r="H1438" s="82">
        <f t="shared" si="252"/>
        <v>2.1660210000000006E-2</v>
      </c>
      <c r="I1438" s="82">
        <f t="shared" si="253"/>
        <v>2.4847836000000144E-2</v>
      </c>
      <c r="J1438" s="82" t="str">
        <f t="shared" si="254"/>
        <v/>
      </c>
      <c r="K1438" s="82" t="str">
        <f t="shared" si="255"/>
        <v/>
      </c>
      <c r="L1438" s="82" t="str">
        <f t="shared" si="256"/>
        <v/>
      </c>
      <c r="O1438" s="108"/>
      <c r="P1438" s="109"/>
      <c r="Q1438" s="109"/>
      <c r="R1438" s="110"/>
      <c r="S1438" s="110"/>
    </row>
    <row r="1439" spans="1:19" ht="15.75" customHeight="1" x14ac:dyDescent="0.2">
      <c r="A1439" s="211">
        <v>45561</v>
      </c>
      <c r="B1439" s="281">
        <v>1289.418594</v>
      </c>
      <c r="C1439" s="281">
        <v>1432.9321849999999</v>
      </c>
      <c r="D1439" s="281">
        <v>1436.0759909999999</v>
      </c>
      <c r="E1439" s="281">
        <v>1256.1074309999999</v>
      </c>
      <c r="F1439" s="281">
        <v>1410.8061230000001</v>
      </c>
      <c r="G1439" s="82">
        <f t="shared" si="251"/>
        <v>3.3311163000000081E-2</v>
      </c>
      <c r="H1439" s="82">
        <f t="shared" si="252"/>
        <v>2.2126061999999821E-2</v>
      </c>
      <c r="I1439" s="82">
        <f t="shared" si="253"/>
        <v>2.5269867999999859E-2</v>
      </c>
      <c r="J1439" s="82" t="str">
        <f t="shared" si="254"/>
        <v/>
      </c>
      <c r="K1439" s="82" t="str">
        <f t="shared" si="255"/>
        <v/>
      </c>
      <c r="L1439" s="82" t="str">
        <f t="shared" si="256"/>
        <v/>
      </c>
      <c r="O1439" s="108"/>
      <c r="P1439" s="109"/>
      <c r="Q1439" s="109"/>
      <c r="R1439" s="110"/>
      <c r="S1439" s="110"/>
    </row>
    <row r="1440" spans="1:19" ht="15.75" customHeight="1" x14ac:dyDescent="0.2">
      <c r="A1440" s="211">
        <v>45562</v>
      </c>
      <c r="B1440" s="281">
        <v>1295.2112520000001</v>
      </c>
      <c r="C1440" s="281">
        <v>1440.0795869999999</v>
      </c>
      <c r="D1440" s="281">
        <v>1443.0989750000001</v>
      </c>
      <c r="E1440" s="281">
        <v>1261.8926240000001</v>
      </c>
      <c r="F1440" s="281">
        <v>1417.3038039999999</v>
      </c>
      <c r="G1440" s="82">
        <f t="shared" si="251"/>
        <v>3.3318627999999989E-2</v>
      </c>
      <c r="H1440" s="82">
        <f t="shared" si="252"/>
        <v>2.2775783000000046E-2</v>
      </c>
      <c r="I1440" s="82">
        <f t="shared" si="253"/>
        <v>2.579517100000021E-2</v>
      </c>
      <c r="J1440" s="82" t="str">
        <f t="shared" si="254"/>
        <v/>
      </c>
      <c r="K1440" s="82" t="str">
        <f t="shared" si="255"/>
        <v/>
      </c>
      <c r="L1440" s="82" t="str">
        <f t="shared" si="256"/>
        <v/>
      </c>
      <c r="O1440" s="108"/>
      <c r="P1440" s="109"/>
      <c r="Q1440" s="109"/>
      <c r="R1440" s="110"/>
      <c r="S1440" s="110"/>
    </row>
    <row r="1441" spans="1:19" ht="15.75" customHeight="1" x14ac:dyDescent="0.2">
      <c r="A1441" s="211">
        <v>45565</v>
      </c>
      <c r="B1441" s="281">
        <v>1294.682507</v>
      </c>
      <c r="C1441" s="281">
        <v>1439.2324920000001</v>
      </c>
      <c r="D1441" s="281">
        <v>1442.301226</v>
      </c>
      <c r="E1441" s="281">
        <v>1261.4480579999999</v>
      </c>
      <c r="F1441" s="281">
        <v>1416.804486</v>
      </c>
      <c r="G1441" s="82">
        <f t="shared" si="251"/>
        <v>3.3234449000000041E-2</v>
      </c>
      <c r="H1441" s="82">
        <f t="shared" si="252"/>
        <v>2.2428006000000097E-2</v>
      </c>
      <c r="I1441" s="82">
        <f t="shared" si="253"/>
        <v>2.5496740000000045E-2</v>
      </c>
      <c r="J1441" s="82" t="str">
        <f t="shared" si="254"/>
        <v/>
      </c>
      <c r="K1441" s="82" t="str">
        <f t="shared" si="255"/>
        <v/>
      </c>
      <c r="L1441" s="82" t="str">
        <f t="shared" si="256"/>
        <v/>
      </c>
      <c r="O1441" s="108"/>
      <c r="P1441" s="109"/>
      <c r="Q1441" s="109"/>
      <c r="R1441" s="110"/>
      <c r="S1441" s="110"/>
    </row>
    <row r="1442" spans="1:19" ht="15.75" customHeight="1" x14ac:dyDescent="0.2">
      <c r="A1442" s="211">
        <v>45566</v>
      </c>
      <c r="B1442" s="281">
        <v>1293.681687</v>
      </c>
      <c r="C1442" s="281">
        <v>1437.2590359999999</v>
      </c>
      <c r="D1442" s="281">
        <v>1440.4933799999999</v>
      </c>
      <c r="E1442" s="281">
        <v>1260.6475720000001</v>
      </c>
      <c r="F1442" s="281">
        <v>1415.9054140000001</v>
      </c>
      <c r="G1442" s="82">
        <f t="shared" si="251"/>
        <v>3.3034114999999926E-2</v>
      </c>
      <c r="H1442" s="82">
        <f t="shared" si="252"/>
        <v>2.135362199999986E-2</v>
      </c>
      <c r="I1442" s="82">
        <f t="shared" si="253"/>
        <v>2.4587965999999822E-2</v>
      </c>
      <c r="J1442" s="82" t="str">
        <f t="shared" si="254"/>
        <v/>
      </c>
      <c r="K1442" s="82" t="str">
        <f t="shared" si="255"/>
        <v/>
      </c>
      <c r="L1442" s="82" t="str">
        <f t="shared" si="256"/>
        <v/>
      </c>
      <c r="O1442" s="108"/>
      <c r="P1442" s="109"/>
      <c r="Q1442" s="109"/>
      <c r="R1442" s="110"/>
      <c r="S1442" s="110"/>
    </row>
    <row r="1443" spans="1:19" ht="15.75" customHeight="1" x14ac:dyDescent="0.2">
      <c r="A1443" s="211">
        <v>45567</v>
      </c>
      <c r="B1443" s="281">
        <v>1289.9159669999999</v>
      </c>
      <c r="C1443" s="281">
        <v>1434.781457</v>
      </c>
      <c r="D1443" s="281">
        <v>1437.6734899999999</v>
      </c>
      <c r="E1443" s="281">
        <v>1256.75371</v>
      </c>
      <c r="F1443" s="281">
        <v>1411.5319950000001</v>
      </c>
      <c r="G1443" s="82">
        <f t="shared" si="251"/>
        <v>3.3162256999999952E-2</v>
      </c>
      <c r="H1443" s="82">
        <f t="shared" si="252"/>
        <v>2.3249461999999995E-2</v>
      </c>
      <c r="I1443" s="82">
        <f t="shared" si="253"/>
        <v>2.6141494999999852E-2</v>
      </c>
      <c r="J1443" s="82" t="str">
        <f t="shared" si="254"/>
        <v/>
      </c>
      <c r="K1443" s="82" t="str">
        <f t="shared" si="255"/>
        <v/>
      </c>
      <c r="L1443" s="82" t="str">
        <f t="shared" si="256"/>
        <v/>
      </c>
      <c r="O1443" s="108"/>
      <c r="P1443" s="109"/>
      <c r="Q1443" s="109"/>
      <c r="R1443" s="110"/>
      <c r="S1443" s="110"/>
    </row>
    <row r="1444" spans="1:19" ht="15.75" customHeight="1" x14ac:dyDescent="0.2">
      <c r="A1444" s="211">
        <v>45568</v>
      </c>
      <c r="B1444" s="281">
        <v>1285.8896569999999</v>
      </c>
      <c r="C1444" s="281">
        <v>1430.219642</v>
      </c>
      <c r="D1444" s="281">
        <v>1433.118907</v>
      </c>
      <c r="E1444" s="281">
        <v>1252.472767</v>
      </c>
      <c r="F1444" s="281">
        <v>1406.723823</v>
      </c>
      <c r="G1444" s="82">
        <f t="shared" si="251"/>
        <v>3.341688999999997E-2</v>
      </c>
      <c r="H1444" s="82">
        <f t="shared" si="252"/>
        <v>2.3495818999999984E-2</v>
      </c>
      <c r="I1444" s="82">
        <f t="shared" si="253"/>
        <v>2.6395083999999996E-2</v>
      </c>
      <c r="J1444" s="82" t="str">
        <f t="shared" si="254"/>
        <v/>
      </c>
      <c r="K1444" s="82" t="str">
        <f t="shared" si="255"/>
        <v/>
      </c>
      <c r="L1444" s="82" t="str">
        <f t="shared" si="256"/>
        <v/>
      </c>
      <c r="O1444" s="108"/>
      <c r="P1444" s="109"/>
      <c r="Q1444" s="109"/>
      <c r="R1444" s="110"/>
      <c r="S1444" s="110"/>
    </row>
    <row r="1445" spans="1:19" ht="15.75" customHeight="1" x14ac:dyDescent="0.2">
      <c r="A1445" s="211">
        <v>45569</v>
      </c>
      <c r="B1445" s="281">
        <v>1287.4139270000001</v>
      </c>
      <c r="C1445" s="281">
        <v>1430.3270460000001</v>
      </c>
      <c r="D1445" s="281">
        <v>1433.539595</v>
      </c>
      <c r="E1445" s="281">
        <v>1251.922313</v>
      </c>
      <c r="F1445" s="281">
        <v>1406.105577</v>
      </c>
      <c r="G1445" s="82">
        <f t="shared" si="251"/>
        <v>3.5491614000000025E-2</v>
      </c>
      <c r="H1445" s="82">
        <f t="shared" si="252"/>
        <v>2.4221469000000072E-2</v>
      </c>
      <c r="I1445" s="82">
        <f t="shared" si="253"/>
        <v>2.7434017999999925E-2</v>
      </c>
      <c r="J1445" s="82" t="str">
        <f t="shared" si="254"/>
        <v/>
      </c>
      <c r="K1445" s="82" t="str">
        <f t="shared" si="255"/>
        <v/>
      </c>
      <c r="L1445" s="82" t="str">
        <f t="shared" si="256"/>
        <v/>
      </c>
      <c r="O1445" s="108"/>
      <c r="P1445" s="109"/>
      <c r="Q1445" s="109"/>
      <c r="R1445" s="110"/>
      <c r="S1445" s="110"/>
    </row>
    <row r="1446" spans="1:19" ht="15.75" customHeight="1" x14ac:dyDescent="0.2">
      <c r="A1446" s="211">
        <v>45572</v>
      </c>
      <c r="B1446" s="281">
        <v>1284.050747</v>
      </c>
      <c r="C1446" s="281">
        <v>1427.0074139999999</v>
      </c>
      <c r="D1446" s="281">
        <v>1430.130226</v>
      </c>
      <c r="E1446" s="281">
        <v>1248.891981</v>
      </c>
      <c r="F1446" s="281">
        <v>1402.7020379999999</v>
      </c>
      <c r="G1446" s="82">
        <f t="shared" si="251"/>
        <v>3.5158766000000015E-2</v>
      </c>
      <c r="H1446" s="82">
        <f t="shared" si="252"/>
        <v>2.4305376000000024E-2</v>
      </c>
      <c r="I1446" s="82">
        <f t="shared" si="253"/>
        <v>2.7428188000000089E-2</v>
      </c>
      <c r="J1446" s="82" t="str">
        <f t="shared" si="254"/>
        <v/>
      </c>
      <c r="K1446" s="82" t="str">
        <f t="shared" si="255"/>
        <v/>
      </c>
      <c r="L1446" s="82" t="str">
        <f t="shared" si="256"/>
        <v/>
      </c>
      <c r="O1446" s="108"/>
      <c r="P1446" s="109"/>
      <c r="Q1446" s="109"/>
      <c r="R1446" s="110"/>
      <c r="S1446" s="110"/>
    </row>
    <row r="1447" spans="1:19" ht="15.75" customHeight="1" x14ac:dyDescent="0.2">
      <c r="A1447" s="211">
        <v>45573</v>
      </c>
      <c r="B1447" s="281">
        <v>1287.441151</v>
      </c>
      <c r="C1447" s="281">
        <v>1429.545421</v>
      </c>
      <c r="D1447" s="281">
        <v>1432.9164539999999</v>
      </c>
      <c r="E1447" s="281">
        <v>1251.1605259999999</v>
      </c>
      <c r="F1447" s="281">
        <v>1405.2499700000001</v>
      </c>
      <c r="G1447" s="82">
        <f t="shared" si="251"/>
        <v>3.6280625000000101E-2</v>
      </c>
      <c r="H1447" s="82">
        <f t="shared" si="252"/>
        <v>2.4295450999999958E-2</v>
      </c>
      <c r="I1447" s="82">
        <f t="shared" si="253"/>
        <v>2.7666483999999856E-2</v>
      </c>
      <c r="J1447" s="82" t="str">
        <f t="shared" si="254"/>
        <v/>
      </c>
      <c r="K1447" s="82" t="str">
        <f t="shared" si="255"/>
        <v/>
      </c>
      <c r="L1447" s="82" t="str">
        <f t="shared" si="256"/>
        <v/>
      </c>
      <c r="O1447" s="108"/>
      <c r="P1447" s="109"/>
      <c r="Q1447" s="109"/>
      <c r="R1447" s="110"/>
      <c r="S1447" s="110"/>
    </row>
    <row r="1448" spans="1:19" ht="15.75" customHeight="1" x14ac:dyDescent="0.2">
      <c r="A1448" s="211">
        <v>45574</v>
      </c>
      <c r="B1448" s="281">
        <v>1292.469337</v>
      </c>
      <c r="C1448" s="281">
        <v>1433.3506930000001</v>
      </c>
      <c r="D1448" s="281">
        <v>1437.081805</v>
      </c>
      <c r="E1448" s="281">
        <v>1254.533925</v>
      </c>
      <c r="F1448" s="281">
        <v>1409.0388270000001</v>
      </c>
      <c r="G1448" s="82">
        <f t="shared" si="251"/>
        <v>3.7935412000000043E-2</v>
      </c>
      <c r="H1448" s="82">
        <f t="shared" si="252"/>
        <v>2.4311866000000008E-2</v>
      </c>
      <c r="I1448" s="82">
        <f t="shared" si="253"/>
        <v>2.8042977999999948E-2</v>
      </c>
      <c r="J1448" s="82" t="str">
        <f t="shared" si="254"/>
        <v/>
      </c>
      <c r="K1448" s="82" t="str">
        <f t="shared" si="255"/>
        <v/>
      </c>
      <c r="L1448" s="82" t="str">
        <f t="shared" si="256"/>
        <v/>
      </c>
      <c r="O1448" s="108"/>
      <c r="P1448" s="109"/>
      <c r="Q1448" s="109"/>
      <c r="R1448" s="110"/>
      <c r="S1448" s="110"/>
    </row>
    <row r="1449" spans="1:19" ht="15.75" customHeight="1" x14ac:dyDescent="0.2">
      <c r="A1449" s="211">
        <v>45575</v>
      </c>
      <c r="B1449" s="281">
        <v>1294.608637</v>
      </c>
      <c r="C1449" s="281">
        <v>1435.7872259999999</v>
      </c>
      <c r="D1449" s="281">
        <v>1439.512017</v>
      </c>
      <c r="E1449" s="281">
        <v>1256.8603900000001</v>
      </c>
      <c r="F1449" s="281">
        <v>1411.6518140000001</v>
      </c>
      <c r="G1449" s="82">
        <f t="shared" si="251"/>
        <v>3.7748246999999992E-2</v>
      </c>
      <c r="H1449" s="82">
        <f t="shared" si="252"/>
        <v>2.413541199999986E-2</v>
      </c>
      <c r="I1449" s="82">
        <f t="shared" si="253"/>
        <v>2.7860202999999955E-2</v>
      </c>
      <c r="J1449" s="82" t="str">
        <f t="shared" si="254"/>
        <v/>
      </c>
      <c r="K1449" s="82" t="str">
        <f t="shared" si="255"/>
        <v/>
      </c>
      <c r="L1449" s="82" t="str">
        <f t="shared" si="256"/>
        <v/>
      </c>
      <c r="O1449" s="108"/>
      <c r="P1449" s="109"/>
      <c r="Q1449" s="109"/>
      <c r="R1449" s="110"/>
      <c r="S1449" s="110"/>
    </row>
    <row r="1450" spans="1:19" ht="15.75" customHeight="1" x14ac:dyDescent="0.2">
      <c r="A1450" s="211">
        <v>45576</v>
      </c>
      <c r="B1450" s="281">
        <v>1300.0892670000001</v>
      </c>
      <c r="C1450" s="281">
        <v>1441.7275709999999</v>
      </c>
      <c r="D1450" s="281">
        <v>1445.4950490000001</v>
      </c>
      <c r="E1450" s="281">
        <v>1261.4497570000001</v>
      </c>
      <c r="F1450" s="281">
        <v>1416.8063950000001</v>
      </c>
      <c r="G1450" s="82">
        <f t="shared" si="251"/>
        <v>3.8639509999999974E-2</v>
      </c>
      <c r="H1450" s="82">
        <f t="shared" si="252"/>
        <v>2.4921175999999833E-2</v>
      </c>
      <c r="I1450" s="82">
        <f t="shared" si="253"/>
        <v>2.8688654000000043E-2</v>
      </c>
      <c r="J1450" s="82" t="str">
        <f t="shared" si="254"/>
        <v/>
      </c>
      <c r="K1450" s="82" t="str">
        <f t="shared" si="255"/>
        <v/>
      </c>
      <c r="L1450" s="82" t="str">
        <f t="shared" si="256"/>
        <v/>
      </c>
      <c r="O1450" s="108"/>
      <c r="P1450" s="109"/>
      <c r="Q1450" s="109"/>
      <c r="R1450" s="110"/>
      <c r="S1450" s="110"/>
    </row>
    <row r="1451" spans="1:19" ht="15.75" customHeight="1" x14ac:dyDescent="0.2">
      <c r="A1451" s="211">
        <v>45580</v>
      </c>
      <c r="B1451" s="281">
        <v>1300.793467</v>
      </c>
      <c r="C1451" s="281">
        <v>1441.742671</v>
      </c>
      <c r="D1451" s="281">
        <v>1445.661619</v>
      </c>
      <c r="E1451" s="281">
        <v>1262.478734</v>
      </c>
      <c r="F1451" s="281">
        <v>1417.962098</v>
      </c>
      <c r="G1451" s="82">
        <f t="shared" si="251"/>
        <v>3.8314732999999934E-2</v>
      </c>
      <c r="H1451" s="82">
        <f t="shared" si="252"/>
        <v>2.3780573000000003E-2</v>
      </c>
      <c r="I1451" s="82">
        <f t="shared" si="253"/>
        <v>2.7699521000000005E-2</v>
      </c>
      <c r="J1451" s="82" t="str">
        <f t="shared" si="254"/>
        <v/>
      </c>
      <c r="K1451" s="82" t="str">
        <f t="shared" si="255"/>
        <v/>
      </c>
      <c r="L1451" s="82" t="str">
        <f t="shared" si="256"/>
        <v/>
      </c>
      <c r="O1451" s="108"/>
      <c r="P1451" s="109"/>
      <c r="Q1451" s="109"/>
      <c r="R1451" s="110"/>
      <c r="S1451" s="110"/>
    </row>
    <row r="1452" spans="1:19" ht="15.75" customHeight="1" x14ac:dyDescent="0.2">
      <c r="A1452" s="211">
        <v>45581</v>
      </c>
      <c r="B1452" s="281">
        <v>1304.3219369999999</v>
      </c>
      <c r="C1452" s="281">
        <v>1446.0986049999999</v>
      </c>
      <c r="D1452" s="281">
        <v>1449.9413280000001</v>
      </c>
      <c r="E1452" s="281">
        <v>1266.2126559999999</v>
      </c>
      <c r="F1452" s="281">
        <v>1422.1558789999999</v>
      </c>
      <c r="G1452" s="82">
        <f t="shared" si="251"/>
        <v>3.8109281000000009E-2</v>
      </c>
      <c r="H1452" s="82">
        <f t="shared" si="252"/>
        <v>2.3942725999999994E-2</v>
      </c>
      <c r="I1452" s="82">
        <f t="shared" si="253"/>
        <v>2.7785449000000198E-2</v>
      </c>
      <c r="J1452" s="82" t="str">
        <f t="shared" si="254"/>
        <v/>
      </c>
      <c r="K1452" s="82" t="str">
        <f t="shared" si="255"/>
        <v/>
      </c>
      <c r="L1452" s="82" t="str">
        <f t="shared" si="256"/>
        <v/>
      </c>
      <c r="O1452" s="108"/>
      <c r="P1452" s="109"/>
      <c r="Q1452" s="109"/>
      <c r="R1452" s="110"/>
      <c r="S1452" s="110"/>
    </row>
    <row r="1453" spans="1:19" ht="15.75" customHeight="1" x14ac:dyDescent="0.2">
      <c r="A1453" s="211">
        <v>45582</v>
      </c>
      <c r="B1453" s="281">
        <v>1305.0263970000001</v>
      </c>
      <c r="C1453" s="281">
        <v>1445.5865470000001</v>
      </c>
      <c r="D1453" s="281">
        <v>1449.683659</v>
      </c>
      <c r="E1453" s="281">
        <v>1265.960738</v>
      </c>
      <c r="F1453" s="281">
        <v>1421.872936</v>
      </c>
      <c r="G1453" s="82">
        <f t="shared" si="251"/>
        <v>3.9065659000000093E-2</v>
      </c>
      <c r="H1453" s="82">
        <f t="shared" si="252"/>
        <v>2.3713611000000127E-2</v>
      </c>
      <c r="I1453" s="82">
        <f t="shared" si="253"/>
        <v>2.7810723000000051E-2</v>
      </c>
      <c r="J1453" s="82" t="str">
        <f t="shared" si="254"/>
        <v/>
      </c>
      <c r="K1453" s="82" t="str">
        <f t="shared" si="255"/>
        <v/>
      </c>
      <c r="L1453" s="82" t="str">
        <f t="shared" si="256"/>
        <v/>
      </c>
      <c r="O1453" s="108"/>
      <c r="P1453" s="109"/>
      <c r="Q1453" s="109"/>
      <c r="R1453" s="110"/>
      <c r="S1453" s="110"/>
    </row>
    <row r="1454" spans="1:19" ht="15.75" customHeight="1" x14ac:dyDescent="0.2">
      <c r="A1454" s="211">
        <v>45583</v>
      </c>
      <c r="B1454" s="281">
        <v>1309.0323069999999</v>
      </c>
      <c r="C1454" s="281">
        <v>1450.5193549999999</v>
      </c>
      <c r="D1454" s="281">
        <v>1454.5323719999999</v>
      </c>
      <c r="E1454" s="281">
        <v>1269.4896590000001</v>
      </c>
      <c r="F1454" s="281">
        <v>1425.836468</v>
      </c>
      <c r="G1454" s="82">
        <f t="shared" si="251"/>
        <v>3.9542647999999875E-2</v>
      </c>
      <c r="H1454" s="82">
        <f t="shared" si="252"/>
        <v>2.4682886999999938E-2</v>
      </c>
      <c r="I1454" s="82">
        <f t="shared" si="253"/>
        <v>2.8695903999999928E-2</v>
      </c>
      <c r="J1454" s="82" t="str">
        <f t="shared" si="254"/>
        <v/>
      </c>
      <c r="K1454" s="82" t="str">
        <f t="shared" si="255"/>
        <v/>
      </c>
      <c r="L1454" s="82" t="str">
        <f t="shared" si="256"/>
        <v/>
      </c>
      <c r="O1454" s="108"/>
      <c r="P1454" s="109"/>
      <c r="Q1454" s="109"/>
      <c r="R1454" s="110"/>
      <c r="S1454" s="110"/>
    </row>
    <row r="1455" spans="1:19" ht="15.75" customHeight="1" x14ac:dyDescent="0.2">
      <c r="A1455" s="211">
        <v>45586</v>
      </c>
      <c r="B1455" s="281">
        <v>1302.9176769999999</v>
      </c>
      <c r="C1455" s="281">
        <v>1442.9710620000001</v>
      </c>
      <c r="D1455" s="281">
        <v>1447.1161179999999</v>
      </c>
      <c r="E1455" s="281">
        <v>1262.4599109999999</v>
      </c>
      <c r="F1455" s="281">
        <v>1417.9409559999999</v>
      </c>
      <c r="G1455" s="82">
        <f t="shared" si="251"/>
        <v>4.0457765999999992E-2</v>
      </c>
      <c r="H1455" s="82">
        <f t="shared" si="252"/>
        <v>2.5030106000000159E-2</v>
      </c>
      <c r="I1455" s="82">
        <f t="shared" si="253"/>
        <v>2.9175162000000001E-2</v>
      </c>
      <c r="J1455" s="82" t="str">
        <f t="shared" si="254"/>
        <v/>
      </c>
      <c r="K1455" s="82" t="str">
        <f t="shared" si="255"/>
        <v/>
      </c>
      <c r="L1455" s="82" t="str">
        <f t="shared" si="256"/>
        <v/>
      </c>
      <c r="O1455" s="108"/>
      <c r="P1455" s="109"/>
      <c r="Q1455" s="109"/>
      <c r="R1455" s="110"/>
      <c r="S1455" s="110"/>
    </row>
    <row r="1456" spans="1:19" ht="15.75" customHeight="1" x14ac:dyDescent="0.2">
      <c r="A1456" s="211">
        <v>45587</v>
      </c>
      <c r="B1456" s="281">
        <v>1302.440484</v>
      </c>
      <c r="C1456" s="281">
        <v>1442.5088720000001</v>
      </c>
      <c r="D1456" s="281">
        <v>1446.6394740000001</v>
      </c>
      <c r="E1456" s="281">
        <v>1262.3722749999999</v>
      </c>
      <c r="F1456" s="281">
        <v>1417.842527</v>
      </c>
      <c r="G1456" s="82">
        <f t="shared" si="251"/>
        <v>4.0068209000000021E-2</v>
      </c>
      <c r="H1456" s="82">
        <f t="shared" si="252"/>
        <v>2.4666345000000093E-2</v>
      </c>
      <c r="I1456" s="82">
        <f t="shared" si="253"/>
        <v>2.8796947000000045E-2</v>
      </c>
      <c r="J1456" s="82" t="str">
        <f t="shared" si="254"/>
        <v/>
      </c>
      <c r="K1456" s="82" t="str">
        <f t="shared" si="255"/>
        <v/>
      </c>
      <c r="L1456" s="82" t="str">
        <f t="shared" si="256"/>
        <v/>
      </c>
      <c r="O1456" s="108"/>
      <c r="P1456" s="109"/>
      <c r="Q1456" s="109"/>
      <c r="R1456" s="110"/>
      <c r="S1456" s="110"/>
    </row>
    <row r="1457" spans="1:19" ht="15.75" customHeight="1" x14ac:dyDescent="0.2">
      <c r="A1457" s="211">
        <v>45588</v>
      </c>
      <c r="B1457" s="281">
        <v>1296.349346</v>
      </c>
      <c r="C1457" s="281">
        <v>1436.4314420000001</v>
      </c>
      <c r="D1457" s="281">
        <v>1440.4122339999999</v>
      </c>
      <c r="E1457" s="281">
        <v>1257.26053</v>
      </c>
      <c r="F1457" s="281">
        <v>1412.101234</v>
      </c>
      <c r="G1457" s="82">
        <f t="shared" si="251"/>
        <v>3.908881599999995E-2</v>
      </c>
      <c r="H1457" s="82">
        <f t="shared" si="252"/>
        <v>2.4330208000000086E-2</v>
      </c>
      <c r="I1457" s="82">
        <f t="shared" si="253"/>
        <v>2.8310999999999923E-2</v>
      </c>
      <c r="J1457" s="82" t="str">
        <f t="shared" si="254"/>
        <v/>
      </c>
      <c r="K1457" s="82" t="str">
        <f t="shared" si="255"/>
        <v/>
      </c>
      <c r="L1457" s="82" t="str">
        <f t="shared" si="256"/>
        <v/>
      </c>
      <c r="O1457" s="108"/>
      <c r="P1457" s="109"/>
      <c r="Q1457" s="109"/>
      <c r="R1457" s="110"/>
      <c r="S1457" s="110"/>
    </row>
    <row r="1458" spans="1:19" ht="15.75" customHeight="1" x14ac:dyDescent="0.2">
      <c r="A1458" s="211">
        <v>45589</v>
      </c>
      <c r="B1458" s="281">
        <v>1298.813607</v>
      </c>
      <c r="C1458" s="281">
        <v>1438.451509</v>
      </c>
      <c r="D1458" s="281">
        <v>1442.5785000000001</v>
      </c>
      <c r="E1458" s="281">
        <v>1259.450008</v>
      </c>
      <c r="F1458" s="281">
        <v>1414.5603619999999</v>
      </c>
      <c r="G1458" s="82">
        <f t="shared" si="251"/>
        <v>3.936359900000002E-2</v>
      </c>
      <c r="H1458" s="82">
        <f t="shared" si="252"/>
        <v>2.3891147000000047E-2</v>
      </c>
      <c r="I1458" s="82">
        <f t="shared" si="253"/>
        <v>2.8018138000000137E-2</v>
      </c>
      <c r="J1458" s="82" t="str">
        <f t="shared" si="254"/>
        <v/>
      </c>
      <c r="K1458" s="82" t="str">
        <f t="shared" si="255"/>
        <v/>
      </c>
      <c r="L1458" s="82" t="str">
        <f t="shared" si="256"/>
        <v/>
      </c>
      <c r="O1458" s="108"/>
      <c r="P1458" s="109"/>
      <c r="Q1458" s="109"/>
      <c r="R1458" s="110"/>
      <c r="S1458" s="110"/>
    </row>
    <row r="1459" spans="1:19" ht="15.75" customHeight="1" x14ac:dyDescent="0.2">
      <c r="A1459" s="211">
        <v>45590</v>
      </c>
      <c r="B1459" s="281">
        <v>1298.986079</v>
      </c>
      <c r="C1459" s="281">
        <v>1438.51234</v>
      </c>
      <c r="D1459" s="281">
        <v>1442.665281</v>
      </c>
      <c r="E1459" s="281">
        <v>1259.0047070000001</v>
      </c>
      <c r="F1459" s="281">
        <v>1414.060219</v>
      </c>
      <c r="G1459" s="82">
        <f t="shared" si="251"/>
        <v>3.9981371999999966E-2</v>
      </c>
      <c r="H1459" s="82">
        <f t="shared" si="252"/>
        <v>2.4452121000000035E-2</v>
      </c>
      <c r="I1459" s="82">
        <f t="shared" si="253"/>
        <v>2.8605062000000091E-2</v>
      </c>
      <c r="J1459" s="82" t="str">
        <f t="shared" si="254"/>
        <v/>
      </c>
      <c r="K1459" s="82" t="str">
        <f t="shared" si="255"/>
        <v/>
      </c>
      <c r="L1459" s="82" t="str">
        <f t="shared" si="256"/>
        <v/>
      </c>
      <c r="O1459" s="108"/>
      <c r="P1459" s="109"/>
      <c r="Q1459" s="109"/>
      <c r="R1459" s="110"/>
      <c r="S1459" s="110"/>
    </row>
    <row r="1460" spans="1:19" ht="15.75" customHeight="1" x14ac:dyDescent="0.2">
      <c r="A1460" s="211">
        <v>45593</v>
      </c>
      <c r="B1460" s="281">
        <v>1300.0014180000001</v>
      </c>
      <c r="C1460" s="281">
        <v>1438.253485</v>
      </c>
      <c r="D1460" s="281">
        <v>1442.679578</v>
      </c>
      <c r="E1460" s="281">
        <v>1259.427064</v>
      </c>
      <c r="F1460" s="281">
        <v>1414.534592</v>
      </c>
      <c r="G1460" s="82">
        <f t="shared" si="251"/>
        <v>4.0574354000000083E-2</v>
      </c>
      <c r="H1460" s="82">
        <f t="shared" si="252"/>
        <v>2.371889299999998E-2</v>
      </c>
      <c r="I1460" s="82">
        <f t="shared" si="253"/>
        <v>2.8144986000000018E-2</v>
      </c>
      <c r="J1460" s="82" t="str">
        <f t="shared" si="254"/>
        <v/>
      </c>
      <c r="K1460" s="82" t="str">
        <f t="shared" si="255"/>
        <v/>
      </c>
      <c r="L1460" s="82" t="str">
        <f t="shared" si="256"/>
        <v/>
      </c>
      <c r="O1460" s="108"/>
      <c r="P1460" s="109"/>
      <c r="Q1460" s="109"/>
      <c r="R1460" s="110"/>
      <c r="S1460" s="110"/>
    </row>
    <row r="1461" spans="1:19" ht="15.75" customHeight="1" x14ac:dyDescent="0.2">
      <c r="A1461" s="211">
        <v>45594</v>
      </c>
      <c r="B1461" s="281">
        <v>1300.7085199999999</v>
      </c>
      <c r="C1461" s="281">
        <v>1438.9029310000001</v>
      </c>
      <c r="D1461" s="281">
        <v>1443.3573550000001</v>
      </c>
      <c r="E1461" s="281">
        <v>1259.633288</v>
      </c>
      <c r="F1461" s="281">
        <v>1414.7662150000001</v>
      </c>
      <c r="G1461" s="82">
        <f t="shared" si="251"/>
        <v>4.1075231999999913E-2</v>
      </c>
      <c r="H1461" s="82">
        <f t="shared" si="252"/>
        <v>2.4136715999999978E-2</v>
      </c>
      <c r="I1461" s="82">
        <f t="shared" si="253"/>
        <v>2.8591139999999994E-2</v>
      </c>
      <c r="J1461" s="82" t="str">
        <f t="shared" si="254"/>
        <v/>
      </c>
      <c r="K1461" s="82" t="str">
        <f t="shared" si="255"/>
        <v/>
      </c>
      <c r="L1461" s="82" t="str">
        <f t="shared" si="256"/>
        <v/>
      </c>
      <c r="O1461" s="108"/>
      <c r="P1461" s="109"/>
      <c r="Q1461" s="109"/>
      <c r="R1461" s="110"/>
      <c r="S1461" s="110"/>
    </row>
    <row r="1462" spans="1:19" ht="15.75" customHeight="1" x14ac:dyDescent="0.2">
      <c r="A1462" s="211">
        <v>45595</v>
      </c>
      <c r="B1462" s="281">
        <v>1298.4110909999999</v>
      </c>
      <c r="C1462" s="281">
        <v>1436.4549010000001</v>
      </c>
      <c r="D1462" s="281">
        <v>1440.8832150000001</v>
      </c>
      <c r="E1462" s="281">
        <v>1258.097393</v>
      </c>
      <c r="F1462" s="281">
        <v>1413.041162</v>
      </c>
      <c r="G1462" s="82">
        <f t="shared" si="251"/>
        <v>4.0313697999999933E-2</v>
      </c>
      <c r="H1462" s="82">
        <f t="shared" si="252"/>
        <v>2.3413739000000079E-2</v>
      </c>
      <c r="I1462" s="82">
        <f t="shared" si="253"/>
        <v>2.7842053000000078E-2</v>
      </c>
      <c r="J1462" s="82" t="str">
        <f t="shared" si="254"/>
        <v/>
      </c>
      <c r="K1462" s="82" t="str">
        <f t="shared" si="255"/>
        <v/>
      </c>
      <c r="L1462" s="82" t="str">
        <f t="shared" si="256"/>
        <v/>
      </c>
      <c r="O1462" s="108"/>
      <c r="P1462" s="109"/>
      <c r="Q1462" s="109"/>
      <c r="R1462" s="110"/>
      <c r="S1462" s="110"/>
    </row>
    <row r="1463" spans="1:19" ht="15.75" customHeight="1" x14ac:dyDescent="0.2">
      <c r="A1463" s="211">
        <v>45596</v>
      </c>
      <c r="B1463" s="281">
        <v>1293.4996739999999</v>
      </c>
      <c r="C1463" s="281">
        <v>1432.8112880000001</v>
      </c>
      <c r="D1463" s="281">
        <v>1436.8735839999999</v>
      </c>
      <c r="E1463" s="281">
        <v>1256.5920719999999</v>
      </c>
      <c r="F1463" s="281">
        <v>1411.350451</v>
      </c>
      <c r="G1463" s="82">
        <f t="shared" si="251"/>
        <v>3.6907601999999998E-2</v>
      </c>
      <c r="H1463" s="82">
        <f t="shared" si="252"/>
        <v>2.1460837000000083E-2</v>
      </c>
      <c r="I1463" s="82">
        <f t="shared" si="253"/>
        <v>2.5523132999999917E-2</v>
      </c>
      <c r="J1463" s="82" t="str">
        <f t="shared" si="254"/>
        <v/>
      </c>
      <c r="K1463" s="82" t="str">
        <f t="shared" si="255"/>
        <v/>
      </c>
      <c r="L1463" s="82" t="str">
        <f t="shared" si="256"/>
        <v/>
      </c>
      <c r="O1463" s="108"/>
      <c r="P1463" s="109"/>
      <c r="Q1463" s="109"/>
      <c r="R1463" s="110"/>
      <c r="S1463" s="110"/>
    </row>
    <row r="1464" spans="1:19" ht="15.75" customHeight="1" x14ac:dyDescent="0.2">
      <c r="A1464" s="211">
        <v>45597</v>
      </c>
      <c r="B1464" s="281">
        <v>1294.492184</v>
      </c>
      <c r="C1464" s="281">
        <v>1433.5251929999999</v>
      </c>
      <c r="D1464" s="281">
        <v>1437.6658259999999</v>
      </c>
      <c r="E1464" s="281">
        <v>1256.0730370000001</v>
      </c>
      <c r="F1464" s="281">
        <v>1410.7674919999999</v>
      </c>
      <c r="G1464" s="82">
        <f t="shared" si="251"/>
        <v>3.8419146999999841E-2</v>
      </c>
      <c r="H1464" s="82">
        <f t="shared" si="252"/>
        <v>2.2757700999999998E-2</v>
      </c>
      <c r="I1464" s="82">
        <f t="shared" si="253"/>
        <v>2.6898333999999979E-2</v>
      </c>
      <c r="J1464" s="82" t="str">
        <f t="shared" si="254"/>
        <v/>
      </c>
      <c r="K1464" s="82" t="str">
        <f t="shared" si="255"/>
        <v/>
      </c>
      <c r="L1464" s="82" t="str">
        <f t="shared" si="256"/>
        <v/>
      </c>
      <c r="O1464" s="108"/>
      <c r="P1464" s="109"/>
      <c r="Q1464" s="109"/>
      <c r="R1464" s="110"/>
      <c r="S1464" s="110"/>
    </row>
    <row r="1465" spans="1:19" ht="15.75" customHeight="1" x14ac:dyDescent="0.2">
      <c r="A1465" s="211">
        <v>45600</v>
      </c>
      <c r="B1465" s="281">
        <v>1293.943624</v>
      </c>
      <c r="C1465" s="281">
        <v>1433.9333360000001</v>
      </c>
      <c r="D1465" s="281">
        <v>1437.8740419999999</v>
      </c>
      <c r="E1465" s="281">
        <v>1256.8206029999999</v>
      </c>
      <c r="F1465" s="281">
        <v>1411.6071260000001</v>
      </c>
      <c r="G1465" s="82">
        <f t="shared" si="251"/>
        <v>3.712302100000011E-2</v>
      </c>
      <c r="H1465" s="82">
        <f t="shared" si="252"/>
        <v>2.2326209999999947E-2</v>
      </c>
      <c r="I1465" s="82">
        <f t="shared" si="253"/>
        <v>2.626691599999981E-2</v>
      </c>
      <c r="J1465" s="82" t="str">
        <f t="shared" si="254"/>
        <v/>
      </c>
      <c r="K1465" s="82" t="str">
        <f t="shared" si="255"/>
        <v/>
      </c>
      <c r="L1465" s="82" t="str">
        <f t="shared" si="256"/>
        <v/>
      </c>
      <c r="O1465" s="108"/>
      <c r="P1465" s="109"/>
      <c r="Q1465" s="109"/>
      <c r="R1465" s="110"/>
      <c r="S1465" s="110"/>
    </row>
    <row r="1466" spans="1:19" ht="15.75" customHeight="1" x14ac:dyDescent="0.2">
      <c r="A1466" s="211">
        <v>45601</v>
      </c>
      <c r="B1466" s="281">
        <v>1299.0269740000001</v>
      </c>
      <c r="C1466" s="281">
        <v>1439.617927</v>
      </c>
      <c r="D1466" s="281">
        <v>1443.564108</v>
      </c>
      <c r="E1466" s="281">
        <v>1260.9556279999999</v>
      </c>
      <c r="F1466" s="281">
        <v>1416.2514100000001</v>
      </c>
      <c r="G1466" s="82">
        <f t="shared" si="251"/>
        <v>3.8071346000000179E-2</v>
      </c>
      <c r="H1466" s="82">
        <f t="shared" si="252"/>
        <v>2.336651699999993E-2</v>
      </c>
      <c r="I1466" s="82">
        <f t="shared" si="253"/>
        <v>2.7312697999999955E-2</v>
      </c>
      <c r="J1466" s="82" t="str">
        <f t="shared" si="254"/>
        <v/>
      </c>
      <c r="K1466" s="82" t="str">
        <f t="shared" si="255"/>
        <v/>
      </c>
      <c r="L1466" s="82" t="str">
        <f t="shared" si="256"/>
        <v/>
      </c>
      <c r="O1466" s="108"/>
      <c r="P1466" s="109"/>
      <c r="Q1466" s="109"/>
      <c r="R1466" s="110"/>
      <c r="S1466" s="110"/>
    </row>
    <row r="1467" spans="1:19" ht="15.75" customHeight="1" x14ac:dyDescent="0.2">
      <c r="A1467" s="211">
        <v>45602</v>
      </c>
      <c r="B1467" s="281">
        <v>1308.4819640000001</v>
      </c>
      <c r="C1467" s="281">
        <v>1446.3429149999999</v>
      </c>
      <c r="D1467" s="281">
        <v>1451.050178</v>
      </c>
      <c r="E1467" s="281">
        <v>1265.4668879999999</v>
      </c>
      <c r="F1467" s="281">
        <v>1421.3182650000001</v>
      </c>
      <c r="G1467" s="82">
        <f t="shared" si="251"/>
        <v>4.3015076000000138E-2</v>
      </c>
      <c r="H1467" s="82">
        <f t="shared" si="252"/>
        <v>2.5024649999999839E-2</v>
      </c>
      <c r="I1467" s="82">
        <f t="shared" si="253"/>
        <v>2.973191299999985E-2</v>
      </c>
      <c r="J1467" s="82" t="str">
        <f t="shared" si="254"/>
        <v/>
      </c>
      <c r="K1467" s="82" t="str">
        <f t="shared" si="255"/>
        <v/>
      </c>
      <c r="L1467" s="82" t="str">
        <f t="shared" si="256"/>
        <v/>
      </c>
      <c r="O1467" s="108"/>
      <c r="P1467" s="109"/>
      <c r="Q1467" s="109"/>
      <c r="R1467" s="110"/>
      <c r="S1467" s="110"/>
    </row>
    <row r="1468" spans="1:19" ht="15.75" customHeight="1" x14ac:dyDescent="0.2">
      <c r="A1468" s="211">
        <v>45603</v>
      </c>
      <c r="B1468" s="281">
        <v>1316.4917539999999</v>
      </c>
      <c r="C1468" s="281">
        <v>1455.159893</v>
      </c>
      <c r="D1468" s="281">
        <v>1459.9031359999999</v>
      </c>
      <c r="E1468" s="281">
        <v>1273.9626109999999</v>
      </c>
      <c r="F1468" s="281">
        <v>1430.8602969999999</v>
      </c>
      <c r="G1468" s="82">
        <f t="shared" si="251"/>
        <v>4.2529142999999978E-2</v>
      </c>
      <c r="H1468" s="82">
        <f t="shared" si="252"/>
        <v>2.4299596000000066E-2</v>
      </c>
      <c r="I1468" s="82">
        <f t="shared" si="253"/>
        <v>2.9042838999999959E-2</v>
      </c>
      <c r="J1468" s="82" t="str">
        <f t="shared" si="254"/>
        <v/>
      </c>
      <c r="K1468" s="82" t="str">
        <f t="shared" si="255"/>
        <v/>
      </c>
      <c r="L1468" s="82" t="str">
        <f t="shared" si="256"/>
        <v/>
      </c>
      <c r="O1468" s="108"/>
      <c r="P1468" s="109"/>
      <c r="Q1468" s="109"/>
      <c r="R1468" s="110"/>
      <c r="S1468" s="110"/>
    </row>
    <row r="1469" spans="1:19" ht="15.75" customHeight="1" x14ac:dyDescent="0.2">
      <c r="A1469" s="211">
        <v>45604</v>
      </c>
      <c r="B1469" s="281">
        <v>1319.7143819999999</v>
      </c>
      <c r="C1469" s="281">
        <v>1457.8307580000001</v>
      </c>
      <c r="D1469" s="281">
        <v>1462.7595080000001</v>
      </c>
      <c r="E1469" s="281">
        <v>1276.4227249999999</v>
      </c>
      <c r="F1469" s="281">
        <v>1433.623392</v>
      </c>
      <c r="G1469" s="82">
        <f t="shared" si="251"/>
        <v>4.3291656999999983E-2</v>
      </c>
      <c r="H1469" s="82">
        <f t="shared" si="252"/>
        <v>2.4207366000000091E-2</v>
      </c>
      <c r="I1469" s="82">
        <f t="shared" si="253"/>
        <v>2.9136116000000128E-2</v>
      </c>
      <c r="J1469" s="82" t="str">
        <f t="shared" si="254"/>
        <v/>
      </c>
      <c r="K1469" s="82" t="str">
        <f t="shared" si="255"/>
        <v/>
      </c>
      <c r="L1469" s="82" t="str">
        <f t="shared" si="256"/>
        <v/>
      </c>
      <c r="O1469" s="108"/>
      <c r="P1469" s="109"/>
      <c r="Q1469" s="109"/>
      <c r="R1469" s="110"/>
      <c r="S1469" s="110"/>
    </row>
    <row r="1470" spans="1:19" ht="15.75" customHeight="1" x14ac:dyDescent="0.2">
      <c r="A1470" s="211">
        <v>45607</v>
      </c>
      <c r="B1470" s="281">
        <v>1319.3435320000001</v>
      </c>
      <c r="C1470" s="281">
        <v>1457.2065930000001</v>
      </c>
      <c r="D1470" s="281">
        <v>1462.1758130000001</v>
      </c>
      <c r="E1470" s="281">
        <v>1275.9952820000001</v>
      </c>
      <c r="F1470" s="281">
        <v>1433.1433059999999</v>
      </c>
      <c r="G1470" s="82">
        <f t="shared" si="251"/>
        <v>4.3348250000000005E-2</v>
      </c>
      <c r="H1470" s="82">
        <f t="shared" si="252"/>
        <v>2.4063287000000173E-2</v>
      </c>
      <c r="I1470" s="82">
        <f t="shared" si="253"/>
        <v>2.9032507000000124E-2</v>
      </c>
      <c r="J1470" s="82" t="str">
        <f t="shared" si="254"/>
        <v/>
      </c>
      <c r="K1470" s="82" t="str">
        <f t="shared" si="255"/>
        <v/>
      </c>
      <c r="L1470" s="82" t="str">
        <f t="shared" si="256"/>
        <v/>
      </c>
      <c r="O1470" s="108"/>
      <c r="P1470" s="109"/>
      <c r="Q1470" s="109"/>
      <c r="R1470" s="110"/>
      <c r="S1470" s="110"/>
    </row>
    <row r="1471" spans="1:19" ht="15.75" customHeight="1" x14ac:dyDescent="0.2">
      <c r="A1471" s="211">
        <v>45608</v>
      </c>
      <c r="B1471" s="281">
        <v>1314.0125210000001</v>
      </c>
      <c r="C1471" s="281">
        <v>1450.4623360000001</v>
      </c>
      <c r="D1471" s="281">
        <v>1455.57854</v>
      </c>
      <c r="E1471" s="281">
        <v>1270.5834460000001</v>
      </c>
      <c r="F1471" s="281">
        <v>1427.064963</v>
      </c>
      <c r="G1471" s="82">
        <f t="shared" si="251"/>
        <v>4.3429075000000011E-2</v>
      </c>
      <c r="H1471" s="82">
        <f t="shared" si="252"/>
        <v>2.3397373000000016E-2</v>
      </c>
      <c r="I1471" s="82">
        <f t="shared" si="253"/>
        <v>2.8513576999999943E-2</v>
      </c>
      <c r="J1471" s="82" t="str">
        <f t="shared" si="254"/>
        <v/>
      </c>
      <c r="K1471" s="82" t="str">
        <f t="shared" si="255"/>
        <v/>
      </c>
      <c r="L1471" s="82" t="str">
        <f t="shared" si="256"/>
        <v/>
      </c>
      <c r="O1471" s="108"/>
      <c r="P1471" s="109"/>
      <c r="Q1471" s="109"/>
      <c r="R1471" s="110"/>
      <c r="S1471" s="110"/>
    </row>
    <row r="1472" spans="1:19" ht="15.75" customHeight="1" x14ac:dyDescent="0.2">
      <c r="A1472" s="211">
        <v>45609</v>
      </c>
      <c r="B1472" s="281">
        <v>1313.034942</v>
      </c>
      <c r="C1472" s="281">
        <v>1449.323995</v>
      </c>
      <c r="D1472" s="281">
        <v>1454.447954</v>
      </c>
      <c r="E1472" s="281">
        <v>1269.2918979999999</v>
      </c>
      <c r="F1472" s="281">
        <v>1425.6143520000001</v>
      </c>
      <c r="G1472" s="82">
        <f t="shared" si="251"/>
        <v>4.3743044000000057E-2</v>
      </c>
      <c r="H1472" s="82">
        <f t="shared" si="252"/>
        <v>2.3709642999999916E-2</v>
      </c>
      <c r="I1472" s="82">
        <f t="shared" si="253"/>
        <v>2.8833601999999927E-2</v>
      </c>
      <c r="J1472" s="82" t="str">
        <f t="shared" si="254"/>
        <v/>
      </c>
      <c r="K1472" s="82" t="str">
        <f t="shared" si="255"/>
        <v/>
      </c>
      <c r="L1472" s="82" t="str">
        <f t="shared" si="256"/>
        <v/>
      </c>
      <c r="O1472" s="108"/>
      <c r="P1472" s="109"/>
      <c r="Q1472" s="109"/>
      <c r="R1472" s="110"/>
      <c r="S1472" s="110"/>
    </row>
    <row r="1473" spans="1:19" ht="15.75" customHeight="1" x14ac:dyDescent="0.2">
      <c r="A1473" s="211">
        <v>45610</v>
      </c>
      <c r="B1473" s="281">
        <v>1314.7433719999999</v>
      </c>
      <c r="C1473" s="281">
        <v>1450.579487</v>
      </c>
      <c r="D1473" s="281">
        <v>1455.833093</v>
      </c>
      <c r="E1473" s="281">
        <v>1271.178964</v>
      </c>
      <c r="F1473" s="281">
        <v>1427.733823</v>
      </c>
      <c r="G1473" s="82">
        <f t="shared" si="251"/>
        <v>4.3564407999999957E-2</v>
      </c>
      <c r="H1473" s="82">
        <f t="shared" si="252"/>
        <v>2.2845663999999943E-2</v>
      </c>
      <c r="I1473" s="82">
        <f t="shared" si="253"/>
        <v>2.8099269999999933E-2</v>
      </c>
      <c r="J1473" s="82" t="str">
        <f t="shared" si="254"/>
        <v/>
      </c>
      <c r="K1473" s="82" t="str">
        <f t="shared" si="255"/>
        <v/>
      </c>
      <c r="L1473" s="82" t="str">
        <f t="shared" si="256"/>
        <v/>
      </c>
      <c r="O1473" s="108"/>
      <c r="P1473" s="109"/>
      <c r="Q1473" s="109"/>
      <c r="R1473" s="110"/>
      <c r="S1473" s="110"/>
    </row>
    <row r="1474" spans="1:19" ht="15.75" customHeight="1" x14ac:dyDescent="0.2">
      <c r="A1474" s="211">
        <v>45611</v>
      </c>
      <c r="B1474" s="281">
        <v>1310.480763</v>
      </c>
      <c r="C1474" s="281">
        <v>1445.664336</v>
      </c>
      <c r="D1474" s="281">
        <v>1450.942303</v>
      </c>
      <c r="E1474" s="281">
        <v>1267.4741160000001</v>
      </c>
      <c r="F1474" s="281">
        <v>1423.5726970000001</v>
      </c>
      <c r="G1474" s="82">
        <f t="shared" si="251"/>
        <v>4.3006646999999933E-2</v>
      </c>
      <c r="H1474" s="82">
        <f t="shared" si="252"/>
        <v>2.2091638999999986E-2</v>
      </c>
      <c r="I1474" s="82">
        <f t="shared" si="253"/>
        <v>2.7369605999999977E-2</v>
      </c>
      <c r="J1474" s="82" t="str">
        <f t="shared" si="254"/>
        <v/>
      </c>
      <c r="K1474" s="82" t="str">
        <f t="shared" si="255"/>
        <v/>
      </c>
      <c r="L1474" s="82" t="str">
        <f t="shared" si="256"/>
        <v/>
      </c>
      <c r="O1474" s="108"/>
      <c r="P1474" s="109"/>
      <c r="Q1474" s="109"/>
      <c r="R1474" s="110"/>
      <c r="S1474" s="110"/>
    </row>
    <row r="1475" spans="1:19" ht="15.75" customHeight="1" x14ac:dyDescent="0.2">
      <c r="A1475" s="211">
        <v>45614</v>
      </c>
      <c r="B1475" s="281">
        <v>1311.3805609999999</v>
      </c>
      <c r="C1475" s="281">
        <v>1446.976146</v>
      </c>
      <c r="D1475" s="281">
        <v>1452.195455</v>
      </c>
      <c r="E1475" s="281">
        <v>1268.401423</v>
      </c>
      <c r="F1475" s="281">
        <v>1424.614208</v>
      </c>
      <c r="G1475" s="82">
        <f t="shared" ref="G1475:G1538" si="257">IF((B1475-$E1475)/1000 &gt; 0, (B1475-$E1475)/1000, "")</f>
        <v>4.2979137999999924E-2</v>
      </c>
      <c r="H1475" s="82">
        <f t="shared" ref="H1475:H1538" si="258">IF((C1475-$F1475)/1000 &gt; 0, (C1475-$F1475)/1000, "")</f>
        <v>2.2361938000000008E-2</v>
      </c>
      <c r="I1475" s="82">
        <f t="shared" ref="I1475:I1538" si="259">IF((D1475-$F1475)/1000 &gt; 0, (D1475-$F1475)/1000, "")</f>
        <v>2.7581247000000076E-2</v>
      </c>
      <c r="J1475" s="82" t="str">
        <f t="shared" ref="J1475:J1538" si="260">IF((B1475-$E1475)/1000 &lt; 0, (B1475-$E1475)/1000, "")</f>
        <v/>
      </c>
      <c r="K1475" s="82" t="str">
        <f t="shared" ref="K1475:K1538" si="261">IF((C1475-$F1475)/1000 &lt; 0, (C1475-$F1475)/1000, "")</f>
        <v/>
      </c>
      <c r="L1475" s="82" t="str">
        <f t="shared" ref="L1475:L1538" si="262">IF((D1475-$F1475)/1000 &lt; 0, (D1475-$F1475)/1000, "")</f>
        <v/>
      </c>
      <c r="O1475" s="108"/>
      <c r="P1475" s="109"/>
      <c r="Q1475" s="109"/>
      <c r="R1475" s="110"/>
      <c r="S1475" s="110"/>
    </row>
    <row r="1476" spans="1:19" ht="15.75" customHeight="1" x14ac:dyDescent="0.2">
      <c r="A1476" s="211">
        <v>45615</v>
      </c>
      <c r="B1476" s="281">
        <v>1307.855352</v>
      </c>
      <c r="C1476" s="281">
        <v>1443.8528160000001</v>
      </c>
      <c r="D1476" s="281">
        <v>1448.908555</v>
      </c>
      <c r="E1476" s="281">
        <v>1264.74027</v>
      </c>
      <c r="F1476" s="281">
        <v>1420.502158</v>
      </c>
      <c r="G1476" s="82">
        <f t="shared" si="257"/>
        <v>4.3115082000000027E-2</v>
      </c>
      <c r="H1476" s="82">
        <f t="shared" si="258"/>
        <v>2.3350658000000066E-2</v>
      </c>
      <c r="I1476" s="82">
        <f t="shared" si="259"/>
        <v>2.8406396999999969E-2</v>
      </c>
      <c r="J1476" s="82" t="str">
        <f t="shared" si="260"/>
        <v/>
      </c>
      <c r="K1476" s="82" t="str">
        <f t="shared" si="261"/>
        <v/>
      </c>
      <c r="L1476" s="82" t="str">
        <f t="shared" si="262"/>
        <v/>
      </c>
      <c r="O1476" s="108"/>
      <c r="P1476" s="109"/>
      <c r="Q1476" s="109"/>
      <c r="R1476" s="110"/>
      <c r="S1476" s="110"/>
    </row>
    <row r="1477" spans="1:19" ht="15.75" customHeight="1" x14ac:dyDescent="0.2">
      <c r="A1477" s="211">
        <v>45616</v>
      </c>
      <c r="B1477" s="281">
        <v>1305.169302</v>
      </c>
      <c r="C1477" s="281">
        <v>1441.2738770000001</v>
      </c>
      <c r="D1477" s="281">
        <v>1446.2438320000001</v>
      </c>
      <c r="E1477" s="281">
        <v>1261.8792189999999</v>
      </c>
      <c r="F1477" s="281">
        <v>1417.2887470000001</v>
      </c>
      <c r="G1477" s="82">
        <f t="shared" si="257"/>
        <v>4.3290083000000097E-2</v>
      </c>
      <c r="H1477" s="82">
        <f t="shared" si="258"/>
        <v>2.3985130000000028E-2</v>
      </c>
      <c r="I1477" s="82">
        <f t="shared" si="259"/>
        <v>2.8955085000000054E-2</v>
      </c>
      <c r="J1477" s="82" t="str">
        <f t="shared" si="260"/>
        <v/>
      </c>
      <c r="K1477" s="82" t="str">
        <f t="shared" si="261"/>
        <v/>
      </c>
      <c r="L1477" s="82" t="str">
        <f t="shared" si="262"/>
        <v/>
      </c>
      <c r="O1477" s="108"/>
      <c r="P1477" s="109"/>
      <c r="Q1477" s="109"/>
      <c r="R1477" s="110"/>
      <c r="S1477" s="110"/>
    </row>
    <row r="1478" spans="1:19" ht="15.75" customHeight="1" x14ac:dyDescent="0.2">
      <c r="A1478" s="211">
        <v>45617</v>
      </c>
      <c r="B1478" s="281">
        <v>1301.6927920000001</v>
      </c>
      <c r="C1478" s="281">
        <v>1436.8354179999999</v>
      </c>
      <c r="D1478" s="281">
        <v>1441.909095</v>
      </c>
      <c r="E1478" s="281">
        <v>1257.878843</v>
      </c>
      <c r="F1478" s="281">
        <v>1412.7956959999999</v>
      </c>
      <c r="G1478" s="82">
        <f t="shared" si="257"/>
        <v>4.3813949000000095E-2</v>
      </c>
      <c r="H1478" s="82">
        <f t="shared" si="258"/>
        <v>2.4039721999999982E-2</v>
      </c>
      <c r="I1478" s="82">
        <f t="shared" si="259"/>
        <v>2.9113399000000071E-2</v>
      </c>
      <c r="J1478" s="82" t="str">
        <f t="shared" si="260"/>
        <v/>
      </c>
      <c r="K1478" s="82" t="str">
        <f t="shared" si="261"/>
        <v/>
      </c>
      <c r="L1478" s="82" t="str">
        <f t="shared" si="262"/>
        <v/>
      </c>
      <c r="O1478" s="108"/>
      <c r="P1478" s="109"/>
      <c r="Q1478" s="109"/>
      <c r="R1478" s="110"/>
      <c r="S1478" s="110"/>
    </row>
    <row r="1479" spans="1:19" ht="15.75" customHeight="1" x14ac:dyDescent="0.2">
      <c r="A1479" s="211">
        <v>45618</v>
      </c>
      <c r="B1479" s="281">
        <v>1304.798172</v>
      </c>
      <c r="C1479" s="281">
        <v>1440.5522289999999</v>
      </c>
      <c r="D1479" s="281">
        <v>1445.5816139999999</v>
      </c>
      <c r="E1479" s="281">
        <v>1260.86346</v>
      </c>
      <c r="F1479" s="281">
        <v>1416.1478910000001</v>
      </c>
      <c r="G1479" s="82">
        <f t="shared" si="257"/>
        <v>4.3934711999999994E-2</v>
      </c>
      <c r="H1479" s="82">
        <f t="shared" si="258"/>
        <v>2.4404337999999824E-2</v>
      </c>
      <c r="I1479" s="82">
        <f t="shared" si="259"/>
        <v>2.9433722999999874E-2</v>
      </c>
      <c r="J1479" s="82" t="str">
        <f t="shared" si="260"/>
        <v/>
      </c>
      <c r="K1479" s="82" t="str">
        <f t="shared" si="261"/>
        <v/>
      </c>
      <c r="L1479" s="82" t="str">
        <f t="shared" si="262"/>
        <v/>
      </c>
      <c r="O1479" s="108"/>
      <c r="P1479" s="109"/>
      <c r="Q1479" s="109"/>
      <c r="R1479" s="110"/>
      <c r="S1479" s="110"/>
    </row>
    <row r="1480" spans="1:19" ht="15.75" customHeight="1" x14ac:dyDescent="0.2">
      <c r="A1480" s="211">
        <v>45621</v>
      </c>
      <c r="B1480" s="281">
        <v>1313.502757</v>
      </c>
      <c r="C1480" s="281">
        <v>1450.4283600000001</v>
      </c>
      <c r="D1480" s="281">
        <v>1455.4394130000001</v>
      </c>
      <c r="E1480" s="281">
        <v>1269.7948160000001</v>
      </c>
      <c r="F1480" s="281">
        <v>1426.179208</v>
      </c>
      <c r="G1480" s="82">
        <f t="shared" si="257"/>
        <v>4.3707940999999889E-2</v>
      </c>
      <c r="H1480" s="82">
        <f t="shared" si="258"/>
        <v>2.4249152000000093E-2</v>
      </c>
      <c r="I1480" s="82">
        <f t="shared" si="259"/>
        <v>2.9260205000000043E-2</v>
      </c>
      <c r="J1480" s="82" t="str">
        <f t="shared" si="260"/>
        <v/>
      </c>
      <c r="K1480" s="82" t="str">
        <f t="shared" si="261"/>
        <v/>
      </c>
      <c r="L1480" s="82" t="str">
        <f t="shared" si="262"/>
        <v/>
      </c>
      <c r="O1480" s="108"/>
      <c r="P1480" s="109"/>
      <c r="Q1480" s="109"/>
      <c r="R1480" s="110"/>
      <c r="S1480" s="110"/>
    </row>
    <row r="1481" spans="1:19" ht="15.75" customHeight="1" x14ac:dyDescent="0.2">
      <c r="A1481" s="211">
        <v>45622</v>
      </c>
      <c r="B1481" s="281">
        <v>1318.267466</v>
      </c>
      <c r="C1481" s="281">
        <v>1455.3293619999999</v>
      </c>
      <c r="D1481" s="281">
        <v>1460.428915</v>
      </c>
      <c r="E1481" s="281">
        <v>1274.043909</v>
      </c>
      <c r="F1481" s="281">
        <v>1430.9516080000001</v>
      </c>
      <c r="G1481" s="82">
        <f t="shared" si="257"/>
        <v>4.4223557000000031E-2</v>
      </c>
      <c r="H1481" s="82">
        <f t="shared" si="258"/>
        <v>2.437775399999987E-2</v>
      </c>
      <c r="I1481" s="82">
        <f t="shared" si="259"/>
        <v>2.9477306999999883E-2</v>
      </c>
      <c r="J1481" s="82" t="str">
        <f t="shared" si="260"/>
        <v/>
      </c>
      <c r="K1481" s="82" t="str">
        <f t="shared" si="261"/>
        <v/>
      </c>
      <c r="L1481" s="82" t="str">
        <f t="shared" si="262"/>
        <v/>
      </c>
      <c r="O1481" s="108"/>
      <c r="P1481" s="109"/>
      <c r="Q1481" s="109"/>
      <c r="R1481" s="110"/>
      <c r="S1481" s="110"/>
    </row>
    <row r="1482" spans="1:19" ht="15.75" customHeight="1" x14ac:dyDescent="0.2">
      <c r="A1482" s="211">
        <v>45623</v>
      </c>
      <c r="B1482" s="281">
        <v>1319.520679</v>
      </c>
      <c r="C1482" s="281">
        <v>1456.190934</v>
      </c>
      <c r="D1482" s="281">
        <v>1461.3971779999999</v>
      </c>
      <c r="E1482" s="281">
        <v>1275.728073</v>
      </c>
      <c r="F1482" s="281">
        <v>1432.8431880000001</v>
      </c>
      <c r="G1482" s="82">
        <f t="shared" si="257"/>
        <v>4.3792605999999977E-2</v>
      </c>
      <c r="H1482" s="82">
        <f t="shared" si="258"/>
        <v>2.3347745999999916E-2</v>
      </c>
      <c r="I1482" s="82">
        <f t="shared" si="259"/>
        <v>2.8553989999999887E-2</v>
      </c>
      <c r="J1482" s="82" t="str">
        <f t="shared" si="260"/>
        <v/>
      </c>
      <c r="K1482" s="82" t="str">
        <f t="shared" si="261"/>
        <v/>
      </c>
      <c r="L1482" s="82" t="str">
        <f t="shared" si="262"/>
        <v/>
      </c>
      <c r="O1482" s="108"/>
      <c r="P1482" s="109"/>
      <c r="Q1482" s="109"/>
      <c r="R1482" s="110"/>
      <c r="S1482" s="110"/>
    </row>
    <row r="1483" spans="1:19" ht="15.75" customHeight="1" x14ac:dyDescent="0.2">
      <c r="A1483" s="211">
        <v>45624</v>
      </c>
      <c r="B1483" s="281">
        <v>1322.3805520000001</v>
      </c>
      <c r="C1483" s="281">
        <v>1458.829189</v>
      </c>
      <c r="D1483" s="281">
        <v>1464.147759</v>
      </c>
      <c r="E1483" s="281">
        <v>1278.491184</v>
      </c>
      <c r="F1483" s="281">
        <v>1435.946596</v>
      </c>
      <c r="G1483" s="82">
        <f t="shared" si="257"/>
        <v>4.3889368000000102E-2</v>
      </c>
      <c r="H1483" s="82">
        <f t="shared" si="258"/>
        <v>2.2882593000000041E-2</v>
      </c>
      <c r="I1483" s="82">
        <f t="shared" si="259"/>
        <v>2.8201162999999953E-2</v>
      </c>
      <c r="J1483" s="82" t="str">
        <f t="shared" si="260"/>
        <v/>
      </c>
      <c r="K1483" s="82" t="str">
        <f t="shared" si="261"/>
        <v/>
      </c>
      <c r="L1483" s="82" t="str">
        <f t="shared" si="262"/>
        <v/>
      </c>
      <c r="O1483" s="108"/>
      <c r="P1483" s="109"/>
      <c r="Q1483" s="109"/>
      <c r="R1483" s="110"/>
      <c r="S1483" s="110"/>
    </row>
    <row r="1484" spans="1:19" ht="15.75" customHeight="1" x14ac:dyDescent="0.2">
      <c r="A1484" s="211">
        <v>45625</v>
      </c>
      <c r="B1484" s="281">
        <v>1332.3908670000001</v>
      </c>
      <c r="C1484" s="281">
        <v>1469.7302110000001</v>
      </c>
      <c r="D1484" s="281">
        <v>1475.1167889999999</v>
      </c>
      <c r="E1484" s="281">
        <v>1288.7832559999999</v>
      </c>
      <c r="F1484" s="281">
        <v>1447.5062109999999</v>
      </c>
      <c r="G1484" s="82">
        <f t="shared" si="257"/>
        <v>4.3607611000000136E-2</v>
      </c>
      <c r="H1484" s="82">
        <f t="shared" si="258"/>
        <v>2.222400000000016E-2</v>
      </c>
      <c r="I1484" s="82">
        <f t="shared" si="259"/>
        <v>2.7610578000000031E-2</v>
      </c>
      <c r="J1484" s="82" t="str">
        <f t="shared" si="260"/>
        <v/>
      </c>
      <c r="K1484" s="82" t="str">
        <f t="shared" si="261"/>
        <v/>
      </c>
      <c r="L1484" s="82" t="str">
        <f t="shared" si="262"/>
        <v/>
      </c>
      <c r="O1484" s="108"/>
      <c r="P1484" s="109"/>
      <c r="Q1484" s="109"/>
      <c r="R1484" s="110"/>
      <c r="S1484" s="110"/>
    </row>
    <row r="1485" spans="1:19" ht="15.75" customHeight="1" x14ac:dyDescent="0.2">
      <c r="A1485" s="211">
        <v>45628</v>
      </c>
      <c r="B1485" s="281">
        <v>1337.94039</v>
      </c>
      <c r="C1485" s="281">
        <v>1476.0403249999999</v>
      </c>
      <c r="D1485" s="281">
        <v>1481.4125449999999</v>
      </c>
      <c r="E1485" s="281">
        <v>1294.2011070000001</v>
      </c>
      <c r="F1485" s="281">
        <v>1453.59131</v>
      </c>
      <c r="G1485" s="82">
        <f t="shared" si="257"/>
        <v>4.3739282999999886E-2</v>
      </c>
      <c r="H1485" s="82">
        <f t="shared" si="258"/>
        <v>2.2449014999999916E-2</v>
      </c>
      <c r="I1485" s="82">
        <f t="shared" si="259"/>
        <v>2.7821234999999889E-2</v>
      </c>
      <c r="J1485" s="82" t="str">
        <f t="shared" si="260"/>
        <v/>
      </c>
      <c r="K1485" s="82" t="str">
        <f t="shared" si="261"/>
        <v/>
      </c>
      <c r="L1485" s="82" t="str">
        <f t="shared" si="262"/>
        <v/>
      </c>
      <c r="O1485" s="108"/>
      <c r="P1485" s="109"/>
      <c r="Q1485" s="109"/>
      <c r="R1485" s="110"/>
      <c r="S1485" s="110"/>
    </row>
    <row r="1486" spans="1:19" ht="15.75" customHeight="1" x14ac:dyDescent="0.2">
      <c r="A1486" s="211">
        <v>45629</v>
      </c>
      <c r="B1486" s="281">
        <v>1335.8532299999999</v>
      </c>
      <c r="C1486" s="281">
        <v>1474.138723</v>
      </c>
      <c r="D1486" s="281">
        <v>1479.424319</v>
      </c>
      <c r="E1486" s="281">
        <v>1291.849933</v>
      </c>
      <c r="F1486" s="281">
        <v>1450.950572</v>
      </c>
      <c r="G1486" s="82">
        <f t="shared" si="257"/>
        <v>4.4003296999999976E-2</v>
      </c>
      <c r="H1486" s="82">
        <f t="shared" si="258"/>
        <v>2.3188151000000063E-2</v>
      </c>
      <c r="I1486" s="82">
        <f t="shared" si="259"/>
        <v>2.8473747000000004E-2</v>
      </c>
      <c r="J1486" s="82" t="str">
        <f t="shared" si="260"/>
        <v/>
      </c>
      <c r="K1486" s="82" t="str">
        <f t="shared" si="261"/>
        <v/>
      </c>
      <c r="L1486" s="82" t="str">
        <f t="shared" si="262"/>
        <v/>
      </c>
      <c r="O1486" s="108"/>
      <c r="P1486" s="109"/>
      <c r="Q1486" s="109"/>
      <c r="R1486" s="110"/>
      <c r="S1486" s="110"/>
    </row>
    <row r="1487" spans="1:19" ht="15.75" customHeight="1" x14ac:dyDescent="0.2">
      <c r="A1487" s="211">
        <v>45630</v>
      </c>
      <c r="B1487" s="281">
        <v>1340.10574</v>
      </c>
      <c r="C1487" s="281">
        <v>1479.5881420000001</v>
      </c>
      <c r="D1487" s="281">
        <v>1484.742915</v>
      </c>
      <c r="E1487" s="281">
        <v>1295.944968</v>
      </c>
      <c r="F1487" s="281">
        <v>1455.549939</v>
      </c>
      <c r="G1487" s="82">
        <f t="shared" si="257"/>
        <v>4.4160771999999952E-2</v>
      </c>
      <c r="H1487" s="82">
        <f t="shared" si="258"/>
        <v>2.4038203000000067E-2</v>
      </c>
      <c r="I1487" s="82">
        <f t="shared" si="259"/>
        <v>2.9192976000000044E-2</v>
      </c>
      <c r="J1487" s="82" t="str">
        <f t="shared" si="260"/>
        <v/>
      </c>
      <c r="K1487" s="82" t="str">
        <f t="shared" si="261"/>
        <v/>
      </c>
      <c r="L1487" s="82" t="str">
        <f t="shared" si="262"/>
        <v/>
      </c>
      <c r="O1487" s="108"/>
      <c r="P1487" s="109"/>
      <c r="Q1487" s="109"/>
      <c r="R1487" s="110"/>
      <c r="S1487" s="110"/>
    </row>
    <row r="1488" spans="1:19" ht="15.75" customHeight="1" x14ac:dyDescent="0.2">
      <c r="A1488" s="211">
        <v>45631</v>
      </c>
      <c r="B1488" s="281">
        <v>1339.81475</v>
      </c>
      <c r="C1488" s="281">
        <v>1479.109091</v>
      </c>
      <c r="D1488" s="281">
        <v>1484.2935299999999</v>
      </c>
      <c r="E1488" s="281">
        <v>1295.910239</v>
      </c>
      <c r="F1488" s="281">
        <v>1455.5109339999999</v>
      </c>
      <c r="G1488" s="82">
        <f t="shared" si="257"/>
        <v>4.3904510999999959E-2</v>
      </c>
      <c r="H1488" s="82">
        <f t="shared" si="258"/>
        <v>2.359815700000013E-2</v>
      </c>
      <c r="I1488" s="82">
        <f t="shared" si="259"/>
        <v>2.8782596000000011E-2</v>
      </c>
      <c r="J1488" s="82" t="str">
        <f t="shared" si="260"/>
        <v/>
      </c>
      <c r="K1488" s="82" t="str">
        <f t="shared" si="261"/>
        <v/>
      </c>
      <c r="L1488" s="82" t="str">
        <f t="shared" si="262"/>
        <v/>
      </c>
      <c r="O1488" s="108"/>
      <c r="P1488" s="109"/>
      <c r="Q1488" s="109"/>
      <c r="R1488" s="110"/>
      <c r="S1488" s="110"/>
    </row>
    <row r="1489" spans="1:19" ht="15.75" customHeight="1" x14ac:dyDescent="0.2">
      <c r="A1489" s="211">
        <v>45632</v>
      </c>
      <c r="B1489" s="281">
        <v>1347.56897</v>
      </c>
      <c r="C1489" s="281">
        <v>1487.6996750000001</v>
      </c>
      <c r="D1489" s="281">
        <v>1492.9082269999999</v>
      </c>
      <c r="E1489" s="281">
        <v>1303.223729</v>
      </c>
      <c r="F1489" s="281">
        <v>1463.725132</v>
      </c>
      <c r="G1489" s="82">
        <f t="shared" si="257"/>
        <v>4.4345240999999987E-2</v>
      </c>
      <c r="H1489" s="82">
        <f t="shared" si="258"/>
        <v>2.3974543000000039E-2</v>
      </c>
      <c r="I1489" s="82">
        <f t="shared" si="259"/>
        <v>2.9183094999999867E-2</v>
      </c>
      <c r="J1489" s="82" t="str">
        <f t="shared" si="260"/>
        <v/>
      </c>
      <c r="K1489" s="82" t="str">
        <f t="shared" si="261"/>
        <v/>
      </c>
      <c r="L1489" s="82" t="str">
        <f t="shared" si="262"/>
        <v/>
      </c>
      <c r="O1489" s="108"/>
      <c r="P1489" s="109"/>
      <c r="Q1489" s="109"/>
      <c r="R1489" s="110"/>
      <c r="S1489" s="110"/>
    </row>
    <row r="1490" spans="1:19" ht="15.75" customHeight="1" x14ac:dyDescent="0.2">
      <c r="A1490" s="211">
        <v>45635</v>
      </c>
      <c r="B1490" s="281">
        <v>1345.8683100000001</v>
      </c>
      <c r="C1490" s="281">
        <v>1486.3424520000001</v>
      </c>
      <c r="D1490" s="281">
        <v>1491.4429110000001</v>
      </c>
      <c r="E1490" s="281">
        <v>1301.8487090000001</v>
      </c>
      <c r="F1490" s="281">
        <v>1462.1807690000001</v>
      </c>
      <c r="G1490" s="82">
        <f t="shared" si="257"/>
        <v>4.4019600999999964E-2</v>
      </c>
      <c r="H1490" s="82">
        <f t="shared" si="258"/>
        <v>2.4161683000000038E-2</v>
      </c>
      <c r="I1490" s="82">
        <f t="shared" si="259"/>
        <v>2.926214200000004E-2</v>
      </c>
      <c r="J1490" s="82" t="str">
        <f t="shared" si="260"/>
        <v/>
      </c>
      <c r="K1490" s="82" t="str">
        <f t="shared" si="261"/>
        <v/>
      </c>
      <c r="L1490" s="82" t="str">
        <f t="shared" si="262"/>
        <v/>
      </c>
      <c r="O1490" s="108"/>
      <c r="P1490" s="109"/>
      <c r="Q1490" s="109"/>
      <c r="R1490" s="110"/>
      <c r="S1490" s="110"/>
    </row>
    <row r="1491" spans="1:19" ht="15.75" customHeight="1" x14ac:dyDescent="0.2">
      <c r="A1491" s="211">
        <v>45636</v>
      </c>
      <c r="B1491" s="281">
        <v>1341.7508800000001</v>
      </c>
      <c r="C1491" s="281">
        <v>1481.336626</v>
      </c>
      <c r="D1491" s="281">
        <v>1486.5109729999999</v>
      </c>
      <c r="E1491" s="281">
        <v>1297.8652790000001</v>
      </c>
      <c r="F1491" s="281">
        <v>1457.7067500000001</v>
      </c>
      <c r="G1491" s="82">
        <f t="shared" si="257"/>
        <v>4.3885600999999955E-2</v>
      </c>
      <c r="H1491" s="82">
        <f t="shared" si="258"/>
        <v>2.3629875999999966E-2</v>
      </c>
      <c r="I1491" s="82">
        <f t="shared" si="259"/>
        <v>2.8804222999999865E-2</v>
      </c>
      <c r="J1491" s="82" t="str">
        <f t="shared" si="260"/>
        <v/>
      </c>
      <c r="K1491" s="82" t="str">
        <f t="shared" si="261"/>
        <v/>
      </c>
      <c r="L1491" s="82" t="str">
        <f t="shared" si="262"/>
        <v/>
      </c>
      <c r="O1491" s="108"/>
      <c r="P1491" s="109"/>
      <c r="Q1491" s="109"/>
      <c r="R1491" s="110"/>
      <c r="S1491" s="110"/>
    </row>
    <row r="1492" spans="1:19" ht="15.75" customHeight="1" x14ac:dyDescent="0.2">
      <c r="A1492" s="211">
        <v>45637</v>
      </c>
      <c r="B1492" s="281">
        <v>1343.87726</v>
      </c>
      <c r="C1492" s="281">
        <v>1483.625176</v>
      </c>
      <c r="D1492" s="281">
        <v>1488.819244</v>
      </c>
      <c r="E1492" s="281">
        <v>1299.2416519999999</v>
      </c>
      <c r="F1492" s="281">
        <v>1459.2526339999999</v>
      </c>
      <c r="G1492" s="82">
        <f t="shared" si="257"/>
        <v>4.4635608000000049E-2</v>
      </c>
      <c r="H1492" s="82">
        <f t="shared" si="258"/>
        <v>2.4372542000000066E-2</v>
      </c>
      <c r="I1492" s="82">
        <f t="shared" si="259"/>
        <v>2.9566610000000083E-2</v>
      </c>
      <c r="J1492" s="82" t="str">
        <f t="shared" si="260"/>
        <v/>
      </c>
      <c r="K1492" s="82" t="str">
        <f t="shared" si="261"/>
        <v/>
      </c>
      <c r="L1492" s="82" t="str">
        <f t="shared" si="262"/>
        <v/>
      </c>
      <c r="O1492" s="108"/>
      <c r="P1492" s="109"/>
      <c r="Q1492" s="109"/>
      <c r="R1492" s="110"/>
      <c r="S1492" s="110"/>
    </row>
    <row r="1493" spans="1:19" ht="15.75" customHeight="1" x14ac:dyDescent="0.2">
      <c r="A1493" s="211">
        <v>45638</v>
      </c>
      <c r="B1493" s="281">
        <v>1339.1922</v>
      </c>
      <c r="C1493" s="281">
        <v>1478.6920439999999</v>
      </c>
      <c r="D1493" s="281">
        <v>1483.8213459999999</v>
      </c>
      <c r="E1493" s="281">
        <v>1294.5426299999999</v>
      </c>
      <c r="F1493" s="281">
        <v>1453.9748930000001</v>
      </c>
      <c r="G1493" s="82">
        <f t="shared" si="257"/>
        <v>4.4649570000000041E-2</v>
      </c>
      <c r="H1493" s="82">
        <f t="shared" si="258"/>
        <v>2.471715099999983E-2</v>
      </c>
      <c r="I1493" s="82">
        <f t="shared" si="259"/>
        <v>2.9846452999999884E-2</v>
      </c>
      <c r="J1493" s="82" t="str">
        <f t="shared" si="260"/>
        <v/>
      </c>
      <c r="K1493" s="82" t="str">
        <f t="shared" si="261"/>
        <v/>
      </c>
      <c r="L1493" s="82" t="str">
        <f t="shared" si="262"/>
        <v/>
      </c>
      <c r="O1493" s="108"/>
      <c r="P1493" s="109"/>
      <c r="Q1493" s="109"/>
      <c r="R1493" s="110"/>
      <c r="S1493" s="110"/>
    </row>
    <row r="1494" spans="1:19" ht="15.75" customHeight="1" x14ac:dyDescent="0.2">
      <c r="A1494" s="211">
        <v>45639</v>
      </c>
      <c r="B1494" s="281">
        <v>1337.219949</v>
      </c>
      <c r="C1494" s="281">
        <v>1476.3166249999999</v>
      </c>
      <c r="D1494" s="281">
        <v>1481.476954</v>
      </c>
      <c r="E1494" s="281">
        <v>1292.522725</v>
      </c>
      <c r="F1494" s="281">
        <v>1451.7062229999999</v>
      </c>
      <c r="G1494" s="82">
        <f t="shared" si="257"/>
        <v>4.4697224000000008E-2</v>
      </c>
      <c r="H1494" s="82">
        <f t="shared" si="258"/>
        <v>2.4610402000000021E-2</v>
      </c>
      <c r="I1494" s="82">
        <f t="shared" si="259"/>
        <v>2.9770731000000068E-2</v>
      </c>
      <c r="J1494" s="82" t="str">
        <f t="shared" si="260"/>
        <v/>
      </c>
      <c r="K1494" s="82" t="str">
        <f t="shared" si="261"/>
        <v/>
      </c>
      <c r="L1494" s="82" t="str">
        <f t="shared" si="262"/>
        <v/>
      </c>
      <c r="O1494" s="108"/>
      <c r="P1494" s="109"/>
      <c r="Q1494" s="109"/>
      <c r="R1494" s="110"/>
      <c r="S1494" s="110"/>
    </row>
    <row r="1495" spans="1:19" ht="15.75" customHeight="1" x14ac:dyDescent="0.2">
      <c r="A1495" s="211">
        <v>45642</v>
      </c>
      <c r="B1495" s="281">
        <v>1336.3960300000001</v>
      </c>
      <c r="C1495" s="281">
        <v>1475.794985</v>
      </c>
      <c r="D1495" s="281">
        <v>1480.8764289999999</v>
      </c>
      <c r="E1495" s="281">
        <v>1291.2842869999999</v>
      </c>
      <c r="F1495" s="281">
        <v>1450.315263</v>
      </c>
      <c r="G1495" s="82">
        <f t="shared" si="257"/>
        <v>4.5111743000000162E-2</v>
      </c>
      <c r="H1495" s="82">
        <f t="shared" si="258"/>
        <v>2.5479722000000038E-2</v>
      </c>
      <c r="I1495" s="82">
        <f t="shared" si="259"/>
        <v>3.0561165999999959E-2</v>
      </c>
      <c r="J1495" s="82" t="str">
        <f t="shared" si="260"/>
        <v/>
      </c>
      <c r="K1495" s="82" t="str">
        <f t="shared" si="261"/>
        <v/>
      </c>
      <c r="L1495" s="82" t="str">
        <f t="shared" si="262"/>
        <v/>
      </c>
      <c r="O1495" s="108"/>
      <c r="P1495" s="109"/>
      <c r="Q1495" s="109"/>
      <c r="R1495" s="110"/>
      <c r="S1495" s="110"/>
    </row>
    <row r="1496" spans="1:19" ht="15.75" customHeight="1" x14ac:dyDescent="0.2">
      <c r="A1496" s="211">
        <v>45643</v>
      </c>
      <c r="B1496" s="281">
        <v>1339.067415</v>
      </c>
      <c r="C1496" s="281">
        <v>1478.4339849999999</v>
      </c>
      <c r="D1496" s="281">
        <v>1483.586278</v>
      </c>
      <c r="E1496" s="281">
        <v>1294.277439</v>
      </c>
      <c r="F1496" s="281">
        <v>1453.677042</v>
      </c>
      <c r="G1496" s="82">
        <f t="shared" si="257"/>
        <v>4.4789976000000023E-2</v>
      </c>
      <c r="H1496" s="82">
        <f t="shared" si="258"/>
        <v>2.4756942999999865E-2</v>
      </c>
      <c r="I1496" s="82">
        <f t="shared" si="259"/>
        <v>2.9909235999999964E-2</v>
      </c>
      <c r="J1496" s="82" t="str">
        <f t="shared" si="260"/>
        <v/>
      </c>
      <c r="K1496" s="82" t="str">
        <f t="shared" si="261"/>
        <v/>
      </c>
      <c r="L1496" s="82" t="str">
        <f t="shared" si="262"/>
        <v/>
      </c>
      <c r="O1496" s="108"/>
      <c r="P1496" s="109"/>
      <c r="Q1496" s="109"/>
      <c r="R1496" s="110"/>
      <c r="S1496" s="110"/>
    </row>
    <row r="1497" spans="1:19" ht="15.75" customHeight="1" x14ac:dyDescent="0.2">
      <c r="A1497" s="211">
        <v>45644</v>
      </c>
      <c r="B1497" s="281">
        <v>1323.13994</v>
      </c>
      <c r="C1497" s="281">
        <v>1460.820091</v>
      </c>
      <c r="D1497" s="281">
        <v>1465.916706</v>
      </c>
      <c r="E1497" s="281">
        <v>1280.0456349999999</v>
      </c>
      <c r="F1497" s="281">
        <v>1437.692489</v>
      </c>
      <c r="G1497" s="82">
        <f t="shared" si="257"/>
        <v>4.3094305000000076E-2</v>
      </c>
      <c r="H1497" s="82">
        <f t="shared" si="258"/>
        <v>2.3127602000000025E-2</v>
      </c>
      <c r="I1497" s="82">
        <f t="shared" si="259"/>
        <v>2.8224216999999954E-2</v>
      </c>
      <c r="J1497" s="82" t="str">
        <f t="shared" si="260"/>
        <v/>
      </c>
      <c r="K1497" s="82" t="str">
        <f t="shared" si="261"/>
        <v/>
      </c>
      <c r="L1497" s="82" t="str">
        <f t="shared" si="262"/>
        <v/>
      </c>
      <c r="O1497" s="108"/>
      <c r="P1497" s="109"/>
      <c r="Q1497" s="109"/>
      <c r="R1497" s="110"/>
      <c r="S1497" s="110"/>
    </row>
    <row r="1498" spans="1:19" ht="15.75" customHeight="1" x14ac:dyDescent="0.2">
      <c r="A1498" s="211">
        <v>45645</v>
      </c>
      <c r="B1498" s="281">
        <v>1315.1235830000001</v>
      </c>
      <c r="C1498" s="281">
        <v>1452.3054079999999</v>
      </c>
      <c r="D1498" s="281">
        <v>1457.3056180000001</v>
      </c>
      <c r="E1498" s="281">
        <v>1271.8047059999999</v>
      </c>
      <c r="F1498" s="281">
        <v>1428.4366299999999</v>
      </c>
      <c r="G1498" s="82">
        <f t="shared" si="257"/>
        <v>4.3318877000000158E-2</v>
      </c>
      <c r="H1498" s="82">
        <f t="shared" si="258"/>
        <v>2.3868778000000021E-2</v>
      </c>
      <c r="I1498" s="82">
        <f t="shared" si="259"/>
        <v>2.8868988000000172E-2</v>
      </c>
      <c r="J1498" s="82" t="str">
        <f t="shared" si="260"/>
        <v/>
      </c>
      <c r="K1498" s="82" t="str">
        <f t="shared" si="261"/>
        <v/>
      </c>
      <c r="L1498" s="82" t="str">
        <f t="shared" si="262"/>
        <v/>
      </c>
      <c r="O1498" s="108"/>
      <c r="P1498" s="109"/>
      <c r="Q1498" s="109"/>
      <c r="R1498" s="110"/>
      <c r="S1498" s="110"/>
    </row>
    <row r="1499" spans="1:19" ht="15.75" customHeight="1" x14ac:dyDescent="0.2">
      <c r="A1499" s="211">
        <v>45646</v>
      </c>
      <c r="B1499" s="281">
        <v>1321.7428520000001</v>
      </c>
      <c r="C1499" s="281">
        <v>1459.2136969999999</v>
      </c>
      <c r="D1499" s="281">
        <v>1464.317405</v>
      </c>
      <c r="E1499" s="281">
        <v>1277.687739</v>
      </c>
      <c r="F1499" s="281">
        <v>1435.0442009999999</v>
      </c>
      <c r="G1499" s="82">
        <f t="shared" si="257"/>
        <v>4.4055113000000118E-2</v>
      </c>
      <c r="H1499" s="82">
        <f t="shared" si="258"/>
        <v>2.4169495999999981E-2</v>
      </c>
      <c r="I1499" s="82">
        <f t="shared" si="259"/>
        <v>2.9273204000000077E-2</v>
      </c>
      <c r="J1499" s="82" t="str">
        <f t="shared" si="260"/>
        <v/>
      </c>
      <c r="K1499" s="82" t="str">
        <f t="shared" si="261"/>
        <v/>
      </c>
      <c r="L1499" s="82" t="str">
        <f t="shared" si="262"/>
        <v/>
      </c>
      <c r="O1499" s="108"/>
      <c r="P1499" s="109"/>
      <c r="Q1499" s="109"/>
      <c r="R1499" s="110"/>
      <c r="S1499" s="110"/>
    </row>
    <row r="1500" spans="1:19" ht="15.75" customHeight="1" x14ac:dyDescent="0.2">
      <c r="A1500" s="211">
        <v>45649</v>
      </c>
      <c r="B1500" s="281">
        <v>1325.445798</v>
      </c>
      <c r="C1500" s="281">
        <v>1463.17391</v>
      </c>
      <c r="D1500" s="281">
        <v>1468.3168659999999</v>
      </c>
      <c r="E1500" s="281">
        <v>1280.727118</v>
      </c>
      <c r="F1500" s="281">
        <v>1438.457901</v>
      </c>
      <c r="G1500" s="82">
        <f t="shared" si="257"/>
        <v>4.4718679999999948E-2</v>
      </c>
      <c r="H1500" s="82">
        <f t="shared" si="258"/>
        <v>2.4716008999999987E-2</v>
      </c>
      <c r="I1500" s="82">
        <f t="shared" si="259"/>
        <v>2.9858964999999897E-2</v>
      </c>
      <c r="J1500" s="82" t="str">
        <f t="shared" si="260"/>
        <v/>
      </c>
      <c r="K1500" s="82" t="str">
        <f t="shared" si="261"/>
        <v/>
      </c>
      <c r="L1500" s="82" t="str">
        <f t="shared" si="262"/>
        <v/>
      </c>
      <c r="O1500" s="108"/>
      <c r="P1500" s="109"/>
      <c r="Q1500" s="109"/>
      <c r="R1500" s="110"/>
      <c r="S1500" s="110"/>
    </row>
    <row r="1501" spans="1:19" ht="15.75" customHeight="1" x14ac:dyDescent="0.2">
      <c r="A1501" s="211">
        <v>45650</v>
      </c>
      <c r="B1501" s="281">
        <v>1329.1320619999999</v>
      </c>
      <c r="C1501" s="281">
        <v>1466.888721</v>
      </c>
      <c r="D1501" s="281">
        <v>1472.115151</v>
      </c>
      <c r="E1501" s="281">
        <v>1283.57311</v>
      </c>
      <c r="F1501" s="281">
        <v>1441.6543979999999</v>
      </c>
      <c r="G1501" s="82">
        <f t="shared" si="257"/>
        <v>4.5558951999999861E-2</v>
      </c>
      <c r="H1501" s="82">
        <f t="shared" si="258"/>
        <v>2.5234323000000131E-2</v>
      </c>
      <c r="I1501" s="82">
        <f t="shared" si="259"/>
        <v>3.046075300000007E-2</v>
      </c>
      <c r="J1501" s="82" t="str">
        <f t="shared" si="260"/>
        <v/>
      </c>
      <c r="K1501" s="82" t="str">
        <f t="shared" si="261"/>
        <v/>
      </c>
      <c r="L1501" s="82" t="str">
        <f t="shared" si="262"/>
        <v/>
      </c>
      <c r="O1501" s="108"/>
      <c r="P1501" s="109"/>
      <c r="Q1501" s="109"/>
      <c r="R1501" s="110"/>
      <c r="S1501" s="110"/>
    </row>
    <row r="1502" spans="1:19" ht="15.75" customHeight="1" x14ac:dyDescent="0.2">
      <c r="A1502" s="211">
        <v>45653</v>
      </c>
      <c r="B1502" s="281">
        <v>1326.66237</v>
      </c>
      <c r="C1502" s="281">
        <v>1463.7008900000001</v>
      </c>
      <c r="D1502" s="281">
        <v>1469.007789</v>
      </c>
      <c r="E1502" s="281">
        <v>1281.8803519999999</v>
      </c>
      <c r="F1502" s="281">
        <v>1439.753164</v>
      </c>
      <c r="G1502" s="82">
        <f t="shared" si="257"/>
        <v>4.4782018000000104E-2</v>
      </c>
      <c r="H1502" s="82">
        <f t="shared" si="258"/>
        <v>2.3947726000000103E-2</v>
      </c>
      <c r="I1502" s="82">
        <f t="shared" si="259"/>
        <v>2.9254625000000034E-2</v>
      </c>
      <c r="J1502" s="82" t="str">
        <f t="shared" si="260"/>
        <v/>
      </c>
      <c r="K1502" s="82" t="str">
        <f t="shared" si="261"/>
        <v/>
      </c>
      <c r="L1502" s="82" t="str">
        <f t="shared" si="262"/>
        <v/>
      </c>
      <c r="O1502" s="108"/>
      <c r="P1502" s="109"/>
      <c r="Q1502" s="109"/>
      <c r="R1502" s="110"/>
      <c r="S1502" s="110"/>
    </row>
    <row r="1503" spans="1:19" ht="15.75" customHeight="1" x14ac:dyDescent="0.2">
      <c r="A1503" s="211">
        <v>45656</v>
      </c>
      <c r="B1503" s="281">
        <v>1317.169005</v>
      </c>
      <c r="C1503" s="281">
        <v>1454.0057959999999</v>
      </c>
      <c r="D1503" s="281">
        <v>1459.1227389999999</v>
      </c>
      <c r="E1503" s="281">
        <v>1273.894213</v>
      </c>
      <c r="F1503" s="281">
        <v>1430.783475</v>
      </c>
      <c r="G1503" s="82">
        <f t="shared" si="257"/>
        <v>4.3274791999999937E-2</v>
      </c>
      <c r="H1503" s="82">
        <f t="shared" si="258"/>
        <v>2.3222320999999966E-2</v>
      </c>
      <c r="I1503" s="82">
        <f t="shared" si="259"/>
        <v>2.8339263999999958E-2</v>
      </c>
      <c r="J1503" s="82" t="str">
        <f t="shared" si="260"/>
        <v/>
      </c>
      <c r="K1503" s="82" t="str">
        <f t="shared" si="261"/>
        <v/>
      </c>
      <c r="L1503" s="82" t="str">
        <f t="shared" si="262"/>
        <v/>
      </c>
      <c r="O1503" s="108"/>
      <c r="P1503" s="109"/>
      <c r="Q1503" s="109"/>
      <c r="R1503" s="110"/>
      <c r="S1503" s="110"/>
    </row>
    <row r="1504" spans="1:19" ht="15.75" customHeight="1" x14ac:dyDescent="0.2">
      <c r="A1504" s="211">
        <v>45657</v>
      </c>
      <c r="B1504" s="281">
        <v>1318.55951</v>
      </c>
      <c r="C1504" s="281">
        <v>1455.1764539999999</v>
      </c>
      <c r="D1504" s="281">
        <v>1460.3698830000001</v>
      </c>
      <c r="E1504" s="281">
        <v>1275.502301</v>
      </c>
      <c r="F1504" s="281">
        <v>1432.58961</v>
      </c>
      <c r="G1504" s="82">
        <f t="shared" si="257"/>
        <v>4.3057209000000055E-2</v>
      </c>
      <c r="H1504" s="82">
        <f t="shared" si="258"/>
        <v>2.2586843999999929E-2</v>
      </c>
      <c r="I1504" s="82">
        <f t="shared" si="259"/>
        <v>2.7780273000000081E-2</v>
      </c>
      <c r="J1504" s="82" t="str">
        <f t="shared" si="260"/>
        <v/>
      </c>
      <c r="K1504" s="82" t="str">
        <f t="shared" si="261"/>
        <v/>
      </c>
      <c r="L1504" s="82" t="str">
        <f t="shared" si="262"/>
        <v/>
      </c>
      <c r="O1504" s="108"/>
      <c r="P1504" s="109"/>
      <c r="Q1504" s="109"/>
      <c r="R1504" s="110"/>
      <c r="S1504" s="110"/>
    </row>
    <row r="1505" spans="1:19" ht="15.75" customHeight="1" x14ac:dyDescent="0.2">
      <c r="A1505" s="211">
        <v>45659</v>
      </c>
      <c r="B1505" s="281">
        <v>1320.1127449999999</v>
      </c>
      <c r="C1505" s="281">
        <v>1456.870183</v>
      </c>
      <c r="D1505" s="281">
        <v>1462.0737180000001</v>
      </c>
      <c r="E1505" s="281">
        <v>1276.99584</v>
      </c>
      <c r="F1505" s="281">
        <v>1434.2670889999999</v>
      </c>
      <c r="G1505" s="82">
        <f t="shared" si="257"/>
        <v>4.3116904999999858E-2</v>
      </c>
      <c r="H1505" s="82">
        <f t="shared" si="258"/>
        <v>2.2603094000000056E-2</v>
      </c>
      <c r="I1505" s="82">
        <f t="shared" si="259"/>
        <v>2.7806629000000159E-2</v>
      </c>
      <c r="J1505" s="82" t="str">
        <f t="shared" si="260"/>
        <v/>
      </c>
      <c r="K1505" s="82" t="str">
        <f t="shared" si="261"/>
        <v/>
      </c>
      <c r="L1505" s="82" t="str">
        <f t="shared" si="262"/>
        <v/>
      </c>
      <c r="O1505" s="108"/>
      <c r="P1505" s="109"/>
      <c r="Q1505" s="109"/>
      <c r="R1505" s="110"/>
      <c r="S1505" s="110"/>
    </row>
    <row r="1506" spans="1:19" ht="15.75" customHeight="1" x14ac:dyDescent="0.2">
      <c r="A1506" s="211">
        <v>45660</v>
      </c>
      <c r="B1506" s="281">
        <v>1330.8259849999999</v>
      </c>
      <c r="C1506" s="281">
        <v>1467.70696</v>
      </c>
      <c r="D1506" s="281">
        <v>1473.1451750000001</v>
      </c>
      <c r="E1506" s="281">
        <v>1285.7640510000001</v>
      </c>
      <c r="F1506" s="281">
        <v>1444.1151689999999</v>
      </c>
      <c r="G1506" s="82">
        <f t="shared" si="257"/>
        <v>4.5061933999999838E-2</v>
      </c>
      <c r="H1506" s="82">
        <f t="shared" si="258"/>
        <v>2.3591791000000056E-2</v>
      </c>
      <c r="I1506" s="82">
        <f t="shared" si="259"/>
        <v>2.9030006000000184E-2</v>
      </c>
      <c r="J1506" s="82" t="str">
        <f t="shared" si="260"/>
        <v/>
      </c>
      <c r="K1506" s="82" t="str">
        <f t="shared" si="261"/>
        <v/>
      </c>
      <c r="L1506" s="82" t="str">
        <f t="shared" si="262"/>
        <v/>
      </c>
      <c r="O1506" s="108"/>
      <c r="P1506" s="109"/>
      <c r="Q1506" s="109"/>
      <c r="R1506" s="110"/>
      <c r="S1506" s="110"/>
    </row>
    <row r="1507" spans="1:19" ht="15.75" customHeight="1" x14ac:dyDescent="0.2">
      <c r="A1507" s="211">
        <v>45663</v>
      </c>
      <c r="B1507" s="281">
        <v>1330.2477940000001</v>
      </c>
      <c r="C1507" s="281">
        <v>1467.3618260000001</v>
      </c>
      <c r="D1507" s="281">
        <v>1472.7406000000001</v>
      </c>
      <c r="E1507" s="281">
        <v>1285.4311290000001</v>
      </c>
      <c r="F1507" s="281">
        <v>1443.7412449999999</v>
      </c>
      <c r="G1507" s="82">
        <f t="shared" si="257"/>
        <v>4.4816665000000054E-2</v>
      </c>
      <c r="H1507" s="82">
        <f t="shared" si="258"/>
        <v>2.362058100000013E-2</v>
      </c>
      <c r="I1507" s="82">
        <f t="shared" si="259"/>
        <v>2.899935500000015E-2</v>
      </c>
      <c r="J1507" s="82" t="str">
        <f t="shared" si="260"/>
        <v/>
      </c>
      <c r="K1507" s="82" t="str">
        <f t="shared" si="261"/>
        <v/>
      </c>
      <c r="L1507" s="82" t="str">
        <f t="shared" si="262"/>
        <v/>
      </c>
      <c r="O1507" s="108"/>
      <c r="P1507" s="109"/>
      <c r="Q1507" s="109"/>
      <c r="R1507" s="110"/>
      <c r="S1507" s="110"/>
    </row>
    <row r="1508" spans="1:19" ht="15.75" customHeight="1" x14ac:dyDescent="0.2">
      <c r="A1508" s="211">
        <v>45664</v>
      </c>
      <c r="B1508" s="281">
        <v>1324.2849200000001</v>
      </c>
      <c r="C1508" s="281">
        <v>1460.617536</v>
      </c>
      <c r="D1508" s="281">
        <v>1466.004745</v>
      </c>
      <c r="E1508" s="281">
        <v>1280.0482910000001</v>
      </c>
      <c r="F1508" s="281">
        <v>1437.6954720000001</v>
      </c>
      <c r="G1508" s="82">
        <f t="shared" si="257"/>
        <v>4.4236628999999993E-2</v>
      </c>
      <c r="H1508" s="82">
        <f t="shared" si="258"/>
        <v>2.2922063999999864E-2</v>
      </c>
      <c r="I1508" s="82">
        <f t="shared" si="259"/>
        <v>2.8309272999999847E-2</v>
      </c>
      <c r="J1508" s="82" t="str">
        <f t="shared" si="260"/>
        <v/>
      </c>
      <c r="K1508" s="82" t="str">
        <f t="shared" si="261"/>
        <v/>
      </c>
      <c r="L1508" s="82" t="str">
        <f t="shared" si="262"/>
        <v/>
      </c>
      <c r="O1508" s="108"/>
      <c r="P1508" s="109"/>
      <c r="Q1508" s="109"/>
      <c r="R1508" s="110"/>
      <c r="S1508" s="110"/>
    </row>
    <row r="1509" spans="1:19" ht="15.75" customHeight="1" x14ac:dyDescent="0.2">
      <c r="A1509" s="211">
        <v>45665</v>
      </c>
      <c r="B1509" s="281">
        <v>1330.3377640000001</v>
      </c>
      <c r="C1509" s="281">
        <v>1466.460298</v>
      </c>
      <c r="D1509" s="281">
        <v>1472.0347099999999</v>
      </c>
      <c r="E1509" s="281">
        <v>1285.11376</v>
      </c>
      <c r="F1509" s="281">
        <v>1443.3847900000001</v>
      </c>
      <c r="G1509" s="82">
        <f t="shared" si="257"/>
        <v>4.5224004000000151E-2</v>
      </c>
      <c r="H1509" s="82">
        <f t="shared" si="258"/>
        <v>2.3075507999999901E-2</v>
      </c>
      <c r="I1509" s="82">
        <f t="shared" si="259"/>
        <v>2.8649919999999839E-2</v>
      </c>
      <c r="J1509" s="82" t="str">
        <f t="shared" si="260"/>
        <v/>
      </c>
      <c r="K1509" s="82" t="str">
        <f t="shared" si="261"/>
        <v/>
      </c>
      <c r="L1509" s="82" t="str">
        <f t="shared" si="262"/>
        <v/>
      </c>
      <c r="O1509" s="108"/>
      <c r="P1509" s="109"/>
      <c r="Q1509" s="109"/>
      <c r="R1509" s="110"/>
      <c r="S1509" s="110"/>
    </row>
    <row r="1510" spans="1:19" ht="15.75" customHeight="1" x14ac:dyDescent="0.2">
      <c r="A1510" s="211">
        <v>45666</v>
      </c>
      <c r="B1510" s="281">
        <v>1323.5051840000001</v>
      </c>
      <c r="C1510" s="281">
        <v>1459.325771</v>
      </c>
      <c r="D1510" s="281">
        <v>1464.7940550000001</v>
      </c>
      <c r="E1510" s="281">
        <v>1278.7343639999999</v>
      </c>
      <c r="F1510" s="281">
        <v>1436.219726</v>
      </c>
      <c r="G1510" s="82">
        <f t="shared" si="257"/>
        <v>4.4770820000000183E-2</v>
      </c>
      <c r="H1510" s="82">
        <f t="shared" si="258"/>
        <v>2.3106044999999995E-2</v>
      </c>
      <c r="I1510" s="82">
        <f t="shared" si="259"/>
        <v>2.8574329000000034E-2</v>
      </c>
      <c r="J1510" s="82" t="str">
        <f t="shared" si="260"/>
        <v/>
      </c>
      <c r="K1510" s="82" t="str">
        <f t="shared" si="261"/>
        <v/>
      </c>
      <c r="L1510" s="82" t="str">
        <f t="shared" si="262"/>
        <v/>
      </c>
      <c r="O1510" s="108"/>
      <c r="P1510" s="109"/>
      <c r="Q1510" s="109"/>
      <c r="R1510" s="110"/>
      <c r="S1510" s="110"/>
    </row>
    <row r="1511" spans="1:19" ht="15.75" customHeight="1" x14ac:dyDescent="0.2">
      <c r="A1511" s="211">
        <v>45667</v>
      </c>
      <c r="B1511" s="281">
        <v>1310.824194</v>
      </c>
      <c r="C1511" s="281">
        <v>1445.960292</v>
      </c>
      <c r="D1511" s="281">
        <v>1451.2558180000001</v>
      </c>
      <c r="E1511" s="281">
        <v>1266.7556030000001</v>
      </c>
      <c r="F1511" s="281">
        <v>1422.7656939999999</v>
      </c>
      <c r="G1511" s="82">
        <f t="shared" si="257"/>
        <v>4.4068590999999969E-2</v>
      </c>
      <c r="H1511" s="82">
        <f t="shared" si="258"/>
        <v>2.3194598000000042E-2</v>
      </c>
      <c r="I1511" s="82">
        <f t="shared" si="259"/>
        <v>2.8490124000000151E-2</v>
      </c>
      <c r="J1511" s="82" t="str">
        <f t="shared" si="260"/>
        <v/>
      </c>
      <c r="K1511" s="82" t="str">
        <f t="shared" si="261"/>
        <v/>
      </c>
      <c r="L1511" s="82" t="str">
        <f t="shared" si="262"/>
        <v/>
      </c>
      <c r="O1511" s="108"/>
      <c r="P1511" s="109"/>
      <c r="Q1511" s="109"/>
      <c r="R1511" s="110"/>
      <c r="S1511" s="110"/>
    </row>
    <row r="1512" spans="1:19" ht="15.75" customHeight="1" x14ac:dyDescent="0.2">
      <c r="A1512" s="211">
        <v>45670</v>
      </c>
      <c r="B1512" s="281">
        <v>1306.576354</v>
      </c>
      <c r="C1512" s="281">
        <v>1440.8437249999999</v>
      </c>
      <c r="D1512" s="281">
        <v>1446.2061510000001</v>
      </c>
      <c r="E1512" s="281">
        <v>1262.476226</v>
      </c>
      <c r="F1512" s="281">
        <v>1417.95928</v>
      </c>
      <c r="G1512" s="82">
        <f t="shared" si="257"/>
        <v>4.4100128000000044E-2</v>
      </c>
      <c r="H1512" s="82">
        <f t="shared" si="258"/>
        <v>2.2884444999999913E-2</v>
      </c>
      <c r="I1512" s="82">
        <f t="shared" si="259"/>
        <v>2.8246871000000055E-2</v>
      </c>
      <c r="J1512" s="82" t="str">
        <f t="shared" si="260"/>
        <v/>
      </c>
      <c r="K1512" s="82" t="str">
        <f t="shared" si="261"/>
        <v/>
      </c>
      <c r="L1512" s="82" t="str">
        <f t="shared" si="262"/>
        <v/>
      </c>
      <c r="O1512" s="108"/>
      <c r="P1512" s="109"/>
      <c r="Q1512" s="109"/>
      <c r="R1512" s="110"/>
      <c r="S1512" s="110"/>
    </row>
    <row r="1513" spans="1:19" ht="15.75" customHeight="1" x14ac:dyDescent="0.2">
      <c r="A1513" s="211">
        <v>45671</v>
      </c>
      <c r="B1513" s="281">
        <v>1304.612102</v>
      </c>
      <c r="C1513" s="281">
        <v>1438.631042</v>
      </c>
      <c r="D1513" s="281">
        <v>1443.994496</v>
      </c>
      <c r="E1513" s="281">
        <v>1260.3978139999999</v>
      </c>
      <c r="F1513" s="281">
        <v>1415.624898</v>
      </c>
      <c r="G1513" s="82">
        <f t="shared" si="257"/>
        <v>4.4214288000000122E-2</v>
      </c>
      <c r="H1513" s="82">
        <f t="shared" si="258"/>
        <v>2.3006143999999951E-2</v>
      </c>
      <c r="I1513" s="82">
        <f t="shared" si="259"/>
        <v>2.8369597999999996E-2</v>
      </c>
      <c r="J1513" s="82" t="str">
        <f t="shared" si="260"/>
        <v/>
      </c>
      <c r="K1513" s="82" t="str">
        <f t="shared" si="261"/>
        <v/>
      </c>
      <c r="L1513" s="82" t="str">
        <f t="shared" si="262"/>
        <v/>
      </c>
      <c r="O1513" s="108"/>
      <c r="P1513" s="109"/>
      <c r="Q1513" s="109"/>
      <c r="R1513" s="110"/>
      <c r="S1513" s="110"/>
    </row>
    <row r="1514" spans="1:19" ht="15.75" customHeight="1" x14ac:dyDescent="0.2">
      <c r="A1514" s="211">
        <v>45672</v>
      </c>
      <c r="B1514" s="281">
        <v>1318.087888</v>
      </c>
      <c r="C1514" s="281">
        <v>1454.199644</v>
      </c>
      <c r="D1514" s="281">
        <v>1459.4802549999999</v>
      </c>
      <c r="E1514" s="281">
        <v>1273.1430869999999</v>
      </c>
      <c r="F1514" s="281">
        <v>1429.939842</v>
      </c>
      <c r="G1514" s="82">
        <f t="shared" si="257"/>
        <v>4.4944801000000097E-2</v>
      </c>
      <c r="H1514" s="82">
        <f t="shared" si="258"/>
        <v>2.4259802000000035E-2</v>
      </c>
      <c r="I1514" s="82">
        <f t="shared" si="259"/>
        <v>2.9540412999999942E-2</v>
      </c>
      <c r="J1514" s="82" t="str">
        <f t="shared" si="260"/>
        <v/>
      </c>
      <c r="K1514" s="82" t="str">
        <f t="shared" si="261"/>
        <v/>
      </c>
      <c r="L1514" s="82" t="str">
        <f t="shared" si="262"/>
        <v/>
      </c>
      <c r="O1514" s="108"/>
      <c r="P1514" s="109"/>
      <c r="Q1514" s="109"/>
      <c r="R1514" s="110"/>
      <c r="S1514" s="110"/>
    </row>
    <row r="1515" spans="1:19" ht="15.75" customHeight="1" x14ac:dyDescent="0.2">
      <c r="A1515" s="211">
        <v>45673</v>
      </c>
      <c r="B1515" s="281">
        <v>1323.3198640000001</v>
      </c>
      <c r="C1515" s="281">
        <v>1460.866096</v>
      </c>
      <c r="D1515" s="281">
        <v>1465.9931879999999</v>
      </c>
      <c r="E1515" s="281">
        <v>1278.5026620000001</v>
      </c>
      <c r="F1515" s="281">
        <v>1435.9594870000001</v>
      </c>
      <c r="G1515" s="82">
        <f t="shared" si="257"/>
        <v>4.4817201999999952E-2</v>
      </c>
      <c r="H1515" s="82">
        <f t="shared" si="258"/>
        <v>2.4906608999999889E-2</v>
      </c>
      <c r="I1515" s="82">
        <f t="shared" si="259"/>
        <v>3.0033700999999836E-2</v>
      </c>
      <c r="J1515" s="82" t="str">
        <f t="shared" si="260"/>
        <v/>
      </c>
      <c r="K1515" s="82" t="str">
        <f t="shared" si="261"/>
        <v/>
      </c>
      <c r="L1515" s="82" t="str">
        <f t="shared" si="262"/>
        <v/>
      </c>
      <c r="O1515" s="108"/>
      <c r="P1515" s="109"/>
      <c r="Q1515" s="109"/>
      <c r="R1515" s="110"/>
      <c r="S1515" s="110"/>
    </row>
    <row r="1516" spans="1:19" ht="15.75" customHeight="1" x14ac:dyDescent="0.2">
      <c r="A1516" s="211">
        <v>45674</v>
      </c>
      <c r="B1516" s="281">
        <v>1333.3095740000001</v>
      </c>
      <c r="C1516" s="281">
        <v>1471.4363289999999</v>
      </c>
      <c r="D1516" s="281">
        <v>1476.691456</v>
      </c>
      <c r="E1516" s="281">
        <v>1287.507593</v>
      </c>
      <c r="F1516" s="281">
        <v>1446.073441</v>
      </c>
      <c r="G1516" s="82">
        <f t="shared" si="257"/>
        <v>4.5801981000000068E-2</v>
      </c>
      <c r="H1516" s="82">
        <f t="shared" si="258"/>
        <v>2.5362887999999886E-2</v>
      </c>
      <c r="I1516" s="82">
        <f t="shared" si="259"/>
        <v>3.0618015000000012E-2</v>
      </c>
      <c r="J1516" s="82" t="str">
        <f t="shared" si="260"/>
        <v/>
      </c>
      <c r="K1516" s="82" t="str">
        <f t="shared" si="261"/>
        <v/>
      </c>
      <c r="L1516" s="82" t="str">
        <f t="shared" si="262"/>
        <v/>
      </c>
      <c r="O1516" s="108"/>
      <c r="P1516" s="109"/>
      <c r="Q1516" s="109"/>
      <c r="R1516" s="110"/>
      <c r="S1516" s="110"/>
    </row>
    <row r="1517" spans="1:19" ht="15.75" customHeight="1" x14ac:dyDescent="0.2">
      <c r="A1517" s="211">
        <v>45677</v>
      </c>
      <c r="B1517" s="281">
        <v>1335.5279640000001</v>
      </c>
      <c r="C1517" s="281">
        <v>1473.5133040000001</v>
      </c>
      <c r="D1517" s="281">
        <v>1478.8496110000001</v>
      </c>
      <c r="E1517" s="281">
        <v>1289.8689569999999</v>
      </c>
      <c r="F1517" s="281">
        <v>1448.7256239999999</v>
      </c>
      <c r="G1517" s="82">
        <f t="shared" si="257"/>
        <v>4.5659007000000203E-2</v>
      </c>
      <c r="H1517" s="82">
        <f t="shared" si="258"/>
        <v>2.4787680000000138E-2</v>
      </c>
      <c r="I1517" s="82">
        <f t="shared" si="259"/>
        <v>3.0123987000000171E-2</v>
      </c>
      <c r="J1517" s="82" t="str">
        <f t="shared" si="260"/>
        <v/>
      </c>
      <c r="K1517" s="82" t="str">
        <f t="shared" si="261"/>
        <v/>
      </c>
      <c r="L1517" s="82" t="str">
        <f t="shared" si="262"/>
        <v/>
      </c>
      <c r="O1517" s="108"/>
      <c r="P1517" s="109"/>
      <c r="Q1517" s="109"/>
      <c r="R1517" s="110"/>
      <c r="S1517" s="110"/>
    </row>
    <row r="1518" spans="1:19" ht="15.75" customHeight="1" x14ac:dyDescent="0.2">
      <c r="A1518" s="211">
        <v>45678</v>
      </c>
      <c r="B1518" s="281">
        <v>1337.8961340000001</v>
      </c>
      <c r="C1518" s="281">
        <v>1476.4729110000001</v>
      </c>
      <c r="D1518" s="281">
        <v>1481.751019</v>
      </c>
      <c r="E1518" s="281">
        <v>1292.3201429999999</v>
      </c>
      <c r="F1518" s="281">
        <v>1451.478691</v>
      </c>
      <c r="G1518" s="82">
        <f t="shared" si="257"/>
        <v>4.5575991000000156E-2</v>
      </c>
      <c r="H1518" s="82">
        <f t="shared" si="258"/>
        <v>2.4994220000000043E-2</v>
      </c>
      <c r="I1518" s="82">
        <f t="shared" si="259"/>
        <v>3.0272328000000015E-2</v>
      </c>
      <c r="J1518" s="82" t="str">
        <f t="shared" si="260"/>
        <v/>
      </c>
      <c r="K1518" s="82" t="str">
        <f t="shared" si="261"/>
        <v/>
      </c>
      <c r="L1518" s="82" t="str">
        <f t="shared" si="262"/>
        <v/>
      </c>
      <c r="O1518" s="108"/>
      <c r="P1518" s="109"/>
      <c r="Q1518" s="109"/>
      <c r="R1518" s="110"/>
      <c r="S1518" s="110"/>
    </row>
    <row r="1519" spans="1:19" ht="15.75" customHeight="1" x14ac:dyDescent="0.2">
      <c r="A1519" s="211">
        <v>45679</v>
      </c>
      <c r="B1519" s="281">
        <v>1338.88588</v>
      </c>
      <c r="C1519" s="281">
        <v>1477.73378</v>
      </c>
      <c r="D1519" s="281">
        <v>1482.9828930000001</v>
      </c>
      <c r="E1519" s="281">
        <v>1292.319397</v>
      </c>
      <c r="F1519" s="281">
        <v>1451.4778530000001</v>
      </c>
      <c r="G1519" s="82">
        <f t="shared" si="257"/>
        <v>4.6566483000000061E-2</v>
      </c>
      <c r="H1519" s="82">
        <f t="shared" si="258"/>
        <v>2.6255926999999929E-2</v>
      </c>
      <c r="I1519" s="82">
        <f t="shared" si="259"/>
        <v>3.1505040000000005E-2</v>
      </c>
      <c r="J1519" s="82" t="str">
        <f t="shared" si="260"/>
        <v/>
      </c>
      <c r="K1519" s="82" t="str">
        <f t="shared" si="261"/>
        <v/>
      </c>
      <c r="L1519" s="82" t="str">
        <f t="shared" si="262"/>
        <v/>
      </c>
      <c r="O1519" s="108"/>
      <c r="P1519" s="109"/>
      <c r="Q1519" s="109"/>
      <c r="R1519" s="110"/>
      <c r="S1519" s="110"/>
    </row>
    <row r="1520" spans="1:19" ht="15.75" customHeight="1" x14ac:dyDescent="0.2">
      <c r="A1520" s="211">
        <v>45680</v>
      </c>
      <c r="B1520" s="281">
        <v>1340.9994819999999</v>
      </c>
      <c r="C1520" s="281">
        <v>1479.2953230000001</v>
      </c>
      <c r="D1520" s="281">
        <v>1484.7032119999999</v>
      </c>
      <c r="E1520" s="281">
        <v>1293.9529199999999</v>
      </c>
      <c r="F1520" s="281">
        <v>1453.312557</v>
      </c>
      <c r="G1520" s="82">
        <f t="shared" si="257"/>
        <v>4.7046561999999993E-2</v>
      </c>
      <c r="H1520" s="82">
        <f t="shared" si="258"/>
        <v>2.5982766000000084E-2</v>
      </c>
      <c r="I1520" s="82">
        <f t="shared" si="259"/>
        <v>3.1390654999999927E-2</v>
      </c>
      <c r="J1520" s="82" t="str">
        <f t="shared" si="260"/>
        <v/>
      </c>
      <c r="K1520" s="82" t="str">
        <f t="shared" si="261"/>
        <v/>
      </c>
      <c r="L1520" s="82" t="str">
        <f t="shared" si="262"/>
        <v/>
      </c>
      <c r="O1520" s="108"/>
      <c r="P1520" s="109"/>
      <c r="Q1520" s="109"/>
      <c r="R1520" s="110"/>
      <c r="S1520" s="110"/>
    </row>
    <row r="1521" spans="1:19" ht="15.75" customHeight="1" x14ac:dyDescent="0.2">
      <c r="A1521" s="211">
        <v>45681</v>
      </c>
      <c r="B1521" s="281">
        <v>1342.9273889999999</v>
      </c>
      <c r="C1521" s="281">
        <v>1482.2482070000001</v>
      </c>
      <c r="D1521" s="281">
        <v>1487.5026680000001</v>
      </c>
      <c r="E1521" s="281">
        <v>1296.531526</v>
      </c>
      <c r="F1521" s="281">
        <v>1456.208736</v>
      </c>
      <c r="G1521" s="82">
        <f t="shared" si="257"/>
        <v>4.6395862999999961E-2</v>
      </c>
      <c r="H1521" s="82">
        <f t="shared" si="258"/>
        <v>2.603947100000005E-2</v>
      </c>
      <c r="I1521" s="82">
        <f t="shared" si="259"/>
        <v>3.1293932000000038E-2</v>
      </c>
      <c r="J1521" s="82" t="str">
        <f t="shared" si="260"/>
        <v/>
      </c>
      <c r="K1521" s="82" t="str">
        <f t="shared" si="261"/>
        <v/>
      </c>
      <c r="L1521" s="82" t="str">
        <f t="shared" si="262"/>
        <v/>
      </c>
      <c r="O1521" s="108"/>
      <c r="P1521" s="109"/>
      <c r="Q1521" s="109"/>
      <c r="R1521" s="110"/>
      <c r="S1521" s="110"/>
    </row>
    <row r="1522" spans="1:19" ht="15.75" customHeight="1" x14ac:dyDescent="0.2">
      <c r="A1522" s="211">
        <v>45684</v>
      </c>
      <c r="B1522" s="281">
        <v>1341.7708239999999</v>
      </c>
      <c r="C1522" s="281">
        <v>1480.3031089999999</v>
      </c>
      <c r="D1522" s="281">
        <v>1485.6834940000001</v>
      </c>
      <c r="E1522" s="281">
        <v>1296.7415189999999</v>
      </c>
      <c r="F1522" s="281">
        <v>1456.4445920000001</v>
      </c>
      <c r="G1522" s="82">
        <f t="shared" si="257"/>
        <v>4.5029305000000019E-2</v>
      </c>
      <c r="H1522" s="82">
        <f t="shared" si="258"/>
        <v>2.3858516999999892E-2</v>
      </c>
      <c r="I1522" s="82">
        <f t="shared" si="259"/>
        <v>2.9238902000000053E-2</v>
      </c>
      <c r="J1522" s="82" t="str">
        <f t="shared" si="260"/>
        <v/>
      </c>
      <c r="K1522" s="82" t="str">
        <f t="shared" si="261"/>
        <v/>
      </c>
      <c r="L1522" s="82" t="str">
        <f t="shared" si="262"/>
        <v/>
      </c>
      <c r="O1522" s="108"/>
      <c r="P1522" s="109"/>
      <c r="Q1522" s="109"/>
      <c r="R1522" s="110"/>
      <c r="S1522" s="110"/>
    </row>
    <row r="1523" spans="1:19" ht="15.75" customHeight="1" x14ac:dyDescent="0.2">
      <c r="A1523" s="211">
        <v>45685</v>
      </c>
      <c r="B1523" s="281">
        <v>1344.4115629999999</v>
      </c>
      <c r="C1523" s="281">
        <v>1482.751951</v>
      </c>
      <c r="D1523" s="281">
        <v>1488.233569</v>
      </c>
      <c r="E1523" s="281">
        <v>1298.298282</v>
      </c>
      <c r="F1523" s="281">
        <v>1458.1930809999999</v>
      </c>
      <c r="G1523" s="82">
        <f t="shared" si="257"/>
        <v>4.6113280999999916E-2</v>
      </c>
      <c r="H1523" s="82">
        <f t="shared" si="258"/>
        <v>2.4558870000000069E-2</v>
      </c>
      <c r="I1523" s="82">
        <f t="shared" si="259"/>
        <v>3.0040488000000094E-2</v>
      </c>
      <c r="J1523" s="82" t="str">
        <f t="shared" si="260"/>
        <v/>
      </c>
      <c r="K1523" s="82" t="str">
        <f t="shared" si="261"/>
        <v/>
      </c>
      <c r="L1523" s="82" t="str">
        <f t="shared" si="262"/>
        <v/>
      </c>
      <c r="O1523" s="108"/>
      <c r="P1523" s="109"/>
      <c r="Q1523" s="109"/>
      <c r="R1523" s="110"/>
      <c r="S1523" s="110"/>
    </row>
    <row r="1524" spans="1:19" ht="15.75" customHeight="1" x14ac:dyDescent="0.2">
      <c r="A1524" s="211">
        <v>45686</v>
      </c>
      <c r="B1524" s="281">
        <v>1345.2408339999999</v>
      </c>
      <c r="C1524" s="281">
        <v>1483.6616469999999</v>
      </c>
      <c r="D1524" s="281">
        <v>1489.1476029999999</v>
      </c>
      <c r="E1524" s="281">
        <v>1299.364634</v>
      </c>
      <c r="F1524" s="281">
        <v>1459.390762</v>
      </c>
      <c r="G1524" s="82">
        <f t="shared" si="257"/>
        <v>4.587619999999993E-2</v>
      </c>
      <c r="H1524" s="82">
        <f t="shared" si="258"/>
        <v>2.4270884999999909E-2</v>
      </c>
      <c r="I1524" s="82">
        <f t="shared" si="259"/>
        <v>2.9756840999999895E-2</v>
      </c>
      <c r="J1524" s="82" t="str">
        <f t="shared" si="260"/>
        <v/>
      </c>
      <c r="K1524" s="82" t="str">
        <f t="shared" si="261"/>
        <v/>
      </c>
      <c r="L1524" s="82" t="str">
        <f t="shared" si="262"/>
        <v/>
      </c>
      <c r="O1524" s="108"/>
      <c r="P1524" s="109"/>
      <c r="Q1524" s="109"/>
      <c r="R1524" s="110"/>
      <c r="S1524" s="110"/>
    </row>
    <row r="1525" spans="1:19" ht="15.75" customHeight="1" x14ac:dyDescent="0.2">
      <c r="A1525" s="211">
        <v>45687</v>
      </c>
      <c r="B1525" s="281">
        <v>1355.7846569999999</v>
      </c>
      <c r="C1525" s="281">
        <v>1495.4216859999999</v>
      </c>
      <c r="D1525" s="281">
        <v>1500.9250219999999</v>
      </c>
      <c r="E1525" s="281">
        <v>1309.3621370000001</v>
      </c>
      <c r="F1525" s="281">
        <v>1470.6195299999999</v>
      </c>
      <c r="G1525" s="82">
        <f t="shared" si="257"/>
        <v>4.6422519999999849E-2</v>
      </c>
      <c r="H1525" s="82">
        <f t="shared" si="258"/>
        <v>2.4802155999999968E-2</v>
      </c>
      <c r="I1525" s="82">
        <f t="shared" si="259"/>
        <v>3.0305491999999958E-2</v>
      </c>
      <c r="J1525" s="82" t="str">
        <f t="shared" si="260"/>
        <v/>
      </c>
      <c r="K1525" s="82" t="str">
        <f t="shared" si="261"/>
        <v/>
      </c>
      <c r="L1525" s="82" t="str">
        <f t="shared" si="262"/>
        <v/>
      </c>
      <c r="O1525" s="108"/>
      <c r="P1525" s="109"/>
      <c r="Q1525" s="109"/>
      <c r="R1525" s="110"/>
      <c r="S1525" s="110"/>
    </row>
    <row r="1526" spans="1:19" ht="15.75" customHeight="1" x14ac:dyDescent="0.2">
      <c r="A1526" s="211">
        <v>45688</v>
      </c>
      <c r="B1526" s="281">
        <v>1356.655215</v>
      </c>
      <c r="C1526" s="281">
        <v>1496.134564</v>
      </c>
      <c r="D1526" s="281">
        <v>1501.689697</v>
      </c>
      <c r="E1526" s="281">
        <v>1310.927737</v>
      </c>
      <c r="F1526" s="281">
        <v>1472.377945</v>
      </c>
      <c r="G1526" s="82">
        <f t="shared" si="257"/>
        <v>4.5727478000000016E-2</v>
      </c>
      <c r="H1526" s="82">
        <f t="shared" si="258"/>
        <v>2.3756619E-2</v>
      </c>
      <c r="I1526" s="82">
        <f t="shared" si="259"/>
        <v>2.9311752000000069E-2</v>
      </c>
      <c r="J1526" s="82" t="str">
        <f t="shared" si="260"/>
        <v/>
      </c>
      <c r="K1526" s="82" t="str">
        <f t="shared" si="261"/>
        <v/>
      </c>
      <c r="L1526" s="82" t="str">
        <f t="shared" si="262"/>
        <v/>
      </c>
      <c r="O1526" s="108"/>
      <c r="P1526" s="109"/>
      <c r="Q1526" s="109"/>
      <c r="R1526" s="110"/>
      <c r="S1526" s="110"/>
    </row>
    <row r="1527" spans="1:19" ht="15.75" customHeight="1" x14ac:dyDescent="0.2">
      <c r="A1527" s="211">
        <v>45691</v>
      </c>
      <c r="B1527" s="281">
        <v>1356.356268</v>
      </c>
      <c r="C1527" s="281">
        <v>1495.691877</v>
      </c>
      <c r="D1527" s="281">
        <v>1501.2678350000001</v>
      </c>
      <c r="E1527" s="281">
        <v>1311.580837</v>
      </c>
      <c r="F1527" s="281">
        <v>1473.1114789999999</v>
      </c>
      <c r="G1527" s="82">
        <f t="shared" si="257"/>
        <v>4.4775431000000025E-2</v>
      </c>
      <c r="H1527" s="82">
        <f t="shared" si="258"/>
        <v>2.2580398000000061E-2</v>
      </c>
      <c r="I1527" s="82">
        <f t="shared" si="259"/>
        <v>2.8156356000000188E-2</v>
      </c>
      <c r="J1527" s="82" t="str">
        <f t="shared" si="260"/>
        <v/>
      </c>
      <c r="K1527" s="82" t="str">
        <f t="shared" si="261"/>
        <v/>
      </c>
      <c r="L1527" s="82" t="str">
        <f t="shared" si="262"/>
        <v/>
      </c>
      <c r="O1527" s="108"/>
      <c r="P1527" s="109"/>
      <c r="Q1527" s="109"/>
      <c r="R1527" s="110"/>
      <c r="S1527" s="110"/>
    </row>
    <row r="1528" spans="1:19" ht="15.75" customHeight="1" x14ac:dyDescent="0.2">
      <c r="A1528" s="211">
        <v>45692</v>
      </c>
      <c r="B1528" s="281">
        <v>1352.2220010000001</v>
      </c>
      <c r="C1528" s="281">
        <v>1491.6577130000001</v>
      </c>
      <c r="D1528" s="281">
        <v>1497.1142729999999</v>
      </c>
      <c r="E1528" s="281">
        <v>1308.233733</v>
      </c>
      <c r="F1528" s="281">
        <v>1469.3521539999999</v>
      </c>
      <c r="G1528" s="82">
        <f t="shared" si="257"/>
        <v>4.3988268000000059E-2</v>
      </c>
      <c r="H1528" s="82">
        <f t="shared" si="258"/>
        <v>2.2305559000000131E-2</v>
      </c>
      <c r="I1528" s="82">
        <f t="shared" si="259"/>
        <v>2.7762118999999984E-2</v>
      </c>
      <c r="J1528" s="82" t="str">
        <f t="shared" si="260"/>
        <v/>
      </c>
      <c r="K1528" s="82" t="str">
        <f t="shared" si="261"/>
        <v/>
      </c>
      <c r="L1528" s="82" t="str">
        <f t="shared" si="262"/>
        <v/>
      </c>
      <c r="O1528" s="108"/>
      <c r="P1528" s="109"/>
      <c r="Q1528" s="109"/>
      <c r="R1528" s="110"/>
      <c r="S1528" s="110"/>
    </row>
    <row r="1529" spans="1:19" ht="15.75" customHeight="1" x14ac:dyDescent="0.2">
      <c r="A1529" s="211">
        <v>45693</v>
      </c>
      <c r="B1529" s="281">
        <v>1358.6251549999999</v>
      </c>
      <c r="C1529" s="281">
        <v>1498.642423</v>
      </c>
      <c r="D1529" s="281">
        <v>1504.1401800000001</v>
      </c>
      <c r="E1529" s="281">
        <v>1314.445479</v>
      </c>
      <c r="F1529" s="281">
        <v>1476.3289219999999</v>
      </c>
      <c r="G1529" s="82">
        <f t="shared" si="257"/>
        <v>4.4179675999999973E-2</v>
      </c>
      <c r="H1529" s="82">
        <f t="shared" si="258"/>
        <v>2.2313501000000086E-2</v>
      </c>
      <c r="I1529" s="82">
        <f t="shared" si="259"/>
        <v>2.7811258000000179E-2</v>
      </c>
      <c r="J1529" s="82" t="str">
        <f t="shared" si="260"/>
        <v/>
      </c>
      <c r="K1529" s="82" t="str">
        <f t="shared" si="261"/>
        <v/>
      </c>
      <c r="L1529" s="82" t="str">
        <f t="shared" si="262"/>
        <v/>
      </c>
      <c r="O1529" s="108"/>
      <c r="P1529" s="109"/>
      <c r="Q1529" s="109"/>
      <c r="R1529" s="110"/>
      <c r="S1529" s="110"/>
    </row>
    <row r="1530" spans="1:19" ht="15.75" customHeight="1" x14ac:dyDescent="0.2">
      <c r="A1530" s="211">
        <v>45694</v>
      </c>
      <c r="B1530" s="281">
        <v>1359.463915</v>
      </c>
      <c r="C1530" s="281">
        <v>1499.5340490000001</v>
      </c>
      <c r="D1530" s="281">
        <v>1505.041751</v>
      </c>
      <c r="E1530" s="281">
        <v>1315.2412999999999</v>
      </c>
      <c r="F1530" s="281">
        <v>1477.2227539999999</v>
      </c>
      <c r="G1530" s="82">
        <f t="shared" si="257"/>
        <v>4.4222615000000132E-2</v>
      </c>
      <c r="H1530" s="82">
        <f t="shared" si="258"/>
        <v>2.23112950000002E-2</v>
      </c>
      <c r="I1530" s="82">
        <f t="shared" si="259"/>
        <v>2.7818997000000081E-2</v>
      </c>
      <c r="J1530" s="82" t="str">
        <f t="shared" si="260"/>
        <v/>
      </c>
      <c r="K1530" s="82" t="str">
        <f t="shared" si="261"/>
        <v/>
      </c>
      <c r="L1530" s="82" t="str">
        <f t="shared" si="262"/>
        <v/>
      </c>
      <c r="O1530" s="108"/>
      <c r="P1530" s="109"/>
      <c r="Q1530" s="109"/>
      <c r="R1530" s="110"/>
      <c r="S1530" s="110"/>
    </row>
    <row r="1531" spans="1:19" ht="15.75" customHeight="1" x14ac:dyDescent="0.2">
      <c r="A1531" s="211">
        <v>45695</v>
      </c>
      <c r="B1531" s="281">
        <v>1349.171619</v>
      </c>
      <c r="C1531" s="281">
        <v>1488.8590059999999</v>
      </c>
      <c r="D1531" s="281">
        <v>1494.192773</v>
      </c>
      <c r="E1531" s="281">
        <v>1305.3065220000001</v>
      </c>
      <c r="F1531" s="281">
        <v>1466.0644359999999</v>
      </c>
      <c r="G1531" s="82">
        <f t="shared" si="257"/>
        <v>4.3865096999999881E-2</v>
      </c>
      <c r="H1531" s="82">
        <f t="shared" si="258"/>
        <v>2.2794570000000021E-2</v>
      </c>
      <c r="I1531" s="82">
        <f t="shared" si="259"/>
        <v>2.81283370000001E-2</v>
      </c>
      <c r="J1531" s="82" t="str">
        <f t="shared" si="260"/>
        <v/>
      </c>
      <c r="K1531" s="82" t="str">
        <f t="shared" si="261"/>
        <v/>
      </c>
      <c r="L1531" s="82" t="str">
        <f t="shared" si="262"/>
        <v/>
      </c>
      <c r="O1531" s="108"/>
      <c r="P1531" s="109"/>
      <c r="Q1531" s="109"/>
      <c r="R1531" s="110"/>
      <c r="S1531" s="110"/>
    </row>
    <row r="1532" spans="1:19" ht="15.75" customHeight="1" x14ac:dyDescent="0.2">
      <c r="A1532" s="211">
        <v>45698</v>
      </c>
      <c r="B1532" s="281">
        <v>1354.2338299999999</v>
      </c>
      <c r="C1532" s="281">
        <v>1494.6305540000001</v>
      </c>
      <c r="D1532" s="281">
        <v>1499.9481940000001</v>
      </c>
      <c r="E1532" s="281">
        <v>1309.7840530000001</v>
      </c>
      <c r="F1532" s="281">
        <v>1471.093408</v>
      </c>
      <c r="G1532" s="82">
        <f t="shared" si="257"/>
        <v>4.4449776999999815E-2</v>
      </c>
      <c r="H1532" s="82">
        <f t="shared" si="258"/>
        <v>2.353714600000012E-2</v>
      </c>
      <c r="I1532" s="82">
        <f t="shared" si="259"/>
        <v>2.8854786000000104E-2</v>
      </c>
      <c r="J1532" s="82" t="str">
        <f t="shared" si="260"/>
        <v/>
      </c>
      <c r="K1532" s="82" t="str">
        <f t="shared" si="261"/>
        <v/>
      </c>
      <c r="L1532" s="82" t="str">
        <f t="shared" si="262"/>
        <v/>
      </c>
      <c r="O1532" s="108"/>
      <c r="P1532" s="109"/>
      <c r="Q1532" s="109"/>
      <c r="R1532" s="110"/>
      <c r="S1532" s="110"/>
    </row>
    <row r="1533" spans="1:19" ht="15.75" customHeight="1" x14ac:dyDescent="0.2">
      <c r="A1533" s="211">
        <v>45699</v>
      </c>
      <c r="B1533" s="281">
        <v>1352.3057899999999</v>
      </c>
      <c r="C1533" s="281">
        <v>1492.2397989999999</v>
      </c>
      <c r="D1533" s="281">
        <v>1497.6011530000001</v>
      </c>
      <c r="E1533" s="281">
        <v>1307.6322600000001</v>
      </c>
      <c r="F1533" s="281">
        <v>1468.6766050000001</v>
      </c>
      <c r="G1533" s="82">
        <f t="shared" si="257"/>
        <v>4.4673529999999802E-2</v>
      </c>
      <c r="H1533" s="82">
        <f t="shared" si="258"/>
        <v>2.356319399999984E-2</v>
      </c>
      <c r="I1533" s="82">
        <f t="shared" si="259"/>
        <v>2.892454799999996E-2</v>
      </c>
      <c r="J1533" s="82" t="str">
        <f t="shared" si="260"/>
        <v/>
      </c>
      <c r="K1533" s="82" t="str">
        <f t="shared" si="261"/>
        <v/>
      </c>
      <c r="L1533" s="82" t="str">
        <f t="shared" si="262"/>
        <v/>
      </c>
      <c r="O1533" s="108"/>
      <c r="P1533" s="109"/>
      <c r="Q1533" s="109"/>
      <c r="R1533" s="110"/>
      <c r="S1533" s="110"/>
    </row>
    <row r="1534" spans="1:19" ht="15.75" customHeight="1" x14ac:dyDescent="0.2">
      <c r="A1534" s="211">
        <v>45700</v>
      </c>
      <c r="B1534" s="281">
        <v>1347.6219000000001</v>
      </c>
      <c r="C1534" s="281">
        <v>1487.2532900000001</v>
      </c>
      <c r="D1534" s="281">
        <v>1492.560549</v>
      </c>
      <c r="E1534" s="281">
        <v>1302.8641749999999</v>
      </c>
      <c r="F1534" s="281">
        <v>1463.321297</v>
      </c>
      <c r="G1534" s="82">
        <f t="shared" si="257"/>
        <v>4.4757725000000165E-2</v>
      </c>
      <c r="H1534" s="82">
        <f t="shared" si="258"/>
        <v>2.3931993000000148E-2</v>
      </c>
      <c r="I1534" s="82">
        <f t="shared" si="259"/>
        <v>2.923925200000008E-2</v>
      </c>
      <c r="J1534" s="82" t="str">
        <f t="shared" si="260"/>
        <v/>
      </c>
      <c r="K1534" s="82" t="str">
        <f t="shared" si="261"/>
        <v/>
      </c>
      <c r="L1534" s="82" t="str">
        <f t="shared" si="262"/>
        <v/>
      </c>
      <c r="O1534" s="108"/>
      <c r="P1534" s="109"/>
      <c r="Q1534" s="109"/>
      <c r="R1534" s="110"/>
      <c r="S1534" s="110"/>
    </row>
    <row r="1535" spans="1:19" ht="15.75" customHeight="1" x14ac:dyDescent="0.2">
      <c r="A1535" s="211">
        <v>45701</v>
      </c>
      <c r="B1535" s="281">
        <v>1353.998466</v>
      </c>
      <c r="C1535" s="281">
        <v>1494.2159610000001</v>
      </c>
      <c r="D1535" s="281">
        <v>1499.562887</v>
      </c>
      <c r="E1535" s="281">
        <v>1309.1482080000001</v>
      </c>
      <c r="F1535" s="281">
        <v>1470.3792539999999</v>
      </c>
      <c r="G1535" s="82">
        <f t="shared" si="257"/>
        <v>4.4850257999999942E-2</v>
      </c>
      <c r="H1535" s="82">
        <f t="shared" si="258"/>
        <v>2.3836707000000162E-2</v>
      </c>
      <c r="I1535" s="82">
        <f t="shared" si="259"/>
        <v>2.9183633000000101E-2</v>
      </c>
      <c r="J1535" s="82" t="str">
        <f t="shared" si="260"/>
        <v/>
      </c>
      <c r="K1535" s="82" t="str">
        <f t="shared" si="261"/>
        <v/>
      </c>
      <c r="L1535" s="82" t="str">
        <f t="shared" si="262"/>
        <v/>
      </c>
      <c r="O1535" s="108"/>
      <c r="P1535" s="109"/>
      <c r="Q1535" s="109"/>
      <c r="R1535" s="110"/>
      <c r="S1535" s="110"/>
    </row>
    <row r="1536" spans="1:19" ht="15.75" customHeight="1" x14ac:dyDescent="0.2">
      <c r="A1536" s="211">
        <v>45702</v>
      </c>
      <c r="B1536" s="281">
        <v>1353.066511</v>
      </c>
      <c r="C1536" s="281">
        <v>1493.2564460000001</v>
      </c>
      <c r="D1536" s="281">
        <v>1498.5862380000001</v>
      </c>
      <c r="E1536" s="281">
        <v>1308.350864</v>
      </c>
      <c r="F1536" s="281">
        <v>1469.4837110000001</v>
      </c>
      <c r="G1536" s="82">
        <f t="shared" si="257"/>
        <v>4.471564699999999E-2</v>
      </c>
      <c r="H1536" s="82">
        <f t="shared" si="258"/>
        <v>2.377273500000001E-2</v>
      </c>
      <c r="I1536" s="82">
        <f t="shared" si="259"/>
        <v>2.910252700000001E-2</v>
      </c>
      <c r="J1536" s="82" t="str">
        <f t="shared" si="260"/>
        <v/>
      </c>
      <c r="K1536" s="82" t="str">
        <f t="shared" si="261"/>
        <v/>
      </c>
      <c r="L1536" s="82" t="str">
        <f t="shared" si="262"/>
        <v/>
      </c>
      <c r="O1536" s="108"/>
      <c r="P1536" s="109"/>
      <c r="Q1536" s="109"/>
      <c r="R1536" s="110"/>
      <c r="S1536" s="110"/>
    </row>
    <row r="1537" spans="1:19" ht="15.75" customHeight="1" x14ac:dyDescent="0.2">
      <c r="A1537" s="211">
        <v>45706</v>
      </c>
      <c r="B1537" s="281">
        <v>1352.13969</v>
      </c>
      <c r="C1537" s="281">
        <v>1492.4721099999999</v>
      </c>
      <c r="D1537" s="281">
        <v>1497.751712</v>
      </c>
      <c r="E1537" s="281">
        <v>1306.718343</v>
      </c>
      <c r="F1537" s="281">
        <v>1467.650134</v>
      </c>
      <c r="G1537" s="82">
        <f t="shared" si="257"/>
        <v>4.5421346999999966E-2</v>
      </c>
      <c r="H1537" s="82">
        <f t="shared" si="258"/>
        <v>2.482197599999995E-2</v>
      </c>
      <c r="I1537" s="82">
        <f t="shared" si="259"/>
        <v>3.0101578000000018E-2</v>
      </c>
      <c r="J1537" s="82" t="str">
        <f t="shared" si="260"/>
        <v/>
      </c>
      <c r="K1537" s="82" t="str">
        <f t="shared" si="261"/>
        <v/>
      </c>
      <c r="L1537" s="82" t="str">
        <f t="shared" si="262"/>
        <v/>
      </c>
      <c r="O1537" s="108"/>
      <c r="P1537" s="109"/>
      <c r="Q1537" s="109"/>
      <c r="R1537" s="110"/>
      <c r="S1537" s="110"/>
    </row>
    <row r="1538" spans="1:19" ht="15.75" customHeight="1" x14ac:dyDescent="0.2">
      <c r="A1538" s="211">
        <v>45707</v>
      </c>
      <c r="B1538" s="281">
        <v>1352.9009599999999</v>
      </c>
      <c r="C1538" s="281">
        <v>1493.782449</v>
      </c>
      <c r="D1538" s="281">
        <v>1498.973303</v>
      </c>
      <c r="E1538" s="281">
        <v>1307.423182</v>
      </c>
      <c r="F1538" s="281">
        <v>1468.4417780000001</v>
      </c>
      <c r="G1538" s="82">
        <f t="shared" si="257"/>
        <v>4.5477777999999941E-2</v>
      </c>
      <c r="H1538" s="82">
        <f t="shared" si="258"/>
        <v>2.5340670999999929E-2</v>
      </c>
      <c r="I1538" s="82">
        <f t="shared" si="259"/>
        <v>3.0531524999999875E-2</v>
      </c>
      <c r="J1538" s="82" t="str">
        <f t="shared" si="260"/>
        <v/>
      </c>
      <c r="K1538" s="82" t="str">
        <f t="shared" si="261"/>
        <v/>
      </c>
      <c r="L1538" s="82" t="str">
        <f t="shared" si="262"/>
        <v/>
      </c>
      <c r="O1538" s="108"/>
      <c r="P1538" s="109"/>
      <c r="Q1538" s="109"/>
      <c r="R1538" s="110"/>
      <c r="S1538" s="110"/>
    </row>
    <row r="1539" spans="1:19" ht="15.75" customHeight="1" x14ac:dyDescent="0.2">
      <c r="A1539" s="211">
        <v>45708</v>
      </c>
      <c r="B1539" s="281">
        <v>1348.9495099999999</v>
      </c>
      <c r="C1539" s="281">
        <v>1489.715541</v>
      </c>
      <c r="D1539" s="281">
        <v>1494.833474</v>
      </c>
      <c r="E1539" s="281">
        <v>1303.7837300000001</v>
      </c>
      <c r="F1539" s="281">
        <v>1464.3541009999999</v>
      </c>
      <c r="G1539" s="82">
        <f t="shared" ref="G1539:G1565" si="263">IF((B1539-$E1539)/1000 &gt; 0, (B1539-$E1539)/1000, "")</f>
        <v>4.5165779999999815E-2</v>
      </c>
      <c r="H1539" s="82">
        <f t="shared" ref="H1539:H1565" si="264">IF((C1539-$F1539)/1000 &gt; 0, (C1539-$F1539)/1000, "")</f>
        <v>2.5361440000000131E-2</v>
      </c>
      <c r="I1539" s="82">
        <f t="shared" ref="I1539:I1565" si="265">IF((D1539-$F1539)/1000 &gt; 0, (D1539-$F1539)/1000, "")</f>
        <v>3.0479373000000122E-2</v>
      </c>
      <c r="J1539" s="82" t="str">
        <f t="shared" ref="J1539:J1565" si="266">IF((B1539-$E1539)/1000 &lt; 0, (B1539-$E1539)/1000, "")</f>
        <v/>
      </c>
      <c r="K1539" s="82" t="str">
        <f t="shared" ref="K1539:K1565" si="267">IF((C1539-$F1539)/1000 &lt; 0, (C1539-$F1539)/1000, "")</f>
        <v/>
      </c>
      <c r="L1539" s="82" t="str">
        <f t="shared" ref="L1539:L1565" si="268">IF((D1539-$F1539)/1000 &lt; 0, (D1539-$F1539)/1000, "")</f>
        <v/>
      </c>
      <c r="O1539" s="108"/>
      <c r="P1539" s="109"/>
      <c r="Q1539" s="109"/>
      <c r="R1539" s="110"/>
      <c r="S1539" s="110"/>
    </row>
    <row r="1540" spans="1:19" ht="15.75" customHeight="1" x14ac:dyDescent="0.2">
      <c r="A1540" s="211">
        <v>45709</v>
      </c>
      <c r="B1540" s="281">
        <v>1347.618892</v>
      </c>
      <c r="C1540" s="281">
        <v>1488.933315</v>
      </c>
      <c r="D1540" s="281">
        <v>1493.9121009999999</v>
      </c>
      <c r="E1540" s="281">
        <v>1303.7229669999999</v>
      </c>
      <c r="F1540" s="281">
        <v>1464.2858550000001</v>
      </c>
      <c r="G1540" s="82">
        <f t="shared" si="263"/>
        <v>4.3895925000000037E-2</v>
      </c>
      <c r="H1540" s="82">
        <f t="shared" si="264"/>
        <v>2.4647459999999909E-2</v>
      </c>
      <c r="I1540" s="82">
        <f t="shared" si="265"/>
        <v>2.9626245999999811E-2</v>
      </c>
      <c r="J1540" s="82" t="str">
        <f t="shared" si="266"/>
        <v/>
      </c>
      <c r="K1540" s="82" t="str">
        <f t="shared" si="267"/>
        <v/>
      </c>
      <c r="L1540" s="82" t="str">
        <f t="shared" si="268"/>
        <v/>
      </c>
      <c r="O1540" s="108"/>
      <c r="P1540" s="109"/>
      <c r="Q1540" s="109"/>
      <c r="R1540" s="110"/>
      <c r="S1540" s="110"/>
    </row>
    <row r="1541" spans="1:19" ht="15.75" customHeight="1" x14ac:dyDescent="0.2">
      <c r="A1541" s="211">
        <v>45712</v>
      </c>
      <c r="B1541" s="281">
        <v>1347.23332</v>
      </c>
      <c r="C1541" s="281">
        <v>1487.4873930000001</v>
      </c>
      <c r="D1541" s="281">
        <v>1492.6637659999999</v>
      </c>
      <c r="E1541" s="281">
        <v>1303.417567</v>
      </c>
      <c r="F1541" s="281">
        <v>1463.9428439999999</v>
      </c>
      <c r="G1541" s="82">
        <f t="shared" si="263"/>
        <v>4.3815753000000089E-2</v>
      </c>
      <c r="H1541" s="82">
        <f t="shared" si="264"/>
        <v>2.3544549000000189E-2</v>
      </c>
      <c r="I1541" s="82">
        <f t="shared" si="265"/>
        <v>2.8720921999999972E-2</v>
      </c>
      <c r="J1541" s="82" t="str">
        <f t="shared" si="266"/>
        <v/>
      </c>
      <c r="K1541" s="82" t="str">
        <f t="shared" si="267"/>
        <v/>
      </c>
      <c r="L1541" s="82" t="str">
        <f t="shared" si="268"/>
        <v/>
      </c>
      <c r="O1541" s="108"/>
      <c r="P1541" s="109"/>
      <c r="Q1541" s="109"/>
      <c r="R1541" s="110"/>
      <c r="S1541" s="110"/>
    </row>
    <row r="1542" spans="1:19" ht="15.75" customHeight="1" x14ac:dyDescent="0.2">
      <c r="A1542" s="211">
        <v>45713</v>
      </c>
      <c r="B1542" s="281">
        <v>1350.742855</v>
      </c>
      <c r="C1542" s="281">
        <v>1489.998261</v>
      </c>
      <c r="D1542" s="281">
        <v>1495.4542730000001</v>
      </c>
      <c r="E1542" s="281">
        <v>1306.9318760000001</v>
      </c>
      <c r="F1542" s="281">
        <v>1467.8899650000001</v>
      </c>
      <c r="G1542" s="82">
        <f t="shared" si="263"/>
        <v>4.3810978999999861E-2</v>
      </c>
      <c r="H1542" s="82">
        <f t="shared" si="264"/>
        <v>2.2108295999999882E-2</v>
      </c>
      <c r="I1542" s="82">
        <f t="shared" si="265"/>
        <v>2.7564307999999982E-2</v>
      </c>
      <c r="J1542" s="82" t="str">
        <f t="shared" si="266"/>
        <v/>
      </c>
      <c r="K1542" s="82" t="str">
        <f t="shared" si="267"/>
        <v/>
      </c>
      <c r="L1542" s="82" t="str">
        <f t="shared" si="268"/>
        <v/>
      </c>
      <c r="O1542" s="108"/>
      <c r="P1542" s="109"/>
      <c r="Q1542" s="109"/>
      <c r="R1542" s="110"/>
      <c r="S1542" s="110"/>
    </row>
    <row r="1543" spans="1:19" ht="15.75" customHeight="1" x14ac:dyDescent="0.2">
      <c r="A1543" s="211">
        <v>45714</v>
      </c>
      <c r="B1543" s="281">
        <v>1353.47145</v>
      </c>
      <c r="C1543" s="281">
        <v>1493.5321100000001</v>
      </c>
      <c r="D1543" s="281">
        <v>1498.8969079999999</v>
      </c>
      <c r="E1543" s="281">
        <v>1309.532935</v>
      </c>
      <c r="F1543" s="281">
        <v>1470.8113619999999</v>
      </c>
      <c r="G1543" s="82">
        <f t="shared" si="263"/>
        <v>4.3938515000000053E-2</v>
      </c>
      <c r="H1543" s="82">
        <f t="shared" si="264"/>
        <v>2.2720748000000186E-2</v>
      </c>
      <c r="I1543" s="82">
        <f t="shared" si="265"/>
        <v>2.8085546000000024E-2</v>
      </c>
      <c r="J1543" s="82" t="str">
        <f t="shared" si="266"/>
        <v/>
      </c>
      <c r="K1543" s="82" t="str">
        <f t="shared" si="267"/>
        <v/>
      </c>
      <c r="L1543" s="82" t="str">
        <f t="shared" si="268"/>
        <v/>
      </c>
      <c r="O1543" s="108"/>
      <c r="P1543" s="109"/>
      <c r="Q1543" s="109"/>
      <c r="R1543" s="110"/>
      <c r="S1543" s="110"/>
    </row>
    <row r="1544" spans="1:19" ht="15.75" customHeight="1" x14ac:dyDescent="0.2">
      <c r="A1544" s="211">
        <v>45715</v>
      </c>
      <c r="B1544" s="281">
        <v>1349.743013</v>
      </c>
      <c r="C1544" s="281">
        <v>1488.496793</v>
      </c>
      <c r="D1544" s="281">
        <v>1494.0265320000001</v>
      </c>
      <c r="E1544" s="281">
        <v>1306.415422</v>
      </c>
      <c r="F1544" s="281">
        <v>1467.309906</v>
      </c>
      <c r="G1544" s="82">
        <f t="shared" si="263"/>
        <v>4.3327590999999985E-2</v>
      </c>
      <c r="H1544" s="82">
        <f t="shared" si="264"/>
        <v>2.1186887000000071E-2</v>
      </c>
      <c r="I1544" s="82">
        <f t="shared" si="265"/>
        <v>2.6716626000000132E-2</v>
      </c>
      <c r="J1544" s="82" t="str">
        <f t="shared" si="266"/>
        <v/>
      </c>
      <c r="K1544" s="82" t="str">
        <f t="shared" si="267"/>
        <v/>
      </c>
      <c r="L1544" s="82" t="str">
        <f t="shared" si="268"/>
        <v/>
      </c>
      <c r="O1544" s="108"/>
      <c r="P1544" s="109"/>
      <c r="Q1544" s="109"/>
      <c r="R1544" s="110"/>
      <c r="S1544" s="110"/>
    </row>
    <row r="1545" spans="1:19" ht="15.75" customHeight="1" x14ac:dyDescent="0.2">
      <c r="A1545" s="211">
        <v>45716</v>
      </c>
      <c r="B1545" s="281">
        <v>1361.8942219999999</v>
      </c>
      <c r="C1545" s="281">
        <v>1501.1355470000001</v>
      </c>
      <c r="D1545" s="281">
        <v>1506.8636750000001</v>
      </c>
      <c r="E1545" s="281">
        <v>1317.918144</v>
      </c>
      <c r="F1545" s="281">
        <v>1480.22927</v>
      </c>
      <c r="G1545" s="82">
        <f t="shared" si="263"/>
        <v>4.3976077999999919E-2</v>
      </c>
      <c r="H1545" s="82">
        <f t="shared" si="264"/>
        <v>2.0906277000000046E-2</v>
      </c>
      <c r="I1545" s="82">
        <f t="shared" si="265"/>
        <v>2.6634405000000014E-2</v>
      </c>
      <c r="J1545" s="82" t="str">
        <f t="shared" si="266"/>
        <v/>
      </c>
      <c r="K1545" s="82" t="str">
        <f t="shared" si="267"/>
        <v/>
      </c>
      <c r="L1545" s="82" t="str">
        <f t="shared" si="268"/>
        <v/>
      </c>
      <c r="O1545" s="108"/>
      <c r="P1545" s="109"/>
      <c r="Q1545" s="109"/>
      <c r="R1545" s="110"/>
      <c r="S1545" s="110"/>
    </row>
    <row r="1546" spans="1:19" ht="15.75" customHeight="1" x14ac:dyDescent="0.2">
      <c r="A1546" s="211">
        <v>45719</v>
      </c>
      <c r="B1546" s="281">
        <v>1361.9355419999999</v>
      </c>
      <c r="C1546" s="281">
        <v>1499.696864</v>
      </c>
      <c r="D1546" s="281">
        <v>1505.7147749999999</v>
      </c>
      <c r="E1546" s="281">
        <v>1318.7817219999999</v>
      </c>
      <c r="F1546" s="281">
        <v>1481.199204</v>
      </c>
      <c r="G1546" s="82">
        <f t="shared" si="263"/>
        <v>4.3153819999999996E-2</v>
      </c>
      <c r="H1546" s="82">
        <f t="shared" si="264"/>
        <v>1.8497659999999996E-2</v>
      </c>
      <c r="I1546" s="82">
        <f t="shared" si="265"/>
        <v>2.451557099999991E-2</v>
      </c>
      <c r="J1546" s="82" t="str">
        <f t="shared" si="266"/>
        <v/>
      </c>
      <c r="K1546" s="82" t="str">
        <f t="shared" si="267"/>
        <v/>
      </c>
      <c r="L1546" s="82" t="str">
        <f t="shared" si="268"/>
        <v/>
      </c>
      <c r="O1546" s="108"/>
      <c r="P1546" s="109"/>
      <c r="Q1546" s="109"/>
      <c r="R1546" s="110"/>
      <c r="S1546" s="110"/>
    </row>
    <row r="1547" spans="1:19" ht="15.75" customHeight="1" x14ac:dyDescent="0.2">
      <c r="A1547" s="211">
        <v>45720</v>
      </c>
      <c r="B1547" s="281">
        <v>1352.0354620000001</v>
      </c>
      <c r="C1547" s="281">
        <v>1489.406563</v>
      </c>
      <c r="D1547" s="281">
        <v>1495.2614719999999</v>
      </c>
      <c r="E1547" s="281">
        <v>1309.454133</v>
      </c>
      <c r="F1547" s="281">
        <v>1470.722855</v>
      </c>
      <c r="G1547" s="82">
        <f t="shared" si="263"/>
        <v>4.2581329000000098E-2</v>
      </c>
      <c r="H1547" s="82">
        <f t="shared" si="264"/>
        <v>1.8683708000000025E-2</v>
      </c>
      <c r="I1547" s="82">
        <f t="shared" si="265"/>
        <v>2.4538616999999933E-2</v>
      </c>
      <c r="J1547" s="82" t="str">
        <f t="shared" si="266"/>
        <v/>
      </c>
      <c r="K1547" s="82" t="str">
        <f t="shared" si="267"/>
        <v/>
      </c>
      <c r="L1547" s="82" t="str">
        <f t="shared" si="268"/>
        <v/>
      </c>
      <c r="O1547" s="108"/>
      <c r="P1547" s="109"/>
      <c r="Q1547" s="109"/>
      <c r="R1547" s="110"/>
      <c r="S1547" s="110"/>
    </row>
    <row r="1548" spans="1:19" ht="15.75" customHeight="1" x14ac:dyDescent="0.2">
      <c r="A1548" s="211">
        <v>45721</v>
      </c>
      <c r="B1548" s="281">
        <v>1352.7719219999999</v>
      </c>
      <c r="C1548" s="281">
        <v>1491.2426559999999</v>
      </c>
      <c r="D1548" s="281">
        <v>1496.9007899999999</v>
      </c>
      <c r="E1548" s="281">
        <v>1309.5162439999999</v>
      </c>
      <c r="F1548" s="281">
        <v>1470.792616</v>
      </c>
      <c r="G1548" s="82">
        <f t="shared" si="263"/>
        <v>4.3255677999999992E-2</v>
      </c>
      <c r="H1548" s="82">
        <f t="shared" si="264"/>
        <v>2.0450039999999944E-2</v>
      </c>
      <c r="I1548" s="82">
        <f t="shared" si="265"/>
        <v>2.6108173999999963E-2</v>
      </c>
      <c r="J1548" s="82" t="str">
        <f t="shared" si="266"/>
        <v/>
      </c>
      <c r="K1548" s="82" t="str">
        <f t="shared" si="267"/>
        <v/>
      </c>
      <c r="L1548" s="82" t="str">
        <f t="shared" si="268"/>
        <v/>
      </c>
      <c r="O1548" s="108"/>
      <c r="P1548" s="109"/>
      <c r="Q1548" s="109"/>
      <c r="R1548" s="110"/>
      <c r="S1548" s="110"/>
    </row>
    <row r="1549" spans="1:19" ht="15.75" customHeight="1" x14ac:dyDescent="0.2">
      <c r="A1549" s="211">
        <v>45722</v>
      </c>
      <c r="B1549" s="281">
        <v>1335.3306419999999</v>
      </c>
      <c r="C1549" s="281">
        <v>1474.94445</v>
      </c>
      <c r="D1549" s="281">
        <v>1479.9582359999999</v>
      </c>
      <c r="E1549" s="281">
        <v>1295.220601</v>
      </c>
      <c r="F1549" s="281">
        <v>1454.736361</v>
      </c>
      <c r="G1549" s="82">
        <f t="shared" si="263"/>
        <v>4.0110040999999909E-2</v>
      </c>
      <c r="H1549" s="82">
        <f t="shared" si="264"/>
        <v>2.0208088999999974E-2</v>
      </c>
      <c r="I1549" s="82">
        <f t="shared" si="265"/>
        <v>2.5221874999999956E-2</v>
      </c>
      <c r="J1549" s="82" t="str">
        <f t="shared" si="266"/>
        <v/>
      </c>
      <c r="K1549" s="82" t="str">
        <f t="shared" si="267"/>
        <v/>
      </c>
      <c r="L1549" s="82" t="str">
        <f t="shared" si="268"/>
        <v/>
      </c>
      <c r="O1549" s="108"/>
      <c r="P1549" s="109"/>
      <c r="Q1549" s="109"/>
      <c r="R1549" s="110"/>
      <c r="S1549" s="110"/>
    </row>
    <row r="1550" spans="1:19" ht="15.75" customHeight="1" x14ac:dyDescent="0.2">
      <c r="A1550" s="211">
        <v>45723</v>
      </c>
      <c r="B1550" s="281">
        <v>1343.4788020000001</v>
      </c>
      <c r="C1550" s="281">
        <v>1483.5505720000001</v>
      </c>
      <c r="D1550" s="281">
        <v>1488.6718229999999</v>
      </c>
      <c r="E1550" s="281">
        <v>1303.2495939999999</v>
      </c>
      <c r="F1550" s="281">
        <v>1463.754183</v>
      </c>
      <c r="G1550" s="82">
        <f t="shared" si="263"/>
        <v>4.0229208000000197E-2</v>
      </c>
      <c r="H1550" s="82">
        <f t="shared" si="264"/>
        <v>1.9796389000000091E-2</v>
      </c>
      <c r="I1550" s="82">
        <f t="shared" si="265"/>
        <v>2.4917639999999894E-2</v>
      </c>
      <c r="J1550" s="82" t="str">
        <f t="shared" si="266"/>
        <v/>
      </c>
      <c r="K1550" s="82" t="str">
        <f t="shared" si="267"/>
        <v/>
      </c>
      <c r="L1550" s="82" t="str">
        <f t="shared" si="268"/>
        <v/>
      </c>
      <c r="O1550" s="108"/>
      <c r="P1550" s="109"/>
      <c r="Q1550" s="109"/>
      <c r="R1550" s="110"/>
      <c r="S1550" s="110"/>
    </row>
    <row r="1551" spans="1:19" ht="15.75" customHeight="1" x14ac:dyDescent="0.2">
      <c r="A1551" s="211">
        <v>45726</v>
      </c>
      <c r="B1551" s="281">
        <v>1336.7849839999999</v>
      </c>
      <c r="C1551" s="281">
        <v>1473.901693</v>
      </c>
      <c r="D1551" s="281">
        <v>1479.4378549999999</v>
      </c>
      <c r="E1551" s="281">
        <v>1296.59168</v>
      </c>
      <c r="F1551" s="281">
        <v>1456.2762990000001</v>
      </c>
      <c r="G1551" s="82">
        <f t="shared" si="263"/>
        <v>4.0193303999999895E-2</v>
      </c>
      <c r="H1551" s="82">
        <f t="shared" si="264"/>
        <v>1.7625393999999916E-2</v>
      </c>
      <c r="I1551" s="82">
        <f t="shared" si="265"/>
        <v>2.3161555999999792E-2</v>
      </c>
      <c r="J1551" s="82" t="str">
        <f t="shared" si="266"/>
        <v/>
      </c>
      <c r="K1551" s="82" t="str">
        <f t="shared" si="267"/>
        <v/>
      </c>
      <c r="L1551" s="82" t="str">
        <f t="shared" si="268"/>
        <v/>
      </c>
      <c r="O1551" s="108"/>
      <c r="P1551" s="109"/>
      <c r="Q1551" s="109"/>
      <c r="R1551" s="110"/>
      <c r="S1551" s="110"/>
    </row>
    <row r="1552" spans="1:19" ht="15.75" customHeight="1" x14ac:dyDescent="0.2">
      <c r="A1552" s="211">
        <v>45727</v>
      </c>
      <c r="B1552" s="281">
        <v>1331.522802</v>
      </c>
      <c r="C1552" s="281">
        <v>1467.5627440000001</v>
      </c>
      <c r="D1552" s="281">
        <v>1473.1818969999999</v>
      </c>
      <c r="E1552" s="281">
        <v>1291.118708</v>
      </c>
      <c r="F1552" s="281">
        <v>1450.129291</v>
      </c>
      <c r="G1552" s="82">
        <f t="shared" si="263"/>
        <v>4.0404093999999988E-2</v>
      </c>
      <c r="H1552" s="82">
        <f t="shared" si="264"/>
        <v>1.7433453000000099E-2</v>
      </c>
      <c r="I1552" s="82">
        <f t="shared" si="265"/>
        <v>2.3052605999999969E-2</v>
      </c>
      <c r="J1552" s="82" t="str">
        <f t="shared" si="266"/>
        <v/>
      </c>
      <c r="K1552" s="82" t="str">
        <f t="shared" si="267"/>
        <v/>
      </c>
      <c r="L1552" s="82" t="str">
        <f t="shared" si="268"/>
        <v/>
      </c>
      <c r="O1552" s="108"/>
      <c r="P1552" s="109"/>
      <c r="Q1552" s="109"/>
      <c r="R1552" s="110"/>
      <c r="S1552" s="110"/>
    </row>
    <row r="1553" spans="1:19" ht="15.75" customHeight="1" x14ac:dyDescent="0.2">
      <c r="A1553" s="211">
        <v>45728</v>
      </c>
      <c r="B1553" s="281">
        <v>1331.0638220000001</v>
      </c>
      <c r="C1553" s="281">
        <v>1467.6674840000001</v>
      </c>
      <c r="D1553" s="281">
        <v>1473.165555</v>
      </c>
      <c r="E1553" s="281">
        <v>1290.840128</v>
      </c>
      <c r="F1553" s="281">
        <v>1449.816401</v>
      </c>
      <c r="G1553" s="82">
        <f t="shared" si="263"/>
        <v>4.0223694000000025E-2</v>
      </c>
      <c r="H1553" s="82">
        <f t="shared" si="264"/>
        <v>1.7851083000000018E-2</v>
      </c>
      <c r="I1553" s="82">
        <f t="shared" si="265"/>
        <v>2.3349153999999997E-2</v>
      </c>
      <c r="J1553" s="82" t="str">
        <f t="shared" si="266"/>
        <v/>
      </c>
      <c r="K1553" s="82" t="str">
        <f t="shared" si="267"/>
        <v/>
      </c>
      <c r="L1553" s="82" t="str">
        <f t="shared" si="268"/>
        <v/>
      </c>
      <c r="O1553" s="108"/>
      <c r="P1553" s="109"/>
      <c r="Q1553" s="109"/>
      <c r="R1553" s="110"/>
      <c r="S1553" s="110"/>
    </row>
    <row r="1554" spans="1:19" ht="15.75" customHeight="1" x14ac:dyDescent="0.2">
      <c r="A1554" s="211">
        <v>45729</v>
      </c>
      <c r="B1554" s="281">
        <v>1328.732342</v>
      </c>
      <c r="C1554" s="281">
        <v>1463.503514</v>
      </c>
      <c r="D1554" s="281">
        <v>1469.3028300000001</v>
      </c>
      <c r="E1554" s="281">
        <v>1288.2439449999999</v>
      </c>
      <c r="F1554" s="281">
        <v>1446.90048</v>
      </c>
      <c r="G1554" s="82">
        <f t="shared" si="263"/>
        <v>4.0488397000000079E-2</v>
      </c>
      <c r="H1554" s="82">
        <f t="shared" si="264"/>
        <v>1.6603033999999978E-2</v>
      </c>
      <c r="I1554" s="82">
        <f t="shared" si="265"/>
        <v>2.2402350000000071E-2</v>
      </c>
      <c r="J1554" s="82" t="str">
        <f t="shared" si="266"/>
        <v/>
      </c>
      <c r="K1554" s="82" t="str">
        <f t="shared" si="267"/>
        <v/>
      </c>
      <c r="L1554" s="82" t="str">
        <f t="shared" si="268"/>
        <v/>
      </c>
      <c r="O1554" s="108"/>
      <c r="P1554" s="109"/>
      <c r="Q1554" s="109"/>
      <c r="R1554" s="110"/>
      <c r="S1554" s="110"/>
    </row>
    <row r="1555" spans="1:19" ht="15.75" customHeight="1" x14ac:dyDescent="0.2">
      <c r="A1555" s="211">
        <v>45730</v>
      </c>
      <c r="B1555" s="281">
        <v>1336.1616670000001</v>
      </c>
      <c r="C1555" s="281">
        <v>1472.809876</v>
      </c>
      <c r="D1555" s="281">
        <v>1478.422397</v>
      </c>
      <c r="E1555" s="281">
        <v>1295.842408</v>
      </c>
      <c r="F1555" s="281">
        <v>1455.434749</v>
      </c>
      <c r="G1555" s="82">
        <f t="shared" si="263"/>
        <v>4.03192590000001E-2</v>
      </c>
      <c r="H1555" s="82">
        <f t="shared" si="264"/>
        <v>1.7375127000000021E-2</v>
      </c>
      <c r="I1555" s="82">
        <f t="shared" si="265"/>
        <v>2.2987648000000034E-2</v>
      </c>
      <c r="J1555" s="82" t="str">
        <f t="shared" si="266"/>
        <v/>
      </c>
      <c r="K1555" s="82" t="str">
        <f t="shared" si="267"/>
        <v/>
      </c>
      <c r="L1555" s="82" t="str">
        <f t="shared" si="268"/>
        <v/>
      </c>
      <c r="O1555" s="108"/>
      <c r="P1555" s="109"/>
      <c r="Q1555" s="109"/>
      <c r="R1555" s="110"/>
      <c r="S1555" s="110"/>
    </row>
    <row r="1556" spans="1:19" ht="15.75" customHeight="1" x14ac:dyDescent="0.2">
      <c r="A1556" s="211">
        <v>45733</v>
      </c>
      <c r="B1556" s="281">
        <v>1341.7150919999999</v>
      </c>
      <c r="C1556" s="281">
        <v>1479.024109</v>
      </c>
      <c r="D1556" s="281">
        <v>1484.6418369999999</v>
      </c>
      <c r="E1556" s="281">
        <v>1301.2739779999999</v>
      </c>
      <c r="F1556" s="281">
        <v>1461.535255</v>
      </c>
      <c r="G1556" s="82">
        <f t="shared" si="263"/>
        <v>4.0441113999999972E-2</v>
      </c>
      <c r="H1556" s="82">
        <f t="shared" si="264"/>
        <v>1.7488853999999946E-2</v>
      </c>
      <c r="I1556" s="82">
        <f t="shared" si="265"/>
        <v>2.3106581999999889E-2</v>
      </c>
      <c r="J1556" s="82" t="str">
        <f t="shared" si="266"/>
        <v/>
      </c>
      <c r="K1556" s="82" t="str">
        <f t="shared" si="267"/>
        <v/>
      </c>
      <c r="L1556" s="82" t="str">
        <f t="shared" si="268"/>
        <v/>
      </c>
      <c r="O1556" s="108"/>
      <c r="P1556" s="109"/>
      <c r="Q1556" s="109"/>
      <c r="R1556" s="110"/>
      <c r="S1556" s="110"/>
    </row>
    <row r="1557" spans="1:19" ht="15.75" customHeight="1" x14ac:dyDescent="0.2">
      <c r="A1557" s="211">
        <v>45734</v>
      </c>
      <c r="B1557" s="281">
        <v>1338.596675</v>
      </c>
      <c r="C1557" s="281">
        <v>1475.4319210000001</v>
      </c>
      <c r="D1557" s="281">
        <v>1481.0667659999999</v>
      </c>
      <c r="E1557" s="281">
        <v>1298.0948390000001</v>
      </c>
      <c r="F1557" s="281">
        <v>1457.9645829999999</v>
      </c>
      <c r="G1557" s="82">
        <f t="shared" si="263"/>
        <v>4.0501835999999909E-2</v>
      </c>
      <c r="H1557" s="82">
        <f t="shared" si="264"/>
        <v>1.7467338000000155E-2</v>
      </c>
      <c r="I1557" s="82">
        <f t="shared" si="265"/>
        <v>2.3102182999999967E-2</v>
      </c>
      <c r="J1557" s="82" t="str">
        <f t="shared" si="266"/>
        <v/>
      </c>
      <c r="K1557" s="82" t="str">
        <f t="shared" si="267"/>
        <v/>
      </c>
      <c r="L1557" s="82" t="str">
        <f t="shared" si="268"/>
        <v/>
      </c>
      <c r="O1557" s="108"/>
      <c r="P1557" s="109"/>
      <c r="Q1557" s="109"/>
      <c r="R1557" s="110"/>
      <c r="S1557" s="110"/>
    </row>
    <row r="1558" spans="1:19" ht="15.75" customHeight="1" x14ac:dyDescent="0.2">
      <c r="A1558" s="211">
        <v>45735</v>
      </c>
      <c r="B1558" s="281">
        <v>1346.146002</v>
      </c>
      <c r="C1558" s="281">
        <v>1484.8136019999999</v>
      </c>
      <c r="D1558" s="281">
        <v>1490.273269</v>
      </c>
      <c r="E1558" s="281">
        <v>1305.846638</v>
      </c>
      <c r="F1558" s="281">
        <v>1466.6710720000001</v>
      </c>
      <c r="G1558" s="82">
        <f t="shared" si="263"/>
        <v>4.0299363999999969E-2</v>
      </c>
      <c r="H1558" s="82">
        <f t="shared" si="264"/>
        <v>1.8142529999999851E-2</v>
      </c>
      <c r="I1558" s="82">
        <f t="shared" si="265"/>
        <v>2.3602196999999932E-2</v>
      </c>
      <c r="J1558" s="82" t="str">
        <f t="shared" si="266"/>
        <v/>
      </c>
      <c r="K1558" s="82" t="str">
        <f t="shared" si="267"/>
        <v/>
      </c>
      <c r="L1558" s="82" t="str">
        <f t="shared" si="268"/>
        <v/>
      </c>
      <c r="O1558" s="108"/>
      <c r="P1558" s="109"/>
      <c r="Q1558" s="109"/>
      <c r="R1558" s="110"/>
      <c r="S1558" s="110"/>
    </row>
    <row r="1559" spans="1:19" ht="15.75" customHeight="1" x14ac:dyDescent="0.2">
      <c r="A1559" s="211">
        <v>45736</v>
      </c>
      <c r="B1559" s="281">
        <v>1344.262426</v>
      </c>
      <c r="C1559" s="281">
        <v>1482.868804</v>
      </c>
      <c r="D1559" s="281">
        <v>1488.2949180000001</v>
      </c>
      <c r="E1559" s="281">
        <v>1304.143579</v>
      </c>
      <c r="F1559" s="281">
        <v>1464.7582689999999</v>
      </c>
      <c r="G1559" s="82">
        <f t="shared" si="263"/>
        <v>4.0118846999999958E-2</v>
      </c>
      <c r="H1559" s="82">
        <f t="shared" si="264"/>
        <v>1.8110535000000028E-2</v>
      </c>
      <c r="I1559" s="82">
        <f t="shared" si="265"/>
        <v>2.3536649000000125E-2</v>
      </c>
      <c r="J1559" s="82" t="str">
        <f t="shared" si="266"/>
        <v/>
      </c>
      <c r="K1559" s="82" t="str">
        <f t="shared" si="267"/>
        <v/>
      </c>
      <c r="L1559" s="82" t="str">
        <f t="shared" si="268"/>
        <v/>
      </c>
      <c r="O1559" s="108"/>
      <c r="P1559" s="109"/>
      <c r="Q1559" s="109"/>
      <c r="R1559" s="110"/>
      <c r="S1559" s="110"/>
    </row>
    <row r="1560" spans="1:19" ht="15.75" customHeight="1" x14ac:dyDescent="0.2">
      <c r="A1560" s="211">
        <v>45737</v>
      </c>
      <c r="B1560" s="281">
        <v>1343.0589279999999</v>
      </c>
      <c r="C1560" s="281">
        <v>1481.636039</v>
      </c>
      <c r="D1560" s="281">
        <v>1487.0387920000001</v>
      </c>
      <c r="E1560" s="281">
        <v>1302.966625</v>
      </c>
      <c r="F1560" s="281">
        <v>1463.4363639999999</v>
      </c>
      <c r="G1560" s="82">
        <f t="shared" si="263"/>
        <v>4.0092302999999899E-2</v>
      </c>
      <c r="H1560" s="82">
        <f t="shared" si="264"/>
        <v>1.8199675000000071E-2</v>
      </c>
      <c r="I1560" s="82">
        <f t="shared" si="265"/>
        <v>2.3602428000000144E-2</v>
      </c>
      <c r="J1560" s="82" t="str">
        <f t="shared" si="266"/>
        <v/>
      </c>
      <c r="K1560" s="82" t="str">
        <f t="shared" si="267"/>
        <v/>
      </c>
      <c r="L1560" s="82" t="str">
        <f t="shared" si="268"/>
        <v/>
      </c>
      <c r="O1560" s="108"/>
      <c r="P1560" s="109"/>
      <c r="Q1560" s="109"/>
      <c r="R1560" s="110"/>
      <c r="S1560" s="110"/>
    </row>
    <row r="1561" spans="1:19" ht="15.75" customHeight="1" x14ac:dyDescent="0.2">
      <c r="A1561" s="211">
        <v>45740</v>
      </c>
      <c r="B1561" s="281">
        <v>1345.7765159999999</v>
      </c>
      <c r="C1561" s="281">
        <v>1486.1052790000001</v>
      </c>
      <c r="D1561" s="281">
        <v>1491.2318869999999</v>
      </c>
      <c r="E1561" s="281">
        <v>1306.0383790000001</v>
      </c>
      <c r="F1561" s="281">
        <v>1466.8864269999999</v>
      </c>
      <c r="G1561" s="82">
        <f t="shared" si="263"/>
        <v>3.9738136999999826E-2</v>
      </c>
      <c r="H1561" s="82">
        <f t="shared" si="264"/>
        <v>1.9218852000000196E-2</v>
      </c>
      <c r="I1561" s="82">
        <f t="shared" si="265"/>
        <v>2.4345460000000003E-2</v>
      </c>
      <c r="J1561" s="82" t="str">
        <f t="shared" si="266"/>
        <v/>
      </c>
      <c r="K1561" s="82" t="str">
        <f t="shared" si="267"/>
        <v/>
      </c>
      <c r="L1561" s="82" t="str">
        <f t="shared" si="268"/>
        <v/>
      </c>
      <c r="O1561" s="108"/>
      <c r="P1561" s="109"/>
      <c r="Q1561" s="109"/>
      <c r="R1561" s="110"/>
      <c r="S1561" s="110"/>
    </row>
    <row r="1562" spans="1:19" ht="15.75" customHeight="1" x14ac:dyDescent="0.2">
      <c r="A1562" s="211">
        <v>45741</v>
      </c>
      <c r="B1562" s="281">
        <v>1345.7823020000001</v>
      </c>
      <c r="C1562" s="281">
        <v>1485.712319</v>
      </c>
      <c r="D1562" s="281">
        <v>1490.9168729999999</v>
      </c>
      <c r="E1562" s="281">
        <v>1306.1075539999999</v>
      </c>
      <c r="F1562" s="281">
        <v>1466.9641220000001</v>
      </c>
      <c r="G1562" s="82">
        <f t="shared" si="263"/>
        <v>3.9674748000000135E-2</v>
      </c>
      <c r="H1562" s="82">
        <f t="shared" si="264"/>
        <v>1.874819699999989E-2</v>
      </c>
      <c r="I1562" s="82">
        <f t="shared" si="265"/>
        <v>2.3952750999999807E-2</v>
      </c>
      <c r="J1562" s="82" t="str">
        <f t="shared" si="266"/>
        <v/>
      </c>
      <c r="K1562" s="82" t="str">
        <f t="shared" si="267"/>
        <v/>
      </c>
      <c r="L1562" s="82" t="str">
        <f t="shared" si="268"/>
        <v/>
      </c>
      <c r="O1562" s="108"/>
      <c r="P1562" s="109"/>
      <c r="Q1562" s="109"/>
      <c r="R1562" s="110"/>
      <c r="S1562" s="110"/>
    </row>
    <row r="1563" spans="1:19" ht="15.75" customHeight="1" x14ac:dyDescent="0.2">
      <c r="A1563" s="211">
        <v>45742</v>
      </c>
      <c r="B1563" s="281">
        <v>1335.2708170000001</v>
      </c>
      <c r="C1563" s="281">
        <v>1473.60843</v>
      </c>
      <c r="D1563" s="281">
        <v>1478.869788</v>
      </c>
      <c r="E1563" s="281">
        <v>1295.70724</v>
      </c>
      <c r="F1563" s="281">
        <v>1455.2829340000001</v>
      </c>
      <c r="G1563" s="82">
        <f t="shared" si="263"/>
        <v>3.9563577000000121E-2</v>
      </c>
      <c r="H1563" s="82">
        <f t="shared" si="264"/>
        <v>1.8325495999999931E-2</v>
      </c>
      <c r="I1563" s="82">
        <f t="shared" si="265"/>
        <v>2.3586853999999904E-2</v>
      </c>
      <c r="J1563" s="82" t="str">
        <f t="shared" si="266"/>
        <v/>
      </c>
      <c r="K1563" s="82" t="str">
        <f t="shared" si="267"/>
        <v/>
      </c>
      <c r="L1563" s="82" t="str">
        <f t="shared" si="268"/>
        <v/>
      </c>
      <c r="O1563" s="108"/>
      <c r="P1563" s="109"/>
      <c r="Q1563" s="109"/>
      <c r="R1563" s="110"/>
      <c r="S1563" s="110"/>
    </row>
    <row r="1564" spans="1:19" ht="15.75" customHeight="1" x14ac:dyDescent="0.2">
      <c r="A1564" s="211">
        <v>45743</v>
      </c>
      <c r="B1564" s="281">
        <v>1337.7949819999999</v>
      </c>
      <c r="C1564" s="281">
        <v>1475.581457</v>
      </c>
      <c r="D1564" s="281">
        <v>1481.011328</v>
      </c>
      <c r="E1564" s="281">
        <v>1298.0717320000001</v>
      </c>
      <c r="F1564" s="281">
        <v>1457.9386300000001</v>
      </c>
      <c r="G1564" s="82">
        <f t="shared" si="263"/>
        <v>3.972324999999978E-2</v>
      </c>
      <c r="H1564" s="82">
        <f t="shared" si="264"/>
        <v>1.7642826999999896E-2</v>
      </c>
      <c r="I1564" s="82">
        <f t="shared" si="265"/>
        <v>2.3072697999999947E-2</v>
      </c>
      <c r="J1564" s="82" t="str">
        <f t="shared" si="266"/>
        <v/>
      </c>
      <c r="K1564" s="82" t="str">
        <f t="shared" si="267"/>
        <v/>
      </c>
      <c r="L1564" s="82" t="str">
        <f t="shared" si="268"/>
        <v/>
      </c>
      <c r="O1564" s="108"/>
      <c r="P1564" s="109"/>
      <c r="Q1564" s="109"/>
      <c r="R1564" s="110"/>
      <c r="S1564" s="110"/>
    </row>
    <row r="1565" spans="1:19" ht="15.75" customHeight="1" x14ac:dyDescent="0.2">
      <c r="A1565" s="211">
        <v>45744</v>
      </c>
      <c r="B1565" s="281">
        <v>1333.2050119999999</v>
      </c>
      <c r="C1565" s="281">
        <v>1468.944139</v>
      </c>
      <c r="D1565" s="281">
        <v>1474.6626240000001</v>
      </c>
      <c r="E1565" s="281">
        <v>1293.3797649999999</v>
      </c>
      <c r="F1565" s="281">
        <v>1452.6688140000001</v>
      </c>
      <c r="G1565" s="82">
        <f t="shared" si="263"/>
        <v>3.9825246999999987E-2</v>
      </c>
      <c r="H1565" s="82">
        <f t="shared" si="264"/>
        <v>1.6275324999999837E-2</v>
      </c>
      <c r="I1565" s="82">
        <f t="shared" si="265"/>
        <v>2.199380999999994E-2</v>
      </c>
      <c r="J1565" s="82" t="str">
        <f t="shared" si="266"/>
        <v/>
      </c>
      <c r="K1565" s="82" t="str">
        <f t="shared" si="267"/>
        <v/>
      </c>
      <c r="L1565" s="82" t="str">
        <f t="shared" si="268"/>
        <v/>
      </c>
      <c r="O1565" s="108"/>
      <c r="P1565" s="109"/>
      <c r="Q1565" s="109"/>
      <c r="R1565" s="110"/>
      <c r="S1565" s="110"/>
    </row>
    <row r="1566" spans="1:19" ht="15.75" customHeight="1" x14ac:dyDescent="0.2">
      <c r="A1566" s="182">
        <v>45747</v>
      </c>
      <c r="B1566" s="206">
        <v>1340.215109</v>
      </c>
      <c r="C1566" s="206">
        <v>1476.91399</v>
      </c>
      <c r="D1566" s="206">
        <v>1482.6145369999999</v>
      </c>
      <c r="E1566" s="206">
        <v>1300.4657070000001</v>
      </c>
      <c r="F1566" s="206">
        <v>1460.62744</v>
      </c>
      <c r="G1566" s="82">
        <f t="shared" ref="G1566:G1629" si="269">IF((B1566-$E1566)/1000 &gt; 0, (B1566-$E1566)/1000, "")</f>
        <v>3.974940199999992E-2</v>
      </c>
      <c r="H1566" s="82">
        <f t="shared" ref="H1566:H1629" si="270">IF((C1566-$F1566)/1000 &gt; 0, (C1566-$F1566)/1000, "")</f>
        <v>1.6286550000000035E-2</v>
      </c>
      <c r="I1566" s="82">
        <f t="shared" ref="I1566:I1629" si="271">IF((D1566-$F1566)/1000 &gt; 0, (D1566-$F1566)/1000, "")</f>
        <v>2.1987096999999949E-2</v>
      </c>
      <c r="J1566" s="82" t="str">
        <f t="shared" ref="J1566:J1629" si="272">IF((B1566-$E1566)/1000 &lt; 0, (B1566-$E1566)/1000, "")</f>
        <v/>
      </c>
      <c r="K1566" s="82" t="str">
        <f t="shared" ref="K1566:K1629" si="273">IF((C1566-$F1566)/1000 &lt; 0, (C1566-$F1566)/1000, "")</f>
        <v/>
      </c>
      <c r="L1566" s="82" t="str">
        <f t="shared" ref="L1566:L1629" si="274">IF((D1566-$F1566)/1000 &lt; 0, (D1566-$F1566)/1000, "")</f>
        <v/>
      </c>
      <c r="O1566" s="108"/>
      <c r="P1566" s="109"/>
      <c r="Q1566" s="109"/>
      <c r="R1566" s="110"/>
      <c r="S1566" s="110"/>
    </row>
    <row r="1567" spans="1:19" ht="15.75" customHeight="1" x14ac:dyDescent="0.2">
      <c r="A1567" s="182">
        <v>45748</v>
      </c>
      <c r="B1567" s="206">
        <v>1343.8543689999999</v>
      </c>
      <c r="C1567" s="206">
        <v>1481.008603</v>
      </c>
      <c r="D1567" s="206">
        <v>1486.708208</v>
      </c>
      <c r="E1567" s="206">
        <v>1304.0610300000001</v>
      </c>
      <c r="F1567" s="206">
        <v>1464.665553</v>
      </c>
      <c r="G1567" s="82">
        <f t="shared" si="269"/>
        <v>3.979333899999983E-2</v>
      </c>
      <c r="H1567" s="82">
        <f t="shared" si="270"/>
        <v>1.6343049999999949E-2</v>
      </c>
      <c r="I1567" s="82">
        <f t="shared" si="271"/>
        <v>2.2042654999999967E-2</v>
      </c>
      <c r="J1567" s="82" t="str">
        <f t="shared" si="272"/>
        <v/>
      </c>
      <c r="K1567" s="82" t="str">
        <f t="shared" si="273"/>
        <v/>
      </c>
      <c r="L1567" s="82" t="str">
        <f t="shared" si="274"/>
        <v/>
      </c>
      <c r="O1567" s="108"/>
      <c r="P1567" s="109"/>
      <c r="Q1567" s="109"/>
      <c r="R1567" s="110"/>
      <c r="S1567" s="110"/>
    </row>
    <row r="1568" spans="1:19" ht="15.75" customHeight="1" x14ac:dyDescent="0.2">
      <c r="A1568" s="182">
        <v>45749</v>
      </c>
      <c r="B1568" s="206">
        <v>1347.690589</v>
      </c>
      <c r="C1568" s="206">
        <v>1486.0526279999999</v>
      </c>
      <c r="D1568" s="206">
        <v>1491.609228</v>
      </c>
      <c r="E1568" s="206">
        <v>1308.1247450000001</v>
      </c>
      <c r="F1568" s="206">
        <v>1469.229744</v>
      </c>
      <c r="G1568" s="82">
        <f t="shared" si="269"/>
        <v>3.9565843999999968E-2</v>
      </c>
      <c r="H1568" s="82">
        <f t="shared" si="270"/>
        <v>1.682288399999993E-2</v>
      </c>
      <c r="I1568" s="82">
        <f t="shared" si="271"/>
        <v>2.2379484000000047E-2</v>
      </c>
      <c r="J1568" s="82" t="str">
        <f t="shared" si="272"/>
        <v/>
      </c>
      <c r="K1568" s="82" t="str">
        <f t="shared" si="273"/>
        <v/>
      </c>
      <c r="L1568" s="82" t="str">
        <f t="shared" si="274"/>
        <v/>
      </c>
      <c r="O1568" s="108"/>
      <c r="P1568" s="109"/>
      <c r="Q1568" s="109"/>
      <c r="R1568" s="110"/>
      <c r="S1568" s="110"/>
    </row>
    <row r="1569" spans="1:19" ht="15.75" customHeight="1" x14ac:dyDescent="0.2">
      <c r="A1569" s="182">
        <v>45750</v>
      </c>
      <c r="B1569" s="206">
        <v>1320.5306820000001</v>
      </c>
      <c r="C1569" s="206">
        <v>1452.242796</v>
      </c>
      <c r="D1569" s="206">
        <v>1458.4408920000001</v>
      </c>
      <c r="E1569" s="206">
        <v>1280.608915</v>
      </c>
      <c r="F1569" s="206">
        <v>1438.325141</v>
      </c>
      <c r="G1569" s="82">
        <f t="shared" si="269"/>
        <v>3.9921767000000045E-2</v>
      </c>
      <c r="H1569" s="82">
        <f t="shared" si="270"/>
        <v>1.3917654999999968E-2</v>
      </c>
      <c r="I1569" s="82">
        <f t="shared" si="271"/>
        <v>2.0115751000000046E-2</v>
      </c>
      <c r="J1569" s="82" t="str">
        <f t="shared" si="272"/>
        <v/>
      </c>
      <c r="K1569" s="82" t="str">
        <f t="shared" si="273"/>
        <v/>
      </c>
      <c r="L1569" s="82" t="str">
        <f t="shared" si="274"/>
        <v/>
      </c>
      <c r="O1569" s="108"/>
      <c r="P1569" s="109"/>
      <c r="Q1569" s="109"/>
      <c r="R1569" s="110"/>
      <c r="S1569" s="110"/>
    </row>
    <row r="1570" spans="1:19" ht="15.75" customHeight="1" x14ac:dyDescent="0.2">
      <c r="A1570" s="182">
        <v>45751</v>
      </c>
      <c r="B1570" s="206">
        <v>1298.256989</v>
      </c>
      <c r="C1570" s="206">
        <v>1424.045417</v>
      </c>
      <c r="D1570" s="206">
        <v>1430.8613310000001</v>
      </c>
      <c r="E1570" s="206">
        <v>1257.286349</v>
      </c>
      <c r="F1570" s="206">
        <v>1412.1302330000001</v>
      </c>
      <c r="G1570" s="82">
        <f t="shared" si="269"/>
        <v>4.0970640000000003E-2</v>
      </c>
      <c r="H1570" s="82">
        <f t="shared" si="270"/>
        <v>1.1915183999999954E-2</v>
      </c>
      <c r="I1570" s="82">
        <f t="shared" si="271"/>
        <v>1.8731097999999974E-2</v>
      </c>
      <c r="J1570" s="82" t="str">
        <f t="shared" si="272"/>
        <v/>
      </c>
      <c r="K1570" s="82" t="str">
        <f t="shared" si="273"/>
        <v/>
      </c>
      <c r="L1570" s="82" t="str">
        <f t="shared" si="274"/>
        <v/>
      </c>
      <c r="O1570" s="108"/>
      <c r="P1570" s="109"/>
      <c r="Q1570" s="109"/>
      <c r="R1570" s="110"/>
      <c r="S1570" s="110"/>
    </row>
    <row r="1571" spans="1:19" ht="15.75" customHeight="1" x14ac:dyDescent="0.2">
      <c r="A1571" s="182">
        <v>45754</v>
      </c>
      <c r="B1571" s="206">
        <v>1281.5454990000001</v>
      </c>
      <c r="C1571" s="206">
        <v>1404.1993970000001</v>
      </c>
      <c r="D1571" s="206">
        <v>1411.2232570000001</v>
      </c>
      <c r="E1571" s="206">
        <v>1241.106955</v>
      </c>
      <c r="F1571" s="206">
        <v>1393.95823</v>
      </c>
      <c r="G1571" s="82">
        <f t="shared" si="269"/>
        <v>4.043854400000009E-2</v>
      </c>
      <c r="H1571" s="82">
        <f t="shared" si="270"/>
        <v>1.0241167000000133E-2</v>
      </c>
      <c r="I1571" s="82">
        <f t="shared" si="271"/>
        <v>1.7265027000000144E-2</v>
      </c>
      <c r="J1571" s="82" t="str">
        <f t="shared" si="272"/>
        <v/>
      </c>
      <c r="K1571" s="82" t="str">
        <f t="shared" si="273"/>
        <v/>
      </c>
      <c r="L1571" s="82" t="str">
        <f t="shared" si="274"/>
        <v/>
      </c>
      <c r="O1571" s="108"/>
      <c r="P1571" s="109"/>
      <c r="Q1571" s="109"/>
      <c r="R1571" s="110"/>
      <c r="S1571" s="110"/>
    </row>
    <row r="1572" spans="1:19" ht="15.75" customHeight="1" x14ac:dyDescent="0.2">
      <c r="A1572" s="182">
        <v>45755</v>
      </c>
      <c r="B1572" s="206">
        <v>1273.140539</v>
      </c>
      <c r="C1572" s="206">
        <v>1393.702828</v>
      </c>
      <c r="D1572" s="206">
        <v>1400.9317840000001</v>
      </c>
      <c r="E1572" s="206">
        <v>1232.47741</v>
      </c>
      <c r="F1572" s="206">
        <v>1384.2658939999999</v>
      </c>
      <c r="G1572" s="82">
        <f t="shared" si="269"/>
        <v>4.0663129000000027E-2</v>
      </c>
      <c r="H1572" s="82">
        <f t="shared" si="270"/>
        <v>9.4369340000000652E-3</v>
      </c>
      <c r="I1572" s="82">
        <f t="shared" si="271"/>
        <v>1.6665890000000218E-2</v>
      </c>
      <c r="J1572" s="82" t="str">
        <f t="shared" si="272"/>
        <v/>
      </c>
      <c r="K1572" s="82" t="str">
        <f t="shared" si="273"/>
        <v/>
      </c>
      <c r="L1572" s="82" t="str">
        <f t="shared" si="274"/>
        <v/>
      </c>
      <c r="O1572" s="108"/>
      <c r="P1572" s="109"/>
      <c r="Q1572" s="109"/>
      <c r="R1572" s="110"/>
      <c r="S1572" s="110"/>
    </row>
    <row r="1573" spans="1:19" ht="15.75" customHeight="1" x14ac:dyDescent="0.2">
      <c r="A1573" s="182">
        <v>45756</v>
      </c>
      <c r="B1573" s="206">
        <v>1302.1236919999999</v>
      </c>
      <c r="C1573" s="206">
        <v>1429.4978410000001</v>
      </c>
      <c r="D1573" s="206">
        <v>1436.097745</v>
      </c>
      <c r="E1573" s="206">
        <v>1264.167713</v>
      </c>
      <c r="F1573" s="206">
        <v>1419.8590859999999</v>
      </c>
      <c r="G1573" s="82">
        <f t="shared" si="269"/>
        <v>3.7955978999999841E-2</v>
      </c>
      <c r="H1573" s="82">
        <f t="shared" si="270"/>
        <v>9.6387550000001741E-3</v>
      </c>
      <c r="I1573" s="82">
        <f t="shared" si="271"/>
        <v>1.6238659000000096E-2</v>
      </c>
      <c r="J1573" s="82" t="str">
        <f t="shared" si="272"/>
        <v/>
      </c>
      <c r="K1573" s="82" t="str">
        <f t="shared" si="273"/>
        <v/>
      </c>
      <c r="L1573" s="82" t="str">
        <f t="shared" si="274"/>
        <v/>
      </c>
      <c r="O1573" s="108"/>
      <c r="P1573" s="109"/>
      <c r="Q1573" s="109"/>
      <c r="R1573" s="110"/>
      <c r="S1573" s="110"/>
    </row>
    <row r="1574" spans="1:19" ht="15.75" customHeight="1" x14ac:dyDescent="0.2">
      <c r="A1574" s="182">
        <v>45757</v>
      </c>
      <c r="B1574" s="206">
        <v>1281.8253790000001</v>
      </c>
      <c r="C1574" s="206">
        <v>1406.343543</v>
      </c>
      <c r="D1574" s="206">
        <v>1413.0103999999999</v>
      </c>
      <c r="E1574" s="206">
        <v>1243.3219730000001</v>
      </c>
      <c r="F1574" s="206">
        <v>1396.4460429999999</v>
      </c>
      <c r="G1574" s="82">
        <f t="shared" si="269"/>
        <v>3.8503406000000039E-2</v>
      </c>
      <c r="H1574" s="82">
        <f t="shared" si="270"/>
        <v>9.8975000000000365E-3</v>
      </c>
      <c r="I1574" s="82">
        <f t="shared" si="271"/>
        <v>1.6564356999999974E-2</v>
      </c>
      <c r="J1574" s="82" t="str">
        <f t="shared" si="272"/>
        <v/>
      </c>
      <c r="K1574" s="82" t="str">
        <f t="shared" si="273"/>
        <v/>
      </c>
      <c r="L1574" s="82" t="str">
        <f t="shared" si="274"/>
        <v/>
      </c>
      <c r="O1574" s="108"/>
      <c r="P1574" s="109"/>
      <c r="Q1574" s="109"/>
      <c r="R1574" s="110"/>
      <c r="S1574" s="110"/>
    </row>
    <row r="1575" spans="1:19" ht="15.75" customHeight="1" x14ac:dyDescent="0.2">
      <c r="A1575" s="182">
        <v>45758</v>
      </c>
      <c r="B1575" s="206">
        <v>1288.7925789999999</v>
      </c>
      <c r="C1575" s="206">
        <v>1415.484252</v>
      </c>
      <c r="D1575" s="206">
        <v>1421.8953019999999</v>
      </c>
      <c r="E1575" s="206">
        <v>1250.800954</v>
      </c>
      <c r="F1575" s="206">
        <v>1404.8461150000001</v>
      </c>
      <c r="G1575" s="82">
        <f t="shared" si="269"/>
        <v>3.7991624999999883E-2</v>
      </c>
      <c r="H1575" s="82">
        <f t="shared" si="270"/>
        <v>1.0638136999999916E-2</v>
      </c>
      <c r="I1575" s="82">
        <f t="shared" si="271"/>
        <v>1.7049186999999848E-2</v>
      </c>
      <c r="J1575" s="82" t="str">
        <f t="shared" si="272"/>
        <v/>
      </c>
      <c r="K1575" s="82" t="str">
        <f t="shared" si="273"/>
        <v/>
      </c>
      <c r="L1575" s="82" t="str">
        <f t="shared" si="274"/>
        <v/>
      </c>
      <c r="O1575" s="108"/>
      <c r="P1575" s="109"/>
      <c r="Q1575" s="109"/>
      <c r="R1575" s="110"/>
      <c r="S1575" s="110"/>
    </row>
    <row r="1576" spans="1:19" ht="15.75" customHeight="1" x14ac:dyDescent="0.2">
      <c r="A1576" s="182">
        <v>45761</v>
      </c>
      <c r="B1576" s="206">
        <v>1298.8016689999999</v>
      </c>
      <c r="C1576" s="206">
        <v>1428.6250070000001</v>
      </c>
      <c r="D1576" s="206">
        <v>1434.6667689999999</v>
      </c>
      <c r="E1576" s="206">
        <v>1262.641625</v>
      </c>
      <c r="F1576" s="206">
        <v>1418.1450500000001</v>
      </c>
      <c r="G1576" s="82">
        <f t="shared" si="269"/>
        <v>3.6160043999999968E-2</v>
      </c>
      <c r="H1576" s="82">
        <f t="shared" si="270"/>
        <v>1.0479957000000014E-2</v>
      </c>
      <c r="I1576" s="82">
        <f t="shared" si="271"/>
        <v>1.6521718999999848E-2</v>
      </c>
      <c r="J1576" s="82" t="str">
        <f t="shared" si="272"/>
        <v/>
      </c>
      <c r="K1576" s="82" t="str">
        <f t="shared" si="273"/>
        <v/>
      </c>
      <c r="L1576" s="82" t="str">
        <f t="shared" si="274"/>
        <v/>
      </c>
      <c r="O1576" s="108"/>
      <c r="P1576" s="109"/>
      <c r="Q1576" s="109"/>
      <c r="R1576" s="110"/>
      <c r="S1576" s="110"/>
    </row>
    <row r="1577" spans="1:19" ht="15.75" customHeight="1" x14ac:dyDescent="0.2">
      <c r="A1577" s="182">
        <v>45762</v>
      </c>
      <c r="B1577" s="206">
        <v>1304.1600289999999</v>
      </c>
      <c r="C1577" s="206">
        <v>1434.6979670000001</v>
      </c>
      <c r="D1577" s="206">
        <v>1440.7297289999999</v>
      </c>
      <c r="E1577" s="206">
        <v>1267.846689</v>
      </c>
      <c r="F1577" s="206">
        <v>1423.9911540000001</v>
      </c>
      <c r="G1577" s="82">
        <f t="shared" si="269"/>
        <v>3.6313339999999923E-2</v>
      </c>
      <c r="H1577" s="82">
        <f t="shared" si="270"/>
        <v>1.0706813000000011E-2</v>
      </c>
      <c r="I1577" s="82">
        <f t="shared" si="271"/>
        <v>1.6738574999999856E-2</v>
      </c>
      <c r="J1577" s="82" t="str">
        <f t="shared" si="272"/>
        <v/>
      </c>
      <c r="K1577" s="82" t="str">
        <f t="shared" si="273"/>
        <v/>
      </c>
      <c r="L1577" s="82" t="str">
        <f t="shared" si="274"/>
        <v/>
      </c>
      <c r="O1577" s="108"/>
      <c r="P1577" s="109"/>
      <c r="Q1577" s="109"/>
      <c r="R1577" s="110"/>
      <c r="S1577" s="110"/>
    </row>
    <row r="1578" spans="1:19" ht="15.75" customHeight="1" x14ac:dyDescent="0.2">
      <c r="A1578" s="182">
        <v>45763</v>
      </c>
      <c r="B1578" s="206">
        <v>1297.464919</v>
      </c>
      <c r="C1578" s="206">
        <v>1426.4657890000001</v>
      </c>
      <c r="D1578" s="206">
        <v>1432.635745</v>
      </c>
      <c r="E1578" s="206">
        <v>1262.292674</v>
      </c>
      <c r="F1578" s="206">
        <v>1417.753123</v>
      </c>
      <c r="G1578" s="82">
        <f t="shared" si="269"/>
        <v>3.5172244999999977E-2</v>
      </c>
      <c r="H1578" s="82">
        <f t="shared" si="270"/>
        <v>8.7126660000001258E-3</v>
      </c>
      <c r="I1578" s="82">
        <f t="shared" si="271"/>
        <v>1.4882622000000083E-2</v>
      </c>
      <c r="J1578" s="82" t="str">
        <f t="shared" si="272"/>
        <v/>
      </c>
      <c r="K1578" s="82" t="str">
        <f t="shared" si="273"/>
        <v/>
      </c>
      <c r="L1578" s="82" t="str">
        <f t="shared" si="274"/>
        <v/>
      </c>
      <c r="O1578" s="108"/>
      <c r="P1578" s="109"/>
      <c r="Q1578" s="109"/>
      <c r="R1578" s="110"/>
      <c r="S1578" s="110"/>
    </row>
    <row r="1579" spans="1:19" ht="15.75" customHeight="1" x14ac:dyDescent="0.2">
      <c r="A1579" s="182">
        <v>45764</v>
      </c>
      <c r="B1579" s="206">
        <v>1297.688069</v>
      </c>
      <c r="C1579" s="206">
        <v>1426.4390980000001</v>
      </c>
      <c r="D1579" s="206">
        <v>1432.663194</v>
      </c>
      <c r="E1579" s="206">
        <v>1262.426706</v>
      </c>
      <c r="F1579" s="206">
        <v>1417.9036619999999</v>
      </c>
      <c r="G1579" s="82">
        <f t="shared" si="269"/>
        <v>3.5261363000000073E-2</v>
      </c>
      <c r="H1579" s="82">
        <f t="shared" si="270"/>
        <v>8.5354360000001184E-3</v>
      </c>
      <c r="I1579" s="82">
        <f t="shared" si="271"/>
        <v>1.4759532000000035E-2</v>
      </c>
      <c r="J1579" s="82" t="str">
        <f t="shared" si="272"/>
        <v/>
      </c>
      <c r="K1579" s="82" t="str">
        <f t="shared" si="273"/>
        <v/>
      </c>
      <c r="L1579" s="82" t="str">
        <f t="shared" si="274"/>
        <v/>
      </c>
      <c r="O1579" s="108"/>
      <c r="P1579" s="109"/>
      <c r="Q1579" s="109"/>
      <c r="R1579" s="110"/>
      <c r="S1579" s="110"/>
    </row>
    <row r="1580" spans="1:19" ht="15.75" customHeight="1" x14ac:dyDescent="0.2">
      <c r="A1580" s="182">
        <v>45768</v>
      </c>
      <c r="B1580" s="206">
        <v>1286.0334889999999</v>
      </c>
      <c r="C1580" s="206">
        <v>1414.2770250000001</v>
      </c>
      <c r="D1580" s="206">
        <v>1420.3186209999999</v>
      </c>
      <c r="E1580" s="206">
        <v>1251.2579820000001</v>
      </c>
      <c r="F1580" s="206">
        <v>1405.3594290000001</v>
      </c>
      <c r="G1580" s="82">
        <f t="shared" si="269"/>
        <v>3.4775506999999831E-2</v>
      </c>
      <c r="H1580" s="82">
        <f t="shared" si="270"/>
        <v>8.9175960000000033E-3</v>
      </c>
      <c r="I1580" s="82">
        <f t="shared" si="271"/>
        <v>1.4959191999999802E-2</v>
      </c>
      <c r="J1580" s="82" t="str">
        <f t="shared" si="272"/>
        <v/>
      </c>
      <c r="K1580" s="82" t="str">
        <f t="shared" si="273"/>
        <v/>
      </c>
      <c r="L1580" s="82" t="str">
        <f t="shared" si="274"/>
        <v/>
      </c>
      <c r="O1580" s="108"/>
      <c r="P1580" s="109"/>
      <c r="Q1580" s="109"/>
      <c r="R1580" s="110"/>
      <c r="S1580" s="110"/>
    </row>
    <row r="1581" spans="1:19" ht="15.75" customHeight="1" x14ac:dyDescent="0.2">
      <c r="A1581" s="182">
        <v>45769</v>
      </c>
      <c r="B1581" s="206">
        <v>1298.152439</v>
      </c>
      <c r="C1581" s="206">
        <v>1427.2995550000001</v>
      </c>
      <c r="D1581" s="206">
        <v>1433.457582</v>
      </c>
      <c r="E1581" s="206">
        <v>1262.676334</v>
      </c>
      <c r="F1581" s="206">
        <v>1418.184033</v>
      </c>
      <c r="G1581" s="82">
        <f t="shared" si="269"/>
        <v>3.5476104999999959E-2</v>
      </c>
      <c r="H1581" s="82">
        <f t="shared" si="270"/>
        <v>9.1155220000000547E-3</v>
      </c>
      <c r="I1581" s="82">
        <f t="shared" si="271"/>
        <v>1.5273549000000003E-2</v>
      </c>
      <c r="J1581" s="82" t="str">
        <f t="shared" si="272"/>
        <v/>
      </c>
      <c r="K1581" s="82" t="str">
        <f t="shared" si="273"/>
        <v/>
      </c>
      <c r="L1581" s="82" t="str">
        <f t="shared" si="274"/>
        <v/>
      </c>
      <c r="O1581" s="108"/>
      <c r="P1581" s="109"/>
      <c r="Q1581" s="109"/>
      <c r="R1581" s="110"/>
      <c r="S1581" s="110"/>
    </row>
    <row r="1582" spans="1:19" ht="15.75" customHeight="1" x14ac:dyDescent="0.2">
      <c r="A1582" s="182">
        <v>45770</v>
      </c>
      <c r="B1582" s="206">
        <v>1304.0364890000001</v>
      </c>
      <c r="C1582" s="206">
        <v>1435.005146</v>
      </c>
      <c r="D1582" s="206">
        <v>1440.949879</v>
      </c>
      <c r="E1582" s="206">
        <v>1267.758638</v>
      </c>
      <c r="F1582" s="206">
        <v>1423.892259</v>
      </c>
      <c r="G1582" s="82">
        <f t="shared" si="269"/>
        <v>3.6277851000000055E-2</v>
      </c>
      <c r="H1582" s="82">
        <f t="shared" si="270"/>
        <v>1.1112887E-2</v>
      </c>
      <c r="I1582" s="82">
        <f t="shared" si="271"/>
        <v>1.7057620000000044E-2</v>
      </c>
      <c r="J1582" s="82" t="str">
        <f t="shared" si="272"/>
        <v/>
      </c>
      <c r="K1582" s="82" t="str">
        <f t="shared" si="273"/>
        <v/>
      </c>
      <c r="L1582" s="82" t="str">
        <f t="shared" si="274"/>
        <v/>
      </c>
      <c r="O1582" s="108"/>
      <c r="P1582" s="109"/>
      <c r="Q1582" s="109"/>
      <c r="R1582" s="110"/>
      <c r="S1582" s="110"/>
    </row>
    <row r="1583" spans="1:19" ht="15.75" customHeight="1" x14ac:dyDescent="0.2">
      <c r="A1583" s="182">
        <v>45771</v>
      </c>
      <c r="B1583" s="206">
        <v>1314.0825589999999</v>
      </c>
      <c r="C1583" s="206">
        <v>1446.189556</v>
      </c>
      <c r="D1583" s="206">
        <v>1452.1548419999999</v>
      </c>
      <c r="E1583" s="206">
        <v>1277.173763</v>
      </c>
      <c r="F1583" s="206">
        <v>1434.4669249999999</v>
      </c>
      <c r="G1583" s="82">
        <f t="shared" si="269"/>
        <v>3.6908795999999938E-2</v>
      </c>
      <c r="H1583" s="82">
        <f t="shared" si="270"/>
        <v>1.1722631000000093E-2</v>
      </c>
      <c r="I1583" s="82">
        <f t="shared" si="271"/>
        <v>1.768791699999997E-2</v>
      </c>
      <c r="J1583" s="82" t="str">
        <f t="shared" si="272"/>
        <v/>
      </c>
      <c r="K1583" s="82" t="str">
        <f t="shared" si="273"/>
        <v/>
      </c>
      <c r="L1583" s="82" t="str">
        <f t="shared" si="274"/>
        <v/>
      </c>
      <c r="O1583" s="108"/>
      <c r="P1583" s="109"/>
      <c r="Q1583" s="109"/>
      <c r="R1583" s="110"/>
      <c r="S1583" s="110"/>
    </row>
    <row r="1584" spans="1:19" ht="15.75" customHeight="1" x14ac:dyDescent="0.2">
      <c r="A1584" s="182">
        <v>45772</v>
      </c>
      <c r="B1584" s="206">
        <v>1313.5227990000001</v>
      </c>
      <c r="C1584" s="206">
        <v>1445.297462</v>
      </c>
      <c r="D1584" s="206">
        <v>1451.314073</v>
      </c>
      <c r="E1584" s="206">
        <v>1276.2961319999999</v>
      </c>
      <c r="F1584" s="206">
        <v>1433.4812079999999</v>
      </c>
      <c r="G1584" s="82">
        <f t="shared" si="269"/>
        <v>3.7226667000000137E-2</v>
      </c>
      <c r="H1584" s="82">
        <f t="shared" si="270"/>
        <v>1.1816254000000071E-2</v>
      </c>
      <c r="I1584" s="82">
        <f t="shared" si="271"/>
        <v>1.7832865000000083E-2</v>
      </c>
      <c r="J1584" s="82" t="str">
        <f t="shared" si="272"/>
        <v/>
      </c>
      <c r="K1584" s="82" t="str">
        <f t="shared" si="273"/>
        <v/>
      </c>
      <c r="L1584" s="82" t="str">
        <f t="shared" si="274"/>
        <v/>
      </c>
      <c r="O1584" s="108"/>
      <c r="P1584" s="109"/>
      <c r="Q1584" s="109"/>
      <c r="R1584" s="110"/>
      <c r="S1584" s="110"/>
    </row>
    <row r="1585" spans="1:19" ht="15.75" customHeight="1" x14ac:dyDescent="0.2">
      <c r="A1585" s="182">
        <v>45775</v>
      </c>
      <c r="B1585" s="206">
        <v>1315.699104</v>
      </c>
      <c r="C1585" s="206">
        <v>1447.4315140000001</v>
      </c>
      <c r="D1585" s="206">
        <v>1453.5089390000001</v>
      </c>
      <c r="E1585" s="206">
        <v>1278.596949</v>
      </c>
      <c r="F1585" s="206">
        <v>1436.0653870000001</v>
      </c>
      <c r="G1585" s="82">
        <f t="shared" si="269"/>
        <v>3.7102155000000039E-2</v>
      </c>
      <c r="H1585" s="82">
        <f t="shared" si="270"/>
        <v>1.1366127000000005E-2</v>
      </c>
      <c r="I1585" s="82">
        <f t="shared" si="271"/>
        <v>1.7443551999999952E-2</v>
      </c>
      <c r="J1585" s="82" t="str">
        <f t="shared" si="272"/>
        <v/>
      </c>
      <c r="K1585" s="82" t="str">
        <f t="shared" si="273"/>
        <v/>
      </c>
      <c r="L1585" s="82" t="str">
        <f t="shared" si="274"/>
        <v/>
      </c>
      <c r="O1585" s="108"/>
      <c r="P1585" s="109"/>
      <c r="Q1585" s="109"/>
      <c r="R1585" s="110"/>
      <c r="S1585" s="110"/>
    </row>
    <row r="1586" spans="1:19" ht="15.75" customHeight="1" x14ac:dyDescent="0.2">
      <c r="A1586" s="182">
        <v>45776</v>
      </c>
      <c r="B1586" s="206">
        <v>1320.8700980000001</v>
      </c>
      <c r="C1586" s="206">
        <v>1453.410286</v>
      </c>
      <c r="D1586" s="206">
        <v>1459.455003</v>
      </c>
      <c r="E1586" s="206">
        <v>1283.5514969999999</v>
      </c>
      <c r="F1586" s="206">
        <v>1441.6301229999999</v>
      </c>
      <c r="G1586" s="82">
        <f t="shared" si="269"/>
        <v>3.7318601000000173E-2</v>
      </c>
      <c r="H1586" s="82">
        <f t="shared" si="270"/>
        <v>1.178016300000013E-2</v>
      </c>
      <c r="I1586" s="82">
        <f t="shared" si="271"/>
        <v>1.7824880000000123E-2</v>
      </c>
      <c r="J1586" s="82" t="str">
        <f t="shared" si="272"/>
        <v/>
      </c>
      <c r="K1586" s="82" t="str">
        <f t="shared" si="273"/>
        <v/>
      </c>
      <c r="L1586" s="82" t="str">
        <f t="shared" si="274"/>
        <v/>
      </c>
      <c r="O1586" s="108"/>
      <c r="P1586" s="109"/>
      <c r="Q1586" s="109"/>
      <c r="R1586" s="110"/>
      <c r="S1586" s="110"/>
    </row>
    <row r="1587" spans="1:19" ht="15.75" customHeight="1" x14ac:dyDescent="0.2">
      <c r="A1587" s="182">
        <v>45777</v>
      </c>
      <c r="B1587" s="206">
        <v>1321.9563619999999</v>
      </c>
      <c r="C1587" s="206">
        <v>1454.659388</v>
      </c>
      <c r="D1587" s="206">
        <v>1460.6985709999999</v>
      </c>
      <c r="E1587" s="206">
        <v>1284.859923</v>
      </c>
      <c r="F1587" s="206">
        <v>1443.0996909999999</v>
      </c>
      <c r="G1587" s="82">
        <f t="shared" si="269"/>
        <v>3.7096438999999919E-2</v>
      </c>
      <c r="H1587" s="82">
        <f t="shared" si="270"/>
        <v>1.1559697000000141E-2</v>
      </c>
      <c r="I1587" s="82">
        <f t="shared" si="271"/>
        <v>1.7598880000000008E-2</v>
      </c>
      <c r="J1587" s="82" t="str">
        <f t="shared" si="272"/>
        <v/>
      </c>
      <c r="K1587" s="82" t="str">
        <f t="shared" si="273"/>
        <v/>
      </c>
      <c r="L1587" s="82" t="str">
        <f t="shared" si="274"/>
        <v/>
      </c>
      <c r="O1587" s="108"/>
      <c r="P1587" s="109"/>
      <c r="Q1587" s="109"/>
      <c r="R1587" s="110"/>
      <c r="S1587" s="110"/>
    </row>
    <row r="1588" spans="1:19" ht="15.75" customHeight="1" x14ac:dyDescent="0.2">
      <c r="A1588" s="182">
        <v>45778</v>
      </c>
      <c r="B1588" s="206">
        <v>1322.9023159999999</v>
      </c>
      <c r="C1588" s="206">
        <v>1455.8930399999999</v>
      </c>
      <c r="D1588" s="206">
        <v>1461.898936</v>
      </c>
      <c r="E1588" s="206">
        <v>1285.3783719999999</v>
      </c>
      <c r="F1588" s="206">
        <v>1443.6819909999999</v>
      </c>
      <c r="G1588" s="82">
        <f t="shared" si="269"/>
        <v>3.7523944000000031E-2</v>
      </c>
      <c r="H1588" s="82">
        <f t="shared" si="270"/>
        <v>1.2211049000000003E-2</v>
      </c>
      <c r="I1588" s="82">
        <f t="shared" si="271"/>
        <v>1.8216945000000123E-2</v>
      </c>
      <c r="J1588" s="82" t="str">
        <f t="shared" si="272"/>
        <v/>
      </c>
      <c r="K1588" s="82" t="str">
        <f t="shared" si="273"/>
        <v/>
      </c>
      <c r="L1588" s="82" t="str">
        <f t="shared" si="274"/>
        <v/>
      </c>
      <c r="O1588" s="108"/>
      <c r="P1588" s="109"/>
      <c r="Q1588" s="109"/>
      <c r="R1588" s="110"/>
      <c r="S1588" s="110"/>
    </row>
    <row r="1589" spans="1:19" ht="15.75" customHeight="1" x14ac:dyDescent="0.2">
      <c r="A1589" s="182">
        <v>45779</v>
      </c>
      <c r="B1589" s="206">
        <v>1327.573926</v>
      </c>
      <c r="C1589" s="206">
        <v>1461.7512119999999</v>
      </c>
      <c r="D1589" s="206">
        <v>1467.6384270000001</v>
      </c>
      <c r="E1589" s="206">
        <v>1289.118183</v>
      </c>
      <c r="F1589" s="206">
        <v>1447.8823870000001</v>
      </c>
      <c r="G1589" s="82">
        <f t="shared" si="269"/>
        <v>3.8455742999999987E-2</v>
      </c>
      <c r="H1589" s="82">
        <f t="shared" si="270"/>
        <v>1.3868824999999788E-2</v>
      </c>
      <c r="I1589" s="82">
        <f t="shared" si="271"/>
        <v>1.9756039999999985E-2</v>
      </c>
      <c r="J1589" s="82" t="str">
        <f t="shared" si="272"/>
        <v/>
      </c>
      <c r="K1589" s="82" t="str">
        <f t="shared" si="273"/>
        <v/>
      </c>
      <c r="L1589" s="82" t="str">
        <f t="shared" si="274"/>
        <v/>
      </c>
      <c r="O1589" s="108"/>
      <c r="P1589" s="109"/>
      <c r="Q1589" s="109"/>
      <c r="R1589" s="110"/>
      <c r="S1589" s="110"/>
    </row>
    <row r="1590" spans="1:19" ht="15.75" customHeight="1" x14ac:dyDescent="0.2">
      <c r="A1590" s="182">
        <v>45782</v>
      </c>
      <c r="B1590" s="206">
        <v>1327.072496</v>
      </c>
      <c r="C1590" s="206">
        <v>1461.008554</v>
      </c>
      <c r="D1590" s="206">
        <v>1466.930726</v>
      </c>
      <c r="E1590" s="206">
        <v>1288.805816</v>
      </c>
      <c r="F1590" s="206">
        <v>1447.531549</v>
      </c>
      <c r="G1590" s="82">
        <f t="shared" si="269"/>
        <v>3.8266679999999949E-2</v>
      </c>
      <c r="H1590" s="82">
        <f t="shared" si="270"/>
        <v>1.3477004999999962E-2</v>
      </c>
      <c r="I1590" s="82">
        <f t="shared" si="271"/>
        <v>1.939917700000001E-2</v>
      </c>
      <c r="J1590" s="82" t="str">
        <f t="shared" si="272"/>
        <v/>
      </c>
      <c r="K1590" s="82" t="str">
        <f t="shared" si="273"/>
        <v/>
      </c>
      <c r="L1590" s="82" t="str">
        <f t="shared" si="274"/>
        <v/>
      </c>
      <c r="O1590" s="108"/>
      <c r="P1590" s="109"/>
      <c r="Q1590" s="109"/>
      <c r="R1590" s="110"/>
      <c r="S1590" s="110"/>
    </row>
    <row r="1591" spans="1:19" ht="15.75" customHeight="1" x14ac:dyDescent="0.2">
      <c r="A1591" s="182">
        <v>45783</v>
      </c>
      <c r="B1591" s="206">
        <v>1324.9723959999999</v>
      </c>
      <c r="C1591" s="206">
        <v>1458.519227</v>
      </c>
      <c r="D1591" s="206">
        <v>1464.4666179999999</v>
      </c>
      <c r="E1591" s="206">
        <v>1287.262747</v>
      </c>
      <c r="F1591" s="206">
        <v>1445.79844</v>
      </c>
      <c r="G1591" s="82">
        <f t="shared" si="269"/>
        <v>3.7709648999999901E-2</v>
      </c>
      <c r="H1591" s="82">
        <f t="shared" si="270"/>
        <v>1.2720786999999973E-2</v>
      </c>
      <c r="I1591" s="82">
        <f t="shared" si="271"/>
        <v>1.8668177999999896E-2</v>
      </c>
      <c r="J1591" s="82" t="str">
        <f t="shared" si="272"/>
        <v/>
      </c>
      <c r="K1591" s="82" t="str">
        <f t="shared" si="273"/>
        <v/>
      </c>
      <c r="L1591" s="82" t="str">
        <f t="shared" si="274"/>
        <v/>
      </c>
      <c r="O1591" s="108"/>
      <c r="P1591" s="109"/>
      <c r="Q1591" s="109"/>
      <c r="R1591" s="110"/>
      <c r="S1591" s="110"/>
    </row>
    <row r="1592" spans="1:19" ht="15.75" customHeight="1" x14ac:dyDescent="0.2">
      <c r="A1592" s="182">
        <v>45784</v>
      </c>
      <c r="B1592" s="206">
        <v>1330.609786</v>
      </c>
      <c r="C1592" s="206">
        <v>1464.8174919999999</v>
      </c>
      <c r="D1592" s="206">
        <v>1470.772105</v>
      </c>
      <c r="E1592" s="206">
        <v>1292.748922</v>
      </c>
      <c r="F1592" s="206">
        <v>1451.9602769999999</v>
      </c>
      <c r="G1592" s="82">
        <f t="shared" si="269"/>
        <v>3.7860863999999994E-2</v>
      </c>
      <c r="H1592" s="82">
        <f t="shared" si="270"/>
        <v>1.2857214999999996E-2</v>
      </c>
      <c r="I1592" s="82">
        <f t="shared" si="271"/>
        <v>1.8811828000000107E-2</v>
      </c>
      <c r="J1592" s="82" t="str">
        <f t="shared" si="272"/>
        <v/>
      </c>
      <c r="K1592" s="82" t="str">
        <f t="shared" si="273"/>
        <v/>
      </c>
      <c r="L1592" s="82" t="str">
        <f t="shared" si="274"/>
        <v/>
      </c>
      <c r="O1592" s="108"/>
      <c r="P1592" s="109"/>
      <c r="Q1592" s="109"/>
      <c r="R1592" s="110"/>
      <c r="S1592" s="110"/>
    </row>
    <row r="1593" spans="1:19" ht="15.75" customHeight="1" x14ac:dyDescent="0.2">
      <c r="A1593" s="182">
        <v>45785</v>
      </c>
      <c r="B1593" s="206">
        <v>1330.256601</v>
      </c>
      <c r="C1593" s="206">
        <v>1464.2232630000001</v>
      </c>
      <c r="D1593" s="206">
        <v>1470.2163780000001</v>
      </c>
      <c r="E1593" s="206">
        <v>1291.5418440000001</v>
      </c>
      <c r="F1593" s="206">
        <v>1450.6045389999999</v>
      </c>
      <c r="G1593" s="82">
        <f t="shared" si="269"/>
        <v>3.8714756999999961E-2</v>
      </c>
      <c r="H1593" s="82">
        <f t="shared" si="270"/>
        <v>1.3618724000000157E-2</v>
      </c>
      <c r="I1593" s="82">
        <f t="shared" si="271"/>
        <v>1.9611839000000145E-2</v>
      </c>
      <c r="J1593" s="82" t="str">
        <f t="shared" si="272"/>
        <v/>
      </c>
      <c r="K1593" s="82" t="str">
        <f t="shared" si="273"/>
        <v/>
      </c>
      <c r="L1593" s="82" t="str">
        <f t="shared" si="274"/>
        <v/>
      </c>
      <c r="O1593" s="108"/>
      <c r="P1593" s="109"/>
      <c r="Q1593" s="109"/>
      <c r="R1593" s="110"/>
      <c r="S1593" s="110"/>
    </row>
    <row r="1594" spans="1:19" ht="15.75" customHeight="1" x14ac:dyDescent="0.2">
      <c r="A1594" s="182">
        <v>45786</v>
      </c>
      <c r="B1594" s="206">
        <v>1334.606546</v>
      </c>
      <c r="C1594" s="206">
        <v>1469.1945450000001</v>
      </c>
      <c r="D1594" s="206">
        <v>1475.1714979999999</v>
      </c>
      <c r="E1594" s="206">
        <v>1295.9820569999999</v>
      </c>
      <c r="F1594" s="206">
        <v>1455.5915970000001</v>
      </c>
      <c r="G1594" s="82">
        <f t="shared" si="269"/>
        <v>3.862448900000004E-2</v>
      </c>
      <c r="H1594" s="82">
        <f t="shared" si="270"/>
        <v>1.3602947999999969E-2</v>
      </c>
      <c r="I1594" s="82">
        <f t="shared" si="271"/>
        <v>1.9579900999999837E-2</v>
      </c>
      <c r="J1594" s="82" t="str">
        <f t="shared" si="272"/>
        <v/>
      </c>
      <c r="K1594" s="82" t="str">
        <f t="shared" si="273"/>
        <v/>
      </c>
      <c r="L1594" s="82" t="str">
        <f t="shared" si="274"/>
        <v/>
      </c>
      <c r="O1594" s="108"/>
      <c r="P1594" s="109"/>
      <c r="Q1594" s="109"/>
      <c r="R1594" s="110"/>
      <c r="S1594" s="110"/>
    </row>
    <row r="1595" spans="1:19" ht="15.75" customHeight="1" x14ac:dyDescent="0.2">
      <c r="A1595" s="182">
        <v>45789</v>
      </c>
      <c r="B1595" s="206">
        <v>1345.2727560000001</v>
      </c>
      <c r="C1595" s="206">
        <v>1482.138721</v>
      </c>
      <c r="D1595" s="206">
        <v>1487.9288369999999</v>
      </c>
      <c r="E1595" s="206">
        <v>1304.696586</v>
      </c>
      <c r="F1595" s="206">
        <v>1465.3793820000001</v>
      </c>
      <c r="G1595" s="82">
        <f t="shared" si="269"/>
        <v>4.057617000000005E-2</v>
      </c>
      <c r="H1595" s="82">
        <f t="shared" si="270"/>
        <v>1.6759338999999953E-2</v>
      </c>
      <c r="I1595" s="82">
        <f t="shared" si="271"/>
        <v>2.2549454999999854E-2</v>
      </c>
      <c r="J1595" s="82" t="str">
        <f t="shared" si="272"/>
        <v/>
      </c>
      <c r="K1595" s="82" t="str">
        <f t="shared" si="273"/>
        <v/>
      </c>
      <c r="L1595" s="82" t="str">
        <f t="shared" si="274"/>
        <v/>
      </c>
      <c r="O1595" s="108"/>
      <c r="P1595" s="109"/>
      <c r="Q1595" s="109"/>
      <c r="R1595" s="110"/>
      <c r="S1595" s="110"/>
    </row>
    <row r="1596" spans="1:19" ht="15.75" customHeight="1" x14ac:dyDescent="0.2">
      <c r="A1596" s="182">
        <v>45790</v>
      </c>
      <c r="B1596" s="206">
        <v>1346.1963760000001</v>
      </c>
      <c r="C1596" s="206">
        <v>1483.393626</v>
      </c>
      <c r="D1596" s="206">
        <v>1489.1414110000001</v>
      </c>
      <c r="E1596" s="206">
        <v>1305.4333320000001</v>
      </c>
      <c r="F1596" s="206">
        <v>1466.206864</v>
      </c>
      <c r="G1596" s="82">
        <f t="shared" si="269"/>
        <v>4.0763044000000033E-2</v>
      </c>
      <c r="H1596" s="82">
        <f t="shared" si="270"/>
        <v>1.7186762000000043E-2</v>
      </c>
      <c r="I1596" s="82">
        <f t="shared" si="271"/>
        <v>2.2934547000000065E-2</v>
      </c>
      <c r="J1596" s="82" t="str">
        <f t="shared" si="272"/>
        <v/>
      </c>
      <c r="K1596" s="82" t="str">
        <f t="shared" si="273"/>
        <v/>
      </c>
      <c r="L1596" s="82" t="str">
        <f t="shared" si="274"/>
        <v/>
      </c>
      <c r="O1596" s="108"/>
      <c r="P1596" s="109"/>
      <c r="Q1596" s="109"/>
      <c r="R1596" s="110"/>
      <c r="S1596" s="110"/>
    </row>
    <row r="1597" spans="1:19" ht="15.75" customHeight="1" x14ac:dyDescent="0.2">
      <c r="A1597" s="182">
        <v>45791</v>
      </c>
      <c r="B1597" s="206">
        <v>1346.6618060000001</v>
      </c>
      <c r="C1597" s="206">
        <v>1484.02754</v>
      </c>
      <c r="D1597" s="206">
        <v>1489.7536930000001</v>
      </c>
      <c r="E1597" s="206">
        <v>1305.420116</v>
      </c>
      <c r="F1597" s="206">
        <v>1466.1920210000001</v>
      </c>
      <c r="G1597" s="82">
        <f t="shared" si="269"/>
        <v>4.124169000000006E-2</v>
      </c>
      <c r="H1597" s="82">
        <f t="shared" si="270"/>
        <v>1.7835518999999977E-2</v>
      </c>
      <c r="I1597" s="82">
        <f t="shared" si="271"/>
        <v>2.3561672000000044E-2</v>
      </c>
      <c r="J1597" s="82" t="str">
        <f t="shared" si="272"/>
        <v/>
      </c>
      <c r="K1597" s="82" t="str">
        <f t="shared" si="273"/>
        <v/>
      </c>
      <c r="L1597" s="82" t="str">
        <f t="shared" si="274"/>
        <v/>
      </c>
      <c r="O1597" s="108"/>
      <c r="P1597" s="109"/>
      <c r="Q1597" s="109"/>
      <c r="R1597" s="110"/>
      <c r="S1597" s="110"/>
    </row>
    <row r="1598" spans="1:19" ht="15.75" customHeight="1" x14ac:dyDescent="0.2">
      <c r="A1598" s="182">
        <v>45792</v>
      </c>
      <c r="B1598" s="206">
        <v>1355.0418460000001</v>
      </c>
      <c r="C1598" s="206">
        <v>1492.6231230000001</v>
      </c>
      <c r="D1598" s="206">
        <v>1498.5096430000001</v>
      </c>
      <c r="E1598" s="206">
        <v>1313.8405729999999</v>
      </c>
      <c r="F1598" s="206">
        <v>1475.6495170000001</v>
      </c>
      <c r="G1598" s="82">
        <f t="shared" si="269"/>
        <v>4.1201273000000128E-2</v>
      </c>
      <c r="H1598" s="82">
        <f t="shared" si="270"/>
        <v>1.697360600000002E-2</v>
      </c>
      <c r="I1598" s="82">
        <f t="shared" si="271"/>
        <v>2.2860126000000036E-2</v>
      </c>
      <c r="J1598" s="82" t="str">
        <f t="shared" si="272"/>
        <v/>
      </c>
      <c r="K1598" s="82" t="str">
        <f t="shared" si="273"/>
        <v/>
      </c>
      <c r="L1598" s="82" t="str">
        <f t="shared" si="274"/>
        <v/>
      </c>
      <c r="O1598" s="108"/>
      <c r="P1598" s="109"/>
      <c r="Q1598" s="109"/>
      <c r="R1598" s="110"/>
      <c r="S1598" s="110"/>
    </row>
    <row r="1599" spans="1:19" ht="15.75" customHeight="1" x14ac:dyDescent="0.2">
      <c r="A1599" s="182">
        <v>45793</v>
      </c>
      <c r="B1599" s="206">
        <v>1356.855851</v>
      </c>
      <c r="C1599" s="206">
        <v>1495.0024860000001</v>
      </c>
      <c r="D1599" s="206">
        <v>1500.82251</v>
      </c>
      <c r="E1599" s="206">
        <v>1315.1392780000001</v>
      </c>
      <c r="F1599" s="206">
        <v>1477.1081670000001</v>
      </c>
      <c r="G1599" s="82">
        <f t="shared" si="269"/>
        <v>4.1716572999999924E-2</v>
      </c>
      <c r="H1599" s="82">
        <f t="shared" si="270"/>
        <v>1.7894318999999995E-2</v>
      </c>
      <c r="I1599" s="82">
        <f t="shared" si="271"/>
        <v>2.371434299999987E-2</v>
      </c>
      <c r="J1599" s="82" t="str">
        <f t="shared" si="272"/>
        <v/>
      </c>
      <c r="K1599" s="82" t="str">
        <f t="shared" si="273"/>
        <v/>
      </c>
      <c r="L1599" s="82" t="str">
        <f t="shared" si="274"/>
        <v/>
      </c>
      <c r="O1599" s="108"/>
      <c r="P1599" s="109"/>
      <c r="Q1599" s="109"/>
      <c r="R1599" s="110"/>
      <c r="S1599" s="110"/>
    </row>
    <row r="1600" spans="1:19" ht="15.75" customHeight="1" x14ac:dyDescent="0.2">
      <c r="A1600" s="182">
        <v>45797</v>
      </c>
      <c r="B1600" s="206">
        <v>1351.1579059999999</v>
      </c>
      <c r="C1600" s="206">
        <v>1488.0306929999999</v>
      </c>
      <c r="D1600" s="206">
        <v>1493.961638</v>
      </c>
      <c r="E1600" s="206">
        <v>1309.430576</v>
      </c>
      <c r="F1600" s="206">
        <v>1470.6963969999999</v>
      </c>
      <c r="G1600" s="82">
        <f t="shared" si="269"/>
        <v>4.1727329999999938E-2</v>
      </c>
      <c r="H1600" s="82">
        <f t="shared" si="270"/>
        <v>1.7334295999999996E-2</v>
      </c>
      <c r="I1600" s="82">
        <f t="shared" si="271"/>
        <v>2.3265241000000061E-2</v>
      </c>
      <c r="J1600" s="82" t="str">
        <f t="shared" si="272"/>
        <v/>
      </c>
      <c r="K1600" s="82" t="str">
        <f t="shared" si="273"/>
        <v/>
      </c>
      <c r="L1600" s="82" t="str">
        <f t="shared" si="274"/>
        <v/>
      </c>
      <c r="O1600" s="108"/>
      <c r="P1600" s="109"/>
      <c r="Q1600" s="109"/>
      <c r="R1600" s="110"/>
      <c r="S1600" s="110"/>
    </row>
    <row r="1601" spans="1:19" ht="15.75" customHeight="1" x14ac:dyDescent="0.2">
      <c r="A1601" s="182">
        <v>45798</v>
      </c>
      <c r="B1601" s="206">
        <v>1338.597636</v>
      </c>
      <c r="C1601" s="206">
        <v>1474.2185219999999</v>
      </c>
      <c r="D1601" s="206">
        <v>1480.0903410000001</v>
      </c>
      <c r="E1601" s="206">
        <v>1297.7114059999999</v>
      </c>
      <c r="F1601" s="206">
        <v>1457.5339269999999</v>
      </c>
      <c r="G1601" s="82">
        <f t="shared" si="269"/>
        <v>4.0886230000000072E-2</v>
      </c>
      <c r="H1601" s="82">
        <f t="shared" si="270"/>
        <v>1.6684594999999944E-2</v>
      </c>
      <c r="I1601" s="82">
        <f t="shared" si="271"/>
        <v>2.2556414000000132E-2</v>
      </c>
      <c r="J1601" s="82" t="str">
        <f t="shared" si="272"/>
        <v/>
      </c>
      <c r="K1601" s="82" t="str">
        <f t="shared" si="273"/>
        <v/>
      </c>
      <c r="L1601" s="82" t="str">
        <f t="shared" si="274"/>
        <v/>
      </c>
      <c r="O1601" s="108"/>
      <c r="P1601" s="109"/>
      <c r="Q1601" s="109"/>
      <c r="R1601" s="110"/>
      <c r="S1601" s="110"/>
    </row>
    <row r="1602" spans="1:19" ht="15.75" customHeight="1" x14ac:dyDescent="0.2">
      <c r="A1602" s="182">
        <v>45799</v>
      </c>
      <c r="B1602" s="206">
        <v>1336.5612960000001</v>
      </c>
      <c r="C1602" s="206">
        <v>1471.5331389999999</v>
      </c>
      <c r="D1602" s="206">
        <v>1477.482413</v>
      </c>
      <c r="E1602" s="206">
        <v>1295.813774</v>
      </c>
      <c r="F1602" s="206">
        <v>1455.4025879999999</v>
      </c>
      <c r="G1602" s="82">
        <f t="shared" si="269"/>
        <v>4.0747522000000119E-2</v>
      </c>
      <c r="H1602" s="82">
        <f t="shared" si="270"/>
        <v>1.6130550999999969E-2</v>
      </c>
      <c r="I1602" s="82">
        <f t="shared" si="271"/>
        <v>2.2079825000000029E-2</v>
      </c>
      <c r="J1602" s="82" t="str">
        <f t="shared" si="272"/>
        <v/>
      </c>
      <c r="K1602" s="82" t="str">
        <f t="shared" si="273"/>
        <v/>
      </c>
      <c r="L1602" s="82" t="str">
        <f t="shared" si="274"/>
        <v/>
      </c>
      <c r="O1602" s="108"/>
      <c r="P1602" s="109"/>
      <c r="Q1602" s="109"/>
      <c r="R1602" s="110"/>
      <c r="S1602" s="110"/>
    </row>
    <row r="1603" spans="1:19" ht="15.75" customHeight="1" x14ac:dyDescent="0.2">
      <c r="A1603" s="182">
        <v>45800</v>
      </c>
      <c r="B1603" s="206">
        <v>1332.534146</v>
      </c>
      <c r="C1603" s="206">
        <v>1467.1039800000001</v>
      </c>
      <c r="D1603" s="206">
        <v>1473.0344170000001</v>
      </c>
      <c r="E1603" s="206">
        <v>1292.678306</v>
      </c>
      <c r="F1603" s="206">
        <v>1451.8809650000001</v>
      </c>
      <c r="G1603" s="82">
        <f t="shared" si="269"/>
        <v>3.9855839999999941E-2</v>
      </c>
      <c r="H1603" s="82">
        <f t="shared" si="270"/>
        <v>1.5223015000000032E-2</v>
      </c>
      <c r="I1603" s="82">
        <f t="shared" si="271"/>
        <v>2.1153452000000017E-2</v>
      </c>
      <c r="J1603" s="82" t="str">
        <f t="shared" si="272"/>
        <v/>
      </c>
      <c r="K1603" s="82" t="str">
        <f t="shared" si="273"/>
        <v/>
      </c>
      <c r="L1603" s="82" t="str">
        <f t="shared" si="274"/>
        <v/>
      </c>
      <c r="O1603" s="108"/>
      <c r="P1603" s="109"/>
      <c r="Q1603" s="109"/>
      <c r="R1603" s="110"/>
      <c r="S1603" s="110"/>
    </row>
    <row r="1604" spans="1:19" ht="15.75" customHeight="1" x14ac:dyDescent="0.2">
      <c r="A1604" s="182">
        <v>45803</v>
      </c>
      <c r="B1604" s="206">
        <v>1340.0675859999999</v>
      </c>
      <c r="C1604" s="206">
        <v>1474.535969</v>
      </c>
      <c r="D1604" s="206">
        <v>1480.668177</v>
      </c>
      <c r="E1604" s="206">
        <v>1299.5679050000001</v>
      </c>
      <c r="F1604" s="206">
        <v>1459.619068</v>
      </c>
      <c r="G1604" s="82">
        <f t="shared" si="269"/>
        <v>4.0499680999999781E-2</v>
      </c>
      <c r="H1604" s="82">
        <f t="shared" si="270"/>
        <v>1.4916901000000052E-2</v>
      </c>
      <c r="I1604" s="82">
        <f t="shared" si="271"/>
        <v>2.1049109000000045E-2</v>
      </c>
      <c r="J1604" s="82" t="str">
        <f t="shared" si="272"/>
        <v/>
      </c>
      <c r="K1604" s="82" t="str">
        <f t="shared" si="273"/>
        <v/>
      </c>
      <c r="L1604" s="82" t="str">
        <f t="shared" si="274"/>
        <v/>
      </c>
      <c r="O1604" s="108"/>
      <c r="P1604" s="109"/>
      <c r="Q1604" s="109"/>
      <c r="R1604" s="110"/>
      <c r="S1604" s="110"/>
    </row>
    <row r="1605" spans="1:19" ht="15.75" customHeight="1" x14ac:dyDescent="0.2">
      <c r="A1605" s="182">
        <v>45804</v>
      </c>
      <c r="B1605" s="206">
        <v>1348.979826</v>
      </c>
      <c r="C1605" s="206">
        <v>1484.5428750000001</v>
      </c>
      <c r="D1605" s="206">
        <v>1490.6767689999999</v>
      </c>
      <c r="E1605" s="206">
        <v>1308.0163540000001</v>
      </c>
      <c r="F1605" s="206">
        <v>1469.1080030000001</v>
      </c>
      <c r="G1605" s="82">
        <f t="shared" si="269"/>
        <v>4.0963471999999911E-2</v>
      </c>
      <c r="H1605" s="82">
        <f t="shared" si="270"/>
        <v>1.543487200000004E-2</v>
      </c>
      <c r="I1605" s="82">
        <f t="shared" si="271"/>
        <v>2.1568765999999868E-2</v>
      </c>
      <c r="J1605" s="82" t="str">
        <f t="shared" si="272"/>
        <v/>
      </c>
      <c r="K1605" s="82" t="str">
        <f t="shared" si="273"/>
        <v/>
      </c>
      <c r="L1605" s="82" t="str">
        <f t="shared" si="274"/>
        <v/>
      </c>
      <c r="O1605" s="108"/>
      <c r="P1605" s="109"/>
      <c r="Q1605" s="109"/>
      <c r="R1605" s="110"/>
      <c r="S1605" s="110"/>
    </row>
    <row r="1606" spans="1:19" ht="15.75" customHeight="1" x14ac:dyDescent="0.2">
      <c r="A1606" s="182">
        <v>45805</v>
      </c>
      <c r="B1606" s="206">
        <v>1346.7186360000001</v>
      </c>
      <c r="C1606" s="206">
        <v>1481.614235</v>
      </c>
      <c r="D1606" s="206">
        <v>1487.823744</v>
      </c>
      <c r="E1606" s="206">
        <v>1305.926005</v>
      </c>
      <c r="F1606" s="206">
        <v>1466.7602139999999</v>
      </c>
      <c r="G1606" s="82">
        <f t="shared" si="269"/>
        <v>4.0792631000000031E-2</v>
      </c>
      <c r="H1606" s="82">
        <f t="shared" si="270"/>
        <v>1.4854021000000103E-2</v>
      </c>
      <c r="I1606" s="82">
        <f t="shared" si="271"/>
        <v>2.1063530000000129E-2</v>
      </c>
      <c r="J1606" s="82" t="str">
        <f t="shared" si="272"/>
        <v/>
      </c>
      <c r="K1606" s="82" t="str">
        <f t="shared" si="273"/>
        <v/>
      </c>
      <c r="L1606" s="82" t="str">
        <f t="shared" si="274"/>
        <v/>
      </c>
      <c r="O1606" s="108"/>
      <c r="P1606" s="109"/>
      <c r="Q1606" s="109"/>
      <c r="R1606" s="110"/>
      <c r="S1606" s="110"/>
    </row>
    <row r="1607" spans="1:19" ht="15.75" customHeight="1" x14ac:dyDescent="0.2">
      <c r="A1607" s="182">
        <v>45806</v>
      </c>
      <c r="B1607" s="206">
        <v>1349.6935659999999</v>
      </c>
      <c r="C1607" s="206">
        <v>1485.281397</v>
      </c>
      <c r="D1607" s="206">
        <v>1491.427696</v>
      </c>
      <c r="E1607" s="206">
        <v>1309.0775120000001</v>
      </c>
      <c r="F1607" s="206">
        <v>1470.299851</v>
      </c>
      <c r="G1607" s="82">
        <f t="shared" si="269"/>
        <v>4.0616053999999846E-2</v>
      </c>
      <c r="H1607" s="82">
        <f t="shared" si="270"/>
        <v>1.4981545999999981E-2</v>
      </c>
      <c r="I1607" s="82">
        <f t="shared" si="271"/>
        <v>2.1127844999999978E-2</v>
      </c>
      <c r="J1607" s="82" t="str">
        <f t="shared" si="272"/>
        <v/>
      </c>
      <c r="K1607" s="82" t="str">
        <f t="shared" si="273"/>
        <v/>
      </c>
      <c r="L1607" s="82" t="str">
        <f t="shared" si="274"/>
        <v/>
      </c>
      <c r="O1607" s="108"/>
      <c r="P1607" s="109"/>
      <c r="Q1607" s="109"/>
      <c r="R1607" s="110"/>
      <c r="S1607" s="110"/>
    </row>
    <row r="1608" spans="1:19" ht="15.75" customHeight="1" x14ac:dyDescent="0.2">
      <c r="A1608" s="182">
        <v>45807</v>
      </c>
      <c r="B1608" s="206">
        <v>1347.9716060000001</v>
      </c>
      <c r="C1608" s="206">
        <v>1482.846037</v>
      </c>
      <c r="D1608" s="206">
        <v>1489.0899420000001</v>
      </c>
      <c r="E1608" s="206">
        <v>1307.9273969999999</v>
      </c>
      <c r="F1608" s="206">
        <v>1469.0080909999999</v>
      </c>
      <c r="G1608" s="82">
        <f t="shared" si="269"/>
        <v>4.0044209000000136E-2</v>
      </c>
      <c r="H1608" s="82">
        <f t="shared" si="270"/>
        <v>1.3837946000000103E-2</v>
      </c>
      <c r="I1608" s="82">
        <f t="shared" si="271"/>
        <v>2.0081851000000144E-2</v>
      </c>
      <c r="J1608" s="82" t="str">
        <f t="shared" si="272"/>
        <v/>
      </c>
      <c r="K1608" s="82" t="str">
        <f t="shared" si="273"/>
        <v/>
      </c>
      <c r="L1608" s="82" t="str">
        <f t="shared" si="274"/>
        <v/>
      </c>
      <c r="O1608" s="108"/>
      <c r="P1608" s="109"/>
      <c r="Q1608" s="109"/>
      <c r="R1608" s="110"/>
      <c r="S1608" s="110"/>
    </row>
    <row r="1609" spans="1:19" ht="15.75" customHeight="1" x14ac:dyDescent="0.2">
      <c r="A1609" s="182">
        <v>45810</v>
      </c>
      <c r="B1609" s="206">
        <v>1350.098101</v>
      </c>
      <c r="C1609" s="206">
        <v>1485.0253</v>
      </c>
      <c r="D1609" s="206">
        <v>1491.3102759999999</v>
      </c>
      <c r="E1609" s="206">
        <v>1309.679873</v>
      </c>
      <c r="F1609" s="206">
        <v>1470.9763969999999</v>
      </c>
      <c r="G1609" s="82">
        <f t="shared" si="269"/>
        <v>4.0418228E-2</v>
      </c>
      <c r="H1609" s="82">
        <f t="shared" si="270"/>
        <v>1.4048903000000109E-2</v>
      </c>
      <c r="I1609" s="82">
        <f t="shared" si="271"/>
        <v>2.0333879000000023E-2</v>
      </c>
      <c r="J1609" s="82" t="str">
        <f t="shared" si="272"/>
        <v/>
      </c>
      <c r="K1609" s="82" t="str">
        <f t="shared" si="273"/>
        <v/>
      </c>
      <c r="L1609" s="82" t="str">
        <f t="shared" si="274"/>
        <v/>
      </c>
      <c r="O1609" s="108"/>
      <c r="P1609" s="109"/>
      <c r="Q1609" s="109"/>
      <c r="R1609" s="110"/>
      <c r="S1609" s="110"/>
    </row>
    <row r="1610" spans="1:19" ht="15.75" customHeight="1" x14ac:dyDescent="0.2">
      <c r="A1610" s="182">
        <v>45811</v>
      </c>
      <c r="B1610" s="206">
        <v>1349.1383760000001</v>
      </c>
      <c r="C1610" s="206">
        <v>1485.5678760000001</v>
      </c>
      <c r="D1610" s="206">
        <v>1491.5365340000001</v>
      </c>
      <c r="E1610" s="206">
        <v>1308.8291320000001</v>
      </c>
      <c r="F1610" s="206">
        <v>1470.020882</v>
      </c>
      <c r="G1610" s="82">
        <f t="shared" si="269"/>
        <v>4.0309244000000036E-2</v>
      </c>
      <c r="H1610" s="82">
        <f t="shared" si="270"/>
        <v>1.5546994000000041E-2</v>
      </c>
      <c r="I1610" s="82">
        <f t="shared" si="271"/>
        <v>2.1515652000000045E-2</v>
      </c>
      <c r="J1610" s="82" t="str">
        <f t="shared" si="272"/>
        <v/>
      </c>
      <c r="K1610" s="82" t="str">
        <f t="shared" si="273"/>
        <v/>
      </c>
      <c r="L1610" s="82" t="str">
        <f t="shared" si="274"/>
        <v/>
      </c>
      <c r="O1610" s="108"/>
      <c r="P1610" s="109"/>
      <c r="Q1610" s="109"/>
      <c r="R1610" s="110"/>
      <c r="S1610" s="110"/>
    </row>
    <row r="1611" spans="1:19" ht="15.75" customHeight="1" x14ac:dyDescent="0.2">
      <c r="A1611" s="182">
        <v>45812</v>
      </c>
      <c r="B1611" s="206">
        <v>1350.0179760000001</v>
      </c>
      <c r="C1611" s="206">
        <v>1487.366968</v>
      </c>
      <c r="D1611" s="206">
        <v>1493.1774579999999</v>
      </c>
      <c r="E1611" s="206">
        <v>1309.696682</v>
      </c>
      <c r="F1611" s="206">
        <v>1470.9952760000001</v>
      </c>
      <c r="G1611" s="82">
        <f t="shared" si="269"/>
        <v>4.0321294000000077E-2</v>
      </c>
      <c r="H1611" s="82">
        <f t="shared" si="270"/>
        <v>1.6371691999999938E-2</v>
      </c>
      <c r="I1611" s="82">
        <f t="shared" si="271"/>
        <v>2.2182181999999783E-2</v>
      </c>
      <c r="J1611" s="82" t="str">
        <f t="shared" si="272"/>
        <v/>
      </c>
      <c r="K1611" s="82" t="str">
        <f t="shared" si="273"/>
        <v/>
      </c>
      <c r="L1611" s="82" t="str">
        <f t="shared" si="274"/>
        <v/>
      </c>
      <c r="O1611" s="108"/>
      <c r="P1611" s="109"/>
      <c r="Q1611" s="109"/>
      <c r="R1611" s="110"/>
      <c r="S1611" s="110"/>
    </row>
    <row r="1612" spans="1:19" ht="15.75" customHeight="1" x14ac:dyDescent="0.2">
      <c r="A1612" s="182">
        <v>45813</v>
      </c>
      <c r="B1612" s="206">
        <v>1348.552655</v>
      </c>
      <c r="C1612" s="206">
        <v>1485.1619470000001</v>
      </c>
      <c r="D1612" s="206">
        <v>1491.081375</v>
      </c>
      <c r="E1612" s="206">
        <v>1308.252925</v>
      </c>
      <c r="F1612" s="206">
        <v>1469.3737100000001</v>
      </c>
      <c r="G1612" s="82">
        <f t="shared" si="269"/>
        <v>4.0299729999999957E-2</v>
      </c>
      <c r="H1612" s="82">
        <f t="shared" si="270"/>
        <v>1.5788236999999979E-2</v>
      </c>
      <c r="I1612" s="82">
        <f t="shared" si="271"/>
        <v>2.1707664999999907E-2</v>
      </c>
      <c r="J1612" s="82" t="str">
        <f t="shared" si="272"/>
        <v/>
      </c>
      <c r="K1612" s="82" t="str">
        <f t="shared" si="273"/>
        <v/>
      </c>
      <c r="L1612" s="82" t="str">
        <f t="shared" si="274"/>
        <v/>
      </c>
      <c r="O1612" s="108"/>
      <c r="P1612" s="109"/>
      <c r="Q1612" s="109"/>
      <c r="R1612" s="110"/>
      <c r="S1612" s="110"/>
    </row>
    <row r="1613" spans="1:19" ht="15.75" customHeight="1" x14ac:dyDescent="0.2">
      <c r="A1613" s="182">
        <v>45814</v>
      </c>
      <c r="B1613" s="206">
        <v>1348.197766</v>
      </c>
      <c r="C1613" s="206">
        <v>1486.0558390000001</v>
      </c>
      <c r="D1613" s="206">
        <v>1491.7230259999999</v>
      </c>
      <c r="E1613" s="206">
        <v>1307.8846249999999</v>
      </c>
      <c r="F1613" s="206">
        <v>1468.9600519999999</v>
      </c>
      <c r="G1613" s="82">
        <f t="shared" si="269"/>
        <v>4.0313141000000087E-2</v>
      </c>
      <c r="H1613" s="82">
        <f t="shared" si="270"/>
        <v>1.7095787000000199E-2</v>
      </c>
      <c r="I1613" s="82">
        <f t="shared" si="271"/>
        <v>2.2762973999999984E-2</v>
      </c>
      <c r="J1613" s="82" t="str">
        <f t="shared" si="272"/>
        <v/>
      </c>
      <c r="K1613" s="82" t="str">
        <f t="shared" si="273"/>
        <v/>
      </c>
      <c r="L1613" s="82" t="str">
        <f t="shared" si="274"/>
        <v/>
      </c>
      <c r="O1613" s="108"/>
      <c r="P1613" s="109"/>
      <c r="Q1613" s="109"/>
      <c r="R1613" s="110"/>
      <c r="S1613" s="110"/>
    </row>
    <row r="1614" spans="1:19" ht="15.75" customHeight="1" x14ac:dyDescent="0.2">
      <c r="A1614" s="182">
        <v>45817</v>
      </c>
      <c r="B1614" s="206">
        <v>1346.524496</v>
      </c>
      <c r="C1614" s="206">
        <v>1485.278628</v>
      </c>
      <c r="D1614" s="206">
        <v>1490.7305530000001</v>
      </c>
      <c r="E1614" s="206">
        <v>1306.216113</v>
      </c>
      <c r="F1614" s="206">
        <v>1467.0860499999999</v>
      </c>
      <c r="G1614" s="82">
        <f t="shared" si="269"/>
        <v>4.0308383000000052E-2</v>
      </c>
      <c r="H1614" s="82">
        <f t="shared" si="270"/>
        <v>1.819257800000014E-2</v>
      </c>
      <c r="I1614" s="82">
        <f t="shared" si="271"/>
        <v>2.3644503000000212E-2</v>
      </c>
      <c r="J1614" s="82" t="str">
        <f t="shared" si="272"/>
        <v/>
      </c>
      <c r="K1614" s="82" t="str">
        <f t="shared" si="273"/>
        <v/>
      </c>
      <c r="L1614" s="82" t="str">
        <f t="shared" si="274"/>
        <v/>
      </c>
      <c r="O1614" s="108"/>
      <c r="P1614" s="109"/>
      <c r="Q1614" s="109"/>
      <c r="R1614" s="110"/>
      <c r="S1614" s="110"/>
    </row>
    <row r="1615" spans="1:19" ht="15.75" customHeight="1" x14ac:dyDescent="0.2">
      <c r="A1615" s="182">
        <v>45818</v>
      </c>
      <c r="B1615" s="206">
        <v>1349.9383560000001</v>
      </c>
      <c r="C1615" s="206">
        <v>1489.850398</v>
      </c>
      <c r="D1615" s="206">
        <v>1495.158852</v>
      </c>
      <c r="E1615" s="206">
        <v>1309.5645810000001</v>
      </c>
      <c r="F1615" s="206">
        <v>1470.846906</v>
      </c>
      <c r="G1615" s="82">
        <f t="shared" si="269"/>
        <v>4.0373775000000021E-2</v>
      </c>
      <c r="H1615" s="82">
        <f t="shared" si="270"/>
        <v>1.9003492000000052E-2</v>
      </c>
      <c r="I1615" s="82">
        <f t="shared" si="271"/>
        <v>2.4311946000000036E-2</v>
      </c>
      <c r="J1615" s="82" t="str">
        <f t="shared" si="272"/>
        <v/>
      </c>
      <c r="K1615" s="82" t="str">
        <f t="shared" si="273"/>
        <v/>
      </c>
      <c r="L1615" s="82" t="str">
        <f t="shared" si="274"/>
        <v/>
      </c>
      <c r="O1615" s="108"/>
      <c r="P1615" s="109"/>
      <c r="Q1615" s="109"/>
      <c r="R1615" s="110"/>
      <c r="S1615" s="110"/>
    </row>
    <row r="1616" spans="1:19" ht="15.75" customHeight="1" x14ac:dyDescent="0.2">
      <c r="A1616" s="182">
        <v>45819</v>
      </c>
      <c r="B1616" s="206">
        <v>1350.0694960000001</v>
      </c>
      <c r="C1616" s="206">
        <v>1490.3765450000001</v>
      </c>
      <c r="D1616" s="206">
        <v>1495.6110900000001</v>
      </c>
      <c r="E1616" s="206">
        <v>1309.6807389999999</v>
      </c>
      <c r="F1616" s="206">
        <v>1470.9773700000001</v>
      </c>
      <c r="G1616" s="82">
        <f t="shared" si="269"/>
        <v>4.0388757000000171E-2</v>
      </c>
      <c r="H1616" s="82">
        <f t="shared" si="270"/>
        <v>1.9399175000000015E-2</v>
      </c>
      <c r="I1616" s="82">
        <f t="shared" si="271"/>
        <v>2.4633720000000039E-2</v>
      </c>
      <c r="J1616" s="82" t="str">
        <f t="shared" si="272"/>
        <v/>
      </c>
      <c r="K1616" s="82" t="str">
        <f t="shared" si="273"/>
        <v/>
      </c>
      <c r="L1616" s="82" t="str">
        <f t="shared" si="274"/>
        <v/>
      </c>
      <c r="O1616" s="108"/>
      <c r="P1616" s="109"/>
      <c r="Q1616" s="109"/>
      <c r="R1616" s="110"/>
      <c r="S1616" s="110"/>
    </row>
    <row r="1617" spans="1:19" ht="15.75" customHeight="1" x14ac:dyDescent="0.2">
      <c r="A1617" s="182">
        <v>45820</v>
      </c>
      <c r="B1617" s="206">
        <v>1349.960795</v>
      </c>
      <c r="C1617" s="206">
        <v>1490.345924</v>
      </c>
      <c r="D1617" s="206">
        <v>1495.5626090000001</v>
      </c>
      <c r="E1617" s="206">
        <v>1309.576114</v>
      </c>
      <c r="F1617" s="206">
        <v>1470.8598589999999</v>
      </c>
      <c r="G1617" s="82">
        <f t="shared" si="269"/>
        <v>4.0384680999999999E-2</v>
      </c>
      <c r="H1617" s="82">
        <f t="shared" si="270"/>
        <v>1.9486065000000052E-2</v>
      </c>
      <c r="I1617" s="82">
        <f t="shared" si="271"/>
        <v>2.4702750000000152E-2</v>
      </c>
      <c r="J1617" s="82" t="str">
        <f t="shared" si="272"/>
        <v/>
      </c>
      <c r="K1617" s="82" t="str">
        <f t="shared" si="273"/>
        <v/>
      </c>
      <c r="L1617" s="82" t="str">
        <f t="shared" si="274"/>
        <v/>
      </c>
      <c r="O1617" s="108"/>
      <c r="P1617" s="109"/>
      <c r="Q1617" s="109"/>
      <c r="R1617" s="110"/>
      <c r="S1617" s="110"/>
    </row>
    <row r="1618" spans="1:19" ht="15.75" customHeight="1" x14ac:dyDescent="0.2">
      <c r="A1618" s="182">
        <v>45821</v>
      </c>
      <c r="B1618" s="206">
        <v>1342.3058559999999</v>
      </c>
      <c r="C1618" s="206">
        <v>1480.5247959999999</v>
      </c>
      <c r="D1618" s="206">
        <v>1485.979247</v>
      </c>
      <c r="E1618" s="206">
        <v>1302.1179529999999</v>
      </c>
      <c r="F1618" s="206">
        <v>1462.483172</v>
      </c>
      <c r="G1618" s="82">
        <f t="shared" si="269"/>
        <v>4.0187903000000004E-2</v>
      </c>
      <c r="H1618" s="82">
        <f t="shared" si="270"/>
        <v>1.8041623999999958E-2</v>
      </c>
      <c r="I1618" s="82">
        <f t="shared" si="271"/>
        <v>2.3496075000000019E-2</v>
      </c>
      <c r="J1618" s="82" t="str">
        <f t="shared" si="272"/>
        <v/>
      </c>
      <c r="K1618" s="82" t="str">
        <f t="shared" si="273"/>
        <v/>
      </c>
      <c r="L1618" s="82" t="str">
        <f t="shared" si="274"/>
        <v/>
      </c>
      <c r="O1618" s="108"/>
      <c r="P1618" s="109"/>
      <c r="Q1618" s="109"/>
      <c r="R1618" s="110"/>
      <c r="S1618" s="110"/>
    </row>
    <row r="1619" spans="1:19" ht="15.75" customHeight="1" x14ac:dyDescent="0.2">
      <c r="A1619" s="182">
        <v>45824</v>
      </c>
      <c r="B1619" s="206">
        <v>1344.4818359999999</v>
      </c>
      <c r="C1619" s="206">
        <v>1484.0160169999999</v>
      </c>
      <c r="D1619" s="206">
        <v>1489.266394</v>
      </c>
      <c r="E1619" s="206">
        <v>1304.2195260000001</v>
      </c>
      <c r="F1619" s="206">
        <v>1464.8435689999999</v>
      </c>
      <c r="G1619" s="82">
        <f t="shared" si="269"/>
        <v>4.0262309999999843E-2</v>
      </c>
      <c r="H1619" s="82">
        <f t="shared" si="270"/>
        <v>1.9172448000000033E-2</v>
      </c>
      <c r="I1619" s="82">
        <f t="shared" si="271"/>
        <v>2.4422825000000103E-2</v>
      </c>
      <c r="J1619" s="82" t="str">
        <f t="shared" si="272"/>
        <v/>
      </c>
      <c r="K1619" s="82" t="str">
        <f t="shared" si="273"/>
        <v/>
      </c>
      <c r="L1619" s="82" t="str">
        <f t="shared" si="274"/>
        <v/>
      </c>
      <c r="O1619" s="108"/>
      <c r="P1619" s="109"/>
      <c r="Q1619" s="109"/>
      <c r="R1619" s="110"/>
      <c r="S1619" s="110"/>
    </row>
    <row r="1620" spans="1:19" ht="15.75" customHeight="1" x14ac:dyDescent="0.2">
      <c r="A1620" s="182">
        <v>45825</v>
      </c>
      <c r="B1620" s="206">
        <v>1343.313396</v>
      </c>
      <c r="C1620" s="206">
        <v>1482.6512560000001</v>
      </c>
      <c r="D1620" s="206">
        <v>1487.9117160000001</v>
      </c>
      <c r="E1620" s="206">
        <v>1303.1189380000001</v>
      </c>
      <c r="F1620" s="206">
        <v>1463.6074349999999</v>
      </c>
      <c r="G1620" s="82">
        <f t="shared" si="269"/>
        <v>4.019445799999994E-2</v>
      </c>
      <c r="H1620" s="82">
        <f t="shared" si="270"/>
        <v>1.9043821000000207E-2</v>
      </c>
      <c r="I1620" s="82">
        <f t="shared" si="271"/>
        <v>2.4304281000000174E-2</v>
      </c>
      <c r="J1620" s="82" t="str">
        <f t="shared" si="272"/>
        <v/>
      </c>
      <c r="K1620" s="82" t="str">
        <f t="shared" si="273"/>
        <v/>
      </c>
      <c r="L1620" s="82" t="str">
        <f t="shared" si="274"/>
        <v/>
      </c>
      <c r="O1620" s="108"/>
      <c r="P1620" s="109"/>
      <c r="Q1620" s="109"/>
      <c r="R1620" s="110"/>
      <c r="S1620" s="110"/>
    </row>
    <row r="1621" spans="1:19" ht="15.75" customHeight="1" x14ac:dyDescent="0.2">
      <c r="A1621" s="182">
        <v>45826</v>
      </c>
      <c r="B1621" s="206">
        <v>1346.8933259999999</v>
      </c>
      <c r="C1621" s="206">
        <v>1486.1592450000001</v>
      </c>
      <c r="D1621" s="206">
        <v>1491.5202180000001</v>
      </c>
      <c r="E1621" s="206">
        <v>1306.643986</v>
      </c>
      <c r="F1621" s="206">
        <v>1467.5666189999999</v>
      </c>
      <c r="G1621" s="82">
        <f t="shared" si="269"/>
        <v>4.0249339999999849E-2</v>
      </c>
      <c r="H1621" s="82">
        <f t="shared" si="270"/>
        <v>1.8592626000000109E-2</v>
      </c>
      <c r="I1621" s="82">
        <f t="shared" si="271"/>
        <v>2.3953599000000169E-2</v>
      </c>
      <c r="J1621" s="82" t="str">
        <f t="shared" si="272"/>
        <v/>
      </c>
      <c r="K1621" s="82" t="str">
        <f t="shared" si="273"/>
        <v/>
      </c>
      <c r="L1621" s="82" t="str">
        <f t="shared" si="274"/>
        <v/>
      </c>
      <c r="O1621" s="108"/>
      <c r="P1621" s="109"/>
      <c r="Q1621" s="109"/>
      <c r="R1621" s="110"/>
      <c r="S1621" s="110"/>
    </row>
    <row r="1622" spans="1:19" ht="15.75" customHeight="1" x14ac:dyDescent="0.2">
      <c r="A1622" s="182">
        <v>45827</v>
      </c>
      <c r="B1622" s="206">
        <v>1345.577436</v>
      </c>
      <c r="C1622" s="206">
        <v>1483.892848</v>
      </c>
      <c r="D1622" s="206">
        <v>1489.407502</v>
      </c>
      <c r="E1622" s="206">
        <v>1305.391347</v>
      </c>
      <c r="F1622" s="206">
        <v>1466.1597079999999</v>
      </c>
      <c r="G1622" s="82">
        <f t="shared" si="269"/>
        <v>4.0186089000000036E-2</v>
      </c>
      <c r="H1622" s="82">
        <f t="shared" si="270"/>
        <v>1.773314000000005E-2</v>
      </c>
      <c r="I1622" s="82">
        <f t="shared" si="271"/>
        <v>2.3247794000000113E-2</v>
      </c>
      <c r="J1622" s="82" t="str">
        <f t="shared" si="272"/>
        <v/>
      </c>
      <c r="K1622" s="82" t="str">
        <f t="shared" si="273"/>
        <v/>
      </c>
      <c r="L1622" s="82" t="str">
        <f t="shared" si="274"/>
        <v/>
      </c>
      <c r="O1622" s="108"/>
      <c r="P1622" s="109"/>
      <c r="Q1622" s="109"/>
      <c r="R1622" s="110"/>
      <c r="S1622" s="110"/>
    </row>
    <row r="1623" spans="1:19" ht="15.75" customHeight="1" x14ac:dyDescent="0.2">
      <c r="A1623" s="182">
        <v>45828</v>
      </c>
      <c r="B1623" s="206">
        <v>1347.439196</v>
      </c>
      <c r="C1623" s="206">
        <v>1486.8245609999999</v>
      </c>
      <c r="D1623" s="206">
        <v>1492.1754129999999</v>
      </c>
      <c r="E1623" s="206">
        <v>1307.2169719999999</v>
      </c>
      <c r="F1623" s="206">
        <v>1468.2101720000001</v>
      </c>
      <c r="G1623" s="82">
        <f t="shared" si="269"/>
        <v>4.0222224000000098E-2</v>
      </c>
      <c r="H1623" s="82">
        <f t="shared" si="270"/>
        <v>1.8614388999999846E-2</v>
      </c>
      <c r="I1623" s="82">
        <f t="shared" si="271"/>
        <v>2.3965240999999877E-2</v>
      </c>
      <c r="J1623" s="82" t="str">
        <f t="shared" si="272"/>
        <v/>
      </c>
      <c r="K1623" s="82" t="str">
        <f t="shared" si="273"/>
        <v/>
      </c>
      <c r="L1623" s="82" t="str">
        <f t="shared" si="274"/>
        <v/>
      </c>
      <c r="O1623" s="108"/>
      <c r="P1623" s="109"/>
      <c r="Q1623" s="109"/>
      <c r="R1623" s="110"/>
      <c r="S1623" s="110"/>
    </row>
    <row r="1624" spans="1:19" ht="15.75" customHeight="1" x14ac:dyDescent="0.2">
      <c r="A1624" s="182">
        <v>45831</v>
      </c>
      <c r="B1624" s="206">
        <v>1354.0340060000001</v>
      </c>
      <c r="C1624" s="206">
        <v>1494.0791139999999</v>
      </c>
      <c r="D1624" s="206">
        <v>1499.460536</v>
      </c>
      <c r="E1624" s="206">
        <v>1313.6828780000001</v>
      </c>
      <c r="F1624" s="206">
        <v>1475.472401</v>
      </c>
      <c r="G1624" s="82">
        <f t="shared" si="269"/>
        <v>4.0351128000000014E-2</v>
      </c>
      <c r="H1624" s="82">
        <f t="shared" si="270"/>
        <v>1.86067129999999E-2</v>
      </c>
      <c r="I1624" s="82">
        <f t="shared" si="271"/>
        <v>2.3988135000000056E-2</v>
      </c>
      <c r="J1624" s="82" t="str">
        <f t="shared" si="272"/>
        <v/>
      </c>
      <c r="K1624" s="82" t="str">
        <f t="shared" si="273"/>
        <v/>
      </c>
      <c r="L1624" s="82" t="str">
        <f t="shared" si="274"/>
        <v/>
      </c>
      <c r="O1624" s="108"/>
      <c r="P1624" s="109"/>
      <c r="Q1624" s="109"/>
      <c r="R1624" s="110"/>
      <c r="S1624" s="110"/>
    </row>
    <row r="1625" spans="1:19" ht="15.75" customHeight="1" x14ac:dyDescent="0.2">
      <c r="A1625" s="182">
        <v>45832</v>
      </c>
      <c r="B1625" s="206">
        <v>1359.7595759999999</v>
      </c>
      <c r="C1625" s="206">
        <v>1502.3375579999999</v>
      </c>
      <c r="D1625" s="206">
        <v>1507.3630599999999</v>
      </c>
      <c r="E1625" s="206">
        <v>1319.231434</v>
      </c>
      <c r="F1625" s="206">
        <v>1481.7043020000001</v>
      </c>
      <c r="G1625" s="82">
        <f t="shared" si="269"/>
        <v>4.0528141999999892E-2</v>
      </c>
      <c r="H1625" s="82">
        <f t="shared" si="270"/>
        <v>2.0633255999999846E-2</v>
      </c>
      <c r="I1625" s="82">
        <f t="shared" si="271"/>
        <v>2.5658757999999806E-2</v>
      </c>
      <c r="J1625" s="82" t="str">
        <f t="shared" si="272"/>
        <v/>
      </c>
      <c r="K1625" s="82" t="str">
        <f t="shared" si="273"/>
        <v/>
      </c>
      <c r="L1625" s="82" t="str">
        <f t="shared" si="274"/>
        <v/>
      </c>
      <c r="O1625" s="108"/>
      <c r="P1625" s="109"/>
      <c r="Q1625" s="109"/>
      <c r="R1625" s="110"/>
      <c r="S1625" s="110"/>
    </row>
    <row r="1626" spans="1:19" ht="15.75" customHeight="1" x14ac:dyDescent="0.2">
      <c r="A1626" s="182">
        <v>45833</v>
      </c>
      <c r="B1626" s="206">
        <v>1349.5029959999999</v>
      </c>
      <c r="C1626" s="206">
        <v>1493.1567769999999</v>
      </c>
      <c r="D1626" s="206">
        <v>1497.7246090000001</v>
      </c>
      <c r="E1626" s="206">
        <v>1309.1451609999999</v>
      </c>
      <c r="F1626" s="206">
        <v>1470.3758319999999</v>
      </c>
      <c r="G1626" s="82">
        <f t="shared" si="269"/>
        <v>4.0357835000000022E-2</v>
      </c>
      <c r="H1626" s="82">
        <f t="shared" si="270"/>
        <v>2.2780944999999973E-2</v>
      </c>
      <c r="I1626" s="82">
        <f t="shared" si="271"/>
        <v>2.7348777000000154E-2</v>
      </c>
      <c r="J1626" s="82" t="str">
        <f t="shared" si="272"/>
        <v/>
      </c>
      <c r="K1626" s="82" t="str">
        <f t="shared" si="273"/>
        <v/>
      </c>
      <c r="L1626" s="82" t="str">
        <f t="shared" si="274"/>
        <v/>
      </c>
      <c r="O1626" s="108"/>
      <c r="P1626" s="109"/>
      <c r="Q1626" s="109"/>
      <c r="R1626" s="110"/>
      <c r="S1626" s="110"/>
    </row>
    <row r="1627" spans="1:19" ht="15.75" customHeight="1" x14ac:dyDescent="0.2">
      <c r="A1627" s="182">
        <v>45834</v>
      </c>
      <c r="B1627" s="206">
        <v>1352.1656459999999</v>
      </c>
      <c r="C1627" s="206">
        <v>1495.8958270000001</v>
      </c>
      <c r="D1627" s="206">
        <v>1500.51307</v>
      </c>
      <c r="E1627" s="206">
        <v>1311.755596</v>
      </c>
      <c r="F1627" s="206">
        <v>1473.307761</v>
      </c>
      <c r="G1627" s="82">
        <f t="shared" si="269"/>
        <v>4.0410049999999954E-2</v>
      </c>
      <c r="H1627" s="82">
        <f t="shared" si="270"/>
        <v>2.2588066000000025E-2</v>
      </c>
      <c r="I1627" s="82">
        <f t="shared" si="271"/>
        <v>2.7205308999999941E-2</v>
      </c>
      <c r="J1627" s="82" t="str">
        <f t="shared" si="272"/>
        <v/>
      </c>
      <c r="K1627" s="82" t="str">
        <f t="shared" si="273"/>
        <v/>
      </c>
      <c r="L1627" s="82" t="str">
        <f t="shared" si="274"/>
        <v/>
      </c>
      <c r="O1627" s="108"/>
      <c r="P1627" s="109"/>
      <c r="Q1627" s="109"/>
      <c r="R1627" s="110"/>
      <c r="S1627" s="110"/>
    </row>
    <row r="1628" spans="1:19" ht="15.75" customHeight="1" x14ac:dyDescent="0.2">
      <c r="A1628" s="182">
        <v>45835</v>
      </c>
      <c r="B1628" s="206">
        <v>1357.398776</v>
      </c>
      <c r="C1628" s="206">
        <v>1501.369097</v>
      </c>
      <c r="D1628" s="206">
        <v>1506.065893</v>
      </c>
      <c r="E1628" s="206">
        <v>1316.8963220000001</v>
      </c>
      <c r="F1628" s="206">
        <v>1479.081604</v>
      </c>
      <c r="G1628" s="82">
        <f t="shared" si="269"/>
        <v>4.0502453999999945E-2</v>
      </c>
      <c r="H1628" s="82">
        <f t="shared" si="270"/>
        <v>2.228749300000004E-2</v>
      </c>
      <c r="I1628" s="82">
        <f t="shared" si="271"/>
        <v>2.6984288999999991E-2</v>
      </c>
      <c r="J1628" s="82" t="str">
        <f t="shared" si="272"/>
        <v/>
      </c>
      <c r="K1628" s="82" t="str">
        <f t="shared" si="273"/>
        <v/>
      </c>
      <c r="L1628" s="82" t="str">
        <f t="shared" si="274"/>
        <v/>
      </c>
      <c r="O1628" s="108"/>
      <c r="P1628" s="109"/>
      <c r="Q1628" s="109"/>
      <c r="R1628" s="110"/>
      <c r="S1628" s="110"/>
    </row>
    <row r="1629" spans="1:19" ht="15.75" customHeight="1" x14ac:dyDescent="0.2">
      <c r="A1629" s="182">
        <v>45838</v>
      </c>
      <c r="B1629" s="206">
        <v>1360.2394159999999</v>
      </c>
      <c r="C1629" s="206">
        <v>1504.195129</v>
      </c>
      <c r="D1629" s="206">
        <v>1508.963393</v>
      </c>
      <c r="E1629" s="206">
        <v>1319.7287719999999</v>
      </c>
      <c r="F1629" s="206">
        <v>1482.2628910000001</v>
      </c>
      <c r="G1629" s="82">
        <f t="shared" si="269"/>
        <v>4.0510643999999957E-2</v>
      </c>
      <c r="H1629" s="82">
        <f t="shared" si="270"/>
        <v>2.1932237999999871E-2</v>
      </c>
      <c r="I1629" s="82">
        <f t="shared" si="271"/>
        <v>2.6700501999999914E-2</v>
      </c>
      <c r="J1629" s="82" t="str">
        <f t="shared" si="272"/>
        <v/>
      </c>
      <c r="K1629" s="82" t="str">
        <f t="shared" si="273"/>
        <v/>
      </c>
      <c r="L1629" s="82" t="str">
        <f t="shared" si="274"/>
        <v/>
      </c>
      <c r="O1629" s="108"/>
      <c r="P1629" s="109"/>
      <c r="Q1629" s="109"/>
      <c r="R1629" s="110"/>
      <c r="S1629" s="110"/>
    </row>
    <row r="1630" spans="1:19" ht="15.75" customHeight="1" x14ac:dyDescent="0.2">
      <c r="A1630" s="182">
        <v>45840</v>
      </c>
      <c r="B1630" s="206">
        <v>1356.164456</v>
      </c>
      <c r="C1630" s="206">
        <v>1501.4058889999999</v>
      </c>
      <c r="D1630" s="206">
        <v>1505.824844</v>
      </c>
      <c r="E1630" s="206">
        <v>1315.642752</v>
      </c>
      <c r="F1630" s="206">
        <v>1477.673648</v>
      </c>
      <c r="G1630" s="82">
        <f t="shared" ref="G1630:G1675" si="275">IF((B1630-$E1630)/1000 &gt; 0, (B1630-$E1630)/1000, "")</f>
        <v>4.0521703999999999E-2</v>
      </c>
      <c r="H1630" s="82">
        <f t="shared" ref="H1630:H1675" si="276">IF((C1630-$F1630)/1000 &gt; 0, (C1630-$F1630)/1000, "")</f>
        <v>2.3732240999999932E-2</v>
      </c>
      <c r="I1630" s="82">
        <f t="shared" ref="I1630:I1675" si="277">IF((D1630-$F1630)/1000 &gt; 0, (D1630-$F1630)/1000, "")</f>
        <v>2.8151196000000028E-2</v>
      </c>
      <c r="J1630" s="82" t="str">
        <f t="shared" ref="J1630:J1675" si="278">IF((B1630-$E1630)/1000 &lt; 0, (B1630-$E1630)/1000, "")</f>
        <v/>
      </c>
      <c r="K1630" s="82" t="str">
        <f t="shared" ref="K1630:K1675" si="279">IF((C1630-$F1630)/1000 &lt; 0, (C1630-$F1630)/1000, "")</f>
        <v/>
      </c>
      <c r="L1630" s="82" t="str">
        <f t="shared" ref="L1630:L1675" si="280">IF((D1630-$F1630)/1000 &lt; 0, (D1630-$F1630)/1000, "")</f>
        <v/>
      </c>
      <c r="O1630" s="108"/>
      <c r="P1630" s="109"/>
      <c r="Q1630" s="109"/>
      <c r="R1630" s="110"/>
      <c r="S1630" s="110"/>
    </row>
    <row r="1631" spans="1:19" ht="15.75" customHeight="1" x14ac:dyDescent="0.2">
      <c r="A1631" s="182">
        <v>45841</v>
      </c>
      <c r="B1631" s="206">
        <v>1358.1031760000001</v>
      </c>
      <c r="C1631" s="206">
        <v>1504.2473090000001</v>
      </c>
      <c r="D1631" s="206">
        <v>1508.536957</v>
      </c>
      <c r="E1631" s="206">
        <v>1317.461204</v>
      </c>
      <c r="F1631" s="206">
        <v>1479.7160550000001</v>
      </c>
      <c r="G1631" s="82">
        <f t="shared" si="275"/>
        <v>4.0641972000000123E-2</v>
      </c>
      <c r="H1631" s="82">
        <f t="shared" si="276"/>
        <v>2.4531253999999988E-2</v>
      </c>
      <c r="I1631" s="82">
        <f t="shared" si="277"/>
        <v>2.8820901999999933E-2</v>
      </c>
      <c r="J1631" s="82" t="str">
        <f t="shared" si="278"/>
        <v/>
      </c>
      <c r="K1631" s="82" t="str">
        <f t="shared" si="279"/>
        <v/>
      </c>
      <c r="L1631" s="82" t="str">
        <f t="shared" si="280"/>
        <v/>
      </c>
      <c r="O1631" s="108"/>
      <c r="P1631" s="109"/>
      <c r="Q1631" s="109"/>
      <c r="R1631" s="110"/>
      <c r="S1631" s="110"/>
    </row>
    <row r="1632" spans="1:19" ht="15.75" customHeight="1" x14ac:dyDescent="0.2">
      <c r="A1632" s="182">
        <v>45842</v>
      </c>
      <c r="B1632" s="206">
        <v>1359.3941359999999</v>
      </c>
      <c r="C1632" s="206">
        <v>1504.1886569999999</v>
      </c>
      <c r="D1632" s="206">
        <v>1508.772831</v>
      </c>
      <c r="E1632" s="206">
        <v>1318.8028839999999</v>
      </c>
      <c r="F1632" s="206">
        <v>1481.222972</v>
      </c>
      <c r="G1632" s="82">
        <f t="shared" si="275"/>
        <v>4.0591251999999939E-2</v>
      </c>
      <c r="H1632" s="82">
        <f t="shared" si="276"/>
        <v>2.2965684999999895E-2</v>
      </c>
      <c r="I1632" s="82">
        <f t="shared" si="277"/>
        <v>2.7549858999999968E-2</v>
      </c>
      <c r="J1632" s="82" t="str">
        <f t="shared" si="278"/>
        <v/>
      </c>
      <c r="K1632" s="82" t="str">
        <f t="shared" si="279"/>
        <v/>
      </c>
      <c r="L1632" s="82" t="str">
        <f t="shared" si="280"/>
        <v/>
      </c>
      <c r="O1632" s="108"/>
      <c r="P1632" s="109"/>
      <c r="Q1632" s="109"/>
      <c r="R1632" s="110"/>
      <c r="S1632" s="110"/>
    </row>
    <row r="1633" spans="1:19" ht="15.75" customHeight="1" x14ac:dyDescent="0.2">
      <c r="A1633" s="182">
        <v>45845</v>
      </c>
      <c r="B1633" s="206">
        <v>1356.213356</v>
      </c>
      <c r="C1633" s="206">
        <v>1500.9863740000001</v>
      </c>
      <c r="D1633" s="206">
        <v>1505.49791</v>
      </c>
      <c r="E1633" s="206">
        <v>1315.640183</v>
      </c>
      <c r="F1633" s="206">
        <v>1477.6707630000001</v>
      </c>
      <c r="G1633" s="82">
        <f t="shared" si="275"/>
        <v>4.0573172999999997E-2</v>
      </c>
      <c r="H1633" s="82">
        <f t="shared" si="276"/>
        <v>2.331561099999999E-2</v>
      </c>
      <c r="I1633" s="82">
        <f t="shared" si="277"/>
        <v>2.7827146999999969E-2</v>
      </c>
      <c r="J1633" s="82" t="str">
        <f t="shared" si="278"/>
        <v/>
      </c>
      <c r="K1633" s="82" t="str">
        <f t="shared" si="279"/>
        <v/>
      </c>
      <c r="L1633" s="82" t="str">
        <f t="shared" si="280"/>
        <v/>
      </c>
      <c r="O1633" s="108"/>
      <c r="P1633" s="109"/>
      <c r="Q1633" s="109"/>
      <c r="R1633" s="110"/>
      <c r="S1633" s="110"/>
    </row>
    <row r="1634" spans="1:19" ht="15.75" customHeight="1" x14ac:dyDescent="0.2">
      <c r="A1634" s="182">
        <v>45846</v>
      </c>
      <c r="B1634" s="206">
        <v>1356.381646</v>
      </c>
      <c r="C1634" s="206">
        <v>1501.110496</v>
      </c>
      <c r="D1634" s="206">
        <v>1505.6347149999999</v>
      </c>
      <c r="E1634" s="206">
        <v>1315.7879539999999</v>
      </c>
      <c r="F1634" s="206">
        <v>1477.8367330000001</v>
      </c>
      <c r="G1634" s="82">
        <f t="shared" si="275"/>
        <v>4.0593692000000146E-2</v>
      </c>
      <c r="H1634" s="82">
        <f t="shared" si="276"/>
        <v>2.3273762999999916E-2</v>
      </c>
      <c r="I1634" s="82">
        <f t="shared" si="277"/>
        <v>2.7797981999999818E-2</v>
      </c>
      <c r="J1634" s="82" t="str">
        <f t="shared" si="278"/>
        <v/>
      </c>
      <c r="K1634" s="82" t="str">
        <f t="shared" si="279"/>
        <v/>
      </c>
      <c r="L1634" s="82" t="str">
        <f t="shared" si="280"/>
        <v/>
      </c>
      <c r="O1634" s="108"/>
      <c r="P1634" s="109"/>
      <c r="Q1634" s="109"/>
      <c r="R1634" s="110"/>
      <c r="S1634" s="110"/>
    </row>
    <row r="1635" spans="1:19" ht="15.75" customHeight="1" x14ac:dyDescent="0.2">
      <c r="A1635" s="182">
        <v>45847</v>
      </c>
      <c r="B1635" s="206">
        <v>1360.8172259999999</v>
      </c>
      <c r="C1635" s="206">
        <v>1506.3380709999999</v>
      </c>
      <c r="D1635" s="206">
        <v>1510.814897</v>
      </c>
      <c r="E1635" s="206">
        <v>1320.149026</v>
      </c>
      <c r="F1635" s="206">
        <v>1482.7349019999999</v>
      </c>
      <c r="G1635" s="82">
        <f t="shared" si="275"/>
        <v>4.0668199999999842E-2</v>
      </c>
      <c r="H1635" s="82">
        <f t="shared" si="276"/>
        <v>2.3603168999999979E-2</v>
      </c>
      <c r="I1635" s="82">
        <f t="shared" si="277"/>
        <v>2.8079995000000052E-2</v>
      </c>
      <c r="J1635" s="82" t="str">
        <f t="shared" si="278"/>
        <v/>
      </c>
      <c r="K1635" s="82" t="str">
        <f t="shared" si="279"/>
        <v/>
      </c>
      <c r="L1635" s="82" t="str">
        <f t="shared" si="280"/>
        <v/>
      </c>
      <c r="O1635" s="108"/>
      <c r="P1635" s="109"/>
      <c r="Q1635" s="109"/>
      <c r="R1635" s="110"/>
      <c r="S1635" s="110"/>
    </row>
    <row r="1636" spans="1:19" ht="15.75" customHeight="1" x14ac:dyDescent="0.2">
      <c r="A1636" s="182">
        <v>45848</v>
      </c>
      <c r="B1636" s="206">
        <v>1360.441196</v>
      </c>
      <c r="C1636" s="206">
        <v>1506.359807</v>
      </c>
      <c r="D1636" s="206">
        <v>1510.7499359999999</v>
      </c>
      <c r="E1636" s="206">
        <v>1319.7270570000001</v>
      </c>
      <c r="F1636" s="206">
        <v>1482.2609640000001</v>
      </c>
      <c r="G1636" s="82">
        <f t="shared" si="275"/>
        <v>4.0714138999999934E-2</v>
      </c>
      <c r="H1636" s="82">
        <f t="shared" si="276"/>
        <v>2.4098842999999988E-2</v>
      </c>
      <c r="I1636" s="82">
        <f t="shared" si="277"/>
        <v>2.8488971999999876E-2</v>
      </c>
      <c r="J1636" s="82" t="str">
        <f t="shared" si="278"/>
        <v/>
      </c>
      <c r="K1636" s="82" t="str">
        <f t="shared" si="279"/>
        <v/>
      </c>
      <c r="L1636" s="82" t="str">
        <f t="shared" si="280"/>
        <v/>
      </c>
      <c r="O1636" s="108"/>
      <c r="P1636" s="109"/>
      <c r="Q1636" s="109"/>
      <c r="R1636" s="110"/>
      <c r="S1636" s="110"/>
    </row>
    <row r="1637" spans="1:19" ht="15.75" customHeight="1" x14ac:dyDescent="0.2">
      <c r="A1637" s="182">
        <v>45849</v>
      </c>
      <c r="B1637" s="206">
        <v>1352.9339620000001</v>
      </c>
      <c r="C1637" s="206">
        <v>1498.612899</v>
      </c>
      <c r="D1637" s="206">
        <v>1502.8684510000001</v>
      </c>
      <c r="E1637" s="206">
        <v>1312.2704249999999</v>
      </c>
      <c r="F1637" s="206">
        <v>1473.885994</v>
      </c>
      <c r="G1637" s="82">
        <f t="shared" si="275"/>
        <v>4.0663537000000131E-2</v>
      </c>
      <c r="H1637" s="82">
        <f t="shared" si="276"/>
        <v>2.4726904999999987E-2</v>
      </c>
      <c r="I1637" s="82">
        <f t="shared" si="277"/>
        <v>2.8982457000000069E-2</v>
      </c>
      <c r="J1637" s="82" t="str">
        <f t="shared" si="278"/>
        <v/>
      </c>
      <c r="K1637" s="82" t="str">
        <f t="shared" si="279"/>
        <v/>
      </c>
      <c r="L1637" s="82" t="str">
        <f t="shared" si="280"/>
        <v/>
      </c>
      <c r="O1637" s="108"/>
      <c r="P1637" s="109"/>
      <c r="Q1637" s="109"/>
      <c r="R1637" s="110"/>
      <c r="S1637" s="110"/>
    </row>
    <row r="1638" spans="1:19" ht="15.75" customHeight="1" x14ac:dyDescent="0.2">
      <c r="A1638" s="182">
        <v>45852</v>
      </c>
      <c r="B1638" s="206">
        <v>1355.2748959999999</v>
      </c>
      <c r="C1638" s="206">
        <v>1501.0748430000001</v>
      </c>
      <c r="D1638" s="206">
        <v>1505.363331</v>
      </c>
      <c r="E1638" s="206">
        <v>1314.51836</v>
      </c>
      <c r="F1638" s="206">
        <v>1476.410779</v>
      </c>
      <c r="G1638" s="82">
        <f t="shared" si="275"/>
        <v>4.0756535999999871E-2</v>
      </c>
      <c r="H1638" s="82">
        <f t="shared" si="276"/>
        <v>2.4664064000000051E-2</v>
      </c>
      <c r="I1638" s="82">
        <f t="shared" si="277"/>
        <v>2.8952551999999968E-2</v>
      </c>
      <c r="J1638" s="82" t="str">
        <f t="shared" si="278"/>
        <v/>
      </c>
      <c r="K1638" s="82" t="str">
        <f t="shared" si="279"/>
        <v/>
      </c>
      <c r="L1638" s="82" t="str">
        <f t="shared" si="280"/>
        <v/>
      </c>
      <c r="O1638" s="108"/>
      <c r="P1638" s="109"/>
      <c r="Q1638" s="109"/>
      <c r="R1638" s="110"/>
      <c r="S1638" s="110"/>
    </row>
    <row r="1639" spans="1:19" ht="15.75" customHeight="1" x14ac:dyDescent="0.2">
      <c r="A1639" s="182">
        <v>45853</v>
      </c>
      <c r="B1639" s="206">
        <v>1348.823586</v>
      </c>
      <c r="C1639" s="206">
        <v>1495.121142</v>
      </c>
      <c r="D1639" s="206">
        <v>1499.156698</v>
      </c>
      <c r="E1639" s="206">
        <v>1308.1102100000001</v>
      </c>
      <c r="F1639" s="206">
        <v>1469.2134189999999</v>
      </c>
      <c r="G1639" s="82">
        <f t="shared" si="275"/>
        <v>4.0713375999999926E-2</v>
      </c>
      <c r="H1639" s="82">
        <f t="shared" si="276"/>
        <v>2.5907723000000032E-2</v>
      </c>
      <c r="I1639" s="82">
        <f t="shared" si="277"/>
        <v>2.9943279000000076E-2</v>
      </c>
      <c r="J1639" s="82" t="str">
        <f t="shared" si="278"/>
        <v/>
      </c>
      <c r="K1639" s="82" t="str">
        <f t="shared" si="279"/>
        <v/>
      </c>
      <c r="L1639" s="82" t="str">
        <f t="shared" si="280"/>
        <v/>
      </c>
      <c r="O1639" s="108"/>
      <c r="P1639" s="109"/>
      <c r="Q1639" s="109"/>
      <c r="R1639" s="110"/>
      <c r="S1639" s="110"/>
    </row>
    <row r="1640" spans="1:19" ht="15.75" customHeight="1" x14ac:dyDescent="0.2">
      <c r="A1640" s="182">
        <v>45854</v>
      </c>
      <c r="B1640" s="206">
        <v>1351.215316</v>
      </c>
      <c r="C1640" s="206">
        <v>1497.609792</v>
      </c>
      <c r="D1640" s="206">
        <v>1501.6842099999999</v>
      </c>
      <c r="E1640" s="206">
        <v>1310.439353</v>
      </c>
      <c r="F1640" s="206">
        <v>1471.829412</v>
      </c>
      <c r="G1640" s="82">
        <f t="shared" si="275"/>
        <v>4.0775963000000047E-2</v>
      </c>
      <c r="H1640" s="82">
        <f t="shared" si="276"/>
        <v>2.5780379999999922E-2</v>
      </c>
      <c r="I1640" s="82">
        <f t="shared" si="277"/>
        <v>2.9854797999999846E-2</v>
      </c>
      <c r="J1640" s="82" t="str">
        <f t="shared" si="278"/>
        <v/>
      </c>
      <c r="K1640" s="82" t="str">
        <f t="shared" si="279"/>
        <v/>
      </c>
      <c r="L1640" s="82" t="str">
        <f t="shared" si="280"/>
        <v/>
      </c>
      <c r="O1640" s="108"/>
      <c r="P1640" s="109"/>
      <c r="Q1640" s="109"/>
      <c r="R1640" s="110"/>
      <c r="S1640" s="110"/>
    </row>
    <row r="1641" spans="1:19" ht="15.75" customHeight="1" x14ac:dyDescent="0.2">
      <c r="A1641" s="182">
        <v>45855</v>
      </c>
      <c r="B1641" s="206">
        <v>1356.822396</v>
      </c>
      <c r="C1641" s="206">
        <v>1504.702714</v>
      </c>
      <c r="D1641" s="206">
        <v>1508.622652</v>
      </c>
      <c r="E1641" s="206">
        <v>1315.7671230000001</v>
      </c>
      <c r="F1641" s="206">
        <v>1477.8133359999999</v>
      </c>
      <c r="G1641" s="82">
        <f t="shared" si="275"/>
        <v>4.1055272999999941E-2</v>
      </c>
      <c r="H1641" s="82">
        <f t="shared" si="276"/>
        <v>2.6889378000000078E-2</v>
      </c>
      <c r="I1641" s="82">
        <f t="shared" si="277"/>
        <v>3.080931600000008E-2</v>
      </c>
      <c r="J1641" s="82" t="str">
        <f t="shared" si="278"/>
        <v/>
      </c>
      <c r="K1641" s="82" t="str">
        <f t="shared" si="279"/>
        <v/>
      </c>
      <c r="L1641" s="82" t="str">
        <f t="shared" si="280"/>
        <v/>
      </c>
      <c r="O1641" s="108"/>
      <c r="P1641" s="109"/>
      <c r="Q1641" s="109"/>
      <c r="R1641" s="110"/>
      <c r="S1641" s="110"/>
    </row>
    <row r="1642" spans="1:19" ht="15.75" customHeight="1" x14ac:dyDescent="0.2">
      <c r="A1642" s="182">
        <v>45856</v>
      </c>
      <c r="B1642" s="206">
        <v>1355.078726</v>
      </c>
      <c r="C1642" s="206">
        <v>1502.786582</v>
      </c>
      <c r="D1642" s="206">
        <v>1506.6980510000001</v>
      </c>
      <c r="E1642" s="206">
        <v>1314.115863</v>
      </c>
      <c r="F1642" s="206">
        <v>1475.958711</v>
      </c>
      <c r="G1642" s="82">
        <f t="shared" si="275"/>
        <v>4.0962862999999967E-2</v>
      </c>
      <c r="H1642" s="82">
        <f t="shared" si="276"/>
        <v>2.6827870999999958E-2</v>
      </c>
      <c r="I1642" s="82">
        <f t="shared" si="277"/>
        <v>3.0739340000000084E-2</v>
      </c>
      <c r="J1642" s="82" t="str">
        <f t="shared" si="278"/>
        <v/>
      </c>
      <c r="K1642" s="82" t="str">
        <f t="shared" si="279"/>
        <v/>
      </c>
      <c r="L1642" s="82" t="str">
        <f t="shared" si="280"/>
        <v/>
      </c>
      <c r="O1642" s="108"/>
      <c r="P1642" s="109"/>
      <c r="Q1642" s="109"/>
      <c r="R1642" s="110"/>
      <c r="S1642" s="110"/>
    </row>
    <row r="1643" spans="1:19" ht="15.75" customHeight="1" x14ac:dyDescent="0.2">
      <c r="A1643" s="182">
        <v>45859</v>
      </c>
      <c r="B1643" s="206">
        <v>1357.754776</v>
      </c>
      <c r="C1643" s="206">
        <v>1505.418212</v>
      </c>
      <c r="D1643" s="206">
        <v>1509.40299</v>
      </c>
      <c r="E1643" s="206">
        <v>1316.8142989999999</v>
      </c>
      <c r="F1643" s="206">
        <v>1478.98948</v>
      </c>
      <c r="G1643" s="82">
        <f t="shared" si="275"/>
        <v>4.09404770000001E-2</v>
      </c>
      <c r="H1643" s="82">
        <f t="shared" si="276"/>
        <v>2.6428732000000083E-2</v>
      </c>
      <c r="I1643" s="82">
        <f t="shared" si="277"/>
        <v>3.0413510000000088E-2</v>
      </c>
      <c r="J1643" s="82" t="str">
        <f t="shared" si="278"/>
        <v/>
      </c>
      <c r="K1643" s="82" t="str">
        <f t="shared" si="279"/>
        <v/>
      </c>
      <c r="L1643" s="82" t="str">
        <f t="shared" si="280"/>
        <v/>
      </c>
      <c r="O1643" s="108"/>
      <c r="P1643" s="109"/>
      <c r="Q1643" s="109"/>
      <c r="R1643" s="110"/>
      <c r="S1643" s="110"/>
    </row>
    <row r="1644" spans="1:19" ht="15.75" customHeight="1" x14ac:dyDescent="0.2">
      <c r="A1644" s="182">
        <v>45860</v>
      </c>
      <c r="B1644" s="206">
        <v>1357.811136</v>
      </c>
      <c r="C1644" s="206">
        <v>1504.6885480000001</v>
      </c>
      <c r="D1644" s="206">
        <v>1508.8280609999999</v>
      </c>
      <c r="E1644" s="206">
        <v>1316.9593110000001</v>
      </c>
      <c r="F1644" s="206">
        <v>1479.152351</v>
      </c>
      <c r="G1644" s="82">
        <f t="shared" si="275"/>
        <v>4.085182499999996E-2</v>
      </c>
      <c r="H1644" s="82">
        <f t="shared" si="276"/>
        <v>2.5536197000000128E-2</v>
      </c>
      <c r="I1644" s="82">
        <f t="shared" si="277"/>
        <v>2.967570999999998E-2</v>
      </c>
      <c r="J1644" s="82" t="str">
        <f t="shared" si="278"/>
        <v/>
      </c>
      <c r="K1644" s="82" t="str">
        <f t="shared" si="279"/>
        <v/>
      </c>
      <c r="L1644" s="82" t="str">
        <f t="shared" si="280"/>
        <v/>
      </c>
      <c r="O1644" s="108"/>
      <c r="P1644" s="109"/>
      <c r="Q1644" s="109"/>
      <c r="R1644" s="110"/>
      <c r="S1644" s="110"/>
    </row>
    <row r="1645" spans="1:19" ht="15.75" customHeight="1" x14ac:dyDescent="0.2">
      <c r="A1645" s="182">
        <v>45861</v>
      </c>
      <c r="B1645" s="206">
        <v>1359.5618400000001</v>
      </c>
      <c r="C1645" s="206">
        <v>1507.0099990000001</v>
      </c>
      <c r="D1645" s="206">
        <v>1511.080434</v>
      </c>
      <c r="E1645" s="206">
        <v>1318.5080579999999</v>
      </c>
      <c r="F1645" s="206">
        <v>1480.8918369999999</v>
      </c>
      <c r="G1645" s="82">
        <f t="shared" si="275"/>
        <v>4.1053782000000184E-2</v>
      </c>
      <c r="H1645" s="82">
        <f t="shared" si="276"/>
        <v>2.6118162000000212E-2</v>
      </c>
      <c r="I1645" s="82">
        <f t="shared" si="277"/>
        <v>3.0188597000000074E-2</v>
      </c>
      <c r="J1645" s="82" t="str">
        <f t="shared" si="278"/>
        <v/>
      </c>
      <c r="K1645" s="82" t="str">
        <f t="shared" si="279"/>
        <v/>
      </c>
      <c r="L1645" s="82" t="str">
        <f t="shared" si="280"/>
        <v/>
      </c>
      <c r="O1645" s="108"/>
      <c r="P1645" s="109"/>
      <c r="Q1645" s="109"/>
      <c r="R1645" s="110"/>
      <c r="S1645" s="110"/>
    </row>
    <row r="1646" spans="1:19" ht="15.75" customHeight="1" x14ac:dyDescent="0.2">
      <c r="A1646" s="182">
        <v>45862</v>
      </c>
      <c r="B1646" s="206">
        <v>1360.478306</v>
      </c>
      <c r="C1646" s="206">
        <v>1508.2295449999999</v>
      </c>
      <c r="D1646" s="206">
        <v>1512.26298</v>
      </c>
      <c r="E1646" s="206">
        <v>1319.404462</v>
      </c>
      <c r="F1646" s="206">
        <v>1481.898639</v>
      </c>
      <c r="G1646" s="82">
        <f t="shared" si="275"/>
        <v>4.1073844000000005E-2</v>
      </c>
      <c r="H1646" s="82">
        <f t="shared" si="276"/>
        <v>2.6330905999999914E-2</v>
      </c>
      <c r="I1646" s="82">
        <f t="shared" si="277"/>
        <v>3.0364340999999968E-2</v>
      </c>
      <c r="J1646" s="82" t="str">
        <f t="shared" si="278"/>
        <v/>
      </c>
      <c r="K1646" s="82" t="str">
        <f t="shared" si="279"/>
        <v/>
      </c>
      <c r="L1646" s="82" t="str">
        <f t="shared" si="280"/>
        <v/>
      </c>
      <c r="O1646" s="108"/>
      <c r="P1646" s="109"/>
      <c r="Q1646" s="109"/>
      <c r="R1646" s="110"/>
      <c r="S1646" s="110"/>
    </row>
    <row r="1647" spans="1:19" ht="15.75" customHeight="1" x14ac:dyDescent="0.2">
      <c r="A1647" s="182">
        <v>45863</v>
      </c>
      <c r="B1647" s="206">
        <v>1364.841326</v>
      </c>
      <c r="C1647" s="206">
        <v>1513.3154469999999</v>
      </c>
      <c r="D1647" s="206">
        <v>1517.313222</v>
      </c>
      <c r="E1647" s="206">
        <v>1323.6137189999999</v>
      </c>
      <c r="F1647" s="206">
        <v>1486.6262959999999</v>
      </c>
      <c r="G1647" s="82">
        <f t="shared" si="275"/>
        <v>4.1227607000000034E-2</v>
      </c>
      <c r="H1647" s="82">
        <f t="shared" si="276"/>
        <v>2.6689151000000039E-2</v>
      </c>
      <c r="I1647" s="82">
        <f t="shared" si="277"/>
        <v>3.0686926000000087E-2</v>
      </c>
      <c r="J1647" s="82" t="str">
        <f t="shared" si="278"/>
        <v/>
      </c>
      <c r="K1647" s="82" t="str">
        <f t="shared" si="279"/>
        <v/>
      </c>
      <c r="L1647" s="82" t="str">
        <f t="shared" si="280"/>
        <v/>
      </c>
      <c r="O1647" s="108"/>
      <c r="P1647" s="109"/>
      <c r="Q1647" s="109"/>
      <c r="R1647" s="110"/>
      <c r="S1647" s="110"/>
    </row>
    <row r="1648" spans="1:19" ht="15.75" customHeight="1" x14ac:dyDescent="0.2">
      <c r="A1648" s="182">
        <v>45866</v>
      </c>
      <c r="B1648" s="206">
        <v>1360.623047</v>
      </c>
      <c r="C1648" s="206">
        <v>1508.9811239999999</v>
      </c>
      <c r="D1648" s="206">
        <v>1512.8996460000001</v>
      </c>
      <c r="E1648" s="206">
        <v>1319.4469449999999</v>
      </c>
      <c r="F1648" s="206">
        <v>1481.9463539999999</v>
      </c>
      <c r="G1648" s="82">
        <f t="shared" si="275"/>
        <v>4.1176102000000131E-2</v>
      </c>
      <c r="H1648" s="82">
        <f t="shared" si="276"/>
        <v>2.7034769999999979E-2</v>
      </c>
      <c r="I1648" s="82">
        <f t="shared" si="277"/>
        <v>3.0953292000000146E-2</v>
      </c>
      <c r="J1648" s="82" t="str">
        <f t="shared" si="278"/>
        <v/>
      </c>
      <c r="K1648" s="82" t="str">
        <f t="shared" si="279"/>
        <v/>
      </c>
      <c r="L1648" s="82" t="str">
        <f t="shared" si="280"/>
        <v/>
      </c>
      <c r="O1648" s="108"/>
      <c r="P1648" s="109"/>
      <c r="Q1648" s="109"/>
      <c r="R1648" s="110"/>
      <c r="S1648" s="110"/>
    </row>
    <row r="1649" spans="1:19" ht="15.75" customHeight="1" x14ac:dyDescent="0.2">
      <c r="A1649" s="182">
        <v>45867</v>
      </c>
      <c r="B1649" s="206">
        <v>1364.9770309999999</v>
      </c>
      <c r="C1649" s="206">
        <v>1513.7420629999999</v>
      </c>
      <c r="D1649" s="206">
        <v>1517.6863519999999</v>
      </c>
      <c r="E1649" s="206">
        <v>1323.7884140000001</v>
      </c>
      <c r="F1649" s="206">
        <v>1486.8225070000001</v>
      </c>
      <c r="G1649" s="82">
        <f t="shared" si="275"/>
        <v>4.1188616999999796E-2</v>
      </c>
      <c r="H1649" s="82">
        <f t="shared" si="276"/>
        <v>2.6919555999999831E-2</v>
      </c>
      <c r="I1649" s="82">
        <f t="shared" si="277"/>
        <v>3.0863844999999855E-2</v>
      </c>
      <c r="J1649" s="82" t="str">
        <f t="shared" si="278"/>
        <v/>
      </c>
      <c r="K1649" s="82" t="str">
        <f t="shared" si="279"/>
        <v/>
      </c>
      <c r="L1649" s="82" t="str">
        <f t="shared" si="280"/>
        <v/>
      </c>
      <c r="O1649" s="108"/>
      <c r="P1649" s="109"/>
      <c r="Q1649" s="109"/>
      <c r="R1649" s="110"/>
      <c r="S1649" s="110"/>
    </row>
    <row r="1650" spans="1:19" ht="15.75" customHeight="1" x14ac:dyDescent="0.2">
      <c r="A1650" s="182">
        <v>45868</v>
      </c>
      <c r="B1650" s="206">
        <v>1364.212806</v>
      </c>
      <c r="C1650" s="206">
        <v>1512.7918569999999</v>
      </c>
      <c r="D1650" s="206">
        <v>1516.7539750000001</v>
      </c>
      <c r="E1650" s="206">
        <v>1323.0442049999999</v>
      </c>
      <c r="F1650" s="206">
        <v>1485.986643</v>
      </c>
      <c r="G1650" s="82">
        <f t="shared" si="275"/>
        <v>4.1168601000000082E-2</v>
      </c>
      <c r="H1650" s="82">
        <f t="shared" si="276"/>
        <v>2.6805213999999977E-2</v>
      </c>
      <c r="I1650" s="82">
        <f t="shared" si="277"/>
        <v>3.0767332000000123E-2</v>
      </c>
      <c r="J1650" s="82" t="str">
        <f t="shared" si="278"/>
        <v/>
      </c>
      <c r="K1650" s="82" t="str">
        <f t="shared" si="279"/>
        <v/>
      </c>
      <c r="L1650" s="82" t="str">
        <f t="shared" si="280"/>
        <v/>
      </c>
      <c r="O1650" s="108"/>
      <c r="P1650" s="109"/>
      <c r="Q1650" s="109"/>
      <c r="R1650" s="110"/>
      <c r="S1650" s="110"/>
    </row>
    <row r="1651" spans="1:19" ht="15.75" customHeight="1" x14ac:dyDescent="0.2">
      <c r="A1651" s="182">
        <v>45869</v>
      </c>
      <c r="B1651" s="206">
        <v>1363.4452659999999</v>
      </c>
      <c r="C1651" s="206">
        <v>1511.2842800000001</v>
      </c>
      <c r="D1651" s="206">
        <v>1515.372257</v>
      </c>
      <c r="E1651" s="206">
        <v>1322.3778159999999</v>
      </c>
      <c r="F1651" s="206">
        <v>1485.2381829999999</v>
      </c>
      <c r="G1651" s="82">
        <f t="shared" si="275"/>
        <v>4.1067450000000005E-2</v>
      </c>
      <c r="H1651" s="82">
        <f t="shared" si="276"/>
        <v>2.6046097000000146E-2</v>
      </c>
      <c r="I1651" s="82">
        <f t="shared" si="277"/>
        <v>3.0134074000000056E-2</v>
      </c>
      <c r="J1651" s="82" t="str">
        <f t="shared" si="278"/>
        <v/>
      </c>
      <c r="K1651" s="82" t="str">
        <f t="shared" si="279"/>
        <v/>
      </c>
      <c r="L1651" s="82" t="str">
        <f t="shared" si="280"/>
        <v/>
      </c>
      <c r="O1651" s="108"/>
      <c r="P1651" s="109"/>
      <c r="Q1651" s="109"/>
      <c r="R1651" s="110"/>
      <c r="S1651" s="110"/>
    </row>
    <row r="1652" spans="1:19" ht="15.75" customHeight="1" x14ac:dyDescent="0.2">
      <c r="A1652" s="182">
        <v>45870</v>
      </c>
      <c r="B1652" s="206">
        <v>1358.0953959999999</v>
      </c>
      <c r="C1652" s="206">
        <v>1503.9169220000001</v>
      </c>
      <c r="D1652" s="206">
        <v>1508.2693300000001</v>
      </c>
      <c r="E1652" s="206">
        <v>1317.534917</v>
      </c>
      <c r="F1652" s="206">
        <v>1479.7988459999999</v>
      </c>
      <c r="G1652" s="82">
        <f t="shared" si="275"/>
        <v>4.056047899999999E-2</v>
      </c>
      <c r="H1652" s="82">
        <f t="shared" si="276"/>
        <v>2.41180760000002E-2</v>
      </c>
      <c r="I1652" s="82">
        <f t="shared" si="277"/>
        <v>2.8470484000000171E-2</v>
      </c>
      <c r="J1652" s="82" t="str">
        <f t="shared" si="278"/>
        <v/>
      </c>
      <c r="K1652" s="82" t="str">
        <f t="shared" si="279"/>
        <v/>
      </c>
      <c r="L1652" s="82" t="str">
        <f t="shared" si="280"/>
        <v/>
      </c>
      <c r="O1652" s="108"/>
      <c r="P1652" s="109"/>
      <c r="Q1652" s="109"/>
      <c r="R1652" s="110"/>
      <c r="S1652" s="110"/>
    </row>
    <row r="1653" spans="1:19" ht="15.75" customHeight="1" x14ac:dyDescent="0.2">
      <c r="A1653" s="182">
        <v>45874</v>
      </c>
      <c r="B1653" s="206">
        <v>1367.120596</v>
      </c>
      <c r="C1653" s="206">
        <v>1514.63759</v>
      </c>
      <c r="D1653" s="206">
        <v>1518.8771810000001</v>
      </c>
      <c r="E1653" s="206">
        <v>1326.2513590000001</v>
      </c>
      <c r="F1653" s="206">
        <v>1489.5887809999999</v>
      </c>
      <c r="G1653" s="82">
        <f t="shared" si="275"/>
        <v>4.0869236999999885E-2</v>
      </c>
      <c r="H1653" s="82">
        <f t="shared" si="276"/>
        <v>2.504880900000012E-2</v>
      </c>
      <c r="I1653" s="82">
        <f t="shared" si="277"/>
        <v>2.9288400000000138E-2</v>
      </c>
      <c r="J1653" s="82" t="str">
        <f t="shared" si="278"/>
        <v/>
      </c>
      <c r="K1653" s="82" t="str">
        <f t="shared" si="279"/>
        <v/>
      </c>
      <c r="L1653" s="82" t="str">
        <f t="shared" si="280"/>
        <v/>
      </c>
      <c r="O1653" s="108"/>
      <c r="P1653" s="109"/>
      <c r="Q1653" s="109"/>
      <c r="R1653" s="110"/>
      <c r="S1653" s="110"/>
    </row>
    <row r="1654" spans="1:19" ht="15.75" customHeight="1" x14ac:dyDescent="0.2">
      <c r="A1654" s="182">
        <v>45875</v>
      </c>
      <c r="B1654" s="206">
        <v>1370.0210959999999</v>
      </c>
      <c r="C1654" s="206">
        <v>1517.772424</v>
      </c>
      <c r="D1654" s="206">
        <v>1522.0363540000001</v>
      </c>
      <c r="E1654" s="206">
        <v>1328.91344</v>
      </c>
      <c r="F1654" s="206">
        <v>1492.5787170000001</v>
      </c>
      <c r="G1654" s="82">
        <f t="shared" si="275"/>
        <v>4.1107655999999909E-2</v>
      </c>
      <c r="H1654" s="82">
        <f t="shared" si="276"/>
        <v>2.5193706999999906E-2</v>
      </c>
      <c r="I1654" s="82">
        <f t="shared" si="277"/>
        <v>2.9457636999999978E-2</v>
      </c>
      <c r="J1654" s="82" t="str">
        <f t="shared" si="278"/>
        <v/>
      </c>
      <c r="K1654" s="82" t="str">
        <f t="shared" si="279"/>
        <v/>
      </c>
      <c r="L1654" s="82" t="str">
        <f t="shared" si="280"/>
        <v/>
      </c>
      <c r="O1654" s="108"/>
      <c r="P1654" s="109"/>
      <c r="Q1654" s="109"/>
      <c r="R1654" s="110"/>
      <c r="S1654" s="110"/>
    </row>
    <row r="1655" spans="1:19" ht="15.75" customHeight="1" x14ac:dyDescent="0.2">
      <c r="A1655" s="182">
        <v>45876</v>
      </c>
      <c r="B1655" s="206">
        <v>1370.525226</v>
      </c>
      <c r="C1655" s="206">
        <v>1518.5357859999999</v>
      </c>
      <c r="D1655" s="206">
        <v>1522.7613120000001</v>
      </c>
      <c r="E1655" s="206">
        <v>1329.461325</v>
      </c>
      <c r="F1655" s="206">
        <v>1493.1940770000001</v>
      </c>
      <c r="G1655" s="82">
        <f t="shared" si="275"/>
        <v>4.1063900999999986E-2</v>
      </c>
      <c r="H1655" s="82">
        <f t="shared" si="276"/>
        <v>2.534170899999981E-2</v>
      </c>
      <c r="I1655" s="82">
        <f t="shared" si="277"/>
        <v>2.9567234999999983E-2</v>
      </c>
      <c r="J1655" s="82" t="str">
        <f t="shared" si="278"/>
        <v/>
      </c>
      <c r="K1655" s="82" t="str">
        <f t="shared" si="279"/>
        <v/>
      </c>
      <c r="L1655" s="82" t="str">
        <f t="shared" si="280"/>
        <v/>
      </c>
      <c r="O1655" s="108"/>
      <c r="P1655" s="109"/>
      <c r="Q1655" s="109"/>
      <c r="R1655" s="110"/>
      <c r="S1655" s="110"/>
    </row>
    <row r="1656" spans="1:19" ht="15.75" customHeight="1" x14ac:dyDescent="0.2">
      <c r="A1656" s="182">
        <v>45877</v>
      </c>
      <c r="B1656" s="206">
        <v>1374.3954759999999</v>
      </c>
      <c r="C1656" s="206">
        <v>1522.0570270000001</v>
      </c>
      <c r="D1656" s="206">
        <v>1526.4441409999999</v>
      </c>
      <c r="E1656" s="206">
        <v>1333.2168730000001</v>
      </c>
      <c r="F1656" s="206">
        <v>1497.412149</v>
      </c>
      <c r="G1656" s="82">
        <f t="shared" si="275"/>
        <v>4.1178602999999842E-2</v>
      </c>
      <c r="H1656" s="82">
        <f t="shared" si="276"/>
        <v>2.4644878000000061E-2</v>
      </c>
      <c r="I1656" s="82">
        <f t="shared" si="277"/>
        <v>2.9031991999999944E-2</v>
      </c>
      <c r="J1656" s="82" t="str">
        <f t="shared" si="278"/>
        <v/>
      </c>
      <c r="K1656" s="82" t="str">
        <f t="shared" si="279"/>
        <v/>
      </c>
      <c r="L1656" s="82" t="str">
        <f t="shared" si="280"/>
        <v/>
      </c>
      <c r="O1656" s="108"/>
      <c r="P1656" s="109"/>
      <c r="Q1656" s="109"/>
      <c r="R1656" s="110"/>
      <c r="S1656" s="110"/>
    </row>
    <row r="1657" spans="1:19" ht="15.75" customHeight="1" x14ac:dyDescent="0.2">
      <c r="A1657" s="182">
        <v>45880</v>
      </c>
      <c r="B1657" s="206">
        <v>1373.399296</v>
      </c>
      <c r="C1657" s="206">
        <v>1521.1352380000001</v>
      </c>
      <c r="D1657" s="206">
        <v>1525.4837729999999</v>
      </c>
      <c r="E1657" s="206">
        <v>1332.220425</v>
      </c>
      <c r="F1657" s="206">
        <v>1496.2929810000001</v>
      </c>
      <c r="G1657" s="82">
        <f t="shared" si="275"/>
        <v>4.1178871000000075E-2</v>
      </c>
      <c r="H1657" s="82">
        <f t="shared" si="276"/>
        <v>2.4842257000000017E-2</v>
      </c>
      <c r="I1657" s="82">
        <f t="shared" si="277"/>
        <v>2.9190791999999875E-2</v>
      </c>
      <c r="J1657" s="82" t="str">
        <f t="shared" si="278"/>
        <v/>
      </c>
      <c r="K1657" s="82" t="str">
        <f t="shared" si="279"/>
        <v/>
      </c>
      <c r="L1657" s="82" t="str">
        <f t="shared" si="280"/>
        <v/>
      </c>
      <c r="O1657" s="108"/>
      <c r="P1657" s="109"/>
      <c r="Q1657" s="109"/>
      <c r="R1657" s="110"/>
      <c r="S1657" s="110"/>
    </row>
    <row r="1658" spans="1:19" ht="15.75" customHeight="1" x14ac:dyDescent="0.2">
      <c r="A1658" s="182">
        <v>45881</v>
      </c>
      <c r="B1658" s="206">
        <v>1375.279896</v>
      </c>
      <c r="C1658" s="206">
        <v>1524.458564</v>
      </c>
      <c r="D1658" s="206">
        <v>1528.5710160000001</v>
      </c>
      <c r="E1658" s="206">
        <v>1333.791563</v>
      </c>
      <c r="F1658" s="206">
        <v>1498.0576149999999</v>
      </c>
      <c r="G1658" s="82">
        <f t="shared" si="275"/>
        <v>4.1488333000000009E-2</v>
      </c>
      <c r="H1658" s="82">
        <f t="shared" si="276"/>
        <v>2.6400949000000083E-2</v>
      </c>
      <c r="I1658" s="82">
        <f t="shared" si="277"/>
        <v>3.0513401000000159E-2</v>
      </c>
      <c r="J1658" s="82" t="str">
        <f t="shared" si="278"/>
        <v/>
      </c>
      <c r="K1658" s="82" t="str">
        <f t="shared" si="279"/>
        <v/>
      </c>
      <c r="L1658" s="82" t="str">
        <f t="shared" si="280"/>
        <v/>
      </c>
      <c r="O1658" s="108"/>
      <c r="P1658" s="109"/>
      <c r="Q1658" s="109"/>
      <c r="R1658" s="110"/>
      <c r="S1658" s="110"/>
    </row>
    <row r="1659" spans="1:19" ht="15.75" customHeight="1" x14ac:dyDescent="0.2">
      <c r="A1659" s="182">
        <v>45882</v>
      </c>
      <c r="B1659" s="206">
        <v>1379.312486</v>
      </c>
      <c r="C1659" s="206">
        <v>1529.898224</v>
      </c>
      <c r="D1659" s="206">
        <v>1533.8335320000001</v>
      </c>
      <c r="E1659" s="206">
        <v>1337.71208</v>
      </c>
      <c r="F1659" s="206">
        <v>1502.460973</v>
      </c>
      <c r="G1659" s="82">
        <f t="shared" si="275"/>
        <v>4.160040600000002E-2</v>
      </c>
      <c r="H1659" s="82">
        <f t="shared" si="276"/>
        <v>2.7437251000000062E-2</v>
      </c>
      <c r="I1659" s="82">
        <f t="shared" si="277"/>
        <v>3.137255900000014E-2</v>
      </c>
      <c r="J1659" s="82" t="str">
        <f t="shared" si="278"/>
        <v/>
      </c>
      <c r="K1659" s="82" t="str">
        <f t="shared" si="279"/>
        <v/>
      </c>
      <c r="L1659" s="82" t="str">
        <f t="shared" si="280"/>
        <v/>
      </c>
      <c r="O1659" s="108"/>
      <c r="P1659" s="109"/>
      <c r="Q1659" s="109"/>
      <c r="R1659" s="110"/>
      <c r="S1659" s="110"/>
    </row>
    <row r="1660" spans="1:19" ht="15.75" customHeight="1" x14ac:dyDescent="0.2">
      <c r="A1660" s="182">
        <v>45883</v>
      </c>
      <c r="B1660" s="206">
        <v>1378.8665559999999</v>
      </c>
      <c r="C1660" s="206">
        <v>1528.9180919999999</v>
      </c>
      <c r="D1660" s="206">
        <v>1532.946864</v>
      </c>
      <c r="E1660" s="206">
        <v>1337.2674030000001</v>
      </c>
      <c r="F1660" s="206">
        <v>1501.96153</v>
      </c>
      <c r="G1660" s="82">
        <f t="shared" si="275"/>
        <v>4.1599152999999889E-2</v>
      </c>
      <c r="H1660" s="82">
        <f t="shared" si="276"/>
        <v>2.6956561999999847E-2</v>
      </c>
      <c r="I1660" s="82">
        <f t="shared" si="277"/>
        <v>3.0985333999999965E-2</v>
      </c>
      <c r="J1660" s="82" t="str">
        <f t="shared" si="278"/>
        <v/>
      </c>
      <c r="K1660" s="82" t="str">
        <f t="shared" si="279"/>
        <v/>
      </c>
      <c r="L1660" s="82" t="str">
        <f t="shared" si="280"/>
        <v/>
      </c>
      <c r="O1660" s="108"/>
      <c r="P1660" s="109"/>
      <c r="Q1660" s="109"/>
      <c r="R1660" s="110"/>
      <c r="S1660" s="110"/>
    </row>
    <row r="1661" spans="1:19" ht="15.75" customHeight="1" x14ac:dyDescent="0.2">
      <c r="A1661" s="182">
        <v>45884</v>
      </c>
      <c r="B1661" s="206">
        <v>1376.648666</v>
      </c>
      <c r="C1661" s="206">
        <v>1526.3706239999999</v>
      </c>
      <c r="D1661" s="206">
        <v>1530.41013</v>
      </c>
      <c r="E1661" s="206">
        <v>1335.026237</v>
      </c>
      <c r="F1661" s="206">
        <v>1499.4443490000001</v>
      </c>
      <c r="G1661" s="82">
        <f t="shared" si="275"/>
        <v>4.1622429000000009E-2</v>
      </c>
      <c r="H1661" s="82">
        <f t="shared" si="276"/>
        <v>2.6926274999999805E-2</v>
      </c>
      <c r="I1661" s="82">
        <f t="shared" si="277"/>
        <v>3.096578099999988E-2</v>
      </c>
      <c r="J1661" s="82" t="str">
        <f t="shared" si="278"/>
        <v/>
      </c>
      <c r="K1661" s="82" t="str">
        <f t="shared" si="279"/>
        <v/>
      </c>
      <c r="L1661" s="82" t="str">
        <f t="shared" si="280"/>
        <v/>
      </c>
      <c r="O1661" s="108"/>
      <c r="P1661" s="109"/>
      <c r="Q1661" s="109"/>
      <c r="R1661" s="110"/>
      <c r="S1661" s="110"/>
    </row>
    <row r="1662" spans="1:19" ht="15.75" customHeight="1" x14ac:dyDescent="0.2">
      <c r="A1662" s="182">
        <v>45887</v>
      </c>
      <c r="B1662" s="206">
        <v>1374.3694760000001</v>
      </c>
      <c r="C1662" s="206">
        <v>1524.259554</v>
      </c>
      <c r="D1662" s="206">
        <v>1528.2112</v>
      </c>
      <c r="E1662" s="206">
        <v>1332.692499</v>
      </c>
      <c r="F1662" s="206">
        <v>1496.8231940000001</v>
      </c>
      <c r="G1662" s="82">
        <f t="shared" si="275"/>
        <v>4.167697700000008E-2</v>
      </c>
      <c r="H1662" s="82">
        <f t="shared" si="276"/>
        <v>2.7436359999999924E-2</v>
      </c>
      <c r="I1662" s="82">
        <f t="shared" si="277"/>
        <v>3.1388005999999906E-2</v>
      </c>
      <c r="J1662" s="82" t="str">
        <f t="shared" si="278"/>
        <v/>
      </c>
      <c r="K1662" s="82" t="str">
        <f t="shared" si="279"/>
        <v/>
      </c>
      <c r="L1662" s="82" t="str">
        <f t="shared" si="280"/>
        <v/>
      </c>
      <c r="O1662" s="108"/>
      <c r="P1662" s="109"/>
      <c r="Q1662" s="109"/>
      <c r="R1662" s="110"/>
      <c r="S1662" s="110"/>
    </row>
    <row r="1663" spans="1:19" ht="15.75" customHeight="1" x14ac:dyDescent="0.2">
      <c r="A1663" s="182">
        <v>45888</v>
      </c>
      <c r="B1663" s="206">
        <v>1376.7655460000001</v>
      </c>
      <c r="C1663" s="206">
        <v>1525.9473620000001</v>
      </c>
      <c r="D1663" s="206">
        <v>1530.095086</v>
      </c>
      <c r="E1663" s="206">
        <v>1335.176003</v>
      </c>
      <c r="F1663" s="206">
        <v>1499.6125589999999</v>
      </c>
      <c r="G1663" s="82">
        <f t="shared" si="275"/>
        <v>4.1589543000000048E-2</v>
      </c>
      <c r="H1663" s="82">
        <f t="shared" si="276"/>
        <v>2.6334803000000191E-2</v>
      </c>
      <c r="I1663" s="82">
        <f t="shared" si="277"/>
        <v>3.0482527000000117E-2</v>
      </c>
      <c r="J1663" s="82" t="str">
        <f t="shared" si="278"/>
        <v/>
      </c>
      <c r="K1663" s="82" t="str">
        <f t="shared" si="279"/>
        <v/>
      </c>
      <c r="L1663" s="82" t="str">
        <f t="shared" si="280"/>
        <v/>
      </c>
      <c r="O1663" s="108"/>
      <c r="P1663" s="109"/>
      <c r="Q1663" s="109"/>
      <c r="R1663" s="110"/>
      <c r="S1663" s="110"/>
    </row>
    <row r="1664" spans="1:19" ht="15.75" customHeight="1" x14ac:dyDescent="0.2">
      <c r="A1664" s="182">
        <v>45889</v>
      </c>
      <c r="B1664" s="206">
        <v>1376.939476</v>
      </c>
      <c r="C1664" s="206">
        <v>1525.7118</v>
      </c>
      <c r="D1664" s="206">
        <v>1529.9436270000001</v>
      </c>
      <c r="E1664" s="206">
        <v>1335.3520329999999</v>
      </c>
      <c r="F1664" s="206">
        <v>1499.8102690000001</v>
      </c>
      <c r="G1664" s="82">
        <f t="shared" si="275"/>
        <v>4.158744300000012E-2</v>
      </c>
      <c r="H1664" s="82">
        <f t="shared" si="276"/>
        <v>2.5901530999999978E-2</v>
      </c>
      <c r="I1664" s="82">
        <f t="shared" si="277"/>
        <v>3.0133358000000044E-2</v>
      </c>
      <c r="J1664" s="82" t="str">
        <f t="shared" si="278"/>
        <v/>
      </c>
      <c r="K1664" s="82" t="str">
        <f t="shared" si="279"/>
        <v/>
      </c>
      <c r="L1664" s="82" t="str">
        <f t="shared" si="280"/>
        <v/>
      </c>
      <c r="O1664" s="108"/>
      <c r="P1664" s="109"/>
      <c r="Q1664" s="109"/>
      <c r="R1664" s="110"/>
      <c r="S1664" s="110"/>
    </row>
    <row r="1665" spans="1:19" ht="15.75" customHeight="1" x14ac:dyDescent="0.2">
      <c r="A1665" s="182">
        <v>45890</v>
      </c>
      <c r="B1665" s="206">
        <v>1374.7780459999999</v>
      </c>
      <c r="C1665" s="206">
        <v>1523.5063299999999</v>
      </c>
      <c r="D1665" s="206">
        <v>1527.6945390000001</v>
      </c>
      <c r="E1665" s="206">
        <v>1333.1224910000001</v>
      </c>
      <c r="F1665" s="206">
        <v>1497.306143</v>
      </c>
      <c r="G1665" s="82">
        <f t="shared" si="275"/>
        <v>4.1655554999999823E-2</v>
      </c>
      <c r="H1665" s="82">
        <f t="shared" si="276"/>
        <v>2.6200186999999913E-2</v>
      </c>
      <c r="I1665" s="82">
        <f t="shared" si="277"/>
        <v>3.0388396000000057E-2</v>
      </c>
      <c r="J1665" s="82" t="str">
        <f t="shared" si="278"/>
        <v/>
      </c>
      <c r="K1665" s="82" t="str">
        <f t="shared" si="279"/>
        <v/>
      </c>
      <c r="L1665" s="82" t="str">
        <f t="shared" si="280"/>
        <v/>
      </c>
      <c r="O1665" s="108"/>
      <c r="P1665" s="109"/>
      <c r="Q1665" s="109"/>
      <c r="R1665" s="110"/>
      <c r="S1665" s="110"/>
    </row>
    <row r="1666" spans="1:19" ht="15.75" customHeight="1" x14ac:dyDescent="0.2">
      <c r="A1666" s="182">
        <v>45891</v>
      </c>
      <c r="B1666" s="206">
        <v>1383.887616</v>
      </c>
      <c r="C1666" s="206">
        <v>1534.1526859999999</v>
      </c>
      <c r="D1666" s="206">
        <v>1538.2610790000001</v>
      </c>
      <c r="E1666" s="206">
        <v>1341.8995930000001</v>
      </c>
      <c r="F1666" s="206">
        <v>1507.1642079999999</v>
      </c>
      <c r="G1666" s="82">
        <f t="shared" si="275"/>
        <v>4.1988022999999881E-2</v>
      </c>
      <c r="H1666" s="82">
        <f t="shared" si="276"/>
        <v>2.6988477999999986E-2</v>
      </c>
      <c r="I1666" s="82">
        <f t="shared" si="277"/>
        <v>3.1096871000000192E-2</v>
      </c>
      <c r="J1666" s="82" t="str">
        <f t="shared" si="278"/>
        <v/>
      </c>
      <c r="K1666" s="82" t="str">
        <f t="shared" si="279"/>
        <v/>
      </c>
      <c r="L1666" s="82" t="str">
        <f t="shared" si="280"/>
        <v/>
      </c>
      <c r="O1666" s="108"/>
      <c r="P1666" s="109"/>
      <c r="Q1666" s="109"/>
      <c r="R1666" s="110"/>
      <c r="S1666" s="110"/>
    </row>
    <row r="1667" spans="1:19" ht="15.75" customHeight="1" x14ac:dyDescent="0.2">
      <c r="A1667" s="182">
        <v>45894</v>
      </c>
      <c r="B1667" s="206">
        <v>1378.978306</v>
      </c>
      <c r="C1667" s="206">
        <v>1530.17129</v>
      </c>
      <c r="D1667" s="206">
        <v>1533.980037</v>
      </c>
      <c r="E1667" s="206">
        <v>1337.1355759999999</v>
      </c>
      <c r="F1667" s="206">
        <v>1501.8134680000001</v>
      </c>
      <c r="G1667" s="82">
        <f t="shared" si="275"/>
        <v>4.1842730000000071E-2</v>
      </c>
      <c r="H1667" s="82">
        <f t="shared" si="276"/>
        <v>2.8357821999999942E-2</v>
      </c>
      <c r="I1667" s="82">
        <f t="shared" si="277"/>
        <v>3.2166568999999978E-2</v>
      </c>
      <c r="J1667" s="82" t="str">
        <f t="shared" si="278"/>
        <v/>
      </c>
      <c r="K1667" s="82" t="str">
        <f t="shared" si="279"/>
        <v/>
      </c>
      <c r="L1667" s="82" t="str">
        <f t="shared" si="280"/>
        <v/>
      </c>
      <c r="O1667" s="108"/>
      <c r="P1667" s="109"/>
      <c r="Q1667" s="109"/>
      <c r="R1667" s="110"/>
      <c r="S1667" s="110"/>
    </row>
    <row r="1668" spans="1:19" ht="15.75" customHeight="1" x14ac:dyDescent="0.2">
      <c r="A1668" s="182">
        <v>45895</v>
      </c>
      <c r="B1668" s="206">
        <v>1377.3065959999999</v>
      </c>
      <c r="C1668" s="206">
        <v>1528.2465529999999</v>
      </c>
      <c r="D1668" s="206">
        <v>1532.0642909999999</v>
      </c>
      <c r="E1668" s="206">
        <v>1335.4272000000001</v>
      </c>
      <c r="F1668" s="206">
        <v>1499.894693</v>
      </c>
      <c r="G1668" s="82">
        <f t="shared" si="275"/>
        <v>4.1879395999999812E-2</v>
      </c>
      <c r="H1668" s="82">
        <f t="shared" si="276"/>
        <v>2.8351859999999989E-2</v>
      </c>
      <c r="I1668" s="82">
        <f t="shared" si="277"/>
        <v>3.2169597999999952E-2</v>
      </c>
      <c r="J1668" s="82" t="str">
        <f t="shared" si="278"/>
        <v/>
      </c>
      <c r="K1668" s="82" t="str">
        <f t="shared" si="279"/>
        <v/>
      </c>
      <c r="L1668" s="82" t="str">
        <f t="shared" si="280"/>
        <v/>
      </c>
      <c r="O1668" s="108"/>
      <c r="P1668" s="109"/>
      <c r="Q1668" s="109"/>
      <c r="R1668" s="110"/>
      <c r="S1668" s="110"/>
    </row>
    <row r="1669" spans="1:19" ht="15.75" customHeight="1" x14ac:dyDescent="0.2">
      <c r="A1669" s="182">
        <v>45896</v>
      </c>
      <c r="B1669" s="206">
        <v>1376.403309</v>
      </c>
      <c r="C1669" s="206">
        <v>1527.4213609999999</v>
      </c>
      <c r="D1669" s="206">
        <v>1531.2020399999999</v>
      </c>
      <c r="E1669" s="206">
        <v>1334.5767049999999</v>
      </c>
      <c r="F1669" s="206">
        <v>1498.939453</v>
      </c>
      <c r="G1669" s="82">
        <f t="shared" si="275"/>
        <v>4.1826604000000087E-2</v>
      </c>
      <c r="H1669" s="82">
        <f t="shared" si="276"/>
        <v>2.8481907999999976E-2</v>
      </c>
      <c r="I1669" s="82">
        <f t="shared" si="277"/>
        <v>3.226258699999994E-2</v>
      </c>
      <c r="J1669" s="82" t="str">
        <f t="shared" si="278"/>
        <v/>
      </c>
      <c r="K1669" s="82" t="str">
        <f t="shared" si="279"/>
        <v/>
      </c>
      <c r="L1669" s="82" t="str">
        <f t="shared" si="280"/>
        <v/>
      </c>
      <c r="O1669" s="108"/>
      <c r="P1669" s="109"/>
      <c r="Q1669" s="109"/>
      <c r="R1669" s="110"/>
      <c r="S1669" s="110"/>
    </row>
    <row r="1670" spans="1:19" ht="15.75" customHeight="1" x14ac:dyDescent="0.2">
      <c r="A1670" s="182">
        <v>45897</v>
      </c>
      <c r="B1670" s="206">
        <v>1378.928926</v>
      </c>
      <c r="C1670" s="206">
        <v>1529.4003540000001</v>
      </c>
      <c r="D1670" s="206">
        <v>1533.348702</v>
      </c>
      <c r="E1670" s="206">
        <v>1337.133799</v>
      </c>
      <c r="F1670" s="206">
        <v>1501.8114720000001</v>
      </c>
      <c r="G1670" s="82">
        <f t="shared" si="275"/>
        <v>4.1795127000000092E-2</v>
      </c>
      <c r="H1670" s="82">
        <f t="shared" si="276"/>
        <v>2.7588882000000012E-2</v>
      </c>
      <c r="I1670" s="82">
        <f t="shared" si="277"/>
        <v>3.1537229999999909E-2</v>
      </c>
      <c r="J1670" s="82" t="str">
        <f t="shared" si="278"/>
        <v/>
      </c>
      <c r="K1670" s="82" t="str">
        <f t="shared" si="279"/>
        <v/>
      </c>
      <c r="L1670" s="82" t="str">
        <f t="shared" si="280"/>
        <v/>
      </c>
      <c r="O1670" s="108"/>
      <c r="P1670" s="109"/>
      <c r="Q1670" s="109"/>
      <c r="R1670" s="110"/>
      <c r="S1670" s="110"/>
    </row>
    <row r="1671" spans="1:19" ht="15.75" customHeight="1" x14ac:dyDescent="0.2">
      <c r="A1671" s="182">
        <v>45898</v>
      </c>
      <c r="B1671" s="206">
        <v>1379.6785440000001</v>
      </c>
      <c r="C1671" s="206">
        <v>1528.949042</v>
      </c>
      <c r="D1671" s="206">
        <v>1533.149827</v>
      </c>
      <c r="E1671" s="206">
        <v>1338.0720530000001</v>
      </c>
      <c r="F1671" s="206">
        <v>1502.8652790000001</v>
      </c>
      <c r="G1671" s="82">
        <f t="shared" si="275"/>
        <v>4.1606491000000002E-2</v>
      </c>
      <c r="H1671" s="82">
        <f t="shared" si="276"/>
        <v>2.6083762999999864E-2</v>
      </c>
      <c r="I1671" s="82">
        <f t="shared" si="277"/>
        <v>3.0284547999999859E-2</v>
      </c>
      <c r="J1671" s="82" t="str">
        <f t="shared" si="278"/>
        <v/>
      </c>
      <c r="K1671" s="82" t="str">
        <f t="shared" si="279"/>
        <v/>
      </c>
      <c r="L1671" s="82" t="str">
        <f t="shared" si="280"/>
        <v/>
      </c>
      <c r="O1671" s="108"/>
      <c r="P1671" s="109"/>
      <c r="Q1671" s="109"/>
      <c r="R1671" s="110"/>
      <c r="S1671" s="110"/>
    </row>
    <row r="1672" spans="1:19" ht="15.75" customHeight="1" x14ac:dyDescent="0.2">
      <c r="A1672" s="182">
        <v>45902</v>
      </c>
      <c r="B1672" s="206">
        <v>1374.8582960000001</v>
      </c>
      <c r="C1672" s="206">
        <v>1524.1721259999999</v>
      </c>
      <c r="D1672" s="206">
        <v>1528.24802</v>
      </c>
      <c r="E1672" s="206">
        <v>1333.2147990000001</v>
      </c>
      <c r="F1672" s="206">
        <v>1497.4098200000001</v>
      </c>
      <c r="G1672" s="82">
        <f t="shared" si="275"/>
        <v>4.1643497000000022E-2</v>
      </c>
      <c r="H1672" s="82">
        <f t="shared" si="276"/>
        <v>2.6762305999999854E-2</v>
      </c>
      <c r="I1672" s="82">
        <f t="shared" si="277"/>
        <v>3.0838199999999916E-2</v>
      </c>
      <c r="J1672" s="82" t="str">
        <f t="shared" si="278"/>
        <v/>
      </c>
      <c r="K1672" s="82" t="str">
        <f t="shared" si="279"/>
        <v/>
      </c>
      <c r="L1672" s="82" t="str">
        <f t="shared" si="280"/>
        <v/>
      </c>
      <c r="O1672" s="108"/>
      <c r="P1672" s="109"/>
      <c r="Q1672" s="109"/>
      <c r="R1672" s="110"/>
      <c r="S1672" s="110"/>
    </row>
    <row r="1673" spans="1:19" ht="15.75" customHeight="1" x14ac:dyDescent="0.2">
      <c r="A1673" s="182">
        <v>45903</v>
      </c>
      <c r="B1673" s="206">
        <v>1380.582056</v>
      </c>
      <c r="C1673" s="206">
        <v>1531.071156</v>
      </c>
      <c r="D1673" s="206">
        <v>1535.0559880000001</v>
      </c>
      <c r="E1673" s="206">
        <v>1338.812394</v>
      </c>
      <c r="F1673" s="206">
        <v>1503.6967979999999</v>
      </c>
      <c r="G1673" s="82">
        <f t="shared" si="275"/>
        <v>4.1769661999999923E-2</v>
      </c>
      <c r="H1673" s="82">
        <f t="shared" si="276"/>
        <v>2.7374358000000029E-2</v>
      </c>
      <c r="I1673" s="82">
        <f t="shared" si="277"/>
        <v>3.1359190000000127E-2</v>
      </c>
      <c r="J1673" s="82" t="str">
        <f t="shared" si="278"/>
        <v/>
      </c>
      <c r="K1673" s="82" t="str">
        <f t="shared" si="279"/>
        <v/>
      </c>
      <c r="L1673" s="82" t="str">
        <f t="shared" si="280"/>
        <v/>
      </c>
      <c r="O1673" s="108"/>
      <c r="P1673" s="109"/>
      <c r="Q1673" s="109"/>
      <c r="R1673" s="110"/>
      <c r="S1673" s="110"/>
    </row>
    <row r="1674" spans="1:19" ht="15.75" customHeight="1" x14ac:dyDescent="0.2">
      <c r="A1674" s="182">
        <v>45904</v>
      </c>
      <c r="B1674" s="206">
        <v>1387.673796</v>
      </c>
      <c r="C1674" s="206">
        <v>1538.857493</v>
      </c>
      <c r="D1674" s="206">
        <v>1542.8780979999999</v>
      </c>
      <c r="E1674" s="206">
        <v>1345.687224</v>
      </c>
      <c r="F1674" s="206">
        <v>1511.4183129999999</v>
      </c>
      <c r="G1674" s="82">
        <f t="shared" si="275"/>
        <v>4.1986572000000021E-2</v>
      </c>
      <c r="H1674" s="82">
        <f t="shared" si="276"/>
        <v>2.7439180000000077E-2</v>
      </c>
      <c r="I1674" s="82">
        <f t="shared" si="277"/>
        <v>3.1459785000000011E-2</v>
      </c>
      <c r="J1674" s="82" t="str">
        <f t="shared" si="278"/>
        <v/>
      </c>
      <c r="K1674" s="82" t="str">
        <f t="shared" si="279"/>
        <v/>
      </c>
      <c r="L1674" s="82" t="str">
        <f t="shared" si="280"/>
        <v/>
      </c>
      <c r="O1674" s="108"/>
      <c r="P1674" s="109"/>
      <c r="Q1674" s="109"/>
      <c r="R1674" s="110"/>
      <c r="S1674" s="110"/>
    </row>
    <row r="1675" spans="1:19" ht="15.75" customHeight="1" x14ac:dyDescent="0.2">
      <c r="A1675" s="182">
        <v>45905</v>
      </c>
      <c r="B1675" s="206">
        <v>1393.1031809999999</v>
      </c>
      <c r="C1675" s="206">
        <v>1545.6032600000001</v>
      </c>
      <c r="D1675" s="206">
        <v>1549.498157</v>
      </c>
      <c r="E1675" s="206">
        <v>1351.0557819999999</v>
      </c>
      <c r="F1675" s="206">
        <v>1517.448048</v>
      </c>
      <c r="G1675" s="82">
        <f t="shared" si="275"/>
        <v>4.2047399000000041E-2</v>
      </c>
      <c r="H1675" s="82">
        <f t="shared" si="276"/>
        <v>2.815521200000012E-2</v>
      </c>
      <c r="I1675" s="82">
        <f t="shared" si="277"/>
        <v>3.2050109000000021E-2</v>
      </c>
      <c r="J1675" s="82" t="str">
        <f t="shared" si="278"/>
        <v/>
      </c>
      <c r="K1675" s="82" t="str">
        <f t="shared" si="279"/>
        <v/>
      </c>
      <c r="L1675" s="82" t="str">
        <f t="shared" si="280"/>
        <v/>
      </c>
      <c r="O1675" s="108"/>
      <c r="P1675" s="109"/>
      <c r="Q1675" s="109"/>
      <c r="R1675" s="110"/>
      <c r="S1675" s="110"/>
    </row>
    <row r="1676" spans="1:19" ht="15.75" customHeight="1" x14ac:dyDescent="0.2">
      <c r="O1676" s="108"/>
      <c r="P1676" s="109"/>
      <c r="Q1676" s="109"/>
      <c r="R1676" s="110"/>
      <c r="S1676" s="110"/>
    </row>
    <row r="1677" spans="1:19" ht="15.75" customHeight="1" x14ac:dyDescent="0.2">
      <c r="O1677" s="108"/>
      <c r="P1677" s="109"/>
      <c r="Q1677" s="109"/>
      <c r="R1677" s="110"/>
      <c r="S1677" s="110"/>
    </row>
    <row r="1678" spans="1:19" ht="15.75" customHeight="1" x14ac:dyDescent="0.2">
      <c r="O1678" s="108"/>
      <c r="P1678" s="109"/>
      <c r="Q1678" s="109"/>
      <c r="R1678" s="110"/>
      <c r="S1678" s="110"/>
    </row>
    <row r="1679" spans="1:19" ht="15.75" customHeight="1" x14ac:dyDescent="0.2">
      <c r="O1679" s="108"/>
      <c r="P1679" s="109"/>
      <c r="Q1679" s="109"/>
      <c r="R1679" s="110"/>
      <c r="S1679" s="110"/>
    </row>
    <row r="1680" spans="1:19" ht="15.75" customHeight="1" x14ac:dyDescent="0.2">
      <c r="O1680" s="108"/>
      <c r="P1680" s="109"/>
      <c r="Q1680" s="109"/>
      <c r="R1680" s="110"/>
      <c r="S1680" s="110"/>
    </row>
    <row r="1681" spans="15:19" ht="15.75" customHeight="1" x14ac:dyDescent="0.2">
      <c r="O1681" s="108"/>
      <c r="P1681" s="109"/>
      <c r="Q1681" s="109"/>
      <c r="R1681" s="110"/>
      <c r="S1681" s="110"/>
    </row>
    <row r="1682" spans="15:19" ht="15.75" customHeight="1" x14ac:dyDescent="0.2">
      <c r="O1682" s="108"/>
      <c r="P1682" s="109"/>
      <c r="Q1682" s="109"/>
      <c r="R1682" s="110"/>
      <c r="S1682" s="110"/>
    </row>
    <row r="1683" spans="15:19" ht="15.75" customHeight="1" x14ac:dyDescent="0.2">
      <c r="O1683" s="108"/>
      <c r="P1683" s="109"/>
      <c r="Q1683" s="109"/>
      <c r="R1683" s="110"/>
      <c r="S1683" s="110"/>
    </row>
    <row r="1684" spans="15:19" ht="15.75" customHeight="1" x14ac:dyDescent="0.2">
      <c r="O1684" s="108"/>
      <c r="P1684" s="109"/>
      <c r="Q1684" s="109"/>
      <c r="R1684" s="110"/>
      <c r="S1684" s="110"/>
    </row>
    <row r="1685" spans="15:19" ht="15.75" customHeight="1" x14ac:dyDescent="0.2">
      <c r="O1685" s="108"/>
      <c r="P1685" s="109"/>
      <c r="Q1685" s="109"/>
      <c r="R1685" s="110"/>
      <c r="S1685" s="110"/>
    </row>
    <row r="1686" spans="15:19" ht="15.75" customHeight="1" x14ac:dyDescent="0.2">
      <c r="O1686" s="108"/>
      <c r="P1686" s="109"/>
      <c r="Q1686" s="109"/>
      <c r="R1686" s="110"/>
      <c r="S1686" s="110"/>
    </row>
    <row r="1687" spans="15:19" ht="15.75" customHeight="1" x14ac:dyDescent="0.2">
      <c r="O1687" s="108"/>
      <c r="P1687" s="109"/>
      <c r="Q1687" s="109"/>
      <c r="R1687" s="110"/>
      <c r="S1687" s="110"/>
    </row>
    <row r="1688" spans="15:19" ht="15.75" customHeight="1" x14ac:dyDescent="0.2">
      <c r="O1688" s="108"/>
      <c r="P1688" s="109"/>
      <c r="Q1688" s="109"/>
      <c r="R1688" s="110"/>
      <c r="S1688" s="110"/>
    </row>
    <row r="1689" spans="15:19" ht="15.75" customHeight="1" x14ac:dyDescent="0.2">
      <c r="O1689" s="108"/>
      <c r="P1689" s="109"/>
      <c r="Q1689" s="109"/>
      <c r="R1689" s="110"/>
      <c r="S1689" s="110"/>
    </row>
    <row r="1690" spans="15:19" ht="15.75" customHeight="1" x14ac:dyDescent="0.2">
      <c r="O1690" s="108"/>
      <c r="P1690" s="109"/>
      <c r="Q1690" s="109"/>
      <c r="R1690" s="110"/>
      <c r="S1690" s="110"/>
    </row>
    <row r="1691" spans="15:19" ht="15.75" customHeight="1" x14ac:dyDescent="0.2">
      <c r="O1691" s="108"/>
      <c r="P1691" s="109"/>
      <c r="Q1691" s="109"/>
      <c r="R1691" s="110"/>
      <c r="S1691" s="110"/>
    </row>
    <row r="1692" spans="15:19" ht="15.75" customHeight="1" x14ac:dyDescent="0.2">
      <c r="O1692" s="108"/>
      <c r="P1692" s="109"/>
      <c r="Q1692" s="109"/>
      <c r="R1692" s="110"/>
      <c r="S1692" s="110"/>
    </row>
    <row r="1693" spans="15:19" ht="15.75" customHeight="1" x14ac:dyDescent="0.2">
      <c r="O1693" s="108"/>
      <c r="P1693" s="109"/>
      <c r="Q1693" s="109"/>
      <c r="R1693" s="110"/>
      <c r="S1693" s="110"/>
    </row>
    <row r="1694" spans="15:19" ht="15.75" customHeight="1" x14ac:dyDescent="0.2">
      <c r="O1694" s="108"/>
      <c r="P1694" s="109"/>
      <c r="Q1694" s="109"/>
      <c r="R1694" s="110"/>
      <c r="S1694" s="110"/>
    </row>
    <row r="1695" spans="15:19" ht="15.75" customHeight="1" x14ac:dyDescent="0.2">
      <c r="O1695" s="108"/>
      <c r="P1695" s="109"/>
      <c r="Q1695" s="109"/>
      <c r="R1695" s="110"/>
      <c r="S1695" s="110"/>
    </row>
    <row r="1696" spans="15:19" ht="15.75" customHeight="1" x14ac:dyDescent="0.2">
      <c r="O1696" s="108"/>
      <c r="P1696" s="109"/>
      <c r="Q1696" s="109"/>
      <c r="R1696" s="110"/>
      <c r="S1696" s="110"/>
    </row>
    <row r="1697" spans="15:19" ht="15.75" customHeight="1" x14ac:dyDescent="0.2">
      <c r="O1697" s="108"/>
      <c r="P1697" s="109"/>
      <c r="Q1697" s="109"/>
      <c r="R1697" s="110"/>
      <c r="S1697" s="110"/>
    </row>
    <row r="1698" spans="15:19" ht="15.75" customHeight="1" x14ac:dyDescent="0.2">
      <c r="O1698" s="108"/>
      <c r="P1698" s="109"/>
      <c r="Q1698" s="109"/>
      <c r="R1698" s="110"/>
      <c r="S1698" s="110"/>
    </row>
    <row r="1699" spans="15:19" ht="15.75" customHeight="1" x14ac:dyDescent="0.2">
      <c r="O1699" s="108"/>
      <c r="P1699" s="109"/>
      <c r="Q1699" s="109"/>
      <c r="R1699" s="110"/>
      <c r="S1699" s="110"/>
    </row>
    <row r="1700" spans="15:19" ht="15.75" customHeight="1" x14ac:dyDescent="0.2">
      <c r="O1700" s="108"/>
      <c r="P1700" s="109"/>
      <c r="Q1700" s="109"/>
      <c r="R1700" s="110"/>
      <c r="S1700" s="110"/>
    </row>
    <row r="1701" spans="15:19" ht="15.75" customHeight="1" x14ac:dyDescent="0.2">
      <c r="O1701" s="108"/>
      <c r="P1701" s="109"/>
      <c r="Q1701" s="109"/>
      <c r="R1701" s="110"/>
      <c r="S1701" s="110"/>
    </row>
    <row r="1702" spans="15:19" ht="15.75" customHeight="1" x14ac:dyDescent="0.2">
      <c r="O1702" s="108"/>
      <c r="P1702" s="109"/>
      <c r="Q1702" s="109"/>
      <c r="R1702" s="110"/>
      <c r="S1702" s="110"/>
    </row>
    <row r="1703" spans="15:19" ht="15.75" customHeight="1" x14ac:dyDescent="0.2">
      <c r="O1703" s="108"/>
      <c r="P1703" s="109"/>
      <c r="Q1703" s="109"/>
      <c r="R1703" s="110"/>
      <c r="S1703" s="110"/>
    </row>
    <row r="1704" spans="15:19" ht="15.75" customHeight="1" x14ac:dyDescent="0.2">
      <c r="O1704" s="108"/>
      <c r="P1704" s="109"/>
      <c r="Q1704" s="109"/>
      <c r="R1704" s="110"/>
      <c r="S1704" s="110"/>
    </row>
    <row r="1705" spans="15:19" ht="15.75" customHeight="1" x14ac:dyDescent="0.2">
      <c r="O1705" s="108"/>
      <c r="P1705" s="109"/>
      <c r="Q1705" s="109"/>
      <c r="R1705" s="110"/>
      <c r="S1705" s="110"/>
    </row>
    <row r="1706" spans="15:19" ht="15.75" customHeight="1" x14ac:dyDescent="0.2">
      <c r="O1706" s="108"/>
      <c r="P1706" s="109"/>
      <c r="Q1706" s="109"/>
      <c r="R1706" s="110"/>
      <c r="S1706" s="110"/>
    </row>
    <row r="1707" spans="15:19" ht="15.75" customHeight="1" x14ac:dyDescent="0.2">
      <c r="O1707" s="108"/>
      <c r="P1707" s="109"/>
      <c r="Q1707" s="109"/>
      <c r="R1707" s="110"/>
      <c r="S1707" s="110"/>
    </row>
    <row r="1708" spans="15:19" ht="15.75" customHeight="1" x14ac:dyDescent="0.2">
      <c r="O1708" s="108"/>
      <c r="P1708" s="109"/>
      <c r="Q1708" s="109"/>
      <c r="R1708" s="110"/>
      <c r="S1708" s="110"/>
    </row>
    <row r="1709" spans="15:19" ht="15.75" customHeight="1" x14ac:dyDescent="0.2">
      <c r="O1709" s="108"/>
      <c r="P1709" s="109"/>
      <c r="Q1709" s="109"/>
      <c r="R1709" s="110"/>
      <c r="S1709" s="110"/>
    </row>
    <row r="1710" spans="15:19" ht="15.75" customHeight="1" x14ac:dyDescent="0.2">
      <c r="O1710" s="108"/>
      <c r="P1710" s="109"/>
      <c r="Q1710" s="109"/>
      <c r="R1710" s="110"/>
      <c r="S1710" s="110"/>
    </row>
    <row r="1711" spans="15:19" ht="15.75" customHeight="1" x14ac:dyDescent="0.2">
      <c r="O1711" s="108"/>
      <c r="P1711" s="109"/>
      <c r="Q1711" s="109"/>
      <c r="R1711" s="110"/>
      <c r="S1711" s="110"/>
    </row>
    <row r="1712" spans="15:19" ht="15.75" customHeight="1" x14ac:dyDescent="0.2">
      <c r="O1712" s="108"/>
      <c r="P1712" s="109"/>
      <c r="Q1712" s="109"/>
      <c r="R1712" s="110"/>
      <c r="S1712" s="110"/>
    </row>
    <row r="1713" spans="15:19" ht="15.75" customHeight="1" x14ac:dyDescent="0.2">
      <c r="O1713" s="108"/>
      <c r="P1713" s="109"/>
      <c r="Q1713" s="109"/>
      <c r="R1713" s="110"/>
      <c r="S1713" s="110"/>
    </row>
    <row r="1714" spans="15:19" ht="15.75" customHeight="1" x14ac:dyDescent="0.2">
      <c r="O1714" s="108"/>
      <c r="P1714" s="109"/>
      <c r="Q1714" s="109"/>
      <c r="R1714" s="110"/>
      <c r="S1714" s="110"/>
    </row>
    <row r="1715" spans="15:19" ht="15.75" customHeight="1" x14ac:dyDescent="0.2">
      <c r="O1715" s="108"/>
      <c r="P1715" s="109"/>
      <c r="Q1715" s="109"/>
      <c r="R1715" s="110"/>
      <c r="S1715" s="110"/>
    </row>
    <row r="1716" spans="15:19" ht="15.75" customHeight="1" x14ac:dyDescent="0.2">
      <c r="O1716" s="108"/>
      <c r="P1716" s="109"/>
      <c r="Q1716" s="109"/>
      <c r="R1716" s="110"/>
      <c r="S1716" s="110"/>
    </row>
    <row r="1717" spans="15:19" ht="15.75" customHeight="1" x14ac:dyDescent="0.2">
      <c r="O1717" s="108"/>
      <c r="P1717" s="109"/>
      <c r="Q1717" s="109"/>
      <c r="R1717" s="110"/>
      <c r="S1717" s="110"/>
    </row>
    <row r="1718" spans="15:19" ht="15.75" customHeight="1" x14ac:dyDescent="0.2">
      <c r="O1718" s="108"/>
      <c r="P1718" s="109"/>
      <c r="Q1718" s="109"/>
      <c r="R1718" s="110"/>
      <c r="S1718" s="110"/>
    </row>
    <row r="1719" spans="15:19" ht="15.75" customHeight="1" x14ac:dyDescent="0.2">
      <c r="O1719" s="108"/>
      <c r="P1719" s="109"/>
      <c r="Q1719" s="109"/>
      <c r="R1719" s="110"/>
      <c r="S1719" s="110"/>
    </row>
    <row r="1720" spans="15:19" ht="15.75" customHeight="1" x14ac:dyDescent="0.2">
      <c r="O1720" s="108"/>
      <c r="P1720" s="109"/>
      <c r="Q1720" s="109"/>
      <c r="R1720" s="110"/>
      <c r="S1720" s="110"/>
    </row>
    <row r="1721" spans="15:19" ht="15.75" customHeight="1" x14ac:dyDescent="0.2">
      <c r="O1721" s="108"/>
      <c r="P1721" s="109"/>
      <c r="Q1721" s="109"/>
      <c r="R1721" s="110"/>
      <c r="S1721" s="110"/>
    </row>
    <row r="1722" spans="15:19" ht="15.75" customHeight="1" x14ac:dyDescent="0.2">
      <c r="O1722" s="108"/>
      <c r="P1722" s="109"/>
      <c r="Q1722" s="109"/>
      <c r="R1722" s="110"/>
      <c r="S1722" s="110"/>
    </row>
    <row r="1723" spans="15:19" ht="15.75" customHeight="1" x14ac:dyDescent="0.2">
      <c r="O1723" s="108"/>
      <c r="P1723" s="109"/>
      <c r="Q1723" s="109"/>
      <c r="R1723" s="110"/>
      <c r="S1723" s="110"/>
    </row>
    <row r="1724" spans="15:19" ht="15.75" customHeight="1" x14ac:dyDescent="0.2">
      <c r="O1724" s="108"/>
      <c r="P1724" s="109"/>
      <c r="Q1724" s="109"/>
      <c r="R1724" s="110"/>
      <c r="S1724" s="110"/>
    </row>
    <row r="1725" spans="15:19" ht="15.75" customHeight="1" x14ac:dyDescent="0.2">
      <c r="O1725" s="108"/>
      <c r="P1725" s="109"/>
      <c r="Q1725" s="109"/>
      <c r="R1725" s="110"/>
      <c r="S1725" s="110"/>
    </row>
    <row r="1726" spans="15:19" ht="15.75" customHeight="1" x14ac:dyDescent="0.2">
      <c r="O1726" s="108"/>
      <c r="P1726" s="109"/>
      <c r="Q1726" s="109"/>
      <c r="R1726" s="110"/>
      <c r="S1726" s="110"/>
    </row>
    <row r="1727" spans="15:19" ht="15.75" customHeight="1" x14ac:dyDescent="0.2">
      <c r="O1727" s="108"/>
      <c r="P1727" s="109"/>
      <c r="Q1727" s="109"/>
      <c r="R1727" s="110"/>
      <c r="S1727" s="110"/>
    </row>
    <row r="1728" spans="15:19" ht="15.75" customHeight="1" x14ac:dyDescent="0.2">
      <c r="O1728" s="108"/>
      <c r="P1728" s="109"/>
      <c r="Q1728" s="109"/>
      <c r="R1728" s="110"/>
      <c r="S1728" s="110"/>
    </row>
    <row r="1729" spans="15:19" ht="15.75" customHeight="1" x14ac:dyDescent="0.2">
      <c r="O1729" s="108"/>
      <c r="P1729" s="109"/>
      <c r="Q1729" s="109"/>
      <c r="R1729" s="110"/>
      <c r="S1729" s="110"/>
    </row>
    <row r="1730" spans="15:19" ht="15.75" customHeight="1" x14ac:dyDescent="0.2">
      <c r="O1730" s="108"/>
      <c r="P1730" s="109"/>
      <c r="Q1730" s="109"/>
      <c r="R1730" s="110"/>
      <c r="S1730" s="110"/>
    </row>
    <row r="1731" spans="15:19" ht="15.75" customHeight="1" x14ac:dyDescent="0.2">
      <c r="O1731" s="108"/>
      <c r="P1731" s="109"/>
      <c r="Q1731" s="109"/>
      <c r="R1731" s="110"/>
      <c r="S1731" s="110"/>
    </row>
    <row r="1732" spans="15:19" ht="15.75" customHeight="1" x14ac:dyDescent="0.2">
      <c r="O1732" s="108"/>
      <c r="P1732" s="109"/>
      <c r="Q1732" s="109"/>
      <c r="R1732" s="110"/>
      <c r="S1732" s="110"/>
    </row>
    <row r="1733" spans="15:19" ht="15.75" customHeight="1" x14ac:dyDescent="0.2">
      <c r="O1733" s="108"/>
      <c r="P1733" s="109"/>
      <c r="Q1733" s="109"/>
      <c r="R1733" s="110"/>
      <c r="S1733" s="110"/>
    </row>
    <row r="1734" spans="15:19" ht="15.75" customHeight="1" x14ac:dyDescent="0.2">
      <c r="O1734" s="108"/>
      <c r="P1734" s="109"/>
      <c r="Q1734" s="109"/>
      <c r="R1734" s="110"/>
      <c r="S1734" s="110"/>
    </row>
    <row r="1735" spans="15:19" ht="15.75" customHeight="1" x14ac:dyDescent="0.2">
      <c r="O1735" s="108"/>
      <c r="P1735" s="109"/>
      <c r="Q1735" s="109"/>
      <c r="R1735" s="110"/>
      <c r="S1735" s="110"/>
    </row>
    <row r="1736" spans="15:19" ht="15.75" customHeight="1" x14ac:dyDescent="0.2">
      <c r="O1736" s="108"/>
      <c r="P1736" s="109"/>
      <c r="Q1736" s="109"/>
      <c r="R1736" s="110"/>
      <c r="S1736" s="110"/>
    </row>
    <row r="1737" spans="15:19" ht="15.75" customHeight="1" x14ac:dyDescent="0.2">
      <c r="O1737" s="108"/>
      <c r="P1737" s="109"/>
      <c r="Q1737" s="109"/>
      <c r="R1737" s="110"/>
      <c r="S1737" s="110"/>
    </row>
    <row r="1738" spans="15:19" ht="15.75" customHeight="1" x14ac:dyDescent="0.2">
      <c r="O1738" s="108"/>
      <c r="P1738" s="109"/>
      <c r="Q1738" s="109"/>
      <c r="R1738" s="110"/>
      <c r="S1738" s="110"/>
    </row>
    <row r="1739" spans="15:19" ht="15.75" customHeight="1" x14ac:dyDescent="0.2">
      <c r="O1739" s="108"/>
      <c r="P1739" s="109"/>
      <c r="Q1739" s="109"/>
      <c r="R1739" s="110"/>
      <c r="S1739" s="110"/>
    </row>
    <row r="1740" spans="15:19" ht="15.75" customHeight="1" x14ac:dyDescent="0.2">
      <c r="O1740" s="108"/>
      <c r="P1740" s="109"/>
      <c r="Q1740" s="109"/>
      <c r="R1740" s="110"/>
      <c r="S1740" s="110"/>
    </row>
    <row r="1741" spans="15:19" ht="15.75" customHeight="1" x14ac:dyDescent="0.2">
      <c r="O1741" s="108"/>
      <c r="P1741" s="109"/>
      <c r="Q1741" s="109"/>
      <c r="R1741" s="110"/>
      <c r="S1741" s="110"/>
    </row>
    <row r="1742" spans="15:19" ht="15.75" customHeight="1" x14ac:dyDescent="0.2">
      <c r="O1742" s="108"/>
      <c r="P1742" s="109"/>
      <c r="Q1742" s="109"/>
      <c r="R1742" s="110"/>
      <c r="S1742" s="110"/>
    </row>
    <row r="1743" spans="15:19" ht="15.75" customHeight="1" x14ac:dyDescent="0.2">
      <c r="O1743" s="108"/>
      <c r="P1743" s="109"/>
      <c r="Q1743" s="109"/>
      <c r="R1743" s="110"/>
      <c r="S1743" s="110"/>
    </row>
    <row r="1744" spans="15:19" ht="15.75" customHeight="1" x14ac:dyDescent="0.2">
      <c r="O1744" s="108"/>
      <c r="P1744" s="109"/>
      <c r="Q1744" s="109"/>
      <c r="R1744" s="110"/>
      <c r="S1744" s="110"/>
    </row>
    <row r="1745" spans="15:19" ht="15.75" customHeight="1" x14ac:dyDescent="0.2">
      <c r="O1745" s="108"/>
      <c r="P1745" s="109"/>
      <c r="Q1745" s="109"/>
      <c r="R1745" s="110"/>
      <c r="S1745" s="110"/>
    </row>
    <row r="1746" spans="15:19" ht="15.75" customHeight="1" x14ac:dyDescent="0.2">
      <c r="O1746" s="108"/>
      <c r="P1746" s="109"/>
      <c r="Q1746" s="109"/>
      <c r="R1746" s="110"/>
      <c r="S1746" s="110"/>
    </row>
    <row r="1747" spans="15:19" ht="15.75" customHeight="1" x14ac:dyDescent="0.2">
      <c r="O1747" s="108"/>
      <c r="P1747" s="109"/>
      <c r="Q1747" s="109"/>
      <c r="R1747" s="110"/>
      <c r="S1747" s="110"/>
    </row>
    <row r="1748" spans="15:19" ht="15.75" customHeight="1" x14ac:dyDescent="0.2">
      <c r="O1748" s="108"/>
      <c r="P1748" s="109"/>
      <c r="Q1748" s="109"/>
      <c r="R1748" s="110"/>
      <c r="S1748" s="110"/>
    </row>
    <row r="1749" spans="15:19" ht="15.75" customHeight="1" x14ac:dyDescent="0.2">
      <c r="O1749" s="108"/>
      <c r="P1749" s="109"/>
      <c r="Q1749" s="109"/>
      <c r="R1749" s="110"/>
      <c r="S1749" s="110"/>
    </row>
    <row r="1750" spans="15:19" ht="15.75" customHeight="1" x14ac:dyDescent="0.2">
      <c r="O1750" s="108"/>
      <c r="P1750" s="109"/>
      <c r="Q1750" s="109"/>
      <c r="R1750" s="110"/>
      <c r="S1750" s="110"/>
    </row>
    <row r="1751" spans="15:19" ht="15.75" customHeight="1" x14ac:dyDescent="0.2">
      <c r="O1751" s="108"/>
      <c r="P1751" s="109"/>
      <c r="Q1751" s="109"/>
      <c r="R1751" s="110"/>
      <c r="S1751" s="110"/>
    </row>
    <row r="1752" spans="15:19" ht="15.75" customHeight="1" x14ac:dyDescent="0.2">
      <c r="O1752" s="108"/>
      <c r="P1752" s="109"/>
      <c r="Q1752" s="109"/>
      <c r="R1752" s="110"/>
      <c r="S1752" s="110"/>
    </row>
    <row r="1753" spans="15:19" ht="15.75" customHeight="1" x14ac:dyDescent="0.2">
      <c r="O1753" s="108"/>
      <c r="P1753" s="109"/>
      <c r="Q1753" s="109"/>
      <c r="R1753" s="110"/>
      <c r="S1753" s="110"/>
    </row>
    <row r="1754" spans="15:19" ht="15.75" customHeight="1" x14ac:dyDescent="0.2">
      <c r="O1754" s="108"/>
      <c r="P1754" s="109"/>
      <c r="Q1754" s="109"/>
      <c r="R1754" s="110"/>
      <c r="S1754" s="110"/>
    </row>
    <row r="1755" spans="15:19" ht="15.75" customHeight="1" x14ac:dyDescent="0.2">
      <c r="O1755" s="108"/>
      <c r="P1755" s="109"/>
      <c r="Q1755" s="109"/>
      <c r="R1755" s="110"/>
      <c r="S1755" s="110"/>
    </row>
    <row r="1756" spans="15:19" ht="15.75" customHeight="1" x14ac:dyDescent="0.2">
      <c r="O1756" s="108"/>
      <c r="P1756" s="109"/>
      <c r="Q1756" s="109"/>
      <c r="R1756" s="110"/>
      <c r="S1756" s="110"/>
    </row>
    <row r="1757" spans="15:19" ht="15.75" customHeight="1" x14ac:dyDescent="0.2">
      <c r="O1757" s="108"/>
      <c r="P1757" s="109"/>
      <c r="Q1757" s="109"/>
      <c r="R1757" s="110"/>
      <c r="S1757" s="110"/>
    </row>
    <row r="1758" spans="15:19" ht="15.75" customHeight="1" x14ac:dyDescent="0.2">
      <c r="O1758" s="108"/>
      <c r="P1758" s="109"/>
      <c r="Q1758" s="109"/>
      <c r="R1758" s="110"/>
      <c r="S1758" s="110"/>
    </row>
    <row r="1759" spans="15:19" ht="15.75" customHeight="1" x14ac:dyDescent="0.2">
      <c r="O1759" s="108"/>
      <c r="P1759" s="109"/>
      <c r="Q1759" s="109"/>
      <c r="R1759" s="110"/>
      <c r="S1759" s="110"/>
    </row>
    <row r="1760" spans="15:19" ht="15.75" customHeight="1" x14ac:dyDescent="0.2">
      <c r="O1760" s="108"/>
      <c r="P1760" s="109"/>
      <c r="Q1760" s="109"/>
      <c r="R1760" s="110"/>
      <c r="S1760" s="110"/>
    </row>
    <row r="1761" spans="15:19" ht="15.75" customHeight="1" x14ac:dyDescent="0.2">
      <c r="O1761" s="108"/>
      <c r="P1761" s="109"/>
      <c r="Q1761" s="109"/>
      <c r="R1761" s="110"/>
      <c r="S1761" s="110"/>
    </row>
    <row r="1762" spans="15:19" ht="15.75" customHeight="1" x14ac:dyDescent="0.2">
      <c r="O1762" s="108"/>
      <c r="P1762" s="109"/>
      <c r="Q1762" s="109"/>
      <c r="R1762" s="110"/>
      <c r="S1762" s="110"/>
    </row>
    <row r="1763" spans="15:19" ht="15.75" customHeight="1" x14ac:dyDescent="0.2">
      <c r="O1763" s="108"/>
      <c r="P1763" s="109"/>
      <c r="Q1763" s="109"/>
      <c r="R1763" s="110"/>
      <c r="S1763" s="110"/>
    </row>
    <row r="1764" spans="15:19" ht="15.75" customHeight="1" x14ac:dyDescent="0.2">
      <c r="O1764" s="108"/>
      <c r="P1764" s="109"/>
      <c r="Q1764" s="109"/>
      <c r="R1764" s="110"/>
      <c r="S1764" s="110"/>
    </row>
    <row r="1765" spans="15:19" ht="15.75" customHeight="1" x14ac:dyDescent="0.2">
      <c r="O1765" s="108"/>
      <c r="P1765" s="109"/>
      <c r="Q1765" s="109"/>
      <c r="R1765" s="110"/>
      <c r="S1765" s="110"/>
    </row>
    <row r="1766" spans="15:19" ht="15.75" customHeight="1" x14ac:dyDescent="0.2">
      <c r="O1766" s="108"/>
      <c r="P1766" s="109"/>
      <c r="Q1766" s="109"/>
      <c r="R1766" s="110"/>
      <c r="S1766" s="110"/>
    </row>
    <row r="1767" spans="15:19" ht="15.75" customHeight="1" x14ac:dyDescent="0.2">
      <c r="O1767" s="108"/>
      <c r="P1767" s="109"/>
      <c r="Q1767" s="109"/>
      <c r="R1767" s="110"/>
      <c r="S1767" s="110"/>
    </row>
    <row r="1768" spans="15:19" ht="15.75" customHeight="1" x14ac:dyDescent="0.2">
      <c r="O1768" s="108"/>
      <c r="P1768" s="109"/>
      <c r="Q1768" s="109"/>
      <c r="R1768" s="110"/>
      <c r="S1768" s="110"/>
    </row>
    <row r="1769" spans="15:19" ht="15.75" customHeight="1" x14ac:dyDescent="0.2">
      <c r="O1769" s="108"/>
      <c r="P1769" s="109"/>
      <c r="Q1769" s="109"/>
      <c r="R1769" s="110"/>
      <c r="S1769" s="110"/>
    </row>
    <row r="1770" spans="15:19" ht="15.75" customHeight="1" x14ac:dyDescent="0.2">
      <c r="O1770" s="108"/>
      <c r="P1770" s="109"/>
      <c r="Q1770" s="109"/>
      <c r="R1770" s="110"/>
      <c r="S1770" s="110"/>
    </row>
    <row r="1771" spans="15:19" ht="15.75" customHeight="1" x14ac:dyDescent="0.2">
      <c r="O1771" s="108"/>
      <c r="P1771" s="109"/>
      <c r="Q1771" s="109"/>
      <c r="R1771" s="110"/>
      <c r="S1771" s="110"/>
    </row>
    <row r="1772" spans="15:19" ht="15.75" customHeight="1" x14ac:dyDescent="0.2">
      <c r="O1772" s="108"/>
      <c r="P1772" s="109"/>
      <c r="Q1772" s="109"/>
      <c r="R1772" s="110"/>
      <c r="S1772" s="110"/>
    </row>
    <row r="1773" spans="15:19" ht="15.75" customHeight="1" x14ac:dyDescent="0.2">
      <c r="O1773" s="108"/>
      <c r="P1773" s="109"/>
      <c r="Q1773" s="109"/>
      <c r="R1773" s="110"/>
      <c r="S1773" s="110"/>
    </row>
    <row r="1774" spans="15:19" ht="15.75" customHeight="1" x14ac:dyDescent="0.2">
      <c r="O1774" s="108"/>
      <c r="P1774" s="109"/>
      <c r="Q1774" s="109"/>
      <c r="R1774" s="110"/>
      <c r="S1774" s="110"/>
    </row>
    <row r="1775" spans="15:19" ht="15.75" customHeight="1" x14ac:dyDescent="0.2">
      <c r="O1775" s="108"/>
      <c r="P1775" s="109"/>
      <c r="Q1775" s="109"/>
      <c r="R1775" s="110"/>
      <c r="S1775" s="110"/>
    </row>
    <row r="1776" spans="15:19" ht="15.75" customHeight="1" x14ac:dyDescent="0.2">
      <c r="O1776" s="108"/>
      <c r="P1776" s="109"/>
      <c r="Q1776" s="109"/>
      <c r="R1776" s="110"/>
      <c r="S1776" s="110"/>
    </row>
    <row r="1777" spans="15:19" ht="15.75" customHeight="1" x14ac:dyDescent="0.2">
      <c r="O1777" s="108"/>
      <c r="P1777" s="109"/>
      <c r="Q1777" s="109"/>
      <c r="R1777" s="110"/>
      <c r="S1777" s="110"/>
    </row>
    <row r="1778" spans="15:19" ht="15.75" customHeight="1" x14ac:dyDescent="0.2">
      <c r="O1778" s="108"/>
      <c r="P1778" s="109"/>
      <c r="Q1778" s="109"/>
      <c r="R1778" s="110"/>
      <c r="S1778" s="110"/>
    </row>
    <row r="1779" spans="15:19" ht="15.75" customHeight="1" x14ac:dyDescent="0.2">
      <c r="O1779" s="108"/>
      <c r="P1779" s="109"/>
      <c r="Q1779" s="109"/>
      <c r="R1779" s="110"/>
      <c r="S1779" s="110"/>
    </row>
    <row r="1780" spans="15:19" ht="15.75" customHeight="1" x14ac:dyDescent="0.2">
      <c r="O1780" s="108"/>
      <c r="P1780" s="109"/>
      <c r="Q1780" s="109"/>
      <c r="R1780" s="110"/>
      <c r="S1780" s="110"/>
    </row>
    <row r="1781" spans="15:19" ht="15.75" customHeight="1" x14ac:dyDescent="0.2">
      <c r="O1781" s="108"/>
      <c r="P1781" s="109"/>
      <c r="Q1781" s="109"/>
      <c r="R1781" s="110"/>
      <c r="S1781" s="110"/>
    </row>
    <row r="1782" spans="15:19" ht="15.75" customHeight="1" x14ac:dyDescent="0.2">
      <c r="O1782" s="108"/>
      <c r="P1782" s="109"/>
      <c r="Q1782" s="109"/>
      <c r="R1782" s="110"/>
      <c r="S1782" s="110"/>
    </row>
    <row r="1783" spans="15:19" ht="15.75" customHeight="1" x14ac:dyDescent="0.2">
      <c r="O1783" s="108"/>
      <c r="P1783" s="109"/>
      <c r="Q1783" s="109"/>
      <c r="R1783" s="110"/>
      <c r="S1783" s="110"/>
    </row>
    <row r="1784" spans="15:19" ht="15.75" customHeight="1" x14ac:dyDescent="0.2">
      <c r="O1784" s="108"/>
      <c r="P1784" s="109"/>
      <c r="Q1784" s="109"/>
      <c r="R1784" s="110"/>
      <c r="S1784" s="110"/>
    </row>
    <row r="1785" spans="15:19" ht="15.75" customHeight="1" x14ac:dyDescent="0.2">
      <c r="O1785" s="108"/>
      <c r="P1785" s="109"/>
      <c r="Q1785" s="109"/>
      <c r="R1785" s="110"/>
      <c r="S1785" s="110"/>
    </row>
    <row r="1786" spans="15:19" ht="15.75" customHeight="1" x14ac:dyDescent="0.2">
      <c r="O1786" s="108"/>
      <c r="P1786" s="109"/>
      <c r="Q1786" s="109"/>
      <c r="R1786" s="110"/>
      <c r="S1786" s="110"/>
    </row>
    <row r="1787" spans="15:19" ht="15.75" customHeight="1" x14ac:dyDescent="0.2">
      <c r="O1787" s="108"/>
      <c r="P1787" s="109"/>
      <c r="Q1787" s="109"/>
      <c r="R1787" s="110"/>
      <c r="S1787" s="110"/>
    </row>
    <row r="1788" spans="15:19" ht="15.75" customHeight="1" x14ac:dyDescent="0.2">
      <c r="O1788" s="108"/>
      <c r="P1788" s="109"/>
      <c r="Q1788" s="109"/>
      <c r="R1788" s="110"/>
      <c r="S1788" s="110"/>
    </row>
    <row r="1789" spans="15:19" ht="15.75" customHeight="1" x14ac:dyDescent="0.2">
      <c r="O1789" s="108"/>
      <c r="P1789" s="109"/>
      <c r="Q1789" s="109"/>
      <c r="R1789" s="110"/>
      <c r="S1789" s="110"/>
    </row>
    <row r="1790" spans="15:19" ht="15.75" customHeight="1" x14ac:dyDescent="0.2">
      <c r="O1790" s="108"/>
      <c r="P1790" s="109"/>
      <c r="Q1790" s="109"/>
      <c r="R1790" s="110"/>
      <c r="S1790" s="110"/>
    </row>
    <row r="1791" spans="15:19" ht="15.75" customHeight="1" x14ac:dyDescent="0.2">
      <c r="O1791" s="108"/>
      <c r="P1791" s="109"/>
      <c r="Q1791" s="109"/>
      <c r="R1791" s="110"/>
      <c r="S1791" s="110"/>
    </row>
    <row r="1792" spans="15:19" ht="15.75" customHeight="1" x14ac:dyDescent="0.2">
      <c r="O1792" s="108"/>
      <c r="P1792" s="109"/>
      <c r="Q1792" s="109"/>
      <c r="R1792" s="110"/>
      <c r="S1792" s="110"/>
    </row>
    <row r="1793" spans="15:19" ht="15.75" customHeight="1" x14ac:dyDescent="0.2">
      <c r="O1793" s="108"/>
      <c r="P1793" s="109"/>
      <c r="Q1793" s="109"/>
      <c r="R1793" s="110"/>
      <c r="S1793" s="110"/>
    </row>
    <row r="1794" spans="15:19" ht="15.75" customHeight="1" x14ac:dyDescent="0.2">
      <c r="O1794" s="108"/>
      <c r="P1794" s="109"/>
      <c r="Q1794" s="109"/>
      <c r="R1794" s="110"/>
      <c r="S1794" s="110"/>
    </row>
    <row r="1795" spans="15:19" ht="15.75" customHeight="1" x14ac:dyDescent="0.2">
      <c r="O1795" s="108"/>
      <c r="P1795" s="109"/>
      <c r="Q1795" s="109"/>
      <c r="R1795" s="110"/>
      <c r="S1795" s="110"/>
    </row>
    <row r="1796" spans="15:19" ht="15.75" customHeight="1" x14ac:dyDescent="0.2">
      <c r="O1796" s="108"/>
      <c r="P1796" s="109"/>
      <c r="Q1796" s="109"/>
      <c r="R1796" s="110"/>
      <c r="S1796" s="110"/>
    </row>
    <row r="1797" spans="15:19" ht="15.75" customHeight="1" x14ac:dyDescent="0.2">
      <c r="O1797" s="108"/>
      <c r="P1797" s="109"/>
      <c r="Q1797" s="109"/>
      <c r="R1797" s="110"/>
      <c r="S1797" s="110"/>
    </row>
    <row r="1798" spans="15:19" ht="15.75" customHeight="1" x14ac:dyDescent="0.2">
      <c r="O1798" s="108"/>
      <c r="P1798" s="109"/>
      <c r="Q1798" s="109"/>
      <c r="R1798" s="110"/>
      <c r="S1798" s="110"/>
    </row>
    <row r="1799" spans="15:19" ht="15.75" customHeight="1" x14ac:dyDescent="0.2">
      <c r="O1799" s="108"/>
      <c r="P1799" s="109"/>
      <c r="Q1799" s="109"/>
      <c r="R1799" s="110"/>
      <c r="S1799" s="110"/>
    </row>
    <row r="1800" spans="15:19" ht="15.75" customHeight="1" x14ac:dyDescent="0.2">
      <c r="O1800" s="108"/>
      <c r="P1800" s="109"/>
      <c r="Q1800" s="109"/>
      <c r="R1800" s="110"/>
      <c r="S1800" s="110"/>
    </row>
    <row r="1801" spans="15:19" ht="15.75" customHeight="1" x14ac:dyDescent="0.2">
      <c r="O1801" s="108"/>
      <c r="P1801" s="109"/>
      <c r="Q1801" s="109"/>
      <c r="R1801" s="110"/>
      <c r="S1801" s="110"/>
    </row>
    <row r="1802" spans="15:19" ht="15.75" customHeight="1" x14ac:dyDescent="0.2">
      <c r="O1802" s="108"/>
      <c r="P1802" s="109"/>
      <c r="Q1802" s="109"/>
      <c r="R1802" s="110"/>
      <c r="S1802" s="110"/>
    </row>
    <row r="1803" spans="15:19" ht="15.75" customHeight="1" x14ac:dyDescent="0.2">
      <c r="O1803" s="108"/>
      <c r="P1803" s="109"/>
      <c r="Q1803" s="109"/>
      <c r="R1803" s="110"/>
      <c r="S1803" s="110"/>
    </row>
    <row r="1804" spans="15:19" ht="15.75" customHeight="1" x14ac:dyDescent="0.2">
      <c r="O1804" s="108"/>
      <c r="P1804" s="109"/>
      <c r="Q1804" s="109"/>
      <c r="R1804" s="110"/>
      <c r="S1804" s="110"/>
    </row>
    <row r="1805" spans="15:19" ht="15.75" customHeight="1" x14ac:dyDescent="0.2">
      <c r="O1805" s="108"/>
      <c r="P1805" s="109"/>
      <c r="Q1805" s="109"/>
      <c r="R1805" s="110"/>
      <c r="S1805" s="110"/>
    </row>
    <row r="1806" spans="15:19" ht="15.75" customHeight="1" x14ac:dyDescent="0.2">
      <c r="O1806" s="108"/>
      <c r="P1806" s="109"/>
      <c r="Q1806" s="109"/>
      <c r="R1806" s="110"/>
      <c r="S1806" s="110"/>
    </row>
    <row r="1807" spans="15:19" ht="15.75" customHeight="1" x14ac:dyDescent="0.2">
      <c r="O1807" s="108"/>
      <c r="P1807" s="109"/>
      <c r="Q1807" s="109"/>
      <c r="R1807" s="110"/>
      <c r="S1807" s="110"/>
    </row>
    <row r="1808" spans="15:19" ht="15.75" customHeight="1" x14ac:dyDescent="0.2">
      <c r="O1808" s="108"/>
      <c r="P1808" s="109"/>
      <c r="Q1808" s="109"/>
      <c r="R1808" s="110"/>
      <c r="S1808" s="110"/>
    </row>
    <row r="1809" spans="15:19" ht="15.75" customHeight="1" x14ac:dyDescent="0.2">
      <c r="O1809" s="108"/>
      <c r="P1809" s="109"/>
      <c r="Q1809" s="109"/>
      <c r="R1809" s="110"/>
      <c r="S1809" s="110"/>
    </row>
    <row r="1810" spans="15:19" ht="15.75" customHeight="1" x14ac:dyDescent="0.2">
      <c r="O1810" s="108"/>
      <c r="P1810" s="109"/>
      <c r="Q1810" s="109"/>
      <c r="R1810" s="110"/>
      <c r="S1810" s="110"/>
    </row>
    <row r="1811" spans="15:19" ht="15.75" customHeight="1" x14ac:dyDescent="0.2">
      <c r="O1811" s="108"/>
      <c r="P1811" s="109"/>
      <c r="Q1811" s="109"/>
      <c r="R1811" s="110"/>
      <c r="S1811" s="110"/>
    </row>
    <row r="1812" spans="15:19" ht="15.75" customHeight="1" x14ac:dyDescent="0.2">
      <c r="O1812" s="108"/>
      <c r="P1812" s="109"/>
      <c r="Q1812" s="109"/>
      <c r="R1812" s="110"/>
      <c r="S1812" s="110"/>
    </row>
    <row r="1813" spans="15:19" ht="15.75" customHeight="1" x14ac:dyDescent="0.2">
      <c r="O1813" s="108"/>
      <c r="P1813" s="109"/>
      <c r="Q1813" s="109"/>
      <c r="R1813" s="110"/>
      <c r="S1813" s="110"/>
    </row>
    <row r="1814" spans="15:19" ht="15.75" customHeight="1" x14ac:dyDescent="0.2">
      <c r="O1814" s="108"/>
      <c r="P1814" s="109"/>
      <c r="Q1814" s="109"/>
      <c r="R1814" s="110"/>
      <c r="S1814" s="110"/>
    </row>
    <row r="1815" spans="15:19" ht="15.75" customHeight="1" x14ac:dyDescent="0.2">
      <c r="O1815" s="108"/>
      <c r="P1815" s="109"/>
      <c r="Q1815" s="109"/>
      <c r="R1815" s="110"/>
      <c r="S1815" s="110"/>
    </row>
    <row r="1816" spans="15:19" ht="15.75" customHeight="1" x14ac:dyDescent="0.2">
      <c r="O1816" s="108"/>
      <c r="P1816" s="109"/>
      <c r="Q1816" s="109"/>
      <c r="R1816" s="110"/>
      <c r="S1816" s="110"/>
    </row>
    <row r="1817" spans="15:19" ht="15.75" customHeight="1" x14ac:dyDescent="0.2">
      <c r="O1817" s="108"/>
      <c r="P1817" s="109"/>
      <c r="Q1817" s="109"/>
      <c r="R1817" s="110"/>
      <c r="S1817" s="110"/>
    </row>
    <row r="1818" spans="15:19" ht="15.75" customHeight="1" x14ac:dyDescent="0.2">
      <c r="O1818" s="108"/>
      <c r="P1818" s="109"/>
      <c r="Q1818" s="109"/>
      <c r="R1818" s="110"/>
      <c r="S1818" s="110"/>
    </row>
    <row r="1819" spans="15:19" ht="15.75" customHeight="1" x14ac:dyDescent="0.2">
      <c r="O1819" s="108"/>
      <c r="P1819" s="109"/>
      <c r="Q1819" s="109"/>
      <c r="R1819" s="110"/>
      <c r="S1819" s="110"/>
    </row>
    <row r="1820" spans="15:19" ht="15.75" customHeight="1" x14ac:dyDescent="0.2">
      <c r="O1820" s="108"/>
      <c r="P1820" s="109"/>
      <c r="Q1820" s="109"/>
      <c r="R1820" s="110"/>
      <c r="S1820" s="110"/>
    </row>
    <row r="1821" spans="15:19" ht="15.75" customHeight="1" x14ac:dyDescent="0.2">
      <c r="O1821" s="108"/>
      <c r="P1821" s="109"/>
      <c r="Q1821" s="109"/>
      <c r="R1821" s="110"/>
      <c r="S1821" s="110"/>
    </row>
    <row r="1822" spans="15:19" ht="15.75" customHeight="1" x14ac:dyDescent="0.2">
      <c r="O1822" s="108"/>
      <c r="P1822" s="109"/>
      <c r="Q1822" s="109"/>
      <c r="R1822" s="110"/>
      <c r="S1822" s="110"/>
    </row>
    <row r="1823" spans="15:19" ht="15.75" customHeight="1" x14ac:dyDescent="0.2">
      <c r="O1823" s="108"/>
      <c r="P1823" s="109"/>
      <c r="Q1823" s="109"/>
      <c r="R1823" s="110"/>
      <c r="S1823" s="110"/>
    </row>
    <row r="1824" spans="15:19" ht="15.75" customHeight="1" x14ac:dyDescent="0.2">
      <c r="O1824" s="108"/>
      <c r="P1824" s="109"/>
      <c r="Q1824" s="109"/>
      <c r="R1824" s="110"/>
      <c r="S1824" s="110"/>
    </row>
    <row r="1825" spans="15:19" ht="15.75" customHeight="1" x14ac:dyDescent="0.2">
      <c r="O1825" s="108"/>
      <c r="P1825" s="109"/>
      <c r="Q1825" s="109"/>
      <c r="R1825" s="110"/>
      <c r="S1825" s="110"/>
    </row>
    <row r="1826" spans="15:19" ht="15.75" customHeight="1" x14ac:dyDescent="0.2">
      <c r="O1826" s="108"/>
      <c r="P1826" s="109"/>
      <c r="Q1826" s="109"/>
      <c r="R1826" s="110"/>
      <c r="S1826" s="110"/>
    </row>
    <row r="1827" spans="15:19" ht="15.75" customHeight="1" x14ac:dyDescent="0.2">
      <c r="O1827" s="108"/>
      <c r="P1827" s="109"/>
      <c r="Q1827" s="109"/>
      <c r="R1827" s="110"/>
      <c r="S1827" s="110"/>
    </row>
    <row r="1828" spans="15:19" ht="15.75" customHeight="1" x14ac:dyDescent="0.2">
      <c r="O1828" s="108"/>
      <c r="P1828" s="109"/>
      <c r="Q1828" s="109"/>
      <c r="R1828" s="110"/>
      <c r="S1828" s="110"/>
    </row>
    <row r="1829" spans="15:19" ht="15.75" customHeight="1" x14ac:dyDescent="0.2">
      <c r="O1829" s="108"/>
      <c r="P1829" s="109"/>
      <c r="Q1829" s="109"/>
      <c r="R1829" s="110"/>
      <c r="S1829" s="110"/>
    </row>
    <row r="1830" spans="15:19" ht="15.75" customHeight="1" x14ac:dyDescent="0.2">
      <c r="O1830" s="108"/>
      <c r="P1830" s="109"/>
      <c r="Q1830" s="109"/>
      <c r="R1830" s="110"/>
      <c r="S1830" s="110"/>
    </row>
    <row r="1831" spans="15:19" ht="15.75" customHeight="1" x14ac:dyDescent="0.2">
      <c r="O1831" s="108"/>
      <c r="P1831" s="109"/>
      <c r="Q1831" s="109"/>
      <c r="R1831" s="110"/>
      <c r="S1831" s="110"/>
    </row>
    <row r="1832" spans="15:19" ht="15.75" customHeight="1" x14ac:dyDescent="0.2">
      <c r="O1832" s="108"/>
      <c r="P1832" s="109"/>
      <c r="Q1832" s="109"/>
      <c r="R1832" s="110"/>
      <c r="S1832" s="110"/>
    </row>
    <row r="1833" spans="15:19" ht="15.75" customHeight="1" x14ac:dyDescent="0.2">
      <c r="O1833" s="108"/>
      <c r="P1833" s="109"/>
      <c r="Q1833" s="109"/>
      <c r="R1833" s="110"/>
      <c r="S1833" s="110"/>
    </row>
    <row r="1834" spans="15:19" ht="15.75" customHeight="1" x14ac:dyDescent="0.2">
      <c r="O1834" s="108"/>
      <c r="P1834" s="109"/>
      <c r="Q1834" s="109"/>
      <c r="R1834" s="110"/>
      <c r="S1834" s="110"/>
    </row>
    <row r="1835" spans="15:19" ht="15.75" customHeight="1" x14ac:dyDescent="0.2">
      <c r="O1835" s="108"/>
      <c r="P1835" s="109"/>
      <c r="Q1835" s="109"/>
      <c r="R1835" s="110"/>
      <c r="S1835" s="110"/>
    </row>
    <row r="1836" spans="15:19" ht="15.75" customHeight="1" x14ac:dyDescent="0.2">
      <c r="O1836" s="108"/>
      <c r="P1836" s="109"/>
      <c r="Q1836" s="109"/>
      <c r="R1836" s="110"/>
      <c r="S1836" s="110"/>
    </row>
    <row r="1837" spans="15:19" ht="15.75" customHeight="1" x14ac:dyDescent="0.2">
      <c r="O1837" s="108"/>
      <c r="P1837" s="109"/>
      <c r="Q1837" s="109"/>
      <c r="R1837" s="110"/>
      <c r="S1837" s="110"/>
    </row>
    <row r="1838" spans="15:19" ht="15.75" customHeight="1" x14ac:dyDescent="0.2">
      <c r="O1838" s="108"/>
      <c r="P1838" s="109"/>
      <c r="Q1838" s="109"/>
      <c r="R1838" s="110"/>
      <c r="S1838" s="110"/>
    </row>
    <row r="1839" spans="15:19" ht="15.75" customHeight="1" x14ac:dyDescent="0.2">
      <c r="O1839" s="108"/>
      <c r="P1839" s="109"/>
      <c r="Q1839" s="109"/>
      <c r="R1839" s="110"/>
      <c r="S1839" s="110"/>
    </row>
    <row r="1840" spans="15:19" ht="15.75" customHeight="1" x14ac:dyDescent="0.2">
      <c r="O1840" s="108"/>
      <c r="P1840" s="109"/>
      <c r="Q1840" s="109"/>
      <c r="R1840" s="110"/>
      <c r="S1840" s="110"/>
    </row>
    <row r="1841" spans="15:19" ht="15.75" customHeight="1" x14ac:dyDescent="0.2">
      <c r="O1841" s="108"/>
      <c r="P1841" s="109"/>
      <c r="Q1841" s="109"/>
      <c r="R1841" s="110"/>
      <c r="S1841" s="110"/>
    </row>
    <row r="1842" spans="15:19" ht="15.75" customHeight="1" x14ac:dyDescent="0.2">
      <c r="O1842" s="108"/>
      <c r="P1842" s="109"/>
      <c r="Q1842" s="109"/>
      <c r="R1842" s="110"/>
      <c r="S1842" s="110"/>
    </row>
    <row r="1843" spans="15:19" ht="15.75" customHeight="1" x14ac:dyDescent="0.2">
      <c r="O1843" s="108"/>
      <c r="P1843" s="109"/>
      <c r="Q1843" s="109"/>
      <c r="R1843" s="110"/>
      <c r="S1843" s="110"/>
    </row>
    <row r="1844" spans="15:19" ht="15.75" customHeight="1" x14ac:dyDescent="0.2">
      <c r="O1844" s="108"/>
      <c r="P1844" s="109"/>
      <c r="Q1844" s="109"/>
      <c r="R1844" s="110"/>
      <c r="S1844" s="110"/>
    </row>
    <row r="1845" spans="15:19" ht="15.75" customHeight="1" x14ac:dyDescent="0.2">
      <c r="O1845" s="108"/>
      <c r="P1845" s="109"/>
      <c r="Q1845" s="109"/>
      <c r="R1845" s="110"/>
      <c r="S1845" s="110"/>
    </row>
    <row r="1846" spans="15:19" ht="15.75" customHeight="1" x14ac:dyDescent="0.2">
      <c r="O1846" s="108"/>
      <c r="P1846" s="109"/>
      <c r="Q1846" s="109"/>
      <c r="R1846" s="110"/>
      <c r="S1846" s="110"/>
    </row>
    <row r="1847" spans="15:19" ht="15.75" customHeight="1" x14ac:dyDescent="0.2">
      <c r="O1847" s="108"/>
      <c r="P1847" s="109"/>
      <c r="Q1847" s="109"/>
      <c r="R1847" s="110"/>
      <c r="S1847" s="110"/>
    </row>
    <row r="1848" spans="15:19" ht="15.75" customHeight="1" x14ac:dyDescent="0.2">
      <c r="O1848" s="108"/>
      <c r="P1848" s="109"/>
      <c r="Q1848" s="109"/>
      <c r="R1848" s="110"/>
      <c r="S1848" s="110"/>
    </row>
    <row r="1849" spans="15:19" ht="15.75" customHeight="1" x14ac:dyDescent="0.2">
      <c r="O1849" s="108"/>
      <c r="P1849" s="109"/>
      <c r="Q1849" s="109"/>
      <c r="R1849" s="110"/>
      <c r="S1849" s="110"/>
    </row>
    <row r="1850" spans="15:19" ht="15.75" customHeight="1" x14ac:dyDescent="0.2">
      <c r="O1850" s="108"/>
      <c r="P1850" s="109"/>
      <c r="Q1850" s="109"/>
      <c r="R1850" s="110"/>
      <c r="S1850" s="110"/>
    </row>
    <row r="1851" spans="15:19" ht="15.75" customHeight="1" x14ac:dyDescent="0.2">
      <c r="O1851" s="108"/>
      <c r="P1851" s="109"/>
      <c r="Q1851" s="109"/>
      <c r="R1851" s="110"/>
      <c r="S1851" s="110"/>
    </row>
    <row r="1852" spans="15:19" ht="15.75" customHeight="1" x14ac:dyDescent="0.2">
      <c r="O1852" s="108"/>
      <c r="P1852" s="109"/>
      <c r="Q1852" s="109"/>
      <c r="R1852" s="110"/>
      <c r="S1852" s="110"/>
    </row>
    <row r="1853" spans="15:19" ht="15.75" customHeight="1" x14ac:dyDescent="0.2">
      <c r="O1853" s="108"/>
      <c r="P1853" s="109"/>
      <c r="Q1853" s="109"/>
      <c r="R1853" s="110"/>
      <c r="S1853" s="110"/>
    </row>
    <row r="1854" spans="15:19" ht="15.75" customHeight="1" x14ac:dyDescent="0.2">
      <c r="O1854" s="108"/>
      <c r="P1854" s="109"/>
      <c r="Q1854" s="109"/>
      <c r="R1854" s="110"/>
      <c r="S1854" s="110"/>
    </row>
    <row r="1855" spans="15:19" ht="15.75" customHeight="1" x14ac:dyDescent="0.2">
      <c r="O1855" s="108"/>
      <c r="P1855" s="109"/>
      <c r="Q1855" s="109"/>
      <c r="R1855" s="110"/>
      <c r="S1855" s="110"/>
    </row>
    <row r="1856" spans="15:19" ht="15.75" customHeight="1" x14ac:dyDescent="0.2">
      <c r="O1856" s="108"/>
      <c r="P1856" s="109"/>
      <c r="Q1856" s="109"/>
      <c r="R1856" s="110"/>
      <c r="S1856" s="110"/>
    </row>
    <row r="1857" spans="15:19" ht="15.75" customHeight="1" x14ac:dyDescent="0.2">
      <c r="O1857" s="108"/>
      <c r="P1857" s="109"/>
      <c r="Q1857" s="109"/>
      <c r="R1857" s="110"/>
      <c r="S1857" s="110"/>
    </row>
    <row r="1858" spans="15:19" ht="15.75" customHeight="1" x14ac:dyDescent="0.2">
      <c r="O1858" s="108"/>
      <c r="P1858" s="109"/>
      <c r="Q1858" s="109"/>
      <c r="R1858" s="110"/>
      <c r="S1858" s="110"/>
    </row>
    <row r="1859" spans="15:19" ht="15.75" customHeight="1" x14ac:dyDescent="0.2">
      <c r="O1859" s="108"/>
      <c r="P1859" s="109"/>
      <c r="Q1859" s="109"/>
      <c r="R1859" s="110"/>
      <c r="S1859" s="110"/>
    </row>
    <row r="1860" spans="15:19" ht="15.75" customHeight="1" x14ac:dyDescent="0.2">
      <c r="O1860" s="108"/>
      <c r="P1860" s="109"/>
      <c r="Q1860" s="109"/>
      <c r="R1860" s="110"/>
      <c r="S1860" s="110"/>
    </row>
    <row r="1861" spans="15:19" ht="15.75" customHeight="1" x14ac:dyDescent="0.2">
      <c r="O1861" s="108"/>
      <c r="P1861" s="109"/>
      <c r="Q1861" s="109"/>
      <c r="R1861" s="110"/>
      <c r="S1861" s="110"/>
    </row>
    <row r="1862" spans="15:19" ht="15.75" customHeight="1" x14ac:dyDescent="0.2">
      <c r="O1862" s="108"/>
      <c r="P1862" s="109"/>
      <c r="Q1862" s="109"/>
      <c r="R1862" s="110"/>
      <c r="S1862" s="110"/>
    </row>
    <row r="1863" spans="15:19" ht="15.75" customHeight="1" x14ac:dyDescent="0.2">
      <c r="O1863" s="108"/>
      <c r="P1863" s="109"/>
      <c r="Q1863" s="109"/>
      <c r="R1863" s="110"/>
      <c r="S1863" s="110"/>
    </row>
    <row r="1864" spans="15:19" ht="15.75" customHeight="1" x14ac:dyDescent="0.2">
      <c r="O1864" s="108"/>
      <c r="P1864" s="109"/>
      <c r="Q1864" s="109"/>
      <c r="R1864" s="110"/>
      <c r="S1864" s="110"/>
    </row>
    <row r="1865" spans="15:19" ht="15.75" customHeight="1" x14ac:dyDescent="0.2">
      <c r="O1865" s="108"/>
      <c r="P1865" s="109"/>
      <c r="Q1865" s="109"/>
      <c r="R1865" s="110"/>
      <c r="S1865" s="110"/>
    </row>
    <row r="1866" spans="15:19" ht="15.75" customHeight="1" x14ac:dyDescent="0.2">
      <c r="O1866" s="108"/>
      <c r="P1866" s="109"/>
      <c r="Q1866" s="109"/>
      <c r="R1866" s="110"/>
      <c r="S1866" s="110"/>
    </row>
    <row r="1867" spans="15:19" ht="15.75" customHeight="1" x14ac:dyDescent="0.2">
      <c r="O1867" s="108"/>
      <c r="P1867" s="109"/>
      <c r="Q1867" s="109"/>
      <c r="R1867" s="110"/>
      <c r="S1867" s="110"/>
    </row>
    <row r="1868" spans="15:19" ht="15.75" customHeight="1" x14ac:dyDescent="0.2">
      <c r="O1868" s="108"/>
      <c r="P1868" s="109"/>
      <c r="Q1868" s="109"/>
      <c r="R1868" s="110"/>
      <c r="S1868" s="110"/>
    </row>
    <row r="1869" spans="15:19" ht="15.75" customHeight="1" x14ac:dyDescent="0.2">
      <c r="O1869" s="108"/>
      <c r="P1869" s="109"/>
      <c r="Q1869" s="109"/>
      <c r="R1869" s="110"/>
      <c r="S1869" s="110"/>
    </row>
    <row r="1870" spans="15:19" ht="15.75" customHeight="1" x14ac:dyDescent="0.2">
      <c r="O1870" s="108"/>
      <c r="P1870" s="109"/>
      <c r="Q1870" s="109"/>
      <c r="R1870" s="110"/>
      <c r="S1870" s="110"/>
    </row>
    <row r="1871" spans="15:19" ht="15.75" customHeight="1" x14ac:dyDescent="0.2">
      <c r="O1871" s="108"/>
      <c r="P1871" s="109"/>
      <c r="Q1871" s="109"/>
      <c r="R1871" s="110"/>
      <c r="S1871" s="110"/>
    </row>
    <row r="1872" spans="15:19" ht="15.75" customHeight="1" x14ac:dyDescent="0.2">
      <c r="O1872" s="108"/>
      <c r="P1872" s="109"/>
      <c r="Q1872" s="109"/>
      <c r="R1872" s="110"/>
      <c r="S1872" s="110"/>
    </row>
    <row r="1873" spans="15:19" ht="15.75" customHeight="1" x14ac:dyDescent="0.2">
      <c r="O1873" s="108"/>
      <c r="P1873" s="109"/>
      <c r="Q1873" s="109"/>
      <c r="R1873" s="110"/>
      <c r="S1873" s="110"/>
    </row>
    <row r="1874" spans="15:19" ht="15.75" customHeight="1" x14ac:dyDescent="0.2">
      <c r="O1874" s="108"/>
      <c r="P1874" s="109"/>
      <c r="Q1874" s="109"/>
      <c r="R1874" s="110"/>
      <c r="S1874" s="110"/>
    </row>
    <row r="1875" spans="15:19" ht="15.75" customHeight="1" x14ac:dyDescent="0.2">
      <c r="O1875" s="108"/>
      <c r="P1875" s="109"/>
      <c r="Q1875" s="109"/>
      <c r="R1875" s="110"/>
      <c r="S1875" s="110"/>
    </row>
    <row r="1876" spans="15:19" ht="15.75" customHeight="1" x14ac:dyDescent="0.2">
      <c r="O1876" s="108"/>
      <c r="P1876" s="109"/>
      <c r="Q1876" s="109"/>
      <c r="R1876" s="110"/>
      <c r="S1876" s="110"/>
    </row>
    <row r="1877" spans="15:19" ht="15.75" customHeight="1" x14ac:dyDescent="0.2">
      <c r="O1877" s="108"/>
      <c r="P1877" s="109"/>
      <c r="Q1877" s="109"/>
      <c r="R1877" s="110"/>
      <c r="S1877" s="110"/>
    </row>
    <row r="1878" spans="15:19" ht="15.75" customHeight="1" x14ac:dyDescent="0.2">
      <c r="O1878" s="108"/>
      <c r="P1878" s="109"/>
      <c r="Q1878" s="109"/>
      <c r="R1878" s="110"/>
      <c r="S1878" s="110"/>
    </row>
    <row r="1879" spans="15:19" ht="15.75" customHeight="1" x14ac:dyDescent="0.2">
      <c r="O1879" s="108"/>
      <c r="P1879" s="109"/>
      <c r="Q1879" s="109"/>
      <c r="R1879" s="110"/>
      <c r="S1879" s="110"/>
    </row>
    <row r="1880" spans="15:19" ht="15.75" customHeight="1" x14ac:dyDescent="0.2">
      <c r="O1880" s="108"/>
      <c r="P1880" s="109"/>
      <c r="Q1880" s="109"/>
      <c r="R1880" s="110"/>
      <c r="S1880" s="110"/>
    </row>
    <row r="1881" spans="15:19" ht="15.75" customHeight="1" x14ac:dyDescent="0.2">
      <c r="O1881" s="108"/>
      <c r="P1881" s="109"/>
      <c r="Q1881" s="109"/>
      <c r="R1881" s="110"/>
      <c r="S1881" s="110"/>
    </row>
    <row r="1882" spans="15:19" ht="15.75" customHeight="1" x14ac:dyDescent="0.2">
      <c r="O1882" s="108"/>
      <c r="P1882" s="109"/>
      <c r="Q1882" s="109"/>
      <c r="R1882" s="110"/>
      <c r="S1882" s="110"/>
    </row>
    <row r="1883" spans="15:19" ht="15.75" customHeight="1" x14ac:dyDescent="0.2">
      <c r="O1883" s="108"/>
      <c r="P1883" s="109"/>
      <c r="Q1883" s="109"/>
      <c r="R1883" s="110"/>
      <c r="S1883" s="110"/>
    </row>
    <row r="1884" spans="15:19" ht="15.75" customHeight="1" x14ac:dyDescent="0.2">
      <c r="O1884" s="108"/>
      <c r="P1884" s="109"/>
      <c r="Q1884" s="109"/>
      <c r="R1884" s="110"/>
      <c r="S1884" s="110"/>
    </row>
    <row r="1885" spans="15:19" ht="15.75" customHeight="1" x14ac:dyDescent="0.2">
      <c r="O1885" s="108"/>
      <c r="P1885" s="109"/>
      <c r="Q1885" s="109"/>
      <c r="R1885" s="110"/>
      <c r="S1885" s="110"/>
    </row>
    <row r="1886" spans="15:19" ht="15.75" customHeight="1" x14ac:dyDescent="0.2">
      <c r="O1886" s="108"/>
      <c r="P1886" s="109"/>
      <c r="Q1886" s="109"/>
      <c r="R1886" s="110"/>
      <c r="S1886" s="110"/>
    </row>
    <row r="1887" spans="15:19" ht="15.75" customHeight="1" x14ac:dyDescent="0.2">
      <c r="O1887" s="108"/>
      <c r="P1887" s="109"/>
      <c r="Q1887" s="109"/>
      <c r="R1887" s="110"/>
      <c r="S1887" s="110"/>
    </row>
    <row r="1888" spans="15:19" ht="15.75" customHeight="1" x14ac:dyDescent="0.2">
      <c r="O1888" s="108"/>
      <c r="P1888" s="109"/>
      <c r="Q1888" s="109"/>
      <c r="R1888" s="110"/>
      <c r="S1888" s="110"/>
    </row>
    <row r="1889" spans="15:19" ht="15.75" customHeight="1" x14ac:dyDescent="0.2">
      <c r="O1889" s="108"/>
      <c r="P1889" s="109"/>
      <c r="Q1889" s="109"/>
      <c r="R1889" s="110"/>
      <c r="S1889" s="110"/>
    </row>
    <row r="1890" spans="15:19" ht="15.75" customHeight="1" x14ac:dyDescent="0.2">
      <c r="O1890" s="108"/>
      <c r="P1890" s="109"/>
      <c r="Q1890" s="109"/>
      <c r="R1890" s="110"/>
      <c r="S1890" s="110"/>
    </row>
    <row r="1891" spans="15:19" ht="15.75" customHeight="1" x14ac:dyDescent="0.2">
      <c r="O1891" s="108"/>
      <c r="P1891" s="109"/>
      <c r="Q1891" s="109"/>
      <c r="R1891" s="110"/>
      <c r="S1891" s="110"/>
    </row>
    <row r="1892" spans="15:19" ht="15.75" customHeight="1" x14ac:dyDescent="0.2">
      <c r="O1892" s="108"/>
      <c r="P1892" s="109"/>
      <c r="Q1892" s="109"/>
      <c r="R1892" s="110"/>
      <c r="S1892" s="110"/>
    </row>
    <row r="1893" spans="15:19" ht="15.75" customHeight="1" x14ac:dyDescent="0.2">
      <c r="O1893" s="108"/>
      <c r="P1893" s="109"/>
      <c r="Q1893" s="109"/>
      <c r="R1893" s="110"/>
      <c r="S1893" s="110"/>
    </row>
    <row r="1894" spans="15:19" ht="15.75" customHeight="1" x14ac:dyDescent="0.2">
      <c r="O1894" s="108"/>
      <c r="P1894" s="109"/>
      <c r="Q1894" s="109"/>
      <c r="R1894" s="110"/>
      <c r="S1894" s="110"/>
    </row>
    <row r="1895" spans="15:19" ht="15.75" customHeight="1" x14ac:dyDescent="0.2">
      <c r="O1895" s="108"/>
      <c r="P1895" s="109"/>
      <c r="Q1895" s="109"/>
      <c r="R1895" s="110"/>
      <c r="S1895" s="110"/>
    </row>
    <row r="1896" spans="15:19" ht="15.75" customHeight="1" x14ac:dyDescent="0.2">
      <c r="O1896" s="108"/>
      <c r="P1896" s="109"/>
      <c r="Q1896" s="109"/>
      <c r="R1896" s="110"/>
      <c r="S1896" s="110"/>
    </row>
    <row r="1897" spans="15:19" ht="15.75" customHeight="1" x14ac:dyDescent="0.2">
      <c r="O1897" s="108"/>
      <c r="P1897" s="109"/>
      <c r="Q1897" s="109"/>
      <c r="R1897" s="110"/>
      <c r="S1897" s="110"/>
    </row>
    <row r="1898" spans="15:19" ht="15.75" customHeight="1" x14ac:dyDescent="0.2">
      <c r="O1898" s="108"/>
      <c r="P1898" s="109"/>
      <c r="Q1898" s="109"/>
      <c r="R1898" s="110"/>
      <c r="S1898" s="110"/>
    </row>
    <row r="1899" spans="15:19" ht="15.75" customHeight="1" x14ac:dyDescent="0.2">
      <c r="O1899" s="108"/>
      <c r="P1899" s="109"/>
      <c r="Q1899" s="109"/>
      <c r="R1899" s="110"/>
      <c r="S1899" s="110"/>
    </row>
    <row r="1900" spans="15:19" ht="15.75" customHeight="1" x14ac:dyDescent="0.2">
      <c r="O1900" s="108"/>
      <c r="P1900" s="109"/>
      <c r="Q1900" s="109"/>
      <c r="R1900" s="110"/>
      <c r="S1900" s="110"/>
    </row>
    <row r="1901" spans="15:19" ht="15.75" customHeight="1" x14ac:dyDescent="0.2">
      <c r="O1901" s="108"/>
      <c r="P1901" s="109"/>
      <c r="Q1901" s="109"/>
      <c r="R1901" s="110"/>
      <c r="S1901" s="110"/>
    </row>
    <row r="1902" spans="15:19" ht="15.75" customHeight="1" x14ac:dyDescent="0.2">
      <c r="O1902" s="108"/>
      <c r="P1902" s="109"/>
      <c r="Q1902" s="109"/>
      <c r="R1902" s="110"/>
      <c r="S1902" s="110"/>
    </row>
    <row r="1903" spans="15:19" ht="15.75" customHeight="1" x14ac:dyDescent="0.2">
      <c r="O1903" s="108"/>
      <c r="P1903" s="109"/>
      <c r="Q1903" s="109"/>
      <c r="R1903" s="110"/>
      <c r="S1903" s="110"/>
    </row>
    <row r="1904" spans="15:19" ht="15.75" customHeight="1" x14ac:dyDescent="0.2">
      <c r="O1904" s="108"/>
      <c r="P1904" s="109"/>
      <c r="Q1904" s="109"/>
      <c r="R1904" s="110"/>
      <c r="S1904" s="110"/>
    </row>
    <row r="1905" spans="15:19" ht="15.75" customHeight="1" x14ac:dyDescent="0.2">
      <c r="O1905" s="108"/>
      <c r="P1905" s="109"/>
      <c r="Q1905" s="109"/>
      <c r="R1905" s="110"/>
      <c r="S1905" s="110"/>
    </row>
    <row r="1906" spans="15:19" ht="15.75" customHeight="1" x14ac:dyDescent="0.2">
      <c r="O1906" s="108"/>
      <c r="P1906" s="109"/>
      <c r="Q1906" s="109"/>
      <c r="R1906" s="110"/>
      <c r="S1906" s="110"/>
    </row>
    <row r="1907" spans="15:19" ht="15.75" customHeight="1" x14ac:dyDescent="0.2">
      <c r="O1907" s="108"/>
      <c r="P1907" s="109"/>
      <c r="Q1907" s="109"/>
      <c r="R1907" s="110"/>
      <c r="S1907" s="110"/>
    </row>
    <row r="1908" spans="15:19" ht="15.75" customHeight="1" x14ac:dyDescent="0.2">
      <c r="O1908" s="108"/>
      <c r="P1908" s="109"/>
      <c r="Q1908" s="109"/>
      <c r="R1908" s="110"/>
      <c r="S1908" s="110"/>
    </row>
    <row r="1909" spans="15:19" ht="15.75" customHeight="1" x14ac:dyDescent="0.2">
      <c r="O1909" s="108"/>
      <c r="P1909" s="109"/>
      <c r="Q1909" s="109"/>
      <c r="R1909" s="110"/>
      <c r="S1909" s="110"/>
    </row>
    <row r="1910" spans="15:19" ht="15.75" customHeight="1" x14ac:dyDescent="0.2">
      <c r="O1910" s="108"/>
      <c r="P1910" s="109"/>
      <c r="Q1910" s="109"/>
      <c r="R1910" s="110"/>
      <c r="S1910" s="110"/>
    </row>
    <row r="1911" spans="15:19" ht="15.75" customHeight="1" x14ac:dyDescent="0.2">
      <c r="O1911" s="108"/>
      <c r="P1911" s="109"/>
      <c r="Q1911" s="109"/>
      <c r="R1911" s="110"/>
      <c r="S1911" s="110"/>
    </row>
    <row r="1912" spans="15:19" ht="15.75" customHeight="1" x14ac:dyDescent="0.2">
      <c r="O1912" s="108"/>
      <c r="P1912" s="109"/>
      <c r="Q1912" s="109"/>
      <c r="R1912" s="110"/>
      <c r="S1912" s="110"/>
    </row>
    <row r="1913" spans="15:19" ht="15.75" customHeight="1" x14ac:dyDescent="0.2">
      <c r="O1913" s="108"/>
      <c r="P1913" s="109"/>
      <c r="Q1913" s="109"/>
      <c r="R1913" s="110"/>
      <c r="S1913" s="110"/>
    </row>
    <row r="1914" spans="15:19" ht="15.75" customHeight="1" x14ac:dyDescent="0.2">
      <c r="O1914" s="108"/>
      <c r="P1914" s="109"/>
      <c r="Q1914" s="109"/>
      <c r="R1914" s="110"/>
      <c r="S1914" s="110"/>
    </row>
    <row r="1915" spans="15:19" ht="15.75" customHeight="1" x14ac:dyDescent="0.2">
      <c r="O1915" s="108"/>
      <c r="P1915" s="109"/>
      <c r="Q1915" s="109"/>
      <c r="R1915" s="110"/>
      <c r="S1915" s="110"/>
    </row>
    <row r="1916" spans="15:19" ht="15.75" customHeight="1" x14ac:dyDescent="0.2">
      <c r="O1916" s="108"/>
      <c r="P1916" s="109"/>
      <c r="Q1916" s="109"/>
      <c r="R1916" s="110"/>
      <c r="S1916" s="110"/>
    </row>
    <row r="1917" spans="15:19" ht="15.75" customHeight="1" x14ac:dyDescent="0.2">
      <c r="O1917" s="108"/>
      <c r="P1917" s="109"/>
      <c r="Q1917" s="109"/>
      <c r="R1917" s="110"/>
      <c r="S1917" s="110"/>
    </row>
    <row r="1918" spans="15:19" ht="15.75" customHeight="1" x14ac:dyDescent="0.2">
      <c r="O1918" s="108"/>
      <c r="P1918" s="109"/>
      <c r="Q1918" s="109"/>
      <c r="R1918" s="110"/>
      <c r="S1918" s="110"/>
    </row>
    <row r="1919" spans="15:19" ht="15.75" customHeight="1" x14ac:dyDescent="0.2">
      <c r="O1919" s="108"/>
      <c r="P1919" s="109"/>
      <c r="Q1919" s="109"/>
      <c r="R1919" s="110"/>
      <c r="S1919" s="110"/>
    </row>
    <row r="1920" spans="15:19" ht="15.75" customHeight="1" x14ac:dyDescent="0.2">
      <c r="O1920" s="108"/>
      <c r="P1920" s="109"/>
      <c r="Q1920" s="109"/>
      <c r="R1920" s="110"/>
      <c r="S1920" s="110"/>
    </row>
    <row r="1921" spans="15:19" ht="15.75" customHeight="1" x14ac:dyDescent="0.2">
      <c r="O1921" s="108"/>
      <c r="P1921" s="109"/>
      <c r="Q1921" s="109"/>
      <c r="R1921" s="110"/>
      <c r="S1921" s="110"/>
    </row>
    <row r="1922" spans="15:19" ht="15.75" customHeight="1" x14ac:dyDescent="0.2">
      <c r="O1922" s="108"/>
      <c r="P1922" s="109"/>
      <c r="Q1922" s="109"/>
      <c r="R1922" s="110"/>
      <c r="S1922" s="110"/>
    </row>
    <row r="1923" spans="15:19" ht="15.75" customHeight="1" x14ac:dyDescent="0.2">
      <c r="O1923" s="108"/>
      <c r="P1923" s="109"/>
      <c r="Q1923" s="109"/>
      <c r="R1923" s="110"/>
      <c r="S1923" s="110"/>
    </row>
    <row r="1924" spans="15:19" ht="15.75" customHeight="1" x14ac:dyDescent="0.2">
      <c r="O1924" s="108"/>
      <c r="P1924" s="109"/>
      <c r="Q1924" s="109"/>
      <c r="R1924" s="110"/>
      <c r="S1924" s="110"/>
    </row>
    <row r="1925" spans="15:19" ht="15.75" customHeight="1" x14ac:dyDescent="0.2">
      <c r="O1925" s="108"/>
      <c r="P1925" s="109"/>
      <c r="Q1925" s="109"/>
      <c r="R1925" s="110"/>
      <c r="S1925" s="110"/>
    </row>
    <row r="1926" spans="15:19" ht="15.75" customHeight="1" x14ac:dyDescent="0.2">
      <c r="O1926" s="108"/>
      <c r="P1926" s="109"/>
      <c r="Q1926" s="109"/>
      <c r="R1926" s="110"/>
      <c r="S1926" s="110"/>
    </row>
    <row r="1927" spans="15:19" ht="15.75" customHeight="1" x14ac:dyDescent="0.2">
      <c r="O1927" s="108"/>
      <c r="P1927" s="109"/>
      <c r="Q1927" s="109"/>
      <c r="R1927" s="110"/>
      <c r="S1927" s="110"/>
    </row>
    <row r="1928" spans="15:19" ht="15.75" customHeight="1" x14ac:dyDescent="0.2">
      <c r="O1928" s="108"/>
      <c r="P1928" s="109"/>
      <c r="Q1928" s="109"/>
      <c r="R1928" s="110"/>
      <c r="S1928" s="110"/>
    </row>
    <row r="1929" spans="15:19" ht="15.75" customHeight="1" x14ac:dyDescent="0.2">
      <c r="O1929" s="108"/>
      <c r="P1929" s="109"/>
      <c r="Q1929" s="109"/>
      <c r="R1929" s="110"/>
      <c r="S1929" s="110"/>
    </row>
    <row r="1930" spans="15:19" ht="15.75" customHeight="1" x14ac:dyDescent="0.2">
      <c r="O1930" s="108"/>
      <c r="P1930" s="109"/>
      <c r="Q1930" s="109"/>
      <c r="R1930" s="110"/>
      <c r="S1930" s="110"/>
    </row>
    <row r="1931" spans="15:19" ht="15.75" customHeight="1" x14ac:dyDescent="0.2">
      <c r="O1931" s="108"/>
      <c r="P1931" s="109"/>
      <c r="Q1931" s="109"/>
      <c r="R1931" s="110"/>
      <c r="S1931" s="110"/>
    </row>
    <row r="1932" spans="15:19" ht="15.75" customHeight="1" x14ac:dyDescent="0.2">
      <c r="O1932" s="108"/>
      <c r="P1932" s="109"/>
      <c r="Q1932" s="109"/>
      <c r="R1932" s="110"/>
      <c r="S1932" s="110"/>
    </row>
    <row r="1933" spans="15:19" ht="15.75" customHeight="1" x14ac:dyDescent="0.2">
      <c r="O1933" s="108"/>
      <c r="P1933" s="109"/>
      <c r="Q1933" s="109"/>
      <c r="R1933" s="110"/>
      <c r="S1933" s="110"/>
    </row>
    <row r="1934" spans="15:19" ht="15.75" customHeight="1" x14ac:dyDescent="0.2">
      <c r="O1934" s="108"/>
      <c r="P1934" s="109"/>
      <c r="Q1934" s="109"/>
      <c r="R1934" s="110"/>
      <c r="S1934" s="110"/>
    </row>
    <row r="1935" spans="15:19" ht="15.75" customHeight="1" x14ac:dyDescent="0.2">
      <c r="O1935" s="108"/>
      <c r="P1935" s="109"/>
      <c r="Q1935" s="109"/>
      <c r="R1935" s="110"/>
      <c r="S1935" s="110"/>
    </row>
    <row r="1936" spans="15:19" ht="15.75" customHeight="1" x14ac:dyDescent="0.2">
      <c r="O1936" s="108"/>
      <c r="P1936" s="109"/>
      <c r="Q1936" s="109"/>
      <c r="R1936" s="110"/>
      <c r="S1936" s="110"/>
    </row>
    <row r="1937" spans="15:19" ht="15.75" customHeight="1" x14ac:dyDescent="0.2">
      <c r="O1937" s="108"/>
      <c r="P1937" s="109"/>
      <c r="Q1937" s="109"/>
      <c r="R1937" s="110"/>
      <c r="S1937" s="110"/>
    </row>
    <row r="1938" spans="15:19" ht="15.75" customHeight="1" x14ac:dyDescent="0.2">
      <c r="O1938" s="108"/>
      <c r="P1938" s="109"/>
      <c r="Q1938" s="109"/>
      <c r="R1938" s="110"/>
      <c r="S1938" s="110"/>
    </row>
    <row r="1939" spans="15:19" ht="15.75" customHeight="1" x14ac:dyDescent="0.2">
      <c r="O1939" s="108"/>
      <c r="P1939" s="109"/>
      <c r="Q1939" s="109"/>
      <c r="R1939" s="110"/>
      <c r="S1939" s="110"/>
    </row>
    <row r="1940" spans="15:19" ht="15.75" customHeight="1" x14ac:dyDescent="0.2">
      <c r="O1940" s="108"/>
      <c r="P1940" s="109"/>
      <c r="Q1940" s="109"/>
      <c r="R1940" s="110"/>
      <c r="S1940" s="110"/>
    </row>
    <row r="1941" spans="15:19" ht="15.75" customHeight="1" x14ac:dyDescent="0.2">
      <c r="O1941" s="108"/>
      <c r="P1941" s="109"/>
      <c r="Q1941" s="109"/>
      <c r="R1941" s="110"/>
      <c r="S1941" s="110"/>
    </row>
    <row r="1942" spans="15:19" ht="15.75" customHeight="1" x14ac:dyDescent="0.2">
      <c r="O1942" s="108"/>
      <c r="P1942" s="109"/>
      <c r="Q1942" s="109"/>
      <c r="R1942" s="110"/>
      <c r="S1942" s="110"/>
    </row>
    <row r="1943" spans="15:19" ht="15.75" customHeight="1" x14ac:dyDescent="0.2">
      <c r="O1943" s="108"/>
      <c r="P1943" s="109"/>
      <c r="Q1943" s="109"/>
      <c r="R1943" s="110"/>
      <c r="S1943" s="110"/>
    </row>
    <row r="1944" spans="15:19" ht="15.75" customHeight="1" x14ac:dyDescent="0.2">
      <c r="O1944" s="108"/>
      <c r="P1944" s="109"/>
      <c r="Q1944" s="109"/>
      <c r="R1944" s="110"/>
      <c r="S1944" s="110"/>
    </row>
    <row r="1945" spans="15:19" ht="15.75" customHeight="1" x14ac:dyDescent="0.2">
      <c r="O1945" s="108"/>
      <c r="P1945" s="109"/>
      <c r="Q1945" s="109"/>
      <c r="R1945" s="110"/>
      <c r="S1945" s="110"/>
    </row>
    <row r="1946" spans="15:19" ht="15.75" customHeight="1" x14ac:dyDescent="0.2">
      <c r="O1946" s="108"/>
      <c r="P1946" s="109"/>
      <c r="Q1946" s="109"/>
      <c r="R1946" s="110"/>
      <c r="S1946" s="110"/>
    </row>
    <row r="1947" spans="15:19" ht="15.75" customHeight="1" x14ac:dyDescent="0.2">
      <c r="O1947" s="108"/>
      <c r="P1947" s="109"/>
      <c r="Q1947" s="109"/>
      <c r="R1947" s="110"/>
      <c r="S1947" s="110"/>
    </row>
    <row r="1948" spans="15:19" ht="15.75" customHeight="1" x14ac:dyDescent="0.2">
      <c r="O1948" s="108"/>
      <c r="P1948" s="109"/>
      <c r="Q1948" s="109"/>
      <c r="R1948" s="110"/>
      <c r="S1948" s="110"/>
    </row>
    <row r="1949" spans="15:19" ht="15.75" customHeight="1" x14ac:dyDescent="0.2">
      <c r="O1949" s="108"/>
      <c r="P1949" s="109"/>
      <c r="Q1949" s="109"/>
      <c r="R1949" s="110"/>
      <c r="S1949" s="110"/>
    </row>
    <row r="1950" spans="15:19" ht="15.75" customHeight="1" x14ac:dyDescent="0.2">
      <c r="O1950" s="108"/>
      <c r="P1950" s="109"/>
      <c r="Q1950" s="109"/>
      <c r="R1950" s="110"/>
      <c r="S1950" s="110"/>
    </row>
    <row r="1951" spans="15:19" ht="15.75" customHeight="1" x14ac:dyDescent="0.2">
      <c r="O1951" s="108"/>
      <c r="P1951" s="109"/>
      <c r="Q1951" s="109"/>
      <c r="R1951" s="110"/>
      <c r="S1951" s="110"/>
    </row>
    <row r="1952" spans="15:19" ht="15.75" customHeight="1" x14ac:dyDescent="0.2">
      <c r="O1952" s="108"/>
      <c r="P1952" s="109"/>
      <c r="Q1952" s="109"/>
      <c r="R1952" s="110"/>
      <c r="S1952" s="110"/>
    </row>
    <row r="1953" spans="15:19" ht="15.75" customHeight="1" x14ac:dyDescent="0.2">
      <c r="O1953" s="108"/>
      <c r="P1953" s="109"/>
      <c r="Q1953" s="109"/>
      <c r="R1953" s="110"/>
      <c r="S1953" s="110"/>
    </row>
    <row r="1954" spans="15:19" ht="15.75" customHeight="1" x14ac:dyDescent="0.2">
      <c r="O1954" s="108"/>
      <c r="P1954" s="109"/>
      <c r="Q1954" s="109"/>
      <c r="R1954" s="110"/>
      <c r="S1954" s="110"/>
    </row>
    <row r="1955" spans="15:19" ht="15.75" customHeight="1" x14ac:dyDescent="0.2">
      <c r="O1955" s="108"/>
      <c r="P1955" s="109"/>
      <c r="Q1955" s="109"/>
      <c r="R1955" s="110"/>
      <c r="S1955" s="110"/>
    </row>
    <row r="1956" spans="15:19" ht="15.75" customHeight="1" x14ac:dyDescent="0.2">
      <c r="O1956" s="108"/>
      <c r="P1956" s="109"/>
      <c r="Q1956" s="109"/>
      <c r="R1956" s="110"/>
      <c r="S1956" s="110"/>
    </row>
    <row r="1957" spans="15:19" ht="15.75" customHeight="1" x14ac:dyDescent="0.2">
      <c r="O1957" s="108"/>
      <c r="P1957" s="109"/>
      <c r="Q1957" s="109"/>
      <c r="R1957" s="110"/>
      <c r="S1957" s="110"/>
    </row>
    <row r="1958" spans="15:19" ht="15.75" customHeight="1" x14ac:dyDescent="0.2">
      <c r="O1958" s="108"/>
      <c r="P1958" s="109"/>
      <c r="Q1958" s="109"/>
      <c r="R1958" s="110"/>
      <c r="S1958" s="110"/>
    </row>
    <row r="1959" spans="15:19" ht="15.75" customHeight="1" x14ac:dyDescent="0.2">
      <c r="O1959" s="108"/>
      <c r="P1959" s="109"/>
      <c r="Q1959" s="109"/>
      <c r="R1959" s="110"/>
      <c r="S1959" s="110"/>
    </row>
    <row r="1960" spans="15:19" ht="15.75" customHeight="1" x14ac:dyDescent="0.2">
      <c r="O1960" s="108"/>
      <c r="P1960" s="109"/>
      <c r="Q1960" s="109"/>
      <c r="R1960" s="110"/>
      <c r="S1960" s="110"/>
    </row>
    <row r="1961" spans="15:19" ht="15.75" customHeight="1" x14ac:dyDescent="0.2">
      <c r="O1961" s="108"/>
      <c r="P1961" s="109"/>
      <c r="Q1961" s="109"/>
      <c r="R1961" s="110"/>
      <c r="S1961" s="110"/>
    </row>
    <row r="1962" spans="15:19" ht="15.75" customHeight="1" x14ac:dyDescent="0.2">
      <c r="O1962" s="108"/>
      <c r="P1962" s="109"/>
      <c r="Q1962" s="109"/>
      <c r="R1962" s="110"/>
      <c r="S1962" s="110"/>
    </row>
    <row r="1963" spans="15:19" ht="15.75" customHeight="1" x14ac:dyDescent="0.2">
      <c r="O1963" s="108"/>
      <c r="P1963" s="109"/>
      <c r="Q1963" s="109"/>
      <c r="R1963" s="110"/>
      <c r="S1963" s="110"/>
    </row>
    <row r="1964" spans="15:19" ht="15.75" customHeight="1" x14ac:dyDescent="0.2">
      <c r="O1964" s="108"/>
      <c r="P1964" s="109"/>
      <c r="Q1964" s="109"/>
      <c r="R1964" s="110"/>
      <c r="S1964" s="110"/>
    </row>
    <row r="1965" spans="15:19" ht="15.75" customHeight="1" x14ac:dyDescent="0.2">
      <c r="O1965" s="108"/>
      <c r="P1965" s="109"/>
      <c r="Q1965" s="109"/>
      <c r="R1965" s="110"/>
      <c r="S1965" s="110"/>
    </row>
    <row r="1966" spans="15:19" ht="15.75" customHeight="1" x14ac:dyDescent="0.2">
      <c r="O1966" s="108"/>
      <c r="P1966" s="109"/>
      <c r="Q1966" s="109"/>
      <c r="R1966" s="110"/>
      <c r="S1966" s="110"/>
    </row>
    <row r="1967" spans="15:19" ht="15.75" customHeight="1" x14ac:dyDescent="0.2">
      <c r="O1967" s="108"/>
      <c r="P1967" s="109"/>
      <c r="Q1967" s="109"/>
      <c r="R1967" s="110"/>
      <c r="S1967" s="110"/>
    </row>
    <row r="1968" spans="15:19" ht="15.75" customHeight="1" x14ac:dyDescent="0.2">
      <c r="O1968" s="108"/>
      <c r="P1968" s="109"/>
      <c r="Q1968" s="109"/>
      <c r="R1968" s="110"/>
      <c r="S1968" s="110"/>
    </row>
    <row r="1969" spans="15:19" ht="15.75" customHeight="1" x14ac:dyDescent="0.2">
      <c r="O1969" s="108"/>
      <c r="P1969" s="109"/>
      <c r="Q1969" s="109"/>
      <c r="R1969" s="110"/>
      <c r="S1969" s="110"/>
    </row>
    <row r="1970" spans="15:19" ht="15.75" customHeight="1" x14ac:dyDescent="0.2">
      <c r="O1970" s="108"/>
      <c r="P1970" s="109"/>
      <c r="Q1970" s="109"/>
      <c r="R1970" s="110"/>
      <c r="S1970" s="110"/>
    </row>
    <row r="1971" spans="15:19" ht="15.75" customHeight="1" x14ac:dyDescent="0.2">
      <c r="O1971" s="108"/>
      <c r="P1971" s="109"/>
      <c r="Q1971" s="109"/>
      <c r="R1971" s="110"/>
      <c r="S1971" s="110"/>
    </row>
    <row r="1972" spans="15:19" ht="15.75" customHeight="1" x14ac:dyDescent="0.2">
      <c r="O1972" s="108"/>
      <c r="P1972" s="109"/>
      <c r="Q1972" s="109"/>
      <c r="R1972" s="110"/>
      <c r="S1972" s="110"/>
    </row>
    <row r="1973" spans="15:19" ht="15.75" customHeight="1" x14ac:dyDescent="0.2">
      <c r="O1973" s="108"/>
      <c r="P1973" s="109"/>
      <c r="Q1973" s="109"/>
      <c r="R1973" s="110"/>
      <c r="S1973" s="110"/>
    </row>
    <row r="1974" spans="15:19" ht="15.75" customHeight="1" x14ac:dyDescent="0.2">
      <c r="O1974" s="108"/>
      <c r="P1974" s="109"/>
      <c r="Q1974" s="109"/>
      <c r="R1974" s="110"/>
      <c r="S1974" s="110"/>
    </row>
    <row r="1975" spans="15:19" ht="15.75" customHeight="1" x14ac:dyDescent="0.2">
      <c r="O1975" s="108"/>
      <c r="P1975" s="109"/>
      <c r="Q1975" s="109"/>
      <c r="R1975" s="110"/>
      <c r="S1975" s="110"/>
    </row>
    <row r="1976" spans="15:19" ht="15.75" customHeight="1" x14ac:dyDescent="0.2">
      <c r="O1976" s="108"/>
      <c r="P1976" s="109"/>
      <c r="Q1976" s="109"/>
      <c r="R1976" s="110"/>
      <c r="S1976" s="110"/>
    </row>
    <row r="1977" spans="15:19" ht="15.75" customHeight="1" x14ac:dyDescent="0.2">
      <c r="O1977" s="108"/>
      <c r="P1977" s="109"/>
      <c r="Q1977" s="109"/>
      <c r="R1977" s="110"/>
      <c r="S1977" s="110"/>
    </row>
    <row r="1978" spans="15:19" ht="15.75" customHeight="1" x14ac:dyDescent="0.2">
      <c r="O1978" s="108"/>
      <c r="P1978" s="109"/>
      <c r="Q1978" s="109"/>
      <c r="R1978" s="110"/>
      <c r="S1978" s="110"/>
    </row>
    <row r="1979" spans="15:19" ht="15.75" customHeight="1" x14ac:dyDescent="0.2">
      <c r="O1979" s="108"/>
      <c r="P1979" s="109"/>
      <c r="Q1979" s="109"/>
      <c r="R1979" s="110"/>
      <c r="S1979" s="110"/>
    </row>
    <row r="1980" spans="15:19" ht="15.75" customHeight="1" x14ac:dyDescent="0.2">
      <c r="O1980" s="108"/>
      <c r="P1980" s="109"/>
      <c r="Q1980" s="109"/>
      <c r="R1980" s="110"/>
      <c r="S1980" s="110"/>
    </row>
    <row r="1981" spans="15:19" ht="15.75" customHeight="1" x14ac:dyDescent="0.2">
      <c r="O1981" s="108"/>
      <c r="P1981" s="109"/>
      <c r="Q1981" s="109"/>
      <c r="R1981" s="110"/>
      <c r="S1981" s="110"/>
    </row>
    <row r="1982" spans="15:19" ht="15.75" customHeight="1" x14ac:dyDescent="0.2">
      <c r="O1982" s="108"/>
      <c r="P1982" s="109"/>
      <c r="Q1982" s="109"/>
      <c r="R1982" s="110"/>
      <c r="S1982" s="110"/>
    </row>
    <row r="1983" spans="15:19" ht="15.75" customHeight="1" x14ac:dyDescent="0.2">
      <c r="O1983" s="108"/>
      <c r="P1983" s="109"/>
      <c r="Q1983" s="109"/>
      <c r="R1983" s="110"/>
      <c r="S1983" s="110"/>
    </row>
    <row r="1984" spans="15:19" ht="15.75" customHeight="1" x14ac:dyDescent="0.2">
      <c r="O1984" s="108"/>
      <c r="P1984" s="109"/>
      <c r="Q1984" s="109"/>
      <c r="R1984" s="110"/>
      <c r="S1984" s="110"/>
    </row>
    <row r="1985" spans="15:19" ht="15.75" customHeight="1" x14ac:dyDescent="0.2">
      <c r="O1985" s="108"/>
      <c r="P1985" s="109"/>
      <c r="Q1985" s="109"/>
      <c r="R1985" s="110"/>
      <c r="S1985" s="110"/>
    </row>
    <row r="1986" spans="15:19" ht="15.75" customHeight="1" x14ac:dyDescent="0.2">
      <c r="O1986" s="108"/>
      <c r="P1986" s="109"/>
      <c r="Q1986" s="109"/>
      <c r="R1986" s="110"/>
      <c r="S1986" s="110"/>
    </row>
    <row r="1987" spans="15:19" ht="15.75" customHeight="1" x14ac:dyDescent="0.2">
      <c r="O1987" s="108"/>
      <c r="P1987" s="109"/>
      <c r="Q1987" s="109"/>
      <c r="R1987" s="110"/>
      <c r="S1987" s="110"/>
    </row>
    <row r="1988" spans="15:19" ht="15.75" customHeight="1" x14ac:dyDescent="0.2">
      <c r="O1988" s="108"/>
      <c r="P1988" s="109"/>
      <c r="Q1988" s="109"/>
      <c r="R1988" s="110"/>
      <c r="S1988" s="110"/>
    </row>
    <row r="1989" spans="15:19" ht="15.75" customHeight="1" x14ac:dyDescent="0.2">
      <c r="O1989" s="108"/>
      <c r="P1989" s="109"/>
      <c r="Q1989" s="109"/>
      <c r="R1989" s="110"/>
      <c r="S1989" s="110"/>
    </row>
    <row r="1990" spans="15:19" ht="15.75" customHeight="1" x14ac:dyDescent="0.2">
      <c r="O1990" s="108"/>
      <c r="P1990" s="109"/>
      <c r="Q1990" s="109"/>
      <c r="R1990" s="110"/>
      <c r="S1990" s="110"/>
    </row>
    <row r="1991" spans="15:19" ht="15.75" customHeight="1" x14ac:dyDescent="0.2">
      <c r="O1991" s="108"/>
      <c r="P1991" s="109"/>
      <c r="Q1991" s="109"/>
      <c r="R1991" s="110"/>
      <c r="S1991" s="110"/>
    </row>
    <row r="1992" spans="15:19" ht="15.75" customHeight="1" x14ac:dyDescent="0.2">
      <c r="O1992" s="108"/>
      <c r="P1992" s="109"/>
      <c r="Q1992" s="109"/>
      <c r="R1992" s="110"/>
      <c r="S1992" s="110"/>
    </row>
    <row r="1993" spans="15:19" ht="15.75" customHeight="1" x14ac:dyDescent="0.2">
      <c r="O1993" s="108"/>
      <c r="P1993" s="109"/>
      <c r="Q1993" s="109"/>
      <c r="R1993" s="110"/>
      <c r="S1993" s="110"/>
    </row>
    <row r="1994" spans="15:19" ht="15.75" customHeight="1" x14ac:dyDescent="0.2">
      <c r="O1994" s="108"/>
      <c r="P1994" s="109"/>
      <c r="Q1994" s="109"/>
      <c r="R1994" s="110"/>
      <c r="S1994" s="110"/>
    </row>
    <row r="1995" spans="15:19" ht="15.75" customHeight="1" x14ac:dyDescent="0.2">
      <c r="O1995" s="108"/>
      <c r="P1995" s="109"/>
      <c r="Q1995" s="109"/>
      <c r="R1995" s="110"/>
      <c r="S1995" s="110"/>
    </row>
    <row r="1996" spans="15:19" ht="15.75" customHeight="1" x14ac:dyDescent="0.2">
      <c r="O1996" s="108"/>
      <c r="P1996" s="109"/>
      <c r="Q1996" s="109"/>
      <c r="R1996" s="110"/>
      <c r="S1996" s="110"/>
    </row>
    <row r="1997" spans="15:19" ht="15.75" customHeight="1" x14ac:dyDescent="0.2">
      <c r="O1997" s="108"/>
      <c r="P1997" s="109"/>
      <c r="Q1997" s="109"/>
      <c r="R1997" s="110"/>
      <c r="S1997" s="110"/>
    </row>
    <row r="1998" spans="15:19" ht="15.75" customHeight="1" x14ac:dyDescent="0.2">
      <c r="O1998" s="108"/>
      <c r="P1998" s="109"/>
      <c r="Q1998" s="109"/>
      <c r="R1998" s="110"/>
      <c r="S1998" s="110"/>
    </row>
    <row r="1999" spans="15:19" ht="15.75" customHeight="1" x14ac:dyDescent="0.2">
      <c r="O1999" s="108"/>
      <c r="P1999" s="109"/>
      <c r="Q1999" s="109"/>
      <c r="R1999" s="110"/>
      <c r="S1999" s="110"/>
    </row>
    <row r="2000" spans="15:19" ht="15.75" customHeight="1" x14ac:dyDescent="0.2">
      <c r="O2000" s="108"/>
      <c r="P2000" s="109"/>
      <c r="Q2000" s="109"/>
      <c r="R2000" s="110"/>
      <c r="S2000" s="110"/>
    </row>
    <row r="2001" spans="15:19" ht="15.75" customHeight="1" x14ac:dyDescent="0.2">
      <c r="O2001" s="108"/>
      <c r="P2001" s="109"/>
      <c r="Q2001" s="109"/>
      <c r="R2001" s="110"/>
      <c r="S2001" s="110"/>
    </row>
    <row r="2002" spans="15:19" ht="15.75" customHeight="1" x14ac:dyDescent="0.2">
      <c r="O2002" s="108"/>
      <c r="P2002" s="109"/>
      <c r="Q2002" s="109"/>
      <c r="R2002" s="110"/>
      <c r="S2002" s="110"/>
    </row>
    <row r="2003" spans="15:19" ht="15.75" customHeight="1" x14ac:dyDescent="0.2">
      <c r="O2003" s="108"/>
      <c r="P2003" s="109"/>
      <c r="Q2003" s="109"/>
      <c r="R2003" s="110"/>
      <c r="S2003" s="110"/>
    </row>
    <row r="2004" spans="15:19" ht="15.75" customHeight="1" x14ac:dyDescent="0.2">
      <c r="O2004" s="108"/>
      <c r="P2004" s="109"/>
      <c r="Q2004" s="109"/>
      <c r="R2004" s="110"/>
      <c r="S2004" s="110"/>
    </row>
    <row r="2005" spans="15:19" ht="15.75" customHeight="1" x14ac:dyDescent="0.2">
      <c r="O2005" s="108"/>
      <c r="P2005" s="109"/>
      <c r="Q2005" s="109"/>
      <c r="R2005" s="110"/>
      <c r="S2005" s="110"/>
    </row>
    <row r="2006" spans="15:19" ht="15.75" customHeight="1" x14ac:dyDescent="0.2">
      <c r="O2006" s="108"/>
      <c r="P2006" s="109"/>
      <c r="Q2006" s="109"/>
      <c r="R2006" s="110"/>
      <c r="S2006" s="110"/>
    </row>
    <row r="2007" spans="15:19" ht="15.75" customHeight="1" x14ac:dyDescent="0.2">
      <c r="O2007" s="108"/>
      <c r="P2007" s="109"/>
      <c r="Q2007" s="109"/>
      <c r="R2007" s="110"/>
      <c r="S2007" s="110"/>
    </row>
    <row r="2008" spans="15:19" ht="15.75" customHeight="1" x14ac:dyDescent="0.2">
      <c r="O2008" s="108"/>
      <c r="P2008" s="109"/>
      <c r="Q2008" s="109"/>
      <c r="R2008" s="110"/>
      <c r="S2008" s="110"/>
    </row>
    <row r="2009" spans="15:19" ht="15.75" customHeight="1" x14ac:dyDescent="0.2">
      <c r="O2009" s="108"/>
      <c r="P2009" s="109"/>
      <c r="Q2009" s="109"/>
      <c r="R2009" s="110"/>
      <c r="S2009" s="110"/>
    </row>
    <row r="2010" spans="15:19" ht="15.75" customHeight="1" x14ac:dyDescent="0.2">
      <c r="O2010" s="108"/>
      <c r="P2010" s="109"/>
      <c r="Q2010" s="109"/>
      <c r="R2010" s="110"/>
      <c r="S2010" s="110"/>
    </row>
    <row r="2011" spans="15:19" ht="15.75" customHeight="1" x14ac:dyDescent="0.2">
      <c r="O2011" s="108"/>
      <c r="P2011" s="109"/>
      <c r="Q2011" s="109"/>
      <c r="R2011" s="110"/>
      <c r="S2011" s="110"/>
    </row>
    <row r="2012" spans="15:19" ht="15.75" customHeight="1" x14ac:dyDescent="0.2">
      <c r="O2012" s="108"/>
      <c r="P2012" s="109"/>
      <c r="Q2012" s="109"/>
      <c r="R2012" s="110"/>
      <c r="S2012" s="110"/>
    </row>
    <row r="2013" spans="15:19" ht="15.75" customHeight="1" x14ac:dyDescent="0.2">
      <c r="O2013" s="108"/>
      <c r="P2013" s="109"/>
      <c r="Q2013" s="109"/>
      <c r="R2013" s="110"/>
      <c r="S2013" s="110"/>
    </row>
    <row r="2014" spans="15:19" ht="15.75" customHeight="1" x14ac:dyDescent="0.2">
      <c r="O2014" s="108"/>
      <c r="P2014" s="109"/>
      <c r="Q2014" s="109"/>
      <c r="R2014" s="110"/>
      <c r="S2014" s="110"/>
    </row>
    <row r="2015" spans="15:19" ht="15.75" customHeight="1" x14ac:dyDescent="0.2">
      <c r="O2015" s="108"/>
      <c r="P2015" s="109"/>
      <c r="Q2015" s="109"/>
      <c r="R2015" s="110"/>
      <c r="S2015" s="110"/>
    </row>
    <row r="2016" spans="15:19" ht="15.75" customHeight="1" x14ac:dyDescent="0.2">
      <c r="O2016" s="108"/>
      <c r="P2016" s="109"/>
      <c r="Q2016" s="109"/>
      <c r="R2016" s="110"/>
      <c r="S2016" s="110"/>
    </row>
    <row r="2017" spans="15:19" ht="15.75" customHeight="1" x14ac:dyDescent="0.2">
      <c r="O2017" s="108"/>
      <c r="P2017" s="109"/>
      <c r="Q2017" s="109"/>
      <c r="R2017" s="110"/>
      <c r="S2017" s="110"/>
    </row>
    <row r="2018" spans="15:19" ht="15.75" customHeight="1" x14ac:dyDescent="0.2">
      <c r="O2018" s="108"/>
      <c r="P2018" s="109"/>
      <c r="Q2018" s="109"/>
      <c r="R2018" s="110"/>
      <c r="S2018" s="110"/>
    </row>
    <row r="2019" spans="15:19" ht="15.75" customHeight="1" x14ac:dyDescent="0.2">
      <c r="O2019" s="108"/>
      <c r="P2019" s="109"/>
      <c r="Q2019" s="109"/>
      <c r="R2019" s="110"/>
      <c r="S2019" s="110"/>
    </row>
    <row r="2020" spans="15:19" ht="15.75" customHeight="1" x14ac:dyDescent="0.2">
      <c r="O2020" s="108"/>
      <c r="P2020" s="109"/>
      <c r="Q2020" s="109"/>
      <c r="R2020" s="110"/>
      <c r="S2020" s="110"/>
    </row>
    <row r="2021" spans="15:19" ht="15.75" customHeight="1" x14ac:dyDescent="0.2">
      <c r="O2021" s="108"/>
      <c r="P2021" s="109"/>
      <c r="Q2021" s="109"/>
      <c r="R2021" s="110"/>
      <c r="S2021" s="110"/>
    </row>
    <row r="2022" spans="15:19" ht="15.75" customHeight="1" x14ac:dyDescent="0.2">
      <c r="O2022" s="108"/>
      <c r="P2022" s="109"/>
      <c r="Q2022" s="109"/>
      <c r="R2022" s="110"/>
      <c r="S2022" s="110"/>
    </row>
    <row r="2023" spans="15:19" ht="15.75" customHeight="1" x14ac:dyDescent="0.2">
      <c r="O2023" s="108"/>
      <c r="P2023" s="109"/>
      <c r="Q2023" s="109"/>
      <c r="R2023" s="110"/>
      <c r="S2023" s="110"/>
    </row>
    <row r="2024" spans="15:19" ht="15.75" customHeight="1" x14ac:dyDescent="0.2">
      <c r="O2024" s="108"/>
      <c r="P2024" s="109"/>
      <c r="Q2024" s="109"/>
      <c r="R2024" s="110"/>
      <c r="S2024" s="110"/>
    </row>
    <row r="2025" spans="15:19" ht="15.75" customHeight="1" x14ac:dyDescent="0.2">
      <c r="O2025" s="108"/>
      <c r="P2025" s="109"/>
      <c r="Q2025" s="109"/>
      <c r="R2025" s="110"/>
      <c r="S2025" s="110"/>
    </row>
    <row r="2026" spans="15:19" ht="15.75" customHeight="1" x14ac:dyDescent="0.2">
      <c r="O2026" s="108"/>
      <c r="P2026" s="109"/>
      <c r="Q2026" s="109"/>
      <c r="R2026" s="110"/>
      <c r="S2026" s="110"/>
    </row>
    <row r="2027" spans="15:19" ht="15.75" customHeight="1" x14ac:dyDescent="0.2">
      <c r="O2027" s="108"/>
      <c r="P2027" s="109"/>
      <c r="Q2027" s="109"/>
      <c r="R2027" s="110"/>
      <c r="S2027" s="110"/>
    </row>
    <row r="2028" spans="15:19" ht="15.75" customHeight="1" x14ac:dyDescent="0.2">
      <c r="O2028" s="108"/>
      <c r="P2028" s="109"/>
      <c r="Q2028" s="109"/>
      <c r="R2028" s="110"/>
      <c r="S2028" s="110"/>
    </row>
    <row r="2029" spans="15:19" ht="15.75" customHeight="1" x14ac:dyDescent="0.2">
      <c r="O2029" s="108"/>
      <c r="P2029" s="109"/>
      <c r="Q2029" s="109"/>
      <c r="R2029" s="110"/>
      <c r="S2029" s="110"/>
    </row>
    <row r="2030" spans="15:19" ht="15.75" customHeight="1" x14ac:dyDescent="0.2">
      <c r="O2030" s="108"/>
      <c r="P2030" s="109"/>
      <c r="Q2030" s="109"/>
      <c r="R2030" s="110"/>
      <c r="S2030" s="110"/>
    </row>
    <row r="2031" spans="15:19" ht="15.75" customHeight="1" x14ac:dyDescent="0.2">
      <c r="O2031" s="108"/>
      <c r="P2031" s="109"/>
      <c r="Q2031" s="109"/>
      <c r="R2031" s="110"/>
      <c r="S2031" s="110"/>
    </row>
    <row r="2032" spans="15:19" ht="15.75" customHeight="1" x14ac:dyDescent="0.2">
      <c r="O2032" s="108"/>
      <c r="P2032" s="109"/>
      <c r="Q2032" s="109"/>
      <c r="R2032" s="110"/>
      <c r="S2032" s="110"/>
    </row>
    <row r="2033" spans="15:19" ht="15.75" customHeight="1" x14ac:dyDescent="0.2">
      <c r="O2033" s="108"/>
      <c r="P2033" s="109"/>
      <c r="Q2033" s="109"/>
      <c r="R2033" s="110"/>
      <c r="S2033" s="110"/>
    </row>
    <row r="2034" spans="15:19" ht="15.75" customHeight="1" x14ac:dyDescent="0.2">
      <c r="O2034" s="108"/>
      <c r="P2034" s="109"/>
      <c r="Q2034" s="109"/>
      <c r="R2034" s="110"/>
      <c r="S2034" s="110"/>
    </row>
    <row r="2035" spans="15:19" ht="15.75" customHeight="1" x14ac:dyDescent="0.2">
      <c r="O2035" s="108"/>
      <c r="P2035" s="109"/>
      <c r="Q2035" s="109"/>
      <c r="R2035" s="110"/>
      <c r="S2035" s="110"/>
    </row>
    <row r="2036" spans="15:19" ht="15.75" customHeight="1" x14ac:dyDescent="0.2">
      <c r="O2036" s="108"/>
      <c r="P2036" s="109"/>
      <c r="Q2036" s="109"/>
      <c r="R2036" s="110"/>
      <c r="S2036" s="110"/>
    </row>
    <row r="2037" spans="15:19" ht="15.75" customHeight="1" x14ac:dyDescent="0.2">
      <c r="O2037" s="108"/>
      <c r="P2037" s="109"/>
      <c r="Q2037" s="109"/>
      <c r="R2037" s="110"/>
      <c r="S2037" s="110"/>
    </row>
    <row r="2038" spans="15:19" ht="15.75" customHeight="1" x14ac:dyDescent="0.2">
      <c r="O2038" s="108"/>
      <c r="P2038" s="109"/>
      <c r="Q2038" s="109"/>
      <c r="R2038" s="110"/>
      <c r="S2038" s="110"/>
    </row>
    <row r="2039" spans="15:19" ht="15.75" customHeight="1" x14ac:dyDescent="0.2">
      <c r="O2039" s="108"/>
      <c r="P2039" s="109"/>
      <c r="Q2039" s="109"/>
      <c r="R2039" s="110"/>
      <c r="S2039" s="110"/>
    </row>
    <row r="2040" spans="15:19" ht="15.75" customHeight="1" x14ac:dyDescent="0.2">
      <c r="O2040" s="108"/>
      <c r="P2040" s="109"/>
      <c r="Q2040" s="109"/>
      <c r="R2040" s="110"/>
      <c r="S2040" s="110"/>
    </row>
    <row r="2041" spans="15:19" ht="15.75" customHeight="1" x14ac:dyDescent="0.2">
      <c r="O2041" s="108"/>
      <c r="P2041" s="109"/>
      <c r="Q2041" s="109"/>
      <c r="R2041" s="110"/>
      <c r="S2041" s="110"/>
    </row>
    <row r="2042" spans="15:19" ht="15.75" customHeight="1" x14ac:dyDescent="0.2">
      <c r="O2042" s="108"/>
      <c r="P2042" s="109"/>
      <c r="Q2042" s="109"/>
      <c r="R2042" s="110"/>
      <c r="S2042" s="110"/>
    </row>
    <row r="2043" spans="15:19" ht="15.75" customHeight="1" x14ac:dyDescent="0.2">
      <c r="O2043" s="108"/>
      <c r="P2043" s="109"/>
      <c r="Q2043" s="109"/>
      <c r="R2043" s="110"/>
      <c r="S2043" s="110"/>
    </row>
    <row r="2044" spans="15:19" ht="15.75" customHeight="1" x14ac:dyDescent="0.2">
      <c r="O2044" s="108"/>
      <c r="P2044" s="109"/>
      <c r="Q2044" s="109"/>
      <c r="R2044" s="110"/>
      <c r="S2044" s="110"/>
    </row>
    <row r="2045" spans="15:19" ht="15.75" customHeight="1" x14ac:dyDescent="0.2">
      <c r="O2045" s="108"/>
      <c r="P2045" s="109"/>
      <c r="Q2045" s="109"/>
      <c r="R2045" s="110"/>
      <c r="S2045" s="110"/>
    </row>
    <row r="2046" spans="15:19" ht="15.75" customHeight="1" x14ac:dyDescent="0.2">
      <c r="O2046" s="108"/>
      <c r="P2046" s="109"/>
      <c r="Q2046" s="109"/>
      <c r="R2046" s="110"/>
      <c r="S2046" s="110"/>
    </row>
    <row r="2047" spans="15:19" ht="15.75" customHeight="1" x14ac:dyDescent="0.2">
      <c r="O2047" s="108"/>
      <c r="P2047" s="109"/>
      <c r="Q2047" s="109"/>
      <c r="R2047" s="110"/>
      <c r="S2047" s="110"/>
    </row>
    <row r="2048" spans="15:19" ht="15.75" customHeight="1" x14ac:dyDescent="0.2">
      <c r="O2048" s="108"/>
      <c r="P2048" s="109"/>
      <c r="Q2048" s="109"/>
      <c r="R2048" s="110"/>
      <c r="S2048" s="110"/>
    </row>
    <row r="2049" spans="15:19" ht="15.75" customHeight="1" x14ac:dyDescent="0.2">
      <c r="O2049" s="108"/>
      <c r="P2049" s="109"/>
      <c r="Q2049" s="109"/>
      <c r="R2049" s="110"/>
      <c r="S2049" s="110"/>
    </row>
    <row r="2050" spans="15:19" ht="15.75" customHeight="1" x14ac:dyDescent="0.2">
      <c r="O2050" s="108"/>
      <c r="P2050" s="109"/>
      <c r="Q2050" s="109"/>
      <c r="R2050" s="110"/>
      <c r="S2050" s="110"/>
    </row>
    <row r="2051" spans="15:19" ht="15.75" customHeight="1" x14ac:dyDescent="0.2">
      <c r="O2051" s="108"/>
      <c r="P2051" s="109"/>
      <c r="Q2051" s="109"/>
      <c r="R2051" s="110"/>
      <c r="S2051" s="110"/>
    </row>
    <row r="2052" spans="15:19" ht="15.75" customHeight="1" x14ac:dyDescent="0.2">
      <c r="O2052" s="108"/>
      <c r="P2052" s="109"/>
      <c r="Q2052" s="109"/>
      <c r="R2052" s="110"/>
      <c r="S2052" s="110"/>
    </row>
    <row r="2053" spans="15:19" ht="15.75" customHeight="1" x14ac:dyDescent="0.2">
      <c r="O2053" s="108"/>
      <c r="P2053" s="109"/>
      <c r="Q2053" s="109"/>
      <c r="R2053" s="110"/>
      <c r="S2053" s="110"/>
    </row>
    <row r="2054" spans="15:19" ht="15.75" customHeight="1" x14ac:dyDescent="0.2">
      <c r="O2054" s="108"/>
      <c r="P2054" s="109"/>
      <c r="Q2054" s="109"/>
      <c r="R2054" s="110"/>
      <c r="S2054" s="110"/>
    </row>
    <row r="2055" spans="15:19" ht="15.75" customHeight="1" x14ac:dyDescent="0.2">
      <c r="O2055" s="108"/>
      <c r="P2055" s="109"/>
      <c r="Q2055" s="109"/>
      <c r="R2055" s="110"/>
      <c r="S2055" s="110"/>
    </row>
    <row r="2056" spans="15:19" ht="15.75" customHeight="1" x14ac:dyDescent="0.2">
      <c r="O2056" s="108"/>
      <c r="P2056" s="109"/>
      <c r="Q2056" s="109"/>
      <c r="R2056" s="110"/>
      <c r="S2056" s="110"/>
    </row>
    <row r="2057" spans="15:19" ht="15.75" customHeight="1" x14ac:dyDescent="0.2">
      <c r="O2057" s="108"/>
      <c r="P2057" s="109"/>
      <c r="Q2057" s="109"/>
      <c r="R2057" s="110"/>
      <c r="S2057" s="110"/>
    </row>
    <row r="2058" spans="15:19" ht="15.75" customHeight="1" x14ac:dyDescent="0.2">
      <c r="O2058" s="108"/>
      <c r="P2058" s="109"/>
      <c r="Q2058" s="109"/>
      <c r="R2058" s="110"/>
      <c r="S2058" s="110"/>
    </row>
    <row r="2059" spans="15:19" ht="15.75" customHeight="1" x14ac:dyDescent="0.2">
      <c r="O2059" s="108"/>
      <c r="P2059" s="109"/>
      <c r="Q2059" s="109"/>
      <c r="R2059" s="110"/>
      <c r="S2059" s="110"/>
    </row>
    <row r="2060" spans="15:19" ht="15.75" customHeight="1" x14ac:dyDescent="0.2">
      <c r="O2060" s="108"/>
      <c r="P2060" s="109"/>
      <c r="Q2060" s="109"/>
      <c r="R2060" s="110"/>
      <c r="S2060" s="110"/>
    </row>
    <row r="2061" spans="15:19" ht="15.75" customHeight="1" x14ac:dyDescent="0.2">
      <c r="O2061" s="108"/>
      <c r="P2061" s="109"/>
      <c r="Q2061" s="109"/>
      <c r="R2061" s="110"/>
      <c r="S2061" s="110"/>
    </row>
    <row r="2062" spans="15:19" ht="15.75" customHeight="1" x14ac:dyDescent="0.2">
      <c r="O2062" s="108"/>
      <c r="P2062" s="109"/>
      <c r="Q2062" s="109"/>
      <c r="R2062" s="110"/>
      <c r="S2062" s="110"/>
    </row>
    <row r="2063" spans="15:19" ht="15.75" customHeight="1" x14ac:dyDescent="0.2">
      <c r="O2063" s="108"/>
      <c r="P2063" s="109"/>
      <c r="Q2063" s="109"/>
      <c r="R2063" s="110"/>
      <c r="S2063" s="110"/>
    </row>
    <row r="2064" spans="15:19" ht="15.75" customHeight="1" x14ac:dyDescent="0.2">
      <c r="O2064" s="108"/>
      <c r="P2064" s="109"/>
      <c r="Q2064" s="109"/>
      <c r="R2064" s="110"/>
      <c r="S2064" s="110"/>
    </row>
    <row r="2065" spans="15:19" ht="15.75" customHeight="1" x14ac:dyDescent="0.2">
      <c r="O2065" s="108"/>
      <c r="P2065" s="109"/>
      <c r="Q2065" s="109"/>
      <c r="R2065" s="110"/>
      <c r="S2065" s="110"/>
    </row>
    <row r="2066" spans="15:19" ht="15.75" customHeight="1" x14ac:dyDescent="0.2">
      <c r="O2066" s="108"/>
      <c r="P2066" s="109"/>
      <c r="Q2066" s="109"/>
      <c r="R2066" s="110"/>
      <c r="S2066" s="110"/>
    </row>
    <row r="2067" spans="15:19" ht="15.75" customHeight="1" x14ac:dyDescent="0.2">
      <c r="O2067" s="108"/>
      <c r="P2067" s="109"/>
      <c r="Q2067" s="109"/>
      <c r="R2067" s="110"/>
      <c r="S2067" s="110"/>
    </row>
    <row r="2068" spans="15:19" ht="15.75" customHeight="1" x14ac:dyDescent="0.2">
      <c r="O2068" s="108"/>
      <c r="P2068" s="109"/>
      <c r="Q2068" s="109"/>
      <c r="R2068" s="110"/>
      <c r="S2068" s="110"/>
    </row>
    <row r="2069" spans="15:19" ht="15.75" customHeight="1" x14ac:dyDescent="0.2">
      <c r="O2069" s="108"/>
      <c r="P2069" s="109"/>
      <c r="Q2069" s="109"/>
      <c r="R2069" s="110"/>
      <c r="S2069" s="110"/>
    </row>
    <row r="2070" spans="15:19" ht="15.75" customHeight="1" x14ac:dyDescent="0.2">
      <c r="O2070" s="108"/>
      <c r="P2070" s="109"/>
      <c r="Q2070" s="109"/>
      <c r="R2070" s="110"/>
      <c r="S2070" s="110"/>
    </row>
    <row r="2071" spans="15:19" ht="15.75" customHeight="1" x14ac:dyDescent="0.2">
      <c r="O2071" s="108"/>
      <c r="P2071" s="109"/>
      <c r="Q2071" s="109"/>
      <c r="R2071" s="110"/>
      <c r="S2071" s="110"/>
    </row>
    <row r="2072" spans="15:19" ht="15.75" customHeight="1" x14ac:dyDescent="0.2">
      <c r="O2072" s="108"/>
      <c r="P2072" s="109"/>
      <c r="Q2072" s="109"/>
      <c r="R2072" s="110"/>
      <c r="S2072" s="110"/>
    </row>
    <row r="2073" spans="15:19" ht="15.75" customHeight="1" x14ac:dyDescent="0.2">
      <c r="O2073" s="108"/>
      <c r="P2073" s="109"/>
      <c r="Q2073" s="109"/>
      <c r="R2073" s="110"/>
      <c r="S2073" s="110"/>
    </row>
    <row r="2074" spans="15:19" ht="15.75" customHeight="1" x14ac:dyDescent="0.2">
      <c r="O2074" s="108"/>
      <c r="P2074" s="109"/>
      <c r="Q2074" s="109"/>
      <c r="R2074" s="110"/>
      <c r="S2074" s="110"/>
    </row>
    <row r="2075" spans="15:19" ht="15.75" customHeight="1" x14ac:dyDescent="0.2">
      <c r="O2075" s="108"/>
      <c r="P2075" s="109"/>
      <c r="Q2075" s="109"/>
      <c r="R2075" s="110"/>
      <c r="S2075" s="110"/>
    </row>
    <row r="2076" spans="15:19" ht="15.75" customHeight="1" x14ac:dyDescent="0.2">
      <c r="O2076" s="108"/>
      <c r="P2076" s="109"/>
      <c r="Q2076" s="109"/>
      <c r="R2076" s="110"/>
      <c r="S2076" s="110"/>
    </row>
    <row r="2077" spans="15:19" ht="15.75" customHeight="1" x14ac:dyDescent="0.2">
      <c r="O2077" s="108"/>
      <c r="P2077" s="109"/>
      <c r="Q2077" s="109"/>
      <c r="R2077" s="110"/>
      <c r="S2077" s="110"/>
    </row>
    <row r="2078" spans="15:19" ht="15.75" customHeight="1" x14ac:dyDescent="0.2">
      <c r="O2078" s="108"/>
      <c r="P2078" s="109"/>
      <c r="Q2078" s="109"/>
      <c r="R2078" s="110"/>
      <c r="S2078" s="110"/>
    </row>
    <row r="2079" spans="15:19" ht="15.75" customHeight="1" x14ac:dyDescent="0.2">
      <c r="O2079" s="108"/>
      <c r="P2079" s="109"/>
      <c r="Q2079" s="109"/>
      <c r="R2079" s="110"/>
      <c r="S2079" s="110"/>
    </row>
    <row r="2080" spans="15:19" ht="15.75" customHeight="1" x14ac:dyDescent="0.2">
      <c r="O2080" s="108"/>
      <c r="P2080" s="109"/>
      <c r="Q2080" s="109"/>
      <c r="R2080" s="110"/>
      <c r="S2080" s="110"/>
    </row>
    <row r="2081" spans="15:19" ht="15.75" customHeight="1" x14ac:dyDescent="0.2">
      <c r="O2081" s="108"/>
      <c r="P2081" s="109"/>
      <c r="Q2081" s="109"/>
      <c r="R2081" s="110"/>
      <c r="S2081" s="110"/>
    </row>
    <row r="2082" spans="15:19" ht="15.75" customHeight="1" x14ac:dyDescent="0.2">
      <c r="O2082" s="108"/>
      <c r="P2082" s="109"/>
      <c r="Q2082" s="109"/>
      <c r="R2082" s="110"/>
      <c r="S2082" s="110"/>
    </row>
    <row r="2083" spans="15:19" ht="15.75" customHeight="1" x14ac:dyDescent="0.2">
      <c r="O2083" s="108"/>
      <c r="P2083" s="109"/>
      <c r="Q2083" s="109"/>
      <c r="R2083" s="110"/>
      <c r="S2083" s="110"/>
    </row>
    <row r="2084" spans="15:19" ht="15.75" customHeight="1" x14ac:dyDescent="0.2">
      <c r="O2084" s="108"/>
      <c r="P2084" s="109"/>
      <c r="Q2084" s="109"/>
      <c r="R2084" s="110"/>
      <c r="S2084" s="110"/>
    </row>
    <row r="2085" spans="15:19" ht="15.75" customHeight="1" x14ac:dyDescent="0.2">
      <c r="O2085" s="108"/>
      <c r="P2085" s="109"/>
      <c r="Q2085" s="109"/>
      <c r="R2085" s="110"/>
      <c r="S2085" s="110"/>
    </row>
    <row r="2086" spans="15:19" ht="15.75" customHeight="1" x14ac:dyDescent="0.2">
      <c r="O2086" s="108"/>
      <c r="P2086" s="109"/>
      <c r="Q2086" s="109"/>
      <c r="R2086" s="110"/>
      <c r="S2086" s="110"/>
    </row>
    <row r="2087" spans="15:19" ht="15.75" customHeight="1" x14ac:dyDescent="0.2">
      <c r="O2087" s="108"/>
      <c r="P2087" s="109"/>
      <c r="Q2087" s="109"/>
      <c r="R2087" s="110"/>
      <c r="S2087" s="110"/>
    </row>
    <row r="2088" spans="15:19" ht="15.75" customHeight="1" x14ac:dyDescent="0.2">
      <c r="O2088" s="108"/>
      <c r="P2088" s="109"/>
      <c r="Q2088" s="109"/>
      <c r="R2088" s="110"/>
      <c r="S2088" s="110"/>
    </row>
    <row r="2089" spans="15:19" ht="15.75" customHeight="1" x14ac:dyDescent="0.2">
      <c r="O2089" s="108"/>
      <c r="P2089" s="109"/>
      <c r="Q2089" s="109"/>
      <c r="R2089" s="110"/>
      <c r="S2089" s="110"/>
    </row>
    <row r="2090" spans="15:19" ht="15.75" customHeight="1" x14ac:dyDescent="0.2">
      <c r="O2090" s="108"/>
      <c r="P2090" s="109"/>
      <c r="Q2090" s="109"/>
      <c r="R2090" s="110"/>
      <c r="S2090" s="110"/>
    </row>
    <row r="2091" spans="15:19" ht="15.75" customHeight="1" x14ac:dyDescent="0.2">
      <c r="O2091" s="108"/>
      <c r="P2091" s="109"/>
      <c r="Q2091" s="109"/>
      <c r="R2091" s="110"/>
      <c r="S2091" s="110"/>
    </row>
    <row r="2092" spans="15:19" ht="15.75" customHeight="1" x14ac:dyDescent="0.2">
      <c r="O2092" s="108"/>
      <c r="P2092" s="109"/>
      <c r="Q2092" s="109"/>
      <c r="R2092" s="110"/>
      <c r="S2092" s="110"/>
    </row>
    <row r="2093" spans="15:19" ht="15.75" customHeight="1" x14ac:dyDescent="0.2">
      <c r="O2093" s="108"/>
      <c r="P2093" s="109"/>
      <c r="Q2093" s="109"/>
      <c r="R2093" s="110"/>
      <c r="S2093" s="110"/>
    </row>
    <row r="2094" spans="15:19" ht="15.75" customHeight="1" x14ac:dyDescent="0.2">
      <c r="O2094" s="108"/>
      <c r="P2094" s="109"/>
      <c r="Q2094" s="109"/>
      <c r="R2094" s="110"/>
      <c r="S2094" s="110"/>
    </row>
    <row r="2095" spans="15:19" ht="15.75" customHeight="1" x14ac:dyDescent="0.2">
      <c r="O2095" s="108"/>
      <c r="P2095" s="109"/>
      <c r="Q2095" s="109"/>
      <c r="R2095" s="110"/>
      <c r="S2095" s="110"/>
    </row>
    <row r="2096" spans="15:19" ht="15.75" customHeight="1" x14ac:dyDescent="0.2">
      <c r="O2096" s="108"/>
      <c r="P2096" s="109"/>
      <c r="Q2096" s="109"/>
      <c r="R2096" s="110"/>
      <c r="S2096" s="110"/>
    </row>
    <row r="2097" spans="15:19" ht="15.75" customHeight="1" x14ac:dyDescent="0.2">
      <c r="O2097" s="108"/>
      <c r="P2097" s="109"/>
      <c r="Q2097" s="109"/>
      <c r="R2097" s="110"/>
      <c r="S2097" s="110"/>
    </row>
    <row r="2098" spans="15:19" ht="15.75" customHeight="1" x14ac:dyDescent="0.2">
      <c r="O2098" s="108"/>
      <c r="P2098" s="109"/>
      <c r="Q2098" s="109"/>
      <c r="R2098" s="110"/>
      <c r="S2098" s="110"/>
    </row>
    <row r="2099" spans="15:19" ht="15.75" customHeight="1" x14ac:dyDescent="0.2">
      <c r="O2099" s="108"/>
      <c r="P2099" s="109"/>
      <c r="Q2099" s="109"/>
      <c r="R2099" s="110"/>
      <c r="S2099" s="110"/>
    </row>
    <row r="2100" spans="15:19" ht="15.75" customHeight="1" x14ac:dyDescent="0.2">
      <c r="O2100" s="108"/>
      <c r="P2100" s="109"/>
      <c r="Q2100" s="109"/>
      <c r="R2100" s="110"/>
      <c r="S2100" s="110"/>
    </row>
    <row r="2101" spans="15:19" ht="15.75" customHeight="1" x14ac:dyDescent="0.2">
      <c r="O2101" s="108"/>
      <c r="P2101" s="109"/>
      <c r="Q2101" s="109"/>
      <c r="R2101" s="110"/>
      <c r="S2101" s="110"/>
    </row>
    <row r="2102" spans="15:19" ht="15.75" customHeight="1" x14ac:dyDescent="0.2">
      <c r="O2102" s="108"/>
      <c r="P2102" s="109"/>
      <c r="Q2102" s="109"/>
      <c r="R2102" s="110"/>
      <c r="S2102" s="110"/>
    </row>
    <row r="2103" spans="15:19" ht="15.75" customHeight="1" x14ac:dyDescent="0.2">
      <c r="O2103" s="108"/>
      <c r="P2103" s="109"/>
      <c r="Q2103" s="109"/>
      <c r="R2103" s="110"/>
      <c r="S2103" s="110"/>
    </row>
    <row r="2104" spans="15:19" ht="15.75" customHeight="1" x14ac:dyDescent="0.2">
      <c r="O2104" s="108"/>
      <c r="P2104" s="109"/>
      <c r="Q2104" s="109"/>
      <c r="R2104" s="110"/>
      <c r="S2104" s="110"/>
    </row>
    <row r="2105" spans="15:19" ht="15.75" customHeight="1" x14ac:dyDescent="0.2">
      <c r="O2105" s="108"/>
      <c r="P2105" s="109"/>
      <c r="Q2105" s="109"/>
      <c r="R2105" s="110"/>
      <c r="S2105" s="110"/>
    </row>
    <row r="2106" spans="15:19" ht="15.75" customHeight="1" x14ac:dyDescent="0.2">
      <c r="O2106" s="108"/>
      <c r="P2106" s="109"/>
      <c r="Q2106" s="109"/>
      <c r="R2106" s="110"/>
      <c r="S2106" s="110"/>
    </row>
    <row r="2107" spans="15:19" ht="15.75" customHeight="1" x14ac:dyDescent="0.2">
      <c r="O2107" s="108"/>
      <c r="P2107" s="109"/>
      <c r="Q2107" s="109"/>
      <c r="R2107" s="110"/>
      <c r="S2107" s="110"/>
    </row>
    <row r="2108" spans="15:19" ht="15.75" customHeight="1" x14ac:dyDescent="0.2">
      <c r="O2108" s="108"/>
      <c r="P2108" s="109"/>
      <c r="Q2108" s="109"/>
      <c r="R2108" s="110"/>
      <c r="S2108" s="110"/>
    </row>
    <row r="2109" spans="15:19" ht="15.75" customHeight="1" x14ac:dyDescent="0.2">
      <c r="O2109" s="108"/>
      <c r="P2109" s="109"/>
      <c r="Q2109" s="109"/>
      <c r="R2109" s="110"/>
      <c r="S2109" s="110"/>
    </row>
    <row r="2110" spans="15:19" ht="15.75" customHeight="1" x14ac:dyDescent="0.2">
      <c r="O2110" s="108"/>
      <c r="P2110" s="109"/>
      <c r="Q2110" s="109"/>
      <c r="R2110" s="110"/>
      <c r="S2110" s="110"/>
    </row>
    <row r="2111" spans="15:19" ht="15.75" customHeight="1" x14ac:dyDescent="0.2">
      <c r="O2111" s="108"/>
      <c r="P2111" s="109"/>
      <c r="Q2111" s="109"/>
      <c r="R2111" s="110"/>
      <c r="S2111" s="110"/>
    </row>
    <row r="2112" spans="15:19" ht="15.75" customHeight="1" x14ac:dyDescent="0.2">
      <c r="O2112" s="108"/>
      <c r="P2112" s="109"/>
      <c r="Q2112" s="109"/>
      <c r="R2112" s="110"/>
      <c r="S2112" s="110"/>
    </row>
    <row r="2113" spans="15:19" ht="15.75" customHeight="1" x14ac:dyDescent="0.2">
      <c r="O2113" s="108"/>
      <c r="P2113" s="109"/>
      <c r="Q2113" s="109"/>
      <c r="R2113" s="110"/>
      <c r="S2113" s="110"/>
    </row>
    <row r="2114" spans="15:19" ht="15.75" customHeight="1" x14ac:dyDescent="0.2">
      <c r="O2114" s="108"/>
      <c r="P2114" s="109"/>
      <c r="Q2114" s="109"/>
      <c r="R2114" s="110"/>
      <c r="S2114" s="110"/>
    </row>
    <row r="2115" spans="15:19" ht="15.75" customHeight="1" x14ac:dyDescent="0.2">
      <c r="O2115" s="108"/>
      <c r="P2115" s="109"/>
      <c r="Q2115" s="109"/>
      <c r="R2115" s="110"/>
      <c r="S2115" s="110"/>
    </row>
    <row r="2116" spans="15:19" ht="15.75" customHeight="1" x14ac:dyDescent="0.2">
      <c r="O2116" s="108"/>
      <c r="P2116" s="109"/>
      <c r="Q2116" s="109"/>
      <c r="R2116" s="110"/>
      <c r="S2116" s="110"/>
    </row>
    <row r="2117" spans="15:19" ht="15.75" customHeight="1" x14ac:dyDescent="0.2">
      <c r="O2117" s="108"/>
      <c r="P2117" s="109"/>
      <c r="Q2117" s="109"/>
      <c r="R2117" s="110"/>
      <c r="S2117" s="110"/>
    </row>
    <row r="2118" spans="15:19" ht="15.75" customHeight="1" x14ac:dyDescent="0.2">
      <c r="O2118" s="108"/>
      <c r="P2118" s="109"/>
      <c r="Q2118" s="109"/>
      <c r="R2118" s="110"/>
      <c r="S2118" s="110"/>
    </row>
    <row r="2119" spans="15:19" ht="15.75" customHeight="1" x14ac:dyDescent="0.2">
      <c r="O2119" s="108"/>
      <c r="P2119" s="109"/>
      <c r="Q2119" s="109"/>
      <c r="R2119" s="110"/>
      <c r="S2119" s="110"/>
    </row>
    <row r="2120" spans="15:19" ht="15.75" customHeight="1" x14ac:dyDescent="0.2">
      <c r="O2120" s="108"/>
      <c r="P2120" s="109"/>
      <c r="Q2120" s="109"/>
      <c r="R2120" s="110"/>
      <c r="S2120" s="110"/>
    </row>
    <row r="2121" spans="15:19" ht="15.75" customHeight="1" x14ac:dyDescent="0.2">
      <c r="O2121" s="108"/>
      <c r="P2121" s="109"/>
      <c r="Q2121" s="109"/>
      <c r="R2121" s="110"/>
      <c r="S2121" s="110"/>
    </row>
    <row r="2122" spans="15:19" ht="15.75" customHeight="1" x14ac:dyDescent="0.2">
      <c r="O2122" s="108"/>
      <c r="P2122" s="109"/>
      <c r="Q2122" s="109"/>
      <c r="R2122" s="110"/>
      <c r="S2122" s="110"/>
    </row>
    <row r="2123" spans="15:19" ht="15.75" customHeight="1" x14ac:dyDescent="0.2">
      <c r="O2123" s="108"/>
      <c r="P2123" s="109"/>
      <c r="Q2123" s="109"/>
      <c r="R2123" s="110"/>
      <c r="S2123" s="110"/>
    </row>
    <row r="2124" spans="15:19" ht="15.75" customHeight="1" x14ac:dyDescent="0.2">
      <c r="O2124" s="108"/>
      <c r="P2124" s="109"/>
      <c r="Q2124" s="109"/>
      <c r="R2124" s="110"/>
      <c r="S2124" s="110"/>
    </row>
    <row r="2125" spans="15:19" ht="15.75" customHeight="1" x14ac:dyDescent="0.2">
      <c r="O2125" s="108"/>
      <c r="P2125" s="109"/>
      <c r="Q2125" s="109"/>
      <c r="R2125" s="110"/>
      <c r="S2125" s="110"/>
    </row>
    <row r="2126" spans="15:19" ht="15.75" customHeight="1" x14ac:dyDescent="0.2">
      <c r="O2126" s="108"/>
      <c r="P2126" s="109"/>
      <c r="Q2126" s="109"/>
      <c r="R2126" s="110"/>
      <c r="S2126" s="110"/>
    </row>
    <row r="2127" spans="15:19" ht="15.75" customHeight="1" x14ac:dyDescent="0.2">
      <c r="O2127" s="108"/>
      <c r="P2127" s="109"/>
      <c r="Q2127" s="109"/>
      <c r="R2127" s="110"/>
      <c r="S2127" s="110"/>
    </row>
    <row r="2128" spans="15:19" ht="15.75" customHeight="1" x14ac:dyDescent="0.2">
      <c r="O2128" s="108"/>
      <c r="P2128" s="109"/>
      <c r="Q2128" s="109"/>
      <c r="R2128" s="110"/>
      <c r="S2128" s="110"/>
    </row>
    <row r="2129" spans="15:19" ht="15.75" customHeight="1" x14ac:dyDescent="0.2">
      <c r="O2129" s="108"/>
      <c r="P2129" s="109"/>
      <c r="Q2129" s="109"/>
      <c r="R2129" s="110"/>
      <c r="S2129" s="110"/>
    </row>
    <row r="2130" spans="15:19" ht="15.75" customHeight="1" x14ac:dyDescent="0.2">
      <c r="O2130" s="108"/>
      <c r="P2130" s="109"/>
      <c r="Q2130" s="109"/>
      <c r="R2130" s="110"/>
      <c r="S2130" s="110"/>
    </row>
    <row r="2131" spans="15:19" ht="15.75" customHeight="1" x14ac:dyDescent="0.2">
      <c r="O2131" s="108"/>
      <c r="P2131" s="109"/>
      <c r="Q2131" s="109"/>
      <c r="R2131" s="110"/>
      <c r="S2131" s="110"/>
    </row>
    <row r="2132" spans="15:19" ht="15.75" customHeight="1" x14ac:dyDescent="0.2">
      <c r="O2132" s="108"/>
      <c r="P2132" s="109"/>
      <c r="Q2132" s="109"/>
      <c r="R2132" s="110"/>
      <c r="S2132" s="110"/>
    </row>
    <row r="2133" spans="15:19" ht="15.75" customHeight="1" x14ac:dyDescent="0.2">
      <c r="O2133" s="108"/>
      <c r="P2133" s="109"/>
      <c r="Q2133" s="109"/>
      <c r="R2133" s="110"/>
      <c r="S2133" s="110"/>
    </row>
    <row r="2134" spans="15:19" ht="15.75" customHeight="1" x14ac:dyDescent="0.2">
      <c r="O2134" s="108"/>
      <c r="P2134" s="109"/>
      <c r="Q2134" s="109"/>
      <c r="R2134" s="110"/>
      <c r="S2134" s="110"/>
    </row>
    <row r="2135" spans="15:19" ht="15.75" customHeight="1" x14ac:dyDescent="0.2">
      <c r="O2135" s="108"/>
      <c r="P2135" s="109"/>
      <c r="Q2135" s="109"/>
      <c r="R2135" s="110"/>
      <c r="S2135" s="110"/>
    </row>
    <row r="2136" spans="15:19" ht="15.75" customHeight="1" x14ac:dyDescent="0.2">
      <c r="O2136" s="108"/>
      <c r="P2136" s="109"/>
      <c r="Q2136" s="109"/>
      <c r="R2136" s="110"/>
      <c r="S2136" s="110"/>
    </row>
    <row r="2137" spans="15:19" ht="15.75" customHeight="1" x14ac:dyDescent="0.2">
      <c r="O2137" s="108"/>
      <c r="P2137" s="109"/>
      <c r="Q2137" s="109"/>
      <c r="R2137" s="110"/>
      <c r="S2137" s="110"/>
    </row>
    <row r="2138" spans="15:19" ht="15.75" customHeight="1" x14ac:dyDescent="0.2">
      <c r="O2138" s="108"/>
      <c r="P2138" s="109"/>
      <c r="Q2138" s="109"/>
      <c r="R2138" s="110"/>
      <c r="S2138" s="110"/>
    </row>
    <row r="2139" spans="15:19" ht="15.75" customHeight="1" x14ac:dyDescent="0.2">
      <c r="O2139" s="108"/>
      <c r="P2139" s="109"/>
      <c r="Q2139" s="109"/>
      <c r="R2139" s="110"/>
      <c r="S2139" s="110"/>
    </row>
    <row r="2140" spans="15:19" ht="15.75" customHeight="1" x14ac:dyDescent="0.2">
      <c r="O2140" s="108"/>
      <c r="P2140" s="109"/>
      <c r="Q2140" s="109"/>
      <c r="R2140" s="110"/>
      <c r="S2140" s="110"/>
    </row>
    <row r="2141" spans="15:19" ht="15.75" customHeight="1" x14ac:dyDescent="0.2">
      <c r="O2141" s="108"/>
      <c r="P2141" s="109"/>
      <c r="Q2141" s="109"/>
      <c r="R2141" s="110"/>
      <c r="S2141" s="110"/>
    </row>
    <row r="2142" spans="15:19" ht="15.75" customHeight="1" x14ac:dyDescent="0.2">
      <c r="O2142" s="108"/>
      <c r="P2142" s="109"/>
      <c r="Q2142" s="109"/>
      <c r="R2142" s="110"/>
      <c r="S2142" s="110"/>
    </row>
    <row r="2143" spans="15:19" ht="15.75" customHeight="1" x14ac:dyDescent="0.2">
      <c r="O2143" s="108"/>
      <c r="P2143" s="109"/>
      <c r="Q2143" s="109"/>
      <c r="R2143" s="110"/>
      <c r="S2143" s="110"/>
    </row>
    <row r="2144" spans="15:19" ht="15.75" customHeight="1" x14ac:dyDescent="0.2">
      <c r="O2144" s="108"/>
      <c r="P2144" s="109"/>
      <c r="Q2144" s="109"/>
      <c r="R2144" s="110"/>
      <c r="S2144" s="110"/>
    </row>
    <row r="2145" spans="15:19" ht="15.75" customHeight="1" x14ac:dyDescent="0.2">
      <c r="O2145" s="108"/>
      <c r="P2145" s="109"/>
      <c r="Q2145" s="109"/>
      <c r="R2145" s="110"/>
      <c r="S2145" s="110"/>
    </row>
    <row r="2146" spans="15:19" ht="15.75" customHeight="1" x14ac:dyDescent="0.2">
      <c r="O2146" s="108"/>
      <c r="P2146" s="109"/>
      <c r="Q2146" s="109"/>
      <c r="R2146" s="110"/>
      <c r="S2146" s="110"/>
    </row>
    <row r="2147" spans="15:19" ht="15.75" customHeight="1" x14ac:dyDescent="0.2">
      <c r="O2147" s="108"/>
      <c r="P2147" s="109"/>
      <c r="Q2147" s="109"/>
      <c r="R2147" s="110"/>
      <c r="S2147" s="110"/>
    </row>
    <row r="2148" spans="15:19" ht="15.75" customHeight="1" x14ac:dyDescent="0.2">
      <c r="O2148" s="108"/>
      <c r="P2148" s="109"/>
      <c r="Q2148" s="109"/>
      <c r="R2148" s="110"/>
      <c r="S2148" s="110"/>
    </row>
    <row r="2149" spans="15:19" ht="15.75" customHeight="1" x14ac:dyDescent="0.2">
      <c r="O2149" s="108"/>
      <c r="P2149" s="109"/>
      <c r="Q2149" s="109"/>
      <c r="R2149" s="110"/>
      <c r="S2149" s="110"/>
    </row>
    <row r="2150" spans="15:19" ht="15.75" customHeight="1" x14ac:dyDescent="0.2">
      <c r="O2150" s="108"/>
      <c r="P2150" s="109"/>
      <c r="Q2150" s="109"/>
      <c r="R2150" s="110"/>
      <c r="S2150" s="110"/>
    </row>
    <row r="2151" spans="15:19" ht="15.75" customHeight="1" x14ac:dyDescent="0.2">
      <c r="O2151" s="108"/>
      <c r="P2151" s="109"/>
      <c r="Q2151" s="109"/>
      <c r="R2151" s="110"/>
      <c r="S2151" s="110"/>
    </row>
    <row r="2152" spans="15:19" ht="15.75" customHeight="1" x14ac:dyDescent="0.2">
      <c r="O2152" s="108"/>
      <c r="P2152" s="109"/>
      <c r="Q2152" s="109"/>
      <c r="R2152" s="110"/>
      <c r="S2152" s="110"/>
    </row>
    <row r="2153" spans="15:19" ht="15.75" customHeight="1" x14ac:dyDescent="0.2">
      <c r="O2153" s="108"/>
      <c r="P2153" s="109"/>
      <c r="Q2153" s="109"/>
      <c r="R2153" s="110"/>
      <c r="S2153" s="110"/>
    </row>
    <row r="2154" spans="15:19" ht="15.75" customHeight="1" x14ac:dyDescent="0.2">
      <c r="O2154" s="108"/>
      <c r="P2154" s="109"/>
      <c r="Q2154" s="109"/>
      <c r="R2154" s="110"/>
      <c r="S2154" s="110"/>
    </row>
    <row r="2155" spans="15:19" ht="15.75" customHeight="1" x14ac:dyDescent="0.2">
      <c r="O2155" s="108"/>
      <c r="P2155" s="109"/>
      <c r="Q2155" s="109"/>
      <c r="R2155" s="110"/>
      <c r="S2155" s="110"/>
    </row>
    <row r="2156" spans="15:19" ht="15.75" customHeight="1" x14ac:dyDescent="0.2">
      <c r="O2156" s="108"/>
      <c r="P2156" s="109"/>
      <c r="Q2156" s="109"/>
      <c r="R2156" s="110"/>
      <c r="S2156" s="110"/>
    </row>
    <row r="2157" spans="15:19" ht="15.75" customHeight="1" x14ac:dyDescent="0.2">
      <c r="O2157" s="108"/>
      <c r="P2157" s="109"/>
      <c r="Q2157" s="109"/>
      <c r="R2157" s="110"/>
      <c r="S2157" s="110"/>
    </row>
    <row r="2158" spans="15:19" ht="15.75" customHeight="1" x14ac:dyDescent="0.2">
      <c r="O2158" s="108"/>
      <c r="P2158" s="109"/>
      <c r="Q2158" s="109"/>
      <c r="R2158" s="110"/>
      <c r="S2158" s="110"/>
    </row>
    <row r="2159" spans="15:19" ht="15.75" customHeight="1" x14ac:dyDescent="0.2">
      <c r="O2159" s="108"/>
      <c r="P2159" s="109"/>
      <c r="Q2159" s="109"/>
      <c r="R2159" s="110"/>
      <c r="S2159" s="110"/>
    </row>
    <row r="2160" spans="15:19" ht="15.75" customHeight="1" x14ac:dyDescent="0.2">
      <c r="O2160" s="108"/>
      <c r="P2160" s="109"/>
      <c r="Q2160" s="109"/>
      <c r="R2160" s="110"/>
      <c r="S2160" s="110"/>
    </row>
    <row r="2161" spans="15:19" ht="15.75" customHeight="1" x14ac:dyDescent="0.2">
      <c r="O2161" s="108"/>
      <c r="P2161" s="109"/>
      <c r="Q2161" s="109"/>
      <c r="R2161" s="110"/>
      <c r="S2161" s="110"/>
    </row>
    <row r="2162" spans="15:19" ht="15.75" customHeight="1" x14ac:dyDescent="0.2">
      <c r="O2162" s="108"/>
      <c r="P2162" s="109"/>
      <c r="Q2162" s="109"/>
      <c r="R2162" s="110"/>
      <c r="S2162" s="110"/>
    </row>
    <row r="2163" spans="15:19" ht="15.75" customHeight="1" x14ac:dyDescent="0.2">
      <c r="O2163" s="108"/>
      <c r="P2163" s="109"/>
      <c r="Q2163" s="109"/>
      <c r="R2163" s="110"/>
      <c r="S2163" s="110"/>
    </row>
    <row r="2164" spans="15:19" ht="15.75" customHeight="1" x14ac:dyDescent="0.2">
      <c r="O2164" s="108"/>
      <c r="P2164" s="109"/>
      <c r="Q2164" s="109"/>
      <c r="R2164" s="110"/>
      <c r="S2164" s="110"/>
    </row>
    <row r="2165" spans="15:19" ht="15.75" customHeight="1" x14ac:dyDescent="0.2">
      <c r="O2165" s="108"/>
      <c r="P2165" s="109"/>
      <c r="Q2165" s="109"/>
      <c r="R2165" s="110"/>
      <c r="S2165" s="110"/>
    </row>
    <row r="2166" spans="15:19" ht="15.75" customHeight="1" x14ac:dyDescent="0.2">
      <c r="O2166" s="108"/>
      <c r="P2166" s="109"/>
      <c r="Q2166" s="109"/>
      <c r="R2166" s="110"/>
      <c r="S2166" s="110"/>
    </row>
    <row r="2167" spans="15:19" ht="15.75" customHeight="1" x14ac:dyDescent="0.2">
      <c r="O2167" s="108"/>
      <c r="P2167" s="109"/>
      <c r="Q2167" s="109"/>
      <c r="R2167" s="110"/>
      <c r="S2167" s="110"/>
    </row>
    <row r="2168" spans="15:19" ht="15.75" customHeight="1" x14ac:dyDescent="0.2">
      <c r="O2168" s="108"/>
      <c r="P2168" s="109"/>
      <c r="Q2168" s="109"/>
      <c r="R2168" s="110"/>
      <c r="S2168" s="110"/>
    </row>
    <row r="2169" spans="15:19" ht="15.75" customHeight="1" x14ac:dyDescent="0.2">
      <c r="O2169" s="108"/>
      <c r="P2169" s="109"/>
      <c r="Q2169" s="109"/>
      <c r="R2169" s="110"/>
      <c r="S2169" s="110"/>
    </row>
    <row r="2170" spans="15:19" ht="15.75" customHeight="1" x14ac:dyDescent="0.2">
      <c r="O2170" s="108"/>
      <c r="P2170" s="109"/>
      <c r="Q2170" s="109"/>
      <c r="R2170" s="110"/>
      <c r="S2170" s="110"/>
    </row>
    <row r="2171" spans="15:19" ht="15.75" customHeight="1" x14ac:dyDescent="0.2">
      <c r="O2171" s="108"/>
      <c r="P2171" s="109"/>
      <c r="Q2171" s="109"/>
      <c r="R2171" s="110"/>
      <c r="S2171" s="110"/>
    </row>
    <row r="2172" spans="15:19" ht="15.75" customHeight="1" x14ac:dyDescent="0.2">
      <c r="O2172" s="108"/>
      <c r="P2172" s="109"/>
      <c r="Q2172" s="109"/>
      <c r="R2172" s="110"/>
      <c r="S2172" s="110"/>
    </row>
    <row r="2173" spans="15:19" ht="15.75" customHeight="1" x14ac:dyDescent="0.2">
      <c r="O2173" s="108"/>
      <c r="P2173" s="109"/>
      <c r="Q2173" s="109"/>
      <c r="R2173" s="110"/>
      <c r="S2173" s="110"/>
    </row>
    <row r="2174" spans="15:19" ht="15.75" customHeight="1" x14ac:dyDescent="0.2">
      <c r="O2174" s="108"/>
      <c r="P2174" s="109"/>
      <c r="Q2174" s="109"/>
      <c r="R2174" s="110"/>
      <c r="S2174" s="110"/>
    </row>
    <row r="2175" spans="15:19" ht="15.75" customHeight="1" x14ac:dyDescent="0.2">
      <c r="O2175" s="108"/>
      <c r="P2175" s="109"/>
      <c r="Q2175" s="109"/>
      <c r="R2175" s="110"/>
      <c r="S2175" s="110"/>
    </row>
    <row r="2176" spans="15:19" ht="15.75" customHeight="1" x14ac:dyDescent="0.2">
      <c r="O2176" s="108"/>
      <c r="P2176" s="109"/>
      <c r="Q2176" s="109"/>
      <c r="R2176" s="110"/>
      <c r="S2176" s="110"/>
    </row>
    <row r="2177" spans="15:19" ht="15.75" customHeight="1" x14ac:dyDescent="0.2">
      <c r="O2177" s="108"/>
      <c r="P2177" s="109"/>
      <c r="Q2177" s="109"/>
      <c r="R2177" s="110"/>
      <c r="S2177" s="110"/>
    </row>
    <row r="2178" spans="15:19" ht="15.75" customHeight="1" x14ac:dyDescent="0.2">
      <c r="O2178" s="108"/>
      <c r="P2178" s="109"/>
      <c r="Q2178" s="109"/>
      <c r="R2178" s="110"/>
      <c r="S2178" s="110"/>
    </row>
    <row r="2179" spans="15:19" ht="15.75" customHeight="1" x14ac:dyDescent="0.2">
      <c r="O2179" s="108"/>
      <c r="P2179" s="109"/>
      <c r="Q2179" s="109"/>
      <c r="R2179" s="110"/>
      <c r="S2179" s="110"/>
    </row>
    <row r="2180" spans="15:19" ht="15.75" customHeight="1" x14ac:dyDescent="0.2">
      <c r="O2180" s="108"/>
      <c r="P2180" s="109"/>
      <c r="Q2180" s="109"/>
      <c r="R2180" s="110"/>
      <c r="S2180" s="110"/>
    </row>
    <row r="2181" spans="15:19" ht="15.75" customHeight="1" x14ac:dyDescent="0.2">
      <c r="O2181" s="108"/>
      <c r="P2181" s="109"/>
      <c r="Q2181" s="109"/>
      <c r="R2181" s="110"/>
      <c r="S2181" s="110"/>
    </row>
    <row r="2182" spans="15:19" ht="15.75" customHeight="1" x14ac:dyDescent="0.2">
      <c r="O2182" s="108"/>
      <c r="P2182" s="109"/>
      <c r="Q2182" s="109"/>
      <c r="R2182" s="110"/>
      <c r="S2182" s="110"/>
    </row>
    <row r="2183" spans="15:19" ht="15.75" customHeight="1" x14ac:dyDescent="0.2">
      <c r="O2183" s="108"/>
      <c r="P2183" s="109"/>
      <c r="Q2183" s="109"/>
      <c r="R2183" s="110"/>
      <c r="S2183" s="110"/>
    </row>
    <row r="2184" spans="15:19" ht="15.75" customHeight="1" x14ac:dyDescent="0.2">
      <c r="O2184" s="108"/>
      <c r="P2184" s="109"/>
      <c r="Q2184" s="109"/>
      <c r="R2184" s="110"/>
      <c r="S2184" s="110"/>
    </row>
    <row r="2185" spans="15:19" ht="15.75" customHeight="1" x14ac:dyDescent="0.2">
      <c r="O2185" s="108"/>
      <c r="P2185" s="109"/>
      <c r="Q2185" s="109"/>
      <c r="R2185" s="110"/>
      <c r="S2185" s="110"/>
    </row>
    <row r="2186" spans="15:19" ht="15.75" customHeight="1" x14ac:dyDescent="0.2">
      <c r="O2186" s="108"/>
      <c r="P2186" s="109"/>
      <c r="Q2186" s="109"/>
      <c r="R2186" s="110"/>
      <c r="S2186" s="110"/>
    </row>
    <row r="2187" spans="15:19" ht="15.75" customHeight="1" x14ac:dyDescent="0.2">
      <c r="O2187" s="108"/>
      <c r="P2187" s="109"/>
      <c r="Q2187" s="109"/>
      <c r="R2187" s="110"/>
      <c r="S2187" s="110"/>
    </row>
    <row r="2188" spans="15:19" ht="15.75" customHeight="1" x14ac:dyDescent="0.2">
      <c r="O2188" s="108"/>
      <c r="P2188" s="109"/>
      <c r="Q2188" s="109"/>
      <c r="R2188" s="110"/>
      <c r="S2188" s="110"/>
    </row>
    <row r="2189" spans="15:19" ht="15.75" customHeight="1" x14ac:dyDescent="0.2">
      <c r="O2189" s="108"/>
      <c r="P2189" s="109"/>
      <c r="Q2189" s="109"/>
      <c r="R2189" s="110"/>
      <c r="S2189" s="110"/>
    </row>
    <row r="2190" spans="15:19" ht="15.75" customHeight="1" x14ac:dyDescent="0.2">
      <c r="O2190" s="108"/>
      <c r="P2190" s="109"/>
      <c r="Q2190" s="109"/>
      <c r="R2190" s="110"/>
      <c r="S2190" s="110"/>
    </row>
    <row r="2191" spans="15:19" ht="15.75" customHeight="1" x14ac:dyDescent="0.2">
      <c r="O2191" s="108"/>
      <c r="P2191" s="109"/>
      <c r="Q2191" s="109"/>
      <c r="R2191" s="110"/>
      <c r="S2191" s="110"/>
    </row>
    <row r="2192" spans="15:19" ht="15.75" customHeight="1" x14ac:dyDescent="0.2">
      <c r="O2192" s="108"/>
      <c r="P2192" s="109"/>
      <c r="Q2192" s="109"/>
      <c r="R2192" s="110"/>
      <c r="S2192" s="110"/>
    </row>
    <row r="2193" spans="15:19" ht="15.75" customHeight="1" x14ac:dyDescent="0.2">
      <c r="O2193" s="108"/>
      <c r="P2193" s="109"/>
      <c r="Q2193" s="109"/>
      <c r="R2193" s="110"/>
      <c r="S2193" s="110"/>
    </row>
    <row r="2194" spans="15:19" ht="15.75" customHeight="1" x14ac:dyDescent="0.2">
      <c r="O2194" s="108"/>
      <c r="P2194" s="109"/>
      <c r="Q2194" s="109"/>
      <c r="R2194" s="110"/>
      <c r="S2194" s="110"/>
    </row>
    <row r="2195" spans="15:19" ht="15.75" customHeight="1" x14ac:dyDescent="0.2">
      <c r="O2195" s="108"/>
      <c r="P2195" s="109"/>
      <c r="Q2195" s="109"/>
      <c r="R2195" s="110"/>
      <c r="S2195" s="110"/>
    </row>
    <row r="2196" spans="15:19" ht="15.75" customHeight="1" x14ac:dyDescent="0.2">
      <c r="O2196" s="108"/>
      <c r="P2196" s="109"/>
      <c r="Q2196" s="109"/>
      <c r="R2196" s="110"/>
      <c r="S2196" s="110"/>
    </row>
    <row r="2197" spans="15:19" ht="15.75" customHeight="1" x14ac:dyDescent="0.2">
      <c r="O2197" s="108"/>
      <c r="P2197" s="109"/>
      <c r="Q2197" s="109"/>
      <c r="R2197" s="110"/>
      <c r="S2197" s="110"/>
    </row>
    <row r="2198" spans="15:19" ht="15.75" customHeight="1" x14ac:dyDescent="0.2">
      <c r="O2198" s="108"/>
      <c r="P2198" s="109"/>
      <c r="Q2198" s="109"/>
      <c r="R2198" s="110"/>
      <c r="S2198" s="110"/>
    </row>
    <row r="2199" spans="15:19" ht="15.75" customHeight="1" x14ac:dyDescent="0.2">
      <c r="O2199" s="108"/>
      <c r="P2199" s="109"/>
      <c r="Q2199" s="109"/>
      <c r="R2199" s="110"/>
      <c r="S2199" s="110"/>
    </row>
    <row r="2200" spans="15:19" ht="15.75" customHeight="1" x14ac:dyDescent="0.2">
      <c r="O2200" s="108"/>
      <c r="P2200" s="109"/>
      <c r="Q2200" s="109"/>
      <c r="R2200" s="110"/>
      <c r="S2200" s="110"/>
    </row>
    <row r="2201" spans="15:19" ht="15.75" customHeight="1" x14ac:dyDescent="0.2">
      <c r="O2201" s="108"/>
      <c r="P2201" s="109"/>
      <c r="Q2201" s="109"/>
      <c r="R2201" s="110"/>
      <c r="S2201" s="110"/>
    </row>
    <row r="2202" spans="15:19" ht="15.75" customHeight="1" x14ac:dyDescent="0.2">
      <c r="O2202" s="108"/>
      <c r="P2202" s="109"/>
      <c r="Q2202" s="109"/>
      <c r="R2202" s="110"/>
      <c r="S2202" s="110"/>
    </row>
    <row r="2203" spans="15:19" ht="15.75" customHeight="1" x14ac:dyDescent="0.2">
      <c r="O2203" s="108"/>
      <c r="P2203" s="109"/>
      <c r="Q2203" s="109"/>
      <c r="R2203" s="110"/>
      <c r="S2203" s="110"/>
    </row>
    <row r="2204" spans="15:19" ht="15.75" customHeight="1" x14ac:dyDescent="0.2">
      <c r="O2204" s="108"/>
      <c r="P2204" s="109"/>
      <c r="Q2204" s="109"/>
      <c r="R2204" s="110"/>
      <c r="S2204" s="110"/>
    </row>
    <row r="2205" spans="15:19" ht="15.75" customHeight="1" x14ac:dyDescent="0.2">
      <c r="O2205" s="108"/>
      <c r="P2205" s="109"/>
      <c r="Q2205" s="109"/>
      <c r="R2205" s="110"/>
      <c r="S2205" s="110"/>
    </row>
    <row r="2206" spans="15:19" ht="15.75" customHeight="1" x14ac:dyDescent="0.2">
      <c r="O2206" s="108"/>
      <c r="P2206" s="109"/>
      <c r="Q2206" s="109"/>
      <c r="R2206" s="110"/>
      <c r="S2206" s="110"/>
    </row>
    <row r="2207" spans="15:19" ht="15.75" customHeight="1" x14ac:dyDescent="0.2">
      <c r="O2207" s="108"/>
      <c r="P2207" s="109"/>
      <c r="Q2207" s="109"/>
      <c r="R2207" s="110"/>
      <c r="S2207" s="110"/>
    </row>
    <row r="2208" spans="15:19" ht="15.75" customHeight="1" x14ac:dyDescent="0.2">
      <c r="O2208" s="108"/>
      <c r="P2208" s="109"/>
      <c r="Q2208" s="109"/>
      <c r="R2208" s="110"/>
      <c r="S2208" s="110"/>
    </row>
    <row r="2209" spans="15:19" ht="15.75" customHeight="1" x14ac:dyDescent="0.2">
      <c r="O2209" s="108"/>
      <c r="P2209" s="109"/>
      <c r="Q2209" s="109"/>
      <c r="R2209" s="110"/>
      <c r="S2209" s="110"/>
    </row>
    <row r="2210" spans="15:19" ht="15.75" customHeight="1" x14ac:dyDescent="0.2">
      <c r="O2210" s="108"/>
      <c r="P2210" s="109"/>
      <c r="Q2210" s="109"/>
      <c r="R2210" s="110"/>
      <c r="S2210" s="110"/>
    </row>
    <row r="2211" spans="15:19" ht="15.75" customHeight="1" x14ac:dyDescent="0.2">
      <c r="O2211" s="108"/>
      <c r="P2211" s="109"/>
      <c r="Q2211" s="109"/>
      <c r="R2211" s="110"/>
      <c r="S2211" s="110"/>
    </row>
    <row r="2212" spans="15:19" ht="15.75" customHeight="1" x14ac:dyDescent="0.2">
      <c r="O2212" s="108"/>
      <c r="P2212" s="109"/>
      <c r="Q2212" s="109"/>
      <c r="R2212" s="110"/>
      <c r="S2212" s="110"/>
    </row>
    <row r="2213" spans="15:19" ht="15.75" customHeight="1" x14ac:dyDescent="0.2">
      <c r="O2213" s="108"/>
      <c r="P2213" s="109"/>
      <c r="Q2213" s="109"/>
      <c r="R2213" s="110"/>
      <c r="S2213" s="110"/>
    </row>
    <row r="2214" spans="15:19" ht="15.75" customHeight="1" x14ac:dyDescent="0.2">
      <c r="O2214" s="108"/>
      <c r="P2214" s="109"/>
      <c r="Q2214" s="109"/>
      <c r="R2214" s="110"/>
      <c r="S2214" s="110"/>
    </row>
    <row r="2215" spans="15:19" ht="15.75" customHeight="1" x14ac:dyDescent="0.2">
      <c r="O2215" s="108"/>
      <c r="P2215" s="109"/>
      <c r="Q2215" s="109"/>
      <c r="R2215" s="110"/>
      <c r="S2215" s="110"/>
    </row>
    <row r="2216" spans="15:19" ht="15.75" customHeight="1" x14ac:dyDescent="0.2">
      <c r="O2216" s="108"/>
      <c r="P2216" s="109"/>
      <c r="Q2216" s="109"/>
      <c r="R2216" s="110"/>
      <c r="S2216" s="110"/>
    </row>
    <row r="2217" spans="15:19" ht="15.75" customHeight="1" x14ac:dyDescent="0.2">
      <c r="O2217" s="108"/>
      <c r="P2217" s="109"/>
      <c r="Q2217" s="109"/>
      <c r="R2217" s="110"/>
      <c r="S2217" s="110"/>
    </row>
    <row r="2218" spans="15:19" ht="15.75" customHeight="1" x14ac:dyDescent="0.2">
      <c r="O2218" s="108"/>
      <c r="P2218" s="109"/>
      <c r="Q2218" s="109"/>
      <c r="R2218" s="110"/>
      <c r="S2218" s="110"/>
    </row>
    <row r="2219" spans="15:19" ht="15.75" customHeight="1" x14ac:dyDescent="0.2">
      <c r="O2219" s="108"/>
      <c r="P2219" s="109"/>
      <c r="Q2219" s="109"/>
      <c r="R2219" s="110"/>
      <c r="S2219" s="110"/>
    </row>
    <row r="2220" spans="15:19" ht="15.75" customHeight="1" x14ac:dyDescent="0.2">
      <c r="O2220" s="108"/>
      <c r="P2220" s="109"/>
      <c r="Q2220" s="109"/>
      <c r="R2220" s="110"/>
      <c r="S2220" s="110"/>
    </row>
    <row r="2221" spans="15:19" ht="15.75" customHeight="1" x14ac:dyDescent="0.2">
      <c r="O2221" s="108"/>
      <c r="P2221" s="109"/>
      <c r="Q2221" s="109"/>
      <c r="R2221" s="110"/>
      <c r="S2221" s="110"/>
    </row>
    <row r="2222" spans="15:19" ht="15.75" customHeight="1" x14ac:dyDescent="0.2">
      <c r="O2222" s="108"/>
      <c r="P2222" s="109"/>
      <c r="Q2222" s="109"/>
      <c r="R2222" s="110"/>
      <c r="S2222" s="110"/>
    </row>
    <row r="2223" spans="15:19" ht="15.75" customHeight="1" x14ac:dyDescent="0.2">
      <c r="O2223" s="108"/>
      <c r="P2223" s="109"/>
      <c r="Q2223" s="109"/>
      <c r="R2223" s="110"/>
      <c r="S2223" s="110"/>
    </row>
    <row r="2224" spans="15:19" ht="15.75" customHeight="1" x14ac:dyDescent="0.2">
      <c r="O2224" s="108"/>
      <c r="P2224" s="109"/>
      <c r="Q2224" s="109"/>
      <c r="R2224" s="110"/>
      <c r="S2224" s="110"/>
    </row>
    <row r="2225" spans="15:19" ht="15.75" customHeight="1" x14ac:dyDescent="0.2">
      <c r="O2225" s="108"/>
      <c r="P2225" s="109"/>
      <c r="Q2225" s="109"/>
      <c r="R2225" s="110"/>
      <c r="S2225" s="110"/>
    </row>
    <row r="2226" spans="15:19" ht="15.75" customHeight="1" x14ac:dyDescent="0.2">
      <c r="O2226" s="108"/>
      <c r="P2226" s="109"/>
      <c r="Q2226" s="109"/>
      <c r="R2226" s="110"/>
      <c r="S2226" s="110"/>
    </row>
    <row r="2227" spans="15:19" ht="15.75" customHeight="1" x14ac:dyDescent="0.2">
      <c r="O2227" s="108"/>
      <c r="P2227" s="109"/>
      <c r="Q2227" s="109"/>
      <c r="R2227" s="110"/>
      <c r="S2227" s="110"/>
    </row>
    <row r="2228" spans="15:19" ht="15.75" customHeight="1" x14ac:dyDescent="0.2">
      <c r="O2228" s="108"/>
      <c r="P2228" s="109"/>
      <c r="Q2228" s="109"/>
      <c r="R2228" s="110"/>
      <c r="S2228" s="110"/>
    </row>
    <row r="2229" spans="15:19" ht="15.75" customHeight="1" x14ac:dyDescent="0.2">
      <c r="O2229" s="108"/>
      <c r="P2229" s="109"/>
      <c r="Q2229" s="109"/>
      <c r="R2229" s="110"/>
      <c r="S2229" s="110"/>
    </row>
    <row r="2230" spans="15:19" ht="15.75" customHeight="1" x14ac:dyDescent="0.2">
      <c r="O2230" s="108"/>
      <c r="P2230" s="109"/>
      <c r="Q2230" s="109"/>
      <c r="R2230" s="110"/>
      <c r="S2230" s="110"/>
    </row>
    <row r="2231" spans="15:19" ht="15.75" customHeight="1" x14ac:dyDescent="0.2">
      <c r="O2231" s="108"/>
      <c r="P2231" s="109"/>
      <c r="Q2231" s="109"/>
      <c r="R2231" s="110"/>
      <c r="S2231" s="110"/>
    </row>
    <row r="2232" spans="15:19" ht="15.75" customHeight="1" x14ac:dyDescent="0.2">
      <c r="O2232" s="108"/>
      <c r="P2232" s="109"/>
      <c r="Q2232" s="109"/>
      <c r="R2232" s="110"/>
      <c r="S2232" s="110"/>
    </row>
    <row r="2233" spans="15:19" ht="15.75" customHeight="1" x14ac:dyDescent="0.2">
      <c r="O2233" s="108"/>
      <c r="P2233" s="109"/>
      <c r="Q2233" s="109"/>
      <c r="R2233" s="110"/>
      <c r="S2233" s="110"/>
    </row>
    <row r="2234" spans="15:19" ht="15.75" customHeight="1" x14ac:dyDescent="0.2">
      <c r="O2234" s="108"/>
      <c r="P2234" s="109"/>
      <c r="Q2234" s="109"/>
      <c r="R2234" s="110"/>
      <c r="S2234" s="110"/>
    </row>
    <row r="2235" spans="15:19" ht="15.75" customHeight="1" x14ac:dyDescent="0.2">
      <c r="O2235" s="108"/>
      <c r="P2235" s="109"/>
      <c r="Q2235" s="109"/>
      <c r="R2235" s="110"/>
      <c r="S2235" s="110"/>
    </row>
    <row r="2236" spans="15:19" ht="15.75" customHeight="1" x14ac:dyDescent="0.2">
      <c r="O2236" s="108"/>
      <c r="P2236" s="109"/>
      <c r="Q2236" s="109"/>
      <c r="R2236" s="110"/>
      <c r="S2236" s="110"/>
    </row>
    <row r="2237" spans="15:19" ht="15.75" customHeight="1" x14ac:dyDescent="0.2">
      <c r="O2237" s="108"/>
      <c r="P2237" s="109"/>
      <c r="Q2237" s="109"/>
      <c r="R2237" s="110"/>
      <c r="S2237" s="110"/>
    </row>
    <row r="2238" spans="15:19" ht="15.75" customHeight="1" x14ac:dyDescent="0.2">
      <c r="O2238" s="108"/>
      <c r="P2238" s="109"/>
      <c r="Q2238" s="109"/>
      <c r="R2238" s="110"/>
      <c r="S2238" s="110"/>
    </row>
    <row r="2239" spans="15:19" ht="15.75" customHeight="1" x14ac:dyDescent="0.2">
      <c r="O2239" s="108"/>
      <c r="P2239" s="109"/>
      <c r="Q2239" s="109"/>
      <c r="R2239" s="110"/>
      <c r="S2239" s="110"/>
    </row>
    <row r="2240" spans="15:19" ht="15.75" customHeight="1" x14ac:dyDescent="0.2">
      <c r="O2240" s="108"/>
      <c r="P2240" s="109"/>
      <c r="Q2240" s="109"/>
      <c r="R2240" s="110"/>
      <c r="S2240" s="110"/>
    </row>
    <row r="2241" spans="15:19" ht="15.75" customHeight="1" x14ac:dyDescent="0.2">
      <c r="O2241" s="108"/>
      <c r="P2241" s="109"/>
      <c r="Q2241" s="109"/>
      <c r="R2241" s="110"/>
      <c r="S2241" s="110"/>
    </row>
    <row r="2242" spans="15:19" ht="15.75" customHeight="1" x14ac:dyDescent="0.2">
      <c r="O2242" s="108"/>
      <c r="P2242" s="109"/>
      <c r="Q2242" s="109"/>
      <c r="R2242" s="110"/>
      <c r="S2242" s="110"/>
    </row>
    <row r="2243" spans="15:19" ht="15.75" customHeight="1" x14ac:dyDescent="0.2">
      <c r="O2243" s="108"/>
      <c r="P2243" s="109"/>
      <c r="Q2243" s="109"/>
      <c r="R2243" s="110"/>
      <c r="S2243" s="110"/>
    </row>
    <row r="2244" spans="15:19" ht="15.75" customHeight="1" x14ac:dyDescent="0.2">
      <c r="O2244" s="108"/>
      <c r="P2244" s="109"/>
      <c r="Q2244" s="109"/>
      <c r="R2244" s="110"/>
      <c r="S2244" s="110"/>
    </row>
    <row r="2245" spans="15:19" ht="15.75" customHeight="1" x14ac:dyDescent="0.2">
      <c r="O2245" s="108"/>
      <c r="P2245" s="109"/>
      <c r="Q2245" s="109"/>
      <c r="R2245" s="110"/>
      <c r="S2245" s="110"/>
    </row>
    <row r="2246" spans="15:19" ht="15.75" customHeight="1" x14ac:dyDescent="0.2">
      <c r="O2246" s="108"/>
      <c r="P2246" s="109"/>
      <c r="Q2246" s="109"/>
      <c r="R2246" s="110"/>
      <c r="S2246" s="110"/>
    </row>
    <row r="2247" spans="15:19" ht="15.75" customHeight="1" x14ac:dyDescent="0.2">
      <c r="O2247" s="108"/>
      <c r="P2247" s="109"/>
      <c r="Q2247" s="109"/>
      <c r="R2247" s="110"/>
      <c r="S2247" s="110"/>
    </row>
    <row r="2248" spans="15:19" ht="15.75" customHeight="1" x14ac:dyDescent="0.2">
      <c r="O2248" s="108"/>
      <c r="P2248" s="109"/>
      <c r="Q2248" s="109"/>
      <c r="R2248" s="110"/>
      <c r="S2248" s="110"/>
    </row>
    <row r="2249" spans="15:19" ht="15.75" customHeight="1" x14ac:dyDescent="0.2">
      <c r="O2249" s="108"/>
      <c r="P2249" s="109"/>
      <c r="Q2249" s="109"/>
      <c r="R2249" s="110"/>
      <c r="S2249" s="110"/>
    </row>
    <row r="2250" spans="15:19" ht="15.75" customHeight="1" x14ac:dyDescent="0.2">
      <c r="O2250" s="108"/>
      <c r="P2250" s="109"/>
      <c r="Q2250" s="109"/>
      <c r="R2250" s="110"/>
      <c r="S2250" s="110"/>
    </row>
    <row r="2251" spans="15:19" ht="15.75" customHeight="1" x14ac:dyDescent="0.2">
      <c r="O2251" s="108"/>
      <c r="P2251" s="109"/>
      <c r="Q2251" s="109"/>
      <c r="R2251" s="110"/>
      <c r="S2251" s="110"/>
    </row>
    <row r="2252" spans="15:19" ht="15.75" customHeight="1" x14ac:dyDescent="0.2">
      <c r="O2252" s="108"/>
      <c r="P2252" s="109"/>
      <c r="Q2252" s="109"/>
      <c r="R2252" s="110"/>
      <c r="S2252" s="110"/>
    </row>
    <row r="2253" spans="15:19" ht="15.75" customHeight="1" x14ac:dyDescent="0.2">
      <c r="O2253" s="108"/>
      <c r="P2253" s="109"/>
      <c r="Q2253" s="109"/>
      <c r="R2253" s="110"/>
      <c r="S2253" s="110"/>
    </row>
    <row r="2254" spans="15:19" ht="15.75" customHeight="1" x14ac:dyDescent="0.2">
      <c r="O2254" s="108"/>
      <c r="P2254" s="109"/>
      <c r="Q2254" s="109"/>
      <c r="R2254" s="110"/>
      <c r="S2254" s="110"/>
    </row>
    <row r="2255" spans="15:19" ht="15.75" customHeight="1" x14ac:dyDescent="0.2">
      <c r="O2255" s="108"/>
      <c r="P2255" s="109"/>
      <c r="Q2255" s="109"/>
      <c r="R2255" s="110"/>
      <c r="S2255" s="110"/>
    </row>
    <row r="2256" spans="15:19" ht="15.75" customHeight="1" x14ac:dyDescent="0.2">
      <c r="O2256" s="108"/>
      <c r="P2256" s="109"/>
      <c r="Q2256" s="109"/>
      <c r="R2256" s="110"/>
      <c r="S2256" s="110"/>
    </row>
    <row r="2257" spans="15:19" ht="15.75" customHeight="1" x14ac:dyDescent="0.2">
      <c r="O2257" s="108"/>
      <c r="P2257" s="109"/>
      <c r="Q2257" s="109"/>
      <c r="R2257" s="110"/>
      <c r="S2257" s="110"/>
    </row>
    <row r="2258" spans="15:19" ht="15.75" customHeight="1" x14ac:dyDescent="0.2">
      <c r="O2258" s="108"/>
      <c r="P2258" s="109"/>
      <c r="Q2258" s="109"/>
      <c r="R2258" s="110"/>
      <c r="S2258" s="110"/>
    </row>
    <row r="2259" spans="15:19" ht="15.75" customHeight="1" x14ac:dyDescent="0.2">
      <c r="O2259" s="108"/>
      <c r="P2259" s="109"/>
      <c r="Q2259" s="109"/>
      <c r="R2259" s="110"/>
      <c r="S2259" s="110"/>
    </row>
    <row r="2260" spans="15:19" ht="15.75" customHeight="1" x14ac:dyDescent="0.2">
      <c r="O2260" s="108"/>
      <c r="P2260" s="109"/>
      <c r="Q2260" s="109"/>
      <c r="R2260" s="110"/>
      <c r="S2260" s="110"/>
    </row>
    <row r="2261" spans="15:19" ht="15.75" customHeight="1" x14ac:dyDescent="0.2">
      <c r="O2261" s="108"/>
      <c r="P2261" s="109"/>
      <c r="Q2261" s="109"/>
      <c r="R2261" s="110"/>
      <c r="S2261" s="110"/>
    </row>
    <row r="2262" spans="15:19" ht="15.75" customHeight="1" x14ac:dyDescent="0.2">
      <c r="O2262" s="108"/>
      <c r="P2262" s="109"/>
      <c r="Q2262" s="109"/>
      <c r="R2262" s="110"/>
      <c r="S2262" s="110"/>
    </row>
    <row r="2263" spans="15:19" ht="15.75" customHeight="1" x14ac:dyDescent="0.2">
      <c r="O2263" s="108"/>
      <c r="P2263" s="109"/>
      <c r="Q2263" s="109"/>
      <c r="R2263" s="110"/>
      <c r="S2263" s="110"/>
    </row>
    <row r="2264" spans="15:19" ht="15.75" customHeight="1" x14ac:dyDescent="0.2">
      <c r="O2264" s="108"/>
      <c r="P2264" s="109"/>
      <c r="Q2264" s="109"/>
      <c r="R2264" s="110"/>
      <c r="S2264" s="110"/>
    </row>
    <row r="2265" spans="15:19" ht="15.75" customHeight="1" x14ac:dyDescent="0.2">
      <c r="O2265" s="108"/>
      <c r="P2265" s="109"/>
      <c r="Q2265" s="109"/>
      <c r="R2265" s="110"/>
      <c r="S2265" s="110"/>
    </row>
    <row r="2266" spans="15:19" ht="15.75" customHeight="1" x14ac:dyDescent="0.2">
      <c r="O2266" s="108"/>
      <c r="P2266" s="109"/>
      <c r="Q2266" s="109"/>
      <c r="R2266" s="110"/>
      <c r="S2266" s="110"/>
    </row>
    <row r="2267" spans="15:19" ht="15.75" customHeight="1" x14ac:dyDescent="0.2">
      <c r="O2267" s="108"/>
      <c r="P2267" s="109"/>
      <c r="Q2267" s="109"/>
      <c r="R2267" s="110"/>
      <c r="S2267" s="110"/>
    </row>
    <row r="2268" spans="15:19" ht="15.75" customHeight="1" x14ac:dyDescent="0.2">
      <c r="O2268" s="108"/>
      <c r="P2268" s="109"/>
      <c r="Q2268" s="109"/>
      <c r="R2268" s="110"/>
      <c r="S2268" s="110"/>
    </row>
    <row r="2269" spans="15:19" ht="15.75" customHeight="1" x14ac:dyDescent="0.2">
      <c r="O2269" s="108"/>
      <c r="P2269" s="109"/>
      <c r="Q2269" s="109"/>
      <c r="R2269" s="110"/>
      <c r="S2269" s="110"/>
    </row>
    <row r="2270" spans="15:19" ht="15.75" customHeight="1" x14ac:dyDescent="0.2">
      <c r="O2270" s="108"/>
      <c r="P2270" s="109"/>
      <c r="Q2270" s="109"/>
      <c r="R2270" s="110"/>
      <c r="S2270" s="110"/>
    </row>
    <row r="2271" spans="15:19" ht="15.75" customHeight="1" x14ac:dyDescent="0.2">
      <c r="O2271" s="108"/>
      <c r="P2271" s="109"/>
      <c r="Q2271" s="109"/>
      <c r="R2271" s="110"/>
      <c r="S2271" s="110"/>
    </row>
    <row r="2272" spans="15:19" ht="15.75" customHeight="1" x14ac:dyDescent="0.2">
      <c r="O2272" s="108"/>
      <c r="P2272" s="109"/>
      <c r="Q2272" s="109"/>
      <c r="R2272" s="110"/>
      <c r="S2272" s="110"/>
    </row>
    <row r="2273" spans="15:19" ht="15.75" customHeight="1" x14ac:dyDescent="0.2">
      <c r="O2273" s="108"/>
      <c r="P2273" s="109"/>
      <c r="Q2273" s="109"/>
      <c r="R2273" s="110"/>
      <c r="S2273" s="110"/>
    </row>
    <row r="2274" spans="15:19" ht="15.75" customHeight="1" x14ac:dyDescent="0.2">
      <c r="O2274" s="108"/>
      <c r="P2274" s="109"/>
      <c r="Q2274" s="109"/>
      <c r="R2274" s="110"/>
      <c r="S2274" s="110"/>
    </row>
    <row r="2275" spans="15:19" ht="15.75" customHeight="1" x14ac:dyDescent="0.2">
      <c r="O2275" s="108"/>
      <c r="P2275" s="109"/>
      <c r="Q2275" s="109"/>
      <c r="R2275" s="110"/>
      <c r="S2275" s="110"/>
    </row>
    <row r="2276" spans="15:19" ht="15.75" customHeight="1" x14ac:dyDescent="0.2">
      <c r="O2276" s="108"/>
      <c r="P2276" s="109"/>
      <c r="Q2276" s="109"/>
      <c r="R2276" s="110"/>
      <c r="S2276" s="110"/>
    </row>
    <row r="2277" spans="15:19" ht="15.75" customHeight="1" x14ac:dyDescent="0.2">
      <c r="O2277" s="108"/>
      <c r="P2277" s="109"/>
      <c r="Q2277" s="109"/>
      <c r="R2277" s="110"/>
      <c r="S2277" s="110"/>
    </row>
    <row r="2278" spans="15:19" ht="15.75" customHeight="1" x14ac:dyDescent="0.2">
      <c r="O2278" s="108"/>
      <c r="P2278" s="109"/>
      <c r="Q2278" s="109"/>
      <c r="R2278" s="110"/>
      <c r="S2278" s="110"/>
    </row>
    <row r="2279" spans="15:19" ht="15.75" customHeight="1" x14ac:dyDescent="0.2">
      <c r="O2279" s="108"/>
      <c r="P2279" s="109"/>
      <c r="Q2279" s="109"/>
      <c r="R2279" s="110"/>
      <c r="S2279" s="110"/>
    </row>
    <row r="2280" spans="15:19" ht="15.75" customHeight="1" x14ac:dyDescent="0.2">
      <c r="O2280" s="108"/>
      <c r="P2280" s="109"/>
      <c r="Q2280" s="109"/>
      <c r="R2280" s="110"/>
      <c r="S2280" s="110"/>
    </row>
    <row r="2281" spans="15:19" ht="15.75" customHeight="1" x14ac:dyDescent="0.2">
      <c r="O2281" s="108"/>
      <c r="P2281" s="109"/>
      <c r="Q2281" s="109"/>
      <c r="R2281" s="110"/>
      <c r="S2281" s="110"/>
    </row>
    <row r="2282" spans="15:19" ht="15.75" customHeight="1" x14ac:dyDescent="0.2">
      <c r="O2282" s="108"/>
      <c r="P2282" s="109"/>
      <c r="Q2282" s="109"/>
      <c r="R2282" s="110"/>
      <c r="S2282" s="110"/>
    </row>
    <row r="2283" spans="15:19" ht="15.75" customHeight="1" x14ac:dyDescent="0.2">
      <c r="O2283" s="108"/>
      <c r="P2283" s="109"/>
      <c r="Q2283" s="109"/>
      <c r="R2283" s="110"/>
      <c r="S2283" s="110"/>
    </row>
    <row r="2284" spans="15:19" ht="15.75" customHeight="1" x14ac:dyDescent="0.2">
      <c r="O2284" s="108"/>
      <c r="P2284" s="109"/>
      <c r="Q2284" s="109"/>
      <c r="R2284" s="110"/>
      <c r="S2284" s="110"/>
    </row>
    <row r="2285" spans="15:19" ht="15.75" customHeight="1" x14ac:dyDescent="0.2">
      <c r="O2285" s="108"/>
      <c r="P2285" s="109"/>
      <c r="Q2285" s="109"/>
      <c r="R2285" s="110"/>
      <c r="S2285" s="110"/>
    </row>
    <row r="2286" spans="15:19" ht="15.75" customHeight="1" x14ac:dyDescent="0.2">
      <c r="O2286" s="108"/>
      <c r="P2286" s="109"/>
      <c r="Q2286" s="109"/>
      <c r="R2286" s="110"/>
      <c r="S2286" s="110"/>
    </row>
    <row r="2287" spans="15:19" ht="15.75" customHeight="1" x14ac:dyDescent="0.2">
      <c r="O2287" s="108"/>
      <c r="P2287" s="109"/>
      <c r="Q2287" s="109"/>
      <c r="R2287" s="110"/>
      <c r="S2287" s="110"/>
    </row>
    <row r="2288" spans="15:19" ht="15.75" customHeight="1" x14ac:dyDescent="0.2">
      <c r="O2288" s="108"/>
      <c r="P2288" s="109"/>
      <c r="Q2288" s="109"/>
      <c r="R2288" s="110"/>
      <c r="S2288" s="110"/>
    </row>
    <row r="2289" spans="15:19" ht="15.75" customHeight="1" x14ac:dyDescent="0.2">
      <c r="O2289" s="108"/>
      <c r="P2289" s="109"/>
      <c r="Q2289" s="109"/>
      <c r="R2289" s="110"/>
      <c r="S2289" s="110"/>
    </row>
    <row r="2290" spans="15:19" ht="15.75" customHeight="1" x14ac:dyDescent="0.2">
      <c r="O2290" s="108"/>
      <c r="P2290" s="109"/>
      <c r="Q2290" s="109"/>
      <c r="R2290" s="110"/>
      <c r="S2290" s="110"/>
    </row>
    <row r="2291" spans="15:19" ht="15.75" customHeight="1" x14ac:dyDescent="0.2">
      <c r="O2291" s="108"/>
      <c r="P2291" s="109"/>
      <c r="Q2291" s="109"/>
      <c r="R2291" s="110"/>
      <c r="S2291" s="110"/>
    </row>
    <row r="2292" spans="15:19" ht="15.75" customHeight="1" x14ac:dyDescent="0.2">
      <c r="O2292" s="108"/>
      <c r="P2292" s="109"/>
      <c r="Q2292" s="109"/>
      <c r="R2292" s="110"/>
      <c r="S2292" s="110"/>
    </row>
    <row r="2293" spans="15:19" ht="15.75" customHeight="1" x14ac:dyDescent="0.2">
      <c r="O2293" s="108"/>
      <c r="P2293" s="109"/>
      <c r="Q2293" s="109"/>
      <c r="R2293" s="110"/>
      <c r="S2293" s="110"/>
    </row>
    <row r="2294" spans="15:19" ht="15.75" customHeight="1" x14ac:dyDescent="0.2">
      <c r="O2294" s="108"/>
      <c r="P2294" s="109"/>
      <c r="Q2294" s="109"/>
      <c r="R2294" s="110"/>
      <c r="S2294" s="110"/>
    </row>
    <row r="2295" spans="15:19" ht="15.75" customHeight="1" x14ac:dyDescent="0.2">
      <c r="O2295" s="108"/>
      <c r="P2295" s="109"/>
      <c r="Q2295" s="109"/>
      <c r="R2295" s="110"/>
      <c r="S2295" s="110"/>
    </row>
    <row r="2296" spans="15:19" ht="15.75" customHeight="1" x14ac:dyDescent="0.2">
      <c r="O2296" s="108"/>
      <c r="P2296" s="109"/>
      <c r="Q2296" s="109"/>
      <c r="R2296" s="110"/>
      <c r="S2296" s="110"/>
    </row>
    <row r="2297" spans="15:19" ht="15.75" customHeight="1" x14ac:dyDescent="0.2">
      <c r="O2297" s="108"/>
      <c r="P2297" s="109"/>
      <c r="Q2297" s="109"/>
      <c r="R2297" s="110"/>
      <c r="S2297" s="110"/>
    </row>
    <row r="2298" spans="15:19" ht="15.75" customHeight="1" x14ac:dyDescent="0.2">
      <c r="O2298" s="108"/>
      <c r="P2298" s="109"/>
      <c r="Q2298" s="109"/>
      <c r="R2298" s="110"/>
      <c r="S2298" s="110"/>
    </row>
    <row r="2299" spans="15:19" ht="15.75" customHeight="1" x14ac:dyDescent="0.2">
      <c r="O2299" s="108"/>
      <c r="P2299" s="109"/>
      <c r="Q2299" s="109"/>
      <c r="R2299" s="110"/>
      <c r="S2299" s="110"/>
    </row>
    <row r="2300" spans="15:19" ht="15.75" customHeight="1" x14ac:dyDescent="0.2">
      <c r="O2300" s="108"/>
      <c r="P2300" s="109"/>
      <c r="Q2300" s="109"/>
      <c r="R2300" s="110"/>
      <c r="S2300" s="110"/>
    </row>
    <row r="2301" spans="15:19" ht="15.75" customHeight="1" x14ac:dyDescent="0.2">
      <c r="O2301" s="108"/>
      <c r="P2301" s="109"/>
      <c r="Q2301" s="109"/>
      <c r="R2301" s="110"/>
      <c r="S2301" s="110"/>
    </row>
    <row r="2302" spans="15:19" ht="15.75" customHeight="1" x14ac:dyDescent="0.2">
      <c r="O2302" s="108"/>
      <c r="P2302" s="109"/>
      <c r="Q2302" s="109"/>
      <c r="R2302" s="110"/>
      <c r="S2302" s="110"/>
    </row>
    <row r="2303" spans="15:19" ht="15.75" customHeight="1" x14ac:dyDescent="0.2">
      <c r="O2303" s="108"/>
      <c r="P2303" s="109"/>
      <c r="Q2303" s="109"/>
      <c r="R2303" s="110"/>
      <c r="S2303" s="110"/>
    </row>
    <row r="2304" spans="15:19" ht="15.75" customHeight="1" x14ac:dyDescent="0.2">
      <c r="O2304" s="108"/>
      <c r="P2304" s="109"/>
      <c r="Q2304" s="109"/>
      <c r="R2304" s="110"/>
      <c r="S2304" s="110"/>
    </row>
    <row r="2305" spans="15:19" ht="15.75" customHeight="1" x14ac:dyDescent="0.2">
      <c r="O2305" s="108"/>
      <c r="P2305" s="109"/>
      <c r="Q2305" s="109"/>
      <c r="R2305" s="110"/>
      <c r="S2305" s="110"/>
    </row>
    <row r="2306" spans="15:19" ht="15.75" customHeight="1" x14ac:dyDescent="0.2">
      <c r="O2306" s="108"/>
      <c r="P2306" s="109"/>
      <c r="Q2306" s="109"/>
      <c r="R2306" s="110"/>
      <c r="S2306" s="110"/>
    </row>
    <row r="2307" spans="15:19" ht="15.75" customHeight="1" x14ac:dyDescent="0.2">
      <c r="O2307" s="108"/>
      <c r="P2307" s="109"/>
      <c r="Q2307" s="109"/>
      <c r="R2307" s="110"/>
      <c r="S2307" s="110"/>
    </row>
    <row r="2308" spans="15:19" ht="15.75" customHeight="1" x14ac:dyDescent="0.2">
      <c r="O2308" s="108"/>
      <c r="P2308" s="109"/>
      <c r="Q2308" s="109"/>
      <c r="R2308" s="110"/>
      <c r="S2308" s="110"/>
    </row>
    <row r="2309" spans="15:19" ht="15.75" customHeight="1" x14ac:dyDescent="0.2">
      <c r="O2309" s="108"/>
      <c r="P2309" s="109"/>
      <c r="Q2309" s="109"/>
      <c r="R2309" s="110"/>
      <c r="S2309" s="110"/>
    </row>
    <row r="2310" spans="15:19" ht="15.75" customHeight="1" x14ac:dyDescent="0.2">
      <c r="O2310" s="108"/>
      <c r="P2310" s="109"/>
      <c r="Q2310" s="109"/>
      <c r="R2310" s="110"/>
      <c r="S2310" s="110"/>
    </row>
    <row r="2311" spans="15:19" ht="15.75" customHeight="1" x14ac:dyDescent="0.2">
      <c r="O2311" s="108"/>
      <c r="P2311" s="109"/>
      <c r="Q2311" s="109"/>
      <c r="R2311" s="110"/>
      <c r="S2311" s="110"/>
    </row>
    <row r="2312" spans="15:19" ht="15.75" customHeight="1" x14ac:dyDescent="0.2">
      <c r="O2312" s="108"/>
      <c r="P2312" s="109"/>
      <c r="Q2312" s="109"/>
      <c r="R2312" s="110"/>
      <c r="S2312" s="110"/>
    </row>
    <row r="2313" spans="15:19" ht="15.75" customHeight="1" x14ac:dyDescent="0.2">
      <c r="O2313" s="108"/>
      <c r="P2313" s="109"/>
      <c r="Q2313" s="109"/>
      <c r="R2313" s="110"/>
      <c r="S2313" s="110"/>
    </row>
    <row r="2314" spans="15:19" ht="15.75" customHeight="1" x14ac:dyDescent="0.2">
      <c r="O2314" s="108"/>
      <c r="P2314" s="109"/>
      <c r="Q2314" s="109"/>
      <c r="R2314" s="110"/>
      <c r="S2314" s="110"/>
    </row>
    <row r="2315" spans="15:19" ht="15.75" customHeight="1" x14ac:dyDescent="0.2">
      <c r="O2315" s="108"/>
      <c r="P2315" s="109"/>
      <c r="Q2315" s="109"/>
      <c r="R2315" s="110"/>
      <c r="S2315" s="110"/>
    </row>
    <row r="2316" spans="15:19" ht="15.75" customHeight="1" x14ac:dyDescent="0.2">
      <c r="O2316" s="108"/>
      <c r="P2316" s="109"/>
      <c r="Q2316" s="109"/>
      <c r="R2316" s="110"/>
      <c r="S2316" s="110"/>
    </row>
    <row r="2317" spans="15:19" ht="15.75" customHeight="1" x14ac:dyDescent="0.2">
      <c r="O2317" s="108"/>
      <c r="P2317" s="109"/>
      <c r="Q2317" s="109"/>
      <c r="R2317" s="110"/>
      <c r="S2317" s="110"/>
    </row>
    <row r="2318" spans="15:19" ht="15.75" customHeight="1" x14ac:dyDescent="0.2">
      <c r="O2318" s="108"/>
      <c r="P2318" s="109"/>
      <c r="Q2318" s="109"/>
      <c r="R2318" s="110"/>
      <c r="S2318" s="110"/>
    </row>
    <row r="2319" spans="15:19" ht="15.75" customHeight="1" x14ac:dyDescent="0.2">
      <c r="O2319" s="108"/>
      <c r="P2319" s="109"/>
      <c r="Q2319" s="109"/>
      <c r="R2319" s="110"/>
      <c r="S2319" s="110"/>
    </row>
    <row r="2320" spans="15:19" ht="15.75" customHeight="1" x14ac:dyDescent="0.2">
      <c r="O2320" s="108"/>
      <c r="P2320" s="109"/>
      <c r="Q2320" s="109"/>
      <c r="R2320" s="110"/>
      <c r="S2320" s="110"/>
    </row>
    <row r="2321" spans="15:19" ht="15.75" customHeight="1" x14ac:dyDescent="0.2">
      <c r="O2321" s="108"/>
      <c r="P2321" s="109"/>
      <c r="Q2321" s="109"/>
      <c r="R2321" s="110"/>
      <c r="S2321" s="110"/>
    </row>
    <row r="2322" spans="15:19" ht="15.75" customHeight="1" x14ac:dyDescent="0.2">
      <c r="O2322" s="108"/>
      <c r="P2322" s="109"/>
      <c r="Q2322" s="109"/>
      <c r="R2322" s="110"/>
      <c r="S2322" s="110"/>
    </row>
    <row r="2323" spans="15:19" ht="15.75" customHeight="1" x14ac:dyDescent="0.2">
      <c r="O2323" s="108"/>
      <c r="P2323" s="109"/>
      <c r="Q2323" s="109"/>
      <c r="R2323" s="110"/>
      <c r="S2323" s="110"/>
    </row>
    <row r="2324" spans="15:19" ht="15.75" customHeight="1" x14ac:dyDescent="0.2">
      <c r="O2324" s="108"/>
      <c r="P2324" s="109"/>
      <c r="Q2324" s="109"/>
      <c r="R2324" s="110"/>
      <c r="S2324" s="110"/>
    </row>
    <row r="2325" spans="15:19" ht="15.75" customHeight="1" x14ac:dyDescent="0.2">
      <c r="O2325" s="108"/>
      <c r="P2325" s="109"/>
      <c r="Q2325" s="109"/>
      <c r="R2325" s="110"/>
      <c r="S2325" s="110"/>
    </row>
    <row r="2326" spans="15:19" ht="15.75" customHeight="1" x14ac:dyDescent="0.2">
      <c r="O2326" s="108"/>
      <c r="P2326" s="109"/>
      <c r="Q2326" s="109"/>
      <c r="R2326" s="110"/>
      <c r="S2326" s="110"/>
    </row>
    <row r="2327" spans="15:19" ht="15.75" customHeight="1" x14ac:dyDescent="0.2">
      <c r="O2327" s="108"/>
      <c r="P2327" s="109"/>
      <c r="Q2327" s="109"/>
      <c r="R2327" s="110"/>
      <c r="S2327" s="110"/>
    </row>
    <row r="2328" spans="15:19" ht="15.75" customHeight="1" x14ac:dyDescent="0.2">
      <c r="O2328" s="108"/>
      <c r="P2328" s="109"/>
      <c r="Q2328" s="109"/>
      <c r="R2328" s="110"/>
      <c r="S2328" s="110"/>
    </row>
    <row r="2329" spans="15:19" ht="15.75" customHeight="1" x14ac:dyDescent="0.2">
      <c r="O2329" s="108"/>
      <c r="P2329" s="109"/>
      <c r="Q2329" s="109"/>
      <c r="R2329" s="110"/>
      <c r="S2329" s="110"/>
    </row>
    <row r="2330" spans="15:19" ht="15.75" customHeight="1" x14ac:dyDescent="0.2">
      <c r="O2330" s="108"/>
      <c r="P2330" s="109"/>
      <c r="Q2330" s="109"/>
      <c r="R2330" s="110"/>
      <c r="S2330" s="110"/>
    </row>
    <row r="2331" spans="15:19" ht="15.75" customHeight="1" x14ac:dyDescent="0.2">
      <c r="O2331" s="108"/>
      <c r="P2331" s="109"/>
      <c r="Q2331" s="109"/>
      <c r="R2331" s="110"/>
      <c r="S2331" s="110"/>
    </row>
    <row r="2332" spans="15:19" ht="15.75" customHeight="1" x14ac:dyDescent="0.2">
      <c r="O2332" s="108"/>
      <c r="P2332" s="109"/>
      <c r="Q2332" s="109"/>
      <c r="R2332" s="110"/>
      <c r="S2332" s="110"/>
    </row>
    <row r="2333" spans="15:19" ht="15.75" customHeight="1" x14ac:dyDescent="0.2">
      <c r="O2333" s="108"/>
      <c r="P2333" s="109"/>
      <c r="Q2333" s="109"/>
      <c r="R2333" s="110"/>
      <c r="S2333" s="110"/>
    </row>
    <row r="2334" spans="15:19" ht="15.75" customHeight="1" x14ac:dyDescent="0.2">
      <c r="O2334" s="108"/>
      <c r="P2334" s="109"/>
      <c r="Q2334" s="109"/>
      <c r="R2334" s="110"/>
      <c r="S2334" s="110"/>
    </row>
    <row r="2335" spans="15:19" ht="15.75" customHeight="1" x14ac:dyDescent="0.2">
      <c r="O2335" s="108"/>
      <c r="P2335" s="109"/>
      <c r="Q2335" s="109"/>
      <c r="R2335" s="110"/>
      <c r="S2335" s="110"/>
    </row>
    <row r="2336" spans="15:19" ht="15.75" customHeight="1" x14ac:dyDescent="0.2">
      <c r="O2336" s="108"/>
      <c r="P2336" s="109"/>
      <c r="Q2336" s="109"/>
      <c r="R2336" s="110"/>
      <c r="S2336" s="110"/>
    </row>
    <row r="2337" spans="15:19" ht="15.75" customHeight="1" x14ac:dyDescent="0.2">
      <c r="O2337" s="108"/>
      <c r="P2337" s="109"/>
      <c r="Q2337" s="109"/>
      <c r="R2337" s="110"/>
      <c r="S2337" s="110"/>
    </row>
    <row r="2338" spans="15:19" ht="15.75" customHeight="1" x14ac:dyDescent="0.2">
      <c r="O2338" s="108"/>
      <c r="P2338" s="109"/>
      <c r="Q2338" s="109"/>
      <c r="R2338" s="110"/>
      <c r="S2338" s="110"/>
    </row>
    <row r="2339" spans="15:19" ht="15.75" customHeight="1" x14ac:dyDescent="0.2">
      <c r="O2339" s="108"/>
      <c r="P2339" s="109"/>
      <c r="Q2339" s="109"/>
      <c r="R2339" s="110"/>
      <c r="S2339" s="110"/>
    </row>
    <row r="2340" spans="15:19" ht="15.75" customHeight="1" x14ac:dyDescent="0.2">
      <c r="O2340" s="108"/>
      <c r="P2340" s="109"/>
      <c r="Q2340" s="109"/>
      <c r="R2340" s="110"/>
      <c r="S2340" s="110"/>
    </row>
    <row r="2341" spans="15:19" ht="15.75" customHeight="1" x14ac:dyDescent="0.2">
      <c r="O2341" s="108"/>
      <c r="P2341" s="109"/>
      <c r="Q2341" s="109"/>
      <c r="R2341" s="110"/>
      <c r="S2341" s="110"/>
    </row>
    <row r="2342" spans="15:19" ht="15.75" customHeight="1" x14ac:dyDescent="0.2">
      <c r="O2342" s="108"/>
      <c r="P2342" s="109"/>
      <c r="Q2342" s="109"/>
      <c r="R2342" s="110"/>
      <c r="S2342" s="110"/>
    </row>
    <row r="2343" spans="15:19" ht="15.75" customHeight="1" x14ac:dyDescent="0.2">
      <c r="O2343" s="108"/>
      <c r="P2343" s="109"/>
      <c r="Q2343" s="109"/>
      <c r="R2343" s="110"/>
      <c r="S2343" s="110"/>
    </row>
    <row r="2344" spans="15:19" ht="15.75" customHeight="1" x14ac:dyDescent="0.2">
      <c r="O2344" s="108"/>
      <c r="P2344" s="109"/>
      <c r="Q2344" s="109"/>
      <c r="R2344" s="110"/>
      <c r="S2344" s="110"/>
    </row>
    <row r="2345" spans="15:19" ht="15.75" customHeight="1" x14ac:dyDescent="0.2">
      <c r="O2345" s="108"/>
      <c r="P2345" s="109"/>
      <c r="Q2345" s="109"/>
      <c r="R2345" s="110"/>
      <c r="S2345" s="110"/>
    </row>
    <row r="2346" spans="15:19" ht="15.75" customHeight="1" x14ac:dyDescent="0.2">
      <c r="O2346" s="108"/>
      <c r="P2346" s="109"/>
      <c r="Q2346" s="109"/>
      <c r="R2346" s="110"/>
      <c r="S2346" s="110"/>
    </row>
    <row r="2347" spans="15:19" ht="15.75" customHeight="1" x14ac:dyDescent="0.2">
      <c r="O2347" s="108"/>
      <c r="P2347" s="109"/>
      <c r="Q2347" s="109"/>
      <c r="R2347" s="110"/>
      <c r="S2347" s="110"/>
    </row>
    <row r="2348" spans="15:19" ht="15.75" customHeight="1" x14ac:dyDescent="0.2">
      <c r="O2348" s="108"/>
      <c r="P2348" s="109"/>
      <c r="Q2348" s="109"/>
      <c r="R2348" s="110"/>
      <c r="S2348" s="110"/>
    </row>
    <row r="2349" spans="15:19" ht="15.75" customHeight="1" x14ac:dyDescent="0.2">
      <c r="O2349" s="108"/>
      <c r="P2349" s="109"/>
      <c r="Q2349" s="109"/>
      <c r="R2349" s="110"/>
      <c r="S2349" s="110"/>
    </row>
    <row r="2350" spans="15:19" ht="15.75" customHeight="1" x14ac:dyDescent="0.2">
      <c r="O2350" s="108"/>
      <c r="P2350" s="109"/>
      <c r="Q2350" s="109"/>
      <c r="R2350" s="110"/>
      <c r="S2350" s="110"/>
    </row>
    <row r="2351" spans="15:19" ht="15.75" customHeight="1" x14ac:dyDescent="0.2">
      <c r="O2351" s="108"/>
      <c r="P2351" s="109"/>
      <c r="Q2351" s="109"/>
      <c r="R2351" s="110"/>
      <c r="S2351" s="110"/>
    </row>
    <row r="2352" spans="15:19" ht="15.75" customHeight="1" x14ac:dyDescent="0.2">
      <c r="O2352" s="108"/>
      <c r="P2352" s="109"/>
      <c r="Q2352" s="109"/>
      <c r="R2352" s="110"/>
      <c r="S2352" s="110"/>
    </row>
    <row r="2353" spans="15:19" ht="15.75" customHeight="1" x14ac:dyDescent="0.2">
      <c r="O2353" s="108"/>
      <c r="P2353" s="109"/>
      <c r="Q2353" s="109"/>
      <c r="R2353" s="110"/>
      <c r="S2353" s="110"/>
    </row>
    <row r="2354" spans="15:19" ht="15.75" customHeight="1" x14ac:dyDescent="0.2">
      <c r="O2354" s="108"/>
      <c r="P2354" s="109"/>
      <c r="Q2354" s="109"/>
      <c r="R2354" s="110"/>
      <c r="S2354" s="110"/>
    </row>
    <row r="2355" spans="15:19" ht="15.75" customHeight="1" x14ac:dyDescent="0.2">
      <c r="O2355" s="108"/>
      <c r="P2355" s="109"/>
      <c r="Q2355" s="109"/>
      <c r="R2355" s="110"/>
      <c r="S2355" s="110"/>
    </row>
    <row r="2356" spans="15:19" ht="15.75" customHeight="1" x14ac:dyDescent="0.2">
      <c r="O2356" s="108"/>
      <c r="P2356" s="109"/>
      <c r="Q2356" s="109"/>
      <c r="R2356" s="110"/>
      <c r="S2356" s="110"/>
    </row>
    <row r="2357" spans="15:19" ht="15.75" customHeight="1" x14ac:dyDescent="0.2">
      <c r="O2357" s="108"/>
      <c r="P2357" s="109"/>
      <c r="Q2357" s="109"/>
      <c r="R2357" s="110"/>
      <c r="S2357" s="110"/>
    </row>
    <row r="2358" spans="15:19" ht="15.75" customHeight="1" x14ac:dyDescent="0.2">
      <c r="O2358" s="108"/>
      <c r="P2358" s="109"/>
      <c r="Q2358" s="109"/>
      <c r="R2358" s="110"/>
      <c r="S2358" s="110"/>
    </row>
    <row r="2359" spans="15:19" ht="15.75" customHeight="1" x14ac:dyDescent="0.2">
      <c r="O2359" s="108"/>
      <c r="P2359" s="109"/>
      <c r="Q2359" s="109"/>
      <c r="R2359" s="110"/>
      <c r="S2359" s="110"/>
    </row>
    <row r="2360" spans="15:19" ht="15.75" customHeight="1" x14ac:dyDescent="0.2">
      <c r="O2360" s="108"/>
      <c r="P2360" s="109"/>
      <c r="Q2360" s="109"/>
      <c r="R2360" s="110"/>
      <c r="S2360" s="110"/>
    </row>
    <row r="2361" spans="15:19" ht="15.75" customHeight="1" x14ac:dyDescent="0.2">
      <c r="O2361" s="108"/>
      <c r="P2361" s="109"/>
      <c r="Q2361" s="109"/>
      <c r="R2361" s="110"/>
      <c r="S2361" s="110"/>
    </row>
    <row r="2362" spans="15:19" ht="15.75" customHeight="1" x14ac:dyDescent="0.2">
      <c r="O2362" s="108"/>
      <c r="P2362" s="109"/>
      <c r="Q2362" s="109"/>
      <c r="R2362" s="110"/>
      <c r="S2362" s="110"/>
    </row>
    <row r="2363" spans="15:19" ht="15.75" customHeight="1" x14ac:dyDescent="0.2">
      <c r="O2363" s="108"/>
      <c r="P2363" s="109"/>
      <c r="Q2363" s="109"/>
      <c r="R2363" s="110"/>
      <c r="S2363" s="110"/>
    </row>
    <row r="2364" spans="15:19" ht="15.75" customHeight="1" x14ac:dyDescent="0.2">
      <c r="O2364" s="108"/>
      <c r="P2364" s="109"/>
      <c r="Q2364" s="109"/>
      <c r="R2364" s="110"/>
      <c r="S2364" s="110"/>
    </row>
    <row r="2365" spans="15:19" ht="15.75" customHeight="1" x14ac:dyDescent="0.2">
      <c r="O2365" s="108"/>
      <c r="P2365" s="109"/>
      <c r="Q2365" s="109"/>
      <c r="R2365" s="110"/>
      <c r="S2365" s="110"/>
    </row>
    <row r="2366" spans="15:19" ht="15.75" customHeight="1" x14ac:dyDescent="0.2">
      <c r="O2366" s="108"/>
      <c r="P2366" s="109"/>
      <c r="Q2366" s="109"/>
      <c r="R2366" s="110"/>
      <c r="S2366" s="110"/>
    </row>
    <row r="2367" spans="15:19" ht="15.75" customHeight="1" x14ac:dyDescent="0.2">
      <c r="O2367" s="108"/>
      <c r="P2367" s="109"/>
      <c r="Q2367" s="109"/>
      <c r="R2367" s="110"/>
      <c r="S2367" s="110"/>
    </row>
    <row r="2368" spans="15:19" ht="15.75" customHeight="1" x14ac:dyDescent="0.2">
      <c r="O2368" s="108"/>
      <c r="P2368" s="109"/>
      <c r="Q2368" s="109"/>
      <c r="R2368" s="110"/>
      <c r="S2368" s="110"/>
    </row>
    <row r="2369" spans="15:19" ht="15.75" customHeight="1" x14ac:dyDescent="0.2">
      <c r="O2369" s="108"/>
      <c r="P2369" s="109"/>
      <c r="Q2369" s="109"/>
      <c r="R2369" s="110"/>
      <c r="S2369" s="110"/>
    </row>
    <row r="2370" spans="15:19" ht="15.75" customHeight="1" x14ac:dyDescent="0.2">
      <c r="O2370" s="108"/>
      <c r="P2370" s="109"/>
      <c r="Q2370" s="109"/>
      <c r="R2370" s="110"/>
      <c r="S2370" s="110"/>
    </row>
    <row r="2371" spans="15:19" ht="15.75" customHeight="1" x14ac:dyDescent="0.2">
      <c r="O2371" s="108"/>
      <c r="P2371" s="109"/>
      <c r="Q2371" s="109"/>
      <c r="R2371" s="110"/>
      <c r="S2371" s="110"/>
    </row>
    <row r="2372" spans="15:19" ht="15.75" customHeight="1" x14ac:dyDescent="0.2">
      <c r="O2372" s="108"/>
      <c r="P2372" s="109"/>
      <c r="Q2372" s="109"/>
      <c r="R2372" s="110"/>
      <c r="S2372" s="110"/>
    </row>
    <row r="2373" spans="15:19" ht="15.75" customHeight="1" x14ac:dyDescent="0.2">
      <c r="O2373" s="108"/>
      <c r="P2373" s="109"/>
      <c r="Q2373" s="109"/>
      <c r="R2373" s="110"/>
      <c r="S2373" s="110"/>
    </row>
    <row r="2374" spans="15:19" ht="15.75" customHeight="1" x14ac:dyDescent="0.2">
      <c r="O2374" s="108"/>
      <c r="P2374" s="109"/>
      <c r="Q2374" s="109"/>
      <c r="R2374" s="110"/>
      <c r="S2374" s="110"/>
    </row>
    <row r="2375" spans="15:19" ht="15.75" customHeight="1" x14ac:dyDescent="0.2">
      <c r="O2375" s="108"/>
      <c r="P2375" s="109"/>
      <c r="Q2375" s="109"/>
      <c r="R2375" s="110"/>
      <c r="S2375" s="110"/>
    </row>
    <row r="2376" spans="15:19" ht="15.75" customHeight="1" x14ac:dyDescent="0.2">
      <c r="O2376" s="108"/>
      <c r="P2376" s="109"/>
      <c r="Q2376" s="109"/>
      <c r="R2376" s="110"/>
      <c r="S2376" s="110"/>
    </row>
    <row r="2377" spans="15:19" ht="15.75" customHeight="1" x14ac:dyDescent="0.2">
      <c r="O2377" s="108"/>
      <c r="P2377" s="109"/>
      <c r="Q2377" s="109"/>
      <c r="R2377" s="110"/>
      <c r="S2377" s="110"/>
    </row>
    <row r="2378" spans="15:19" ht="15.75" customHeight="1" x14ac:dyDescent="0.2">
      <c r="O2378" s="108"/>
      <c r="P2378" s="109"/>
      <c r="Q2378" s="109"/>
      <c r="R2378" s="110"/>
      <c r="S2378" s="110"/>
    </row>
    <row r="2379" spans="15:19" ht="15.75" customHeight="1" x14ac:dyDescent="0.2">
      <c r="O2379" s="108"/>
      <c r="P2379" s="109"/>
      <c r="Q2379" s="109"/>
      <c r="R2379" s="110"/>
      <c r="S2379" s="110"/>
    </row>
    <row r="2380" spans="15:19" ht="15.75" customHeight="1" x14ac:dyDescent="0.2">
      <c r="O2380" s="108"/>
      <c r="P2380" s="109"/>
      <c r="Q2380" s="109"/>
      <c r="R2380" s="110"/>
      <c r="S2380" s="110"/>
    </row>
    <row r="2381" spans="15:19" ht="15.75" customHeight="1" x14ac:dyDescent="0.2">
      <c r="O2381" s="108"/>
      <c r="P2381" s="109"/>
      <c r="Q2381" s="109"/>
      <c r="R2381" s="110"/>
      <c r="S2381" s="110"/>
    </row>
    <row r="2382" spans="15:19" ht="15.75" customHeight="1" x14ac:dyDescent="0.2">
      <c r="O2382" s="108"/>
      <c r="P2382" s="109"/>
      <c r="Q2382" s="109"/>
      <c r="R2382" s="110"/>
      <c r="S2382" s="110"/>
    </row>
    <row r="2383" spans="15:19" ht="15.75" customHeight="1" x14ac:dyDescent="0.2">
      <c r="O2383" s="108"/>
      <c r="P2383" s="109"/>
      <c r="Q2383" s="109"/>
      <c r="R2383" s="110"/>
      <c r="S2383" s="110"/>
    </row>
    <row r="2384" spans="15:19" ht="15.75" customHeight="1" x14ac:dyDescent="0.2">
      <c r="O2384" s="108"/>
      <c r="P2384" s="109"/>
      <c r="Q2384" s="109"/>
      <c r="R2384" s="110"/>
      <c r="S2384" s="110"/>
    </row>
    <row r="2385" spans="15:19" ht="15.75" customHeight="1" x14ac:dyDescent="0.2">
      <c r="O2385" s="108"/>
      <c r="P2385" s="109"/>
      <c r="Q2385" s="109"/>
      <c r="R2385" s="110"/>
      <c r="S2385" s="110"/>
    </row>
    <row r="2386" spans="15:19" ht="15.75" customHeight="1" x14ac:dyDescent="0.2">
      <c r="O2386" s="108"/>
      <c r="P2386" s="109"/>
      <c r="Q2386" s="109"/>
      <c r="R2386" s="110"/>
      <c r="S2386" s="110"/>
    </row>
    <row r="2387" spans="15:19" ht="15.75" customHeight="1" x14ac:dyDescent="0.2">
      <c r="O2387" s="108"/>
      <c r="P2387" s="109"/>
      <c r="Q2387" s="109"/>
      <c r="R2387" s="110"/>
      <c r="S2387" s="110"/>
    </row>
    <row r="2388" spans="15:19" ht="15.75" customHeight="1" x14ac:dyDescent="0.2">
      <c r="O2388" s="108"/>
      <c r="P2388" s="109"/>
      <c r="Q2388" s="109"/>
      <c r="R2388" s="110"/>
      <c r="S2388" s="110"/>
    </row>
    <row r="2389" spans="15:19" ht="15.75" customHeight="1" x14ac:dyDescent="0.2">
      <c r="O2389" s="108"/>
      <c r="P2389" s="109"/>
      <c r="Q2389" s="109"/>
      <c r="R2389" s="110"/>
      <c r="S2389" s="110"/>
    </row>
    <row r="2390" spans="15:19" ht="15.75" customHeight="1" x14ac:dyDescent="0.2">
      <c r="O2390" s="108"/>
      <c r="P2390" s="109"/>
      <c r="Q2390" s="109"/>
      <c r="R2390" s="110"/>
      <c r="S2390" s="110"/>
    </row>
    <row r="2391" spans="15:19" ht="15.75" customHeight="1" x14ac:dyDescent="0.2">
      <c r="O2391" s="108"/>
      <c r="P2391" s="109"/>
      <c r="Q2391" s="109"/>
      <c r="R2391" s="110"/>
      <c r="S2391" s="110"/>
    </row>
    <row r="2392" spans="15:19" ht="15.75" customHeight="1" x14ac:dyDescent="0.2">
      <c r="O2392" s="108"/>
      <c r="P2392" s="109"/>
      <c r="Q2392" s="109"/>
      <c r="R2392" s="110"/>
      <c r="S2392" s="110"/>
    </row>
    <row r="2393" spans="15:19" ht="15.75" customHeight="1" x14ac:dyDescent="0.2">
      <c r="O2393" s="108"/>
      <c r="P2393" s="109"/>
      <c r="Q2393" s="109"/>
      <c r="R2393" s="110"/>
      <c r="S2393" s="110"/>
    </row>
    <row r="2394" spans="15:19" ht="15.75" customHeight="1" x14ac:dyDescent="0.2">
      <c r="O2394" s="108"/>
      <c r="P2394" s="109"/>
      <c r="Q2394" s="109"/>
      <c r="R2394" s="110"/>
      <c r="S2394" s="110"/>
    </row>
    <row r="2395" spans="15:19" ht="15.75" customHeight="1" x14ac:dyDescent="0.2">
      <c r="O2395" s="108"/>
      <c r="P2395" s="109"/>
      <c r="Q2395" s="109"/>
      <c r="R2395" s="110"/>
      <c r="S2395" s="110"/>
    </row>
    <row r="2396" spans="15:19" ht="15.75" customHeight="1" x14ac:dyDescent="0.2">
      <c r="O2396" s="108"/>
      <c r="P2396" s="109"/>
      <c r="Q2396" s="109"/>
      <c r="R2396" s="110"/>
      <c r="S2396" s="110"/>
    </row>
    <row r="2397" spans="15:19" ht="15.75" customHeight="1" x14ac:dyDescent="0.2">
      <c r="O2397" s="108"/>
      <c r="P2397" s="109"/>
      <c r="Q2397" s="109"/>
      <c r="R2397" s="110"/>
      <c r="S2397" s="110"/>
    </row>
    <row r="2398" spans="15:19" ht="15.75" customHeight="1" x14ac:dyDescent="0.2">
      <c r="O2398" s="108"/>
      <c r="P2398" s="109"/>
      <c r="Q2398" s="109"/>
      <c r="R2398" s="110"/>
      <c r="S2398" s="110"/>
    </row>
    <row r="2399" spans="15:19" ht="15.75" customHeight="1" x14ac:dyDescent="0.2">
      <c r="O2399" s="108"/>
      <c r="P2399" s="109"/>
      <c r="Q2399" s="109"/>
      <c r="R2399" s="110"/>
      <c r="S2399" s="110"/>
    </row>
    <row r="2400" spans="15:19" ht="15.75" customHeight="1" x14ac:dyDescent="0.2">
      <c r="O2400" s="108"/>
      <c r="P2400" s="109"/>
      <c r="Q2400" s="109"/>
      <c r="R2400" s="110"/>
      <c r="S2400" s="110"/>
    </row>
    <row r="2401" spans="15:19" ht="15.75" customHeight="1" x14ac:dyDescent="0.2">
      <c r="O2401" s="108"/>
      <c r="P2401" s="109"/>
      <c r="Q2401" s="109"/>
      <c r="R2401" s="110"/>
      <c r="S2401" s="110"/>
    </row>
    <row r="2402" spans="15:19" ht="15.75" customHeight="1" x14ac:dyDescent="0.2">
      <c r="O2402" s="108"/>
      <c r="P2402" s="109"/>
      <c r="Q2402" s="109"/>
      <c r="R2402" s="110"/>
      <c r="S2402" s="110"/>
    </row>
    <row r="2403" spans="15:19" ht="15.75" customHeight="1" x14ac:dyDescent="0.2">
      <c r="O2403" s="108"/>
      <c r="P2403" s="109"/>
      <c r="Q2403" s="109"/>
      <c r="R2403" s="110"/>
      <c r="S2403" s="110"/>
    </row>
    <row r="2404" spans="15:19" ht="15.75" customHeight="1" x14ac:dyDescent="0.2">
      <c r="O2404" s="108"/>
      <c r="P2404" s="109"/>
      <c r="Q2404" s="109"/>
      <c r="R2404" s="110"/>
      <c r="S2404" s="110"/>
    </row>
    <row r="2405" spans="15:19" ht="15.75" customHeight="1" x14ac:dyDescent="0.2">
      <c r="O2405" s="108"/>
      <c r="P2405" s="109"/>
      <c r="Q2405" s="109"/>
      <c r="R2405" s="110"/>
      <c r="S2405" s="110"/>
    </row>
    <row r="2406" spans="15:19" ht="15.75" customHeight="1" x14ac:dyDescent="0.2">
      <c r="O2406" s="108"/>
      <c r="P2406" s="109"/>
      <c r="Q2406" s="109"/>
      <c r="R2406" s="110"/>
      <c r="S2406" s="110"/>
    </row>
    <row r="2407" spans="15:19" ht="15.75" customHeight="1" x14ac:dyDescent="0.2">
      <c r="O2407" s="108"/>
      <c r="P2407" s="109"/>
      <c r="Q2407" s="109"/>
      <c r="R2407" s="110"/>
      <c r="S2407" s="110"/>
    </row>
    <row r="2408" spans="15:19" ht="15.75" customHeight="1" x14ac:dyDescent="0.2">
      <c r="O2408" s="108"/>
      <c r="P2408" s="109"/>
      <c r="Q2408" s="109"/>
      <c r="R2408" s="110"/>
      <c r="S2408" s="110"/>
    </row>
    <row r="2409" spans="15:19" ht="15.75" customHeight="1" x14ac:dyDescent="0.2">
      <c r="O2409" s="108"/>
      <c r="P2409" s="109"/>
      <c r="Q2409" s="109"/>
      <c r="R2409" s="110"/>
      <c r="S2409" s="110"/>
    </row>
    <row r="2410" spans="15:19" ht="15.75" customHeight="1" x14ac:dyDescent="0.2">
      <c r="O2410" s="108"/>
      <c r="P2410" s="109"/>
      <c r="Q2410" s="109"/>
      <c r="R2410" s="110"/>
      <c r="S2410" s="110"/>
    </row>
    <row r="2411" spans="15:19" ht="15.75" customHeight="1" x14ac:dyDescent="0.2">
      <c r="O2411" s="108"/>
      <c r="P2411" s="109"/>
      <c r="Q2411" s="109"/>
      <c r="R2411" s="110"/>
      <c r="S2411" s="110"/>
    </row>
    <row r="2412" spans="15:19" ht="15.75" customHeight="1" x14ac:dyDescent="0.2">
      <c r="O2412" s="108"/>
      <c r="P2412" s="109"/>
      <c r="Q2412" s="109"/>
      <c r="R2412" s="110"/>
      <c r="S2412" s="110"/>
    </row>
    <row r="2413" spans="15:19" ht="15.75" customHeight="1" x14ac:dyDescent="0.2">
      <c r="O2413" s="108"/>
      <c r="P2413" s="109"/>
      <c r="Q2413" s="109"/>
      <c r="R2413" s="110"/>
      <c r="S2413" s="110"/>
    </row>
    <row r="2414" spans="15:19" ht="15.75" customHeight="1" x14ac:dyDescent="0.2">
      <c r="O2414" s="108"/>
      <c r="P2414" s="109"/>
      <c r="Q2414" s="109"/>
      <c r="R2414" s="110"/>
      <c r="S2414" s="110"/>
    </row>
    <row r="2415" spans="15:19" ht="15.75" customHeight="1" x14ac:dyDescent="0.2">
      <c r="O2415" s="108"/>
      <c r="P2415" s="109"/>
      <c r="Q2415" s="109"/>
      <c r="R2415" s="110"/>
      <c r="S2415" s="110"/>
    </row>
    <row r="2416" spans="15:19" ht="15.75" customHeight="1" x14ac:dyDescent="0.2">
      <c r="O2416" s="108"/>
      <c r="P2416" s="109"/>
      <c r="Q2416" s="109"/>
      <c r="R2416" s="110"/>
      <c r="S2416" s="110"/>
    </row>
    <row r="2417" spans="15:19" ht="15.75" customHeight="1" x14ac:dyDescent="0.2">
      <c r="O2417" s="108"/>
      <c r="P2417" s="109"/>
      <c r="Q2417" s="109"/>
      <c r="R2417" s="110"/>
      <c r="S2417" s="110"/>
    </row>
    <row r="2418" spans="15:19" ht="15.75" customHeight="1" x14ac:dyDescent="0.2">
      <c r="O2418" s="108"/>
      <c r="P2418" s="109"/>
      <c r="Q2418" s="109"/>
      <c r="R2418" s="110"/>
      <c r="S2418" s="110"/>
    </row>
    <row r="2419" spans="15:19" ht="15.75" customHeight="1" x14ac:dyDescent="0.2">
      <c r="O2419" s="108"/>
      <c r="P2419" s="109"/>
      <c r="Q2419" s="109"/>
      <c r="R2419" s="110"/>
      <c r="S2419" s="110"/>
    </row>
    <row r="2420" spans="15:19" ht="15.75" customHeight="1" x14ac:dyDescent="0.2">
      <c r="O2420" s="108"/>
      <c r="P2420" s="109"/>
      <c r="Q2420" s="109"/>
      <c r="R2420" s="110"/>
      <c r="S2420" s="110"/>
    </row>
    <row r="2421" spans="15:19" ht="15.75" customHeight="1" x14ac:dyDescent="0.2">
      <c r="O2421" s="108"/>
      <c r="P2421" s="109"/>
      <c r="Q2421" s="109"/>
      <c r="R2421" s="110"/>
      <c r="S2421" s="110"/>
    </row>
    <row r="2422" spans="15:19" ht="15.75" customHeight="1" x14ac:dyDescent="0.2">
      <c r="O2422" s="108"/>
      <c r="P2422" s="109"/>
      <c r="Q2422" s="109"/>
      <c r="R2422" s="110"/>
      <c r="S2422" s="110"/>
    </row>
    <row r="2423" spans="15:19" ht="15.75" customHeight="1" x14ac:dyDescent="0.2">
      <c r="O2423" s="108"/>
      <c r="P2423" s="109"/>
      <c r="Q2423" s="109"/>
      <c r="R2423" s="110"/>
      <c r="S2423" s="110"/>
    </row>
    <row r="2424" spans="15:19" ht="15.75" customHeight="1" x14ac:dyDescent="0.2">
      <c r="O2424" s="108"/>
      <c r="P2424" s="109"/>
      <c r="Q2424" s="109"/>
      <c r="R2424" s="110"/>
      <c r="S2424" s="110"/>
    </row>
    <row r="2425" spans="15:19" ht="15.75" customHeight="1" x14ac:dyDescent="0.2">
      <c r="O2425" s="108"/>
      <c r="P2425" s="109"/>
      <c r="Q2425" s="109"/>
      <c r="R2425" s="110"/>
      <c r="S2425" s="110"/>
    </row>
    <row r="2426" spans="15:19" ht="15.75" customHeight="1" x14ac:dyDescent="0.2">
      <c r="O2426" s="108"/>
      <c r="P2426" s="109"/>
      <c r="Q2426" s="109"/>
      <c r="R2426" s="110"/>
      <c r="S2426" s="110"/>
    </row>
    <row r="2427" spans="15:19" ht="15.75" customHeight="1" x14ac:dyDescent="0.2">
      <c r="O2427" s="108"/>
      <c r="P2427" s="109"/>
      <c r="Q2427" s="109"/>
      <c r="R2427" s="110"/>
      <c r="S2427" s="110"/>
    </row>
    <row r="2428" spans="15:19" ht="15.75" customHeight="1" x14ac:dyDescent="0.2">
      <c r="O2428" s="108"/>
      <c r="P2428" s="109"/>
      <c r="Q2428" s="109"/>
      <c r="R2428" s="110"/>
      <c r="S2428" s="110"/>
    </row>
    <row r="2429" spans="15:19" ht="15.75" customHeight="1" x14ac:dyDescent="0.2">
      <c r="O2429" s="108"/>
      <c r="P2429" s="109"/>
      <c r="Q2429" s="109"/>
      <c r="R2429" s="110"/>
      <c r="S2429" s="110"/>
    </row>
    <row r="2430" spans="15:19" ht="15.75" customHeight="1" x14ac:dyDescent="0.2">
      <c r="O2430" s="108"/>
      <c r="P2430" s="109"/>
      <c r="Q2430" s="109"/>
      <c r="R2430" s="110"/>
      <c r="S2430" s="110"/>
    </row>
    <row r="2431" spans="15:19" ht="15.75" customHeight="1" x14ac:dyDescent="0.2">
      <c r="O2431" s="108"/>
      <c r="P2431" s="109"/>
      <c r="Q2431" s="109"/>
      <c r="R2431" s="110"/>
      <c r="S2431" s="110"/>
    </row>
    <row r="2432" spans="15:19" ht="15.75" customHeight="1" x14ac:dyDescent="0.2">
      <c r="O2432" s="108"/>
      <c r="P2432" s="109"/>
      <c r="Q2432" s="109"/>
      <c r="R2432" s="110"/>
      <c r="S2432" s="110"/>
    </row>
    <row r="2433" spans="15:19" ht="15.75" customHeight="1" x14ac:dyDescent="0.2">
      <c r="O2433" s="108"/>
      <c r="P2433" s="109"/>
      <c r="Q2433" s="109"/>
      <c r="R2433" s="110"/>
      <c r="S2433" s="110"/>
    </row>
    <row r="2434" spans="15:19" ht="15.75" customHeight="1" x14ac:dyDescent="0.2">
      <c r="O2434" s="108"/>
      <c r="P2434" s="109"/>
      <c r="Q2434" s="109"/>
      <c r="R2434" s="110"/>
      <c r="S2434" s="110"/>
    </row>
    <row r="2435" spans="15:19" ht="15.75" customHeight="1" x14ac:dyDescent="0.2">
      <c r="O2435" s="108"/>
      <c r="P2435" s="109"/>
      <c r="Q2435" s="109"/>
      <c r="R2435" s="110"/>
      <c r="S2435" s="110"/>
    </row>
    <row r="2436" spans="15:19" ht="15.75" customHeight="1" x14ac:dyDescent="0.2">
      <c r="O2436" s="108"/>
      <c r="P2436" s="109"/>
      <c r="Q2436" s="109"/>
      <c r="R2436" s="110"/>
      <c r="S2436" s="110"/>
    </row>
    <row r="2437" spans="15:19" ht="15.75" customHeight="1" x14ac:dyDescent="0.2">
      <c r="O2437" s="108"/>
      <c r="P2437" s="109"/>
      <c r="Q2437" s="109"/>
      <c r="R2437" s="110"/>
      <c r="S2437" s="110"/>
    </row>
    <row r="2438" spans="15:19" ht="15.75" customHeight="1" x14ac:dyDescent="0.2">
      <c r="O2438" s="108"/>
      <c r="P2438" s="109"/>
      <c r="Q2438" s="109"/>
      <c r="R2438" s="110"/>
      <c r="S2438" s="110"/>
    </row>
    <row r="2439" spans="15:19" ht="15.75" customHeight="1" x14ac:dyDescent="0.2">
      <c r="O2439" s="108"/>
      <c r="P2439" s="109"/>
      <c r="Q2439" s="109"/>
      <c r="R2439" s="110"/>
      <c r="S2439" s="110"/>
    </row>
    <row r="2440" spans="15:19" ht="15.75" customHeight="1" x14ac:dyDescent="0.2">
      <c r="O2440" s="108"/>
      <c r="P2440" s="109"/>
      <c r="Q2440" s="109"/>
      <c r="R2440" s="110"/>
      <c r="S2440" s="110"/>
    </row>
    <row r="2441" spans="15:19" ht="15.75" customHeight="1" x14ac:dyDescent="0.2">
      <c r="O2441" s="108"/>
      <c r="P2441" s="109"/>
      <c r="Q2441" s="109"/>
      <c r="R2441" s="110"/>
      <c r="S2441" s="110"/>
    </row>
    <row r="2442" spans="15:19" ht="15.75" customHeight="1" x14ac:dyDescent="0.2">
      <c r="O2442" s="108"/>
      <c r="P2442" s="109"/>
      <c r="Q2442" s="109"/>
      <c r="R2442" s="110"/>
      <c r="S2442" s="110"/>
    </row>
    <row r="2443" spans="15:19" ht="15.75" customHeight="1" x14ac:dyDescent="0.2">
      <c r="O2443" s="108"/>
      <c r="P2443" s="109"/>
      <c r="Q2443" s="109"/>
      <c r="R2443" s="110"/>
      <c r="S2443" s="110"/>
    </row>
    <row r="2444" spans="15:19" ht="15.75" customHeight="1" x14ac:dyDescent="0.2">
      <c r="O2444" s="108"/>
      <c r="P2444" s="109"/>
      <c r="Q2444" s="109"/>
      <c r="R2444" s="110"/>
      <c r="S2444" s="110"/>
    </row>
    <row r="2445" spans="15:19" ht="15.75" customHeight="1" x14ac:dyDescent="0.2">
      <c r="O2445" s="108"/>
      <c r="P2445" s="109"/>
      <c r="Q2445" s="109"/>
      <c r="R2445" s="110"/>
      <c r="S2445" s="110"/>
    </row>
    <row r="2446" spans="15:19" ht="15.75" customHeight="1" x14ac:dyDescent="0.2">
      <c r="O2446" s="108"/>
      <c r="P2446" s="109"/>
      <c r="Q2446" s="109"/>
      <c r="R2446" s="110"/>
      <c r="S2446" s="110"/>
    </row>
    <row r="2447" spans="15:19" ht="15.75" customHeight="1" x14ac:dyDescent="0.2">
      <c r="O2447" s="108"/>
      <c r="P2447" s="109"/>
      <c r="Q2447" s="109"/>
      <c r="R2447" s="110"/>
      <c r="S2447" s="110"/>
    </row>
    <row r="2448" spans="15:19" ht="15.75" customHeight="1" x14ac:dyDescent="0.2">
      <c r="O2448" s="108"/>
      <c r="P2448" s="109"/>
      <c r="Q2448" s="109"/>
      <c r="R2448" s="110"/>
      <c r="S2448" s="110"/>
    </row>
    <row r="2449" spans="15:19" ht="15.75" customHeight="1" x14ac:dyDescent="0.2">
      <c r="O2449" s="108"/>
      <c r="P2449" s="109"/>
      <c r="Q2449" s="109"/>
      <c r="R2449" s="110"/>
      <c r="S2449" s="110"/>
    </row>
    <row r="2450" spans="15:19" ht="15.75" customHeight="1" x14ac:dyDescent="0.2">
      <c r="O2450" s="108"/>
      <c r="P2450" s="109"/>
      <c r="Q2450" s="109"/>
      <c r="R2450" s="110"/>
      <c r="S2450" s="110"/>
    </row>
    <row r="2451" spans="15:19" ht="15.75" customHeight="1" x14ac:dyDescent="0.2">
      <c r="O2451" s="108"/>
      <c r="P2451" s="109"/>
      <c r="Q2451" s="109"/>
      <c r="R2451" s="110"/>
      <c r="S2451" s="110"/>
    </row>
    <row r="2452" spans="15:19" ht="15.75" customHeight="1" x14ac:dyDescent="0.2">
      <c r="O2452" s="108"/>
      <c r="P2452" s="109"/>
      <c r="Q2452" s="109"/>
      <c r="R2452" s="110"/>
      <c r="S2452" s="109"/>
    </row>
    <row r="2453" spans="15:19" ht="15.75" customHeight="1" x14ac:dyDescent="0.2">
      <c r="O2453" s="108"/>
      <c r="P2453" s="109"/>
      <c r="Q2453" s="109"/>
      <c r="R2453" s="110"/>
      <c r="S2453" s="109"/>
    </row>
    <row r="2454" spans="15:19" ht="15.75" customHeight="1" x14ac:dyDescent="0.2">
      <c r="O2454" s="108"/>
      <c r="P2454" s="109"/>
      <c r="Q2454" s="109"/>
      <c r="R2454" s="110"/>
      <c r="S2454" s="109"/>
    </row>
    <row r="2455" spans="15:19" ht="15.75" customHeight="1" x14ac:dyDescent="0.2">
      <c r="O2455" s="108"/>
      <c r="P2455" s="109"/>
      <c r="Q2455" s="109"/>
      <c r="R2455" s="110"/>
      <c r="S2455" s="109"/>
    </row>
    <row r="2456" spans="15:19" ht="15.75" customHeight="1" x14ac:dyDescent="0.2">
      <c r="O2456" s="108"/>
      <c r="P2456" s="109"/>
      <c r="Q2456" s="109"/>
      <c r="R2456" s="110"/>
      <c r="S2456" s="109"/>
    </row>
    <row r="2457" spans="15:19" ht="15.75" customHeight="1" x14ac:dyDescent="0.2">
      <c r="O2457" s="108"/>
      <c r="P2457" s="109"/>
      <c r="Q2457" s="109"/>
      <c r="R2457" s="110"/>
      <c r="S2457" s="109"/>
    </row>
    <row r="2458" spans="15:19" ht="15.75" customHeight="1" x14ac:dyDescent="0.2">
      <c r="O2458" s="108"/>
      <c r="P2458" s="109"/>
      <c r="Q2458" s="109"/>
      <c r="R2458" s="110"/>
      <c r="S2458" s="109"/>
    </row>
    <row r="2459" spans="15:19" ht="15.75" customHeight="1" x14ac:dyDescent="0.2">
      <c r="O2459" s="108"/>
      <c r="P2459" s="109"/>
      <c r="Q2459" s="109"/>
      <c r="R2459" s="110"/>
      <c r="S2459" s="109"/>
    </row>
    <row r="2460" spans="15:19" ht="15.75" customHeight="1" x14ac:dyDescent="0.2">
      <c r="O2460" s="108"/>
      <c r="P2460" s="109"/>
      <c r="Q2460" s="109"/>
      <c r="R2460" s="110"/>
      <c r="S2460" s="109"/>
    </row>
    <row r="2461" spans="15:19" ht="15.75" customHeight="1" x14ac:dyDescent="0.2">
      <c r="O2461" s="108"/>
      <c r="P2461" s="109"/>
      <c r="Q2461" s="109"/>
      <c r="R2461" s="110"/>
      <c r="S2461" s="109"/>
    </row>
    <row r="2462" spans="15:19" ht="15.75" customHeight="1" x14ac:dyDescent="0.2">
      <c r="O2462" s="108"/>
      <c r="P2462" s="109"/>
      <c r="Q2462" s="109"/>
      <c r="R2462" s="110"/>
      <c r="S2462" s="109"/>
    </row>
    <row r="2463" spans="15:19" ht="15.75" customHeight="1" x14ac:dyDescent="0.2">
      <c r="O2463" s="108"/>
      <c r="P2463" s="109"/>
      <c r="Q2463" s="109"/>
      <c r="R2463" s="110"/>
      <c r="S2463" s="109"/>
    </row>
    <row r="2464" spans="15:19" ht="15.75" customHeight="1" x14ac:dyDescent="0.2">
      <c r="O2464" s="108"/>
      <c r="P2464" s="109"/>
      <c r="Q2464" s="109"/>
      <c r="R2464" s="110"/>
      <c r="S2464" s="109"/>
    </row>
    <row r="2465" spans="15:19" ht="15.75" customHeight="1" x14ac:dyDescent="0.2">
      <c r="O2465" s="108"/>
      <c r="P2465" s="109"/>
      <c r="Q2465" s="109"/>
      <c r="R2465" s="110"/>
      <c r="S2465" s="109"/>
    </row>
    <row r="2466" spans="15:19" ht="15.75" customHeight="1" x14ac:dyDescent="0.2">
      <c r="O2466" s="108"/>
      <c r="P2466" s="109"/>
      <c r="Q2466" s="109"/>
      <c r="R2466" s="110"/>
      <c r="S2466" s="109"/>
    </row>
    <row r="2467" spans="15:19" ht="15.75" customHeight="1" x14ac:dyDescent="0.2">
      <c r="O2467" s="108"/>
      <c r="P2467" s="109"/>
      <c r="Q2467" s="109"/>
      <c r="R2467" s="110"/>
      <c r="S2467" s="109"/>
    </row>
    <row r="2468" spans="15:19" ht="15.75" customHeight="1" x14ac:dyDescent="0.2">
      <c r="O2468" s="108"/>
      <c r="P2468" s="109"/>
      <c r="Q2468" s="109"/>
      <c r="R2468" s="110"/>
      <c r="S2468" s="109"/>
    </row>
    <row r="2469" spans="15:19" ht="15.75" customHeight="1" x14ac:dyDescent="0.2">
      <c r="O2469" s="108"/>
      <c r="P2469" s="109"/>
      <c r="Q2469" s="109"/>
      <c r="R2469" s="110"/>
      <c r="S2469" s="109"/>
    </row>
    <row r="2470" spans="15:19" ht="15.75" customHeight="1" x14ac:dyDescent="0.2">
      <c r="O2470" s="108"/>
      <c r="P2470" s="109"/>
      <c r="Q2470" s="109"/>
      <c r="R2470" s="110"/>
      <c r="S2470" s="109"/>
    </row>
    <row r="2471" spans="15:19" ht="15.75" customHeight="1" x14ac:dyDescent="0.2">
      <c r="O2471" s="108"/>
      <c r="P2471" s="109"/>
      <c r="Q2471" s="109"/>
      <c r="R2471" s="110"/>
      <c r="S2471" s="109"/>
    </row>
    <row r="2472" spans="15:19" ht="15.75" customHeight="1" x14ac:dyDescent="0.2">
      <c r="O2472" s="108"/>
      <c r="P2472" s="109"/>
      <c r="Q2472" s="109"/>
      <c r="R2472" s="110"/>
      <c r="S2472" s="109"/>
    </row>
    <row r="2473" spans="15:19" ht="15.75" customHeight="1" x14ac:dyDescent="0.2">
      <c r="O2473" s="108"/>
      <c r="P2473" s="109"/>
      <c r="Q2473" s="109"/>
      <c r="R2473" s="110"/>
      <c r="S2473" s="109"/>
    </row>
    <row r="2474" spans="15:19" ht="15.75" customHeight="1" x14ac:dyDescent="0.2">
      <c r="O2474" s="108"/>
      <c r="P2474" s="109"/>
      <c r="Q2474" s="109"/>
      <c r="R2474" s="110"/>
      <c r="S2474" s="109"/>
    </row>
    <row r="2475" spans="15:19" ht="15.75" customHeight="1" x14ac:dyDescent="0.2">
      <c r="O2475" s="108"/>
      <c r="P2475" s="109"/>
      <c r="Q2475" s="109"/>
      <c r="R2475" s="110"/>
      <c r="S2475" s="109"/>
    </row>
    <row r="2476" spans="15:19" ht="15.75" customHeight="1" x14ac:dyDescent="0.2">
      <c r="O2476" s="108"/>
      <c r="P2476" s="109"/>
      <c r="Q2476" s="109"/>
      <c r="R2476" s="110"/>
      <c r="S2476" s="109"/>
    </row>
    <row r="2477" spans="15:19" ht="15.75" customHeight="1" x14ac:dyDescent="0.2">
      <c r="O2477" s="108"/>
      <c r="P2477" s="109"/>
      <c r="Q2477" s="109"/>
      <c r="R2477" s="110"/>
      <c r="S2477" s="109"/>
    </row>
    <row r="2478" spans="15:19" ht="15.75" customHeight="1" x14ac:dyDescent="0.2">
      <c r="O2478" s="108"/>
      <c r="P2478" s="109"/>
      <c r="Q2478" s="109"/>
      <c r="R2478" s="110"/>
      <c r="S2478" s="109"/>
    </row>
    <row r="2479" spans="15:19" ht="15.75" customHeight="1" x14ac:dyDescent="0.2">
      <c r="O2479" s="108"/>
      <c r="P2479" s="109"/>
      <c r="Q2479" s="109"/>
      <c r="R2479" s="110"/>
      <c r="S2479" s="109"/>
    </row>
    <row r="2480" spans="15:19" ht="15.75" customHeight="1" x14ac:dyDescent="0.2">
      <c r="O2480" s="108"/>
      <c r="P2480" s="109"/>
      <c r="Q2480" s="109"/>
      <c r="R2480" s="110"/>
      <c r="S2480" s="109"/>
    </row>
    <row r="2481" spans="15:19" ht="15.75" customHeight="1" x14ac:dyDescent="0.2">
      <c r="O2481" s="108"/>
      <c r="P2481" s="109"/>
      <c r="Q2481" s="109"/>
      <c r="R2481" s="110"/>
      <c r="S2481" s="109"/>
    </row>
    <row r="2482" spans="15:19" ht="15.75" customHeight="1" x14ac:dyDescent="0.2">
      <c r="O2482" s="108"/>
      <c r="P2482" s="109"/>
      <c r="Q2482" s="109"/>
      <c r="R2482" s="110"/>
      <c r="S2482" s="109"/>
    </row>
    <row r="2483" spans="15:19" ht="15.75" customHeight="1" x14ac:dyDescent="0.2">
      <c r="O2483" s="108"/>
      <c r="P2483" s="109"/>
      <c r="Q2483" s="109"/>
      <c r="R2483" s="110"/>
      <c r="S2483" s="109"/>
    </row>
    <row r="2484" spans="15:19" ht="15.75" customHeight="1" x14ac:dyDescent="0.2">
      <c r="O2484" s="108"/>
      <c r="P2484" s="109"/>
      <c r="Q2484" s="109"/>
      <c r="R2484" s="110"/>
      <c r="S2484" s="109"/>
    </row>
    <row r="2485" spans="15:19" ht="15.75" customHeight="1" x14ac:dyDescent="0.2">
      <c r="O2485" s="108"/>
      <c r="P2485" s="109"/>
      <c r="Q2485" s="109"/>
      <c r="R2485" s="110"/>
      <c r="S2485" s="109"/>
    </row>
    <row r="2486" spans="15:19" ht="15.75" customHeight="1" x14ac:dyDescent="0.2">
      <c r="O2486" s="108"/>
      <c r="P2486" s="109"/>
      <c r="Q2486" s="109"/>
      <c r="R2486" s="110"/>
      <c r="S2486" s="109"/>
    </row>
    <row r="2487" spans="15:19" ht="15.75" customHeight="1" x14ac:dyDescent="0.2">
      <c r="O2487" s="108"/>
      <c r="P2487" s="109"/>
      <c r="Q2487" s="109"/>
      <c r="R2487" s="110"/>
      <c r="S2487" s="109"/>
    </row>
    <row r="2488" spans="15:19" ht="15.75" customHeight="1" x14ac:dyDescent="0.2">
      <c r="O2488" s="108"/>
      <c r="P2488" s="109"/>
      <c r="Q2488" s="109"/>
      <c r="R2488" s="110"/>
      <c r="S2488" s="109"/>
    </row>
    <row r="2489" spans="15:19" ht="15.75" customHeight="1" x14ac:dyDescent="0.2">
      <c r="O2489" s="108"/>
      <c r="P2489" s="109"/>
      <c r="Q2489" s="109"/>
      <c r="R2489" s="110"/>
      <c r="S2489" s="109"/>
    </row>
    <row r="2490" spans="15:19" ht="15.75" customHeight="1" x14ac:dyDescent="0.2">
      <c r="O2490" s="108"/>
      <c r="P2490" s="109"/>
      <c r="Q2490" s="109"/>
      <c r="R2490" s="110"/>
      <c r="S2490" s="109"/>
    </row>
    <row r="2491" spans="15:19" ht="15.75" customHeight="1" x14ac:dyDescent="0.2">
      <c r="O2491" s="108"/>
      <c r="P2491" s="109"/>
      <c r="Q2491" s="109"/>
      <c r="R2491" s="110"/>
      <c r="S2491" s="109"/>
    </row>
    <row r="2492" spans="15:19" ht="15.75" customHeight="1" x14ac:dyDescent="0.2">
      <c r="O2492" s="108"/>
      <c r="P2492" s="109"/>
      <c r="Q2492" s="109"/>
      <c r="R2492" s="110"/>
      <c r="S2492" s="109"/>
    </row>
    <row r="2493" spans="15:19" ht="15.75" customHeight="1" x14ac:dyDescent="0.2">
      <c r="O2493" s="108"/>
      <c r="P2493" s="109"/>
      <c r="Q2493" s="109"/>
      <c r="R2493" s="110"/>
      <c r="S2493" s="109"/>
    </row>
    <row r="2494" spans="15:19" ht="15.75" customHeight="1" x14ac:dyDescent="0.2">
      <c r="O2494" s="108"/>
      <c r="P2494" s="109"/>
      <c r="Q2494" s="109"/>
      <c r="R2494" s="110"/>
      <c r="S2494" s="109"/>
    </row>
    <row r="2495" spans="15:19" ht="15.75" customHeight="1" x14ac:dyDescent="0.2">
      <c r="O2495" s="108"/>
      <c r="P2495" s="109"/>
      <c r="Q2495" s="109"/>
      <c r="R2495" s="110"/>
      <c r="S2495" s="109"/>
    </row>
    <row r="2496" spans="15:19" ht="15.75" customHeight="1" x14ac:dyDescent="0.2">
      <c r="O2496" s="108"/>
      <c r="P2496" s="109"/>
      <c r="Q2496" s="109"/>
      <c r="R2496" s="110"/>
      <c r="S2496" s="109"/>
    </row>
    <row r="2497" spans="15:19" ht="15.75" customHeight="1" x14ac:dyDescent="0.2">
      <c r="O2497" s="108"/>
      <c r="P2497" s="109"/>
      <c r="Q2497" s="109"/>
      <c r="R2497" s="110"/>
      <c r="S2497" s="109"/>
    </row>
    <row r="2498" spans="15:19" ht="15.75" customHeight="1" x14ac:dyDescent="0.2">
      <c r="O2498" s="108"/>
      <c r="P2498" s="109"/>
      <c r="Q2498" s="109"/>
      <c r="R2498" s="110"/>
      <c r="S2498" s="109"/>
    </row>
    <row r="2499" spans="15:19" ht="15.75" customHeight="1" x14ac:dyDescent="0.2">
      <c r="O2499" s="108"/>
      <c r="P2499" s="109"/>
      <c r="Q2499" s="109"/>
      <c r="R2499" s="110"/>
      <c r="S2499" s="109"/>
    </row>
    <row r="2500" spans="15:19" ht="15.75" customHeight="1" x14ac:dyDescent="0.2">
      <c r="O2500" s="108"/>
      <c r="P2500" s="109"/>
      <c r="Q2500" s="109"/>
      <c r="R2500" s="110"/>
      <c r="S2500" s="109"/>
    </row>
    <row r="2501" spans="15:19" ht="15.75" customHeight="1" x14ac:dyDescent="0.2">
      <c r="O2501" s="108"/>
      <c r="P2501" s="109"/>
      <c r="Q2501" s="109"/>
      <c r="R2501" s="110"/>
      <c r="S2501" s="109"/>
    </row>
    <row r="2502" spans="15:19" ht="15.75" customHeight="1" x14ac:dyDescent="0.2">
      <c r="O2502" s="108"/>
      <c r="P2502" s="109"/>
      <c r="Q2502" s="109"/>
      <c r="R2502" s="110"/>
      <c r="S2502" s="109"/>
    </row>
    <row r="2503" spans="15:19" ht="15.75" customHeight="1" x14ac:dyDescent="0.2">
      <c r="O2503" s="108"/>
      <c r="P2503" s="109"/>
      <c r="Q2503" s="109"/>
      <c r="R2503" s="110"/>
      <c r="S2503" s="109"/>
    </row>
    <row r="2504" spans="15:19" ht="15.75" customHeight="1" x14ac:dyDescent="0.2">
      <c r="O2504" s="108"/>
      <c r="P2504" s="109"/>
      <c r="Q2504" s="109"/>
      <c r="R2504" s="110"/>
      <c r="S2504" s="109"/>
    </row>
    <row r="2505" spans="15:19" ht="15.75" customHeight="1" x14ac:dyDescent="0.2">
      <c r="O2505" s="108"/>
      <c r="P2505" s="109"/>
      <c r="Q2505" s="109"/>
      <c r="R2505" s="110"/>
      <c r="S2505" s="109"/>
    </row>
    <row r="2506" spans="15:19" ht="15.75" customHeight="1" x14ac:dyDescent="0.2">
      <c r="O2506" s="108"/>
      <c r="P2506" s="109"/>
      <c r="Q2506" s="109"/>
      <c r="R2506" s="110"/>
      <c r="S2506" s="109"/>
    </row>
    <row r="2507" spans="15:19" ht="15.75" customHeight="1" x14ac:dyDescent="0.2">
      <c r="O2507" s="108"/>
      <c r="P2507" s="109"/>
      <c r="Q2507" s="109"/>
      <c r="R2507" s="110"/>
      <c r="S2507" s="109"/>
    </row>
    <row r="2508" spans="15:19" ht="15.75" customHeight="1" x14ac:dyDescent="0.2">
      <c r="O2508" s="108"/>
      <c r="P2508" s="109"/>
      <c r="Q2508" s="109"/>
      <c r="R2508" s="110"/>
      <c r="S2508" s="109"/>
    </row>
    <row r="2509" spans="15:19" ht="15.75" customHeight="1" x14ac:dyDescent="0.2">
      <c r="O2509" s="108"/>
      <c r="P2509" s="109"/>
      <c r="Q2509" s="109"/>
      <c r="R2509" s="110"/>
      <c r="S2509" s="109"/>
    </row>
    <row r="2510" spans="15:19" ht="15.75" customHeight="1" x14ac:dyDescent="0.2">
      <c r="O2510" s="108"/>
      <c r="P2510" s="109"/>
      <c r="Q2510" s="109"/>
      <c r="R2510" s="110"/>
      <c r="S2510" s="109"/>
    </row>
    <row r="2511" spans="15:19" ht="15.75" customHeight="1" x14ac:dyDescent="0.2">
      <c r="O2511" s="108"/>
      <c r="P2511" s="109"/>
      <c r="Q2511" s="109"/>
      <c r="R2511" s="110"/>
      <c r="S2511" s="109"/>
    </row>
    <row r="2512" spans="15:19" ht="15.75" customHeight="1" x14ac:dyDescent="0.2">
      <c r="O2512" s="108"/>
      <c r="P2512" s="109"/>
      <c r="Q2512" s="109"/>
      <c r="R2512" s="110"/>
      <c r="S2512" s="109"/>
    </row>
    <row r="2513" spans="15:19" ht="15.75" customHeight="1" x14ac:dyDescent="0.2">
      <c r="O2513" s="108"/>
      <c r="P2513" s="109"/>
      <c r="Q2513" s="109"/>
      <c r="R2513" s="110"/>
      <c r="S2513" s="109"/>
    </row>
    <row r="2514" spans="15:19" ht="15.75" customHeight="1" x14ac:dyDescent="0.2">
      <c r="O2514" s="108"/>
      <c r="P2514" s="109"/>
      <c r="Q2514" s="109"/>
      <c r="R2514" s="110"/>
      <c r="S2514" s="109"/>
    </row>
    <row r="2515" spans="15:19" ht="15.75" customHeight="1" x14ac:dyDescent="0.2">
      <c r="O2515" s="108"/>
      <c r="P2515" s="109"/>
      <c r="Q2515" s="109"/>
      <c r="R2515" s="110"/>
      <c r="S2515" s="109"/>
    </row>
    <row r="2516" spans="15:19" ht="15.75" customHeight="1" x14ac:dyDescent="0.2">
      <c r="O2516" s="108"/>
      <c r="P2516" s="109"/>
      <c r="Q2516" s="109"/>
      <c r="R2516" s="110"/>
      <c r="S2516" s="109"/>
    </row>
    <row r="2517" spans="15:19" ht="15.75" customHeight="1" x14ac:dyDescent="0.2">
      <c r="O2517" s="108"/>
      <c r="P2517" s="109"/>
      <c r="Q2517" s="109"/>
      <c r="R2517" s="110"/>
      <c r="S2517" s="109"/>
    </row>
    <row r="2518" spans="15:19" ht="15.75" customHeight="1" x14ac:dyDescent="0.2">
      <c r="O2518" s="108"/>
      <c r="P2518" s="109"/>
      <c r="Q2518" s="109"/>
      <c r="R2518" s="110"/>
      <c r="S2518" s="109"/>
    </row>
    <row r="2519" spans="15:19" ht="15.75" customHeight="1" x14ac:dyDescent="0.2">
      <c r="O2519" s="108"/>
      <c r="P2519" s="109"/>
      <c r="Q2519" s="109"/>
      <c r="R2519" s="110"/>
      <c r="S2519" s="109"/>
    </row>
    <row r="2520" spans="15:19" ht="15.75" customHeight="1" x14ac:dyDescent="0.2">
      <c r="O2520" s="108"/>
      <c r="P2520" s="109"/>
      <c r="Q2520" s="109"/>
      <c r="R2520" s="110"/>
      <c r="S2520" s="109"/>
    </row>
    <row r="2521" spans="15:19" ht="15.75" customHeight="1" x14ac:dyDescent="0.2">
      <c r="O2521" s="108"/>
      <c r="P2521" s="109"/>
      <c r="Q2521" s="109"/>
      <c r="R2521" s="110"/>
      <c r="S2521" s="109"/>
    </row>
    <row r="2522" spans="15:19" ht="15.75" customHeight="1" x14ac:dyDescent="0.2">
      <c r="O2522" s="108"/>
      <c r="P2522" s="109"/>
      <c r="Q2522" s="109"/>
      <c r="R2522" s="110"/>
      <c r="S2522" s="109"/>
    </row>
    <row r="2523" spans="15:19" ht="15.75" customHeight="1" x14ac:dyDescent="0.2">
      <c r="O2523" s="108"/>
      <c r="P2523" s="109"/>
      <c r="Q2523" s="109"/>
      <c r="R2523" s="110"/>
      <c r="S2523" s="109"/>
    </row>
    <row r="2524" spans="15:19" ht="15.75" customHeight="1" x14ac:dyDescent="0.2">
      <c r="O2524" s="108"/>
      <c r="P2524" s="109"/>
      <c r="Q2524" s="109"/>
      <c r="R2524" s="110"/>
      <c r="S2524" s="109"/>
    </row>
    <row r="2525" spans="15:19" ht="15.75" customHeight="1" x14ac:dyDescent="0.2">
      <c r="O2525" s="108"/>
      <c r="P2525" s="109"/>
      <c r="Q2525" s="109"/>
      <c r="R2525" s="110"/>
      <c r="S2525" s="109"/>
    </row>
    <row r="2526" spans="15:19" ht="15.75" customHeight="1" x14ac:dyDescent="0.2">
      <c r="O2526" s="108"/>
      <c r="P2526" s="109"/>
      <c r="Q2526" s="109"/>
      <c r="R2526" s="110"/>
      <c r="S2526" s="109"/>
    </row>
    <row r="2527" spans="15:19" ht="15.75" customHeight="1" x14ac:dyDescent="0.2">
      <c r="O2527" s="108"/>
      <c r="P2527" s="109"/>
      <c r="Q2527" s="109"/>
      <c r="R2527" s="110"/>
      <c r="S2527" s="109"/>
    </row>
    <row r="2528" spans="15:19" ht="15.75" customHeight="1" x14ac:dyDescent="0.2">
      <c r="O2528" s="108"/>
      <c r="P2528" s="109"/>
      <c r="Q2528" s="109"/>
      <c r="R2528" s="110"/>
      <c r="S2528" s="109"/>
    </row>
    <row r="2529" spans="15:19" ht="15.75" customHeight="1" x14ac:dyDescent="0.2">
      <c r="O2529" s="108"/>
      <c r="P2529" s="109"/>
      <c r="Q2529" s="109"/>
      <c r="R2529" s="110"/>
      <c r="S2529" s="109"/>
    </row>
    <row r="2530" spans="15:19" ht="15.75" customHeight="1" x14ac:dyDescent="0.2">
      <c r="O2530" s="108"/>
      <c r="P2530" s="109"/>
      <c r="Q2530" s="109"/>
      <c r="R2530" s="110"/>
      <c r="S2530" s="109"/>
    </row>
    <row r="2531" spans="15:19" ht="15.75" customHeight="1" x14ac:dyDescent="0.2">
      <c r="O2531" s="108"/>
      <c r="P2531" s="109"/>
      <c r="Q2531" s="109"/>
      <c r="R2531" s="110"/>
      <c r="S2531" s="109"/>
    </row>
    <row r="2532" spans="15:19" ht="15.75" customHeight="1" x14ac:dyDescent="0.2">
      <c r="O2532" s="108"/>
      <c r="P2532" s="109"/>
      <c r="Q2532" s="109"/>
      <c r="R2532" s="110"/>
      <c r="S2532" s="109"/>
    </row>
    <row r="2533" spans="15:19" ht="15.75" customHeight="1" x14ac:dyDescent="0.2">
      <c r="O2533" s="108"/>
      <c r="P2533" s="109"/>
      <c r="Q2533" s="109"/>
      <c r="R2533" s="110"/>
      <c r="S2533" s="109"/>
    </row>
    <row r="2534" spans="15:19" ht="15.75" customHeight="1" x14ac:dyDescent="0.2">
      <c r="O2534" s="108"/>
      <c r="P2534" s="109"/>
      <c r="Q2534" s="109"/>
      <c r="R2534" s="110"/>
      <c r="S2534" s="109"/>
    </row>
    <row r="2535" spans="15:19" ht="15.75" customHeight="1" x14ac:dyDescent="0.2">
      <c r="O2535" s="108"/>
      <c r="P2535" s="109"/>
      <c r="Q2535" s="109"/>
      <c r="R2535" s="110"/>
      <c r="S2535" s="109"/>
    </row>
    <row r="2536" spans="15:19" ht="15.75" customHeight="1" x14ac:dyDescent="0.2">
      <c r="O2536" s="108"/>
      <c r="P2536" s="109"/>
      <c r="Q2536" s="109"/>
      <c r="R2536" s="110"/>
      <c r="S2536" s="109"/>
    </row>
    <row r="2537" spans="15:19" ht="15.75" customHeight="1" x14ac:dyDescent="0.2">
      <c r="O2537" s="108"/>
      <c r="P2537" s="109"/>
      <c r="Q2537" s="109"/>
      <c r="R2537" s="110"/>
      <c r="S2537" s="109"/>
    </row>
    <row r="2538" spans="15:19" ht="15.75" customHeight="1" x14ac:dyDescent="0.2">
      <c r="O2538" s="108"/>
      <c r="P2538" s="109"/>
      <c r="Q2538" s="109"/>
      <c r="R2538" s="110"/>
      <c r="S2538" s="109"/>
    </row>
    <row r="2539" spans="15:19" ht="15.75" customHeight="1" x14ac:dyDescent="0.2">
      <c r="O2539" s="108"/>
      <c r="P2539" s="109"/>
      <c r="Q2539" s="109"/>
      <c r="R2539" s="110"/>
      <c r="S2539" s="109"/>
    </row>
    <row r="2540" spans="15:19" ht="15.75" customHeight="1" x14ac:dyDescent="0.2">
      <c r="O2540" s="108"/>
      <c r="P2540" s="109"/>
      <c r="Q2540" s="109"/>
      <c r="R2540" s="110"/>
      <c r="S2540" s="109"/>
    </row>
    <row r="2541" spans="15:19" ht="15.75" customHeight="1" x14ac:dyDescent="0.2">
      <c r="O2541" s="108"/>
      <c r="P2541" s="109"/>
      <c r="Q2541" s="109"/>
      <c r="R2541" s="110"/>
      <c r="S2541" s="109"/>
    </row>
    <row r="2542" spans="15:19" ht="15.75" customHeight="1" x14ac:dyDescent="0.2">
      <c r="O2542" s="108"/>
      <c r="P2542" s="109"/>
      <c r="Q2542" s="109"/>
      <c r="R2542" s="110"/>
      <c r="S2542" s="109"/>
    </row>
    <row r="2543" spans="15:19" ht="15.75" customHeight="1" x14ac:dyDescent="0.2">
      <c r="O2543" s="108"/>
      <c r="P2543" s="109"/>
      <c r="Q2543" s="109"/>
      <c r="R2543" s="110"/>
      <c r="S2543" s="109"/>
    </row>
    <row r="2544" spans="15:19" ht="15.75" customHeight="1" x14ac:dyDescent="0.2">
      <c r="O2544" s="108"/>
      <c r="P2544" s="109"/>
      <c r="Q2544" s="109"/>
      <c r="R2544" s="110"/>
      <c r="S2544" s="109"/>
    </row>
    <row r="2545" spans="15:19" ht="15.75" customHeight="1" x14ac:dyDescent="0.2">
      <c r="O2545" s="108"/>
      <c r="P2545" s="109"/>
      <c r="Q2545" s="109"/>
      <c r="R2545" s="110"/>
      <c r="S2545" s="109"/>
    </row>
    <row r="2546" spans="15:19" ht="15.75" customHeight="1" x14ac:dyDescent="0.2">
      <c r="O2546" s="108"/>
      <c r="P2546" s="109"/>
      <c r="Q2546" s="109"/>
      <c r="R2546" s="110"/>
      <c r="S2546" s="109"/>
    </row>
    <row r="2547" spans="15:19" ht="15.75" customHeight="1" x14ac:dyDescent="0.2">
      <c r="O2547" s="108"/>
      <c r="P2547" s="109"/>
      <c r="Q2547" s="109"/>
      <c r="R2547" s="110"/>
      <c r="S2547" s="109"/>
    </row>
    <row r="2548" spans="15:19" ht="15.75" customHeight="1" x14ac:dyDescent="0.2">
      <c r="O2548" s="108"/>
      <c r="P2548" s="109"/>
      <c r="Q2548" s="109"/>
      <c r="R2548" s="110"/>
      <c r="S2548" s="109"/>
    </row>
    <row r="2549" spans="15:19" ht="15.75" customHeight="1" x14ac:dyDescent="0.2">
      <c r="O2549" s="108"/>
      <c r="P2549" s="109"/>
      <c r="Q2549" s="109"/>
      <c r="R2549" s="110"/>
      <c r="S2549" s="109"/>
    </row>
    <row r="2550" spans="15:19" ht="15.75" customHeight="1" x14ac:dyDescent="0.2">
      <c r="O2550" s="108"/>
      <c r="P2550" s="109"/>
      <c r="Q2550" s="109"/>
      <c r="R2550" s="110"/>
      <c r="S2550" s="109"/>
    </row>
    <row r="2551" spans="15:19" ht="15.75" customHeight="1" x14ac:dyDescent="0.2">
      <c r="O2551" s="108"/>
      <c r="P2551" s="109"/>
      <c r="Q2551" s="109"/>
      <c r="R2551" s="110"/>
      <c r="S2551" s="109"/>
    </row>
    <row r="2552" spans="15:19" ht="15.75" customHeight="1" x14ac:dyDescent="0.2">
      <c r="O2552" s="108"/>
      <c r="P2552" s="109"/>
      <c r="Q2552" s="109"/>
      <c r="R2552" s="110"/>
      <c r="S2552" s="109"/>
    </row>
    <row r="2553" spans="15:19" ht="15.75" customHeight="1" x14ac:dyDescent="0.2">
      <c r="O2553" s="108"/>
      <c r="P2553" s="109"/>
      <c r="Q2553" s="109"/>
      <c r="R2553" s="110"/>
      <c r="S2553" s="109"/>
    </row>
    <row r="2554" spans="15:19" ht="15.75" customHeight="1" x14ac:dyDescent="0.2">
      <c r="O2554" s="108"/>
      <c r="P2554" s="109"/>
      <c r="Q2554" s="109"/>
      <c r="R2554" s="110"/>
      <c r="S2554" s="109"/>
    </row>
    <row r="2555" spans="15:19" ht="15.75" customHeight="1" x14ac:dyDescent="0.2">
      <c r="O2555" s="108"/>
      <c r="P2555" s="109"/>
      <c r="Q2555" s="109"/>
      <c r="R2555" s="110"/>
      <c r="S2555" s="109"/>
    </row>
    <row r="2556" spans="15:19" ht="15.75" customHeight="1" x14ac:dyDescent="0.2">
      <c r="O2556" s="108"/>
      <c r="P2556" s="109"/>
      <c r="Q2556" s="109"/>
      <c r="R2556" s="110"/>
      <c r="S2556" s="109"/>
    </row>
    <row r="2557" spans="15:19" ht="15.75" customHeight="1" x14ac:dyDescent="0.2">
      <c r="O2557" s="108"/>
      <c r="P2557" s="109"/>
      <c r="Q2557" s="109"/>
      <c r="R2557" s="110"/>
      <c r="S2557" s="109"/>
    </row>
    <row r="2558" spans="15:19" ht="15.75" customHeight="1" x14ac:dyDescent="0.2">
      <c r="O2558" s="108"/>
      <c r="P2558" s="109"/>
      <c r="Q2558" s="109"/>
      <c r="R2558" s="110"/>
      <c r="S2558" s="109"/>
    </row>
    <row r="2559" spans="15:19" ht="15.75" customHeight="1" x14ac:dyDescent="0.2">
      <c r="O2559" s="108"/>
      <c r="P2559" s="109"/>
      <c r="Q2559" s="109"/>
      <c r="R2559" s="110"/>
      <c r="S2559" s="109"/>
    </row>
    <row r="2560" spans="15:19" ht="15.75" customHeight="1" x14ac:dyDescent="0.2">
      <c r="O2560" s="108"/>
      <c r="P2560" s="109"/>
      <c r="Q2560" s="109"/>
      <c r="R2560" s="110"/>
      <c r="S2560" s="109"/>
    </row>
    <row r="2561" spans="15:19" ht="15.75" customHeight="1" x14ac:dyDescent="0.2">
      <c r="O2561" s="108"/>
      <c r="P2561" s="109"/>
      <c r="Q2561" s="109"/>
      <c r="R2561" s="110"/>
      <c r="S2561" s="109"/>
    </row>
    <row r="2562" spans="15:19" ht="15.75" customHeight="1" x14ac:dyDescent="0.2">
      <c r="O2562" s="108"/>
      <c r="P2562" s="109"/>
      <c r="Q2562" s="109"/>
      <c r="R2562" s="110"/>
      <c r="S2562" s="109"/>
    </row>
    <row r="2563" spans="15:19" ht="15.75" customHeight="1" x14ac:dyDescent="0.2">
      <c r="O2563" s="108"/>
      <c r="P2563" s="109"/>
      <c r="Q2563" s="109"/>
      <c r="R2563" s="110"/>
      <c r="S2563" s="109"/>
    </row>
    <row r="2564" spans="15:19" ht="15.75" customHeight="1" x14ac:dyDescent="0.2">
      <c r="O2564" s="108"/>
      <c r="P2564" s="109"/>
      <c r="Q2564" s="109"/>
      <c r="R2564" s="110"/>
      <c r="S2564" s="109"/>
    </row>
    <row r="2565" spans="15:19" ht="15.75" customHeight="1" x14ac:dyDescent="0.2">
      <c r="O2565" s="108"/>
      <c r="P2565" s="109"/>
      <c r="Q2565" s="109"/>
      <c r="R2565" s="110"/>
      <c r="S2565" s="109"/>
    </row>
    <row r="2566" spans="15:19" ht="15.75" customHeight="1" x14ac:dyDescent="0.2">
      <c r="O2566" s="108"/>
      <c r="P2566" s="109"/>
      <c r="Q2566" s="109"/>
      <c r="R2566" s="110"/>
      <c r="S2566" s="109"/>
    </row>
    <row r="2567" spans="15:19" ht="15.75" customHeight="1" x14ac:dyDescent="0.2">
      <c r="O2567" s="108"/>
      <c r="P2567" s="109"/>
      <c r="Q2567" s="109"/>
      <c r="R2567" s="110"/>
      <c r="S2567" s="109"/>
    </row>
    <row r="2568" spans="15:19" ht="15.75" customHeight="1" x14ac:dyDescent="0.2">
      <c r="O2568" s="108"/>
      <c r="P2568" s="109"/>
      <c r="Q2568" s="109"/>
      <c r="R2568" s="110"/>
      <c r="S2568" s="109"/>
    </row>
    <row r="2569" spans="15:19" ht="15.75" customHeight="1" x14ac:dyDescent="0.2">
      <c r="O2569" s="108"/>
      <c r="P2569" s="109"/>
      <c r="Q2569" s="109"/>
      <c r="R2569" s="110"/>
      <c r="S2569" s="109"/>
    </row>
    <row r="2570" spans="15:19" ht="15.75" customHeight="1" x14ac:dyDescent="0.2">
      <c r="O2570" s="108"/>
      <c r="P2570" s="109"/>
      <c r="Q2570" s="109"/>
      <c r="R2570" s="110"/>
      <c r="S2570" s="109"/>
    </row>
    <row r="2571" spans="15:19" ht="15.75" customHeight="1" x14ac:dyDescent="0.2">
      <c r="O2571" s="108"/>
      <c r="P2571" s="109"/>
      <c r="Q2571" s="109"/>
      <c r="R2571" s="110"/>
      <c r="S2571" s="109"/>
    </row>
    <row r="2572" spans="15:19" ht="15.75" customHeight="1" x14ac:dyDescent="0.2">
      <c r="O2572" s="108"/>
      <c r="P2572" s="109"/>
      <c r="Q2572" s="109"/>
      <c r="R2572" s="110"/>
      <c r="S2572" s="109"/>
    </row>
    <row r="2573" spans="15:19" ht="15.75" customHeight="1" x14ac:dyDescent="0.2">
      <c r="O2573" s="108"/>
      <c r="P2573" s="109"/>
      <c r="Q2573" s="109"/>
      <c r="R2573" s="110"/>
      <c r="S2573" s="109"/>
    </row>
    <row r="2574" spans="15:19" ht="15.75" customHeight="1" x14ac:dyDescent="0.2">
      <c r="O2574" s="108"/>
      <c r="P2574" s="109"/>
      <c r="Q2574" s="109"/>
      <c r="R2574" s="110"/>
      <c r="S2574" s="109"/>
    </row>
    <row r="2575" spans="15:19" ht="15.75" customHeight="1" x14ac:dyDescent="0.2">
      <c r="O2575" s="108"/>
      <c r="P2575" s="109"/>
      <c r="Q2575" s="109"/>
      <c r="R2575" s="110"/>
      <c r="S2575" s="109"/>
    </row>
    <row r="2576" spans="15:19" ht="15.75" customHeight="1" x14ac:dyDescent="0.2">
      <c r="O2576" s="108"/>
      <c r="P2576" s="109"/>
      <c r="Q2576" s="109"/>
      <c r="R2576" s="110"/>
      <c r="S2576" s="109"/>
    </row>
    <row r="2577" spans="15:19" ht="15.75" customHeight="1" x14ac:dyDescent="0.2">
      <c r="O2577" s="108"/>
      <c r="P2577" s="109"/>
      <c r="Q2577" s="109"/>
      <c r="R2577" s="110"/>
      <c r="S2577" s="109"/>
    </row>
    <row r="2578" spans="15:19" ht="15.75" customHeight="1" x14ac:dyDescent="0.2">
      <c r="O2578" s="108"/>
      <c r="P2578" s="109"/>
      <c r="Q2578" s="109"/>
      <c r="R2578" s="110"/>
      <c r="S2578" s="109"/>
    </row>
    <row r="2579" spans="15:19" ht="15.75" customHeight="1" x14ac:dyDescent="0.2">
      <c r="O2579" s="108"/>
      <c r="P2579" s="109"/>
      <c r="Q2579" s="109"/>
      <c r="R2579" s="110"/>
      <c r="S2579" s="109"/>
    </row>
    <row r="2580" spans="15:19" ht="15.75" customHeight="1" x14ac:dyDescent="0.2">
      <c r="O2580" s="108"/>
      <c r="P2580" s="109"/>
      <c r="Q2580" s="109"/>
      <c r="R2580" s="110"/>
      <c r="S2580" s="109"/>
    </row>
    <row r="2581" spans="15:19" ht="15.75" customHeight="1" x14ac:dyDescent="0.2">
      <c r="O2581" s="108"/>
      <c r="P2581" s="109"/>
      <c r="Q2581" s="109"/>
      <c r="R2581" s="110"/>
      <c r="S2581" s="109"/>
    </row>
    <row r="2582" spans="15:19" ht="15.75" customHeight="1" x14ac:dyDescent="0.2">
      <c r="O2582" s="108"/>
      <c r="P2582" s="109"/>
      <c r="Q2582" s="109"/>
      <c r="R2582" s="110"/>
      <c r="S2582" s="109"/>
    </row>
    <row r="2583" spans="15:19" ht="15.75" customHeight="1" x14ac:dyDescent="0.2">
      <c r="O2583" s="108"/>
      <c r="P2583" s="109"/>
      <c r="Q2583" s="109"/>
      <c r="R2583" s="110"/>
      <c r="S2583" s="109"/>
    </row>
    <row r="2584" spans="15:19" ht="15.75" customHeight="1" x14ac:dyDescent="0.2">
      <c r="O2584" s="108"/>
      <c r="P2584" s="109"/>
      <c r="Q2584" s="109"/>
      <c r="R2584" s="110"/>
      <c r="S2584" s="109"/>
    </row>
    <row r="2585" spans="15:19" ht="15.75" customHeight="1" x14ac:dyDescent="0.2">
      <c r="O2585" s="108"/>
      <c r="P2585" s="109"/>
      <c r="Q2585" s="109"/>
      <c r="R2585" s="110"/>
      <c r="S2585" s="109"/>
    </row>
    <row r="2586" spans="15:19" ht="15.75" customHeight="1" x14ac:dyDescent="0.2">
      <c r="O2586" s="108"/>
      <c r="P2586" s="109"/>
      <c r="Q2586" s="109"/>
      <c r="R2586" s="110"/>
      <c r="S2586" s="109"/>
    </row>
    <row r="2587" spans="15:19" ht="15.75" customHeight="1" x14ac:dyDescent="0.2">
      <c r="O2587" s="108"/>
      <c r="P2587" s="109"/>
      <c r="Q2587" s="109"/>
      <c r="R2587" s="110"/>
      <c r="S2587" s="109"/>
    </row>
    <row r="2588" spans="15:19" ht="15.75" customHeight="1" x14ac:dyDescent="0.2">
      <c r="O2588" s="108"/>
      <c r="P2588" s="109"/>
      <c r="Q2588" s="109"/>
      <c r="R2588" s="110"/>
      <c r="S2588" s="109"/>
    </row>
    <row r="2589" spans="15:19" ht="15.75" customHeight="1" x14ac:dyDescent="0.2">
      <c r="O2589" s="108"/>
      <c r="P2589" s="109"/>
      <c r="Q2589" s="109"/>
      <c r="R2589" s="110"/>
      <c r="S2589" s="109"/>
    </row>
    <row r="2590" spans="15:19" ht="15.75" customHeight="1" x14ac:dyDescent="0.2">
      <c r="O2590" s="108"/>
      <c r="P2590" s="109"/>
      <c r="Q2590" s="109"/>
      <c r="R2590" s="110"/>
      <c r="S2590" s="109"/>
    </row>
    <row r="2591" spans="15:19" ht="15.75" customHeight="1" x14ac:dyDescent="0.2">
      <c r="O2591" s="108"/>
      <c r="P2591" s="109"/>
      <c r="Q2591" s="109"/>
      <c r="R2591" s="110"/>
      <c r="S2591" s="109"/>
    </row>
    <row r="2592" spans="15:19" ht="15.75" customHeight="1" x14ac:dyDescent="0.2">
      <c r="O2592" s="108"/>
      <c r="P2592" s="109"/>
      <c r="Q2592" s="109"/>
      <c r="R2592" s="110"/>
      <c r="S2592" s="109"/>
    </row>
    <row r="2593" spans="15:19" ht="15.75" customHeight="1" x14ac:dyDescent="0.2">
      <c r="O2593" s="108"/>
      <c r="P2593" s="109"/>
      <c r="Q2593" s="109"/>
      <c r="R2593" s="110"/>
      <c r="S2593" s="109"/>
    </row>
    <row r="2594" spans="15:19" ht="15.75" customHeight="1" x14ac:dyDescent="0.2">
      <c r="O2594" s="108"/>
      <c r="P2594" s="109"/>
      <c r="Q2594" s="109"/>
      <c r="R2594" s="110"/>
      <c r="S2594" s="109"/>
    </row>
    <row r="2595" spans="15:19" ht="15.75" customHeight="1" x14ac:dyDescent="0.2">
      <c r="O2595" s="108"/>
      <c r="P2595" s="109"/>
      <c r="Q2595" s="109"/>
      <c r="R2595" s="110"/>
      <c r="S2595" s="109"/>
    </row>
    <row r="2596" spans="15:19" ht="15.75" customHeight="1" x14ac:dyDescent="0.2">
      <c r="O2596" s="108"/>
      <c r="P2596" s="109"/>
      <c r="Q2596" s="109"/>
      <c r="R2596" s="110"/>
      <c r="S2596" s="109"/>
    </row>
    <row r="2597" spans="15:19" ht="15.75" customHeight="1" x14ac:dyDescent="0.2">
      <c r="O2597" s="108"/>
      <c r="P2597" s="109"/>
      <c r="Q2597" s="109"/>
      <c r="R2597" s="110"/>
      <c r="S2597" s="109"/>
    </row>
    <row r="2598" spans="15:19" ht="15.75" customHeight="1" x14ac:dyDescent="0.2">
      <c r="O2598" s="108"/>
      <c r="P2598" s="109"/>
      <c r="Q2598" s="109"/>
      <c r="R2598" s="110"/>
      <c r="S2598" s="109"/>
    </row>
    <row r="2599" spans="15:19" ht="15.75" customHeight="1" x14ac:dyDescent="0.2">
      <c r="O2599" s="108"/>
      <c r="P2599" s="109"/>
      <c r="Q2599" s="109"/>
      <c r="R2599" s="110"/>
      <c r="S2599" s="109"/>
    </row>
    <row r="2600" spans="15:19" ht="15.75" customHeight="1" x14ac:dyDescent="0.2">
      <c r="O2600" s="108"/>
      <c r="P2600" s="109"/>
      <c r="Q2600" s="109"/>
      <c r="R2600" s="110"/>
      <c r="S2600" s="109"/>
    </row>
    <row r="2601" spans="15:19" ht="15.75" customHeight="1" x14ac:dyDescent="0.2">
      <c r="O2601" s="108"/>
      <c r="P2601" s="109"/>
      <c r="Q2601" s="109"/>
      <c r="R2601" s="110"/>
      <c r="S2601" s="109"/>
    </row>
    <row r="2602" spans="15:19" ht="15.75" customHeight="1" x14ac:dyDescent="0.2">
      <c r="O2602" s="108"/>
      <c r="P2602" s="109"/>
      <c r="Q2602" s="109"/>
      <c r="R2602" s="110"/>
      <c r="S2602" s="109"/>
    </row>
    <row r="2603" spans="15:19" ht="15.75" customHeight="1" x14ac:dyDescent="0.2">
      <c r="O2603" s="108"/>
      <c r="P2603" s="109"/>
      <c r="Q2603" s="109"/>
      <c r="R2603" s="110"/>
      <c r="S2603" s="109"/>
    </row>
    <row r="2604" spans="15:19" ht="15.75" customHeight="1" x14ac:dyDescent="0.2">
      <c r="O2604" s="108"/>
      <c r="P2604" s="109"/>
      <c r="Q2604" s="109"/>
      <c r="R2604" s="110"/>
      <c r="S2604" s="109"/>
    </row>
    <row r="2605" spans="15:19" ht="15.75" customHeight="1" x14ac:dyDescent="0.2">
      <c r="O2605" s="108"/>
      <c r="P2605" s="109"/>
      <c r="Q2605" s="109"/>
      <c r="R2605" s="110"/>
      <c r="S2605" s="109"/>
    </row>
    <row r="2606" spans="15:19" ht="15.75" customHeight="1" x14ac:dyDescent="0.2">
      <c r="O2606" s="108"/>
      <c r="P2606" s="109"/>
      <c r="Q2606" s="109"/>
      <c r="R2606" s="110"/>
      <c r="S2606" s="109"/>
    </row>
    <row r="2607" spans="15:19" ht="15.75" customHeight="1" x14ac:dyDescent="0.2">
      <c r="O2607" s="108"/>
      <c r="P2607" s="109"/>
      <c r="Q2607" s="109"/>
      <c r="R2607" s="110"/>
      <c r="S2607" s="109"/>
    </row>
    <row r="2608" spans="15:19" ht="15.75" customHeight="1" x14ac:dyDescent="0.2">
      <c r="O2608" s="108"/>
      <c r="P2608" s="109"/>
      <c r="Q2608" s="109"/>
      <c r="R2608" s="110"/>
      <c r="S2608" s="109"/>
    </row>
    <row r="2609" spans="15:19" ht="15.75" customHeight="1" x14ac:dyDescent="0.2">
      <c r="O2609" s="108"/>
      <c r="P2609" s="109"/>
      <c r="Q2609" s="109"/>
      <c r="R2609" s="110"/>
      <c r="S2609" s="109"/>
    </row>
    <row r="2610" spans="15:19" ht="15.75" customHeight="1" x14ac:dyDescent="0.2">
      <c r="O2610" s="108"/>
      <c r="P2610" s="109"/>
      <c r="Q2610" s="109"/>
      <c r="R2610" s="110"/>
      <c r="S2610" s="109"/>
    </row>
    <row r="2611" spans="15:19" ht="15.75" customHeight="1" x14ac:dyDescent="0.2">
      <c r="O2611" s="108"/>
      <c r="P2611" s="109"/>
      <c r="Q2611" s="109"/>
      <c r="R2611" s="110"/>
      <c r="S2611" s="109"/>
    </row>
    <row r="2612" spans="15:19" ht="15.75" customHeight="1" x14ac:dyDescent="0.2">
      <c r="O2612" s="108"/>
      <c r="P2612" s="109"/>
      <c r="Q2612" s="109"/>
      <c r="R2612" s="110"/>
      <c r="S2612" s="109"/>
    </row>
    <row r="2613" spans="15:19" ht="15.75" customHeight="1" x14ac:dyDescent="0.2">
      <c r="O2613" s="108"/>
      <c r="P2613" s="109"/>
      <c r="Q2613" s="109"/>
      <c r="R2613" s="110"/>
      <c r="S2613" s="109"/>
    </row>
    <row r="2614" spans="15:19" ht="15.75" customHeight="1" x14ac:dyDescent="0.2">
      <c r="O2614" s="108"/>
      <c r="P2614" s="109"/>
      <c r="Q2614" s="109"/>
      <c r="R2614" s="110"/>
      <c r="S2614" s="109"/>
    </row>
    <row r="2615" spans="15:19" ht="15.75" customHeight="1" x14ac:dyDescent="0.2">
      <c r="O2615" s="108"/>
      <c r="P2615" s="109"/>
      <c r="Q2615" s="109"/>
      <c r="R2615" s="110"/>
      <c r="S2615" s="109"/>
    </row>
    <row r="2616" spans="15:19" ht="15.75" customHeight="1" x14ac:dyDescent="0.2">
      <c r="O2616" s="108"/>
      <c r="P2616" s="109"/>
      <c r="Q2616" s="109"/>
      <c r="R2616" s="110"/>
      <c r="S2616" s="109"/>
    </row>
    <row r="2617" spans="15:19" ht="15.75" customHeight="1" x14ac:dyDescent="0.2">
      <c r="O2617" s="108"/>
      <c r="P2617" s="109"/>
      <c r="Q2617" s="109"/>
      <c r="R2617" s="110"/>
      <c r="S2617" s="109"/>
    </row>
    <row r="2618" spans="15:19" ht="15.75" customHeight="1" x14ac:dyDescent="0.2">
      <c r="O2618" s="108"/>
      <c r="P2618" s="109"/>
      <c r="Q2618" s="109"/>
      <c r="R2618" s="110"/>
      <c r="S2618" s="109"/>
    </row>
    <row r="2619" spans="15:19" ht="15.75" customHeight="1" x14ac:dyDescent="0.2">
      <c r="O2619" s="108"/>
      <c r="P2619" s="109"/>
      <c r="Q2619" s="109"/>
      <c r="R2619" s="110"/>
      <c r="S2619" s="109"/>
    </row>
    <row r="2620" spans="15:19" ht="15.75" customHeight="1" x14ac:dyDescent="0.2">
      <c r="O2620" s="108"/>
      <c r="P2620" s="109"/>
      <c r="Q2620" s="109"/>
      <c r="R2620" s="110"/>
      <c r="S2620" s="109"/>
    </row>
    <row r="2621" spans="15:19" ht="15.75" customHeight="1" x14ac:dyDescent="0.2">
      <c r="O2621" s="108"/>
      <c r="P2621" s="109"/>
      <c r="Q2621" s="109"/>
      <c r="R2621" s="110"/>
      <c r="S2621" s="109"/>
    </row>
    <row r="2622" spans="15:19" ht="15.75" customHeight="1" x14ac:dyDescent="0.2">
      <c r="O2622" s="108"/>
      <c r="P2622" s="109"/>
      <c r="Q2622" s="109"/>
      <c r="R2622" s="110"/>
      <c r="S2622" s="109"/>
    </row>
    <row r="2623" spans="15:19" ht="15.75" customHeight="1" x14ac:dyDescent="0.2">
      <c r="O2623" s="108"/>
      <c r="P2623" s="109"/>
      <c r="Q2623" s="109"/>
      <c r="R2623" s="110"/>
      <c r="S2623" s="109"/>
    </row>
    <row r="2624" spans="15:19" ht="15.75" customHeight="1" x14ac:dyDescent="0.2">
      <c r="O2624" s="108"/>
      <c r="P2624" s="109"/>
      <c r="Q2624" s="109"/>
      <c r="R2624" s="110"/>
      <c r="S2624" s="109"/>
    </row>
    <row r="2625" spans="15:19" ht="15.75" customHeight="1" x14ac:dyDescent="0.2">
      <c r="O2625" s="108"/>
      <c r="P2625" s="109"/>
      <c r="Q2625" s="109"/>
      <c r="R2625" s="110"/>
      <c r="S2625" s="109"/>
    </row>
    <row r="2626" spans="15:19" ht="15.75" customHeight="1" x14ac:dyDescent="0.2">
      <c r="O2626" s="108"/>
      <c r="P2626" s="109"/>
      <c r="Q2626" s="109"/>
      <c r="R2626" s="110"/>
      <c r="S2626" s="109"/>
    </row>
    <row r="2627" spans="15:19" ht="15.75" customHeight="1" x14ac:dyDescent="0.2">
      <c r="O2627" s="108"/>
      <c r="P2627" s="109"/>
      <c r="Q2627" s="109"/>
      <c r="R2627" s="110"/>
      <c r="S2627" s="109"/>
    </row>
    <row r="2628" spans="15:19" ht="15.75" customHeight="1" x14ac:dyDescent="0.2">
      <c r="O2628" s="108"/>
      <c r="P2628" s="109"/>
      <c r="Q2628" s="109"/>
      <c r="R2628" s="110"/>
      <c r="S2628" s="109"/>
    </row>
    <row r="2629" spans="15:19" ht="15.75" customHeight="1" x14ac:dyDescent="0.2">
      <c r="O2629" s="108"/>
      <c r="P2629" s="109"/>
      <c r="Q2629" s="109"/>
      <c r="R2629" s="110"/>
      <c r="S2629" s="109"/>
    </row>
    <row r="2630" spans="15:19" ht="15.75" customHeight="1" x14ac:dyDescent="0.2">
      <c r="O2630" s="108"/>
      <c r="P2630" s="109"/>
      <c r="Q2630" s="109"/>
      <c r="R2630" s="110"/>
      <c r="S2630" s="109"/>
    </row>
    <row r="2631" spans="15:19" ht="15.75" customHeight="1" x14ac:dyDescent="0.2">
      <c r="O2631" s="108"/>
      <c r="P2631" s="109"/>
      <c r="Q2631" s="109"/>
      <c r="R2631" s="110"/>
      <c r="S2631" s="109"/>
    </row>
    <row r="2632" spans="15:19" ht="15.75" customHeight="1" x14ac:dyDescent="0.2">
      <c r="O2632" s="108"/>
      <c r="P2632" s="109"/>
      <c r="Q2632" s="109"/>
      <c r="R2632" s="110"/>
      <c r="S2632" s="109"/>
    </row>
    <row r="2633" spans="15:19" ht="15.75" customHeight="1" x14ac:dyDescent="0.2">
      <c r="O2633" s="108"/>
      <c r="P2633" s="109"/>
      <c r="Q2633" s="109"/>
      <c r="R2633" s="110"/>
      <c r="S2633" s="109"/>
    </row>
    <row r="2634" spans="15:19" ht="15.75" customHeight="1" x14ac:dyDescent="0.2">
      <c r="O2634" s="108"/>
      <c r="P2634" s="109"/>
      <c r="Q2634" s="109"/>
      <c r="R2634" s="110"/>
      <c r="S2634" s="109"/>
    </row>
    <row r="2635" spans="15:19" ht="15.75" customHeight="1" x14ac:dyDescent="0.2">
      <c r="O2635" s="108"/>
      <c r="P2635" s="109"/>
      <c r="Q2635" s="109"/>
      <c r="R2635" s="110"/>
      <c r="S2635" s="109"/>
    </row>
    <row r="2636" spans="15:19" ht="15.75" customHeight="1" x14ac:dyDescent="0.2">
      <c r="O2636" s="108"/>
      <c r="P2636" s="109"/>
      <c r="Q2636" s="109"/>
      <c r="R2636" s="110"/>
      <c r="S2636" s="109"/>
    </row>
    <row r="2637" spans="15:19" ht="15.75" customHeight="1" x14ac:dyDescent="0.2">
      <c r="O2637" s="108"/>
      <c r="P2637" s="109"/>
      <c r="Q2637" s="109"/>
      <c r="R2637" s="110"/>
      <c r="S2637" s="109"/>
    </row>
    <row r="2638" spans="15:19" ht="15.75" customHeight="1" x14ac:dyDescent="0.2">
      <c r="O2638" s="108"/>
      <c r="P2638" s="109"/>
      <c r="Q2638" s="109"/>
      <c r="R2638" s="110"/>
      <c r="S2638" s="109"/>
    </row>
    <row r="2639" spans="15:19" ht="15.75" customHeight="1" x14ac:dyDescent="0.2">
      <c r="O2639" s="108"/>
      <c r="P2639" s="109"/>
      <c r="Q2639" s="109"/>
      <c r="R2639" s="110"/>
      <c r="S2639" s="109"/>
    </row>
    <row r="2640" spans="15:19" ht="15.75" customHeight="1" x14ac:dyDescent="0.2">
      <c r="O2640" s="108"/>
      <c r="P2640" s="109"/>
      <c r="Q2640" s="109"/>
      <c r="R2640" s="110"/>
      <c r="S2640" s="109"/>
    </row>
    <row r="2641" spans="15:19" ht="15.75" customHeight="1" x14ac:dyDescent="0.2">
      <c r="O2641" s="108"/>
      <c r="P2641" s="109"/>
      <c r="Q2641" s="109"/>
      <c r="R2641" s="110"/>
      <c r="S2641" s="109"/>
    </row>
    <row r="2642" spans="15:19" ht="15.75" customHeight="1" x14ac:dyDescent="0.2">
      <c r="O2642" s="108"/>
      <c r="P2642" s="109"/>
      <c r="Q2642" s="109"/>
      <c r="R2642" s="110"/>
      <c r="S2642" s="109"/>
    </row>
    <row r="2643" spans="15:19" ht="15.75" customHeight="1" x14ac:dyDescent="0.2">
      <c r="O2643" s="108"/>
      <c r="P2643" s="109"/>
      <c r="Q2643" s="109"/>
      <c r="R2643" s="110"/>
      <c r="S2643" s="109"/>
    </row>
    <row r="2644" spans="15:19" ht="15.75" customHeight="1" x14ac:dyDescent="0.2">
      <c r="O2644" s="108"/>
      <c r="P2644" s="109"/>
      <c r="Q2644" s="109"/>
      <c r="R2644" s="110"/>
      <c r="S2644" s="109"/>
    </row>
    <row r="2645" spans="15:19" ht="15.75" customHeight="1" x14ac:dyDescent="0.2">
      <c r="O2645" s="108"/>
      <c r="P2645" s="109"/>
      <c r="Q2645" s="109"/>
      <c r="R2645" s="110"/>
      <c r="S2645" s="109"/>
    </row>
    <row r="2646" spans="15:19" ht="15.75" customHeight="1" x14ac:dyDescent="0.2">
      <c r="O2646" s="108"/>
      <c r="P2646" s="109"/>
      <c r="Q2646" s="109"/>
      <c r="R2646" s="110"/>
      <c r="S2646" s="109"/>
    </row>
    <row r="2647" spans="15:19" ht="15.75" customHeight="1" x14ac:dyDescent="0.2">
      <c r="O2647" s="108"/>
      <c r="P2647" s="109"/>
      <c r="Q2647" s="109"/>
      <c r="R2647" s="110"/>
      <c r="S2647" s="109"/>
    </row>
    <row r="2648" spans="15:19" ht="15.75" customHeight="1" x14ac:dyDescent="0.2">
      <c r="O2648" s="108"/>
      <c r="P2648" s="109"/>
      <c r="Q2648" s="109"/>
      <c r="R2648" s="110"/>
      <c r="S2648" s="109"/>
    </row>
    <row r="2649" spans="15:19" ht="15.75" customHeight="1" x14ac:dyDescent="0.2">
      <c r="O2649" s="108"/>
      <c r="P2649" s="109"/>
      <c r="Q2649" s="109"/>
      <c r="R2649" s="110"/>
      <c r="S2649" s="109"/>
    </row>
    <row r="2650" spans="15:19" ht="15.75" customHeight="1" x14ac:dyDescent="0.2">
      <c r="O2650" s="108"/>
      <c r="P2650" s="109"/>
      <c r="Q2650" s="109"/>
      <c r="R2650" s="110"/>
      <c r="S2650" s="109"/>
    </row>
    <row r="2651" spans="15:19" ht="15.75" customHeight="1" x14ac:dyDescent="0.2">
      <c r="O2651" s="108"/>
      <c r="P2651" s="109"/>
      <c r="Q2651" s="109"/>
      <c r="R2651" s="110"/>
      <c r="S2651" s="109"/>
    </row>
    <row r="2652" spans="15:19" ht="15.75" customHeight="1" x14ac:dyDescent="0.2">
      <c r="O2652" s="108"/>
      <c r="P2652" s="109"/>
      <c r="Q2652" s="109"/>
      <c r="R2652" s="110"/>
      <c r="S2652" s="109"/>
    </row>
    <row r="2653" spans="15:19" ht="15.75" customHeight="1" x14ac:dyDescent="0.2">
      <c r="O2653" s="108"/>
      <c r="P2653" s="109"/>
      <c r="Q2653" s="109"/>
      <c r="R2653" s="110"/>
      <c r="S2653" s="109"/>
    </row>
    <row r="2654" spans="15:19" ht="15.75" customHeight="1" x14ac:dyDescent="0.2">
      <c r="O2654" s="108"/>
      <c r="P2654" s="109"/>
      <c r="Q2654" s="109"/>
      <c r="R2654" s="110"/>
      <c r="S2654" s="109"/>
    </row>
    <row r="2655" spans="15:19" ht="15.75" customHeight="1" x14ac:dyDescent="0.2">
      <c r="O2655" s="108"/>
      <c r="P2655" s="109"/>
      <c r="Q2655" s="109"/>
      <c r="R2655" s="110"/>
      <c r="S2655" s="109"/>
    </row>
    <row r="2656" spans="15:19" ht="15.75" customHeight="1" x14ac:dyDescent="0.2">
      <c r="O2656" s="108"/>
      <c r="P2656" s="109"/>
      <c r="Q2656" s="109"/>
      <c r="R2656" s="110"/>
      <c r="S2656" s="109"/>
    </row>
    <row r="2657" spans="15:19" ht="15.75" customHeight="1" x14ac:dyDescent="0.2">
      <c r="O2657" s="108"/>
      <c r="P2657" s="109"/>
      <c r="Q2657" s="109"/>
      <c r="R2657" s="110"/>
      <c r="S2657" s="109"/>
    </row>
    <row r="2658" spans="15:19" ht="15.75" customHeight="1" x14ac:dyDescent="0.2">
      <c r="O2658" s="108"/>
      <c r="P2658" s="109"/>
      <c r="Q2658" s="109"/>
      <c r="R2658" s="110"/>
      <c r="S2658" s="109"/>
    </row>
    <row r="2659" spans="15:19" ht="15.75" customHeight="1" x14ac:dyDescent="0.2">
      <c r="O2659" s="108"/>
      <c r="P2659" s="109"/>
      <c r="Q2659" s="109"/>
      <c r="R2659" s="110"/>
      <c r="S2659" s="109"/>
    </row>
    <row r="2660" spans="15:19" ht="15.75" customHeight="1" x14ac:dyDescent="0.2">
      <c r="O2660" s="108"/>
      <c r="P2660" s="109"/>
      <c r="Q2660" s="109"/>
      <c r="R2660" s="110"/>
      <c r="S2660" s="109"/>
    </row>
    <row r="2661" spans="15:19" ht="15.75" customHeight="1" x14ac:dyDescent="0.2">
      <c r="O2661" s="108"/>
      <c r="P2661" s="109"/>
      <c r="Q2661" s="109"/>
      <c r="R2661" s="110"/>
      <c r="S2661" s="109"/>
    </row>
    <row r="2662" spans="15:19" ht="15.75" customHeight="1" x14ac:dyDescent="0.2">
      <c r="O2662" s="108"/>
      <c r="P2662" s="109"/>
      <c r="Q2662" s="109"/>
      <c r="R2662" s="110"/>
      <c r="S2662" s="109"/>
    </row>
    <row r="2663" spans="15:19" ht="15.75" customHeight="1" x14ac:dyDescent="0.2">
      <c r="O2663" s="108"/>
      <c r="P2663" s="109"/>
      <c r="Q2663" s="109"/>
      <c r="R2663" s="110"/>
      <c r="S2663" s="109"/>
    </row>
    <row r="2664" spans="15:19" ht="15.75" customHeight="1" x14ac:dyDescent="0.2">
      <c r="O2664" s="108"/>
      <c r="P2664" s="109"/>
      <c r="Q2664" s="109"/>
      <c r="R2664" s="110"/>
      <c r="S2664" s="109"/>
    </row>
    <row r="2665" spans="15:19" ht="15.75" customHeight="1" x14ac:dyDescent="0.2">
      <c r="O2665" s="108"/>
      <c r="P2665" s="109"/>
      <c r="Q2665" s="109"/>
      <c r="R2665" s="110"/>
      <c r="S2665" s="109"/>
    </row>
    <row r="2666" spans="15:19" ht="15.75" customHeight="1" x14ac:dyDescent="0.2">
      <c r="O2666" s="108"/>
      <c r="P2666" s="109"/>
      <c r="Q2666" s="109"/>
      <c r="R2666" s="110"/>
      <c r="S2666" s="109"/>
    </row>
    <row r="2667" spans="15:19" ht="15.75" customHeight="1" x14ac:dyDescent="0.2">
      <c r="O2667" s="108"/>
      <c r="P2667" s="109"/>
      <c r="Q2667" s="109"/>
      <c r="R2667" s="110"/>
      <c r="S2667" s="109"/>
    </row>
    <row r="2668" spans="15:19" ht="15.75" customHeight="1" x14ac:dyDescent="0.2">
      <c r="O2668" s="108"/>
      <c r="P2668" s="109"/>
      <c r="Q2668" s="109"/>
      <c r="R2668" s="110"/>
      <c r="S2668" s="109"/>
    </row>
    <row r="2669" spans="15:19" ht="15.75" customHeight="1" x14ac:dyDescent="0.2">
      <c r="O2669" s="108"/>
      <c r="P2669" s="109"/>
      <c r="Q2669" s="109"/>
      <c r="R2669" s="110"/>
      <c r="S2669" s="109"/>
    </row>
    <row r="2670" spans="15:19" ht="15.75" customHeight="1" x14ac:dyDescent="0.2">
      <c r="O2670" s="108"/>
      <c r="P2670" s="109"/>
      <c r="Q2670" s="109"/>
      <c r="R2670" s="110"/>
      <c r="S2670" s="109"/>
    </row>
    <row r="2671" spans="15:19" ht="15.75" customHeight="1" x14ac:dyDescent="0.2">
      <c r="O2671" s="108"/>
      <c r="P2671" s="109"/>
      <c r="Q2671" s="109"/>
      <c r="R2671" s="110"/>
      <c r="S2671" s="109"/>
    </row>
    <row r="2672" spans="15:19" ht="15.75" customHeight="1" x14ac:dyDescent="0.2">
      <c r="O2672" s="108"/>
      <c r="P2672" s="109"/>
      <c r="Q2672" s="109"/>
      <c r="R2672" s="110"/>
      <c r="S2672" s="109"/>
    </row>
    <row r="2673" spans="15:19" ht="15.75" customHeight="1" x14ac:dyDescent="0.2">
      <c r="O2673" s="108"/>
      <c r="P2673" s="109"/>
      <c r="Q2673" s="109"/>
      <c r="R2673" s="110"/>
      <c r="S2673" s="109"/>
    </row>
    <row r="2674" spans="15:19" ht="15.75" customHeight="1" x14ac:dyDescent="0.2">
      <c r="O2674" s="108"/>
      <c r="P2674" s="109"/>
      <c r="Q2674" s="109"/>
      <c r="R2674" s="110"/>
      <c r="S2674" s="109"/>
    </row>
    <row r="2675" spans="15:19" ht="15.75" customHeight="1" x14ac:dyDescent="0.2">
      <c r="O2675" s="108"/>
      <c r="P2675" s="109"/>
      <c r="Q2675" s="109"/>
      <c r="R2675" s="110"/>
      <c r="S2675" s="109"/>
    </row>
    <row r="2676" spans="15:19" ht="15.75" customHeight="1" x14ac:dyDescent="0.2">
      <c r="O2676" s="108"/>
      <c r="P2676" s="109"/>
      <c r="Q2676" s="109"/>
      <c r="R2676" s="110"/>
      <c r="S2676" s="109"/>
    </row>
    <row r="2677" spans="15:19" ht="15.75" customHeight="1" x14ac:dyDescent="0.2">
      <c r="O2677" s="108"/>
      <c r="P2677" s="109"/>
      <c r="Q2677" s="109"/>
      <c r="R2677" s="110"/>
      <c r="S2677" s="109"/>
    </row>
    <row r="2678" spans="15:19" ht="15.75" customHeight="1" x14ac:dyDescent="0.2">
      <c r="O2678" s="108"/>
      <c r="P2678" s="109"/>
      <c r="Q2678" s="109"/>
      <c r="R2678" s="110"/>
      <c r="S2678" s="109"/>
    </row>
    <row r="2679" spans="15:19" ht="15.75" customHeight="1" x14ac:dyDescent="0.2">
      <c r="O2679" s="108"/>
      <c r="P2679" s="109"/>
      <c r="Q2679" s="109"/>
      <c r="R2679" s="110"/>
      <c r="S2679" s="109"/>
    </row>
    <row r="2680" spans="15:19" ht="15.75" customHeight="1" x14ac:dyDescent="0.2">
      <c r="O2680" s="108"/>
      <c r="P2680" s="109"/>
      <c r="Q2680" s="109"/>
      <c r="R2680" s="110"/>
      <c r="S2680" s="109"/>
    </row>
    <row r="2681" spans="15:19" ht="15.75" customHeight="1" x14ac:dyDescent="0.2">
      <c r="O2681" s="108"/>
      <c r="P2681" s="109"/>
      <c r="Q2681" s="109"/>
      <c r="R2681" s="110"/>
      <c r="S2681" s="109"/>
    </row>
    <row r="2682" spans="15:19" ht="15.75" customHeight="1" x14ac:dyDescent="0.2">
      <c r="O2682" s="108"/>
      <c r="P2682" s="109"/>
      <c r="Q2682" s="109"/>
      <c r="R2682" s="110"/>
      <c r="S2682" s="109"/>
    </row>
    <row r="2683" spans="15:19" ht="15.75" customHeight="1" x14ac:dyDescent="0.2">
      <c r="O2683" s="108"/>
      <c r="P2683" s="109"/>
      <c r="Q2683" s="109"/>
      <c r="R2683" s="110"/>
      <c r="S2683" s="109"/>
    </row>
    <row r="2684" spans="15:19" ht="15.75" customHeight="1" x14ac:dyDescent="0.2">
      <c r="O2684" s="108"/>
      <c r="P2684" s="109"/>
      <c r="Q2684" s="109"/>
      <c r="R2684" s="110"/>
      <c r="S2684" s="109"/>
    </row>
    <row r="2685" spans="15:19" ht="15.75" customHeight="1" x14ac:dyDescent="0.2">
      <c r="O2685" s="108"/>
      <c r="P2685" s="109"/>
      <c r="Q2685" s="109"/>
      <c r="R2685" s="110"/>
      <c r="S2685" s="109"/>
    </row>
    <row r="2686" spans="15:19" ht="15.75" customHeight="1" x14ac:dyDescent="0.2">
      <c r="O2686" s="108"/>
      <c r="P2686" s="109"/>
      <c r="Q2686" s="109"/>
      <c r="R2686" s="110"/>
      <c r="S2686" s="109"/>
    </row>
    <row r="2687" spans="15:19" ht="15.75" customHeight="1" x14ac:dyDescent="0.2">
      <c r="O2687" s="108"/>
      <c r="P2687" s="109"/>
      <c r="Q2687" s="109"/>
      <c r="R2687" s="110"/>
      <c r="S2687" s="109"/>
    </row>
    <row r="2688" spans="15:19" ht="15.75" customHeight="1" x14ac:dyDescent="0.2">
      <c r="O2688" s="108"/>
      <c r="P2688" s="109"/>
      <c r="Q2688" s="109"/>
      <c r="R2688" s="110"/>
      <c r="S2688" s="109"/>
    </row>
    <row r="2689" spans="15:19" ht="15.75" customHeight="1" x14ac:dyDescent="0.2">
      <c r="O2689" s="108"/>
      <c r="P2689" s="109"/>
      <c r="Q2689" s="109"/>
      <c r="R2689" s="110"/>
      <c r="S2689" s="109"/>
    </row>
    <row r="2690" spans="15:19" ht="15.75" customHeight="1" x14ac:dyDescent="0.2">
      <c r="O2690" s="108"/>
      <c r="P2690" s="109"/>
      <c r="Q2690" s="109"/>
      <c r="R2690" s="110"/>
      <c r="S2690" s="109"/>
    </row>
    <row r="2691" spans="15:19" ht="15.75" customHeight="1" x14ac:dyDescent="0.2">
      <c r="O2691" s="108"/>
      <c r="P2691" s="109"/>
      <c r="Q2691" s="109"/>
      <c r="R2691" s="110"/>
      <c r="S2691" s="109"/>
    </row>
    <row r="2692" spans="15:19" ht="15.75" customHeight="1" x14ac:dyDescent="0.2">
      <c r="O2692" s="108"/>
      <c r="P2692" s="109"/>
      <c r="Q2692" s="109"/>
      <c r="R2692" s="110"/>
      <c r="S2692" s="109"/>
    </row>
    <row r="2693" spans="15:19" ht="15.75" customHeight="1" x14ac:dyDescent="0.2">
      <c r="O2693" s="108"/>
      <c r="P2693" s="109"/>
      <c r="Q2693" s="109"/>
      <c r="R2693" s="110"/>
      <c r="S2693" s="109"/>
    </row>
    <row r="2694" spans="15:19" ht="15.75" customHeight="1" x14ac:dyDescent="0.2">
      <c r="O2694" s="108"/>
      <c r="P2694" s="109"/>
      <c r="Q2694" s="109"/>
      <c r="R2694" s="110"/>
      <c r="S2694" s="109"/>
    </row>
    <row r="2695" spans="15:19" ht="15.75" customHeight="1" x14ac:dyDescent="0.2">
      <c r="O2695" s="108"/>
      <c r="P2695" s="109"/>
      <c r="Q2695" s="109"/>
      <c r="R2695" s="110"/>
      <c r="S2695" s="109"/>
    </row>
    <row r="2696" spans="15:19" ht="15.75" customHeight="1" x14ac:dyDescent="0.2">
      <c r="O2696" s="108"/>
      <c r="P2696" s="109"/>
      <c r="Q2696" s="109"/>
      <c r="R2696" s="110"/>
      <c r="S2696" s="109"/>
    </row>
    <row r="2697" spans="15:19" ht="15.75" customHeight="1" x14ac:dyDescent="0.2">
      <c r="O2697" s="108"/>
      <c r="P2697" s="109"/>
      <c r="Q2697" s="109"/>
      <c r="R2697" s="110"/>
      <c r="S2697" s="109"/>
    </row>
    <row r="2698" spans="15:19" ht="15.75" customHeight="1" x14ac:dyDescent="0.2">
      <c r="O2698" s="108"/>
      <c r="P2698" s="109"/>
      <c r="Q2698" s="109"/>
      <c r="R2698" s="110"/>
      <c r="S2698" s="109"/>
    </row>
    <row r="2699" spans="15:19" ht="15.75" customHeight="1" x14ac:dyDescent="0.2">
      <c r="O2699" s="108"/>
      <c r="P2699" s="109"/>
      <c r="Q2699" s="109"/>
      <c r="R2699" s="110"/>
      <c r="S2699" s="109"/>
    </row>
    <row r="2700" spans="15:19" ht="15.75" customHeight="1" x14ac:dyDescent="0.2">
      <c r="O2700" s="108"/>
      <c r="P2700" s="109"/>
      <c r="Q2700" s="109"/>
      <c r="R2700" s="110"/>
      <c r="S2700" s="109"/>
    </row>
    <row r="2701" spans="15:19" ht="15.75" customHeight="1" x14ac:dyDescent="0.2">
      <c r="O2701" s="108"/>
      <c r="P2701" s="109"/>
      <c r="Q2701" s="109"/>
      <c r="R2701" s="110"/>
      <c r="S2701" s="109"/>
    </row>
    <row r="2702" spans="15:19" ht="15.75" customHeight="1" x14ac:dyDescent="0.2">
      <c r="O2702" s="108"/>
      <c r="P2702" s="109"/>
      <c r="Q2702" s="109"/>
      <c r="R2702" s="110"/>
      <c r="S2702" s="109"/>
    </row>
    <row r="2703" spans="15:19" ht="15.75" customHeight="1" x14ac:dyDescent="0.2">
      <c r="O2703" s="108"/>
      <c r="P2703" s="109"/>
      <c r="Q2703" s="109"/>
      <c r="R2703" s="110"/>
      <c r="S2703" s="109"/>
    </row>
    <row r="2704" spans="15:19" ht="15.75" customHeight="1" x14ac:dyDescent="0.2">
      <c r="O2704" s="108"/>
      <c r="P2704" s="109"/>
      <c r="Q2704" s="109"/>
      <c r="R2704" s="110"/>
      <c r="S2704" s="109"/>
    </row>
    <row r="2705" spans="15:19" ht="15.75" customHeight="1" x14ac:dyDescent="0.2">
      <c r="O2705" s="108"/>
      <c r="P2705" s="109"/>
      <c r="Q2705" s="109"/>
      <c r="R2705" s="110"/>
      <c r="S2705" s="109"/>
    </row>
    <row r="2706" spans="15:19" ht="15.75" customHeight="1" x14ac:dyDescent="0.2">
      <c r="O2706" s="108"/>
      <c r="P2706" s="109"/>
      <c r="Q2706" s="109"/>
      <c r="R2706" s="110"/>
      <c r="S2706" s="109"/>
    </row>
    <row r="2707" spans="15:19" ht="15.75" customHeight="1" x14ac:dyDescent="0.2">
      <c r="O2707" s="108"/>
      <c r="P2707" s="109"/>
      <c r="Q2707" s="109"/>
      <c r="R2707" s="110"/>
      <c r="S2707" s="109"/>
    </row>
    <row r="2708" spans="15:19" ht="15.75" customHeight="1" x14ac:dyDescent="0.2">
      <c r="O2708" s="108"/>
      <c r="P2708" s="109"/>
      <c r="Q2708" s="109"/>
      <c r="R2708" s="110"/>
      <c r="S2708" s="109"/>
    </row>
    <row r="2709" spans="15:19" ht="15.75" customHeight="1" x14ac:dyDescent="0.2">
      <c r="O2709" s="108"/>
      <c r="P2709" s="109"/>
      <c r="Q2709" s="109"/>
      <c r="R2709" s="110"/>
      <c r="S2709" s="109"/>
    </row>
    <row r="2710" spans="15:19" ht="15.75" customHeight="1" x14ac:dyDescent="0.2">
      <c r="O2710" s="108"/>
      <c r="P2710" s="109"/>
      <c r="Q2710" s="109"/>
      <c r="R2710" s="110"/>
      <c r="S2710" s="109"/>
    </row>
    <row r="2711" spans="15:19" ht="15.75" customHeight="1" x14ac:dyDescent="0.2">
      <c r="O2711" s="108"/>
      <c r="P2711" s="109"/>
      <c r="Q2711" s="109"/>
      <c r="R2711" s="110"/>
      <c r="S2711" s="109"/>
    </row>
    <row r="2712" spans="15:19" ht="15.75" customHeight="1" x14ac:dyDescent="0.2">
      <c r="O2712" s="108"/>
      <c r="P2712" s="109"/>
      <c r="Q2712" s="109"/>
      <c r="R2712" s="110"/>
      <c r="S2712" s="109"/>
    </row>
    <row r="2713" spans="15:19" ht="15.75" customHeight="1" x14ac:dyDescent="0.2">
      <c r="O2713" s="108"/>
      <c r="P2713" s="109"/>
      <c r="Q2713" s="109"/>
      <c r="R2713" s="110"/>
      <c r="S2713" s="109"/>
    </row>
    <row r="2714" spans="15:19" ht="15.75" customHeight="1" x14ac:dyDescent="0.2">
      <c r="O2714" s="108"/>
      <c r="P2714" s="109"/>
      <c r="Q2714" s="109"/>
      <c r="R2714" s="110"/>
      <c r="S2714" s="109"/>
    </row>
    <row r="2715" spans="15:19" ht="15.75" customHeight="1" x14ac:dyDescent="0.2">
      <c r="O2715" s="108"/>
      <c r="P2715" s="109"/>
      <c r="Q2715" s="109"/>
      <c r="R2715" s="110"/>
      <c r="S2715" s="109"/>
    </row>
    <row r="2716" spans="15:19" ht="15.75" customHeight="1" x14ac:dyDescent="0.2">
      <c r="O2716" s="108"/>
      <c r="P2716" s="109"/>
      <c r="Q2716" s="109"/>
      <c r="R2716" s="110"/>
      <c r="S2716" s="109"/>
    </row>
    <row r="2717" spans="15:19" ht="15.75" customHeight="1" x14ac:dyDescent="0.2">
      <c r="O2717" s="108"/>
      <c r="P2717" s="109"/>
      <c r="Q2717" s="109"/>
      <c r="R2717" s="110"/>
      <c r="S2717" s="109"/>
    </row>
    <row r="2718" spans="15:19" ht="15.75" customHeight="1" x14ac:dyDescent="0.2">
      <c r="O2718" s="108"/>
      <c r="P2718" s="109"/>
      <c r="Q2718" s="109"/>
      <c r="R2718" s="110"/>
      <c r="S2718" s="109"/>
    </row>
    <row r="2719" spans="15:19" ht="15.75" customHeight="1" x14ac:dyDescent="0.2">
      <c r="O2719" s="108"/>
      <c r="P2719" s="109"/>
      <c r="Q2719" s="109"/>
      <c r="R2719" s="110"/>
      <c r="S2719" s="109"/>
    </row>
    <row r="2720" spans="15:19" ht="15.75" customHeight="1" x14ac:dyDescent="0.2">
      <c r="O2720" s="108"/>
      <c r="P2720" s="109"/>
      <c r="Q2720" s="109"/>
      <c r="R2720" s="110"/>
      <c r="S2720" s="109"/>
    </row>
    <row r="2721" spans="15:19" ht="15.75" customHeight="1" x14ac:dyDescent="0.2">
      <c r="O2721" s="108"/>
      <c r="P2721" s="109"/>
      <c r="Q2721" s="109"/>
      <c r="R2721" s="110"/>
      <c r="S2721" s="109"/>
    </row>
    <row r="2722" spans="15:19" ht="15.75" customHeight="1" x14ac:dyDescent="0.2">
      <c r="O2722" s="108"/>
      <c r="P2722" s="109"/>
      <c r="Q2722" s="109"/>
      <c r="R2722" s="110"/>
      <c r="S2722" s="109"/>
    </row>
    <row r="2723" spans="15:19" ht="15.75" customHeight="1" x14ac:dyDescent="0.2">
      <c r="O2723" s="108"/>
      <c r="P2723" s="109"/>
      <c r="Q2723" s="109"/>
      <c r="R2723" s="110"/>
      <c r="S2723" s="109"/>
    </row>
    <row r="2724" spans="15:19" ht="15.75" customHeight="1" x14ac:dyDescent="0.2">
      <c r="O2724" s="108"/>
      <c r="P2724" s="109"/>
      <c r="Q2724" s="109"/>
      <c r="R2724" s="110"/>
      <c r="S2724" s="109"/>
    </row>
    <row r="2725" spans="15:19" ht="15.75" customHeight="1" x14ac:dyDescent="0.2">
      <c r="O2725" s="108"/>
      <c r="P2725" s="109"/>
      <c r="Q2725" s="109"/>
      <c r="R2725" s="110"/>
      <c r="S2725" s="109"/>
    </row>
    <row r="2726" spans="15:19" ht="15.75" customHeight="1" x14ac:dyDescent="0.2">
      <c r="O2726" s="108"/>
      <c r="P2726" s="109"/>
      <c r="Q2726" s="109"/>
      <c r="R2726" s="110"/>
      <c r="S2726" s="109"/>
    </row>
    <row r="2727" spans="15:19" ht="15.75" customHeight="1" x14ac:dyDescent="0.2">
      <c r="O2727" s="108"/>
      <c r="P2727" s="109"/>
      <c r="Q2727" s="109"/>
      <c r="R2727" s="110"/>
      <c r="S2727" s="109"/>
    </row>
    <row r="2728" spans="15:19" ht="15.75" customHeight="1" x14ac:dyDescent="0.2">
      <c r="O2728" s="108"/>
      <c r="P2728" s="109"/>
      <c r="Q2728" s="109"/>
      <c r="R2728" s="110"/>
      <c r="S2728" s="109"/>
    </row>
    <row r="2729" spans="15:19" ht="15.75" customHeight="1" x14ac:dyDescent="0.2">
      <c r="O2729" s="108"/>
      <c r="P2729" s="109"/>
      <c r="Q2729" s="109"/>
      <c r="R2729" s="110"/>
      <c r="S2729" s="109"/>
    </row>
    <row r="2730" spans="15:19" ht="15.75" customHeight="1" x14ac:dyDescent="0.2">
      <c r="O2730" s="108"/>
      <c r="P2730" s="109"/>
      <c r="Q2730" s="109"/>
      <c r="R2730" s="110"/>
      <c r="S2730" s="109"/>
    </row>
    <row r="2731" spans="15:19" ht="15.75" customHeight="1" x14ac:dyDescent="0.2">
      <c r="O2731" s="108"/>
      <c r="P2731" s="109"/>
      <c r="Q2731" s="109"/>
      <c r="R2731" s="110"/>
      <c r="S2731" s="109"/>
    </row>
    <row r="2732" spans="15:19" ht="15.75" customHeight="1" x14ac:dyDescent="0.2">
      <c r="O2732" s="108"/>
      <c r="P2732" s="109"/>
      <c r="Q2732" s="109"/>
      <c r="R2732" s="110"/>
      <c r="S2732" s="109"/>
    </row>
    <row r="2733" spans="15:19" ht="15.75" customHeight="1" x14ac:dyDescent="0.2">
      <c r="O2733" s="108"/>
      <c r="P2733" s="109"/>
      <c r="Q2733" s="109"/>
      <c r="R2733" s="110"/>
      <c r="S2733" s="109"/>
    </row>
    <row r="2734" spans="15:19" ht="15.75" customHeight="1" x14ac:dyDescent="0.2">
      <c r="O2734" s="108"/>
      <c r="P2734" s="109"/>
      <c r="Q2734" s="109"/>
      <c r="R2734" s="110"/>
      <c r="S2734" s="109"/>
    </row>
    <row r="2735" spans="15:19" ht="15.75" customHeight="1" x14ac:dyDescent="0.2">
      <c r="O2735" s="108"/>
      <c r="P2735" s="109"/>
      <c r="Q2735" s="109"/>
      <c r="R2735" s="110"/>
      <c r="S2735" s="109"/>
    </row>
    <row r="2736" spans="15:19" ht="15.75" customHeight="1" x14ac:dyDescent="0.2">
      <c r="O2736" s="108"/>
      <c r="P2736" s="109"/>
      <c r="Q2736" s="109"/>
      <c r="R2736" s="110"/>
      <c r="S2736" s="109"/>
    </row>
    <row r="2737" spans="15:19" ht="15.75" customHeight="1" x14ac:dyDescent="0.2">
      <c r="O2737" s="108"/>
      <c r="P2737" s="109"/>
      <c r="Q2737" s="109"/>
      <c r="R2737" s="110"/>
      <c r="S2737" s="109"/>
    </row>
    <row r="2738" spans="15:19" ht="15.75" customHeight="1" x14ac:dyDescent="0.2">
      <c r="O2738" s="108"/>
      <c r="P2738" s="109"/>
      <c r="Q2738" s="109"/>
      <c r="R2738" s="110"/>
      <c r="S2738" s="109"/>
    </row>
    <row r="2739" spans="15:19" ht="15.75" customHeight="1" x14ac:dyDescent="0.2">
      <c r="O2739" s="108"/>
      <c r="P2739" s="109"/>
      <c r="Q2739" s="109"/>
      <c r="R2739" s="110"/>
      <c r="S2739" s="109"/>
    </row>
    <row r="2740" spans="15:19" ht="15.75" customHeight="1" x14ac:dyDescent="0.2">
      <c r="O2740" s="108"/>
      <c r="P2740" s="109"/>
      <c r="Q2740" s="109"/>
      <c r="R2740" s="110"/>
      <c r="S2740" s="109"/>
    </row>
    <row r="2741" spans="15:19" ht="15.75" customHeight="1" x14ac:dyDescent="0.2">
      <c r="O2741" s="108"/>
      <c r="P2741" s="109"/>
      <c r="Q2741" s="109"/>
      <c r="R2741" s="110"/>
      <c r="S2741" s="109"/>
    </row>
    <row r="2742" spans="15:19" ht="15.75" customHeight="1" x14ac:dyDescent="0.2">
      <c r="O2742" s="108"/>
      <c r="P2742" s="109"/>
      <c r="Q2742" s="109"/>
      <c r="R2742" s="110"/>
      <c r="S2742" s="109"/>
    </row>
    <row r="2743" spans="15:19" ht="15.75" customHeight="1" x14ac:dyDescent="0.2">
      <c r="O2743" s="108"/>
      <c r="P2743" s="109"/>
      <c r="Q2743" s="109"/>
      <c r="R2743" s="110"/>
      <c r="S2743" s="109"/>
    </row>
    <row r="2744" spans="15:19" ht="15.75" customHeight="1" x14ac:dyDescent="0.2">
      <c r="O2744" s="108"/>
      <c r="P2744" s="109"/>
      <c r="Q2744" s="109"/>
      <c r="R2744" s="110"/>
      <c r="S2744" s="109"/>
    </row>
    <row r="2745" spans="15:19" ht="15.75" customHeight="1" x14ac:dyDescent="0.2">
      <c r="O2745" s="108"/>
      <c r="P2745" s="109"/>
      <c r="Q2745" s="109"/>
      <c r="R2745" s="110"/>
      <c r="S2745" s="109"/>
    </row>
    <row r="2746" spans="15:19" ht="15.75" customHeight="1" x14ac:dyDescent="0.2">
      <c r="O2746" s="108"/>
      <c r="P2746" s="109"/>
      <c r="Q2746" s="109"/>
      <c r="R2746" s="110"/>
      <c r="S2746" s="109"/>
    </row>
    <row r="2747" spans="15:19" ht="15.75" customHeight="1" x14ac:dyDescent="0.2">
      <c r="O2747" s="108"/>
      <c r="P2747" s="109"/>
      <c r="Q2747" s="109"/>
      <c r="R2747" s="110"/>
      <c r="S2747" s="109"/>
    </row>
    <row r="2748" spans="15:19" ht="15.75" customHeight="1" x14ac:dyDescent="0.2">
      <c r="O2748" s="108"/>
      <c r="P2748" s="109"/>
      <c r="Q2748" s="109"/>
      <c r="R2748" s="110"/>
      <c r="S2748" s="109"/>
    </row>
    <row r="2749" spans="15:19" ht="15.75" customHeight="1" x14ac:dyDescent="0.2">
      <c r="O2749" s="108"/>
      <c r="P2749" s="109"/>
      <c r="Q2749" s="109"/>
      <c r="R2749" s="110"/>
      <c r="S2749" s="109"/>
    </row>
    <row r="2750" spans="15:19" ht="15.75" customHeight="1" x14ac:dyDescent="0.2">
      <c r="O2750" s="108"/>
      <c r="P2750" s="109"/>
      <c r="Q2750" s="109"/>
      <c r="R2750" s="110"/>
      <c r="S2750" s="109"/>
    </row>
    <row r="2751" spans="15:19" ht="15.75" customHeight="1" x14ac:dyDescent="0.2">
      <c r="O2751" s="108"/>
      <c r="P2751" s="109"/>
      <c r="Q2751" s="109"/>
      <c r="R2751" s="110"/>
      <c r="S2751" s="109"/>
    </row>
    <row r="2752" spans="15:19" ht="15.75" customHeight="1" x14ac:dyDescent="0.2">
      <c r="O2752" s="108"/>
      <c r="P2752" s="109"/>
      <c r="Q2752" s="109"/>
      <c r="R2752" s="110"/>
      <c r="S2752" s="109"/>
    </row>
    <row r="2753" spans="15:19" ht="15.75" customHeight="1" x14ac:dyDescent="0.2">
      <c r="O2753" s="108"/>
      <c r="P2753" s="109"/>
      <c r="Q2753" s="109"/>
      <c r="R2753" s="110"/>
      <c r="S2753" s="109"/>
    </row>
    <row r="2754" spans="15:19" ht="15.75" customHeight="1" x14ac:dyDescent="0.2">
      <c r="O2754" s="108"/>
      <c r="P2754" s="109"/>
      <c r="Q2754" s="109"/>
      <c r="R2754" s="110"/>
      <c r="S2754" s="109"/>
    </row>
    <row r="2755" spans="15:19" ht="15.75" customHeight="1" x14ac:dyDescent="0.2">
      <c r="O2755" s="108"/>
      <c r="P2755" s="109"/>
      <c r="Q2755" s="109"/>
      <c r="R2755" s="110"/>
      <c r="S2755" s="109"/>
    </row>
    <row r="2756" spans="15:19" ht="15.75" customHeight="1" x14ac:dyDescent="0.2">
      <c r="O2756" s="108"/>
      <c r="P2756" s="109"/>
      <c r="Q2756" s="109"/>
      <c r="R2756" s="110"/>
      <c r="S2756" s="109"/>
    </row>
    <row r="2757" spans="15:19" ht="15.75" customHeight="1" x14ac:dyDescent="0.2">
      <c r="O2757" s="108"/>
      <c r="P2757" s="109"/>
      <c r="Q2757" s="109"/>
      <c r="R2757" s="110"/>
      <c r="S2757" s="109"/>
    </row>
    <row r="2758" spans="15:19" ht="15.75" customHeight="1" x14ac:dyDescent="0.2">
      <c r="O2758" s="108"/>
      <c r="P2758" s="109"/>
      <c r="Q2758" s="109"/>
      <c r="R2758" s="110"/>
      <c r="S2758" s="109"/>
    </row>
    <row r="2759" spans="15:19" ht="15.75" customHeight="1" x14ac:dyDescent="0.2">
      <c r="O2759" s="108"/>
      <c r="P2759" s="109"/>
      <c r="Q2759" s="109"/>
      <c r="R2759" s="110"/>
      <c r="S2759" s="109"/>
    </row>
    <row r="2760" spans="15:19" ht="15.75" customHeight="1" x14ac:dyDescent="0.2">
      <c r="O2760" s="108"/>
      <c r="P2760" s="109"/>
      <c r="Q2760" s="109"/>
      <c r="R2760" s="110"/>
      <c r="S2760" s="109"/>
    </row>
    <row r="2761" spans="15:19" ht="15.75" customHeight="1" x14ac:dyDescent="0.2">
      <c r="O2761" s="108"/>
      <c r="P2761" s="109"/>
      <c r="Q2761" s="109"/>
      <c r="R2761" s="110"/>
      <c r="S2761" s="109"/>
    </row>
    <row r="2762" spans="15:19" ht="15.75" customHeight="1" x14ac:dyDescent="0.2">
      <c r="O2762" s="108"/>
      <c r="P2762" s="109"/>
      <c r="Q2762" s="109"/>
      <c r="R2762" s="110"/>
      <c r="S2762" s="109"/>
    </row>
    <row r="2763" spans="15:19" ht="15.75" customHeight="1" x14ac:dyDescent="0.2">
      <c r="O2763" s="108"/>
      <c r="P2763" s="109"/>
      <c r="Q2763" s="109"/>
      <c r="R2763" s="110"/>
      <c r="S2763" s="109"/>
    </row>
    <row r="2764" spans="15:19" ht="15.75" customHeight="1" x14ac:dyDescent="0.2">
      <c r="O2764" s="108"/>
      <c r="P2764" s="109"/>
      <c r="Q2764" s="109"/>
      <c r="R2764" s="110"/>
      <c r="S2764" s="109"/>
    </row>
    <row r="2765" spans="15:19" ht="15.75" customHeight="1" x14ac:dyDescent="0.2">
      <c r="O2765" s="108"/>
      <c r="P2765" s="109"/>
      <c r="Q2765" s="109"/>
      <c r="R2765" s="110"/>
      <c r="S2765" s="109"/>
    </row>
    <row r="2766" spans="15:19" ht="15.75" customHeight="1" x14ac:dyDescent="0.2">
      <c r="O2766" s="108"/>
      <c r="P2766" s="109"/>
      <c r="Q2766" s="109"/>
      <c r="R2766" s="110"/>
      <c r="S2766" s="109"/>
    </row>
    <row r="2767" spans="15:19" ht="15.75" customHeight="1" x14ac:dyDescent="0.2">
      <c r="O2767" s="108"/>
      <c r="P2767" s="109"/>
      <c r="Q2767" s="109"/>
      <c r="R2767" s="110"/>
      <c r="S2767" s="109"/>
    </row>
    <row r="2768" spans="15:19" ht="15.75" customHeight="1" x14ac:dyDescent="0.2">
      <c r="O2768" s="108"/>
      <c r="P2768" s="109"/>
      <c r="Q2768" s="109"/>
      <c r="R2768" s="110"/>
      <c r="S2768" s="109"/>
    </row>
    <row r="2769" spans="15:19" ht="15.75" customHeight="1" x14ac:dyDescent="0.2">
      <c r="O2769" s="108"/>
      <c r="P2769" s="109"/>
      <c r="Q2769" s="109"/>
      <c r="R2769" s="110"/>
      <c r="S2769" s="109"/>
    </row>
    <row r="2770" spans="15:19" ht="15.75" customHeight="1" x14ac:dyDescent="0.2">
      <c r="O2770" s="108"/>
      <c r="P2770" s="109"/>
      <c r="Q2770" s="109"/>
      <c r="R2770" s="110"/>
      <c r="S2770" s="109"/>
    </row>
    <row r="2771" spans="15:19" ht="15.75" customHeight="1" x14ac:dyDescent="0.2">
      <c r="O2771" s="108"/>
      <c r="P2771" s="109"/>
      <c r="Q2771" s="109"/>
      <c r="R2771" s="110"/>
      <c r="S2771" s="109"/>
    </row>
    <row r="2772" spans="15:19" ht="15.75" customHeight="1" x14ac:dyDescent="0.2">
      <c r="O2772" s="108"/>
      <c r="P2772" s="109"/>
      <c r="Q2772" s="109"/>
      <c r="R2772" s="110"/>
      <c r="S2772" s="109"/>
    </row>
    <row r="2773" spans="15:19" ht="15.75" customHeight="1" x14ac:dyDescent="0.2">
      <c r="O2773" s="108"/>
      <c r="P2773" s="109"/>
      <c r="Q2773" s="109"/>
      <c r="R2773" s="110"/>
      <c r="S2773" s="109"/>
    </row>
    <row r="2774" spans="15:19" ht="15.75" customHeight="1" x14ac:dyDescent="0.2">
      <c r="O2774" s="108"/>
      <c r="P2774" s="109"/>
      <c r="Q2774" s="109"/>
      <c r="R2774" s="110"/>
      <c r="S2774" s="109"/>
    </row>
    <row r="2775" spans="15:19" ht="15.75" customHeight="1" x14ac:dyDescent="0.2">
      <c r="O2775" s="108"/>
      <c r="P2775" s="109"/>
      <c r="Q2775" s="109"/>
      <c r="R2775" s="110"/>
      <c r="S2775" s="109"/>
    </row>
    <row r="2776" spans="15:19" ht="15.75" customHeight="1" x14ac:dyDescent="0.2">
      <c r="O2776" s="108"/>
      <c r="P2776" s="109"/>
      <c r="Q2776" s="109"/>
      <c r="R2776" s="110"/>
      <c r="S2776" s="109"/>
    </row>
    <row r="2777" spans="15:19" ht="15.75" customHeight="1" x14ac:dyDescent="0.2">
      <c r="O2777" s="108"/>
      <c r="P2777" s="109"/>
      <c r="Q2777" s="109"/>
      <c r="R2777" s="110"/>
      <c r="S2777" s="109"/>
    </row>
    <row r="2778" spans="15:19" ht="15.75" customHeight="1" x14ac:dyDescent="0.2">
      <c r="O2778" s="108"/>
      <c r="P2778" s="109"/>
      <c r="Q2778" s="109"/>
      <c r="R2778" s="110"/>
      <c r="S2778" s="109"/>
    </row>
    <row r="2779" spans="15:19" ht="15.75" customHeight="1" x14ac:dyDescent="0.2">
      <c r="O2779" s="108"/>
      <c r="P2779" s="109"/>
      <c r="Q2779" s="109"/>
      <c r="R2779" s="110"/>
      <c r="S2779" s="109"/>
    </row>
    <row r="2780" spans="15:19" ht="15.75" customHeight="1" x14ac:dyDescent="0.2">
      <c r="O2780" s="108"/>
      <c r="P2780" s="109"/>
      <c r="Q2780" s="109"/>
      <c r="R2780" s="110"/>
      <c r="S2780" s="109"/>
    </row>
    <row r="2781" spans="15:19" ht="15.75" customHeight="1" x14ac:dyDescent="0.2">
      <c r="O2781" s="108"/>
      <c r="P2781" s="109"/>
      <c r="Q2781" s="109"/>
      <c r="R2781" s="110"/>
      <c r="S2781" s="109"/>
    </row>
    <row r="2782" spans="15:19" ht="15.75" customHeight="1" x14ac:dyDescent="0.2">
      <c r="O2782" s="108"/>
      <c r="P2782" s="109"/>
      <c r="Q2782" s="109"/>
      <c r="R2782" s="110"/>
      <c r="S2782" s="109"/>
    </row>
    <row r="2783" spans="15:19" ht="15.75" customHeight="1" x14ac:dyDescent="0.2">
      <c r="O2783" s="108"/>
      <c r="P2783" s="109"/>
      <c r="Q2783" s="109"/>
      <c r="R2783" s="110"/>
      <c r="S2783" s="109"/>
    </row>
    <row r="2784" spans="15:19" ht="15.75" customHeight="1" x14ac:dyDescent="0.2">
      <c r="O2784" s="108"/>
      <c r="P2784" s="109"/>
      <c r="Q2784" s="109"/>
      <c r="R2784" s="110"/>
      <c r="S2784" s="109"/>
    </row>
    <row r="2785" spans="15:19" ht="15.75" customHeight="1" x14ac:dyDescent="0.2">
      <c r="O2785" s="108"/>
      <c r="P2785" s="109"/>
      <c r="Q2785" s="109"/>
      <c r="R2785" s="110"/>
      <c r="S2785" s="109"/>
    </row>
    <row r="2786" spans="15:19" ht="15.75" customHeight="1" x14ac:dyDescent="0.2">
      <c r="O2786" s="108"/>
      <c r="P2786" s="109"/>
      <c r="Q2786" s="109"/>
      <c r="R2786" s="110"/>
      <c r="S2786" s="109"/>
    </row>
    <row r="2787" spans="15:19" ht="15.75" customHeight="1" x14ac:dyDescent="0.2">
      <c r="O2787" s="108"/>
      <c r="P2787" s="109"/>
      <c r="Q2787" s="109"/>
      <c r="R2787" s="110"/>
      <c r="S2787" s="109"/>
    </row>
    <row r="2788" spans="15:19" ht="15.75" customHeight="1" x14ac:dyDescent="0.2">
      <c r="O2788" s="108"/>
      <c r="P2788" s="109"/>
      <c r="Q2788" s="109"/>
      <c r="R2788" s="110"/>
      <c r="S2788" s="109"/>
    </row>
    <row r="2789" spans="15:19" ht="15.75" customHeight="1" x14ac:dyDescent="0.2">
      <c r="O2789" s="108"/>
      <c r="P2789" s="109"/>
      <c r="Q2789" s="109"/>
      <c r="R2789" s="110"/>
      <c r="S2789" s="109"/>
    </row>
    <row r="2790" spans="15:19" ht="15.75" customHeight="1" x14ac:dyDescent="0.2">
      <c r="O2790" s="108"/>
      <c r="P2790" s="109"/>
      <c r="Q2790" s="109"/>
      <c r="R2790" s="110"/>
      <c r="S2790" s="109"/>
    </row>
    <row r="2791" spans="15:19" ht="15.75" customHeight="1" x14ac:dyDescent="0.2">
      <c r="O2791" s="108"/>
      <c r="P2791" s="109"/>
      <c r="Q2791" s="109"/>
      <c r="R2791" s="110"/>
      <c r="S2791" s="109"/>
    </row>
    <row r="2792" spans="15:19" ht="15.75" customHeight="1" x14ac:dyDescent="0.2">
      <c r="O2792" s="108"/>
      <c r="P2792" s="109"/>
      <c r="Q2792" s="109"/>
      <c r="R2792" s="110"/>
      <c r="S2792" s="109"/>
    </row>
    <row r="2793" spans="15:19" ht="15.75" customHeight="1" x14ac:dyDescent="0.2">
      <c r="O2793" s="108"/>
      <c r="P2793" s="109"/>
      <c r="Q2793" s="109"/>
      <c r="R2793" s="110"/>
      <c r="S2793" s="109"/>
    </row>
    <row r="2794" spans="15:19" ht="15.75" customHeight="1" x14ac:dyDescent="0.2">
      <c r="O2794" s="108"/>
      <c r="P2794" s="109"/>
      <c r="Q2794" s="109"/>
      <c r="R2794" s="110"/>
      <c r="S2794" s="109"/>
    </row>
    <row r="2795" spans="15:19" ht="15.75" customHeight="1" x14ac:dyDescent="0.2">
      <c r="O2795" s="108"/>
      <c r="P2795" s="109"/>
      <c r="Q2795" s="109"/>
      <c r="R2795" s="110"/>
      <c r="S2795" s="109"/>
    </row>
    <row r="2796" spans="15:19" ht="15.75" customHeight="1" x14ac:dyDescent="0.2">
      <c r="O2796" s="108"/>
      <c r="P2796" s="109"/>
      <c r="Q2796" s="109"/>
      <c r="R2796" s="110"/>
      <c r="S2796" s="109"/>
    </row>
    <row r="2797" spans="15:19" ht="15.75" customHeight="1" x14ac:dyDescent="0.2">
      <c r="O2797" s="108"/>
      <c r="P2797" s="109"/>
      <c r="Q2797" s="109"/>
      <c r="R2797" s="110"/>
      <c r="S2797" s="109"/>
    </row>
    <row r="2798" spans="15:19" ht="15.75" customHeight="1" x14ac:dyDescent="0.2">
      <c r="O2798" s="108"/>
      <c r="P2798" s="109"/>
      <c r="Q2798" s="109"/>
      <c r="R2798" s="110"/>
      <c r="S2798" s="109"/>
    </row>
    <row r="2799" spans="15:19" ht="15.75" customHeight="1" x14ac:dyDescent="0.2">
      <c r="O2799" s="108"/>
      <c r="P2799" s="109"/>
      <c r="Q2799" s="109"/>
      <c r="R2799" s="110"/>
      <c r="S2799" s="109"/>
    </row>
    <row r="2800" spans="15:19" ht="15.75" customHeight="1" x14ac:dyDescent="0.2">
      <c r="O2800" s="108"/>
      <c r="P2800" s="109"/>
      <c r="Q2800" s="109"/>
      <c r="R2800" s="110"/>
      <c r="S2800" s="109"/>
    </row>
    <row r="2801" spans="15:19" ht="15.75" customHeight="1" x14ac:dyDescent="0.2">
      <c r="O2801" s="108"/>
      <c r="P2801" s="109"/>
      <c r="Q2801" s="109"/>
      <c r="R2801" s="110"/>
      <c r="S2801" s="109"/>
    </row>
    <row r="2802" spans="15:19" ht="15.75" customHeight="1" x14ac:dyDescent="0.2">
      <c r="O2802" s="108"/>
      <c r="P2802" s="109"/>
      <c r="Q2802" s="109"/>
      <c r="R2802" s="110"/>
      <c r="S2802" s="109"/>
    </row>
    <row r="2803" spans="15:19" ht="15.75" customHeight="1" x14ac:dyDescent="0.2">
      <c r="O2803" s="108"/>
      <c r="P2803" s="109"/>
      <c r="Q2803" s="109"/>
      <c r="R2803" s="110"/>
      <c r="S2803" s="109"/>
    </row>
    <row r="2804" spans="15:19" ht="15.75" customHeight="1" x14ac:dyDescent="0.2">
      <c r="O2804" s="108"/>
      <c r="P2804" s="109"/>
      <c r="Q2804" s="109"/>
      <c r="R2804" s="110"/>
      <c r="S2804" s="109"/>
    </row>
    <row r="2805" spans="15:19" ht="15.75" customHeight="1" x14ac:dyDescent="0.2">
      <c r="O2805" s="108"/>
      <c r="P2805" s="109"/>
      <c r="Q2805" s="109"/>
      <c r="R2805" s="110"/>
      <c r="S2805" s="109"/>
    </row>
    <row r="2806" spans="15:19" ht="15.75" customHeight="1" x14ac:dyDescent="0.2">
      <c r="O2806" s="108"/>
      <c r="P2806" s="109"/>
      <c r="Q2806" s="109"/>
      <c r="R2806" s="110"/>
      <c r="S2806" s="109"/>
    </row>
    <row r="2807" spans="15:19" ht="15.75" customHeight="1" x14ac:dyDescent="0.2">
      <c r="O2807" s="108"/>
      <c r="P2807" s="109"/>
      <c r="Q2807" s="109"/>
      <c r="R2807" s="110"/>
      <c r="S2807" s="109"/>
    </row>
    <row r="2808" spans="15:19" ht="15.75" customHeight="1" x14ac:dyDescent="0.2">
      <c r="O2808" s="108"/>
      <c r="P2808" s="109"/>
      <c r="Q2808" s="109"/>
      <c r="R2808" s="110"/>
      <c r="S2808" s="109"/>
    </row>
    <row r="2809" spans="15:19" ht="15.75" customHeight="1" x14ac:dyDescent="0.2">
      <c r="O2809" s="108"/>
      <c r="P2809" s="109"/>
      <c r="Q2809" s="109"/>
      <c r="R2809" s="110"/>
      <c r="S2809" s="109"/>
    </row>
    <row r="2810" spans="15:19" ht="15.75" customHeight="1" x14ac:dyDescent="0.2">
      <c r="O2810" s="108"/>
      <c r="P2810" s="109"/>
      <c r="Q2810" s="109"/>
      <c r="R2810" s="110"/>
      <c r="S2810" s="109"/>
    </row>
    <row r="2811" spans="15:19" ht="15.75" customHeight="1" x14ac:dyDescent="0.2">
      <c r="O2811" s="108"/>
      <c r="P2811" s="109"/>
      <c r="Q2811" s="109"/>
      <c r="R2811" s="110"/>
      <c r="S2811" s="109"/>
    </row>
    <row r="2812" spans="15:19" ht="15.75" customHeight="1" x14ac:dyDescent="0.2">
      <c r="O2812" s="108"/>
      <c r="P2812" s="109"/>
      <c r="Q2812" s="109"/>
      <c r="R2812" s="110"/>
      <c r="S2812" s="109"/>
    </row>
    <row r="2813" spans="15:19" ht="15.75" customHeight="1" x14ac:dyDescent="0.2">
      <c r="O2813" s="108"/>
      <c r="P2813" s="109"/>
      <c r="Q2813" s="109"/>
      <c r="R2813" s="110"/>
      <c r="S2813" s="109"/>
    </row>
    <row r="2814" spans="15:19" ht="15.75" customHeight="1" x14ac:dyDescent="0.2">
      <c r="O2814" s="108"/>
      <c r="P2814" s="109"/>
      <c r="Q2814" s="109"/>
      <c r="R2814" s="110"/>
      <c r="S2814" s="109"/>
    </row>
    <row r="2815" spans="15:19" ht="15.75" customHeight="1" x14ac:dyDescent="0.2">
      <c r="O2815" s="108"/>
      <c r="P2815" s="109"/>
      <c r="Q2815" s="109"/>
      <c r="R2815" s="110"/>
      <c r="S2815" s="109"/>
    </row>
    <row r="2816" spans="15:19" ht="15.75" customHeight="1" x14ac:dyDescent="0.2">
      <c r="O2816" s="108"/>
      <c r="P2816" s="109"/>
      <c r="Q2816" s="109"/>
      <c r="R2816" s="110"/>
      <c r="S2816" s="109"/>
    </row>
    <row r="2817" spans="15:19" ht="15.75" customHeight="1" x14ac:dyDescent="0.2">
      <c r="O2817" s="108"/>
      <c r="P2817" s="109"/>
      <c r="Q2817" s="109"/>
      <c r="R2817" s="110"/>
      <c r="S2817" s="109"/>
    </row>
    <row r="2818" spans="15:19" ht="15.75" customHeight="1" x14ac:dyDescent="0.2">
      <c r="O2818" s="108"/>
      <c r="P2818" s="109"/>
      <c r="Q2818" s="109"/>
      <c r="R2818" s="110"/>
      <c r="S2818" s="109"/>
    </row>
    <row r="2819" spans="15:19" ht="15.75" customHeight="1" x14ac:dyDescent="0.2">
      <c r="O2819" s="108"/>
      <c r="P2819" s="109"/>
      <c r="Q2819" s="109"/>
      <c r="R2819" s="110"/>
      <c r="S2819" s="109"/>
    </row>
    <row r="2820" spans="15:19" ht="15.75" customHeight="1" x14ac:dyDescent="0.2">
      <c r="O2820" s="108"/>
      <c r="P2820" s="109"/>
      <c r="Q2820" s="109"/>
      <c r="R2820" s="110"/>
      <c r="S2820" s="109"/>
    </row>
    <row r="2821" spans="15:19" ht="15.75" customHeight="1" x14ac:dyDescent="0.2">
      <c r="O2821" s="108"/>
      <c r="P2821" s="109"/>
      <c r="Q2821" s="109"/>
      <c r="R2821" s="110"/>
      <c r="S2821" s="109"/>
    </row>
    <row r="2822" spans="15:19" ht="15.75" customHeight="1" x14ac:dyDescent="0.2">
      <c r="O2822" s="108"/>
      <c r="P2822" s="109"/>
      <c r="Q2822" s="109"/>
      <c r="R2822" s="110"/>
      <c r="S2822" s="109"/>
    </row>
    <row r="2823" spans="15:19" ht="15.75" customHeight="1" x14ac:dyDescent="0.2">
      <c r="O2823" s="108"/>
      <c r="P2823" s="109"/>
      <c r="Q2823" s="109"/>
      <c r="R2823" s="110"/>
      <c r="S2823" s="109"/>
    </row>
    <row r="2824" spans="15:19" ht="15.75" customHeight="1" x14ac:dyDescent="0.2">
      <c r="O2824" s="108"/>
      <c r="P2824" s="109"/>
      <c r="Q2824" s="109"/>
      <c r="R2824" s="110"/>
      <c r="S2824" s="109"/>
    </row>
    <row r="2825" spans="15:19" ht="15.75" customHeight="1" x14ac:dyDescent="0.2">
      <c r="O2825" s="108"/>
      <c r="P2825" s="109"/>
      <c r="Q2825" s="109"/>
      <c r="R2825" s="110"/>
      <c r="S2825" s="109"/>
    </row>
    <row r="2826" spans="15:19" ht="15.75" customHeight="1" x14ac:dyDescent="0.2">
      <c r="O2826" s="108"/>
      <c r="P2826" s="109"/>
      <c r="Q2826" s="109"/>
      <c r="R2826" s="110"/>
      <c r="S2826" s="109"/>
    </row>
    <row r="2827" spans="15:19" ht="15.75" customHeight="1" x14ac:dyDescent="0.2">
      <c r="O2827" s="108"/>
      <c r="P2827" s="109"/>
      <c r="Q2827" s="109"/>
      <c r="R2827" s="110"/>
      <c r="S2827" s="109"/>
    </row>
    <row r="2828" spans="15:19" ht="15.75" customHeight="1" x14ac:dyDescent="0.2">
      <c r="O2828" s="108"/>
      <c r="P2828" s="109"/>
      <c r="Q2828" s="109"/>
      <c r="R2828" s="110"/>
      <c r="S2828" s="109"/>
    </row>
    <row r="2829" spans="15:19" ht="15.75" customHeight="1" x14ac:dyDescent="0.2">
      <c r="O2829" s="108"/>
      <c r="P2829" s="109"/>
      <c r="Q2829" s="109"/>
      <c r="R2829" s="110"/>
      <c r="S2829" s="109"/>
    </row>
    <row r="2830" spans="15:19" ht="15.75" customHeight="1" x14ac:dyDescent="0.2">
      <c r="O2830" s="108"/>
      <c r="P2830" s="109"/>
      <c r="Q2830" s="109"/>
      <c r="R2830" s="110"/>
      <c r="S2830" s="109"/>
    </row>
    <row r="2831" spans="15:19" ht="15.75" customHeight="1" x14ac:dyDescent="0.2">
      <c r="O2831" s="108"/>
      <c r="P2831" s="109"/>
      <c r="Q2831" s="109"/>
      <c r="R2831" s="110"/>
      <c r="S2831" s="109"/>
    </row>
    <row r="2832" spans="15:19" ht="15.75" customHeight="1" x14ac:dyDescent="0.2">
      <c r="O2832" s="108"/>
      <c r="P2832" s="109"/>
      <c r="Q2832" s="109"/>
      <c r="R2832" s="110"/>
      <c r="S2832" s="109"/>
    </row>
    <row r="2833" spans="15:19" ht="15.75" customHeight="1" x14ac:dyDescent="0.2">
      <c r="O2833" s="108"/>
      <c r="P2833" s="109"/>
      <c r="Q2833" s="109"/>
      <c r="R2833" s="110"/>
      <c r="S2833" s="109"/>
    </row>
    <row r="2834" spans="15:19" ht="15.75" customHeight="1" x14ac:dyDescent="0.2">
      <c r="O2834" s="108"/>
      <c r="P2834" s="109"/>
      <c r="Q2834" s="109"/>
      <c r="R2834" s="110"/>
      <c r="S2834" s="109"/>
    </row>
    <row r="2835" spans="15:19" ht="15.75" customHeight="1" x14ac:dyDescent="0.2">
      <c r="O2835" s="108"/>
      <c r="P2835" s="109"/>
      <c r="Q2835" s="109"/>
      <c r="R2835" s="110"/>
      <c r="S2835" s="109"/>
    </row>
    <row r="2836" spans="15:19" ht="15.75" customHeight="1" x14ac:dyDescent="0.2">
      <c r="O2836" s="108"/>
      <c r="P2836" s="109"/>
      <c r="Q2836" s="109"/>
      <c r="R2836" s="110"/>
      <c r="S2836" s="109"/>
    </row>
    <row r="2837" spans="15:19" ht="15.75" customHeight="1" x14ac:dyDescent="0.2">
      <c r="O2837" s="108"/>
      <c r="P2837" s="109"/>
      <c r="Q2837" s="109"/>
      <c r="R2837" s="110"/>
      <c r="S2837" s="109"/>
    </row>
    <row r="2838" spans="15:19" ht="15.75" customHeight="1" x14ac:dyDescent="0.2">
      <c r="O2838" s="108"/>
      <c r="P2838" s="109"/>
      <c r="Q2838" s="109"/>
      <c r="R2838" s="110"/>
      <c r="S2838" s="109"/>
    </row>
    <row r="2839" spans="15:19" ht="15.75" customHeight="1" x14ac:dyDescent="0.2">
      <c r="O2839" s="108"/>
      <c r="P2839" s="109"/>
      <c r="Q2839" s="109"/>
      <c r="R2839" s="110"/>
      <c r="S2839" s="109"/>
    </row>
    <row r="2840" spans="15:19" ht="15.75" customHeight="1" x14ac:dyDescent="0.2">
      <c r="O2840" s="108"/>
      <c r="P2840" s="109"/>
      <c r="Q2840" s="109"/>
      <c r="R2840" s="110"/>
      <c r="S2840" s="109"/>
    </row>
    <row r="2841" spans="15:19" ht="15.75" customHeight="1" x14ac:dyDescent="0.2">
      <c r="O2841" s="108"/>
      <c r="P2841" s="109"/>
      <c r="Q2841" s="109"/>
      <c r="R2841" s="110"/>
      <c r="S2841" s="109"/>
    </row>
    <row r="2842" spans="15:19" ht="15.75" customHeight="1" x14ac:dyDescent="0.2">
      <c r="O2842" s="108"/>
      <c r="P2842" s="109"/>
      <c r="Q2842" s="109"/>
      <c r="R2842" s="110"/>
      <c r="S2842" s="109"/>
    </row>
    <row r="2843" spans="15:19" ht="15.75" customHeight="1" x14ac:dyDescent="0.2">
      <c r="O2843" s="108"/>
      <c r="P2843" s="109"/>
      <c r="Q2843" s="109"/>
      <c r="R2843" s="110"/>
      <c r="S2843" s="109"/>
    </row>
    <row r="2844" spans="15:19" ht="15.75" customHeight="1" x14ac:dyDescent="0.2">
      <c r="O2844" s="108"/>
      <c r="P2844" s="109"/>
      <c r="Q2844" s="109"/>
      <c r="R2844" s="110"/>
      <c r="S2844" s="109"/>
    </row>
    <row r="2845" spans="15:19" ht="15.75" customHeight="1" x14ac:dyDescent="0.2">
      <c r="O2845" s="108"/>
      <c r="P2845" s="109"/>
      <c r="Q2845" s="109"/>
      <c r="R2845" s="110"/>
      <c r="S2845" s="109"/>
    </row>
    <row r="2846" spans="15:19" ht="15.75" customHeight="1" x14ac:dyDescent="0.2">
      <c r="O2846" s="108"/>
      <c r="P2846" s="109"/>
      <c r="Q2846" s="109"/>
      <c r="R2846" s="110"/>
      <c r="S2846" s="109"/>
    </row>
    <row r="2847" spans="15:19" ht="15.75" customHeight="1" x14ac:dyDescent="0.2">
      <c r="O2847" s="108"/>
      <c r="P2847" s="109"/>
      <c r="Q2847" s="109"/>
      <c r="R2847" s="110"/>
      <c r="S2847" s="109"/>
    </row>
    <row r="2848" spans="15:19" ht="15.75" customHeight="1" x14ac:dyDescent="0.2">
      <c r="O2848" s="108"/>
      <c r="P2848" s="109"/>
      <c r="Q2848" s="109"/>
      <c r="R2848" s="110"/>
      <c r="S2848" s="109"/>
    </row>
    <row r="2849" spans="15:19" ht="15.75" customHeight="1" x14ac:dyDescent="0.2">
      <c r="O2849" s="108"/>
      <c r="P2849" s="109"/>
      <c r="Q2849" s="109"/>
      <c r="R2849" s="110"/>
      <c r="S2849" s="109"/>
    </row>
    <row r="2850" spans="15:19" ht="15.75" customHeight="1" x14ac:dyDescent="0.2">
      <c r="O2850" s="108"/>
      <c r="P2850" s="109"/>
      <c r="Q2850" s="109"/>
      <c r="R2850" s="110"/>
      <c r="S2850" s="109"/>
    </row>
    <row r="2851" spans="15:19" ht="15.75" customHeight="1" x14ac:dyDescent="0.2">
      <c r="O2851" s="108"/>
      <c r="P2851" s="109"/>
      <c r="Q2851" s="109"/>
      <c r="R2851" s="110"/>
      <c r="S2851" s="109"/>
    </row>
    <row r="2852" spans="15:19" ht="15.75" customHeight="1" x14ac:dyDescent="0.2">
      <c r="O2852" s="108"/>
      <c r="P2852" s="109"/>
      <c r="Q2852" s="109"/>
      <c r="R2852" s="110"/>
      <c r="S2852" s="109"/>
    </row>
    <row r="2853" spans="15:19" ht="15.75" customHeight="1" x14ac:dyDescent="0.2">
      <c r="O2853" s="108"/>
      <c r="P2853" s="109"/>
      <c r="Q2853" s="109"/>
      <c r="R2853" s="110"/>
      <c r="S2853" s="109"/>
    </row>
    <row r="2854" spans="15:19" ht="15.75" customHeight="1" x14ac:dyDescent="0.2">
      <c r="O2854" s="108"/>
      <c r="P2854" s="109"/>
      <c r="Q2854" s="109"/>
      <c r="R2854" s="110"/>
      <c r="S2854" s="109"/>
    </row>
    <row r="2855" spans="15:19" ht="15.75" customHeight="1" x14ac:dyDescent="0.2">
      <c r="O2855" s="108"/>
      <c r="P2855" s="109"/>
      <c r="Q2855" s="109"/>
      <c r="R2855" s="110"/>
      <c r="S2855" s="109"/>
    </row>
    <row r="2856" spans="15:19" ht="15.75" customHeight="1" x14ac:dyDescent="0.2">
      <c r="O2856" s="108"/>
      <c r="P2856" s="109"/>
      <c r="Q2856" s="109"/>
      <c r="R2856" s="110"/>
      <c r="S2856" s="109"/>
    </row>
    <row r="2857" spans="15:19" ht="15.75" customHeight="1" x14ac:dyDescent="0.2">
      <c r="O2857" s="108"/>
      <c r="P2857" s="109"/>
      <c r="Q2857" s="109"/>
      <c r="R2857" s="110"/>
      <c r="S2857" s="109"/>
    </row>
    <row r="2858" spans="15:19" ht="15.75" customHeight="1" x14ac:dyDescent="0.2">
      <c r="O2858" s="108"/>
      <c r="P2858" s="109"/>
      <c r="Q2858" s="109"/>
      <c r="R2858" s="110"/>
      <c r="S2858" s="109"/>
    </row>
    <row r="2859" spans="15:19" ht="15.75" customHeight="1" x14ac:dyDescent="0.2">
      <c r="O2859" s="108"/>
      <c r="P2859" s="109"/>
      <c r="Q2859" s="109"/>
      <c r="R2859" s="110"/>
      <c r="S2859" s="109"/>
    </row>
    <row r="2860" spans="15:19" ht="15.75" customHeight="1" x14ac:dyDescent="0.2">
      <c r="O2860" s="108"/>
      <c r="P2860" s="109"/>
      <c r="Q2860" s="109"/>
      <c r="R2860" s="110"/>
      <c r="S2860" s="109"/>
    </row>
    <row r="2861" spans="15:19" ht="15.75" customHeight="1" x14ac:dyDescent="0.2">
      <c r="O2861" s="108"/>
      <c r="P2861" s="109"/>
      <c r="Q2861" s="109"/>
      <c r="R2861" s="110"/>
      <c r="S2861" s="109"/>
    </row>
    <row r="2862" spans="15:19" ht="15.75" customHeight="1" x14ac:dyDescent="0.2">
      <c r="O2862" s="108"/>
      <c r="P2862" s="109"/>
      <c r="Q2862" s="109"/>
      <c r="R2862" s="110"/>
      <c r="S2862" s="109"/>
    </row>
    <row r="2863" spans="15:19" ht="15.75" customHeight="1" x14ac:dyDescent="0.2">
      <c r="O2863" s="108"/>
      <c r="P2863" s="109"/>
      <c r="Q2863" s="109"/>
      <c r="R2863" s="110"/>
      <c r="S2863" s="109"/>
    </row>
    <row r="2864" spans="15:19" ht="15.75" customHeight="1" x14ac:dyDescent="0.2">
      <c r="O2864" s="108"/>
      <c r="P2864" s="109"/>
      <c r="Q2864" s="109"/>
      <c r="R2864" s="110"/>
      <c r="S2864" s="109"/>
    </row>
    <row r="2865" spans="15:19" ht="15.75" customHeight="1" x14ac:dyDescent="0.2">
      <c r="O2865" s="108"/>
      <c r="P2865" s="109"/>
      <c r="Q2865" s="109"/>
      <c r="R2865" s="110"/>
      <c r="S2865" s="109"/>
    </row>
    <row r="2866" spans="15:19" ht="15.75" customHeight="1" x14ac:dyDescent="0.2">
      <c r="O2866" s="108"/>
      <c r="P2866" s="109"/>
      <c r="Q2866" s="109"/>
      <c r="R2866" s="110"/>
      <c r="S2866" s="109"/>
    </row>
    <row r="2867" spans="15:19" ht="15.75" customHeight="1" x14ac:dyDescent="0.2">
      <c r="O2867" s="108"/>
      <c r="P2867" s="109"/>
      <c r="Q2867" s="109"/>
      <c r="R2867" s="110"/>
      <c r="S2867" s="109"/>
    </row>
    <row r="2868" spans="15:19" ht="15.75" customHeight="1" x14ac:dyDescent="0.2">
      <c r="O2868" s="108"/>
      <c r="P2868" s="109"/>
      <c r="Q2868" s="109"/>
      <c r="R2868" s="110"/>
      <c r="S2868" s="109"/>
    </row>
    <row r="2869" spans="15:19" ht="15.75" customHeight="1" x14ac:dyDescent="0.2">
      <c r="O2869" s="108"/>
      <c r="P2869" s="109"/>
      <c r="Q2869" s="109"/>
      <c r="R2869" s="110"/>
      <c r="S2869" s="109"/>
    </row>
    <row r="2870" spans="15:19" ht="15.75" customHeight="1" x14ac:dyDescent="0.2">
      <c r="O2870" s="108"/>
      <c r="P2870" s="109"/>
      <c r="Q2870" s="109"/>
      <c r="R2870" s="110"/>
      <c r="S2870" s="109"/>
    </row>
    <row r="2871" spans="15:19" ht="15.75" customHeight="1" x14ac:dyDescent="0.2">
      <c r="O2871" s="108"/>
      <c r="P2871" s="109"/>
      <c r="Q2871" s="109"/>
      <c r="R2871" s="110"/>
      <c r="S2871" s="109"/>
    </row>
    <row r="2872" spans="15:19" ht="15.75" customHeight="1" x14ac:dyDescent="0.2">
      <c r="O2872" s="108"/>
      <c r="P2872" s="109"/>
      <c r="Q2872" s="109"/>
      <c r="R2872" s="110"/>
      <c r="S2872" s="109"/>
    </row>
    <row r="2873" spans="15:19" ht="15.75" customHeight="1" x14ac:dyDescent="0.2">
      <c r="O2873" s="108"/>
      <c r="P2873" s="109"/>
      <c r="Q2873" s="109"/>
      <c r="R2873" s="110"/>
      <c r="S2873" s="109"/>
    </row>
    <row r="2874" spans="15:19" ht="15.75" customHeight="1" x14ac:dyDescent="0.2">
      <c r="O2874" s="108"/>
      <c r="P2874" s="109"/>
      <c r="Q2874" s="109"/>
      <c r="R2874" s="110"/>
      <c r="S2874" s="109"/>
    </row>
    <row r="2875" spans="15:19" ht="15.75" customHeight="1" x14ac:dyDescent="0.2">
      <c r="O2875" s="108"/>
      <c r="P2875" s="109"/>
      <c r="Q2875" s="109"/>
      <c r="R2875" s="110"/>
      <c r="S2875" s="109"/>
    </row>
    <row r="2876" spans="15:19" ht="15.75" customHeight="1" x14ac:dyDescent="0.2">
      <c r="O2876" s="108"/>
      <c r="P2876" s="109"/>
      <c r="Q2876" s="109"/>
      <c r="R2876" s="110"/>
      <c r="S2876" s="109"/>
    </row>
    <row r="2877" spans="15:19" ht="15.75" customHeight="1" x14ac:dyDescent="0.2">
      <c r="O2877" s="108"/>
      <c r="P2877" s="109"/>
      <c r="Q2877" s="109"/>
      <c r="R2877" s="110"/>
      <c r="S2877" s="109"/>
    </row>
    <row r="2878" spans="15:19" ht="15.75" customHeight="1" x14ac:dyDescent="0.2">
      <c r="O2878" s="108"/>
      <c r="P2878" s="109"/>
      <c r="Q2878" s="109"/>
      <c r="R2878" s="110"/>
      <c r="S2878" s="109"/>
    </row>
    <row r="2879" spans="15:19" ht="15.75" customHeight="1" x14ac:dyDescent="0.2">
      <c r="O2879" s="108"/>
      <c r="P2879" s="109"/>
      <c r="Q2879" s="109"/>
      <c r="R2879" s="110"/>
      <c r="S2879" s="109"/>
    </row>
    <row r="2880" spans="15:19" ht="15.75" customHeight="1" x14ac:dyDescent="0.2">
      <c r="O2880" s="108"/>
      <c r="P2880" s="109"/>
      <c r="Q2880" s="109"/>
      <c r="R2880" s="110"/>
      <c r="S2880" s="109"/>
    </row>
    <row r="2881" spans="15:19" ht="15.75" customHeight="1" x14ac:dyDescent="0.2">
      <c r="O2881" s="108"/>
      <c r="P2881" s="109"/>
      <c r="Q2881" s="109"/>
      <c r="R2881" s="110"/>
      <c r="S2881" s="109"/>
    </row>
    <row r="2882" spans="15:19" ht="15.75" customHeight="1" x14ac:dyDescent="0.2">
      <c r="O2882" s="108"/>
      <c r="P2882" s="109"/>
      <c r="Q2882" s="109"/>
      <c r="R2882" s="110"/>
      <c r="S2882" s="109"/>
    </row>
    <row r="2883" spans="15:19" ht="15.75" customHeight="1" x14ac:dyDescent="0.2">
      <c r="O2883" s="108"/>
      <c r="P2883" s="109"/>
      <c r="Q2883" s="109"/>
      <c r="R2883" s="110"/>
      <c r="S2883" s="109"/>
    </row>
    <row r="2884" spans="15:19" ht="15.75" customHeight="1" x14ac:dyDescent="0.2">
      <c r="O2884" s="108"/>
      <c r="P2884" s="109"/>
      <c r="Q2884" s="109"/>
      <c r="R2884" s="110"/>
      <c r="S2884" s="109"/>
    </row>
    <row r="2885" spans="15:19" ht="15.75" customHeight="1" x14ac:dyDescent="0.2">
      <c r="O2885" s="108"/>
      <c r="P2885" s="109"/>
      <c r="Q2885" s="109"/>
      <c r="R2885" s="110"/>
      <c r="S2885" s="109"/>
    </row>
    <row r="2886" spans="15:19" ht="15.75" customHeight="1" x14ac:dyDescent="0.2">
      <c r="O2886" s="108"/>
      <c r="P2886" s="109"/>
      <c r="Q2886" s="109"/>
      <c r="R2886" s="110"/>
      <c r="S2886" s="109"/>
    </row>
    <row r="2887" spans="15:19" ht="15.75" customHeight="1" x14ac:dyDescent="0.2">
      <c r="O2887" s="108"/>
      <c r="P2887" s="109"/>
      <c r="Q2887" s="109"/>
      <c r="R2887" s="110"/>
      <c r="S2887" s="109"/>
    </row>
    <row r="2888" spans="15:19" ht="15.75" customHeight="1" x14ac:dyDescent="0.2">
      <c r="O2888" s="108"/>
      <c r="P2888" s="109"/>
      <c r="Q2888" s="109"/>
      <c r="R2888" s="110"/>
      <c r="S2888" s="109"/>
    </row>
    <row r="2889" spans="15:19" ht="15.75" customHeight="1" x14ac:dyDescent="0.2">
      <c r="O2889" s="108"/>
      <c r="P2889" s="109"/>
      <c r="Q2889" s="109"/>
      <c r="R2889" s="110"/>
      <c r="S2889" s="109"/>
    </row>
    <row r="2890" spans="15:19" ht="15.75" customHeight="1" x14ac:dyDescent="0.2">
      <c r="O2890" s="108"/>
      <c r="P2890" s="109"/>
      <c r="Q2890" s="109"/>
      <c r="R2890" s="110"/>
      <c r="S2890" s="109"/>
    </row>
    <row r="2891" spans="15:19" ht="15.75" customHeight="1" x14ac:dyDescent="0.2">
      <c r="O2891" s="108"/>
      <c r="P2891" s="109"/>
      <c r="Q2891" s="109"/>
      <c r="R2891" s="110"/>
      <c r="S2891" s="109"/>
    </row>
    <row r="2892" spans="15:19" ht="15.75" customHeight="1" x14ac:dyDescent="0.2">
      <c r="O2892" s="108"/>
      <c r="P2892" s="109"/>
      <c r="Q2892" s="109"/>
      <c r="R2892" s="110"/>
      <c r="S2892" s="109"/>
    </row>
    <row r="2893" spans="15:19" ht="15.75" customHeight="1" x14ac:dyDescent="0.2">
      <c r="O2893" s="108"/>
      <c r="P2893" s="109"/>
      <c r="Q2893" s="109"/>
      <c r="R2893" s="110"/>
      <c r="S2893" s="109"/>
    </row>
    <row r="2894" spans="15:19" ht="15.75" customHeight="1" x14ac:dyDescent="0.2">
      <c r="O2894" s="108"/>
      <c r="P2894" s="109"/>
      <c r="Q2894" s="109"/>
      <c r="R2894" s="110"/>
      <c r="S2894" s="109"/>
    </row>
    <row r="2895" spans="15:19" ht="15.75" customHeight="1" x14ac:dyDescent="0.2">
      <c r="O2895" s="108"/>
      <c r="P2895" s="109"/>
      <c r="Q2895" s="109"/>
      <c r="R2895" s="110"/>
      <c r="S2895" s="109"/>
    </row>
    <row r="2896" spans="15:19" ht="15.75" customHeight="1" x14ac:dyDescent="0.2">
      <c r="O2896" s="108"/>
      <c r="P2896" s="109"/>
      <c r="Q2896" s="109"/>
      <c r="R2896" s="110"/>
      <c r="S2896" s="109"/>
    </row>
    <row r="2897" spans="15:19" ht="15.75" customHeight="1" x14ac:dyDescent="0.2">
      <c r="O2897" s="108"/>
      <c r="P2897" s="109"/>
      <c r="Q2897" s="109"/>
      <c r="R2897" s="110"/>
      <c r="S2897" s="109"/>
    </row>
    <row r="2898" spans="15:19" ht="15.75" customHeight="1" x14ac:dyDescent="0.2">
      <c r="O2898" s="108"/>
      <c r="P2898" s="109"/>
      <c r="Q2898" s="109"/>
      <c r="R2898" s="110"/>
      <c r="S2898" s="109"/>
    </row>
    <row r="2899" spans="15:19" ht="15.75" customHeight="1" x14ac:dyDescent="0.2">
      <c r="O2899" s="108"/>
      <c r="P2899" s="109"/>
      <c r="Q2899" s="109"/>
      <c r="R2899" s="110"/>
      <c r="S2899" s="109"/>
    </row>
    <row r="2900" spans="15:19" ht="15.75" customHeight="1" x14ac:dyDescent="0.2">
      <c r="O2900" s="108"/>
      <c r="P2900" s="109"/>
      <c r="Q2900" s="109"/>
      <c r="R2900" s="110"/>
      <c r="S2900" s="109"/>
    </row>
    <row r="2901" spans="15:19" ht="15.75" customHeight="1" x14ac:dyDescent="0.2">
      <c r="O2901" s="108"/>
      <c r="P2901" s="109"/>
      <c r="Q2901" s="109"/>
      <c r="R2901" s="110"/>
      <c r="S2901" s="109"/>
    </row>
    <row r="2902" spans="15:19" ht="15.75" customHeight="1" x14ac:dyDescent="0.2">
      <c r="O2902" s="108"/>
      <c r="P2902" s="109"/>
      <c r="Q2902" s="109"/>
      <c r="R2902" s="110"/>
      <c r="S2902" s="109"/>
    </row>
    <row r="2903" spans="15:19" ht="15.75" customHeight="1" x14ac:dyDescent="0.2">
      <c r="O2903" s="108"/>
      <c r="P2903" s="109"/>
      <c r="Q2903" s="109"/>
      <c r="R2903" s="110"/>
      <c r="S2903" s="109"/>
    </row>
    <row r="2904" spans="15:19" ht="15.75" customHeight="1" x14ac:dyDescent="0.2">
      <c r="O2904" s="108"/>
      <c r="P2904" s="109"/>
      <c r="Q2904" s="109"/>
      <c r="R2904" s="110"/>
      <c r="S2904" s="109"/>
    </row>
    <row r="2905" spans="15:19" ht="15.75" customHeight="1" x14ac:dyDescent="0.2">
      <c r="O2905" s="108"/>
      <c r="P2905" s="109"/>
      <c r="Q2905" s="109"/>
      <c r="R2905" s="110"/>
      <c r="S2905" s="109"/>
    </row>
    <row r="2906" spans="15:19" ht="15.75" customHeight="1" x14ac:dyDescent="0.2">
      <c r="O2906" s="108"/>
      <c r="P2906" s="109"/>
      <c r="Q2906" s="109"/>
      <c r="R2906" s="110"/>
      <c r="S2906" s="109"/>
    </row>
    <row r="2907" spans="15:19" ht="15.75" customHeight="1" x14ac:dyDescent="0.2">
      <c r="O2907" s="108"/>
      <c r="P2907" s="109"/>
      <c r="Q2907" s="109"/>
      <c r="R2907" s="110"/>
      <c r="S2907" s="109"/>
    </row>
    <row r="2908" spans="15:19" ht="15.75" customHeight="1" x14ac:dyDescent="0.2">
      <c r="O2908" s="108"/>
      <c r="P2908" s="109"/>
      <c r="Q2908" s="109"/>
      <c r="R2908" s="110"/>
      <c r="S2908" s="109"/>
    </row>
    <row r="2909" spans="15:19" ht="15.75" customHeight="1" x14ac:dyDescent="0.2">
      <c r="O2909" s="108"/>
      <c r="P2909" s="109"/>
      <c r="Q2909" s="109"/>
      <c r="R2909" s="110"/>
      <c r="S2909" s="109"/>
    </row>
    <row r="2910" spans="15:19" ht="15.75" customHeight="1" x14ac:dyDescent="0.2">
      <c r="O2910" s="108"/>
      <c r="P2910" s="109"/>
      <c r="Q2910" s="109"/>
      <c r="R2910" s="110"/>
      <c r="S2910" s="109"/>
    </row>
    <row r="2911" spans="15:19" ht="15.75" customHeight="1" x14ac:dyDescent="0.2">
      <c r="O2911" s="108"/>
      <c r="P2911" s="109"/>
      <c r="Q2911" s="109"/>
      <c r="R2911" s="110"/>
      <c r="S2911" s="109"/>
    </row>
    <row r="2912" spans="15:19" ht="15.75" customHeight="1" x14ac:dyDescent="0.2">
      <c r="O2912" s="108"/>
      <c r="P2912" s="109"/>
      <c r="Q2912" s="109"/>
      <c r="R2912" s="110"/>
      <c r="S2912" s="109"/>
    </row>
    <row r="2913" spans="15:19" ht="15.75" customHeight="1" x14ac:dyDescent="0.2">
      <c r="O2913" s="108"/>
      <c r="P2913" s="109"/>
      <c r="Q2913" s="109"/>
      <c r="R2913" s="110"/>
      <c r="S2913" s="109"/>
    </row>
    <row r="2914" spans="15:19" ht="15.75" customHeight="1" x14ac:dyDescent="0.2">
      <c r="O2914" s="108"/>
      <c r="P2914" s="109"/>
      <c r="Q2914" s="109"/>
      <c r="R2914" s="110"/>
      <c r="S2914" s="109"/>
    </row>
    <row r="2915" spans="15:19" ht="15.75" customHeight="1" x14ac:dyDescent="0.2">
      <c r="O2915" s="108"/>
      <c r="P2915" s="109"/>
      <c r="Q2915" s="109"/>
      <c r="R2915" s="110"/>
      <c r="S2915" s="109"/>
    </row>
    <row r="2916" spans="15:19" ht="15.75" customHeight="1" x14ac:dyDescent="0.2">
      <c r="O2916" s="108"/>
      <c r="P2916" s="109"/>
      <c r="Q2916" s="109"/>
      <c r="R2916" s="110"/>
      <c r="S2916" s="109"/>
    </row>
    <row r="2917" spans="15:19" ht="15.75" customHeight="1" x14ac:dyDescent="0.2">
      <c r="O2917" s="108"/>
      <c r="P2917" s="109"/>
      <c r="Q2917" s="109"/>
      <c r="R2917" s="110"/>
      <c r="S2917" s="109"/>
    </row>
    <row r="2918" spans="15:19" ht="15.75" customHeight="1" x14ac:dyDescent="0.2">
      <c r="O2918" s="108"/>
      <c r="P2918" s="109"/>
      <c r="Q2918" s="109"/>
      <c r="R2918" s="110"/>
      <c r="S2918" s="109"/>
    </row>
    <row r="2919" spans="15:19" ht="15.75" customHeight="1" x14ac:dyDescent="0.2">
      <c r="O2919" s="108"/>
      <c r="P2919" s="109"/>
      <c r="Q2919" s="109"/>
      <c r="R2919" s="110"/>
      <c r="S2919" s="109"/>
    </row>
    <row r="2920" spans="15:19" ht="15.75" customHeight="1" x14ac:dyDescent="0.2">
      <c r="O2920" s="108"/>
      <c r="P2920" s="109"/>
      <c r="Q2920" s="109"/>
      <c r="R2920" s="110"/>
      <c r="S2920" s="109"/>
    </row>
    <row r="2921" spans="15:19" ht="15.75" customHeight="1" x14ac:dyDescent="0.2">
      <c r="O2921" s="108"/>
      <c r="P2921" s="109"/>
      <c r="Q2921" s="109"/>
      <c r="R2921" s="110"/>
      <c r="S2921" s="109"/>
    </row>
    <row r="2922" spans="15:19" ht="15.75" customHeight="1" x14ac:dyDescent="0.2">
      <c r="O2922" s="108"/>
      <c r="P2922" s="109"/>
      <c r="Q2922" s="109"/>
      <c r="R2922" s="110"/>
      <c r="S2922" s="109"/>
    </row>
    <row r="2923" spans="15:19" ht="15.75" customHeight="1" x14ac:dyDescent="0.2">
      <c r="O2923" s="108"/>
      <c r="P2923" s="109"/>
      <c r="Q2923" s="109"/>
      <c r="R2923" s="110"/>
      <c r="S2923" s="109"/>
    </row>
    <row r="2924" spans="15:19" ht="15.75" customHeight="1" x14ac:dyDescent="0.2">
      <c r="O2924" s="108"/>
      <c r="P2924" s="109"/>
      <c r="Q2924" s="109"/>
      <c r="R2924" s="110"/>
      <c r="S2924" s="109"/>
    </row>
    <row r="2925" spans="15:19" ht="15.75" customHeight="1" x14ac:dyDescent="0.2">
      <c r="O2925" s="108"/>
      <c r="P2925" s="109"/>
      <c r="Q2925" s="109"/>
      <c r="R2925" s="110"/>
      <c r="S2925" s="109"/>
    </row>
    <row r="2926" spans="15:19" ht="15.75" customHeight="1" x14ac:dyDescent="0.2">
      <c r="O2926" s="108"/>
      <c r="P2926" s="109"/>
      <c r="Q2926" s="109"/>
      <c r="R2926" s="110"/>
      <c r="S2926" s="109"/>
    </row>
    <row r="2927" spans="15:19" ht="15.75" customHeight="1" x14ac:dyDescent="0.2">
      <c r="O2927" s="108"/>
      <c r="P2927" s="109"/>
      <c r="Q2927" s="109"/>
      <c r="R2927" s="110"/>
      <c r="S2927" s="109"/>
    </row>
    <row r="2928" spans="15:19" ht="15.75" customHeight="1" x14ac:dyDescent="0.2">
      <c r="O2928" s="108"/>
      <c r="P2928" s="109"/>
      <c r="Q2928" s="109"/>
      <c r="R2928" s="110"/>
      <c r="S2928" s="109"/>
    </row>
    <row r="2929" spans="15:19" ht="15.75" customHeight="1" x14ac:dyDescent="0.2">
      <c r="O2929" s="108"/>
      <c r="P2929" s="109"/>
      <c r="Q2929" s="109"/>
      <c r="R2929" s="110"/>
      <c r="S2929" s="109"/>
    </row>
    <row r="2930" spans="15:19" ht="15.75" customHeight="1" x14ac:dyDescent="0.2">
      <c r="O2930" s="108"/>
      <c r="P2930" s="109"/>
      <c r="Q2930" s="109"/>
      <c r="R2930" s="110"/>
      <c r="S2930" s="109"/>
    </row>
    <row r="2931" spans="15:19" ht="15.75" customHeight="1" x14ac:dyDescent="0.2">
      <c r="O2931" s="108"/>
      <c r="P2931" s="109"/>
      <c r="Q2931" s="109"/>
      <c r="R2931" s="110"/>
      <c r="S2931" s="109"/>
    </row>
    <row r="2932" spans="15:19" ht="15.75" customHeight="1" x14ac:dyDescent="0.2">
      <c r="O2932" s="108"/>
      <c r="P2932" s="109"/>
      <c r="Q2932" s="109"/>
      <c r="R2932" s="110"/>
      <c r="S2932" s="109"/>
    </row>
    <row r="2933" spans="15:19" ht="15.75" customHeight="1" x14ac:dyDescent="0.2">
      <c r="O2933" s="108"/>
      <c r="P2933" s="109"/>
      <c r="Q2933" s="109"/>
      <c r="R2933" s="110"/>
      <c r="S2933" s="109"/>
    </row>
    <row r="2934" spans="15:19" ht="15.75" customHeight="1" x14ac:dyDescent="0.2">
      <c r="O2934" s="108"/>
      <c r="P2934" s="109"/>
      <c r="Q2934" s="109"/>
      <c r="R2934" s="110"/>
      <c r="S2934" s="109"/>
    </row>
    <row r="2935" spans="15:19" ht="15.75" customHeight="1" x14ac:dyDescent="0.2">
      <c r="O2935" s="108"/>
      <c r="P2935" s="109"/>
      <c r="Q2935" s="109"/>
      <c r="R2935" s="110"/>
      <c r="S2935" s="109"/>
    </row>
    <row r="2936" spans="15:19" ht="15.75" customHeight="1" x14ac:dyDescent="0.2">
      <c r="O2936" s="108"/>
      <c r="P2936" s="109"/>
      <c r="Q2936" s="109"/>
      <c r="R2936" s="110"/>
      <c r="S2936" s="109"/>
    </row>
    <row r="2937" spans="15:19" ht="15.75" customHeight="1" x14ac:dyDescent="0.2">
      <c r="O2937" s="108"/>
      <c r="P2937" s="109"/>
      <c r="Q2937" s="109"/>
      <c r="R2937" s="110"/>
      <c r="S2937" s="109"/>
    </row>
    <row r="2938" spans="15:19" ht="15.75" customHeight="1" x14ac:dyDescent="0.2">
      <c r="O2938" s="108"/>
      <c r="P2938" s="109"/>
      <c r="Q2938" s="109"/>
      <c r="R2938" s="110"/>
      <c r="S2938" s="109"/>
    </row>
    <row r="2939" spans="15:19" ht="15.75" customHeight="1" x14ac:dyDescent="0.2">
      <c r="O2939" s="108"/>
      <c r="P2939" s="109"/>
      <c r="Q2939" s="109"/>
      <c r="R2939" s="110"/>
      <c r="S2939" s="109"/>
    </row>
    <row r="2940" spans="15:19" ht="15.75" customHeight="1" x14ac:dyDescent="0.2">
      <c r="O2940" s="108"/>
      <c r="P2940" s="109"/>
      <c r="Q2940" s="109"/>
      <c r="R2940" s="110"/>
      <c r="S2940" s="109"/>
    </row>
    <row r="2941" spans="15:19" ht="15.75" customHeight="1" x14ac:dyDescent="0.2">
      <c r="O2941" s="108"/>
      <c r="P2941" s="109"/>
      <c r="Q2941" s="109"/>
      <c r="R2941" s="110"/>
      <c r="S2941" s="109"/>
    </row>
    <row r="2942" spans="15:19" ht="15.75" customHeight="1" x14ac:dyDescent="0.2">
      <c r="O2942" s="108"/>
      <c r="P2942" s="109"/>
      <c r="Q2942" s="109"/>
      <c r="R2942" s="110"/>
      <c r="S2942" s="109"/>
    </row>
    <row r="2943" spans="15:19" ht="15.75" customHeight="1" x14ac:dyDescent="0.2">
      <c r="O2943" s="108"/>
      <c r="P2943" s="109"/>
      <c r="Q2943" s="109"/>
      <c r="R2943" s="110"/>
      <c r="S2943" s="109"/>
    </row>
    <row r="2944" spans="15:19" ht="15.75" customHeight="1" x14ac:dyDescent="0.2">
      <c r="O2944" s="108"/>
      <c r="P2944" s="109"/>
      <c r="Q2944" s="109"/>
      <c r="R2944" s="110"/>
      <c r="S2944" s="109"/>
    </row>
    <row r="2945" spans="15:19" ht="15.75" customHeight="1" x14ac:dyDescent="0.2">
      <c r="O2945" s="108"/>
      <c r="P2945" s="109"/>
      <c r="Q2945" s="109"/>
      <c r="R2945" s="110"/>
      <c r="S2945" s="109"/>
    </row>
    <row r="2946" spans="15:19" ht="15.75" customHeight="1" x14ac:dyDescent="0.2">
      <c r="O2946" s="108"/>
      <c r="P2946" s="109"/>
      <c r="Q2946" s="109"/>
      <c r="R2946" s="110"/>
      <c r="S2946" s="109"/>
    </row>
    <row r="2947" spans="15:19" ht="15.75" customHeight="1" x14ac:dyDescent="0.2">
      <c r="O2947" s="108"/>
      <c r="P2947" s="109"/>
      <c r="Q2947" s="109"/>
      <c r="R2947" s="110"/>
      <c r="S2947" s="109"/>
    </row>
    <row r="2948" spans="15:19" ht="15.75" customHeight="1" x14ac:dyDescent="0.2">
      <c r="P2948" s="109"/>
      <c r="Q2948" s="109"/>
      <c r="S2948" s="109"/>
    </row>
    <row r="2949" spans="15:19" ht="15.75" customHeight="1" x14ac:dyDescent="0.2">
      <c r="P2949" s="109"/>
      <c r="Q2949" s="109"/>
      <c r="S2949" s="109"/>
    </row>
    <row r="2950" spans="15:19" ht="15.75" customHeight="1" x14ac:dyDescent="0.2">
      <c r="P2950" s="109"/>
      <c r="Q2950" s="109"/>
      <c r="S2950" s="109"/>
    </row>
    <row r="2951" spans="15:19" ht="15.75" customHeight="1" x14ac:dyDescent="0.2">
      <c r="P2951" s="109"/>
      <c r="Q2951" s="109"/>
      <c r="S2951" s="109"/>
    </row>
    <row r="2952" spans="15:19" ht="15.75" customHeight="1" x14ac:dyDescent="0.2">
      <c r="P2952" s="109"/>
      <c r="Q2952" s="109"/>
      <c r="S2952" s="109"/>
    </row>
    <row r="2953" spans="15:19" ht="15.75" customHeight="1" x14ac:dyDescent="0.2">
      <c r="P2953" s="109"/>
      <c r="Q2953" s="109"/>
      <c r="S2953" s="109"/>
    </row>
    <row r="2954" spans="15:19" ht="15.75" customHeight="1" x14ac:dyDescent="0.2">
      <c r="P2954" s="109"/>
      <c r="Q2954" s="109"/>
      <c r="S2954" s="109"/>
    </row>
    <row r="2955" spans="15:19" ht="15.75" customHeight="1" x14ac:dyDescent="0.2">
      <c r="P2955" s="109"/>
      <c r="Q2955" s="109"/>
      <c r="S2955" s="109"/>
    </row>
    <row r="2956" spans="15:19" ht="15.75" customHeight="1" x14ac:dyDescent="0.2">
      <c r="P2956" s="109"/>
      <c r="Q2956" s="109"/>
      <c r="S2956" s="109"/>
    </row>
    <row r="2957" spans="15:19" ht="15.75" customHeight="1" x14ac:dyDescent="0.2">
      <c r="P2957" s="109"/>
      <c r="Q2957" s="109"/>
      <c r="S2957" s="109"/>
    </row>
    <row r="2958" spans="15:19" ht="15.75" customHeight="1" x14ac:dyDescent="0.2">
      <c r="P2958" s="109"/>
      <c r="Q2958" s="109"/>
      <c r="S2958" s="109"/>
    </row>
    <row r="2959" spans="15:19" ht="15.75" customHeight="1" x14ac:dyDescent="0.2">
      <c r="P2959" s="109"/>
      <c r="Q2959" s="109"/>
      <c r="S2959" s="109"/>
    </row>
    <row r="2960" spans="15:19" ht="15.75" customHeight="1" x14ac:dyDescent="0.2">
      <c r="P2960" s="109"/>
      <c r="Q2960" s="109"/>
      <c r="S2960" s="109"/>
    </row>
    <row r="2961" spans="16:19" ht="15.75" customHeight="1" x14ac:dyDescent="0.2">
      <c r="P2961" s="109"/>
      <c r="Q2961" s="109"/>
      <c r="S2961" s="109"/>
    </row>
    <row r="2962" spans="16:19" ht="15.75" customHeight="1" x14ac:dyDescent="0.2">
      <c r="P2962" s="109"/>
      <c r="Q2962" s="109"/>
      <c r="S2962" s="109"/>
    </row>
    <row r="2963" spans="16:19" ht="15.75" customHeight="1" x14ac:dyDescent="0.2">
      <c r="P2963" s="109"/>
      <c r="Q2963" s="109"/>
      <c r="S2963" s="109"/>
    </row>
    <row r="2964" spans="16:19" ht="15.75" customHeight="1" x14ac:dyDescent="0.2">
      <c r="P2964" s="109"/>
      <c r="Q2964" s="109"/>
      <c r="S2964" s="109"/>
    </row>
    <row r="2965" spans="16:19" ht="15.75" customHeight="1" x14ac:dyDescent="0.2">
      <c r="P2965" s="109"/>
      <c r="Q2965" s="109"/>
      <c r="S2965" s="109"/>
    </row>
    <row r="2966" spans="16:19" ht="15.75" customHeight="1" x14ac:dyDescent="0.2">
      <c r="P2966" s="109"/>
      <c r="Q2966" s="109"/>
      <c r="S2966" s="109"/>
    </row>
    <row r="2967" spans="16:19" ht="15.75" customHeight="1" x14ac:dyDescent="0.2">
      <c r="P2967" s="109"/>
      <c r="Q2967" s="109"/>
      <c r="S2967" s="109"/>
    </row>
    <row r="2968" spans="16:19" ht="15.75" customHeight="1" x14ac:dyDescent="0.2">
      <c r="P2968" s="109"/>
      <c r="Q2968" s="109"/>
      <c r="S2968" s="109"/>
    </row>
    <row r="2969" spans="16:19" ht="15.75" customHeight="1" x14ac:dyDescent="0.2">
      <c r="P2969" s="109"/>
      <c r="Q2969" s="109"/>
      <c r="S2969" s="109"/>
    </row>
    <row r="2970" spans="16:19" ht="15.75" customHeight="1" x14ac:dyDescent="0.2">
      <c r="P2970" s="109"/>
      <c r="Q2970" s="109"/>
      <c r="S2970" s="109"/>
    </row>
    <row r="2971" spans="16:19" ht="15.75" customHeight="1" x14ac:dyDescent="0.2">
      <c r="P2971" s="109"/>
      <c r="Q2971" s="109"/>
      <c r="S2971" s="109"/>
    </row>
    <row r="2972" spans="16:19" ht="15.75" customHeight="1" x14ac:dyDescent="0.2">
      <c r="P2972" s="109"/>
      <c r="Q2972" s="109"/>
      <c r="S2972" s="109"/>
    </row>
    <row r="2973" spans="16:19" ht="15.75" customHeight="1" x14ac:dyDescent="0.2">
      <c r="P2973" s="109"/>
      <c r="Q2973" s="109"/>
      <c r="S2973" s="109"/>
    </row>
    <row r="2974" spans="16:19" ht="15.75" customHeight="1" x14ac:dyDescent="0.2">
      <c r="P2974" s="109"/>
      <c r="Q2974" s="109"/>
      <c r="S2974" s="109"/>
    </row>
    <row r="2975" spans="16:19" ht="15.75" customHeight="1" x14ac:dyDescent="0.2">
      <c r="P2975" s="109"/>
      <c r="Q2975" s="109"/>
      <c r="S2975" s="109"/>
    </row>
    <row r="2976" spans="16:19" ht="15.75" customHeight="1" x14ac:dyDescent="0.2">
      <c r="P2976" s="109"/>
      <c r="Q2976" s="109"/>
      <c r="S2976" s="109"/>
    </row>
    <row r="2977" spans="16:19" ht="15.75" customHeight="1" x14ac:dyDescent="0.2">
      <c r="P2977" s="109"/>
      <c r="Q2977" s="109"/>
      <c r="S2977" s="109"/>
    </row>
    <row r="2978" spans="16:19" ht="15.75" customHeight="1" x14ac:dyDescent="0.2">
      <c r="P2978" s="109"/>
      <c r="Q2978" s="109"/>
      <c r="S2978" s="109"/>
    </row>
    <row r="2979" spans="16:19" ht="15.75" customHeight="1" x14ac:dyDescent="0.2">
      <c r="P2979" s="109"/>
      <c r="Q2979" s="109"/>
      <c r="S2979" s="109"/>
    </row>
    <row r="2980" spans="16:19" ht="15.75" customHeight="1" x14ac:dyDescent="0.2">
      <c r="P2980" s="109"/>
      <c r="Q2980" s="109"/>
      <c r="S2980" s="109"/>
    </row>
    <row r="2981" spans="16:19" ht="15.75" customHeight="1" x14ac:dyDescent="0.2">
      <c r="P2981" s="109"/>
      <c r="Q2981" s="109"/>
      <c r="S2981" s="109"/>
    </row>
    <row r="2982" spans="16:19" ht="15.75" customHeight="1" x14ac:dyDescent="0.2">
      <c r="P2982" s="109"/>
      <c r="Q2982" s="109"/>
      <c r="S2982" s="109"/>
    </row>
    <row r="2983" spans="16:19" ht="15.75" customHeight="1" x14ac:dyDescent="0.2">
      <c r="P2983" s="109"/>
      <c r="Q2983" s="109"/>
      <c r="S2983" s="109"/>
    </row>
    <row r="2984" spans="16:19" ht="15.75" customHeight="1" x14ac:dyDescent="0.2">
      <c r="P2984" s="109"/>
      <c r="Q2984" s="109"/>
      <c r="S2984" s="109"/>
    </row>
    <row r="2985" spans="16:19" ht="15.75" customHeight="1" x14ac:dyDescent="0.2">
      <c r="P2985" s="109"/>
      <c r="Q2985" s="109"/>
      <c r="S2985" s="109"/>
    </row>
    <row r="2986" spans="16:19" ht="15.75" customHeight="1" x14ac:dyDescent="0.2">
      <c r="P2986" s="109"/>
      <c r="Q2986" s="109"/>
      <c r="S2986" s="109"/>
    </row>
    <row r="2987" spans="16:19" ht="15.75" customHeight="1" x14ac:dyDescent="0.2">
      <c r="P2987" s="109"/>
      <c r="Q2987" s="109"/>
      <c r="S2987" s="109"/>
    </row>
    <row r="2988" spans="16:19" ht="15.75" customHeight="1" x14ac:dyDescent="0.2">
      <c r="P2988" s="109"/>
      <c r="Q2988" s="109"/>
      <c r="S2988" s="109"/>
    </row>
    <row r="2989" spans="16:19" ht="15.75" customHeight="1" x14ac:dyDescent="0.2">
      <c r="P2989" s="109"/>
      <c r="Q2989" s="109"/>
      <c r="S2989" s="109"/>
    </row>
    <row r="2990" spans="16:19" ht="15.75" customHeight="1" x14ac:dyDescent="0.2">
      <c r="P2990" s="109"/>
      <c r="Q2990" s="109"/>
      <c r="S2990" s="109"/>
    </row>
    <row r="2991" spans="16:19" ht="15.75" customHeight="1" x14ac:dyDescent="0.2">
      <c r="P2991" s="109"/>
      <c r="Q2991" s="109"/>
      <c r="S2991" s="109"/>
    </row>
    <row r="2992" spans="16:19" ht="15.75" customHeight="1" x14ac:dyDescent="0.2">
      <c r="P2992" s="109"/>
      <c r="Q2992" s="109"/>
      <c r="S2992" s="109"/>
    </row>
    <row r="2993" spans="16:19" ht="15.75" customHeight="1" x14ac:dyDescent="0.2">
      <c r="P2993" s="109"/>
      <c r="Q2993" s="109"/>
      <c r="S2993" s="109"/>
    </row>
    <row r="2994" spans="16:19" ht="15.75" customHeight="1" x14ac:dyDescent="0.2">
      <c r="P2994" s="109"/>
      <c r="Q2994" s="109"/>
      <c r="S2994" s="109"/>
    </row>
    <row r="2995" spans="16:19" ht="15.75" customHeight="1" x14ac:dyDescent="0.2">
      <c r="P2995" s="109"/>
      <c r="Q2995" s="109"/>
      <c r="S2995" s="109"/>
    </row>
    <row r="2996" spans="16:19" ht="15.75" customHeight="1" x14ac:dyDescent="0.2">
      <c r="P2996" s="109"/>
      <c r="Q2996" s="109"/>
      <c r="S2996" s="109"/>
    </row>
    <row r="2997" spans="16:19" ht="15.75" customHeight="1" x14ac:dyDescent="0.2">
      <c r="P2997" s="109"/>
      <c r="Q2997" s="109"/>
      <c r="S2997" s="109"/>
    </row>
    <row r="2998" spans="16:19" ht="15.75" customHeight="1" x14ac:dyDescent="0.2">
      <c r="P2998" s="109"/>
      <c r="Q2998" s="109"/>
      <c r="S2998" s="109"/>
    </row>
    <row r="2999" spans="16:19" ht="15.75" customHeight="1" x14ac:dyDescent="0.2">
      <c r="P2999" s="109"/>
      <c r="Q2999" s="109"/>
      <c r="S2999" s="109"/>
    </row>
    <row r="3000" spans="16:19" ht="15.75" customHeight="1" x14ac:dyDescent="0.2">
      <c r="P3000" s="109"/>
      <c r="Q3000" s="109"/>
      <c r="S3000" s="109"/>
    </row>
    <row r="3001" spans="16:19" ht="15.75" customHeight="1" x14ac:dyDescent="0.2">
      <c r="P3001" s="109"/>
      <c r="Q3001" s="109"/>
      <c r="S3001" s="109"/>
    </row>
    <row r="3002" spans="16:19" ht="15.75" customHeight="1" x14ac:dyDescent="0.2">
      <c r="P3002" s="109"/>
      <c r="Q3002" s="109"/>
      <c r="S3002" s="109"/>
    </row>
    <row r="3003" spans="16:19" ht="15.75" customHeight="1" x14ac:dyDescent="0.2">
      <c r="P3003" s="109"/>
      <c r="Q3003" s="109"/>
      <c r="S3003" s="109"/>
    </row>
    <row r="3004" spans="16:19" ht="15.75" customHeight="1" x14ac:dyDescent="0.2">
      <c r="P3004" s="109"/>
      <c r="Q3004" s="109"/>
      <c r="S3004" s="109"/>
    </row>
    <row r="3005" spans="16:19" ht="15.75" customHeight="1" x14ac:dyDescent="0.2">
      <c r="P3005" s="109"/>
      <c r="Q3005" s="109"/>
      <c r="S3005" s="109"/>
    </row>
    <row r="3006" spans="16:19" ht="15.75" customHeight="1" x14ac:dyDescent="0.2">
      <c r="P3006" s="109"/>
      <c r="Q3006" s="109"/>
      <c r="S3006" s="109"/>
    </row>
    <row r="3007" spans="16:19" ht="15.75" customHeight="1" x14ac:dyDescent="0.2">
      <c r="P3007" s="109"/>
      <c r="Q3007" s="109"/>
      <c r="S3007" s="109"/>
    </row>
    <row r="3008" spans="16:19" ht="15.75" customHeight="1" x14ac:dyDescent="0.2">
      <c r="P3008" s="109"/>
      <c r="Q3008" s="109"/>
      <c r="S3008" s="109"/>
    </row>
    <row r="3009" spans="16:19" ht="15.75" customHeight="1" x14ac:dyDescent="0.2">
      <c r="P3009" s="109"/>
      <c r="Q3009" s="109"/>
      <c r="S3009" s="109"/>
    </row>
    <row r="3010" spans="16:19" ht="15.75" customHeight="1" x14ac:dyDescent="0.2">
      <c r="P3010" s="109"/>
      <c r="Q3010" s="109"/>
      <c r="S3010" s="109"/>
    </row>
    <row r="3011" spans="16:19" ht="15.75" customHeight="1" x14ac:dyDescent="0.2">
      <c r="P3011" s="109"/>
      <c r="Q3011" s="109"/>
      <c r="S3011" s="109"/>
    </row>
    <row r="3012" spans="16:19" ht="15.75" customHeight="1" x14ac:dyDescent="0.2">
      <c r="P3012" s="109"/>
      <c r="Q3012" s="109"/>
      <c r="S3012" s="109"/>
    </row>
    <row r="3013" spans="16:19" ht="15.75" customHeight="1" x14ac:dyDescent="0.2">
      <c r="P3013" s="109"/>
      <c r="Q3013" s="109"/>
      <c r="S3013" s="109"/>
    </row>
    <row r="3014" spans="16:19" ht="15.75" customHeight="1" x14ac:dyDescent="0.2">
      <c r="P3014" s="109"/>
      <c r="Q3014" s="109"/>
      <c r="S3014" s="109"/>
    </row>
    <row r="3015" spans="16:19" ht="15.75" customHeight="1" x14ac:dyDescent="0.2">
      <c r="P3015" s="109"/>
      <c r="Q3015" s="109"/>
      <c r="S3015" s="109"/>
    </row>
    <row r="3016" spans="16:19" ht="15.75" customHeight="1" x14ac:dyDescent="0.2">
      <c r="P3016" s="109"/>
      <c r="Q3016" s="109"/>
      <c r="S3016" s="109"/>
    </row>
    <row r="3017" spans="16:19" ht="15.75" customHeight="1" x14ac:dyDescent="0.2">
      <c r="P3017" s="109"/>
      <c r="Q3017" s="109"/>
      <c r="S3017" s="109"/>
    </row>
    <row r="3018" spans="16:19" ht="15.75" customHeight="1" x14ac:dyDescent="0.2">
      <c r="P3018" s="109"/>
      <c r="Q3018" s="109"/>
      <c r="S3018" s="109"/>
    </row>
    <row r="3019" spans="16:19" ht="15.75" customHeight="1" x14ac:dyDescent="0.2">
      <c r="P3019" s="109"/>
      <c r="Q3019" s="109"/>
      <c r="S3019" s="109"/>
    </row>
    <row r="3020" spans="16:19" ht="15.75" customHeight="1" x14ac:dyDescent="0.2">
      <c r="P3020" s="109"/>
      <c r="Q3020" s="109"/>
      <c r="S3020" s="109"/>
    </row>
    <row r="3021" spans="16:19" ht="15.75" customHeight="1" x14ac:dyDescent="0.2">
      <c r="P3021" s="109"/>
      <c r="Q3021" s="109"/>
      <c r="S3021" s="109"/>
    </row>
    <row r="3022" spans="16:19" ht="15.75" customHeight="1" x14ac:dyDescent="0.2">
      <c r="P3022" s="109"/>
      <c r="Q3022" s="109"/>
      <c r="S3022" s="109"/>
    </row>
    <row r="3023" spans="16:19" ht="15.75" customHeight="1" x14ac:dyDescent="0.2">
      <c r="P3023" s="109"/>
      <c r="Q3023" s="109"/>
      <c r="S3023" s="109"/>
    </row>
    <row r="3024" spans="16:19" ht="15.75" customHeight="1" x14ac:dyDescent="0.2">
      <c r="P3024" s="109"/>
      <c r="Q3024" s="109"/>
      <c r="S3024" s="109"/>
    </row>
    <row r="3025" spans="16:19" ht="15.75" customHeight="1" x14ac:dyDescent="0.2">
      <c r="P3025" s="109"/>
      <c r="Q3025" s="109"/>
      <c r="S3025" s="109"/>
    </row>
    <row r="3026" spans="16:19" ht="15.75" customHeight="1" x14ac:dyDescent="0.2">
      <c r="P3026" s="109"/>
      <c r="Q3026" s="109"/>
      <c r="S3026" s="109"/>
    </row>
    <row r="3027" spans="16:19" ht="15.75" customHeight="1" x14ac:dyDescent="0.2">
      <c r="P3027" s="109"/>
      <c r="Q3027" s="109"/>
      <c r="S3027" s="109"/>
    </row>
    <row r="3028" spans="16:19" ht="15.75" customHeight="1" x14ac:dyDescent="0.2">
      <c r="P3028" s="109"/>
      <c r="Q3028" s="109"/>
      <c r="S3028" s="109"/>
    </row>
    <row r="3029" spans="16:19" ht="15.75" customHeight="1" x14ac:dyDescent="0.2">
      <c r="P3029" s="109"/>
      <c r="Q3029" s="109"/>
      <c r="S3029" s="109"/>
    </row>
    <row r="3030" spans="16:19" ht="15.75" customHeight="1" x14ac:dyDescent="0.2">
      <c r="P3030" s="109"/>
      <c r="Q3030" s="109"/>
      <c r="S3030" s="109"/>
    </row>
    <row r="3031" spans="16:19" ht="15.75" customHeight="1" x14ac:dyDescent="0.2">
      <c r="P3031" s="109"/>
      <c r="Q3031" s="109"/>
      <c r="S3031" s="109"/>
    </row>
    <row r="3032" spans="16:19" ht="15.75" customHeight="1" x14ac:dyDescent="0.2">
      <c r="P3032" s="109"/>
      <c r="Q3032" s="109"/>
      <c r="S3032" s="109"/>
    </row>
    <row r="3033" spans="16:19" ht="15.75" customHeight="1" x14ac:dyDescent="0.2">
      <c r="P3033" s="109"/>
      <c r="Q3033" s="109"/>
      <c r="S3033" s="109"/>
    </row>
    <row r="3034" spans="16:19" ht="15.75" customHeight="1" x14ac:dyDescent="0.2">
      <c r="P3034" s="109"/>
      <c r="Q3034" s="109"/>
      <c r="S3034" s="109"/>
    </row>
    <row r="3035" spans="16:19" ht="15.75" customHeight="1" x14ac:dyDescent="0.2">
      <c r="P3035" s="109"/>
      <c r="Q3035" s="109"/>
      <c r="S3035" s="109"/>
    </row>
    <row r="3036" spans="16:19" ht="15.75" customHeight="1" x14ac:dyDescent="0.2">
      <c r="P3036" s="109"/>
      <c r="Q3036" s="109"/>
      <c r="S3036" s="109"/>
    </row>
    <row r="3037" spans="16:19" ht="15.75" customHeight="1" x14ac:dyDescent="0.2">
      <c r="P3037" s="109"/>
      <c r="Q3037" s="109"/>
      <c r="S3037" s="109"/>
    </row>
    <row r="3038" spans="16:19" ht="15.75" customHeight="1" x14ac:dyDescent="0.2">
      <c r="P3038" s="109"/>
      <c r="Q3038" s="109"/>
      <c r="S3038" s="109"/>
    </row>
    <row r="3039" spans="16:19" ht="15.75" customHeight="1" x14ac:dyDescent="0.2">
      <c r="P3039" s="109"/>
      <c r="Q3039" s="109"/>
      <c r="S3039" s="109"/>
    </row>
    <row r="3040" spans="16:19" ht="15.75" customHeight="1" x14ac:dyDescent="0.2">
      <c r="P3040" s="109"/>
      <c r="Q3040" s="109"/>
      <c r="S3040" s="109"/>
    </row>
    <row r="3041" spans="16:19" ht="15.75" customHeight="1" x14ac:dyDescent="0.2">
      <c r="P3041" s="109"/>
      <c r="Q3041" s="109"/>
      <c r="S3041" s="109"/>
    </row>
    <row r="3042" spans="16:19" ht="15.75" customHeight="1" x14ac:dyDescent="0.2">
      <c r="P3042" s="109"/>
      <c r="Q3042" s="109"/>
      <c r="S3042" s="109"/>
    </row>
    <row r="3043" spans="16:19" ht="15.75" customHeight="1" x14ac:dyDescent="0.2">
      <c r="P3043" s="109"/>
      <c r="Q3043" s="109"/>
      <c r="S3043" s="109"/>
    </row>
    <row r="3044" spans="16:19" ht="15.75" customHeight="1" x14ac:dyDescent="0.2">
      <c r="P3044" s="109"/>
      <c r="Q3044" s="109"/>
      <c r="S3044" s="109"/>
    </row>
    <row r="3045" spans="16:19" ht="15.75" customHeight="1" x14ac:dyDescent="0.2">
      <c r="P3045" s="109"/>
      <c r="Q3045" s="109"/>
      <c r="S3045" s="109"/>
    </row>
    <row r="3046" spans="16:19" ht="15.75" customHeight="1" x14ac:dyDescent="0.2">
      <c r="P3046" s="109"/>
      <c r="Q3046" s="109"/>
      <c r="S3046" s="109"/>
    </row>
    <row r="3047" spans="16:19" ht="15.75" customHeight="1" x14ac:dyDescent="0.2">
      <c r="P3047" s="109"/>
      <c r="Q3047" s="109"/>
      <c r="S3047" s="109"/>
    </row>
    <row r="3048" spans="16:19" ht="15.75" customHeight="1" x14ac:dyDescent="0.2">
      <c r="P3048" s="109"/>
      <c r="Q3048" s="109"/>
      <c r="S3048" s="109"/>
    </row>
    <row r="3049" spans="16:19" ht="15.75" customHeight="1" x14ac:dyDescent="0.2">
      <c r="P3049" s="109"/>
      <c r="Q3049" s="109"/>
      <c r="S3049" s="109"/>
    </row>
    <row r="3050" spans="16:19" ht="15.75" customHeight="1" x14ac:dyDescent="0.2">
      <c r="P3050" s="109"/>
      <c r="Q3050" s="109"/>
      <c r="S3050" s="109"/>
    </row>
    <row r="3051" spans="16:19" ht="15.75" customHeight="1" x14ac:dyDescent="0.2">
      <c r="P3051" s="109"/>
      <c r="Q3051" s="109"/>
      <c r="S3051" s="109"/>
    </row>
    <row r="3052" spans="16:19" ht="15.75" customHeight="1" x14ac:dyDescent="0.2">
      <c r="P3052" s="109"/>
      <c r="Q3052" s="109"/>
      <c r="S3052" s="109"/>
    </row>
    <row r="3053" spans="16:19" ht="15.75" customHeight="1" x14ac:dyDescent="0.2">
      <c r="P3053" s="109"/>
      <c r="Q3053" s="109"/>
      <c r="S3053" s="109"/>
    </row>
    <row r="3054" spans="16:19" ht="15.75" customHeight="1" x14ac:dyDescent="0.2">
      <c r="P3054" s="109"/>
      <c r="Q3054" s="109"/>
      <c r="S3054" s="109"/>
    </row>
    <row r="3055" spans="16:19" ht="15.75" customHeight="1" x14ac:dyDescent="0.2">
      <c r="P3055" s="109"/>
      <c r="Q3055" s="109"/>
      <c r="S3055" s="109"/>
    </row>
    <row r="3056" spans="16:19" ht="15.75" customHeight="1" x14ac:dyDescent="0.2">
      <c r="P3056" s="109"/>
      <c r="Q3056" s="109"/>
      <c r="S3056" s="109"/>
    </row>
    <row r="3057" spans="16:19" ht="15.75" customHeight="1" x14ac:dyDescent="0.2">
      <c r="P3057" s="109"/>
      <c r="Q3057" s="109"/>
      <c r="S3057" s="109"/>
    </row>
    <row r="3058" spans="16:19" ht="15.75" customHeight="1" x14ac:dyDescent="0.2">
      <c r="P3058" s="109"/>
      <c r="Q3058" s="109"/>
      <c r="S3058" s="109"/>
    </row>
    <row r="3059" spans="16:19" ht="15.75" customHeight="1" x14ac:dyDescent="0.2">
      <c r="P3059" s="109"/>
      <c r="Q3059" s="109"/>
      <c r="S3059" s="109"/>
    </row>
    <row r="3060" spans="16:19" ht="15.75" customHeight="1" x14ac:dyDescent="0.2">
      <c r="P3060" s="109"/>
      <c r="Q3060" s="109"/>
      <c r="S3060" s="109"/>
    </row>
    <row r="3061" spans="16:19" ht="15.75" customHeight="1" x14ac:dyDescent="0.2">
      <c r="P3061" s="109"/>
      <c r="Q3061" s="109"/>
      <c r="S3061" s="109"/>
    </row>
    <row r="3062" spans="16:19" ht="15.75" customHeight="1" x14ac:dyDescent="0.2">
      <c r="P3062" s="109"/>
      <c r="Q3062" s="109"/>
      <c r="S3062" s="109"/>
    </row>
    <row r="3063" spans="16:19" ht="15.75" customHeight="1" x14ac:dyDescent="0.2">
      <c r="P3063" s="109"/>
      <c r="Q3063" s="109"/>
      <c r="S3063" s="109"/>
    </row>
    <row r="3064" spans="16:19" ht="15.75" customHeight="1" x14ac:dyDescent="0.2">
      <c r="P3064" s="109"/>
      <c r="Q3064" s="109"/>
      <c r="S3064" s="109"/>
    </row>
    <row r="3065" spans="16:19" ht="15.75" customHeight="1" x14ac:dyDescent="0.2">
      <c r="P3065" s="109"/>
      <c r="Q3065" s="109"/>
      <c r="S3065" s="109"/>
    </row>
    <row r="3066" spans="16:19" ht="15.75" customHeight="1" x14ac:dyDescent="0.2">
      <c r="P3066" s="109"/>
      <c r="Q3066" s="109"/>
      <c r="S3066" s="109"/>
    </row>
    <row r="3067" spans="16:19" ht="15.75" customHeight="1" x14ac:dyDescent="0.2">
      <c r="P3067" s="109"/>
      <c r="Q3067" s="109"/>
      <c r="S3067" s="109"/>
    </row>
    <row r="3068" spans="16:19" ht="15.75" customHeight="1" x14ac:dyDescent="0.2">
      <c r="P3068" s="109"/>
      <c r="Q3068" s="109"/>
      <c r="S3068" s="109"/>
    </row>
    <row r="3069" spans="16:19" ht="15.75" customHeight="1" x14ac:dyDescent="0.2">
      <c r="P3069" s="109"/>
      <c r="Q3069" s="109"/>
      <c r="S3069" s="109"/>
    </row>
    <row r="3070" spans="16:19" ht="15.75" customHeight="1" x14ac:dyDescent="0.2">
      <c r="P3070" s="109"/>
      <c r="Q3070" s="109"/>
      <c r="S3070" s="109"/>
    </row>
    <row r="3071" spans="16:19" ht="15.75" customHeight="1" x14ac:dyDescent="0.2">
      <c r="P3071" s="109"/>
      <c r="Q3071" s="109"/>
      <c r="S3071" s="109"/>
    </row>
    <row r="3072" spans="16:19" ht="15.75" customHeight="1" x14ac:dyDescent="0.2">
      <c r="P3072" s="109"/>
      <c r="Q3072" s="109"/>
      <c r="S3072" s="109"/>
    </row>
    <row r="3073" spans="16:19" ht="15.75" customHeight="1" x14ac:dyDescent="0.2">
      <c r="P3073" s="109"/>
      <c r="Q3073" s="109"/>
      <c r="S3073" s="109"/>
    </row>
    <row r="3074" spans="16:19" ht="15.75" customHeight="1" x14ac:dyDescent="0.2">
      <c r="P3074" s="109"/>
      <c r="Q3074" s="109"/>
      <c r="S3074" s="109"/>
    </row>
    <row r="3075" spans="16:19" ht="15.75" customHeight="1" x14ac:dyDescent="0.2">
      <c r="P3075" s="109"/>
      <c r="Q3075" s="109"/>
      <c r="S3075" s="109"/>
    </row>
    <row r="3076" spans="16:19" ht="15.75" customHeight="1" x14ac:dyDescent="0.2">
      <c r="P3076" s="109"/>
      <c r="Q3076" s="109"/>
      <c r="S3076" s="109"/>
    </row>
    <row r="3077" spans="16:19" ht="15.75" customHeight="1" x14ac:dyDescent="0.2">
      <c r="P3077" s="109"/>
      <c r="Q3077" s="109"/>
      <c r="S3077" s="109"/>
    </row>
    <row r="3078" spans="16:19" ht="15.75" customHeight="1" x14ac:dyDescent="0.2">
      <c r="P3078" s="109"/>
      <c r="Q3078" s="109"/>
      <c r="S3078" s="109"/>
    </row>
    <row r="3079" spans="16:19" ht="15.75" customHeight="1" x14ac:dyDescent="0.2">
      <c r="P3079" s="109"/>
      <c r="Q3079" s="109"/>
      <c r="S3079" s="109"/>
    </row>
    <row r="3080" spans="16:19" ht="15.75" customHeight="1" x14ac:dyDescent="0.2">
      <c r="P3080" s="109"/>
      <c r="Q3080" s="109"/>
      <c r="S3080" s="109"/>
    </row>
    <row r="3081" spans="16:19" ht="15.75" customHeight="1" x14ac:dyDescent="0.2">
      <c r="P3081" s="109"/>
      <c r="Q3081" s="109"/>
      <c r="S3081" s="109"/>
    </row>
    <row r="3082" spans="16:19" ht="15.75" customHeight="1" x14ac:dyDescent="0.2">
      <c r="P3082" s="109"/>
      <c r="Q3082" s="109"/>
      <c r="S3082" s="109"/>
    </row>
    <row r="3083" spans="16:19" ht="15.75" customHeight="1" x14ac:dyDescent="0.2">
      <c r="P3083" s="109"/>
      <c r="Q3083" s="109"/>
      <c r="S3083" s="109"/>
    </row>
    <row r="3084" spans="16:19" ht="15.75" customHeight="1" x14ac:dyDescent="0.2">
      <c r="P3084" s="109"/>
      <c r="Q3084" s="109"/>
      <c r="S3084" s="109"/>
    </row>
    <row r="3085" spans="16:19" ht="15.75" customHeight="1" x14ac:dyDescent="0.2">
      <c r="P3085" s="109"/>
      <c r="Q3085" s="109"/>
      <c r="S3085" s="109"/>
    </row>
    <row r="3086" spans="16:19" ht="15.75" customHeight="1" x14ac:dyDescent="0.2">
      <c r="P3086" s="109"/>
      <c r="Q3086" s="109"/>
      <c r="S3086" s="109"/>
    </row>
    <row r="3087" spans="16:19" ht="15.75" customHeight="1" x14ac:dyDescent="0.2">
      <c r="P3087" s="109"/>
      <c r="Q3087" s="109"/>
      <c r="S3087" s="109"/>
    </row>
    <row r="3088" spans="16:19" ht="15.75" customHeight="1" x14ac:dyDescent="0.2">
      <c r="P3088" s="109"/>
      <c r="Q3088" s="109"/>
      <c r="S3088" s="109"/>
    </row>
    <row r="3089" spans="16:19" ht="15.75" customHeight="1" x14ac:dyDescent="0.2">
      <c r="P3089" s="109"/>
      <c r="Q3089" s="109"/>
      <c r="S3089" s="109"/>
    </row>
    <row r="3090" spans="16:19" ht="15.75" customHeight="1" x14ac:dyDescent="0.2">
      <c r="P3090" s="109"/>
      <c r="Q3090" s="109"/>
      <c r="S3090" s="109"/>
    </row>
    <row r="3091" spans="16:19" ht="15.75" customHeight="1" x14ac:dyDescent="0.2">
      <c r="P3091" s="109"/>
      <c r="Q3091" s="109"/>
      <c r="S3091" s="109"/>
    </row>
    <row r="3092" spans="16:19" ht="15.75" customHeight="1" x14ac:dyDescent="0.2">
      <c r="P3092" s="109"/>
      <c r="Q3092" s="109"/>
      <c r="S3092" s="109"/>
    </row>
    <row r="3093" spans="16:19" ht="15.75" customHeight="1" x14ac:dyDescent="0.2">
      <c r="P3093" s="109"/>
      <c r="Q3093" s="109"/>
      <c r="S3093" s="109"/>
    </row>
    <row r="3094" spans="16:19" ht="15.75" customHeight="1" x14ac:dyDescent="0.2">
      <c r="P3094" s="109"/>
      <c r="Q3094" s="109"/>
      <c r="S3094" s="109"/>
    </row>
    <row r="3095" spans="16:19" ht="15.75" customHeight="1" x14ac:dyDescent="0.2">
      <c r="P3095" s="109"/>
      <c r="Q3095" s="109"/>
      <c r="S3095" s="109"/>
    </row>
    <row r="3096" spans="16:19" ht="15.75" customHeight="1" x14ac:dyDescent="0.2">
      <c r="P3096" s="109"/>
      <c r="Q3096" s="109"/>
      <c r="S3096" s="109"/>
    </row>
    <row r="3097" spans="16:19" ht="15.75" customHeight="1" x14ac:dyDescent="0.2">
      <c r="P3097" s="109"/>
      <c r="Q3097" s="109"/>
      <c r="S3097" s="109"/>
    </row>
    <row r="3098" spans="16:19" ht="15.75" customHeight="1" x14ac:dyDescent="0.2">
      <c r="P3098" s="109"/>
      <c r="Q3098" s="109"/>
      <c r="S3098" s="109"/>
    </row>
    <row r="3099" spans="16:19" ht="15.75" customHeight="1" x14ac:dyDescent="0.2">
      <c r="P3099" s="109"/>
      <c r="Q3099" s="109"/>
      <c r="S3099" s="109"/>
    </row>
    <row r="3100" spans="16:19" ht="15.75" customHeight="1" x14ac:dyDescent="0.2">
      <c r="P3100" s="109"/>
      <c r="Q3100" s="109"/>
      <c r="S3100" s="109"/>
    </row>
    <row r="3101" spans="16:19" ht="15.75" customHeight="1" x14ac:dyDescent="0.2">
      <c r="P3101" s="109"/>
      <c r="Q3101" s="109"/>
      <c r="S3101" s="109"/>
    </row>
    <row r="3102" spans="16:19" ht="15.75" customHeight="1" x14ac:dyDescent="0.2">
      <c r="P3102" s="109"/>
      <c r="Q3102" s="109"/>
      <c r="S3102" s="109"/>
    </row>
    <row r="3103" spans="16:19" ht="15.75" customHeight="1" x14ac:dyDescent="0.2">
      <c r="P3103" s="109"/>
      <c r="Q3103" s="109"/>
      <c r="S3103" s="109"/>
    </row>
    <row r="3104" spans="16:19" ht="15.75" customHeight="1" x14ac:dyDescent="0.2">
      <c r="P3104" s="109"/>
      <c r="Q3104" s="109"/>
      <c r="S3104" s="109"/>
    </row>
    <row r="3105" spans="16:19" ht="15.75" customHeight="1" x14ac:dyDescent="0.2">
      <c r="P3105" s="109"/>
      <c r="Q3105" s="109"/>
      <c r="S3105" s="109"/>
    </row>
    <row r="3106" spans="16:19" ht="15.75" customHeight="1" x14ac:dyDescent="0.2">
      <c r="P3106" s="109"/>
      <c r="Q3106" s="109"/>
      <c r="S3106" s="109"/>
    </row>
    <row r="3107" spans="16:19" ht="15.75" customHeight="1" x14ac:dyDescent="0.2">
      <c r="P3107" s="109"/>
      <c r="Q3107" s="109"/>
      <c r="S3107" s="109"/>
    </row>
    <row r="3108" spans="16:19" ht="15.75" customHeight="1" x14ac:dyDescent="0.2">
      <c r="P3108" s="109"/>
      <c r="Q3108" s="109"/>
      <c r="S3108" s="109"/>
    </row>
    <row r="3109" spans="16:19" ht="15.75" customHeight="1" x14ac:dyDescent="0.2">
      <c r="P3109" s="109"/>
      <c r="Q3109" s="109"/>
      <c r="S3109" s="109"/>
    </row>
    <row r="3110" spans="16:19" ht="15.75" customHeight="1" x14ac:dyDescent="0.2">
      <c r="P3110" s="109"/>
      <c r="Q3110" s="109"/>
      <c r="S3110" s="109"/>
    </row>
    <row r="3111" spans="16:19" ht="15.75" customHeight="1" x14ac:dyDescent="0.2">
      <c r="P3111" s="109"/>
      <c r="Q3111" s="109"/>
      <c r="S3111" s="109"/>
    </row>
    <row r="3112" spans="16:19" ht="15.75" customHeight="1" x14ac:dyDescent="0.2">
      <c r="P3112" s="109"/>
      <c r="Q3112" s="109"/>
      <c r="S3112" s="109"/>
    </row>
    <row r="3113" spans="16:19" ht="15.75" customHeight="1" x14ac:dyDescent="0.2">
      <c r="P3113" s="109"/>
      <c r="Q3113" s="109"/>
      <c r="S3113" s="109"/>
    </row>
    <row r="3114" spans="16:19" ht="15.75" customHeight="1" x14ac:dyDescent="0.2">
      <c r="P3114" s="109"/>
      <c r="Q3114" s="109"/>
      <c r="S3114" s="109"/>
    </row>
    <row r="3115" spans="16:19" ht="15.75" customHeight="1" x14ac:dyDescent="0.2">
      <c r="P3115" s="109"/>
      <c r="Q3115" s="109"/>
      <c r="S3115" s="109"/>
    </row>
    <row r="3116" spans="16:19" ht="15.75" customHeight="1" x14ac:dyDescent="0.2">
      <c r="P3116" s="109"/>
      <c r="Q3116" s="109"/>
      <c r="S3116" s="109"/>
    </row>
    <row r="3117" spans="16:19" ht="15.75" customHeight="1" x14ac:dyDescent="0.2">
      <c r="P3117" s="109"/>
      <c r="Q3117" s="109"/>
      <c r="S3117" s="109"/>
    </row>
    <row r="3118" spans="16:19" ht="15.75" customHeight="1" x14ac:dyDescent="0.2">
      <c r="P3118" s="109"/>
      <c r="Q3118" s="109"/>
      <c r="S3118" s="109"/>
    </row>
    <row r="3119" spans="16:19" ht="15.75" customHeight="1" x14ac:dyDescent="0.2">
      <c r="P3119" s="109"/>
      <c r="Q3119" s="109"/>
      <c r="S3119" s="109"/>
    </row>
    <row r="3120" spans="16:19" ht="15.75" customHeight="1" x14ac:dyDescent="0.2">
      <c r="P3120" s="109"/>
      <c r="Q3120" s="109"/>
      <c r="S3120" s="109"/>
    </row>
    <row r="3121" spans="16:19" ht="15.75" customHeight="1" x14ac:dyDescent="0.2">
      <c r="P3121" s="109"/>
      <c r="Q3121" s="109"/>
      <c r="S3121" s="109"/>
    </row>
    <row r="3122" spans="16:19" ht="15.75" customHeight="1" x14ac:dyDescent="0.2">
      <c r="P3122" s="109"/>
      <c r="Q3122" s="109"/>
      <c r="S3122" s="109"/>
    </row>
    <row r="3123" spans="16:19" ht="15.75" customHeight="1" x14ac:dyDescent="0.2">
      <c r="P3123" s="109"/>
      <c r="Q3123" s="109"/>
      <c r="S3123" s="109"/>
    </row>
    <row r="3124" spans="16:19" ht="15.75" customHeight="1" x14ac:dyDescent="0.2">
      <c r="P3124" s="109"/>
      <c r="Q3124" s="109"/>
      <c r="S3124" s="109"/>
    </row>
    <row r="3125" spans="16:19" ht="15.75" customHeight="1" x14ac:dyDescent="0.2">
      <c r="P3125" s="109"/>
      <c r="Q3125" s="109"/>
      <c r="S3125" s="109"/>
    </row>
    <row r="3126" spans="16:19" ht="15.75" customHeight="1" x14ac:dyDescent="0.2">
      <c r="P3126" s="109"/>
      <c r="Q3126" s="109"/>
      <c r="S3126" s="109"/>
    </row>
    <row r="3127" spans="16:19" ht="15.75" customHeight="1" x14ac:dyDescent="0.2">
      <c r="P3127" s="109"/>
      <c r="Q3127" s="109"/>
      <c r="S3127" s="109"/>
    </row>
    <row r="3128" spans="16:19" ht="15.75" customHeight="1" x14ac:dyDescent="0.2">
      <c r="P3128" s="109"/>
      <c r="Q3128" s="109"/>
      <c r="S3128" s="109"/>
    </row>
    <row r="3129" spans="16:19" ht="15.75" customHeight="1" x14ac:dyDescent="0.2">
      <c r="P3129" s="109"/>
      <c r="Q3129" s="109"/>
      <c r="S3129" s="109"/>
    </row>
    <row r="3130" spans="16:19" ht="15.75" customHeight="1" x14ac:dyDescent="0.2">
      <c r="P3130" s="109"/>
      <c r="Q3130" s="109"/>
      <c r="S3130" s="109"/>
    </row>
    <row r="3131" spans="16:19" ht="15.75" customHeight="1" x14ac:dyDescent="0.2">
      <c r="P3131" s="109"/>
      <c r="Q3131" s="109"/>
      <c r="S3131" s="109"/>
    </row>
    <row r="3132" spans="16:19" ht="15.75" customHeight="1" x14ac:dyDescent="0.2">
      <c r="P3132" s="109"/>
      <c r="Q3132" s="109"/>
      <c r="S3132" s="109"/>
    </row>
    <row r="3133" spans="16:19" ht="15.75" customHeight="1" x14ac:dyDescent="0.2">
      <c r="P3133" s="109"/>
      <c r="Q3133" s="109"/>
      <c r="S3133" s="109"/>
    </row>
    <row r="3134" spans="16:19" ht="15.75" customHeight="1" x14ac:dyDescent="0.2">
      <c r="P3134" s="109"/>
      <c r="Q3134" s="109"/>
      <c r="S3134" s="109"/>
    </row>
    <row r="3135" spans="16:19" ht="15.75" customHeight="1" x14ac:dyDescent="0.2">
      <c r="P3135" s="109"/>
      <c r="Q3135" s="109"/>
      <c r="S3135" s="109"/>
    </row>
    <row r="3136" spans="16:19" ht="15.75" customHeight="1" x14ac:dyDescent="0.2">
      <c r="P3136" s="109"/>
      <c r="Q3136" s="109"/>
      <c r="S3136" s="109"/>
    </row>
    <row r="3137" spans="16:19" ht="15.75" customHeight="1" x14ac:dyDescent="0.2">
      <c r="P3137" s="109"/>
      <c r="Q3137" s="109"/>
      <c r="S3137" s="109"/>
    </row>
    <row r="3138" spans="16:19" ht="15.75" customHeight="1" x14ac:dyDescent="0.2">
      <c r="P3138" s="109"/>
      <c r="Q3138" s="109"/>
      <c r="S3138" s="109"/>
    </row>
    <row r="3139" spans="16:19" ht="15.75" customHeight="1" x14ac:dyDescent="0.2">
      <c r="P3139" s="109"/>
      <c r="Q3139" s="109"/>
      <c r="S3139" s="109"/>
    </row>
    <row r="3140" spans="16:19" ht="15.75" customHeight="1" x14ac:dyDescent="0.2">
      <c r="P3140" s="109"/>
      <c r="Q3140" s="109"/>
      <c r="S3140" s="109"/>
    </row>
    <row r="3141" spans="16:19" ht="15.75" customHeight="1" x14ac:dyDescent="0.2">
      <c r="P3141" s="109"/>
      <c r="Q3141" s="109"/>
      <c r="S3141" s="109"/>
    </row>
    <row r="3142" spans="16:19" ht="15.75" customHeight="1" x14ac:dyDescent="0.2">
      <c r="P3142" s="109"/>
      <c r="Q3142" s="109"/>
      <c r="S3142" s="109"/>
    </row>
    <row r="3143" spans="16:19" ht="15.75" customHeight="1" x14ac:dyDescent="0.2">
      <c r="P3143" s="109"/>
      <c r="Q3143" s="109"/>
      <c r="S3143" s="109"/>
    </row>
    <row r="3144" spans="16:19" ht="15.75" customHeight="1" x14ac:dyDescent="0.2">
      <c r="P3144" s="109"/>
      <c r="Q3144" s="109"/>
      <c r="S3144" s="109"/>
    </row>
    <row r="3145" spans="16:19" ht="15.75" customHeight="1" x14ac:dyDescent="0.2">
      <c r="P3145" s="109"/>
      <c r="Q3145" s="109"/>
      <c r="S3145" s="109"/>
    </row>
    <row r="3146" spans="16:19" ht="15.75" customHeight="1" x14ac:dyDescent="0.2">
      <c r="P3146" s="109"/>
      <c r="Q3146" s="109"/>
      <c r="S3146" s="109"/>
    </row>
    <row r="3147" spans="16:19" ht="15.75" customHeight="1" x14ac:dyDescent="0.2">
      <c r="P3147" s="109"/>
      <c r="Q3147" s="109"/>
      <c r="S3147" s="109"/>
    </row>
    <row r="3148" spans="16:19" ht="15.75" customHeight="1" x14ac:dyDescent="0.2">
      <c r="P3148" s="109"/>
      <c r="Q3148" s="109"/>
      <c r="S3148" s="109"/>
    </row>
    <row r="3149" spans="16:19" ht="15.75" customHeight="1" x14ac:dyDescent="0.2">
      <c r="P3149" s="109"/>
      <c r="Q3149" s="109"/>
      <c r="S3149" s="109"/>
    </row>
    <row r="3150" spans="16:19" ht="15.75" customHeight="1" x14ac:dyDescent="0.2">
      <c r="P3150" s="109"/>
      <c r="Q3150" s="109"/>
      <c r="S3150" s="109"/>
    </row>
    <row r="3151" spans="16:19" ht="15.75" customHeight="1" x14ac:dyDescent="0.2">
      <c r="P3151" s="109"/>
      <c r="Q3151" s="109"/>
      <c r="S3151" s="109"/>
    </row>
    <row r="3152" spans="16:19" ht="15.75" customHeight="1" x14ac:dyDescent="0.2">
      <c r="P3152" s="109"/>
      <c r="Q3152" s="109"/>
      <c r="S3152" s="109"/>
    </row>
    <row r="3153" spans="16:19" ht="15.75" customHeight="1" x14ac:dyDescent="0.2">
      <c r="P3153" s="109"/>
      <c r="Q3153" s="109"/>
      <c r="S3153" s="109"/>
    </row>
    <row r="3154" spans="16:19" ht="15.75" customHeight="1" x14ac:dyDescent="0.2">
      <c r="P3154" s="109"/>
      <c r="Q3154" s="109"/>
      <c r="S3154" s="109"/>
    </row>
    <row r="3155" spans="16:19" ht="15.75" customHeight="1" x14ac:dyDescent="0.2">
      <c r="P3155" s="109"/>
      <c r="Q3155" s="109"/>
      <c r="S3155" s="109"/>
    </row>
    <row r="3156" spans="16:19" ht="15.75" customHeight="1" x14ac:dyDescent="0.2">
      <c r="P3156" s="109"/>
      <c r="Q3156" s="109"/>
      <c r="S3156" s="109"/>
    </row>
    <row r="3157" spans="16:19" ht="15.75" customHeight="1" x14ac:dyDescent="0.2">
      <c r="P3157" s="109"/>
      <c r="Q3157" s="109"/>
      <c r="S3157" s="109"/>
    </row>
    <row r="3158" spans="16:19" ht="15.75" customHeight="1" x14ac:dyDescent="0.2">
      <c r="P3158" s="109"/>
      <c r="Q3158" s="109"/>
      <c r="S3158" s="109"/>
    </row>
    <row r="3159" spans="16:19" ht="15.75" customHeight="1" x14ac:dyDescent="0.2">
      <c r="P3159" s="109"/>
      <c r="Q3159" s="109"/>
      <c r="S3159" s="109"/>
    </row>
    <row r="3160" spans="16:19" ht="15.75" customHeight="1" x14ac:dyDescent="0.2">
      <c r="P3160" s="109"/>
      <c r="Q3160" s="109"/>
      <c r="S3160" s="109"/>
    </row>
    <row r="3161" spans="16:19" ht="15.75" customHeight="1" x14ac:dyDescent="0.2">
      <c r="P3161" s="109"/>
      <c r="Q3161" s="109"/>
      <c r="S3161" s="109"/>
    </row>
    <row r="3162" spans="16:19" ht="15.75" customHeight="1" x14ac:dyDescent="0.2">
      <c r="P3162" s="109"/>
      <c r="Q3162" s="109"/>
      <c r="S3162" s="109"/>
    </row>
    <row r="3163" spans="16:19" ht="15.75" customHeight="1" x14ac:dyDescent="0.2">
      <c r="P3163" s="109"/>
      <c r="Q3163" s="109"/>
      <c r="S3163" s="109"/>
    </row>
    <row r="3164" spans="16:19" ht="15.75" customHeight="1" x14ac:dyDescent="0.2">
      <c r="P3164" s="109"/>
      <c r="Q3164" s="109"/>
      <c r="S3164" s="109"/>
    </row>
    <row r="3165" spans="16:19" ht="15.75" customHeight="1" x14ac:dyDescent="0.2">
      <c r="P3165" s="109"/>
      <c r="Q3165" s="109"/>
      <c r="S3165" s="109"/>
    </row>
    <row r="3166" spans="16:19" ht="15.75" customHeight="1" x14ac:dyDescent="0.2">
      <c r="P3166" s="109"/>
      <c r="Q3166" s="109"/>
      <c r="S3166" s="109"/>
    </row>
    <row r="3167" spans="16:19" ht="15.75" customHeight="1" x14ac:dyDescent="0.2">
      <c r="P3167" s="109"/>
      <c r="Q3167" s="109"/>
      <c r="S3167" s="109"/>
    </row>
    <row r="3168" spans="16:19" ht="15.75" customHeight="1" x14ac:dyDescent="0.2">
      <c r="P3168" s="109"/>
      <c r="Q3168" s="109"/>
      <c r="S3168" s="109"/>
    </row>
    <row r="3169" spans="16:19" ht="15.75" customHeight="1" x14ac:dyDescent="0.2">
      <c r="P3169" s="109"/>
      <c r="Q3169" s="109"/>
      <c r="S3169" s="109"/>
    </row>
    <row r="3170" spans="16:19" ht="15.75" customHeight="1" x14ac:dyDescent="0.2">
      <c r="P3170" s="109"/>
      <c r="Q3170" s="109"/>
      <c r="S3170" s="109"/>
    </row>
    <row r="3171" spans="16:19" ht="15.75" customHeight="1" x14ac:dyDescent="0.2">
      <c r="P3171" s="109"/>
      <c r="Q3171" s="109"/>
      <c r="S3171" s="109"/>
    </row>
    <row r="3172" spans="16:19" ht="15.75" customHeight="1" x14ac:dyDescent="0.2">
      <c r="P3172" s="109"/>
      <c r="Q3172" s="109"/>
      <c r="S3172" s="109"/>
    </row>
    <row r="3173" spans="16:19" ht="15.75" customHeight="1" x14ac:dyDescent="0.2">
      <c r="P3173" s="109"/>
      <c r="Q3173" s="109"/>
      <c r="S3173" s="109"/>
    </row>
    <row r="3174" spans="16:19" ht="15.75" customHeight="1" x14ac:dyDescent="0.2">
      <c r="P3174" s="109"/>
      <c r="Q3174" s="109"/>
      <c r="S3174" s="109"/>
    </row>
    <row r="3175" spans="16:19" ht="15.75" customHeight="1" x14ac:dyDescent="0.2">
      <c r="P3175" s="109"/>
      <c r="Q3175" s="109"/>
      <c r="S3175" s="109"/>
    </row>
    <row r="3176" spans="16:19" ht="15.75" customHeight="1" x14ac:dyDescent="0.2">
      <c r="P3176" s="109"/>
      <c r="Q3176" s="109"/>
      <c r="S3176" s="109"/>
    </row>
    <row r="3177" spans="16:19" ht="15.75" customHeight="1" x14ac:dyDescent="0.2">
      <c r="P3177" s="109"/>
      <c r="Q3177" s="109"/>
      <c r="S3177" s="109"/>
    </row>
    <row r="3178" spans="16:19" ht="15.75" customHeight="1" x14ac:dyDescent="0.2">
      <c r="P3178" s="109"/>
      <c r="Q3178" s="109"/>
      <c r="S3178" s="109"/>
    </row>
    <row r="3179" spans="16:19" ht="15.75" customHeight="1" x14ac:dyDescent="0.2">
      <c r="P3179" s="109"/>
      <c r="Q3179" s="109"/>
      <c r="S3179" s="109"/>
    </row>
    <row r="3180" spans="16:19" ht="15.75" customHeight="1" x14ac:dyDescent="0.2">
      <c r="P3180" s="109"/>
      <c r="Q3180" s="109"/>
      <c r="S3180" s="109"/>
    </row>
    <row r="3181" spans="16:19" ht="15.75" customHeight="1" x14ac:dyDescent="0.2">
      <c r="P3181" s="109"/>
      <c r="Q3181" s="109"/>
      <c r="S3181" s="109"/>
    </row>
    <row r="3182" spans="16:19" ht="15.75" customHeight="1" x14ac:dyDescent="0.2">
      <c r="P3182" s="109"/>
      <c r="Q3182" s="109"/>
      <c r="S3182" s="109"/>
    </row>
    <row r="3183" spans="16:19" ht="15.75" customHeight="1" x14ac:dyDescent="0.2">
      <c r="P3183" s="109"/>
      <c r="Q3183" s="109"/>
      <c r="S3183" s="109"/>
    </row>
    <row r="3184" spans="16:19" ht="15.75" customHeight="1" x14ac:dyDescent="0.2">
      <c r="P3184" s="109"/>
      <c r="Q3184" s="109"/>
      <c r="S3184" s="109"/>
    </row>
    <row r="3185" spans="16:19" ht="15.75" customHeight="1" x14ac:dyDescent="0.2">
      <c r="P3185" s="109"/>
      <c r="Q3185" s="109"/>
      <c r="S3185" s="109"/>
    </row>
    <row r="3186" spans="16:19" ht="15.75" customHeight="1" x14ac:dyDescent="0.2">
      <c r="P3186" s="109"/>
      <c r="Q3186" s="109"/>
      <c r="S3186" s="109"/>
    </row>
    <row r="3187" spans="16:19" ht="15.75" customHeight="1" x14ac:dyDescent="0.2">
      <c r="P3187" s="109"/>
      <c r="Q3187" s="109"/>
      <c r="S3187" s="109"/>
    </row>
    <row r="3188" spans="16:19" ht="15.75" customHeight="1" x14ac:dyDescent="0.2">
      <c r="P3188" s="109"/>
      <c r="Q3188" s="109"/>
      <c r="S3188" s="109"/>
    </row>
    <row r="3189" spans="16:19" ht="15.75" customHeight="1" x14ac:dyDescent="0.2">
      <c r="P3189" s="109"/>
      <c r="Q3189" s="109"/>
      <c r="S3189" s="109"/>
    </row>
    <row r="3190" spans="16:19" ht="15.75" customHeight="1" x14ac:dyDescent="0.2">
      <c r="P3190" s="109"/>
      <c r="Q3190" s="109"/>
      <c r="S3190" s="109"/>
    </row>
    <row r="3191" spans="16:19" ht="15.75" customHeight="1" x14ac:dyDescent="0.2">
      <c r="P3191" s="109"/>
      <c r="Q3191" s="109"/>
      <c r="S3191" s="109"/>
    </row>
    <row r="3192" spans="16:19" ht="15.75" customHeight="1" x14ac:dyDescent="0.2">
      <c r="P3192" s="109"/>
      <c r="Q3192" s="109"/>
      <c r="S3192" s="109"/>
    </row>
    <row r="3193" spans="16:19" ht="15.75" customHeight="1" x14ac:dyDescent="0.2">
      <c r="P3193" s="109"/>
      <c r="Q3193" s="109"/>
      <c r="S3193" s="109"/>
    </row>
    <row r="3194" spans="16:19" ht="15.75" customHeight="1" x14ac:dyDescent="0.2">
      <c r="P3194" s="109"/>
      <c r="Q3194" s="109"/>
      <c r="S3194" s="109"/>
    </row>
    <row r="3195" spans="16:19" ht="15.75" customHeight="1" x14ac:dyDescent="0.2">
      <c r="P3195" s="109"/>
      <c r="Q3195" s="109"/>
      <c r="S3195" s="109"/>
    </row>
    <row r="3196" spans="16:19" ht="15.75" customHeight="1" x14ac:dyDescent="0.2">
      <c r="P3196" s="109"/>
      <c r="Q3196" s="109"/>
      <c r="S3196" s="109"/>
    </row>
    <row r="3197" spans="16:19" ht="15.75" customHeight="1" x14ac:dyDescent="0.2">
      <c r="P3197" s="109"/>
      <c r="Q3197" s="109"/>
      <c r="S3197" s="109"/>
    </row>
    <row r="3198" spans="16:19" ht="15.75" customHeight="1" x14ac:dyDescent="0.2">
      <c r="P3198" s="109"/>
      <c r="Q3198" s="109"/>
      <c r="S3198" s="109"/>
    </row>
    <row r="3199" spans="16:19" ht="15.75" customHeight="1" x14ac:dyDescent="0.2">
      <c r="P3199" s="109"/>
      <c r="Q3199" s="109"/>
      <c r="S3199" s="109"/>
    </row>
    <row r="3200" spans="16:19" ht="15.75" customHeight="1" x14ac:dyDescent="0.2">
      <c r="P3200" s="109"/>
      <c r="Q3200" s="109"/>
      <c r="S3200" s="109"/>
    </row>
    <row r="3201" spans="16:19" ht="15.75" customHeight="1" x14ac:dyDescent="0.2">
      <c r="P3201" s="109"/>
      <c r="Q3201" s="109"/>
      <c r="S3201" s="109"/>
    </row>
    <row r="3202" spans="16:19" ht="15.75" customHeight="1" x14ac:dyDescent="0.2">
      <c r="P3202" s="109"/>
      <c r="Q3202" s="109"/>
      <c r="S3202" s="109"/>
    </row>
    <row r="3203" spans="16:19" ht="15.75" customHeight="1" x14ac:dyDescent="0.2">
      <c r="P3203" s="109"/>
      <c r="Q3203" s="109"/>
      <c r="S3203" s="109"/>
    </row>
    <row r="3204" spans="16:19" ht="15.75" customHeight="1" x14ac:dyDescent="0.2">
      <c r="P3204" s="109"/>
      <c r="Q3204" s="109"/>
      <c r="S3204" s="109"/>
    </row>
    <row r="3205" spans="16:19" ht="15.75" customHeight="1" x14ac:dyDescent="0.2">
      <c r="P3205" s="109"/>
      <c r="Q3205" s="109"/>
      <c r="S3205" s="109"/>
    </row>
    <row r="3206" spans="16:19" ht="15.75" customHeight="1" x14ac:dyDescent="0.2">
      <c r="P3206" s="109"/>
      <c r="Q3206" s="109"/>
      <c r="S3206" s="109"/>
    </row>
    <row r="3207" spans="16:19" ht="15.75" customHeight="1" x14ac:dyDescent="0.2">
      <c r="P3207" s="109"/>
      <c r="Q3207" s="109"/>
      <c r="S3207" s="109"/>
    </row>
    <row r="3208" spans="16:19" ht="15.75" customHeight="1" x14ac:dyDescent="0.2">
      <c r="P3208" s="109"/>
      <c r="Q3208" s="109"/>
      <c r="S3208" s="109"/>
    </row>
    <row r="3209" spans="16:19" ht="15.75" customHeight="1" x14ac:dyDescent="0.2">
      <c r="P3209" s="109"/>
      <c r="Q3209" s="109"/>
      <c r="S3209" s="109"/>
    </row>
    <row r="3210" spans="16:19" ht="15.75" customHeight="1" x14ac:dyDescent="0.2">
      <c r="P3210" s="109"/>
      <c r="Q3210" s="109"/>
      <c r="S3210" s="109"/>
    </row>
    <row r="3211" spans="16:19" ht="15.75" customHeight="1" x14ac:dyDescent="0.2">
      <c r="P3211" s="109"/>
      <c r="Q3211" s="109"/>
      <c r="S3211" s="109"/>
    </row>
    <row r="3212" spans="16:19" ht="15.75" customHeight="1" x14ac:dyDescent="0.2">
      <c r="P3212" s="109"/>
      <c r="Q3212" s="109"/>
      <c r="S3212" s="109"/>
    </row>
    <row r="3213" spans="16:19" ht="15.75" customHeight="1" x14ac:dyDescent="0.2">
      <c r="P3213" s="109"/>
      <c r="Q3213" s="109"/>
      <c r="S3213" s="109"/>
    </row>
    <row r="3214" spans="16:19" ht="15.75" customHeight="1" x14ac:dyDescent="0.2">
      <c r="P3214" s="109"/>
      <c r="Q3214" s="109"/>
      <c r="S3214" s="109"/>
    </row>
    <row r="3215" spans="16:19" ht="15.75" customHeight="1" x14ac:dyDescent="0.2">
      <c r="P3215" s="109"/>
      <c r="Q3215" s="109"/>
      <c r="S3215" s="109"/>
    </row>
    <row r="3216" spans="16:19" ht="15.75" customHeight="1" x14ac:dyDescent="0.2">
      <c r="P3216" s="109"/>
      <c r="Q3216" s="109"/>
      <c r="S3216" s="109"/>
    </row>
    <row r="3217" spans="16:19" ht="15.75" customHeight="1" x14ac:dyDescent="0.2">
      <c r="P3217" s="109"/>
      <c r="Q3217" s="109"/>
      <c r="S3217" s="109"/>
    </row>
    <row r="3218" spans="16:19" ht="15.75" customHeight="1" x14ac:dyDescent="0.2">
      <c r="P3218" s="109"/>
      <c r="Q3218" s="109"/>
      <c r="S3218" s="109"/>
    </row>
    <row r="3219" spans="16:19" ht="15.75" customHeight="1" x14ac:dyDescent="0.2">
      <c r="P3219" s="109"/>
      <c r="Q3219" s="109"/>
      <c r="S3219" s="109"/>
    </row>
    <row r="3220" spans="16:19" ht="15.75" customHeight="1" x14ac:dyDescent="0.2">
      <c r="P3220" s="109"/>
      <c r="Q3220" s="109"/>
      <c r="S3220" s="109"/>
    </row>
    <row r="3221" spans="16:19" ht="15.75" customHeight="1" x14ac:dyDescent="0.2">
      <c r="P3221" s="109"/>
      <c r="Q3221" s="109"/>
      <c r="S3221" s="109"/>
    </row>
    <row r="3222" spans="16:19" ht="15.75" customHeight="1" x14ac:dyDescent="0.2">
      <c r="P3222" s="109"/>
      <c r="Q3222" s="109"/>
      <c r="S3222" s="109"/>
    </row>
    <row r="3223" spans="16:19" ht="15.75" customHeight="1" x14ac:dyDescent="0.2">
      <c r="P3223" s="109"/>
      <c r="Q3223" s="109"/>
      <c r="S3223" s="109"/>
    </row>
    <row r="3224" spans="16:19" ht="15.75" customHeight="1" x14ac:dyDescent="0.2">
      <c r="P3224" s="109"/>
      <c r="Q3224" s="109"/>
      <c r="S3224" s="109"/>
    </row>
    <row r="3225" spans="16:19" ht="15.75" customHeight="1" x14ac:dyDescent="0.2">
      <c r="P3225" s="109"/>
      <c r="Q3225" s="109"/>
      <c r="S3225" s="109"/>
    </row>
    <row r="3226" spans="16:19" ht="15.75" customHeight="1" x14ac:dyDescent="0.2">
      <c r="P3226" s="109"/>
      <c r="Q3226" s="109"/>
      <c r="S3226" s="109"/>
    </row>
    <row r="3227" spans="16:19" ht="15.75" customHeight="1" x14ac:dyDescent="0.2">
      <c r="P3227" s="109"/>
      <c r="Q3227" s="109"/>
      <c r="S3227" s="109"/>
    </row>
    <row r="3228" spans="16:19" ht="15.75" customHeight="1" x14ac:dyDescent="0.2">
      <c r="P3228" s="109"/>
      <c r="Q3228" s="109"/>
      <c r="S3228" s="109"/>
    </row>
    <row r="3229" spans="16:19" ht="15.75" customHeight="1" x14ac:dyDescent="0.2">
      <c r="P3229" s="109"/>
      <c r="Q3229" s="109"/>
      <c r="S3229" s="109"/>
    </row>
    <row r="3230" spans="16:19" ht="15.75" customHeight="1" x14ac:dyDescent="0.2">
      <c r="P3230" s="109"/>
      <c r="Q3230" s="109"/>
      <c r="S3230" s="109"/>
    </row>
    <row r="3231" spans="16:19" ht="15.75" customHeight="1" x14ac:dyDescent="0.2">
      <c r="P3231" s="109"/>
      <c r="Q3231" s="109"/>
      <c r="S3231" s="109"/>
    </row>
    <row r="3232" spans="16:19" ht="15.75" customHeight="1" x14ac:dyDescent="0.2">
      <c r="P3232" s="109"/>
      <c r="Q3232" s="109"/>
      <c r="S3232" s="109"/>
    </row>
    <row r="3233" spans="16:19" ht="15.75" customHeight="1" x14ac:dyDescent="0.2">
      <c r="P3233" s="109"/>
      <c r="Q3233" s="109"/>
      <c r="S3233" s="109"/>
    </row>
    <row r="3234" spans="16:19" ht="15.75" customHeight="1" x14ac:dyDescent="0.2">
      <c r="P3234" s="109"/>
      <c r="Q3234" s="109"/>
      <c r="S3234" s="109"/>
    </row>
    <row r="3235" spans="16:19" ht="15.75" customHeight="1" x14ac:dyDescent="0.2">
      <c r="P3235" s="109"/>
      <c r="Q3235" s="109"/>
      <c r="S3235" s="109"/>
    </row>
    <row r="3236" spans="16:19" ht="15.75" customHeight="1" x14ac:dyDescent="0.2">
      <c r="P3236" s="109"/>
      <c r="Q3236" s="109"/>
      <c r="S3236" s="109"/>
    </row>
    <row r="3237" spans="16:19" ht="15.75" customHeight="1" x14ac:dyDescent="0.2">
      <c r="P3237" s="109"/>
      <c r="Q3237" s="109"/>
      <c r="S3237" s="109"/>
    </row>
    <row r="3238" spans="16:19" ht="15.75" customHeight="1" x14ac:dyDescent="0.2">
      <c r="P3238" s="109"/>
      <c r="Q3238" s="109"/>
      <c r="S3238" s="109"/>
    </row>
    <row r="3239" spans="16:19" ht="15.75" customHeight="1" x14ac:dyDescent="0.2">
      <c r="P3239" s="109"/>
      <c r="Q3239" s="109"/>
      <c r="S3239" s="109"/>
    </row>
    <row r="3240" spans="16:19" ht="15.75" customHeight="1" x14ac:dyDescent="0.2">
      <c r="P3240" s="109"/>
      <c r="Q3240" s="109"/>
      <c r="S3240" s="109"/>
    </row>
    <row r="3241" spans="16:19" ht="15.75" customHeight="1" x14ac:dyDescent="0.2">
      <c r="P3241" s="109"/>
      <c r="Q3241" s="109"/>
      <c r="S3241" s="109"/>
    </row>
    <row r="3242" spans="16:19" ht="15.75" customHeight="1" x14ac:dyDescent="0.2">
      <c r="P3242" s="109"/>
      <c r="Q3242" s="109"/>
      <c r="S3242" s="109"/>
    </row>
    <row r="3243" spans="16:19" ht="15.75" customHeight="1" x14ac:dyDescent="0.2">
      <c r="P3243" s="109"/>
      <c r="Q3243" s="109"/>
      <c r="S3243" s="109"/>
    </row>
    <row r="3244" spans="16:19" ht="15.75" customHeight="1" x14ac:dyDescent="0.2">
      <c r="P3244" s="109"/>
      <c r="Q3244" s="109"/>
      <c r="S3244" s="109"/>
    </row>
    <row r="3245" spans="16:19" ht="15.75" customHeight="1" x14ac:dyDescent="0.2">
      <c r="P3245" s="109"/>
      <c r="Q3245" s="109"/>
      <c r="S3245" s="109"/>
    </row>
    <row r="3246" spans="16:19" ht="15.75" customHeight="1" x14ac:dyDescent="0.2">
      <c r="P3246" s="109"/>
      <c r="Q3246" s="109"/>
      <c r="S3246" s="109"/>
    </row>
    <row r="3247" spans="16:19" ht="15.75" customHeight="1" x14ac:dyDescent="0.2">
      <c r="P3247" s="109"/>
      <c r="Q3247" s="109"/>
      <c r="S3247" s="109"/>
    </row>
    <row r="3248" spans="16:19" ht="15.75" customHeight="1" x14ac:dyDescent="0.2">
      <c r="P3248" s="109"/>
      <c r="Q3248" s="109"/>
      <c r="S3248" s="109"/>
    </row>
    <row r="3249" spans="16:19" ht="15.75" customHeight="1" x14ac:dyDescent="0.2">
      <c r="P3249" s="109"/>
      <c r="Q3249" s="109"/>
      <c r="S3249" s="109"/>
    </row>
    <row r="3250" spans="16:19" ht="15.75" customHeight="1" x14ac:dyDescent="0.2">
      <c r="P3250" s="109"/>
      <c r="Q3250" s="109"/>
      <c r="S3250" s="109"/>
    </row>
    <row r="3251" spans="16:19" ht="15.75" customHeight="1" x14ac:dyDescent="0.2">
      <c r="P3251" s="109"/>
      <c r="Q3251" s="109"/>
      <c r="S3251" s="109"/>
    </row>
    <row r="3252" spans="16:19" ht="15.75" customHeight="1" x14ac:dyDescent="0.2">
      <c r="P3252" s="109"/>
      <c r="Q3252" s="109"/>
      <c r="S3252" s="109"/>
    </row>
    <row r="3253" spans="16:19" ht="15.75" customHeight="1" x14ac:dyDescent="0.2">
      <c r="P3253" s="109"/>
      <c r="Q3253" s="109"/>
      <c r="S3253" s="109"/>
    </row>
    <row r="3254" spans="16:19" ht="15.75" customHeight="1" x14ac:dyDescent="0.2">
      <c r="P3254" s="109"/>
      <c r="Q3254" s="109"/>
      <c r="S3254" s="109"/>
    </row>
    <row r="3255" spans="16:19" ht="15.75" customHeight="1" x14ac:dyDescent="0.2">
      <c r="P3255" s="109"/>
      <c r="Q3255" s="109"/>
      <c r="S3255" s="109"/>
    </row>
    <row r="3256" spans="16:19" ht="15.75" customHeight="1" x14ac:dyDescent="0.2">
      <c r="P3256" s="109"/>
      <c r="Q3256" s="109"/>
      <c r="S3256" s="109"/>
    </row>
    <row r="3257" spans="16:19" ht="15.75" customHeight="1" x14ac:dyDescent="0.2">
      <c r="P3257" s="109"/>
      <c r="Q3257" s="109"/>
      <c r="S3257" s="109"/>
    </row>
    <row r="3258" spans="16:19" ht="15.75" customHeight="1" x14ac:dyDescent="0.2">
      <c r="P3258" s="109"/>
      <c r="Q3258" s="109"/>
      <c r="S3258" s="109"/>
    </row>
    <row r="3259" spans="16:19" ht="15.75" customHeight="1" x14ac:dyDescent="0.2">
      <c r="P3259" s="109"/>
      <c r="Q3259" s="109"/>
      <c r="S3259" s="109"/>
    </row>
    <row r="3260" spans="16:19" ht="15.75" customHeight="1" x14ac:dyDescent="0.2">
      <c r="P3260" s="109"/>
      <c r="Q3260" s="109"/>
      <c r="S3260" s="109"/>
    </row>
    <row r="3261" spans="16:19" ht="15.75" customHeight="1" x14ac:dyDescent="0.2">
      <c r="P3261" s="109"/>
      <c r="Q3261" s="109"/>
      <c r="S3261" s="109"/>
    </row>
    <row r="3262" spans="16:19" ht="15.75" customHeight="1" x14ac:dyDescent="0.2">
      <c r="P3262" s="109"/>
      <c r="Q3262" s="109"/>
      <c r="S3262" s="109"/>
    </row>
    <row r="3263" spans="16:19" ht="15.75" customHeight="1" x14ac:dyDescent="0.2">
      <c r="P3263" s="109"/>
      <c r="Q3263" s="109"/>
      <c r="S3263" s="109"/>
    </row>
    <row r="3264" spans="16:19" ht="15.75" customHeight="1" x14ac:dyDescent="0.2">
      <c r="P3264" s="109"/>
      <c r="Q3264" s="109"/>
      <c r="S3264" s="109"/>
    </row>
    <row r="3265" spans="16:19" ht="15.75" customHeight="1" x14ac:dyDescent="0.2">
      <c r="P3265" s="109"/>
      <c r="Q3265" s="109"/>
      <c r="S3265" s="109"/>
    </row>
    <row r="3266" spans="16:19" ht="15.75" customHeight="1" x14ac:dyDescent="0.2">
      <c r="P3266" s="109"/>
      <c r="Q3266" s="109"/>
      <c r="S3266" s="109"/>
    </row>
    <row r="3267" spans="16:19" ht="15.75" customHeight="1" x14ac:dyDescent="0.2">
      <c r="P3267" s="109"/>
      <c r="Q3267" s="109"/>
      <c r="S3267" s="109"/>
    </row>
    <row r="3268" spans="16:19" ht="15.75" customHeight="1" x14ac:dyDescent="0.2">
      <c r="P3268" s="109"/>
      <c r="Q3268" s="109"/>
      <c r="S3268" s="109"/>
    </row>
    <row r="3269" spans="16:19" ht="15.75" customHeight="1" x14ac:dyDescent="0.2">
      <c r="P3269" s="109"/>
      <c r="Q3269" s="109"/>
      <c r="S3269" s="109"/>
    </row>
    <row r="3270" spans="16:19" ht="15.75" customHeight="1" x14ac:dyDescent="0.2">
      <c r="P3270" s="109"/>
      <c r="Q3270" s="109"/>
      <c r="S3270" s="109"/>
    </row>
    <row r="3271" spans="16:19" ht="15.75" customHeight="1" x14ac:dyDescent="0.2">
      <c r="P3271" s="109"/>
      <c r="Q3271" s="109"/>
      <c r="S3271" s="109"/>
    </row>
    <row r="3272" spans="16:19" ht="15.75" customHeight="1" x14ac:dyDescent="0.2">
      <c r="P3272" s="109"/>
      <c r="Q3272" s="109"/>
      <c r="S3272" s="109"/>
    </row>
    <row r="3273" spans="16:19" ht="15.75" customHeight="1" x14ac:dyDescent="0.2">
      <c r="P3273" s="109"/>
      <c r="Q3273" s="109"/>
      <c r="S3273" s="109"/>
    </row>
    <row r="3274" spans="16:19" ht="15.75" customHeight="1" x14ac:dyDescent="0.2">
      <c r="P3274" s="109"/>
      <c r="Q3274" s="109"/>
      <c r="S3274" s="109"/>
    </row>
    <row r="3275" spans="16:19" ht="15.75" customHeight="1" x14ac:dyDescent="0.2">
      <c r="P3275" s="109"/>
      <c r="Q3275" s="109"/>
      <c r="S3275" s="109"/>
    </row>
    <row r="3276" spans="16:19" ht="15.75" customHeight="1" x14ac:dyDescent="0.2">
      <c r="P3276" s="109"/>
      <c r="Q3276" s="109"/>
      <c r="S3276" s="109"/>
    </row>
    <row r="3277" spans="16:19" ht="15.75" customHeight="1" x14ac:dyDescent="0.2">
      <c r="P3277" s="109"/>
      <c r="Q3277" s="109"/>
      <c r="S3277" s="109"/>
    </row>
    <row r="3278" spans="16:19" ht="15.75" customHeight="1" x14ac:dyDescent="0.2">
      <c r="P3278" s="109"/>
      <c r="Q3278" s="109"/>
      <c r="S3278" s="109"/>
    </row>
    <row r="3279" spans="16:19" ht="15.75" customHeight="1" x14ac:dyDescent="0.2">
      <c r="P3279" s="109"/>
      <c r="Q3279" s="109"/>
      <c r="S3279" s="109"/>
    </row>
    <row r="3280" spans="16:19" ht="15.75" customHeight="1" x14ac:dyDescent="0.2">
      <c r="P3280" s="109"/>
      <c r="Q3280" s="109"/>
      <c r="S3280" s="109"/>
    </row>
    <row r="3281" spans="16:19" ht="15.75" customHeight="1" x14ac:dyDescent="0.2">
      <c r="P3281" s="109"/>
      <c r="Q3281" s="109"/>
      <c r="S3281" s="109"/>
    </row>
    <row r="3282" spans="16:19" ht="15.75" customHeight="1" x14ac:dyDescent="0.2">
      <c r="P3282" s="109"/>
      <c r="Q3282" s="109"/>
      <c r="S3282" s="109"/>
    </row>
    <row r="3283" spans="16:19" ht="15.75" customHeight="1" x14ac:dyDescent="0.2">
      <c r="P3283" s="109"/>
      <c r="Q3283" s="109"/>
      <c r="S3283" s="109"/>
    </row>
    <row r="3284" spans="16:19" ht="15.75" customHeight="1" x14ac:dyDescent="0.2">
      <c r="P3284" s="109"/>
      <c r="Q3284" s="109"/>
      <c r="S3284" s="109"/>
    </row>
    <row r="3285" spans="16:19" ht="15.75" customHeight="1" x14ac:dyDescent="0.2">
      <c r="P3285" s="109"/>
      <c r="Q3285" s="109"/>
      <c r="S3285" s="109"/>
    </row>
    <row r="3286" spans="16:19" ht="15.75" customHeight="1" x14ac:dyDescent="0.2">
      <c r="P3286" s="109"/>
      <c r="Q3286" s="109"/>
      <c r="S3286" s="109"/>
    </row>
    <row r="3287" spans="16:19" ht="15.75" customHeight="1" x14ac:dyDescent="0.2">
      <c r="P3287" s="109"/>
      <c r="Q3287" s="109"/>
      <c r="S3287" s="109"/>
    </row>
    <row r="3288" spans="16:19" ht="15.75" customHeight="1" x14ac:dyDescent="0.2">
      <c r="P3288" s="109"/>
      <c r="Q3288" s="109"/>
      <c r="S3288" s="109"/>
    </row>
    <row r="3289" spans="16:19" ht="15.75" customHeight="1" x14ac:dyDescent="0.2">
      <c r="P3289" s="109"/>
      <c r="Q3289" s="109"/>
      <c r="S3289" s="109"/>
    </row>
    <row r="3290" spans="16:19" ht="15.75" customHeight="1" x14ac:dyDescent="0.2">
      <c r="P3290" s="109"/>
      <c r="Q3290" s="109"/>
      <c r="S3290" s="109"/>
    </row>
    <row r="3291" spans="16:19" ht="15.75" customHeight="1" x14ac:dyDescent="0.2">
      <c r="P3291" s="109"/>
      <c r="Q3291" s="109"/>
      <c r="S3291" s="109"/>
    </row>
    <row r="3292" spans="16:19" ht="15.75" customHeight="1" x14ac:dyDescent="0.2">
      <c r="P3292" s="109"/>
      <c r="Q3292" s="109"/>
      <c r="S3292" s="109"/>
    </row>
    <row r="3293" spans="16:19" ht="15.75" customHeight="1" x14ac:dyDescent="0.2">
      <c r="P3293" s="109"/>
      <c r="Q3293" s="109"/>
      <c r="S3293" s="109"/>
    </row>
    <row r="3294" spans="16:19" ht="15.75" customHeight="1" x14ac:dyDescent="0.2">
      <c r="P3294" s="109"/>
      <c r="Q3294" s="109"/>
      <c r="S3294" s="109"/>
    </row>
    <row r="3295" spans="16:19" ht="15.75" customHeight="1" x14ac:dyDescent="0.2">
      <c r="P3295" s="109"/>
      <c r="Q3295" s="109"/>
      <c r="S3295" s="109"/>
    </row>
    <row r="3296" spans="16:19" ht="15.75" customHeight="1" x14ac:dyDescent="0.2">
      <c r="P3296" s="109"/>
      <c r="Q3296" s="109"/>
      <c r="S3296" s="109"/>
    </row>
    <row r="3297" spans="16:19" ht="15.75" customHeight="1" x14ac:dyDescent="0.2">
      <c r="P3297" s="109"/>
      <c r="Q3297" s="109"/>
      <c r="S3297" s="109"/>
    </row>
    <row r="3298" spans="16:19" ht="15.75" customHeight="1" x14ac:dyDescent="0.2">
      <c r="P3298" s="109"/>
      <c r="Q3298" s="109"/>
      <c r="S3298" s="109"/>
    </row>
    <row r="3299" spans="16:19" ht="15.75" customHeight="1" x14ac:dyDescent="0.2">
      <c r="P3299" s="109"/>
      <c r="Q3299" s="109"/>
      <c r="S3299" s="109"/>
    </row>
    <row r="3300" spans="16:19" ht="15.75" customHeight="1" x14ac:dyDescent="0.2">
      <c r="P3300" s="109"/>
      <c r="Q3300" s="109"/>
      <c r="S3300" s="109"/>
    </row>
    <row r="3301" spans="16:19" ht="15.75" customHeight="1" x14ac:dyDescent="0.2">
      <c r="P3301" s="109"/>
      <c r="Q3301" s="109"/>
      <c r="S3301" s="109"/>
    </row>
    <row r="3302" spans="16:19" ht="15.75" customHeight="1" x14ac:dyDescent="0.2">
      <c r="P3302" s="109"/>
      <c r="Q3302" s="109"/>
      <c r="S3302" s="109"/>
    </row>
    <row r="3303" spans="16:19" ht="15.75" customHeight="1" x14ac:dyDescent="0.2">
      <c r="P3303" s="109"/>
      <c r="Q3303" s="109"/>
      <c r="S3303" s="109"/>
    </row>
    <row r="3304" spans="16:19" ht="15.75" customHeight="1" x14ac:dyDescent="0.2">
      <c r="P3304" s="109"/>
      <c r="Q3304" s="109"/>
      <c r="S3304" s="109"/>
    </row>
    <row r="3305" spans="16:19" ht="15.75" customHeight="1" x14ac:dyDescent="0.2">
      <c r="P3305" s="109"/>
      <c r="Q3305" s="109"/>
      <c r="S3305" s="109"/>
    </row>
    <row r="3306" spans="16:19" ht="15.75" customHeight="1" x14ac:dyDescent="0.2">
      <c r="P3306" s="109"/>
      <c r="Q3306" s="109"/>
      <c r="S3306" s="109"/>
    </row>
    <row r="3307" spans="16:19" ht="15.75" customHeight="1" x14ac:dyDescent="0.2">
      <c r="P3307" s="109"/>
      <c r="Q3307" s="109"/>
      <c r="S3307" s="109"/>
    </row>
    <row r="3308" spans="16:19" ht="15.75" customHeight="1" x14ac:dyDescent="0.2">
      <c r="P3308" s="109"/>
      <c r="Q3308" s="109"/>
      <c r="S3308" s="109"/>
    </row>
    <row r="3309" spans="16:19" ht="15.75" customHeight="1" x14ac:dyDescent="0.2">
      <c r="P3309" s="109"/>
      <c r="Q3309" s="109"/>
      <c r="S3309" s="109"/>
    </row>
    <row r="3310" spans="16:19" ht="15.75" customHeight="1" x14ac:dyDescent="0.2">
      <c r="P3310" s="109"/>
      <c r="Q3310" s="109"/>
      <c r="S3310" s="109"/>
    </row>
    <row r="3311" spans="16:19" ht="15.75" customHeight="1" x14ac:dyDescent="0.2">
      <c r="P3311" s="109"/>
      <c r="Q3311" s="109"/>
      <c r="S3311" s="109"/>
    </row>
    <row r="3312" spans="16:19" ht="15.75" customHeight="1" x14ac:dyDescent="0.2">
      <c r="P3312" s="109"/>
      <c r="Q3312" s="109"/>
      <c r="S3312" s="109"/>
    </row>
    <row r="3313" spans="16:19" ht="15.75" customHeight="1" x14ac:dyDescent="0.2">
      <c r="P3313" s="109"/>
      <c r="Q3313" s="109"/>
      <c r="S3313" s="109"/>
    </row>
    <row r="3314" spans="16:19" ht="15.75" customHeight="1" x14ac:dyDescent="0.2">
      <c r="P3314" s="109"/>
      <c r="Q3314" s="109"/>
      <c r="S3314" s="109"/>
    </row>
    <row r="3315" spans="16:19" ht="15.75" customHeight="1" x14ac:dyDescent="0.2">
      <c r="P3315" s="109"/>
      <c r="Q3315" s="109"/>
      <c r="S3315" s="109"/>
    </row>
    <row r="3316" spans="16:19" ht="15.75" customHeight="1" x14ac:dyDescent="0.2">
      <c r="P3316" s="109"/>
      <c r="Q3316" s="109"/>
      <c r="S3316" s="109"/>
    </row>
    <row r="3317" spans="16:19" ht="15.75" customHeight="1" x14ac:dyDescent="0.2">
      <c r="P3317" s="109"/>
      <c r="Q3317" s="109"/>
      <c r="S3317" s="109"/>
    </row>
    <row r="3318" spans="16:19" ht="15.75" customHeight="1" x14ac:dyDescent="0.2">
      <c r="P3318" s="109"/>
      <c r="Q3318" s="109"/>
      <c r="S3318" s="109"/>
    </row>
    <row r="3319" spans="16:19" ht="15.75" customHeight="1" x14ac:dyDescent="0.2">
      <c r="P3319" s="109"/>
      <c r="Q3319" s="109"/>
      <c r="S3319" s="109"/>
    </row>
    <row r="3320" spans="16:19" ht="15.75" customHeight="1" x14ac:dyDescent="0.2">
      <c r="P3320" s="109"/>
      <c r="Q3320" s="109"/>
      <c r="S3320" s="109"/>
    </row>
    <row r="3321" spans="16:19" ht="15.75" customHeight="1" x14ac:dyDescent="0.2">
      <c r="P3321" s="109"/>
      <c r="Q3321" s="109"/>
      <c r="S3321" s="109"/>
    </row>
    <row r="3322" spans="16:19" ht="15.75" customHeight="1" x14ac:dyDescent="0.2">
      <c r="P3322" s="109"/>
      <c r="Q3322" s="109"/>
      <c r="S3322" s="109"/>
    </row>
    <row r="3323" spans="16:19" ht="15.75" customHeight="1" x14ac:dyDescent="0.2">
      <c r="P3323" s="109"/>
      <c r="Q3323" s="109"/>
      <c r="S3323" s="109"/>
    </row>
    <row r="3324" spans="16:19" ht="15.75" customHeight="1" x14ac:dyDescent="0.2">
      <c r="P3324" s="109"/>
      <c r="Q3324" s="109"/>
      <c r="S3324" s="109"/>
    </row>
    <row r="3325" spans="16:19" ht="15.75" customHeight="1" x14ac:dyDescent="0.2">
      <c r="P3325" s="109"/>
      <c r="Q3325" s="109"/>
      <c r="S3325" s="109"/>
    </row>
    <row r="3326" spans="16:19" ht="15.75" customHeight="1" x14ac:dyDescent="0.2">
      <c r="P3326" s="109"/>
      <c r="Q3326" s="109"/>
      <c r="S3326" s="109"/>
    </row>
    <row r="3327" spans="16:19" ht="15.75" customHeight="1" x14ac:dyDescent="0.2">
      <c r="P3327" s="109"/>
      <c r="Q3327" s="109"/>
      <c r="S3327" s="109"/>
    </row>
    <row r="3328" spans="16:19" ht="15.75" customHeight="1" x14ac:dyDescent="0.2">
      <c r="P3328" s="109"/>
      <c r="Q3328" s="109"/>
      <c r="S3328" s="109"/>
    </row>
    <row r="3329" spans="16:19" ht="15.75" customHeight="1" x14ac:dyDescent="0.2">
      <c r="P3329" s="109"/>
      <c r="Q3329" s="109"/>
      <c r="S3329" s="109"/>
    </row>
    <row r="3330" spans="16:19" ht="15.75" customHeight="1" x14ac:dyDescent="0.2">
      <c r="P3330" s="109"/>
      <c r="Q3330" s="109"/>
      <c r="S3330" s="109"/>
    </row>
    <row r="3331" spans="16:19" ht="15.75" customHeight="1" x14ac:dyDescent="0.2">
      <c r="P3331" s="109"/>
      <c r="Q3331" s="109"/>
      <c r="S3331" s="109"/>
    </row>
    <row r="3332" spans="16:19" ht="15.75" customHeight="1" x14ac:dyDescent="0.2">
      <c r="P3332" s="109"/>
      <c r="Q3332" s="109"/>
      <c r="S3332" s="109"/>
    </row>
    <row r="3333" spans="16:19" ht="15.75" customHeight="1" x14ac:dyDescent="0.2">
      <c r="P3333" s="109"/>
      <c r="Q3333" s="109"/>
      <c r="S3333" s="109"/>
    </row>
    <row r="3334" spans="16:19" ht="15.75" customHeight="1" x14ac:dyDescent="0.2">
      <c r="P3334" s="109"/>
      <c r="Q3334" s="109"/>
      <c r="S3334" s="109"/>
    </row>
    <row r="3335" spans="16:19" ht="15.75" customHeight="1" x14ac:dyDescent="0.2">
      <c r="P3335" s="109"/>
      <c r="Q3335" s="109"/>
      <c r="S3335" s="109"/>
    </row>
    <row r="3336" spans="16:19" ht="15.75" customHeight="1" x14ac:dyDescent="0.2">
      <c r="P3336" s="109"/>
      <c r="Q3336" s="109"/>
      <c r="S3336" s="109"/>
    </row>
    <row r="3337" spans="16:19" ht="15.75" customHeight="1" x14ac:dyDescent="0.2">
      <c r="P3337" s="109"/>
      <c r="Q3337" s="109"/>
      <c r="S3337" s="109"/>
    </row>
    <row r="3338" spans="16:19" ht="15.75" customHeight="1" x14ac:dyDescent="0.2">
      <c r="P3338" s="109"/>
      <c r="Q3338" s="109"/>
      <c r="S3338" s="109"/>
    </row>
    <row r="3339" spans="16:19" ht="15.75" customHeight="1" x14ac:dyDescent="0.2">
      <c r="P3339" s="109"/>
      <c r="Q3339" s="109"/>
      <c r="S3339" s="109"/>
    </row>
    <row r="3340" spans="16:19" ht="15.75" customHeight="1" x14ac:dyDescent="0.2">
      <c r="P3340" s="109"/>
      <c r="Q3340" s="109"/>
      <c r="S3340" s="109"/>
    </row>
    <row r="3341" spans="16:19" ht="15.75" customHeight="1" x14ac:dyDescent="0.2">
      <c r="P3341" s="109"/>
      <c r="Q3341" s="109"/>
      <c r="S3341" s="109"/>
    </row>
    <row r="3342" spans="16:19" ht="15.75" customHeight="1" x14ac:dyDescent="0.2">
      <c r="P3342" s="109"/>
      <c r="Q3342" s="109"/>
      <c r="S3342" s="109"/>
    </row>
    <row r="3343" spans="16:19" ht="15.75" customHeight="1" x14ac:dyDescent="0.2">
      <c r="P3343" s="109"/>
      <c r="Q3343" s="109"/>
      <c r="S3343" s="109"/>
    </row>
    <row r="3344" spans="16:19" ht="15.75" customHeight="1" x14ac:dyDescent="0.2">
      <c r="P3344" s="109"/>
      <c r="Q3344" s="109"/>
      <c r="S3344" s="109"/>
    </row>
    <row r="3345" spans="16:19" ht="15.75" customHeight="1" x14ac:dyDescent="0.2">
      <c r="P3345" s="109"/>
      <c r="Q3345" s="109"/>
      <c r="S3345" s="109"/>
    </row>
    <row r="3346" spans="16:19" ht="15.75" customHeight="1" x14ac:dyDescent="0.2">
      <c r="P3346" s="109"/>
      <c r="Q3346" s="109"/>
      <c r="S3346" s="109"/>
    </row>
    <row r="3347" spans="16:19" ht="15.75" customHeight="1" x14ac:dyDescent="0.2">
      <c r="P3347" s="109"/>
      <c r="Q3347" s="109"/>
      <c r="S3347" s="109"/>
    </row>
    <row r="3348" spans="16:19" ht="15.75" customHeight="1" x14ac:dyDescent="0.2">
      <c r="P3348" s="109"/>
      <c r="Q3348" s="109"/>
      <c r="S3348" s="109"/>
    </row>
    <row r="3349" spans="16:19" ht="15.75" customHeight="1" x14ac:dyDescent="0.2">
      <c r="P3349" s="109"/>
      <c r="Q3349" s="109"/>
      <c r="S3349" s="109"/>
    </row>
    <row r="3350" spans="16:19" ht="15.75" customHeight="1" x14ac:dyDescent="0.2">
      <c r="P3350" s="109"/>
      <c r="Q3350" s="109"/>
      <c r="S3350" s="109"/>
    </row>
    <row r="3351" spans="16:19" ht="15.75" customHeight="1" x14ac:dyDescent="0.2">
      <c r="P3351" s="109"/>
      <c r="Q3351" s="109"/>
      <c r="S3351" s="109"/>
    </row>
    <row r="3352" spans="16:19" ht="15.75" customHeight="1" x14ac:dyDescent="0.2">
      <c r="P3352" s="109"/>
      <c r="Q3352" s="109"/>
      <c r="S3352" s="109"/>
    </row>
    <row r="3353" spans="16:19" ht="15.75" customHeight="1" x14ac:dyDescent="0.2">
      <c r="P3353" s="109"/>
      <c r="Q3353" s="109"/>
      <c r="S3353" s="109"/>
    </row>
    <row r="3354" spans="16:19" ht="15.75" customHeight="1" x14ac:dyDescent="0.2">
      <c r="P3354" s="109"/>
      <c r="Q3354" s="109"/>
      <c r="S3354" s="109"/>
    </row>
    <row r="3355" spans="16:19" ht="15.75" customHeight="1" x14ac:dyDescent="0.2">
      <c r="P3355" s="109"/>
      <c r="Q3355" s="109"/>
      <c r="S3355" s="109"/>
    </row>
    <row r="3356" spans="16:19" ht="15.75" customHeight="1" x14ac:dyDescent="0.2">
      <c r="P3356" s="109"/>
      <c r="Q3356" s="109"/>
      <c r="S3356" s="109"/>
    </row>
    <row r="3357" spans="16:19" ht="15.75" customHeight="1" x14ac:dyDescent="0.2">
      <c r="P3357" s="109"/>
      <c r="Q3357" s="109"/>
      <c r="S3357" s="109"/>
    </row>
    <row r="3358" spans="16:19" ht="15.75" customHeight="1" x14ac:dyDescent="0.2">
      <c r="P3358" s="109"/>
      <c r="Q3358" s="109"/>
      <c r="S3358" s="109"/>
    </row>
    <row r="3359" spans="16:19" ht="15.75" customHeight="1" x14ac:dyDescent="0.2">
      <c r="P3359" s="109"/>
      <c r="Q3359" s="109"/>
      <c r="S3359" s="109"/>
    </row>
    <row r="3360" spans="16:19" ht="15.75" customHeight="1" x14ac:dyDescent="0.2">
      <c r="P3360" s="109"/>
      <c r="Q3360" s="109"/>
      <c r="S3360" s="109"/>
    </row>
    <row r="3361" spans="16:19" ht="15.75" customHeight="1" x14ac:dyDescent="0.2">
      <c r="P3361" s="109"/>
      <c r="Q3361" s="109"/>
      <c r="S3361" s="109"/>
    </row>
    <row r="3362" spans="16:19" ht="15.75" customHeight="1" x14ac:dyDescent="0.2">
      <c r="P3362" s="109"/>
      <c r="Q3362" s="109"/>
      <c r="S3362" s="109"/>
    </row>
    <row r="3363" spans="16:19" ht="15.75" customHeight="1" x14ac:dyDescent="0.2">
      <c r="P3363" s="109"/>
      <c r="Q3363" s="109"/>
      <c r="S3363" s="109"/>
    </row>
    <row r="3364" spans="16:19" ht="15.75" customHeight="1" x14ac:dyDescent="0.2">
      <c r="P3364" s="109"/>
      <c r="Q3364" s="109"/>
      <c r="S3364" s="109"/>
    </row>
    <row r="3365" spans="16:19" ht="15.75" customHeight="1" x14ac:dyDescent="0.2">
      <c r="P3365" s="109"/>
      <c r="Q3365" s="109"/>
      <c r="S3365" s="109"/>
    </row>
    <row r="3366" spans="16:19" ht="15.75" customHeight="1" x14ac:dyDescent="0.2">
      <c r="P3366" s="109"/>
      <c r="Q3366" s="109"/>
      <c r="S3366" s="109"/>
    </row>
    <row r="3367" spans="16:19" ht="15.75" customHeight="1" x14ac:dyDescent="0.2">
      <c r="P3367" s="109"/>
      <c r="Q3367" s="109"/>
      <c r="S3367" s="109"/>
    </row>
    <row r="3368" spans="16:19" ht="15.75" customHeight="1" x14ac:dyDescent="0.2">
      <c r="P3368" s="109"/>
      <c r="Q3368" s="109"/>
      <c r="S3368" s="109"/>
    </row>
    <row r="3369" spans="16:19" ht="15.75" customHeight="1" x14ac:dyDescent="0.2">
      <c r="P3369" s="109"/>
      <c r="Q3369" s="109"/>
      <c r="S3369" s="109"/>
    </row>
    <row r="3370" spans="16:19" ht="15.75" customHeight="1" x14ac:dyDescent="0.2">
      <c r="P3370" s="109"/>
      <c r="Q3370" s="109"/>
      <c r="S3370" s="109"/>
    </row>
    <row r="3371" spans="16:19" ht="15.75" customHeight="1" x14ac:dyDescent="0.2">
      <c r="P3371" s="109"/>
      <c r="Q3371" s="109"/>
      <c r="S3371" s="109"/>
    </row>
    <row r="3372" spans="16:19" ht="15.75" customHeight="1" x14ac:dyDescent="0.2">
      <c r="P3372" s="109"/>
      <c r="Q3372" s="109"/>
      <c r="S3372" s="109"/>
    </row>
    <row r="3373" spans="16:19" ht="15.75" customHeight="1" x14ac:dyDescent="0.2">
      <c r="P3373" s="109"/>
      <c r="Q3373" s="109"/>
      <c r="S3373" s="109"/>
    </row>
    <row r="3374" spans="16:19" ht="15.75" customHeight="1" x14ac:dyDescent="0.2">
      <c r="P3374" s="109"/>
      <c r="Q3374" s="109"/>
      <c r="S3374" s="109"/>
    </row>
    <row r="3375" spans="16:19" ht="15.75" customHeight="1" x14ac:dyDescent="0.2">
      <c r="P3375" s="109"/>
      <c r="Q3375" s="109"/>
      <c r="S3375" s="109"/>
    </row>
    <row r="3376" spans="16:19" ht="15.75" customHeight="1" x14ac:dyDescent="0.2">
      <c r="P3376" s="109"/>
      <c r="Q3376" s="109"/>
      <c r="S3376" s="109"/>
    </row>
    <row r="3377" spans="16:19" ht="15.75" customHeight="1" x14ac:dyDescent="0.2">
      <c r="P3377" s="109"/>
      <c r="Q3377" s="109"/>
      <c r="S3377" s="109"/>
    </row>
    <row r="3378" spans="16:19" ht="15.75" customHeight="1" x14ac:dyDescent="0.2">
      <c r="P3378" s="109"/>
      <c r="Q3378" s="109"/>
      <c r="S3378" s="109"/>
    </row>
    <row r="3379" spans="16:19" ht="15.75" customHeight="1" x14ac:dyDescent="0.2">
      <c r="P3379" s="109"/>
      <c r="Q3379" s="109"/>
      <c r="S3379" s="109"/>
    </row>
    <row r="3380" spans="16:19" ht="15.75" customHeight="1" x14ac:dyDescent="0.2">
      <c r="P3380" s="109"/>
      <c r="Q3380" s="109"/>
      <c r="S3380" s="109"/>
    </row>
    <row r="3381" spans="16:19" ht="15.75" customHeight="1" x14ac:dyDescent="0.2">
      <c r="P3381" s="109"/>
      <c r="Q3381" s="109"/>
      <c r="S3381" s="109"/>
    </row>
    <row r="3382" spans="16:19" ht="15.75" customHeight="1" x14ac:dyDescent="0.2">
      <c r="P3382" s="109"/>
      <c r="Q3382" s="109"/>
      <c r="S3382" s="109"/>
    </row>
    <row r="3383" spans="16:19" ht="15.75" customHeight="1" x14ac:dyDescent="0.2">
      <c r="P3383" s="109"/>
      <c r="Q3383" s="109"/>
      <c r="S3383" s="109"/>
    </row>
    <row r="3384" spans="16:19" ht="15.75" customHeight="1" x14ac:dyDescent="0.2">
      <c r="P3384" s="109"/>
      <c r="Q3384" s="109"/>
      <c r="S3384" s="109"/>
    </row>
    <row r="3385" spans="16:19" ht="15.75" customHeight="1" x14ac:dyDescent="0.2">
      <c r="P3385" s="109"/>
      <c r="Q3385" s="109"/>
      <c r="S3385" s="109"/>
    </row>
    <row r="3386" spans="16:19" ht="15.75" customHeight="1" x14ac:dyDescent="0.2">
      <c r="P3386" s="109"/>
      <c r="Q3386" s="109"/>
      <c r="S3386" s="109"/>
    </row>
    <row r="3387" spans="16:19" ht="15.75" customHeight="1" x14ac:dyDescent="0.2">
      <c r="P3387" s="109"/>
      <c r="Q3387" s="109"/>
      <c r="S3387" s="109"/>
    </row>
    <row r="3388" spans="16:19" ht="15.75" customHeight="1" x14ac:dyDescent="0.2">
      <c r="P3388" s="109"/>
      <c r="Q3388" s="109"/>
      <c r="S3388" s="109"/>
    </row>
    <row r="3389" spans="16:19" ht="15.75" customHeight="1" x14ac:dyDescent="0.2">
      <c r="P3389" s="109"/>
      <c r="Q3389" s="109"/>
      <c r="S3389" s="109"/>
    </row>
    <row r="3390" spans="16:19" ht="15.75" customHeight="1" x14ac:dyDescent="0.2">
      <c r="P3390" s="109"/>
      <c r="Q3390" s="109"/>
      <c r="S3390" s="109"/>
    </row>
    <row r="3391" spans="16:19" ht="15.75" customHeight="1" x14ac:dyDescent="0.2">
      <c r="P3391" s="109"/>
      <c r="Q3391" s="109"/>
      <c r="S3391" s="109"/>
    </row>
    <row r="3392" spans="16:19" ht="15.75" customHeight="1" x14ac:dyDescent="0.2">
      <c r="P3392" s="109"/>
      <c r="Q3392" s="109"/>
      <c r="S3392" s="109"/>
    </row>
    <row r="3393" spans="16:19" ht="15.75" customHeight="1" x14ac:dyDescent="0.2">
      <c r="P3393" s="109"/>
      <c r="Q3393" s="109"/>
      <c r="S3393" s="109"/>
    </row>
    <row r="3394" spans="16:19" ht="15.75" customHeight="1" x14ac:dyDescent="0.2">
      <c r="P3394" s="109"/>
      <c r="Q3394" s="109"/>
      <c r="S3394" s="109"/>
    </row>
    <row r="3395" spans="16:19" ht="15.75" customHeight="1" x14ac:dyDescent="0.2">
      <c r="P3395" s="109"/>
      <c r="Q3395" s="109"/>
      <c r="S3395" s="109"/>
    </row>
    <row r="3396" spans="16:19" ht="15.75" customHeight="1" x14ac:dyDescent="0.2">
      <c r="P3396" s="109"/>
      <c r="Q3396" s="109"/>
      <c r="S3396" s="109"/>
    </row>
    <row r="3397" spans="16:19" ht="15.75" customHeight="1" x14ac:dyDescent="0.2">
      <c r="P3397" s="109"/>
      <c r="Q3397" s="109"/>
      <c r="S3397" s="109"/>
    </row>
    <row r="3398" spans="16:19" ht="15.75" customHeight="1" x14ac:dyDescent="0.2">
      <c r="P3398" s="109"/>
      <c r="Q3398" s="109"/>
      <c r="S3398" s="109"/>
    </row>
    <row r="3399" spans="16:19" ht="15.75" customHeight="1" x14ac:dyDescent="0.2">
      <c r="P3399" s="109"/>
      <c r="Q3399" s="109"/>
      <c r="S3399" s="109"/>
    </row>
    <row r="3400" spans="16:19" ht="15.75" customHeight="1" x14ac:dyDescent="0.2">
      <c r="P3400" s="109"/>
      <c r="Q3400" s="109"/>
      <c r="S3400" s="109"/>
    </row>
    <row r="3401" spans="16:19" ht="15.75" customHeight="1" x14ac:dyDescent="0.2">
      <c r="P3401" s="109"/>
      <c r="Q3401" s="109"/>
      <c r="S3401" s="109"/>
    </row>
    <row r="3402" spans="16:19" ht="15.75" customHeight="1" x14ac:dyDescent="0.2">
      <c r="P3402" s="109"/>
      <c r="Q3402" s="109"/>
      <c r="S3402" s="109"/>
    </row>
    <row r="3403" spans="16:19" ht="15.75" customHeight="1" x14ac:dyDescent="0.2">
      <c r="P3403" s="109"/>
      <c r="Q3403" s="109"/>
      <c r="S3403" s="109"/>
    </row>
    <row r="3404" spans="16:19" ht="15.75" customHeight="1" x14ac:dyDescent="0.2">
      <c r="P3404" s="109"/>
      <c r="Q3404" s="109"/>
      <c r="S3404" s="109"/>
    </row>
    <row r="3405" spans="16:19" ht="15.75" customHeight="1" x14ac:dyDescent="0.2">
      <c r="P3405" s="109"/>
      <c r="Q3405" s="109"/>
      <c r="S3405" s="109"/>
    </row>
    <row r="3406" spans="16:19" ht="15.75" customHeight="1" x14ac:dyDescent="0.2">
      <c r="P3406" s="109"/>
      <c r="Q3406" s="109"/>
      <c r="S3406" s="109"/>
    </row>
    <row r="3407" spans="16:19" ht="15.75" customHeight="1" x14ac:dyDescent="0.2">
      <c r="P3407" s="109"/>
      <c r="Q3407" s="109"/>
      <c r="S3407" s="109"/>
    </row>
    <row r="3408" spans="16:19" ht="15.75" customHeight="1" x14ac:dyDescent="0.2">
      <c r="P3408" s="109"/>
      <c r="Q3408" s="109"/>
      <c r="S3408" s="109"/>
    </row>
    <row r="3409" spans="16:19" ht="15.75" customHeight="1" x14ac:dyDescent="0.2">
      <c r="P3409" s="109"/>
      <c r="Q3409" s="109"/>
      <c r="S3409" s="109"/>
    </row>
    <row r="3410" spans="16:19" ht="15.75" customHeight="1" x14ac:dyDescent="0.2">
      <c r="P3410" s="109"/>
      <c r="Q3410" s="109"/>
      <c r="S3410" s="109"/>
    </row>
    <row r="3411" spans="16:19" ht="15.75" customHeight="1" x14ac:dyDescent="0.2">
      <c r="P3411" s="109"/>
      <c r="Q3411" s="109"/>
      <c r="S3411" s="109"/>
    </row>
    <row r="3412" spans="16:19" ht="15.75" customHeight="1" x14ac:dyDescent="0.2">
      <c r="P3412" s="109"/>
      <c r="Q3412" s="109"/>
      <c r="S3412" s="109"/>
    </row>
    <row r="3413" spans="16:19" ht="15.75" customHeight="1" x14ac:dyDescent="0.2">
      <c r="P3413" s="109"/>
      <c r="Q3413" s="109"/>
      <c r="S3413" s="109"/>
    </row>
    <row r="3414" spans="16:19" ht="15.75" customHeight="1" x14ac:dyDescent="0.2">
      <c r="P3414" s="109"/>
      <c r="Q3414" s="109"/>
      <c r="S3414" s="109"/>
    </row>
    <row r="3415" spans="16:19" ht="15.75" customHeight="1" x14ac:dyDescent="0.2">
      <c r="P3415" s="109"/>
      <c r="Q3415" s="109"/>
      <c r="S3415" s="109"/>
    </row>
    <row r="3416" spans="16:19" ht="15.75" customHeight="1" x14ac:dyDescent="0.2">
      <c r="P3416" s="109"/>
      <c r="Q3416" s="109"/>
      <c r="S3416" s="109"/>
    </row>
    <row r="3417" spans="16:19" ht="15.75" customHeight="1" x14ac:dyDescent="0.2">
      <c r="P3417" s="109"/>
      <c r="Q3417" s="109"/>
      <c r="S3417" s="109"/>
    </row>
    <row r="3418" spans="16:19" ht="15.75" customHeight="1" x14ac:dyDescent="0.2">
      <c r="P3418" s="109"/>
      <c r="Q3418" s="109"/>
      <c r="S3418" s="109"/>
    </row>
    <row r="3419" spans="16:19" ht="15.75" customHeight="1" x14ac:dyDescent="0.2">
      <c r="P3419" s="109"/>
      <c r="Q3419" s="109"/>
      <c r="S3419" s="109"/>
    </row>
    <row r="3420" spans="16:19" ht="15.75" customHeight="1" x14ac:dyDescent="0.2">
      <c r="P3420" s="109"/>
      <c r="Q3420" s="109"/>
      <c r="S3420" s="109"/>
    </row>
    <row r="3421" spans="16:19" ht="15.75" customHeight="1" x14ac:dyDescent="0.2">
      <c r="P3421" s="109"/>
      <c r="Q3421" s="109"/>
      <c r="S3421" s="109"/>
    </row>
    <row r="3422" spans="16:19" ht="15.75" customHeight="1" x14ac:dyDescent="0.2">
      <c r="P3422" s="109"/>
      <c r="Q3422" s="109"/>
      <c r="S3422" s="109"/>
    </row>
    <row r="3423" spans="16:19" ht="15.75" customHeight="1" x14ac:dyDescent="0.2">
      <c r="P3423" s="109"/>
      <c r="Q3423" s="109"/>
      <c r="S3423" s="109"/>
    </row>
    <row r="3424" spans="16:19" ht="15.75" customHeight="1" x14ac:dyDescent="0.2">
      <c r="P3424" s="109"/>
      <c r="Q3424" s="109"/>
      <c r="S3424" s="109"/>
    </row>
    <row r="3425" spans="16:19" ht="15.75" customHeight="1" x14ac:dyDescent="0.2">
      <c r="P3425" s="109"/>
      <c r="Q3425" s="109"/>
      <c r="S3425" s="109"/>
    </row>
    <row r="3426" spans="16:19" ht="15.75" customHeight="1" x14ac:dyDescent="0.2">
      <c r="P3426" s="109"/>
      <c r="Q3426" s="109"/>
      <c r="S3426" s="109"/>
    </row>
    <row r="3427" spans="16:19" ht="15.75" customHeight="1" x14ac:dyDescent="0.2">
      <c r="P3427" s="109"/>
      <c r="Q3427" s="109"/>
      <c r="S3427" s="109"/>
    </row>
    <row r="3428" spans="16:19" ht="15.75" customHeight="1" x14ac:dyDescent="0.2">
      <c r="P3428" s="109"/>
      <c r="Q3428" s="109"/>
      <c r="S3428" s="109"/>
    </row>
    <row r="3429" spans="16:19" ht="15.75" customHeight="1" x14ac:dyDescent="0.2">
      <c r="P3429" s="109"/>
      <c r="Q3429" s="109"/>
      <c r="S3429" s="109"/>
    </row>
    <row r="3430" spans="16:19" ht="15.75" customHeight="1" x14ac:dyDescent="0.2">
      <c r="P3430" s="109"/>
      <c r="Q3430" s="109"/>
      <c r="S3430" s="109"/>
    </row>
    <row r="3431" spans="16:19" ht="15.75" customHeight="1" x14ac:dyDescent="0.2">
      <c r="P3431" s="109"/>
      <c r="Q3431" s="109"/>
      <c r="S3431" s="109"/>
    </row>
    <row r="3432" spans="16:19" ht="15.75" customHeight="1" x14ac:dyDescent="0.2">
      <c r="P3432" s="109"/>
      <c r="Q3432" s="109"/>
      <c r="S3432" s="109"/>
    </row>
    <row r="3433" spans="16:19" ht="15.75" customHeight="1" x14ac:dyDescent="0.2">
      <c r="P3433" s="109"/>
      <c r="Q3433" s="109"/>
      <c r="S3433" s="109"/>
    </row>
    <row r="3434" spans="16:19" ht="15.75" customHeight="1" x14ac:dyDescent="0.2">
      <c r="P3434" s="109"/>
      <c r="Q3434" s="109"/>
      <c r="S3434" s="109"/>
    </row>
    <row r="3435" spans="16:19" ht="15.75" customHeight="1" x14ac:dyDescent="0.2">
      <c r="P3435" s="109"/>
      <c r="Q3435" s="109"/>
      <c r="S3435" s="109"/>
    </row>
    <row r="3436" spans="16:19" ht="15.75" customHeight="1" x14ac:dyDescent="0.2">
      <c r="P3436" s="109"/>
      <c r="Q3436" s="109"/>
      <c r="S3436" s="109"/>
    </row>
    <row r="3437" spans="16:19" ht="15.75" customHeight="1" x14ac:dyDescent="0.2">
      <c r="P3437" s="109"/>
      <c r="Q3437" s="109"/>
      <c r="S3437" s="109"/>
    </row>
    <row r="3438" spans="16:19" ht="15.75" customHeight="1" x14ac:dyDescent="0.2">
      <c r="P3438" s="109"/>
      <c r="Q3438" s="109"/>
      <c r="S3438" s="109"/>
    </row>
    <row r="3439" spans="16:19" ht="15.75" customHeight="1" x14ac:dyDescent="0.2">
      <c r="P3439" s="109"/>
      <c r="Q3439" s="109"/>
      <c r="S3439" s="109"/>
    </row>
    <row r="3440" spans="16:19" ht="15.75" customHeight="1" x14ac:dyDescent="0.2">
      <c r="P3440" s="109"/>
      <c r="Q3440" s="109"/>
      <c r="S3440" s="109"/>
    </row>
    <row r="3441" spans="16:19" ht="15.75" customHeight="1" x14ac:dyDescent="0.2">
      <c r="P3441" s="109"/>
      <c r="Q3441" s="109"/>
      <c r="S3441" s="109"/>
    </row>
    <row r="3442" spans="16:19" ht="15.75" customHeight="1" x14ac:dyDescent="0.2">
      <c r="P3442" s="109"/>
      <c r="Q3442" s="109"/>
      <c r="S3442" s="109"/>
    </row>
    <row r="3443" spans="16:19" ht="15.75" customHeight="1" x14ac:dyDescent="0.2">
      <c r="P3443" s="109"/>
      <c r="Q3443" s="109"/>
      <c r="S3443" s="109"/>
    </row>
    <row r="3444" spans="16:19" ht="15.75" customHeight="1" x14ac:dyDescent="0.2">
      <c r="P3444" s="109"/>
      <c r="Q3444" s="109"/>
      <c r="S3444" s="109"/>
    </row>
    <row r="3445" spans="16:19" ht="15.75" customHeight="1" x14ac:dyDescent="0.2">
      <c r="P3445" s="109"/>
      <c r="Q3445" s="109"/>
      <c r="S3445" s="109"/>
    </row>
    <row r="3446" spans="16:19" ht="15.75" customHeight="1" x14ac:dyDescent="0.2">
      <c r="P3446" s="109"/>
      <c r="Q3446" s="109"/>
      <c r="S3446" s="109"/>
    </row>
    <row r="3447" spans="16:19" ht="15.75" customHeight="1" x14ac:dyDescent="0.2">
      <c r="P3447" s="109"/>
      <c r="Q3447" s="109"/>
      <c r="S3447" s="109"/>
    </row>
    <row r="3448" spans="16:19" ht="15.75" customHeight="1" x14ac:dyDescent="0.2">
      <c r="P3448" s="109"/>
      <c r="Q3448" s="109"/>
      <c r="S3448" s="109"/>
    </row>
    <row r="3449" spans="16:19" ht="15.75" customHeight="1" x14ac:dyDescent="0.2">
      <c r="P3449" s="109"/>
      <c r="Q3449" s="109"/>
      <c r="S3449" s="109"/>
    </row>
    <row r="3450" spans="16:19" ht="15.75" customHeight="1" x14ac:dyDescent="0.2">
      <c r="P3450" s="109"/>
      <c r="Q3450" s="109"/>
      <c r="S3450" s="109"/>
    </row>
    <row r="3451" spans="16:19" ht="15.75" customHeight="1" x14ac:dyDescent="0.2">
      <c r="P3451" s="109"/>
      <c r="Q3451" s="109"/>
      <c r="S3451" s="109"/>
    </row>
    <row r="3452" spans="16:19" ht="15.75" customHeight="1" x14ac:dyDescent="0.2">
      <c r="P3452" s="109"/>
      <c r="Q3452" s="109"/>
      <c r="S3452" s="109"/>
    </row>
    <row r="3453" spans="16:19" ht="15.75" customHeight="1" x14ac:dyDescent="0.2">
      <c r="P3453" s="109"/>
      <c r="Q3453" s="109"/>
      <c r="S3453" s="109"/>
    </row>
    <row r="3454" spans="16:19" ht="15.75" customHeight="1" x14ac:dyDescent="0.2">
      <c r="P3454" s="109"/>
      <c r="Q3454" s="109"/>
      <c r="S3454" s="109"/>
    </row>
    <row r="3455" spans="16:19" ht="15.75" customHeight="1" x14ac:dyDescent="0.2">
      <c r="P3455" s="109"/>
      <c r="Q3455" s="109"/>
      <c r="S3455" s="109"/>
    </row>
    <row r="3456" spans="16:19" ht="15.75" customHeight="1" x14ac:dyDescent="0.2">
      <c r="P3456" s="109"/>
      <c r="Q3456" s="109"/>
      <c r="S3456" s="109"/>
    </row>
    <row r="3457" spans="16:19" ht="15.75" customHeight="1" x14ac:dyDescent="0.2">
      <c r="P3457" s="109"/>
      <c r="Q3457" s="109"/>
      <c r="S3457" s="109"/>
    </row>
    <row r="3458" spans="16:19" ht="15.75" customHeight="1" x14ac:dyDescent="0.2">
      <c r="P3458" s="109"/>
      <c r="Q3458" s="109"/>
      <c r="S3458" s="109"/>
    </row>
    <row r="3459" spans="16:19" ht="15.75" customHeight="1" x14ac:dyDescent="0.2">
      <c r="P3459" s="109"/>
      <c r="Q3459" s="109"/>
      <c r="S3459" s="109"/>
    </row>
    <row r="3460" spans="16:19" ht="15.75" customHeight="1" x14ac:dyDescent="0.2">
      <c r="P3460" s="109"/>
      <c r="Q3460" s="109"/>
      <c r="S3460" s="109"/>
    </row>
    <row r="3461" spans="16:19" ht="15.75" customHeight="1" x14ac:dyDescent="0.2">
      <c r="P3461" s="109"/>
      <c r="Q3461" s="109"/>
      <c r="S3461" s="109"/>
    </row>
    <row r="3462" spans="16:19" ht="15.75" customHeight="1" x14ac:dyDescent="0.2">
      <c r="P3462" s="109"/>
      <c r="Q3462" s="109"/>
      <c r="S3462" s="109"/>
    </row>
    <row r="3463" spans="16:19" ht="15.75" customHeight="1" x14ac:dyDescent="0.2">
      <c r="P3463" s="109"/>
      <c r="Q3463" s="109"/>
      <c r="S3463" s="109"/>
    </row>
    <row r="3464" spans="16:19" ht="15.75" customHeight="1" x14ac:dyDescent="0.2">
      <c r="P3464" s="109"/>
      <c r="Q3464" s="109"/>
      <c r="S3464" s="109"/>
    </row>
    <row r="3465" spans="16:19" ht="15.75" customHeight="1" x14ac:dyDescent="0.2">
      <c r="P3465" s="109"/>
      <c r="Q3465" s="109"/>
      <c r="S3465" s="109"/>
    </row>
    <row r="3466" spans="16:19" ht="15.75" customHeight="1" x14ac:dyDescent="0.2">
      <c r="P3466" s="109"/>
      <c r="Q3466" s="109"/>
      <c r="S3466" s="109"/>
    </row>
    <row r="3467" spans="16:19" ht="15.75" customHeight="1" x14ac:dyDescent="0.2">
      <c r="P3467" s="109"/>
      <c r="Q3467" s="109"/>
      <c r="S3467" s="109"/>
    </row>
    <row r="3468" spans="16:19" ht="15.75" customHeight="1" x14ac:dyDescent="0.2">
      <c r="P3468" s="109"/>
      <c r="Q3468" s="109"/>
      <c r="S3468" s="109"/>
    </row>
    <row r="3469" spans="16:19" ht="15.75" customHeight="1" x14ac:dyDescent="0.2">
      <c r="P3469" s="109"/>
      <c r="Q3469" s="109"/>
      <c r="S3469" s="109"/>
    </row>
    <row r="3470" spans="16:19" ht="15.75" customHeight="1" x14ac:dyDescent="0.2">
      <c r="P3470" s="109"/>
      <c r="Q3470" s="109"/>
      <c r="S3470" s="109"/>
    </row>
    <row r="3471" spans="16:19" ht="15.75" customHeight="1" x14ac:dyDescent="0.2">
      <c r="P3471" s="109"/>
      <c r="Q3471" s="109"/>
      <c r="S3471" s="109"/>
    </row>
    <row r="3472" spans="16:19" ht="15.75" customHeight="1" x14ac:dyDescent="0.2">
      <c r="P3472" s="109"/>
      <c r="Q3472" s="109"/>
      <c r="S3472" s="109"/>
    </row>
    <row r="3473" spans="16:19" ht="15.75" customHeight="1" x14ac:dyDescent="0.2">
      <c r="P3473" s="109"/>
      <c r="Q3473" s="109"/>
      <c r="S3473" s="109"/>
    </row>
    <row r="3474" spans="16:19" ht="15.75" customHeight="1" x14ac:dyDescent="0.2">
      <c r="P3474" s="109"/>
      <c r="Q3474" s="109"/>
      <c r="S3474" s="109"/>
    </row>
    <row r="3475" spans="16:19" ht="15.75" customHeight="1" x14ac:dyDescent="0.2">
      <c r="P3475" s="109"/>
      <c r="Q3475" s="109"/>
      <c r="S3475" s="109"/>
    </row>
    <row r="3476" spans="16:19" ht="15.75" customHeight="1" x14ac:dyDescent="0.2">
      <c r="P3476" s="109"/>
      <c r="Q3476" s="109"/>
      <c r="S3476" s="109"/>
    </row>
    <row r="3477" spans="16:19" ht="15.75" customHeight="1" x14ac:dyDescent="0.2">
      <c r="P3477" s="109"/>
      <c r="Q3477" s="109"/>
      <c r="S3477" s="109"/>
    </row>
    <row r="3478" spans="16:19" ht="15.75" customHeight="1" x14ac:dyDescent="0.2">
      <c r="P3478" s="109"/>
      <c r="Q3478" s="109"/>
      <c r="S3478" s="109"/>
    </row>
    <row r="3479" spans="16:19" ht="15.75" customHeight="1" x14ac:dyDescent="0.2">
      <c r="P3479" s="109"/>
      <c r="Q3479" s="109"/>
      <c r="S3479" s="109"/>
    </row>
    <row r="3480" spans="16:19" ht="15.75" customHeight="1" x14ac:dyDescent="0.2">
      <c r="P3480" s="109"/>
      <c r="Q3480" s="109"/>
      <c r="S3480" s="109"/>
    </row>
    <row r="3481" spans="16:19" ht="15.75" customHeight="1" x14ac:dyDescent="0.2">
      <c r="P3481" s="109"/>
      <c r="Q3481" s="109"/>
      <c r="S3481" s="109"/>
    </row>
    <row r="3482" spans="16:19" ht="15.75" customHeight="1" x14ac:dyDescent="0.2">
      <c r="P3482" s="109"/>
      <c r="Q3482" s="109"/>
      <c r="S3482" s="109"/>
    </row>
    <row r="3483" spans="16:19" ht="15.75" customHeight="1" x14ac:dyDescent="0.2">
      <c r="P3483" s="109"/>
      <c r="Q3483" s="109"/>
      <c r="S3483" s="109"/>
    </row>
    <row r="3484" spans="16:19" ht="15.75" customHeight="1" x14ac:dyDescent="0.2">
      <c r="P3484" s="109"/>
      <c r="Q3484" s="109"/>
      <c r="S3484" s="109"/>
    </row>
    <row r="3485" spans="16:19" ht="15.75" customHeight="1" x14ac:dyDescent="0.2">
      <c r="P3485" s="109"/>
      <c r="Q3485" s="109"/>
      <c r="S3485" s="109"/>
    </row>
    <row r="3486" spans="16:19" ht="15.75" customHeight="1" x14ac:dyDescent="0.2">
      <c r="P3486" s="109"/>
      <c r="Q3486" s="109"/>
      <c r="S3486" s="109"/>
    </row>
    <row r="3487" spans="16:19" ht="15.75" customHeight="1" x14ac:dyDescent="0.2">
      <c r="P3487" s="109"/>
      <c r="Q3487" s="109"/>
      <c r="S3487" s="109"/>
    </row>
    <row r="3488" spans="16:19" ht="15.75" customHeight="1" x14ac:dyDescent="0.2">
      <c r="P3488" s="109"/>
      <c r="Q3488" s="109"/>
      <c r="S3488" s="109"/>
    </row>
    <row r="3489" spans="16:19" ht="15.75" customHeight="1" x14ac:dyDescent="0.2">
      <c r="P3489" s="109"/>
      <c r="Q3489" s="109"/>
      <c r="S3489" s="109"/>
    </row>
    <row r="3490" spans="16:19" ht="15.75" customHeight="1" x14ac:dyDescent="0.2">
      <c r="P3490" s="109"/>
      <c r="Q3490" s="109"/>
      <c r="S3490" s="109"/>
    </row>
    <row r="3491" spans="16:19" ht="15.75" customHeight="1" x14ac:dyDescent="0.2">
      <c r="P3491" s="109"/>
      <c r="Q3491" s="109"/>
      <c r="S3491" s="109"/>
    </row>
    <row r="3492" spans="16:19" ht="15.75" customHeight="1" x14ac:dyDescent="0.2">
      <c r="P3492" s="109"/>
      <c r="Q3492" s="109"/>
      <c r="S3492" s="109"/>
    </row>
    <row r="3493" spans="16:19" ht="15.75" customHeight="1" x14ac:dyDescent="0.2">
      <c r="P3493" s="109"/>
      <c r="Q3493" s="109"/>
      <c r="S3493" s="109"/>
    </row>
    <row r="3494" spans="16:19" ht="15.75" customHeight="1" x14ac:dyDescent="0.2">
      <c r="P3494" s="109"/>
      <c r="Q3494" s="109"/>
      <c r="S3494" s="109"/>
    </row>
    <row r="3495" spans="16:19" ht="15.75" customHeight="1" x14ac:dyDescent="0.2">
      <c r="P3495" s="109"/>
      <c r="Q3495" s="109"/>
      <c r="S3495" s="109"/>
    </row>
    <row r="3496" spans="16:19" ht="15.75" customHeight="1" x14ac:dyDescent="0.2">
      <c r="P3496" s="109"/>
      <c r="Q3496" s="109"/>
      <c r="S3496" s="109"/>
    </row>
    <row r="3497" spans="16:19" ht="15.75" customHeight="1" x14ac:dyDescent="0.2">
      <c r="P3497" s="109"/>
      <c r="Q3497" s="109"/>
      <c r="S3497" s="109"/>
    </row>
    <row r="3498" spans="16:19" ht="15.75" customHeight="1" x14ac:dyDescent="0.2">
      <c r="P3498" s="109"/>
      <c r="Q3498" s="109"/>
      <c r="S3498" s="109"/>
    </row>
    <row r="3499" spans="16:19" ht="15.75" customHeight="1" x14ac:dyDescent="0.2">
      <c r="P3499" s="109"/>
      <c r="Q3499" s="109"/>
      <c r="S3499" s="109"/>
    </row>
    <row r="3500" spans="16:19" ht="15.75" customHeight="1" x14ac:dyDescent="0.2">
      <c r="P3500" s="109"/>
      <c r="Q3500" s="109"/>
      <c r="S3500" s="109"/>
    </row>
    <row r="3501" spans="16:19" ht="15.75" customHeight="1" x14ac:dyDescent="0.2">
      <c r="P3501" s="109"/>
      <c r="Q3501" s="109"/>
      <c r="S3501" s="109"/>
    </row>
    <row r="3502" spans="16:19" ht="15.75" customHeight="1" x14ac:dyDescent="0.2">
      <c r="P3502" s="109"/>
      <c r="Q3502" s="109"/>
      <c r="S3502" s="109"/>
    </row>
    <row r="3503" spans="16:19" ht="15.75" customHeight="1" x14ac:dyDescent="0.2">
      <c r="P3503" s="109"/>
      <c r="Q3503" s="109"/>
      <c r="S3503" s="109"/>
    </row>
    <row r="3504" spans="16:19" ht="15.75" customHeight="1" x14ac:dyDescent="0.2">
      <c r="P3504" s="109"/>
      <c r="Q3504" s="109"/>
      <c r="S3504" s="109"/>
    </row>
    <row r="3505" spans="16:19" ht="15.75" customHeight="1" x14ac:dyDescent="0.2">
      <c r="P3505" s="109"/>
      <c r="Q3505" s="109"/>
      <c r="S3505" s="109"/>
    </row>
    <row r="3506" spans="16:19" ht="15.75" customHeight="1" x14ac:dyDescent="0.2">
      <c r="P3506" s="109"/>
      <c r="Q3506" s="109"/>
      <c r="S3506" s="109"/>
    </row>
    <row r="3507" spans="16:19" ht="15.75" customHeight="1" x14ac:dyDescent="0.2">
      <c r="P3507" s="109"/>
      <c r="Q3507" s="109"/>
      <c r="S3507" s="109"/>
    </row>
    <row r="3508" spans="16:19" ht="15.75" customHeight="1" x14ac:dyDescent="0.2">
      <c r="P3508" s="109"/>
      <c r="Q3508" s="109"/>
      <c r="S3508" s="109"/>
    </row>
    <row r="3509" spans="16:19" ht="15.75" customHeight="1" x14ac:dyDescent="0.2">
      <c r="P3509" s="109"/>
      <c r="Q3509" s="109"/>
      <c r="S3509" s="109"/>
    </row>
    <row r="3510" spans="16:19" ht="15.75" customHeight="1" x14ac:dyDescent="0.2">
      <c r="P3510" s="109"/>
      <c r="Q3510" s="109"/>
      <c r="S3510" s="109"/>
    </row>
    <row r="3511" spans="16:19" ht="15.75" customHeight="1" x14ac:dyDescent="0.2">
      <c r="P3511" s="109"/>
      <c r="Q3511" s="109"/>
      <c r="S3511" s="109"/>
    </row>
    <row r="3512" spans="16:19" ht="15.75" customHeight="1" x14ac:dyDescent="0.2">
      <c r="P3512" s="109"/>
      <c r="Q3512" s="109"/>
      <c r="S3512" s="109"/>
    </row>
    <row r="3513" spans="16:19" ht="15.75" customHeight="1" x14ac:dyDescent="0.2">
      <c r="P3513" s="109"/>
      <c r="Q3513" s="109"/>
      <c r="S3513" s="109"/>
    </row>
    <row r="3514" spans="16:19" ht="15.75" customHeight="1" x14ac:dyDescent="0.2">
      <c r="P3514" s="109"/>
      <c r="Q3514" s="109"/>
      <c r="S3514" s="109"/>
    </row>
    <row r="3515" spans="16:19" ht="15.75" customHeight="1" x14ac:dyDescent="0.2">
      <c r="P3515" s="109"/>
      <c r="Q3515" s="109"/>
      <c r="S3515" s="109"/>
    </row>
    <row r="3516" spans="16:19" ht="15.75" customHeight="1" x14ac:dyDescent="0.2">
      <c r="P3516" s="109"/>
      <c r="Q3516" s="109"/>
      <c r="S3516" s="109"/>
    </row>
    <row r="3517" spans="16:19" ht="15.75" customHeight="1" x14ac:dyDescent="0.2">
      <c r="P3517" s="109"/>
      <c r="Q3517" s="109"/>
      <c r="S3517" s="109"/>
    </row>
    <row r="3518" spans="16:19" ht="15.75" customHeight="1" x14ac:dyDescent="0.2">
      <c r="P3518" s="109"/>
      <c r="Q3518" s="109"/>
      <c r="S3518" s="109"/>
    </row>
    <row r="3519" spans="16:19" ht="15.75" customHeight="1" x14ac:dyDescent="0.2">
      <c r="P3519" s="109"/>
      <c r="Q3519" s="109"/>
      <c r="S3519" s="109"/>
    </row>
    <row r="3520" spans="16:19" ht="15.75" customHeight="1" x14ac:dyDescent="0.2">
      <c r="P3520" s="109"/>
      <c r="Q3520" s="109"/>
      <c r="S3520" s="109"/>
    </row>
    <row r="3521" spans="16:19" ht="15.75" customHeight="1" x14ac:dyDescent="0.2">
      <c r="P3521" s="109"/>
      <c r="Q3521" s="109"/>
      <c r="S3521" s="109"/>
    </row>
    <row r="3522" spans="16:19" ht="15.75" customHeight="1" x14ac:dyDescent="0.2">
      <c r="P3522" s="109"/>
      <c r="Q3522" s="109"/>
      <c r="S3522" s="109"/>
    </row>
    <row r="3523" spans="16:19" ht="15.75" customHeight="1" x14ac:dyDescent="0.2">
      <c r="P3523" s="109"/>
      <c r="Q3523" s="109"/>
      <c r="S3523" s="109"/>
    </row>
    <row r="3524" spans="16:19" ht="15.75" customHeight="1" x14ac:dyDescent="0.2">
      <c r="P3524" s="109"/>
      <c r="Q3524" s="109"/>
      <c r="S3524" s="109"/>
    </row>
    <row r="3525" spans="16:19" ht="15.75" customHeight="1" x14ac:dyDescent="0.2">
      <c r="P3525" s="109"/>
      <c r="Q3525" s="109"/>
      <c r="S3525" s="109"/>
    </row>
    <row r="3526" spans="16:19" ht="15.75" customHeight="1" x14ac:dyDescent="0.2">
      <c r="P3526" s="109"/>
      <c r="Q3526" s="109"/>
      <c r="S3526" s="109"/>
    </row>
    <row r="3527" spans="16:19" ht="15.75" customHeight="1" x14ac:dyDescent="0.2">
      <c r="P3527" s="109"/>
      <c r="Q3527" s="109"/>
      <c r="S3527" s="109"/>
    </row>
    <row r="3528" spans="16:19" ht="15.75" customHeight="1" x14ac:dyDescent="0.2">
      <c r="P3528" s="109"/>
      <c r="Q3528" s="109"/>
      <c r="S3528" s="109"/>
    </row>
    <row r="3529" spans="16:19" ht="15.75" customHeight="1" x14ac:dyDescent="0.2">
      <c r="P3529" s="109"/>
      <c r="Q3529" s="109"/>
      <c r="S3529" s="109"/>
    </row>
    <row r="3530" spans="16:19" ht="15.75" customHeight="1" x14ac:dyDescent="0.2">
      <c r="P3530" s="109"/>
      <c r="Q3530" s="109"/>
      <c r="S3530" s="109"/>
    </row>
    <row r="3531" spans="16:19" ht="15.75" customHeight="1" x14ac:dyDescent="0.2">
      <c r="P3531" s="109"/>
      <c r="Q3531" s="109"/>
      <c r="S3531" s="109"/>
    </row>
    <row r="3532" spans="16:19" ht="15.75" customHeight="1" x14ac:dyDescent="0.2">
      <c r="P3532" s="109"/>
      <c r="Q3532" s="109"/>
      <c r="S3532" s="109"/>
    </row>
    <row r="3533" spans="16:19" ht="15.75" customHeight="1" x14ac:dyDescent="0.2">
      <c r="P3533" s="109"/>
      <c r="Q3533" s="109"/>
      <c r="S3533" s="109"/>
    </row>
    <row r="3534" spans="16:19" ht="15.75" customHeight="1" x14ac:dyDescent="0.2">
      <c r="P3534" s="109"/>
      <c r="Q3534" s="109"/>
      <c r="S3534" s="109"/>
    </row>
    <row r="3535" spans="16:19" ht="15.75" customHeight="1" x14ac:dyDescent="0.2">
      <c r="P3535" s="109"/>
      <c r="Q3535" s="109"/>
      <c r="S3535" s="109"/>
    </row>
    <row r="3536" spans="16:19" ht="15.75" customHeight="1" x14ac:dyDescent="0.2">
      <c r="P3536" s="109"/>
      <c r="Q3536" s="109"/>
      <c r="S3536" s="109"/>
    </row>
    <row r="3537" spans="16:19" ht="15.75" customHeight="1" x14ac:dyDescent="0.2">
      <c r="P3537" s="109"/>
      <c r="Q3537" s="109"/>
      <c r="S3537" s="109"/>
    </row>
    <row r="3538" spans="16:19" ht="15.75" customHeight="1" x14ac:dyDescent="0.2">
      <c r="P3538" s="109"/>
      <c r="Q3538" s="109"/>
      <c r="S3538" s="109"/>
    </row>
    <row r="3539" spans="16:19" ht="15.75" customHeight="1" x14ac:dyDescent="0.2">
      <c r="P3539" s="109"/>
      <c r="Q3539" s="109"/>
      <c r="S3539" s="109"/>
    </row>
    <row r="3540" spans="16:19" ht="15.75" customHeight="1" x14ac:dyDescent="0.2">
      <c r="P3540" s="109"/>
      <c r="Q3540" s="109"/>
      <c r="S3540" s="109"/>
    </row>
    <row r="3541" spans="16:19" ht="15.75" customHeight="1" x14ac:dyDescent="0.2">
      <c r="P3541" s="109"/>
      <c r="Q3541" s="109"/>
      <c r="S3541" s="109"/>
    </row>
    <row r="3542" spans="16:19" ht="15.75" customHeight="1" x14ac:dyDescent="0.2">
      <c r="P3542" s="109"/>
      <c r="Q3542" s="109"/>
      <c r="S3542" s="109"/>
    </row>
    <row r="3543" spans="16:19" ht="15.75" customHeight="1" x14ac:dyDescent="0.2">
      <c r="P3543" s="109"/>
      <c r="Q3543" s="109"/>
      <c r="S3543" s="109"/>
    </row>
    <row r="3544" spans="16:19" ht="15.75" customHeight="1" x14ac:dyDescent="0.2">
      <c r="P3544" s="109"/>
      <c r="Q3544" s="109"/>
      <c r="S3544" s="109"/>
    </row>
    <row r="3545" spans="16:19" ht="15.75" customHeight="1" x14ac:dyDescent="0.2">
      <c r="P3545" s="109"/>
      <c r="Q3545" s="109"/>
      <c r="S3545" s="109"/>
    </row>
    <row r="3546" spans="16:19" ht="15.75" customHeight="1" x14ac:dyDescent="0.2">
      <c r="P3546" s="109"/>
      <c r="Q3546" s="109"/>
      <c r="S3546" s="109"/>
    </row>
    <row r="3547" spans="16:19" ht="15.75" customHeight="1" x14ac:dyDescent="0.2">
      <c r="P3547" s="109"/>
      <c r="Q3547" s="109"/>
      <c r="S3547" s="109"/>
    </row>
    <row r="3548" spans="16:19" ht="15.75" customHeight="1" x14ac:dyDescent="0.2">
      <c r="P3548" s="109"/>
      <c r="Q3548" s="109"/>
      <c r="S3548" s="109"/>
    </row>
    <row r="3549" spans="16:19" ht="15.75" customHeight="1" x14ac:dyDescent="0.2">
      <c r="P3549" s="109"/>
      <c r="Q3549" s="109"/>
      <c r="S3549" s="109"/>
    </row>
    <row r="3550" spans="16:19" ht="15.75" customHeight="1" x14ac:dyDescent="0.2">
      <c r="P3550" s="109"/>
      <c r="Q3550" s="109"/>
      <c r="S3550" s="109"/>
    </row>
    <row r="3551" spans="16:19" ht="15.75" customHeight="1" x14ac:dyDescent="0.2">
      <c r="P3551" s="109"/>
      <c r="Q3551" s="109"/>
      <c r="S3551" s="109"/>
    </row>
    <row r="3552" spans="16:19" ht="15.75" customHeight="1" x14ac:dyDescent="0.2">
      <c r="P3552" s="109"/>
      <c r="Q3552" s="109"/>
      <c r="S3552" s="109"/>
    </row>
    <row r="3553" spans="16:19" ht="15.75" customHeight="1" x14ac:dyDescent="0.2">
      <c r="P3553" s="109"/>
      <c r="Q3553" s="109"/>
      <c r="S3553" s="109"/>
    </row>
    <row r="3554" spans="16:19" ht="15.75" customHeight="1" x14ac:dyDescent="0.2">
      <c r="P3554" s="109"/>
      <c r="Q3554" s="109"/>
      <c r="S3554" s="109"/>
    </row>
    <row r="3555" spans="16:19" ht="15.75" customHeight="1" x14ac:dyDescent="0.2">
      <c r="P3555" s="109"/>
      <c r="Q3555" s="109"/>
      <c r="S3555" s="109"/>
    </row>
    <row r="3556" spans="16:19" ht="15.75" customHeight="1" x14ac:dyDescent="0.2">
      <c r="P3556" s="109"/>
      <c r="Q3556" s="109"/>
      <c r="S3556" s="109"/>
    </row>
    <row r="3557" spans="16:19" ht="15.75" customHeight="1" x14ac:dyDescent="0.2">
      <c r="P3557" s="109"/>
      <c r="Q3557" s="109"/>
      <c r="S3557" s="109"/>
    </row>
    <row r="3558" spans="16:19" ht="15.75" customHeight="1" x14ac:dyDescent="0.2">
      <c r="P3558" s="109"/>
      <c r="Q3558" s="109"/>
      <c r="S3558" s="109"/>
    </row>
    <row r="3559" spans="16:19" ht="15.75" customHeight="1" x14ac:dyDescent="0.2">
      <c r="P3559" s="109"/>
      <c r="Q3559" s="109"/>
      <c r="S3559" s="109"/>
    </row>
    <row r="3560" spans="16:19" ht="15.75" customHeight="1" x14ac:dyDescent="0.2">
      <c r="P3560" s="109"/>
      <c r="Q3560" s="109"/>
      <c r="S3560" s="109"/>
    </row>
    <row r="3561" spans="16:19" ht="15.75" customHeight="1" x14ac:dyDescent="0.2">
      <c r="P3561" s="109"/>
      <c r="Q3561" s="109"/>
      <c r="S3561" s="109"/>
    </row>
    <row r="3562" spans="16:19" ht="15.75" customHeight="1" x14ac:dyDescent="0.2">
      <c r="P3562" s="109"/>
      <c r="Q3562" s="109"/>
      <c r="S3562" s="109"/>
    </row>
    <row r="3563" spans="16:19" ht="15.75" customHeight="1" x14ac:dyDescent="0.2">
      <c r="P3563" s="109"/>
      <c r="Q3563" s="109"/>
      <c r="S3563" s="109"/>
    </row>
    <row r="3564" spans="16:19" ht="15.75" customHeight="1" x14ac:dyDescent="0.2">
      <c r="P3564" s="109"/>
      <c r="Q3564" s="109"/>
      <c r="S3564" s="109"/>
    </row>
    <row r="3565" spans="16:19" ht="15.75" customHeight="1" x14ac:dyDescent="0.2">
      <c r="P3565" s="109"/>
      <c r="Q3565" s="109"/>
      <c r="S3565" s="109"/>
    </row>
    <row r="3566" spans="16:19" ht="15.75" customHeight="1" x14ac:dyDescent="0.2">
      <c r="P3566" s="109"/>
      <c r="Q3566" s="109"/>
      <c r="S3566" s="109"/>
    </row>
    <row r="3567" spans="16:19" ht="15.75" customHeight="1" x14ac:dyDescent="0.2">
      <c r="P3567" s="109"/>
      <c r="Q3567" s="109"/>
      <c r="S3567" s="109"/>
    </row>
    <row r="3568" spans="16:19" ht="15.75" customHeight="1" x14ac:dyDescent="0.2">
      <c r="P3568" s="109"/>
      <c r="Q3568" s="109"/>
      <c r="S3568" s="109"/>
    </row>
    <row r="3569" spans="16:19" ht="15.75" customHeight="1" x14ac:dyDescent="0.2">
      <c r="P3569" s="109"/>
      <c r="Q3569" s="109"/>
      <c r="S3569" s="109"/>
    </row>
    <row r="3570" spans="16:19" ht="15.75" customHeight="1" x14ac:dyDescent="0.2">
      <c r="P3570" s="109"/>
      <c r="Q3570" s="109"/>
      <c r="S3570" s="109"/>
    </row>
    <row r="3571" spans="16:19" ht="15.75" customHeight="1" x14ac:dyDescent="0.2">
      <c r="P3571" s="109"/>
      <c r="Q3571" s="109"/>
      <c r="S3571" s="109"/>
    </row>
    <row r="3572" spans="16:19" ht="15.75" customHeight="1" x14ac:dyDescent="0.2">
      <c r="P3572" s="109"/>
      <c r="Q3572" s="109"/>
      <c r="S3572" s="109"/>
    </row>
    <row r="3573" spans="16:19" ht="15.75" customHeight="1" x14ac:dyDescent="0.2">
      <c r="P3573" s="109"/>
      <c r="Q3573" s="109"/>
      <c r="S3573" s="109"/>
    </row>
    <row r="3574" spans="16:19" ht="15.75" customHeight="1" x14ac:dyDescent="0.2">
      <c r="P3574" s="109"/>
      <c r="Q3574" s="109"/>
      <c r="S3574" s="109"/>
    </row>
    <row r="3575" spans="16:19" ht="15.75" customHeight="1" x14ac:dyDescent="0.2">
      <c r="P3575" s="109"/>
      <c r="Q3575" s="109"/>
      <c r="S3575" s="109"/>
    </row>
    <row r="3576" spans="16:19" ht="15.75" customHeight="1" x14ac:dyDescent="0.2">
      <c r="P3576" s="109"/>
      <c r="Q3576" s="109"/>
      <c r="S3576" s="109"/>
    </row>
    <row r="3577" spans="16:19" ht="15.75" customHeight="1" x14ac:dyDescent="0.2">
      <c r="P3577" s="109"/>
      <c r="Q3577" s="109"/>
      <c r="S3577" s="109"/>
    </row>
    <row r="3578" spans="16:19" ht="15.75" customHeight="1" x14ac:dyDescent="0.2">
      <c r="P3578" s="109"/>
      <c r="Q3578" s="109"/>
      <c r="S3578" s="109"/>
    </row>
    <row r="3579" spans="16:19" ht="15.75" customHeight="1" x14ac:dyDescent="0.2">
      <c r="P3579" s="109"/>
      <c r="Q3579" s="109"/>
      <c r="S3579" s="109"/>
    </row>
    <row r="3580" spans="16:19" ht="15.75" customHeight="1" x14ac:dyDescent="0.2">
      <c r="P3580" s="109"/>
      <c r="Q3580" s="109"/>
      <c r="S3580" s="109"/>
    </row>
    <row r="3581" spans="16:19" ht="15.75" customHeight="1" x14ac:dyDescent="0.2">
      <c r="P3581" s="109"/>
      <c r="Q3581" s="109"/>
      <c r="S3581" s="109"/>
    </row>
    <row r="3582" spans="16:19" ht="15.75" customHeight="1" x14ac:dyDescent="0.2">
      <c r="P3582" s="109"/>
      <c r="Q3582" s="109"/>
      <c r="S3582" s="109"/>
    </row>
    <row r="3583" spans="16:19" ht="15.75" customHeight="1" x14ac:dyDescent="0.2">
      <c r="P3583" s="109"/>
      <c r="Q3583" s="109"/>
      <c r="S3583" s="109"/>
    </row>
    <row r="3584" spans="16:19" ht="15.75" customHeight="1" x14ac:dyDescent="0.2">
      <c r="P3584" s="109"/>
      <c r="Q3584" s="109"/>
      <c r="S3584" s="109"/>
    </row>
    <row r="3585" spans="16:19" ht="15.75" customHeight="1" x14ac:dyDescent="0.2">
      <c r="P3585" s="109"/>
      <c r="Q3585" s="109"/>
      <c r="S3585" s="109"/>
    </row>
    <row r="3586" spans="16:19" ht="15.75" customHeight="1" x14ac:dyDescent="0.2">
      <c r="P3586" s="109"/>
      <c r="Q3586" s="109"/>
      <c r="S3586" s="109"/>
    </row>
    <row r="3587" spans="16:19" ht="15.75" customHeight="1" x14ac:dyDescent="0.2">
      <c r="P3587" s="109"/>
      <c r="Q3587" s="109"/>
      <c r="S3587" s="109"/>
    </row>
    <row r="3588" spans="16:19" ht="15.75" customHeight="1" x14ac:dyDescent="0.2">
      <c r="P3588" s="109"/>
      <c r="Q3588" s="109"/>
      <c r="S3588" s="109"/>
    </row>
    <row r="3589" spans="16:19" ht="15.75" customHeight="1" x14ac:dyDescent="0.2">
      <c r="P3589" s="109"/>
      <c r="Q3589" s="109"/>
      <c r="S3589" s="109"/>
    </row>
    <row r="3590" spans="16:19" ht="15.75" customHeight="1" x14ac:dyDescent="0.2">
      <c r="P3590" s="109"/>
      <c r="Q3590" s="109"/>
      <c r="S3590" s="109"/>
    </row>
    <row r="3591" spans="16:19" ht="15.75" customHeight="1" x14ac:dyDescent="0.2">
      <c r="P3591" s="109"/>
      <c r="Q3591" s="109"/>
      <c r="S3591" s="109"/>
    </row>
    <row r="3592" spans="16:19" ht="15.75" customHeight="1" x14ac:dyDescent="0.2">
      <c r="P3592" s="109"/>
      <c r="Q3592" s="109"/>
      <c r="S3592" s="109"/>
    </row>
    <row r="3593" spans="16:19" ht="15.75" customHeight="1" x14ac:dyDescent="0.2">
      <c r="P3593" s="109"/>
      <c r="Q3593" s="109"/>
      <c r="S3593" s="109"/>
    </row>
    <row r="3594" spans="16:19" ht="15.75" customHeight="1" x14ac:dyDescent="0.2">
      <c r="P3594" s="109"/>
      <c r="Q3594" s="109"/>
      <c r="S3594" s="109"/>
    </row>
    <row r="3595" spans="16:19" ht="15.75" customHeight="1" x14ac:dyDescent="0.2">
      <c r="P3595" s="109"/>
      <c r="Q3595" s="109"/>
      <c r="S3595" s="109"/>
    </row>
    <row r="3596" spans="16:19" ht="15.75" customHeight="1" x14ac:dyDescent="0.2">
      <c r="P3596" s="109"/>
      <c r="Q3596" s="109"/>
      <c r="S3596" s="109"/>
    </row>
    <row r="3597" spans="16:19" ht="15.75" customHeight="1" x14ac:dyDescent="0.2">
      <c r="P3597" s="109"/>
      <c r="Q3597" s="109"/>
      <c r="S3597" s="109"/>
    </row>
    <row r="3598" spans="16:19" ht="15.75" customHeight="1" x14ac:dyDescent="0.2">
      <c r="P3598" s="109"/>
      <c r="Q3598" s="109"/>
      <c r="S3598" s="109"/>
    </row>
    <row r="3599" spans="16:19" ht="15.75" customHeight="1" x14ac:dyDescent="0.2">
      <c r="P3599" s="109"/>
      <c r="Q3599" s="109"/>
      <c r="S3599" s="109"/>
    </row>
    <row r="3600" spans="16:19" ht="15.75" customHeight="1" x14ac:dyDescent="0.2">
      <c r="P3600" s="109"/>
      <c r="Q3600" s="109"/>
      <c r="S3600" s="109"/>
    </row>
    <row r="3601" spans="16:19" ht="15.75" customHeight="1" x14ac:dyDescent="0.2">
      <c r="P3601" s="109"/>
      <c r="Q3601" s="109"/>
      <c r="S3601" s="109"/>
    </row>
    <row r="3602" spans="16:19" ht="15.75" customHeight="1" x14ac:dyDescent="0.2">
      <c r="P3602" s="109"/>
      <c r="Q3602" s="109"/>
      <c r="S3602" s="109"/>
    </row>
    <row r="3603" spans="16:19" ht="15.75" customHeight="1" x14ac:dyDescent="0.2">
      <c r="P3603" s="109"/>
      <c r="Q3603" s="109"/>
      <c r="S3603" s="109"/>
    </row>
    <row r="3604" spans="16:19" ht="15.75" customHeight="1" x14ac:dyDescent="0.2">
      <c r="P3604" s="109"/>
      <c r="Q3604" s="109"/>
      <c r="S3604" s="109"/>
    </row>
    <row r="3605" spans="16:19" ht="15.75" customHeight="1" x14ac:dyDescent="0.2">
      <c r="P3605" s="109"/>
      <c r="Q3605" s="109"/>
      <c r="S3605" s="109"/>
    </row>
    <row r="3606" spans="16:19" ht="15.75" customHeight="1" x14ac:dyDescent="0.2">
      <c r="P3606" s="109"/>
      <c r="Q3606" s="109"/>
      <c r="S3606" s="109"/>
    </row>
    <row r="3607" spans="16:19" ht="15.75" customHeight="1" x14ac:dyDescent="0.2">
      <c r="P3607" s="109"/>
      <c r="Q3607" s="109"/>
      <c r="S3607" s="109"/>
    </row>
    <row r="3608" spans="16:19" ht="15.75" customHeight="1" x14ac:dyDescent="0.2">
      <c r="P3608" s="109"/>
      <c r="Q3608" s="109"/>
      <c r="S3608" s="109"/>
    </row>
    <row r="3609" spans="16:19" ht="15.75" customHeight="1" x14ac:dyDescent="0.2">
      <c r="P3609" s="109"/>
      <c r="Q3609" s="109"/>
      <c r="S3609" s="109"/>
    </row>
    <row r="3610" spans="16:19" ht="15.75" customHeight="1" x14ac:dyDescent="0.2">
      <c r="P3610" s="109"/>
      <c r="Q3610" s="109"/>
      <c r="S3610" s="109"/>
    </row>
    <row r="3611" spans="16:19" ht="15.75" customHeight="1" x14ac:dyDescent="0.2">
      <c r="P3611" s="109"/>
      <c r="Q3611" s="109"/>
      <c r="S3611" s="109"/>
    </row>
    <row r="3612" spans="16:19" ht="15.75" customHeight="1" x14ac:dyDescent="0.2">
      <c r="P3612" s="109"/>
      <c r="Q3612" s="109"/>
      <c r="S3612" s="109"/>
    </row>
    <row r="3613" spans="16:19" ht="15.75" customHeight="1" x14ac:dyDescent="0.2">
      <c r="P3613" s="109"/>
      <c r="Q3613" s="109"/>
      <c r="S3613" s="109"/>
    </row>
    <row r="3614" spans="16:19" ht="15.75" customHeight="1" x14ac:dyDescent="0.2">
      <c r="P3614" s="109"/>
      <c r="Q3614" s="109"/>
      <c r="S3614" s="109"/>
    </row>
    <row r="3615" spans="16:19" ht="15.75" customHeight="1" x14ac:dyDescent="0.2">
      <c r="P3615" s="109"/>
      <c r="Q3615" s="109"/>
      <c r="S3615" s="109"/>
    </row>
    <row r="3616" spans="16:19" ht="15.75" customHeight="1" x14ac:dyDescent="0.2">
      <c r="P3616" s="109"/>
      <c r="Q3616" s="109"/>
      <c r="S3616" s="109"/>
    </row>
    <row r="3617" spans="16:19" ht="15.75" customHeight="1" x14ac:dyDescent="0.2">
      <c r="P3617" s="109"/>
      <c r="Q3617" s="109"/>
      <c r="S3617" s="109"/>
    </row>
    <row r="3618" spans="16:19" ht="15.75" customHeight="1" x14ac:dyDescent="0.2">
      <c r="P3618" s="109"/>
      <c r="Q3618" s="109"/>
      <c r="S3618" s="109"/>
    </row>
    <row r="3619" spans="16:19" ht="15.75" customHeight="1" x14ac:dyDescent="0.2">
      <c r="P3619" s="109"/>
      <c r="Q3619" s="109"/>
      <c r="S3619" s="109"/>
    </row>
    <row r="3620" spans="16:19" ht="15.75" customHeight="1" x14ac:dyDescent="0.2">
      <c r="P3620" s="109"/>
      <c r="Q3620" s="109"/>
      <c r="S3620" s="109"/>
    </row>
    <row r="3621" spans="16:19" ht="15.75" customHeight="1" x14ac:dyDescent="0.2">
      <c r="P3621" s="109"/>
      <c r="Q3621" s="109"/>
      <c r="S3621" s="109"/>
    </row>
    <row r="3622" spans="16:19" ht="15.75" customHeight="1" x14ac:dyDescent="0.2">
      <c r="P3622" s="109"/>
      <c r="Q3622" s="109"/>
      <c r="S3622" s="109"/>
    </row>
    <row r="3623" spans="16:19" ht="15.75" customHeight="1" x14ac:dyDescent="0.2">
      <c r="P3623" s="109"/>
      <c r="Q3623" s="109"/>
      <c r="S3623" s="109"/>
    </row>
    <row r="3624" spans="16:19" ht="15.75" customHeight="1" x14ac:dyDescent="0.2">
      <c r="P3624" s="109"/>
      <c r="Q3624" s="109"/>
      <c r="S3624" s="109"/>
    </row>
    <row r="3625" spans="16:19" ht="15.75" customHeight="1" x14ac:dyDescent="0.2">
      <c r="P3625" s="109"/>
      <c r="Q3625" s="109"/>
      <c r="S3625" s="109"/>
    </row>
    <row r="3626" spans="16:19" ht="15.75" customHeight="1" x14ac:dyDescent="0.2">
      <c r="P3626" s="109"/>
      <c r="Q3626" s="109"/>
      <c r="S3626" s="109"/>
    </row>
    <row r="3627" spans="16:19" ht="15.75" customHeight="1" x14ac:dyDescent="0.2">
      <c r="P3627" s="109"/>
      <c r="Q3627" s="109"/>
      <c r="S3627" s="109"/>
    </row>
    <row r="3628" spans="16:19" ht="15.75" customHeight="1" x14ac:dyDescent="0.2">
      <c r="P3628" s="109"/>
      <c r="Q3628" s="109"/>
      <c r="S3628" s="109"/>
    </row>
    <row r="3629" spans="16:19" ht="15.75" customHeight="1" x14ac:dyDescent="0.2">
      <c r="P3629" s="109"/>
      <c r="Q3629" s="109"/>
      <c r="S3629" s="109"/>
    </row>
    <row r="3630" spans="16:19" ht="15.75" customHeight="1" x14ac:dyDescent="0.2">
      <c r="P3630" s="109"/>
      <c r="Q3630" s="109"/>
      <c r="S3630" s="109"/>
    </row>
    <row r="3631" spans="16:19" ht="15.75" customHeight="1" x14ac:dyDescent="0.2">
      <c r="P3631" s="109"/>
      <c r="Q3631" s="109"/>
      <c r="S3631" s="109"/>
    </row>
    <row r="3632" spans="16:19" ht="15.75" customHeight="1" x14ac:dyDescent="0.2">
      <c r="P3632" s="109"/>
      <c r="Q3632" s="109"/>
      <c r="S3632" s="109"/>
    </row>
    <row r="3633" spans="16:19" ht="15.75" customHeight="1" x14ac:dyDescent="0.2">
      <c r="P3633" s="109"/>
      <c r="Q3633" s="109"/>
      <c r="S3633" s="109"/>
    </row>
    <row r="3634" spans="16:19" ht="15.75" customHeight="1" x14ac:dyDescent="0.2">
      <c r="P3634" s="109"/>
      <c r="Q3634" s="109"/>
      <c r="S3634" s="109"/>
    </row>
    <row r="3635" spans="16:19" ht="15.75" customHeight="1" x14ac:dyDescent="0.2">
      <c r="P3635" s="109"/>
      <c r="Q3635" s="109"/>
      <c r="S3635" s="109"/>
    </row>
    <row r="3636" spans="16:19" ht="15.75" customHeight="1" x14ac:dyDescent="0.2">
      <c r="P3636" s="109"/>
      <c r="Q3636" s="109"/>
      <c r="S3636" s="109"/>
    </row>
    <row r="3637" spans="16:19" ht="15.75" customHeight="1" x14ac:dyDescent="0.2">
      <c r="P3637" s="109"/>
      <c r="Q3637" s="109"/>
      <c r="S3637" s="109"/>
    </row>
    <row r="3638" spans="16:19" ht="15.75" customHeight="1" x14ac:dyDescent="0.2">
      <c r="P3638" s="109"/>
      <c r="Q3638" s="109"/>
      <c r="S3638" s="109"/>
    </row>
    <row r="3639" spans="16:19" ht="15.75" customHeight="1" x14ac:dyDescent="0.2">
      <c r="P3639" s="109"/>
      <c r="Q3639" s="109"/>
      <c r="S3639" s="109"/>
    </row>
    <row r="3640" spans="16:19" ht="15.75" customHeight="1" x14ac:dyDescent="0.2">
      <c r="P3640" s="109"/>
      <c r="Q3640" s="109"/>
      <c r="S3640" s="109"/>
    </row>
    <row r="3641" spans="16:19" ht="15.75" customHeight="1" x14ac:dyDescent="0.2">
      <c r="P3641" s="109"/>
      <c r="Q3641" s="109"/>
      <c r="S3641" s="109"/>
    </row>
    <row r="3642" spans="16:19" ht="15.75" customHeight="1" x14ac:dyDescent="0.2">
      <c r="P3642" s="109"/>
      <c r="Q3642" s="109"/>
      <c r="S3642" s="109"/>
    </row>
    <row r="3643" spans="16:19" ht="15.75" customHeight="1" x14ac:dyDescent="0.2">
      <c r="P3643" s="109"/>
      <c r="Q3643" s="109"/>
      <c r="S3643" s="109"/>
    </row>
    <row r="3644" spans="16:19" ht="15.75" customHeight="1" x14ac:dyDescent="0.2">
      <c r="P3644" s="109"/>
      <c r="Q3644" s="109"/>
      <c r="S3644" s="109"/>
    </row>
    <row r="3645" spans="16:19" ht="15.75" customHeight="1" x14ac:dyDescent="0.2">
      <c r="P3645" s="109"/>
      <c r="Q3645" s="109"/>
      <c r="S3645" s="109"/>
    </row>
    <row r="3646" spans="16:19" ht="15.75" customHeight="1" x14ac:dyDescent="0.2">
      <c r="P3646" s="109"/>
      <c r="Q3646" s="109"/>
      <c r="S3646" s="109"/>
    </row>
    <row r="3647" spans="16:19" ht="15.75" customHeight="1" x14ac:dyDescent="0.2">
      <c r="P3647" s="109"/>
      <c r="Q3647" s="109"/>
      <c r="S3647" s="109"/>
    </row>
    <row r="3648" spans="16:19" ht="15.75" customHeight="1" x14ac:dyDescent="0.2">
      <c r="P3648" s="109"/>
      <c r="Q3648" s="109"/>
      <c r="S3648" s="109"/>
    </row>
    <row r="3649" spans="16:19" ht="15.75" customHeight="1" x14ac:dyDescent="0.2">
      <c r="P3649" s="109"/>
      <c r="Q3649" s="109"/>
      <c r="S3649" s="109"/>
    </row>
    <row r="3650" spans="16:19" ht="15.75" customHeight="1" x14ac:dyDescent="0.2">
      <c r="P3650" s="109"/>
      <c r="Q3650" s="109"/>
      <c r="S3650" s="109"/>
    </row>
    <row r="3651" spans="16:19" ht="15.75" customHeight="1" x14ac:dyDescent="0.2">
      <c r="P3651" s="109"/>
      <c r="Q3651" s="109"/>
      <c r="S3651" s="109"/>
    </row>
    <row r="3652" spans="16:19" ht="15.75" customHeight="1" x14ac:dyDescent="0.2">
      <c r="P3652" s="109"/>
      <c r="Q3652" s="109"/>
      <c r="S3652" s="109"/>
    </row>
    <row r="3653" spans="16:19" ht="15.75" customHeight="1" x14ac:dyDescent="0.2">
      <c r="P3653" s="109"/>
      <c r="Q3653" s="109"/>
      <c r="S3653" s="109"/>
    </row>
    <row r="3654" spans="16:19" ht="15.75" customHeight="1" x14ac:dyDescent="0.2">
      <c r="P3654" s="109"/>
      <c r="Q3654" s="109"/>
      <c r="S3654" s="109"/>
    </row>
    <row r="3655" spans="16:19" ht="15.75" customHeight="1" x14ac:dyDescent="0.2">
      <c r="P3655" s="109"/>
      <c r="Q3655" s="109"/>
      <c r="S3655" s="109"/>
    </row>
    <row r="3656" spans="16:19" ht="15.75" customHeight="1" x14ac:dyDescent="0.2">
      <c r="P3656" s="109"/>
      <c r="Q3656" s="109"/>
      <c r="S3656" s="109"/>
    </row>
    <row r="3657" spans="16:19" ht="15.75" customHeight="1" x14ac:dyDescent="0.2">
      <c r="P3657" s="109"/>
      <c r="Q3657" s="109"/>
      <c r="S3657" s="109"/>
    </row>
    <row r="3658" spans="16:19" ht="15.75" customHeight="1" x14ac:dyDescent="0.2">
      <c r="P3658" s="109"/>
      <c r="Q3658" s="109"/>
      <c r="S3658" s="109"/>
    </row>
    <row r="3659" spans="16:19" ht="15.75" customHeight="1" x14ac:dyDescent="0.2">
      <c r="P3659" s="109"/>
      <c r="Q3659" s="109"/>
      <c r="S3659" s="109"/>
    </row>
    <row r="3660" spans="16:19" ht="15.75" customHeight="1" x14ac:dyDescent="0.2">
      <c r="P3660" s="109"/>
      <c r="Q3660" s="109"/>
      <c r="S3660" s="109"/>
    </row>
    <row r="3661" spans="16:19" ht="15.75" customHeight="1" x14ac:dyDescent="0.2">
      <c r="P3661" s="109"/>
      <c r="Q3661" s="109"/>
      <c r="S3661" s="109"/>
    </row>
    <row r="3662" spans="16:19" ht="15.75" customHeight="1" x14ac:dyDescent="0.2">
      <c r="P3662" s="109"/>
      <c r="Q3662" s="109"/>
      <c r="S3662" s="109"/>
    </row>
    <row r="3663" spans="16:19" ht="15.75" customHeight="1" x14ac:dyDescent="0.2">
      <c r="P3663" s="109"/>
      <c r="Q3663" s="109"/>
      <c r="S3663" s="109"/>
    </row>
    <row r="3664" spans="16:19" ht="15.75" customHeight="1" x14ac:dyDescent="0.2">
      <c r="P3664" s="109"/>
      <c r="Q3664" s="109"/>
      <c r="S3664" s="109"/>
    </row>
    <row r="3665" spans="16:19" ht="15.75" customHeight="1" x14ac:dyDescent="0.2">
      <c r="P3665" s="109"/>
      <c r="Q3665" s="109"/>
      <c r="S3665" s="109"/>
    </row>
    <row r="3666" spans="16:19" ht="15.75" customHeight="1" x14ac:dyDescent="0.2">
      <c r="P3666" s="109"/>
      <c r="Q3666" s="109"/>
      <c r="S3666" s="109"/>
    </row>
    <row r="3667" spans="16:19" ht="15.75" customHeight="1" x14ac:dyDescent="0.2">
      <c r="P3667" s="109"/>
      <c r="Q3667" s="109"/>
      <c r="S3667" s="109"/>
    </row>
    <row r="3668" spans="16:19" ht="15.75" customHeight="1" x14ac:dyDescent="0.2">
      <c r="P3668" s="109"/>
      <c r="Q3668" s="109"/>
      <c r="S3668" s="109"/>
    </row>
    <row r="3669" spans="16:19" ht="15.75" customHeight="1" x14ac:dyDescent="0.2">
      <c r="P3669" s="109"/>
      <c r="Q3669" s="109"/>
      <c r="S3669" s="109"/>
    </row>
    <row r="3670" spans="16:19" ht="15.75" customHeight="1" x14ac:dyDescent="0.2">
      <c r="P3670" s="109"/>
      <c r="Q3670" s="109"/>
      <c r="S3670" s="109"/>
    </row>
    <row r="3671" spans="16:19" ht="15.75" customHeight="1" x14ac:dyDescent="0.2">
      <c r="P3671" s="109"/>
      <c r="Q3671" s="109"/>
      <c r="S3671" s="109"/>
    </row>
    <row r="3672" spans="16:19" ht="15.75" customHeight="1" x14ac:dyDescent="0.2">
      <c r="P3672" s="109"/>
      <c r="Q3672" s="109"/>
      <c r="S3672" s="109"/>
    </row>
    <row r="3673" spans="16:19" ht="15.75" customHeight="1" x14ac:dyDescent="0.2">
      <c r="P3673" s="109"/>
      <c r="Q3673" s="109"/>
      <c r="S3673" s="109"/>
    </row>
    <row r="3674" spans="16:19" ht="15.75" customHeight="1" x14ac:dyDescent="0.2">
      <c r="P3674" s="109"/>
      <c r="Q3674" s="109"/>
      <c r="S3674" s="109"/>
    </row>
    <row r="3675" spans="16:19" ht="15.75" customHeight="1" x14ac:dyDescent="0.2">
      <c r="P3675" s="109"/>
      <c r="Q3675" s="109"/>
      <c r="S3675" s="109"/>
    </row>
    <row r="3676" spans="16:19" ht="15.75" customHeight="1" x14ac:dyDescent="0.2">
      <c r="P3676" s="109"/>
      <c r="Q3676" s="109"/>
      <c r="S3676" s="109"/>
    </row>
    <row r="3677" spans="16:19" ht="15.75" customHeight="1" x14ac:dyDescent="0.2">
      <c r="P3677" s="109"/>
      <c r="Q3677" s="109"/>
      <c r="S3677" s="109"/>
    </row>
    <row r="3678" spans="16:19" ht="15.75" customHeight="1" x14ac:dyDescent="0.2">
      <c r="P3678" s="109"/>
      <c r="Q3678" s="109"/>
      <c r="S3678" s="109"/>
    </row>
    <row r="3679" spans="16:19" ht="15.75" customHeight="1" x14ac:dyDescent="0.2">
      <c r="P3679" s="109"/>
      <c r="Q3679" s="109"/>
      <c r="S3679" s="109"/>
    </row>
    <row r="3680" spans="16:19" ht="15.75" customHeight="1" x14ac:dyDescent="0.2">
      <c r="P3680" s="109"/>
      <c r="Q3680" s="109"/>
      <c r="S3680" s="109"/>
    </row>
    <row r="3681" spans="16:19" ht="15.75" customHeight="1" x14ac:dyDescent="0.2">
      <c r="P3681" s="109"/>
      <c r="Q3681" s="109"/>
      <c r="S3681" s="109"/>
    </row>
    <row r="3682" spans="16:19" ht="15.75" customHeight="1" x14ac:dyDescent="0.2">
      <c r="P3682" s="109"/>
      <c r="Q3682" s="109"/>
      <c r="S3682" s="109"/>
    </row>
    <row r="3683" spans="16:19" ht="15.75" customHeight="1" x14ac:dyDescent="0.2">
      <c r="P3683" s="109"/>
      <c r="Q3683" s="109"/>
      <c r="S3683" s="109"/>
    </row>
    <row r="3684" spans="16:19" ht="15.75" customHeight="1" x14ac:dyDescent="0.2">
      <c r="P3684" s="109"/>
      <c r="Q3684" s="109"/>
      <c r="S3684" s="109"/>
    </row>
    <row r="3685" spans="16:19" ht="15.75" customHeight="1" x14ac:dyDescent="0.2">
      <c r="P3685" s="109"/>
      <c r="Q3685" s="109"/>
      <c r="S3685" s="109"/>
    </row>
    <row r="3686" spans="16:19" ht="15.75" customHeight="1" x14ac:dyDescent="0.2">
      <c r="P3686" s="109"/>
      <c r="Q3686" s="109"/>
      <c r="S3686" s="109"/>
    </row>
    <row r="3687" spans="16:19" ht="15.75" customHeight="1" x14ac:dyDescent="0.2">
      <c r="P3687" s="109"/>
      <c r="Q3687" s="109"/>
      <c r="S3687" s="109"/>
    </row>
    <row r="3688" spans="16:19" ht="15.75" customHeight="1" x14ac:dyDescent="0.2">
      <c r="P3688" s="109"/>
      <c r="Q3688" s="109"/>
      <c r="S3688" s="109"/>
    </row>
    <row r="3689" spans="16:19" ht="15.75" customHeight="1" x14ac:dyDescent="0.2">
      <c r="P3689" s="109"/>
      <c r="Q3689" s="109"/>
      <c r="S3689" s="109"/>
    </row>
    <row r="3690" spans="16:19" ht="15.75" customHeight="1" x14ac:dyDescent="0.2">
      <c r="P3690" s="109"/>
      <c r="Q3690" s="109"/>
      <c r="S3690" s="109"/>
    </row>
    <row r="3691" spans="16:19" ht="15.75" customHeight="1" x14ac:dyDescent="0.2">
      <c r="P3691" s="109"/>
      <c r="Q3691" s="109"/>
      <c r="S3691" s="109"/>
    </row>
    <row r="3692" spans="16:19" ht="15.75" customHeight="1" x14ac:dyDescent="0.2">
      <c r="P3692" s="109"/>
      <c r="Q3692" s="109"/>
      <c r="S3692" s="109"/>
    </row>
    <row r="3693" spans="16:19" ht="15.75" customHeight="1" x14ac:dyDescent="0.2">
      <c r="P3693" s="109"/>
      <c r="Q3693" s="109"/>
      <c r="S3693" s="109"/>
    </row>
    <row r="3694" spans="16:19" ht="15.75" customHeight="1" x14ac:dyDescent="0.2">
      <c r="P3694" s="109"/>
      <c r="Q3694" s="109"/>
      <c r="S3694" s="109"/>
    </row>
    <row r="3695" spans="16:19" ht="15.75" customHeight="1" x14ac:dyDescent="0.2">
      <c r="P3695" s="109"/>
      <c r="Q3695" s="109"/>
      <c r="S3695" s="109"/>
    </row>
    <row r="3696" spans="16:19" ht="15.75" customHeight="1" x14ac:dyDescent="0.2">
      <c r="P3696" s="109"/>
      <c r="Q3696" s="109"/>
      <c r="S3696" s="109"/>
    </row>
    <row r="3697" spans="16:19" ht="15.75" customHeight="1" x14ac:dyDescent="0.2">
      <c r="P3697" s="109"/>
      <c r="Q3697" s="109"/>
      <c r="S3697" s="109"/>
    </row>
    <row r="3698" spans="16:19" ht="15.75" customHeight="1" x14ac:dyDescent="0.2">
      <c r="P3698" s="109"/>
      <c r="Q3698" s="109"/>
      <c r="S3698" s="109"/>
    </row>
    <row r="3699" spans="16:19" ht="15.75" customHeight="1" x14ac:dyDescent="0.2">
      <c r="P3699" s="109"/>
      <c r="Q3699" s="109"/>
      <c r="S3699" s="109"/>
    </row>
    <row r="3700" spans="16:19" ht="15.75" customHeight="1" x14ac:dyDescent="0.2">
      <c r="P3700" s="109"/>
      <c r="Q3700" s="109"/>
      <c r="S3700" s="109"/>
    </row>
    <row r="3701" spans="16:19" ht="15.75" customHeight="1" x14ac:dyDescent="0.2">
      <c r="P3701" s="109"/>
      <c r="Q3701" s="109"/>
      <c r="S3701" s="109"/>
    </row>
    <row r="3702" spans="16:19" ht="15.75" customHeight="1" x14ac:dyDescent="0.2">
      <c r="P3702" s="109"/>
      <c r="Q3702" s="109"/>
      <c r="S3702" s="109"/>
    </row>
    <row r="3703" spans="16:19" ht="15.75" customHeight="1" x14ac:dyDescent="0.2">
      <c r="P3703" s="109"/>
      <c r="Q3703" s="109"/>
      <c r="S3703" s="109"/>
    </row>
    <row r="3704" spans="16:19" ht="15.75" customHeight="1" x14ac:dyDescent="0.2">
      <c r="P3704" s="109"/>
      <c r="Q3704" s="109"/>
      <c r="S3704" s="109"/>
    </row>
    <row r="3705" spans="16:19" ht="15.75" customHeight="1" x14ac:dyDescent="0.2">
      <c r="P3705" s="109"/>
      <c r="Q3705" s="109"/>
      <c r="S3705" s="109"/>
    </row>
    <row r="3706" spans="16:19" ht="15.75" customHeight="1" x14ac:dyDescent="0.2">
      <c r="P3706" s="109"/>
      <c r="Q3706" s="109"/>
      <c r="S3706" s="109"/>
    </row>
    <row r="3707" spans="16:19" ht="15.75" customHeight="1" x14ac:dyDescent="0.2">
      <c r="P3707" s="109"/>
      <c r="Q3707" s="109"/>
      <c r="S3707" s="109"/>
    </row>
    <row r="3708" spans="16:19" ht="15.75" customHeight="1" x14ac:dyDescent="0.2">
      <c r="P3708" s="109"/>
      <c r="Q3708" s="109"/>
      <c r="S3708" s="109"/>
    </row>
    <row r="3709" spans="16:19" ht="15.75" customHeight="1" x14ac:dyDescent="0.2">
      <c r="P3709" s="109"/>
      <c r="Q3709" s="109"/>
      <c r="S3709" s="109"/>
    </row>
    <row r="3710" spans="16:19" ht="15.75" customHeight="1" x14ac:dyDescent="0.2">
      <c r="P3710" s="109"/>
      <c r="Q3710" s="109"/>
      <c r="S3710" s="109"/>
    </row>
    <row r="3711" spans="16:19" ht="15.75" customHeight="1" x14ac:dyDescent="0.2">
      <c r="P3711" s="109"/>
      <c r="Q3711" s="109"/>
      <c r="S3711" s="109"/>
    </row>
    <row r="3712" spans="16:19" ht="15.75" customHeight="1" x14ac:dyDescent="0.2">
      <c r="P3712" s="109"/>
      <c r="Q3712" s="109"/>
      <c r="S3712" s="109"/>
    </row>
    <row r="3713" spans="16:19" ht="15.75" customHeight="1" x14ac:dyDescent="0.2">
      <c r="P3713" s="109"/>
      <c r="Q3713" s="109"/>
      <c r="S3713" s="109"/>
    </row>
    <row r="3714" spans="16:19" ht="15.75" customHeight="1" x14ac:dyDescent="0.2">
      <c r="P3714" s="109"/>
      <c r="Q3714" s="109"/>
      <c r="S3714" s="109"/>
    </row>
    <row r="3715" spans="16:19" ht="15.75" customHeight="1" x14ac:dyDescent="0.2">
      <c r="P3715" s="109"/>
      <c r="Q3715" s="109"/>
      <c r="S3715" s="109"/>
    </row>
    <row r="3716" spans="16:19" ht="15.75" customHeight="1" x14ac:dyDescent="0.2">
      <c r="P3716" s="109"/>
      <c r="Q3716" s="109"/>
      <c r="S3716" s="109"/>
    </row>
    <row r="3717" spans="16:19" ht="15.75" customHeight="1" x14ac:dyDescent="0.2">
      <c r="P3717" s="109"/>
      <c r="Q3717" s="109"/>
      <c r="S3717" s="109"/>
    </row>
    <row r="3718" spans="16:19" ht="15.75" customHeight="1" x14ac:dyDescent="0.2">
      <c r="P3718" s="109"/>
      <c r="Q3718" s="109"/>
      <c r="S3718" s="109"/>
    </row>
    <row r="3719" spans="16:19" ht="15.75" customHeight="1" x14ac:dyDescent="0.2">
      <c r="P3719" s="109"/>
      <c r="Q3719" s="109"/>
      <c r="S3719" s="109"/>
    </row>
    <row r="3720" spans="16:19" ht="15.75" customHeight="1" x14ac:dyDescent="0.2">
      <c r="P3720" s="109"/>
      <c r="Q3720" s="109"/>
      <c r="S3720" s="109"/>
    </row>
    <row r="3721" spans="16:19" ht="15.75" customHeight="1" x14ac:dyDescent="0.2">
      <c r="P3721" s="109"/>
      <c r="Q3721" s="109"/>
      <c r="S3721" s="109"/>
    </row>
    <row r="3722" spans="16:19" ht="15.75" customHeight="1" x14ac:dyDescent="0.2">
      <c r="P3722" s="109"/>
      <c r="Q3722" s="109"/>
      <c r="S3722" s="109"/>
    </row>
    <row r="3723" spans="16:19" ht="15.75" customHeight="1" x14ac:dyDescent="0.2">
      <c r="P3723" s="109"/>
      <c r="Q3723" s="109"/>
      <c r="S3723" s="109"/>
    </row>
    <row r="3724" spans="16:19" ht="15.75" customHeight="1" x14ac:dyDescent="0.2">
      <c r="P3724" s="109"/>
      <c r="Q3724" s="109"/>
      <c r="S3724" s="109"/>
    </row>
    <row r="3725" spans="16:19" ht="15.75" customHeight="1" x14ac:dyDescent="0.2">
      <c r="P3725" s="109"/>
      <c r="Q3725" s="109"/>
      <c r="S3725" s="109"/>
    </row>
    <row r="3726" spans="16:19" ht="15.75" customHeight="1" x14ac:dyDescent="0.2">
      <c r="P3726" s="109"/>
      <c r="Q3726" s="109"/>
      <c r="S3726" s="109"/>
    </row>
    <row r="3727" spans="16:19" ht="15.75" customHeight="1" x14ac:dyDescent="0.2">
      <c r="P3727" s="109"/>
      <c r="Q3727" s="109"/>
      <c r="S3727" s="109"/>
    </row>
    <row r="3728" spans="16:19" ht="15.75" customHeight="1" x14ac:dyDescent="0.2">
      <c r="P3728" s="109"/>
      <c r="Q3728" s="109"/>
      <c r="S3728" s="109"/>
    </row>
    <row r="3729" spans="16:19" ht="15.75" customHeight="1" x14ac:dyDescent="0.2">
      <c r="P3729" s="109"/>
      <c r="Q3729" s="109"/>
      <c r="S3729" s="109"/>
    </row>
    <row r="3730" spans="16:19" ht="15.75" customHeight="1" x14ac:dyDescent="0.2">
      <c r="P3730" s="109"/>
      <c r="Q3730" s="109"/>
      <c r="S3730" s="109"/>
    </row>
    <row r="3731" spans="16:19" ht="15.75" customHeight="1" x14ac:dyDescent="0.2">
      <c r="P3731" s="109"/>
      <c r="Q3731" s="109"/>
      <c r="S3731" s="109"/>
    </row>
    <row r="3732" spans="16:19" ht="15.75" customHeight="1" x14ac:dyDescent="0.2">
      <c r="P3732" s="109"/>
      <c r="Q3732" s="109"/>
      <c r="S3732" s="109"/>
    </row>
    <row r="3733" spans="16:19" ht="15.75" customHeight="1" x14ac:dyDescent="0.2">
      <c r="P3733" s="109"/>
      <c r="Q3733" s="109"/>
      <c r="S3733" s="109"/>
    </row>
    <row r="3734" spans="16:19" ht="15.75" customHeight="1" x14ac:dyDescent="0.2">
      <c r="P3734" s="109"/>
      <c r="Q3734" s="109"/>
      <c r="S3734" s="109"/>
    </row>
    <row r="3735" spans="16:19" ht="15.75" customHeight="1" x14ac:dyDescent="0.2">
      <c r="P3735" s="109"/>
      <c r="Q3735" s="109"/>
      <c r="S3735" s="109"/>
    </row>
    <row r="3736" spans="16:19" ht="15.75" customHeight="1" x14ac:dyDescent="0.2">
      <c r="P3736" s="109"/>
      <c r="Q3736" s="109"/>
      <c r="S3736" s="109"/>
    </row>
    <row r="3737" spans="16:19" ht="15.75" customHeight="1" x14ac:dyDescent="0.2">
      <c r="P3737" s="109"/>
      <c r="Q3737" s="109"/>
      <c r="S3737" s="109"/>
    </row>
    <row r="3738" spans="16:19" ht="15.75" customHeight="1" x14ac:dyDescent="0.2">
      <c r="P3738" s="109"/>
      <c r="Q3738" s="109"/>
      <c r="S3738" s="109"/>
    </row>
    <row r="3739" spans="16:19" ht="15.75" customHeight="1" x14ac:dyDescent="0.2">
      <c r="P3739" s="109"/>
      <c r="Q3739" s="109"/>
      <c r="S3739" s="109"/>
    </row>
    <row r="3740" spans="16:19" ht="15.75" customHeight="1" x14ac:dyDescent="0.2">
      <c r="P3740" s="109"/>
      <c r="Q3740" s="109"/>
      <c r="S3740" s="109"/>
    </row>
    <row r="3741" spans="16:19" ht="15.75" customHeight="1" x14ac:dyDescent="0.2">
      <c r="P3741" s="109"/>
      <c r="Q3741" s="109"/>
      <c r="S3741" s="109"/>
    </row>
    <row r="3742" spans="16:19" ht="15.75" customHeight="1" x14ac:dyDescent="0.2">
      <c r="P3742" s="109"/>
      <c r="Q3742" s="109"/>
      <c r="S3742" s="109"/>
    </row>
    <row r="3743" spans="16:19" ht="15.75" customHeight="1" x14ac:dyDescent="0.2">
      <c r="P3743" s="109"/>
      <c r="Q3743" s="109"/>
      <c r="S3743" s="109"/>
    </row>
    <row r="3744" spans="16:19" ht="15.75" customHeight="1" x14ac:dyDescent="0.2">
      <c r="P3744" s="109"/>
      <c r="Q3744" s="109"/>
      <c r="S3744" s="109"/>
    </row>
    <row r="3745" spans="16:19" ht="15.75" customHeight="1" x14ac:dyDescent="0.2">
      <c r="P3745" s="109"/>
      <c r="Q3745" s="109"/>
      <c r="S3745" s="109"/>
    </row>
    <row r="3746" spans="16:19" ht="15.75" customHeight="1" x14ac:dyDescent="0.2">
      <c r="P3746" s="109"/>
      <c r="Q3746" s="109"/>
      <c r="S3746" s="109"/>
    </row>
    <row r="3747" spans="16:19" ht="15.75" customHeight="1" x14ac:dyDescent="0.2">
      <c r="P3747" s="109"/>
      <c r="Q3747" s="109"/>
      <c r="S3747" s="109"/>
    </row>
    <row r="3748" spans="16:19" ht="15.75" customHeight="1" x14ac:dyDescent="0.2">
      <c r="P3748" s="109"/>
      <c r="Q3748" s="109"/>
      <c r="S3748" s="109"/>
    </row>
    <row r="3749" spans="16:19" ht="15.75" customHeight="1" x14ac:dyDescent="0.2">
      <c r="P3749" s="109"/>
      <c r="Q3749" s="109"/>
      <c r="S3749" s="109"/>
    </row>
    <row r="3750" spans="16:19" ht="15.75" customHeight="1" x14ac:dyDescent="0.2">
      <c r="P3750" s="109"/>
      <c r="Q3750" s="109"/>
      <c r="S3750" s="109"/>
    </row>
    <row r="3751" spans="16:19" ht="15.75" customHeight="1" x14ac:dyDescent="0.2">
      <c r="P3751" s="109"/>
      <c r="Q3751" s="109"/>
      <c r="S3751" s="109"/>
    </row>
    <row r="3752" spans="16:19" ht="15.75" customHeight="1" x14ac:dyDescent="0.2">
      <c r="P3752" s="109"/>
      <c r="Q3752" s="109"/>
      <c r="S3752" s="109"/>
    </row>
    <row r="3753" spans="16:19" ht="15.75" customHeight="1" x14ac:dyDescent="0.2">
      <c r="P3753" s="109"/>
      <c r="Q3753" s="109"/>
      <c r="S3753" s="109"/>
    </row>
    <row r="3754" spans="16:19" ht="15.75" customHeight="1" x14ac:dyDescent="0.2">
      <c r="P3754" s="109"/>
      <c r="Q3754" s="109"/>
      <c r="S3754" s="109"/>
    </row>
    <row r="3755" spans="16:19" ht="15.75" customHeight="1" x14ac:dyDescent="0.2">
      <c r="P3755" s="109"/>
      <c r="Q3755" s="109"/>
      <c r="S3755" s="109"/>
    </row>
    <row r="3756" spans="16:19" ht="15.75" customHeight="1" x14ac:dyDescent="0.2">
      <c r="P3756" s="109"/>
      <c r="Q3756" s="109"/>
      <c r="S3756" s="109"/>
    </row>
    <row r="3757" spans="16:19" ht="15.75" customHeight="1" x14ac:dyDescent="0.2">
      <c r="P3757" s="109"/>
      <c r="Q3757" s="109"/>
      <c r="S3757" s="109"/>
    </row>
    <row r="3758" spans="16:19" ht="15.75" customHeight="1" x14ac:dyDescent="0.2">
      <c r="P3758" s="109"/>
      <c r="Q3758" s="109"/>
      <c r="S3758" s="109"/>
    </row>
    <row r="3759" spans="16:19" ht="15.75" customHeight="1" x14ac:dyDescent="0.2">
      <c r="P3759" s="109"/>
      <c r="Q3759" s="109"/>
      <c r="S3759" s="109"/>
    </row>
    <row r="3760" spans="16:19" ht="15.75" customHeight="1" x14ac:dyDescent="0.2">
      <c r="P3760" s="109"/>
      <c r="Q3760" s="109"/>
      <c r="S3760" s="109"/>
    </row>
    <row r="3761" spans="16:19" ht="15.75" customHeight="1" x14ac:dyDescent="0.2">
      <c r="P3761" s="109"/>
      <c r="Q3761" s="109"/>
      <c r="S3761" s="109"/>
    </row>
    <row r="3762" spans="16:19" ht="15.75" customHeight="1" x14ac:dyDescent="0.2">
      <c r="P3762" s="109"/>
      <c r="Q3762" s="109"/>
      <c r="S3762" s="109"/>
    </row>
    <row r="3763" spans="16:19" ht="15.75" customHeight="1" x14ac:dyDescent="0.2">
      <c r="P3763" s="109"/>
      <c r="Q3763" s="109"/>
      <c r="S3763" s="109"/>
    </row>
    <row r="3764" spans="16:19" ht="15.75" customHeight="1" x14ac:dyDescent="0.2">
      <c r="P3764" s="109"/>
      <c r="Q3764" s="109"/>
      <c r="S3764" s="109"/>
    </row>
    <row r="3765" spans="16:19" ht="15.75" customHeight="1" x14ac:dyDescent="0.2">
      <c r="P3765" s="109"/>
      <c r="Q3765" s="109"/>
      <c r="S3765" s="109"/>
    </row>
    <row r="3766" spans="16:19" ht="15.75" customHeight="1" x14ac:dyDescent="0.2">
      <c r="P3766" s="109"/>
      <c r="Q3766" s="109"/>
      <c r="S3766" s="109"/>
    </row>
    <row r="3767" spans="16:19" ht="15.75" customHeight="1" x14ac:dyDescent="0.2">
      <c r="P3767" s="109"/>
      <c r="Q3767" s="109"/>
      <c r="S3767" s="109"/>
    </row>
    <row r="3768" spans="16:19" ht="15.75" customHeight="1" x14ac:dyDescent="0.2">
      <c r="P3768" s="109"/>
      <c r="Q3768" s="109"/>
      <c r="S3768" s="109"/>
    </row>
    <row r="3769" spans="16:19" ht="15.75" customHeight="1" x14ac:dyDescent="0.2">
      <c r="P3769" s="109"/>
      <c r="Q3769" s="109"/>
      <c r="S3769" s="109"/>
    </row>
    <row r="3770" spans="16:19" ht="15.75" customHeight="1" x14ac:dyDescent="0.2">
      <c r="P3770" s="109"/>
      <c r="Q3770" s="109"/>
      <c r="S3770" s="109"/>
    </row>
    <row r="3771" spans="16:19" ht="15.75" customHeight="1" x14ac:dyDescent="0.2">
      <c r="P3771" s="109"/>
      <c r="Q3771" s="109"/>
      <c r="S3771" s="109"/>
    </row>
    <row r="3772" spans="16:19" ht="15.75" customHeight="1" x14ac:dyDescent="0.2">
      <c r="P3772" s="109"/>
      <c r="Q3772" s="109"/>
      <c r="S3772" s="109"/>
    </row>
    <row r="3773" spans="16:19" ht="15.75" customHeight="1" x14ac:dyDescent="0.2">
      <c r="P3773" s="109"/>
      <c r="Q3773" s="109"/>
      <c r="S3773" s="109"/>
    </row>
    <row r="3774" spans="16:19" ht="15.75" customHeight="1" x14ac:dyDescent="0.2">
      <c r="P3774" s="109"/>
      <c r="Q3774" s="109"/>
      <c r="S3774" s="109"/>
    </row>
    <row r="3775" spans="16:19" ht="15.75" customHeight="1" x14ac:dyDescent="0.2">
      <c r="P3775" s="109"/>
      <c r="Q3775" s="109"/>
      <c r="S3775" s="109"/>
    </row>
    <row r="3776" spans="16:19" ht="15.75" customHeight="1" x14ac:dyDescent="0.2">
      <c r="P3776" s="109"/>
      <c r="Q3776" s="109"/>
      <c r="S3776" s="109"/>
    </row>
    <row r="3777" spans="16:19" ht="15.75" customHeight="1" x14ac:dyDescent="0.2">
      <c r="P3777" s="109"/>
      <c r="Q3777" s="109"/>
      <c r="S3777" s="109"/>
    </row>
    <row r="3778" spans="16:19" ht="15.75" customHeight="1" x14ac:dyDescent="0.2">
      <c r="P3778" s="109"/>
      <c r="Q3778" s="109"/>
      <c r="S3778" s="109"/>
    </row>
    <row r="3779" spans="16:19" ht="15.75" customHeight="1" x14ac:dyDescent="0.2">
      <c r="P3779" s="109"/>
      <c r="Q3779" s="109"/>
      <c r="S3779" s="109"/>
    </row>
    <row r="3780" spans="16:19" ht="15.75" customHeight="1" x14ac:dyDescent="0.2">
      <c r="P3780" s="109"/>
      <c r="Q3780" s="109"/>
      <c r="S3780" s="109"/>
    </row>
    <row r="3781" spans="16:19" ht="15.75" customHeight="1" x14ac:dyDescent="0.2">
      <c r="P3781" s="109"/>
      <c r="Q3781" s="109"/>
      <c r="S3781" s="109"/>
    </row>
    <row r="3782" spans="16:19" ht="15.75" customHeight="1" x14ac:dyDescent="0.2">
      <c r="P3782" s="109"/>
      <c r="Q3782" s="109"/>
      <c r="S3782" s="109"/>
    </row>
    <row r="3783" spans="16:19" ht="15.75" customHeight="1" x14ac:dyDescent="0.2">
      <c r="P3783" s="109"/>
      <c r="Q3783" s="109"/>
      <c r="S3783" s="109"/>
    </row>
    <row r="3784" spans="16:19" ht="15.75" customHeight="1" x14ac:dyDescent="0.2">
      <c r="P3784" s="109"/>
      <c r="Q3784" s="109"/>
      <c r="S3784" s="109"/>
    </row>
    <row r="3785" spans="16:19" ht="15.75" customHeight="1" x14ac:dyDescent="0.2">
      <c r="P3785" s="109"/>
      <c r="Q3785" s="109"/>
      <c r="S3785" s="109"/>
    </row>
    <row r="3786" spans="16:19" ht="15.75" customHeight="1" x14ac:dyDescent="0.2">
      <c r="P3786" s="109"/>
      <c r="Q3786" s="109"/>
      <c r="S3786" s="109"/>
    </row>
    <row r="3787" spans="16:19" ht="15.75" customHeight="1" x14ac:dyDescent="0.2">
      <c r="P3787" s="109"/>
      <c r="Q3787" s="109"/>
      <c r="S3787" s="109"/>
    </row>
    <row r="3788" spans="16:19" ht="15.75" customHeight="1" x14ac:dyDescent="0.2">
      <c r="P3788" s="109"/>
      <c r="Q3788" s="109"/>
      <c r="S3788" s="109"/>
    </row>
    <row r="3789" spans="16:19" ht="15.75" customHeight="1" x14ac:dyDescent="0.2">
      <c r="P3789" s="109"/>
      <c r="Q3789" s="109"/>
      <c r="S3789" s="109"/>
    </row>
    <row r="3790" spans="16:19" ht="15.75" customHeight="1" x14ac:dyDescent="0.2">
      <c r="P3790" s="109"/>
      <c r="Q3790" s="109"/>
      <c r="S3790" s="109"/>
    </row>
    <row r="3791" spans="16:19" ht="15.75" customHeight="1" x14ac:dyDescent="0.2">
      <c r="P3791" s="109"/>
      <c r="Q3791" s="109"/>
      <c r="S3791" s="109"/>
    </row>
    <row r="3792" spans="16:19" ht="15.75" customHeight="1" x14ac:dyDescent="0.2">
      <c r="P3792" s="109"/>
      <c r="Q3792" s="109"/>
      <c r="S3792" s="109"/>
    </row>
    <row r="3793" spans="16:19" ht="15.75" customHeight="1" x14ac:dyDescent="0.2">
      <c r="P3793" s="109"/>
      <c r="Q3793" s="109"/>
      <c r="S3793" s="109"/>
    </row>
    <row r="3794" spans="16:19" ht="15.75" customHeight="1" x14ac:dyDescent="0.2">
      <c r="P3794" s="109"/>
      <c r="Q3794" s="109"/>
      <c r="S3794" s="109"/>
    </row>
    <row r="3795" spans="16:19" ht="15.75" customHeight="1" x14ac:dyDescent="0.2">
      <c r="P3795" s="109"/>
      <c r="Q3795" s="109"/>
      <c r="S3795" s="109"/>
    </row>
    <row r="3796" spans="16:19" ht="15.75" customHeight="1" x14ac:dyDescent="0.2">
      <c r="P3796" s="109"/>
      <c r="Q3796" s="109"/>
      <c r="S3796" s="109"/>
    </row>
    <row r="3797" spans="16:19" ht="15.75" customHeight="1" x14ac:dyDescent="0.2">
      <c r="P3797" s="109"/>
      <c r="Q3797" s="109"/>
      <c r="S3797" s="109"/>
    </row>
    <row r="3798" spans="16:19" ht="15.75" customHeight="1" x14ac:dyDescent="0.2">
      <c r="P3798" s="109"/>
      <c r="Q3798" s="109"/>
      <c r="S3798" s="109"/>
    </row>
    <row r="3799" spans="16:19" ht="15.75" customHeight="1" x14ac:dyDescent="0.2">
      <c r="P3799" s="109"/>
      <c r="Q3799" s="109"/>
      <c r="S3799" s="109"/>
    </row>
    <row r="3800" spans="16:19" ht="15.75" customHeight="1" x14ac:dyDescent="0.2">
      <c r="P3800" s="109"/>
      <c r="Q3800" s="109"/>
      <c r="S3800" s="109"/>
    </row>
    <row r="3801" spans="16:19" ht="15.75" customHeight="1" x14ac:dyDescent="0.2">
      <c r="P3801" s="109"/>
      <c r="Q3801" s="109"/>
      <c r="S3801" s="109"/>
    </row>
    <row r="3802" spans="16:19" ht="15.75" customHeight="1" x14ac:dyDescent="0.2">
      <c r="P3802" s="109"/>
      <c r="Q3802" s="109"/>
      <c r="S3802" s="109"/>
    </row>
    <row r="3803" spans="16:19" ht="15.75" customHeight="1" x14ac:dyDescent="0.2">
      <c r="P3803" s="109"/>
      <c r="Q3803" s="109"/>
      <c r="S3803" s="109"/>
    </row>
    <row r="3804" spans="16:19" ht="15.75" customHeight="1" x14ac:dyDescent="0.2">
      <c r="P3804" s="109"/>
      <c r="Q3804" s="109"/>
      <c r="S3804" s="109"/>
    </row>
    <row r="3805" spans="16:19" ht="15.75" customHeight="1" x14ac:dyDescent="0.2">
      <c r="P3805" s="109"/>
      <c r="Q3805" s="109"/>
      <c r="S3805" s="109"/>
    </row>
    <row r="3806" spans="16:19" ht="15.75" customHeight="1" x14ac:dyDescent="0.2">
      <c r="P3806" s="109"/>
      <c r="Q3806" s="109"/>
      <c r="S3806" s="109"/>
    </row>
    <row r="3807" spans="16:19" ht="15.75" customHeight="1" x14ac:dyDescent="0.2">
      <c r="P3807" s="109"/>
      <c r="Q3807" s="109"/>
      <c r="S3807" s="109"/>
    </row>
    <row r="3808" spans="16:19" ht="15.75" customHeight="1" x14ac:dyDescent="0.2">
      <c r="P3808" s="109"/>
      <c r="Q3808" s="109"/>
      <c r="S3808" s="109"/>
    </row>
    <row r="3809" spans="16:19" ht="15.75" customHeight="1" x14ac:dyDescent="0.2">
      <c r="P3809" s="109"/>
      <c r="Q3809" s="109"/>
      <c r="S3809" s="109"/>
    </row>
    <row r="3810" spans="16:19" ht="15.75" customHeight="1" x14ac:dyDescent="0.2">
      <c r="P3810" s="109"/>
      <c r="Q3810" s="109"/>
      <c r="S3810" s="109"/>
    </row>
    <row r="3811" spans="16:19" ht="15.75" customHeight="1" x14ac:dyDescent="0.2">
      <c r="P3811" s="109"/>
      <c r="Q3811" s="109"/>
      <c r="S3811" s="109"/>
    </row>
    <row r="3812" spans="16:19" ht="15.75" customHeight="1" x14ac:dyDescent="0.2">
      <c r="P3812" s="109"/>
      <c r="Q3812" s="109"/>
      <c r="S3812" s="109"/>
    </row>
    <row r="3813" spans="16:19" ht="15.75" customHeight="1" x14ac:dyDescent="0.2">
      <c r="P3813" s="109"/>
      <c r="Q3813" s="109"/>
      <c r="S3813" s="109"/>
    </row>
    <row r="3814" spans="16:19" ht="15.75" customHeight="1" x14ac:dyDescent="0.2">
      <c r="P3814" s="109"/>
      <c r="Q3814" s="109"/>
      <c r="S3814" s="109"/>
    </row>
    <row r="3815" spans="16:19" ht="15.75" customHeight="1" x14ac:dyDescent="0.2">
      <c r="P3815" s="109"/>
      <c r="Q3815" s="109"/>
      <c r="S3815" s="109"/>
    </row>
    <row r="3816" spans="16:19" ht="15.75" customHeight="1" x14ac:dyDescent="0.2">
      <c r="P3816" s="109"/>
      <c r="Q3816" s="109"/>
      <c r="S3816" s="109"/>
    </row>
    <row r="3817" spans="16:19" ht="15.75" customHeight="1" x14ac:dyDescent="0.2">
      <c r="P3817" s="109"/>
      <c r="Q3817" s="109"/>
      <c r="S3817" s="109"/>
    </row>
    <row r="3818" spans="16:19" ht="15.75" customHeight="1" x14ac:dyDescent="0.2">
      <c r="P3818" s="109"/>
      <c r="Q3818" s="109"/>
      <c r="S3818" s="109"/>
    </row>
    <row r="3819" spans="16:19" ht="15.75" customHeight="1" x14ac:dyDescent="0.2">
      <c r="P3819" s="109"/>
      <c r="Q3819" s="109"/>
      <c r="S3819" s="109"/>
    </row>
    <row r="3820" spans="16:19" ht="15.75" customHeight="1" x14ac:dyDescent="0.2">
      <c r="P3820" s="109"/>
      <c r="Q3820" s="109"/>
      <c r="S3820" s="109"/>
    </row>
    <row r="3821" spans="16:19" ht="15.75" customHeight="1" x14ac:dyDescent="0.2">
      <c r="P3821" s="109"/>
      <c r="Q3821" s="109"/>
      <c r="S3821" s="109"/>
    </row>
    <row r="3822" spans="16:19" ht="15.75" customHeight="1" x14ac:dyDescent="0.2">
      <c r="P3822" s="109"/>
      <c r="Q3822" s="109"/>
      <c r="S3822" s="109"/>
    </row>
    <row r="3823" spans="16:19" ht="15.75" customHeight="1" x14ac:dyDescent="0.2">
      <c r="P3823" s="109"/>
      <c r="Q3823" s="109"/>
      <c r="S3823" s="109"/>
    </row>
    <row r="3824" spans="16:19" ht="15.75" customHeight="1" x14ac:dyDescent="0.2">
      <c r="P3824" s="109"/>
      <c r="Q3824" s="109"/>
      <c r="S3824" s="109"/>
    </row>
    <row r="3825" spans="16:19" ht="15.75" customHeight="1" x14ac:dyDescent="0.2">
      <c r="P3825" s="109"/>
      <c r="Q3825" s="109"/>
      <c r="S3825" s="109"/>
    </row>
    <row r="3826" spans="16:19" ht="15.75" customHeight="1" x14ac:dyDescent="0.2">
      <c r="P3826" s="109"/>
      <c r="Q3826" s="109"/>
      <c r="S3826" s="109"/>
    </row>
    <row r="3827" spans="16:19" ht="15.75" customHeight="1" x14ac:dyDescent="0.2">
      <c r="P3827" s="109"/>
      <c r="Q3827" s="109"/>
      <c r="S3827" s="109"/>
    </row>
    <row r="3828" spans="16:19" ht="15.75" customHeight="1" x14ac:dyDescent="0.2">
      <c r="P3828" s="109"/>
      <c r="Q3828" s="109"/>
      <c r="S3828" s="109"/>
    </row>
    <row r="3829" spans="16:19" ht="15.75" customHeight="1" x14ac:dyDescent="0.2">
      <c r="P3829" s="109"/>
      <c r="Q3829" s="109"/>
      <c r="S3829" s="109"/>
    </row>
    <row r="3830" spans="16:19" ht="15.75" customHeight="1" x14ac:dyDescent="0.2">
      <c r="P3830" s="109"/>
      <c r="Q3830" s="109"/>
      <c r="S3830" s="109"/>
    </row>
    <row r="3831" spans="16:19" ht="15.75" customHeight="1" x14ac:dyDescent="0.2">
      <c r="P3831" s="109"/>
      <c r="Q3831" s="109"/>
      <c r="S3831" s="109"/>
    </row>
    <row r="3832" spans="16:19" ht="15.75" customHeight="1" x14ac:dyDescent="0.2">
      <c r="P3832" s="109"/>
      <c r="Q3832" s="109"/>
      <c r="S3832" s="109"/>
    </row>
    <row r="3833" spans="16:19" ht="15.75" customHeight="1" x14ac:dyDescent="0.2">
      <c r="P3833" s="109"/>
      <c r="Q3833" s="109"/>
      <c r="S3833" s="109"/>
    </row>
    <row r="3834" spans="16:19" ht="15.75" customHeight="1" x14ac:dyDescent="0.2">
      <c r="P3834" s="109"/>
      <c r="Q3834" s="109"/>
      <c r="S3834" s="109"/>
    </row>
    <row r="3835" spans="16:19" ht="15.75" customHeight="1" x14ac:dyDescent="0.2">
      <c r="P3835" s="109"/>
      <c r="Q3835" s="109"/>
      <c r="S3835" s="109"/>
    </row>
    <row r="3836" spans="16:19" ht="15.75" customHeight="1" x14ac:dyDescent="0.2">
      <c r="P3836" s="109"/>
      <c r="Q3836" s="109"/>
      <c r="S3836" s="109"/>
    </row>
    <row r="3837" spans="16:19" ht="15.75" customHeight="1" x14ac:dyDescent="0.2">
      <c r="P3837" s="109"/>
      <c r="Q3837" s="109"/>
      <c r="S3837" s="109"/>
    </row>
    <row r="3838" spans="16:19" ht="15.75" customHeight="1" x14ac:dyDescent="0.2">
      <c r="P3838" s="109"/>
      <c r="Q3838" s="109"/>
      <c r="S3838" s="109"/>
    </row>
    <row r="3839" spans="16:19" ht="15.75" customHeight="1" x14ac:dyDescent="0.2">
      <c r="P3839" s="109"/>
      <c r="Q3839" s="109"/>
      <c r="S3839" s="109"/>
    </row>
    <row r="3840" spans="16:19" ht="15.75" customHeight="1" x14ac:dyDescent="0.2">
      <c r="P3840" s="109"/>
      <c r="Q3840" s="109"/>
      <c r="S3840" s="109"/>
    </row>
    <row r="3841" spans="16:19" ht="15.75" customHeight="1" x14ac:dyDescent="0.2">
      <c r="P3841" s="109"/>
      <c r="Q3841" s="109"/>
      <c r="S3841" s="109"/>
    </row>
    <row r="3842" spans="16:19" ht="15.75" customHeight="1" x14ac:dyDescent="0.2">
      <c r="P3842" s="109"/>
      <c r="Q3842" s="109"/>
      <c r="S3842" s="109"/>
    </row>
    <row r="3843" spans="16:19" ht="15.75" customHeight="1" x14ac:dyDescent="0.2">
      <c r="P3843" s="109"/>
      <c r="Q3843" s="109"/>
      <c r="S3843" s="109"/>
    </row>
    <row r="3844" spans="16:19" ht="15.75" customHeight="1" x14ac:dyDescent="0.2">
      <c r="P3844" s="109"/>
      <c r="Q3844" s="109"/>
      <c r="S3844" s="109"/>
    </row>
    <row r="3845" spans="16:19" ht="15.75" customHeight="1" x14ac:dyDescent="0.2">
      <c r="P3845" s="109"/>
      <c r="Q3845" s="109"/>
      <c r="S3845" s="109"/>
    </row>
    <row r="3846" spans="16:19" ht="15.75" customHeight="1" x14ac:dyDescent="0.2">
      <c r="P3846" s="109"/>
      <c r="Q3846" s="109"/>
      <c r="S3846" s="109"/>
    </row>
    <row r="3847" spans="16:19" ht="15.75" customHeight="1" x14ac:dyDescent="0.2">
      <c r="P3847" s="109"/>
      <c r="Q3847" s="109"/>
      <c r="S3847" s="109"/>
    </row>
    <row r="3848" spans="16:19" ht="15.75" customHeight="1" x14ac:dyDescent="0.2">
      <c r="P3848" s="109"/>
      <c r="Q3848" s="109"/>
      <c r="S3848" s="109"/>
    </row>
    <row r="3849" spans="16:19" ht="15.75" customHeight="1" x14ac:dyDescent="0.2">
      <c r="P3849" s="109"/>
      <c r="Q3849" s="109"/>
      <c r="S3849" s="109"/>
    </row>
    <row r="3850" spans="16:19" ht="15.75" customHeight="1" x14ac:dyDescent="0.2">
      <c r="P3850" s="109"/>
      <c r="Q3850" s="109"/>
      <c r="S3850" s="109"/>
    </row>
    <row r="3851" spans="16:19" ht="15.75" customHeight="1" x14ac:dyDescent="0.2">
      <c r="P3851" s="109"/>
      <c r="Q3851" s="109"/>
      <c r="S3851" s="109"/>
    </row>
    <row r="3852" spans="16:19" ht="15.75" customHeight="1" x14ac:dyDescent="0.2">
      <c r="P3852" s="109"/>
      <c r="Q3852" s="109"/>
      <c r="S3852" s="109"/>
    </row>
    <row r="3853" spans="16:19" ht="15.75" customHeight="1" x14ac:dyDescent="0.2">
      <c r="P3853" s="109"/>
      <c r="Q3853" s="109"/>
      <c r="S3853" s="109"/>
    </row>
    <row r="3854" spans="16:19" ht="15.75" customHeight="1" x14ac:dyDescent="0.2">
      <c r="P3854" s="109"/>
      <c r="Q3854" s="109"/>
      <c r="S3854" s="109"/>
    </row>
    <row r="3855" spans="16:19" ht="15.75" customHeight="1" x14ac:dyDescent="0.2">
      <c r="P3855" s="109"/>
      <c r="Q3855" s="109"/>
      <c r="S3855" s="109"/>
    </row>
    <row r="3856" spans="16:19" ht="15.75" customHeight="1" x14ac:dyDescent="0.2">
      <c r="P3856" s="109"/>
      <c r="Q3856" s="109"/>
      <c r="S3856" s="109"/>
    </row>
    <row r="3857" spans="16:19" ht="15.75" customHeight="1" x14ac:dyDescent="0.2">
      <c r="P3857" s="109"/>
      <c r="Q3857" s="109"/>
      <c r="S3857" s="109"/>
    </row>
    <row r="3858" spans="16:19" ht="15.75" customHeight="1" x14ac:dyDescent="0.2">
      <c r="P3858" s="109"/>
      <c r="Q3858" s="109"/>
      <c r="S3858" s="109"/>
    </row>
    <row r="3859" spans="16:19" ht="15.75" customHeight="1" x14ac:dyDescent="0.2">
      <c r="P3859" s="109"/>
      <c r="Q3859" s="109"/>
      <c r="S3859" s="109"/>
    </row>
    <row r="3860" spans="16:19" ht="15.75" customHeight="1" x14ac:dyDescent="0.2">
      <c r="P3860" s="109"/>
      <c r="Q3860" s="109"/>
      <c r="S3860" s="109"/>
    </row>
    <row r="3861" spans="16:19" ht="15.75" customHeight="1" x14ac:dyDescent="0.2">
      <c r="P3861" s="109"/>
      <c r="Q3861" s="109"/>
      <c r="S3861" s="109"/>
    </row>
    <row r="3862" spans="16:19" ht="15.75" customHeight="1" x14ac:dyDescent="0.2">
      <c r="P3862" s="109"/>
      <c r="Q3862" s="109"/>
      <c r="S3862" s="109"/>
    </row>
    <row r="3863" spans="16:19" ht="15.75" customHeight="1" x14ac:dyDescent="0.2">
      <c r="P3863" s="109"/>
      <c r="Q3863" s="109"/>
      <c r="S3863" s="109"/>
    </row>
    <row r="3864" spans="16:19" ht="15.75" customHeight="1" x14ac:dyDescent="0.2">
      <c r="P3864" s="109"/>
      <c r="Q3864" s="109"/>
      <c r="S3864" s="109"/>
    </row>
    <row r="3865" spans="16:19" ht="15.75" customHeight="1" x14ac:dyDescent="0.2">
      <c r="P3865" s="109"/>
      <c r="Q3865" s="109"/>
      <c r="S3865" s="109"/>
    </row>
    <row r="3866" spans="16:19" ht="15.75" customHeight="1" x14ac:dyDescent="0.2">
      <c r="P3866" s="109"/>
      <c r="Q3866" s="109"/>
      <c r="S3866" s="109"/>
    </row>
    <row r="3867" spans="16:19" ht="15.75" customHeight="1" x14ac:dyDescent="0.2">
      <c r="P3867" s="109"/>
      <c r="Q3867" s="109"/>
      <c r="S3867" s="109"/>
    </row>
    <row r="3868" spans="16:19" ht="15.75" customHeight="1" x14ac:dyDescent="0.2">
      <c r="P3868" s="109"/>
      <c r="Q3868" s="109"/>
      <c r="S3868" s="109"/>
    </row>
    <row r="3869" spans="16:19" ht="15.75" customHeight="1" x14ac:dyDescent="0.2">
      <c r="P3869" s="109"/>
      <c r="Q3869" s="109"/>
      <c r="S3869" s="109"/>
    </row>
    <row r="3870" spans="16:19" ht="15.75" customHeight="1" x14ac:dyDescent="0.2">
      <c r="P3870" s="109"/>
      <c r="Q3870" s="109"/>
      <c r="S3870" s="109"/>
    </row>
    <row r="3871" spans="16:19" ht="15.75" customHeight="1" x14ac:dyDescent="0.2">
      <c r="P3871" s="109"/>
      <c r="Q3871" s="109"/>
      <c r="S3871" s="109"/>
    </row>
    <row r="3872" spans="16:19" ht="15.75" customHeight="1" x14ac:dyDescent="0.2">
      <c r="P3872" s="109"/>
      <c r="Q3872" s="109"/>
      <c r="S3872" s="109"/>
    </row>
    <row r="3873" spans="16:19" ht="15.75" customHeight="1" x14ac:dyDescent="0.2">
      <c r="P3873" s="109"/>
      <c r="Q3873" s="109"/>
      <c r="S3873" s="109"/>
    </row>
    <row r="3874" spans="16:19" ht="15.75" customHeight="1" x14ac:dyDescent="0.2">
      <c r="P3874" s="109"/>
      <c r="Q3874" s="109"/>
      <c r="S3874" s="109"/>
    </row>
    <row r="3875" spans="16:19" ht="15.75" customHeight="1" x14ac:dyDescent="0.2">
      <c r="P3875" s="109"/>
      <c r="Q3875" s="109"/>
      <c r="S3875" s="109"/>
    </row>
    <row r="3876" spans="16:19" ht="15.75" customHeight="1" x14ac:dyDescent="0.2">
      <c r="P3876" s="109"/>
      <c r="Q3876" s="109"/>
      <c r="S3876" s="109"/>
    </row>
    <row r="3877" spans="16:19" ht="15.75" customHeight="1" x14ac:dyDescent="0.2">
      <c r="P3877" s="109"/>
      <c r="Q3877" s="109"/>
      <c r="S3877" s="109"/>
    </row>
    <row r="3878" spans="16:19" ht="15.75" customHeight="1" x14ac:dyDescent="0.2">
      <c r="P3878" s="109"/>
      <c r="Q3878" s="109"/>
      <c r="S3878" s="109"/>
    </row>
    <row r="3879" spans="16:19" ht="15.75" customHeight="1" x14ac:dyDescent="0.2">
      <c r="P3879" s="109"/>
      <c r="Q3879" s="109"/>
      <c r="S3879" s="109"/>
    </row>
    <row r="3880" spans="16:19" ht="15.75" customHeight="1" x14ac:dyDescent="0.2">
      <c r="P3880" s="109"/>
      <c r="Q3880" s="109"/>
      <c r="S3880" s="109"/>
    </row>
    <row r="3881" spans="16:19" ht="15.75" customHeight="1" x14ac:dyDescent="0.2">
      <c r="P3881" s="109"/>
      <c r="Q3881" s="109"/>
      <c r="S3881" s="109"/>
    </row>
    <row r="3882" spans="16:19" ht="15.75" customHeight="1" x14ac:dyDescent="0.2">
      <c r="P3882" s="109"/>
      <c r="Q3882" s="109"/>
      <c r="S3882" s="109"/>
    </row>
    <row r="3883" spans="16:19" ht="15.75" customHeight="1" x14ac:dyDescent="0.2">
      <c r="P3883" s="109"/>
      <c r="Q3883" s="109"/>
      <c r="S3883" s="109"/>
    </row>
    <row r="3884" spans="16:19" ht="15.75" customHeight="1" x14ac:dyDescent="0.2">
      <c r="P3884" s="109"/>
      <c r="Q3884" s="109"/>
      <c r="S3884" s="109"/>
    </row>
    <row r="3885" spans="16:19" ht="15.75" customHeight="1" x14ac:dyDescent="0.2">
      <c r="P3885" s="109"/>
      <c r="Q3885" s="109"/>
      <c r="S3885" s="109"/>
    </row>
    <row r="3886" spans="16:19" ht="15.75" customHeight="1" x14ac:dyDescent="0.2">
      <c r="P3886" s="109"/>
      <c r="Q3886" s="109"/>
      <c r="S3886" s="109"/>
    </row>
    <row r="3887" spans="16:19" ht="15.75" customHeight="1" x14ac:dyDescent="0.2">
      <c r="P3887" s="109"/>
      <c r="Q3887" s="109"/>
      <c r="S3887" s="109"/>
    </row>
    <row r="3888" spans="16:19" ht="15.75" customHeight="1" x14ac:dyDescent="0.2">
      <c r="P3888" s="109"/>
      <c r="Q3888" s="109"/>
      <c r="S3888" s="109"/>
    </row>
    <row r="3889" spans="16:19" ht="15.75" customHeight="1" x14ac:dyDescent="0.2">
      <c r="P3889" s="109"/>
      <c r="Q3889" s="109"/>
      <c r="S3889" s="109"/>
    </row>
    <row r="3890" spans="16:19" ht="15.75" customHeight="1" x14ac:dyDescent="0.2">
      <c r="P3890" s="109"/>
      <c r="Q3890" s="109"/>
      <c r="S3890" s="109"/>
    </row>
    <row r="3891" spans="16:19" ht="15.75" customHeight="1" x14ac:dyDescent="0.2">
      <c r="P3891" s="109"/>
      <c r="Q3891" s="109"/>
      <c r="S3891" s="109"/>
    </row>
    <row r="3892" spans="16:19" ht="15.75" customHeight="1" x14ac:dyDescent="0.2">
      <c r="P3892" s="109"/>
      <c r="Q3892" s="109"/>
      <c r="S3892" s="109"/>
    </row>
    <row r="3893" spans="16:19" ht="15.75" customHeight="1" x14ac:dyDescent="0.2">
      <c r="P3893" s="109"/>
      <c r="Q3893" s="109"/>
      <c r="S3893" s="109"/>
    </row>
    <row r="3894" spans="16:19" ht="15.75" customHeight="1" x14ac:dyDescent="0.2">
      <c r="P3894" s="109"/>
      <c r="Q3894" s="109"/>
      <c r="S3894" s="109"/>
    </row>
    <row r="3895" spans="16:19" ht="15.75" customHeight="1" x14ac:dyDescent="0.2">
      <c r="P3895" s="109"/>
      <c r="Q3895" s="109"/>
      <c r="S3895" s="109"/>
    </row>
    <row r="3896" spans="16:19" ht="15.75" customHeight="1" x14ac:dyDescent="0.2">
      <c r="P3896" s="109"/>
      <c r="Q3896" s="109"/>
      <c r="S3896" s="109"/>
    </row>
    <row r="3897" spans="16:19" ht="15.75" customHeight="1" x14ac:dyDescent="0.2">
      <c r="P3897" s="109"/>
      <c r="Q3897" s="109"/>
      <c r="S3897" s="109"/>
    </row>
    <row r="3898" spans="16:19" ht="15.75" customHeight="1" x14ac:dyDescent="0.2">
      <c r="P3898" s="109"/>
      <c r="Q3898" s="109"/>
      <c r="S3898" s="109"/>
    </row>
    <row r="3899" spans="16:19" ht="15.75" customHeight="1" x14ac:dyDescent="0.2">
      <c r="P3899" s="109"/>
      <c r="Q3899" s="109"/>
      <c r="S3899" s="109"/>
    </row>
    <row r="3900" spans="16:19" ht="15.75" customHeight="1" x14ac:dyDescent="0.2">
      <c r="P3900" s="109"/>
      <c r="Q3900" s="109"/>
      <c r="S3900" s="109"/>
    </row>
    <row r="3901" spans="16:19" ht="15.75" customHeight="1" x14ac:dyDescent="0.2">
      <c r="P3901" s="109"/>
      <c r="Q3901" s="109"/>
      <c r="S3901" s="109"/>
    </row>
    <row r="3902" spans="16:19" ht="15.75" customHeight="1" x14ac:dyDescent="0.2">
      <c r="P3902" s="109"/>
      <c r="Q3902" s="109"/>
      <c r="S3902" s="109"/>
    </row>
    <row r="3903" spans="16:19" ht="15.75" customHeight="1" x14ac:dyDescent="0.2">
      <c r="P3903" s="109"/>
      <c r="Q3903" s="109"/>
      <c r="S3903" s="109"/>
    </row>
    <row r="3904" spans="16:19" ht="15.75" customHeight="1" x14ac:dyDescent="0.2">
      <c r="P3904" s="109"/>
      <c r="Q3904" s="109"/>
      <c r="S3904" s="109"/>
    </row>
    <row r="3905" spans="16:19" ht="15.75" customHeight="1" x14ac:dyDescent="0.2">
      <c r="P3905" s="109"/>
      <c r="Q3905" s="109"/>
      <c r="S3905" s="109"/>
    </row>
    <row r="3906" spans="16:19" ht="15.75" customHeight="1" x14ac:dyDescent="0.2">
      <c r="P3906" s="109"/>
      <c r="Q3906" s="109"/>
      <c r="S3906" s="109"/>
    </row>
    <row r="3907" spans="16:19" ht="15.75" customHeight="1" x14ac:dyDescent="0.2">
      <c r="P3907" s="109"/>
      <c r="Q3907" s="109"/>
      <c r="S3907" s="109"/>
    </row>
    <row r="3908" spans="16:19" ht="15.75" customHeight="1" x14ac:dyDescent="0.2">
      <c r="P3908" s="109"/>
      <c r="Q3908" s="109"/>
      <c r="S3908" s="109"/>
    </row>
    <row r="3909" spans="16:19" ht="15.75" customHeight="1" x14ac:dyDescent="0.2">
      <c r="P3909" s="109"/>
      <c r="Q3909" s="109"/>
      <c r="S3909" s="109"/>
    </row>
    <row r="3910" spans="16:19" ht="15.75" customHeight="1" x14ac:dyDescent="0.2">
      <c r="P3910" s="109"/>
      <c r="Q3910" s="109"/>
      <c r="S3910" s="109"/>
    </row>
    <row r="3911" spans="16:19" ht="15.75" customHeight="1" x14ac:dyDescent="0.2">
      <c r="P3911" s="109"/>
      <c r="Q3911" s="109"/>
      <c r="S3911" s="109"/>
    </row>
    <row r="3912" spans="16:19" ht="15.75" customHeight="1" x14ac:dyDescent="0.2">
      <c r="P3912" s="109"/>
      <c r="Q3912" s="109"/>
      <c r="S3912" s="109"/>
    </row>
    <row r="3913" spans="16:19" ht="15.75" customHeight="1" x14ac:dyDescent="0.2">
      <c r="P3913" s="109"/>
      <c r="Q3913" s="109"/>
      <c r="S3913" s="109"/>
    </row>
    <row r="3914" spans="16:19" ht="15.75" customHeight="1" x14ac:dyDescent="0.2">
      <c r="P3914" s="109"/>
      <c r="Q3914" s="109"/>
      <c r="S3914" s="109"/>
    </row>
    <row r="3915" spans="16:19" ht="15.75" customHeight="1" x14ac:dyDescent="0.2">
      <c r="P3915" s="109"/>
      <c r="Q3915" s="109"/>
      <c r="S3915" s="109"/>
    </row>
    <row r="3916" spans="16:19" ht="15.75" customHeight="1" x14ac:dyDescent="0.2">
      <c r="P3916" s="109"/>
      <c r="Q3916" s="109"/>
      <c r="S3916" s="109"/>
    </row>
    <row r="3917" spans="16:19" ht="15.75" customHeight="1" x14ac:dyDescent="0.2">
      <c r="P3917" s="109"/>
      <c r="Q3917" s="109"/>
      <c r="S3917" s="109"/>
    </row>
    <row r="3918" spans="16:19" ht="15.75" customHeight="1" x14ac:dyDescent="0.2">
      <c r="P3918" s="109"/>
      <c r="Q3918" s="109"/>
      <c r="S3918" s="109"/>
    </row>
    <row r="3919" spans="16:19" ht="15.75" customHeight="1" x14ac:dyDescent="0.2">
      <c r="P3919" s="109"/>
      <c r="Q3919" s="109"/>
      <c r="S3919" s="109"/>
    </row>
    <row r="3920" spans="16:19" ht="15.75" customHeight="1" x14ac:dyDescent="0.2">
      <c r="P3920" s="109"/>
      <c r="Q3920" s="109"/>
      <c r="S3920" s="109"/>
    </row>
    <row r="3921" spans="16:19" ht="15.75" customHeight="1" x14ac:dyDescent="0.2">
      <c r="P3921" s="109"/>
      <c r="Q3921" s="109"/>
      <c r="S3921" s="109"/>
    </row>
    <row r="3922" spans="16:19" ht="15.75" customHeight="1" x14ac:dyDescent="0.2">
      <c r="P3922" s="109"/>
      <c r="Q3922" s="109"/>
      <c r="S3922" s="109"/>
    </row>
    <row r="3923" spans="16:19" ht="15.75" customHeight="1" x14ac:dyDescent="0.2">
      <c r="P3923" s="109"/>
      <c r="Q3923" s="109"/>
      <c r="S3923" s="109"/>
    </row>
    <row r="3924" spans="16:19" ht="15.75" customHeight="1" x14ac:dyDescent="0.2">
      <c r="P3924" s="109"/>
      <c r="Q3924" s="109"/>
      <c r="S3924" s="109"/>
    </row>
    <row r="3925" spans="16:19" ht="15.75" customHeight="1" x14ac:dyDescent="0.2">
      <c r="P3925" s="109"/>
      <c r="Q3925" s="109"/>
      <c r="S3925" s="109"/>
    </row>
    <row r="3926" spans="16:19" ht="15.75" customHeight="1" x14ac:dyDescent="0.2">
      <c r="P3926" s="109"/>
      <c r="Q3926" s="109"/>
      <c r="S3926" s="109"/>
    </row>
    <row r="3927" spans="16:19" ht="15.75" customHeight="1" x14ac:dyDescent="0.2">
      <c r="P3927" s="109"/>
      <c r="Q3927" s="109"/>
      <c r="S3927" s="109"/>
    </row>
    <row r="3928" spans="16:19" ht="15.75" customHeight="1" x14ac:dyDescent="0.2">
      <c r="P3928" s="109"/>
      <c r="Q3928" s="109"/>
      <c r="S3928" s="109"/>
    </row>
    <row r="3929" spans="16:19" ht="15.75" customHeight="1" x14ac:dyDescent="0.2">
      <c r="P3929" s="109"/>
      <c r="Q3929" s="109"/>
      <c r="S3929" s="109"/>
    </row>
    <row r="3930" spans="16:19" ht="15.75" customHeight="1" x14ac:dyDescent="0.2">
      <c r="P3930" s="109"/>
      <c r="Q3930" s="109"/>
      <c r="S3930" s="109"/>
    </row>
    <row r="3931" spans="16:19" ht="15.75" customHeight="1" x14ac:dyDescent="0.2">
      <c r="P3931" s="109"/>
      <c r="Q3931" s="109"/>
      <c r="S3931" s="109"/>
    </row>
    <row r="3932" spans="16:19" ht="15.75" customHeight="1" x14ac:dyDescent="0.2">
      <c r="P3932" s="109"/>
      <c r="Q3932" s="109"/>
      <c r="S3932" s="109"/>
    </row>
    <row r="3933" spans="16:19" ht="15.75" customHeight="1" x14ac:dyDescent="0.2">
      <c r="P3933" s="109"/>
      <c r="Q3933" s="109"/>
      <c r="S3933" s="109"/>
    </row>
    <row r="3934" spans="16:19" ht="15.75" customHeight="1" x14ac:dyDescent="0.2">
      <c r="P3934" s="109"/>
      <c r="Q3934" s="109"/>
      <c r="S3934" s="109"/>
    </row>
    <row r="3935" spans="16:19" ht="15.75" customHeight="1" x14ac:dyDescent="0.2">
      <c r="P3935" s="109"/>
      <c r="Q3935" s="109"/>
      <c r="S3935" s="109"/>
    </row>
    <row r="3936" spans="16:19" ht="15.75" customHeight="1" x14ac:dyDescent="0.2">
      <c r="P3936" s="109"/>
      <c r="Q3936" s="109"/>
      <c r="S3936" s="109"/>
    </row>
    <row r="3937" spans="16:19" ht="15.75" customHeight="1" x14ac:dyDescent="0.2">
      <c r="P3937" s="109"/>
      <c r="Q3937" s="109"/>
      <c r="S3937" s="109"/>
    </row>
    <row r="3938" spans="16:19" ht="15.75" customHeight="1" x14ac:dyDescent="0.2">
      <c r="P3938" s="109"/>
      <c r="Q3938" s="109"/>
      <c r="S3938" s="109"/>
    </row>
    <row r="3939" spans="16:19" ht="15.75" customHeight="1" x14ac:dyDescent="0.2">
      <c r="P3939" s="109"/>
      <c r="Q3939" s="109"/>
      <c r="S3939" s="109"/>
    </row>
    <row r="3940" spans="16:19" ht="15.75" customHeight="1" x14ac:dyDescent="0.2">
      <c r="P3940" s="109"/>
      <c r="Q3940" s="109"/>
      <c r="S3940" s="109"/>
    </row>
    <row r="3941" spans="16:19" ht="15.75" customHeight="1" x14ac:dyDescent="0.2">
      <c r="P3941" s="109"/>
      <c r="Q3941" s="109"/>
      <c r="S3941" s="109"/>
    </row>
    <row r="3942" spans="16:19" ht="15.75" customHeight="1" x14ac:dyDescent="0.2">
      <c r="P3942" s="109"/>
      <c r="Q3942" s="109"/>
      <c r="S3942" s="109"/>
    </row>
    <row r="3943" spans="16:19" ht="15.75" customHeight="1" x14ac:dyDescent="0.2">
      <c r="P3943" s="109"/>
      <c r="Q3943" s="109"/>
      <c r="S3943" s="109"/>
    </row>
    <row r="3944" spans="16:19" ht="15.75" customHeight="1" x14ac:dyDescent="0.2">
      <c r="P3944" s="109"/>
      <c r="Q3944" s="109"/>
      <c r="S3944" s="109"/>
    </row>
    <row r="3945" spans="16:19" ht="15.75" customHeight="1" x14ac:dyDescent="0.2">
      <c r="P3945" s="109"/>
      <c r="Q3945" s="109"/>
      <c r="S3945" s="109"/>
    </row>
    <row r="3946" spans="16:19" ht="15.75" customHeight="1" x14ac:dyDescent="0.2">
      <c r="P3946" s="109"/>
      <c r="Q3946" s="109"/>
      <c r="S3946" s="109"/>
    </row>
    <row r="3947" spans="16:19" ht="15.75" customHeight="1" x14ac:dyDescent="0.2">
      <c r="P3947" s="109"/>
      <c r="Q3947" s="109"/>
      <c r="S3947" s="109"/>
    </row>
    <row r="3948" spans="16:19" ht="15.75" customHeight="1" x14ac:dyDescent="0.2">
      <c r="P3948" s="109"/>
      <c r="Q3948" s="109"/>
      <c r="S3948" s="109"/>
    </row>
    <row r="3949" spans="16:19" ht="15.75" customHeight="1" x14ac:dyDescent="0.2">
      <c r="P3949" s="109"/>
      <c r="Q3949" s="109"/>
      <c r="S3949" s="109"/>
    </row>
    <row r="3950" spans="16:19" ht="15.75" customHeight="1" x14ac:dyDescent="0.2">
      <c r="P3950" s="109"/>
      <c r="Q3950" s="109"/>
      <c r="S3950" s="109"/>
    </row>
    <row r="3951" spans="16:19" ht="15.75" customHeight="1" x14ac:dyDescent="0.2">
      <c r="P3951" s="109"/>
      <c r="Q3951" s="109"/>
      <c r="S3951" s="109"/>
    </row>
    <row r="3952" spans="16:19" ht="15.75" customHeight="1" x14ac:dyDescent="0.2">
      <c r="P3952" s="109"/>
      <c r="Q3952" s="109"/>
      <c r="S3952" s="109"/>
    </row>
    <row r="3953" spans="16:19" ht="15.75" customHeight="1" x14ac:dyDescent="0.2">
      <c r="P3953" s="109"/>
      <c r="Q3953" s="109"/>
      <c r="S3953" s="109"/>
    </row>
    <row r="3954" spans="16:19" ht="15.75" customHeight="1" x14ac:dyDescent="0.2">
      <c r="P3954" s="109"/>
      <c r="Q3954" s="109"/>
      <c r="S3954" s="109"/>
    </row>
    <row r="3955" spans="16:19" ht="15.75" customHeight="1" x14ac:dyDescent="0.2">
      <c r="P3955" s="109"/>
      <c r="Q3955" s="109"/>
      <c r="S3955" s="109"/>
    </row>
    <row r="3956" spans="16:19" ht="15.75" customHeight="1" x14ac:dyDescent="0.2">
      <c r="P3956" s="109"/>
      <c r="Q3956" s="109"/>
      <c r="S3956" s="109"/>
    </row>
    <row r="3957" spans="16:19" ht="15.75" customHeight="1" x14ac:dyDescent="0.2">
      <c r="P3957" s="109"/>
      <c r="Q3957" s="109"/>
      <c r="S3957" s="109"/>
    </row>
    <row r="3958" spans="16:19" ht="15.75" customHeight="1" x14ac:dyDescent="0.2">
      <c r="P3958" s="109"/>
      <c r="Q3958" s="109"/>
      <c r="S3958" s="109"/>
    </row>
    <row r="3959" spans="16:19" ht="15.75" customHeight="1" x14ac:dyDescent="0.2">
      <c r="P3959" s="109"/>
      <c r="Q3959" s="109"/>
      <c r="S3959" s="109"/>
    </row>
    <row r="3960" spans="16:19" ht="15.75" customHeight="1" x14ac:dyDescent="0.2">
      <c r="P3960" s="109"/>
      <c r="Q3960" s="109"/>
      <c r="S3960" s="109"/>
    </row>
    <row r="3961" spans="16:19" ht="15.75" customHeight="1" x14ac:dyDescent="0.2">
      <c r="P3961" s="109"/>
      <c r="Q3961" s="109"/>
      <c r="S3961" s="109"/>
    </row>
    <row r="3962" spans="16:19" ht="15.75" customHeight="1" x14ac:dyDescent="0.2">
      <c r="P3962" s="109"/>
      <c r="Q3962" s="109"/>
      <c r="S3962" s="109"/>
    </row>
    <row r="3963" spans="16:19" ht="15.75" customHeight="1" x14ac:dyDescent="0.2">
      <c r="P3963" s="109"/>
      <c r="Q3963" s="109"/>
      <c r="S3963" s="109"/>
    </row>
    <row r="3964" spans="16:19" ht="15.75" customHeight="1" x14ac:dyDescent="0.2">
      <c r="P3964" s="109"/>
      <c r="Q3964" s="109"/>
      <c r="S3964" s="109"/>
    </row>
    <row r="3965" spans="16:19" ht="15.75" customHeight="1" x14ac:dyDescent="0.2">
      <c r="P3965" s="109"/>
      <c r="Q3965" s="109"/>
      <c r="S3965" s="109"/>
    </row>
    <row r="3966" spans="16:19" ht="15.75" customHeight="1" x14ac:dyDescent="0.2">
      <c r="P3966" s="109"/>
      <c r="Q3966" s="109"/>
      <c r="S3966" s="109"/>
    </row>
    <row r="3967" spans="16:19" ht="15.75" customHeight="1" x14ac:dyDescent="0.2">
      <c r="P3967" s="109"/>
      <c r="Q3967" s="109"/>
      <c r="S3967" s="109"/>
    </row>
    <row r="3968" spans="16:19" ht="15.75" customHeight="1" x14ac:dyDescent="0.2">
      <c r="P3968" s="109"/>
      <c r="Q3968" s="109"/>
      <c r="S3968" s="109"/>
    </row>
    <row r="3969" spans="16:19" ht="15.75" customHeight="1" x14ac:dyDescent="0.2">
      <c r="P3969" s="109"/>
      <c r="Q3969" s="109"/>
      <c r="S3969" s="109"/>
    </row>
    <row r="3970" spans="16:19" ht="15.75" customHeight="1" x14ac:dyDescent="0.2">
      <c r="P3970" s="109"/>
      <c r="Q3970" s="109"/>
      <c r="S3970" s="109"/>
    </row>
    <row r="3971" spans="16:19" ht="15.75" customHeight="1" x14ac:dyDescent="0.2">
      <c r="P3971" s="109"/>
      <c r="Q3971" s="109"/>
      <c r="S3971" s="109"/>
    </row>
    <row r="3972" spans="16:19" ht="15.75" customHeight="1" x14ac:dyDescent="0.2">
      <c r="P3972" s="109"/>
      <c r="Q3972" s="109"/>
      <c r="S3972" s="109"/>
    </row>
    <row r="3973" spans="16:19" ht="15.75" customHeight="1" x14ac:dyDescent="0.2">
      <c r="P3973" s="109"/>
      <c r="Q3973" s="109"/>
      <c r="S3973" s="109"/>
    </row>
    <row r="3974" spans="16:19" ht="15.75" customHeight="1" x14ac:dyDescent="0.2">
      <c r="P3974" s="109"/>
      <c r="Q3974" s="109"/>
      <c r="S3974" s="109"/>
    </row>
    <row r="3975" spans="16:19" ht="15.75" customHeight="1" x14ac:dyDescent="0.2">
      <c r="P3975" s="109"/>
      <c r="Q3975" s="109"/>
      <c r="S3975" s="109"/>
    </row>
    <row r="3976" spans="16:19" ht="15.75" customHeight="1" x14ac:dyDescent="0.2">
      <c r="P3976" s="109"/>
      <c r="Q3976" s="109"/>
      <c r="S3976" s="109"/>
    </row>
    <row r="3977" spans="16:19" ht="15.75" customHeight="1" x14ac:dyDescent="0.2">
      <c r="P3977" s="109"/>
      <c r="Q3977" s="109"/>
      <c r="S3977" s="109"/>
    </row>
    <row r="3978" spans="16:19" ht="15.75" customHeight="1" x14ac:dyDescent="0.2">
      <c r="P3978" s="109"/>
      <c r="Q3978" s="109"/>
      <c r="S3978" s="109"/>
    </row>
    <row r="3979" spans="16:19" ht="15.75" customHeight="1" x14ac:dyDescent="0.2">
      <c r="P3979" s="109"/>
      <c r="Q3979" s="109"/>
      <c r="S3979" s="109"/>
    </row>
    <row r="3980" spans="16:19" ht="15.75" customHeight="1" x14ac:dyDescent="0.2">
      <c r="P3980" s="109"/>
      <c r="Q3980" s="109"/>
      <c r="S3980" s="109"/>
    </row>
    <row r="3981" spans="16:19" ht="15.75" customHeight="1" x14ac:dyDescent="0.2">
      <c r="P3981" s="109"/>
      <c r="Q3981" s="109"/>
      <c r="S3981" s="109"/>
    </row>
    <row r="3982" spans="16:19" ht="15.75" customHeight="1" x14ac:dyDescent="0.2">
      <c r="P3982" s="109"/>
      <c r="Q3982" s="109"/>
      <c r="S3982" s="109"/>
    </row>
    <row r="3983" spans="16:19" ht="15.75" customHeight="1" x14ac:dyDescent="0.2">
      <c r="P3983" s="109"/>
      <c r="Q3983" s="109"/>
      <c r="S3983" s="109"/>
    </row>
    <row r="3984" spans="16:19" ht="15.75" customHeight="1" x14ac:dyDescent="0.2">
      <c r="P3984" s="109"/>
      <c r="Q3984" s="109"/>
      <c r="S3984" s="109"/>
    </row>
    <row r="3985" spans="16:19" ht="15.75" customHeight="1" x14ac:dyDescent="0.2">
      <c r="P3985" s="109"/>
      <c r="Q3985" s="109"/>
      <c r="S3985" s="109"/>
    </row>
    <row r="3986" spans="16:19" ht="15.75" customHeight="1" x14ac:dyDescent="0.2">
      <c r="P3986" s="109"/>
      <c r="Q3986" s="109"/>
      <c r="S3986" s="109"/>
    </row>
    <row r="3987" spans="16:19" ht="15.75" customHeight="1" x14ac:dyDescent="0.2">
      <c r="P3987" s="109"/>
      <c r="Q3987" s="109"/>
      <c r="S3987" s="109"/>
    </row>
    <row r="3988" spans="16:19" ht="15.75" customHeight="1" x14ac:dyDescent="0.2">
      <c r="P3988" s="109"/>
      <c r="Q3988" s="109"/>
      <c r="S3988" s="109"/>
    </row>
    <row r="3989" spans="16:19" ht="15.75" customHeight="1" x14ac:dyDescent="0.2">
      <c r="P3989" s="109"/>
      <c r="Q3989" s="109"/>
      <c r="S3989" s="109"/>
    </row>
    <row r="3990" spans="16:19" ht="15.75" customHeight="1" x14ac:dyDescent="0.2">
      <c r="P3990" s="109"/>
      <c r="Q3990" s="109"/>
      <c r="S3990" s="109"/>
    </row>
    <row r="3991" spans="16:19" ht="15.75" customHeight="1" x14ac:dyDescent="0.2">
      <c r="P3991" s="109"/>
      <c r="Q3991" s="109"/>
      <c r="S3991" s="109"/>
    </row>
    <row r="3992" spans="16:19" ht="15.75" customHeight="1" x14ac:dyDescent="0.2">
      <c r="P3992" s="109"/>
      <c r="Q3992" s="109"/>
      <c r="S3992" s="109"/>
    </row>
    <row r="3993" spans="16:19" ht="15.75" customHeight="1" x14ac:dyDescent="0.2">
      <c r="P3993" s="109"/>
      <c r="Q3993" s="109"/>
      <c r="S3993" s="109"/>
    </row>
    <row r="3994" spans="16:19" ht="15.75" customHeight="1" x14ac:dyDescent="0.2">
      <c r="P3994" s="109"/>
      <c r="Q3994" s="109"/>
      <c r="S3994" s="109"/>
    </row>
    <row r="3995" spans="16:19" ht="15.75" customHeight="1" x14ac:dyDescent="0.2">
      <c r="P3995" s="109"/>
      <c r="Q3995" s="109"/>
      <c r="S3995" s="109"/>
    </row>
    <row r="3996" spans="16:19" ht="15.75" customHeight="1" x14ac:dyDescent="0.2">
      <c r="P3996" s="109"/>
      <c r="Q3996" s="109"/>
      <c r="S3996" s="109"/>
    </row>
    <row r="3997" spans="16:19" ht="15.75" customHeight="1" x14ac:dyDescent="0.2">
      <c r="P3997" s="109"/>
      <c r="Q3997" s="109"/>
      <c r="S3997" s="109"/>
    </row>
    <row r="3998" spans="16:19" ht="15.75" customHeight="1" x14ac:dyDescent="0.2">
      <c r="P3998" s="109"/>
      <c r="Q3998" s="109"/>
      <c r="S3998" s="109"/>
    </row>
    <row r="3999" spans="16:19" ht="15.75" customHeight="1" x14ac:dyDescent="0.2">
      <c r="P3999" s="109"/>
      <c r="Q3999" s="109"/>
      <c r="S3999" s="109"/>
    </row>
    <row r="4000" spans="16:19" ht="15.75" customHeight="1" x14ac:dyDescent="0.2">
      <c r="P4000" s="109"/>
      <c r="Q4000" s="109"/>
      <c r="S4000" s="109"/>
    </row>
    <row r="4001" spans="16:19" ht="15.75" customHeight="1" x14ac:dyDescent="0.2">
      <c r="P4001" s="109"/>
      <c r="Q4001" s="109"/>
      <c r="S4001" s="109"/>
    </row>
    <row r="4002" spans="16:19" ht="15.75" customHeight="1" x14ac:dyDescent="0.2">
      <c r="P4002" s="109"/>
      <c r="Q4002" s="109"/>
      <c r="S4002" s="109"/>
    </row>
    <row r="4003" spans="16:19" ht="15.75" customHeight="1" x14ac:dyDescent="0.2">
      <c r="P4003" s="109"/>
      <c r="Q4003" s="109"/>
      <c r="S4003" s="109"/>
    </row>
    <row r="4004" spans="16:19" ht="15.75" customHeight="1" x14ac:dyDescent="0.2">
      <c r="P4004" s="109"/>
      <c r="Q4004" s="109"/>
      <c r="S4004" s="109"/>
    </row>
    <row r="4005" spans="16:19" ht="15.75" customHeight="1" x14ac:dyDescent="0.2">
      <c r="P4005" s="109"/>
      <c r="Q4005" s="109"/>
      <c r="S4005" s="109"/>
    </row>
    <row r="4006" spans="16:19" ht="15.75" customHeight="1" x14ac:dyDescent="0.2">
      <c r="P4006" s="109"/>
      <c r="Q4006" s="109"/>
      <c r="S4006" s="109"/>
    </row>
    <row r="4007" spans="16:19" ht="15.75" customHeight="1" x14ac:dyDescent="0.2">
      <c r="P4007" s="109"/>
      <c r="Q4007" s="109"/>
      <c r="S4007" s="109"/>
    </row>
    <row r="4008" spans="16:19" ht="15.75" customHeight="1" x14ac:dyDescent="0.2">
      <c r="P4008" s="109"/>
      <c r="Q4008" s="109"/>
      <c r="S4008" s="109"/>
    </row>
    <row r="4009" spans="16:19" ht="15.75" customHeight="1" x14ac:dyDescent="0.2">
      <c r="P4009" s="109"/>
      <c r="Q4009" s="109"/>
      <c r="S4009" s="109"/>
    </row>
    <row r="4010" spans="16:19" ht="15.75" customHeight="1" x14ac:dyDescent="0.2">
      <c r="P4010" s="109"/>
      <c r="Q4010" s="109"/>
      <c r="S4010" s="109"/>
    </row>
    <row r="4011" spans="16:19" ht="15.75" customHeight="1" x14ac:dyDescent="0.2">
      <c r="P4011" s="109"/>
      <c r="Q4011" s="109"/>
      <c r="S4011" s="109"/>
    </row>
    <row r="4012" spans="16:19" ht="15.75" customHeight="1" x14ac:dyDescent="0.2">
      <c r="P4012" s="109"/>
      <c r="Q4012" s="109"/>
      <c r="S4012" s="109"/>
    </row>
    <row r="4013" spans="16:19" ht="15.75" customHeight="1" x14ac:dyDescent="0.2">
      <c r="P4013" s="109"/>
      <c r="Q4013" s="109"/>
      <c r="S4013" s="109"/>
    </row>
    <row r="4014" spans="16:19" ht="15.75" customHeight="1" x14ac:dyDescent="0.2">
      <c r="P4014" s="109"/>
      <c r="Q4014" s="109"/>
      <c r="S4014" s="109"/>
    </row>
    <row r="4015" spans="16:19" ht="15.75" customHeight="1" x14ac:dyDescent="0.2">
      <c r="P4015" s="109"/>
      <c r="Q4015" s="109"/>
      <c r="S4015" s="109"/>
    </row>
    <row r="4016" spans="16:19" ht="15.75" customHeight="1" x14ac:dyDescent="0.2">
      <c r="P4016" s="109"/>
      <c r="Q4016" s="109"/>
      <c r="S4016" s="109"/>
    </row>
    <row r="4017" spans="16:19" ht="15.75" customHeight="1" x14ac:dyDescent="0.2">
      <c r="P4017" s="109"/>
      <c r="Q4017" s="109"/>
      <c r="S4017" s="109"/>
    </row>
    <row r="4018" spans="16:19" ht="15.75" customHeight="1" x14ac:dyDescent="0.2">
      <c r="P4018" s="109"/>
      <c r="Q4018" s="109"/>
      <c r="S4018" s="109"/>
    </row>
    <row r="4019" spans="16:19" ht="15.75" customHeight="1" x14ac:dyDescent="0.2">
      <c r="P4019" s="109"/>
      <c r="Q4019" s="109"/>
      <c r="S4019" s="109"/>
    </row>
    <row r="4020" spans="16:19" ht="15.75" customHeight="1" x14ac:dyDescent="0.2">
      <c r="P4020" s="109"/>
      <c r="Q4020" s="109"/>
      <c r="S4020" s="109"/>
    </row>
    <row r="4021" spans="16:19" ht="15.75" customHeight="1" x14ac:dyDescent="0.2">
      <c r="P4021" s="109"/>
      <c r="Q4021" s="109"/>
      <c r="S4021" s="109"/>
    </row>
    <row r="4022" spans="16:19" ht="15.75" customHeight="1" x14ac:dyDescent="0.2">
      <c r="P4022" s="109"/>
      <c r="Q4022" s="109"/>
      <c r="S4022" s="109"/>
    </row>
    <row r="4023" spans="16:19" ht="15.75" customHeight="1" x14ac:dyDescent="0.2">
      <c r="P4023" s="109"/>
      <c r="Q4023" s="109"/>
      <c r="S4023" s="109"/>
    </row>
    <row r="4024" spans="16:19" ht="15.75" customHeight="1" x14ac:dyDescent="0.2">
      <c r="P4024" s="109"/>
      <c r="Q4024" s="109"/>
      <c r="S4024" s="109"/>
    </row>
    <row r="4025" spans="16:19" ht="15.75" customHeight="1" x14ac:dyDescent="0.2">
      <c r="P4025" s="109"/>
      <c r="Q4025" s="109"/>
      <c r="S4025" s="109"/>
    </row>
    <row r="4026" spans="16:19" ht="15.75" customHeight="1" x14ac:dyDescent="0.2">
      <c r="P4026" s="109"/>
      <c r="Q4026" s="109"/>
      <c r="S4026" s="109"/>
    </row>
    <row r="4027" spans="16:19" ht="15.75" customHeight="1" x14ac:dyDescent="0.2">
      <c r="P4027" s="109"/>
      <c r="Q4027" s="109"/>
      <c r="S4027" s="109"/>
    </row>
    <row r="4028" spans="16:19" ht="15.75" customHeight="1" x14ac:dyDescent="0.2">
      <c r="P4028" s="109"/>
      <c r="Q4028" s="109"/>
      <c r="S4028" s="109"/>
    </row>
    <row r="4029" spans="16:19" ht="15.75" customHeight="1" x14ac:dyDescent="0.2">
      <c r="P4029" s="109"/>
      <c r="Q4029" s="109"/>
      <c r="S4029" s="109"/>
    </row>
    <row r="4030" spans="16:19" ht="15.75" customHeight="1" x14ac:dyDescent="0.2">
      <c r="P4030" s="109"/>
      <c r="Q4030" s="109"/>
      <c r="S4030" s="109"/>
    </row>
    <row r="4031" spans="16:19" ht="15.75" customHeight="1" x14ac:dyDescent="0.2">
      <c r="P4031" s="109"/>
      <c r="Q4031" s="109"/>
      <c r="S4031" s="109"/>
    </row>
    <row r="4032" spans="16:19" ht="15.75" customHeight="1" x14ac:dyDescent="0.2">
      <c r="P4032" s="109"/>
      <c r="Q4032" s="109"/>
      <c r="S4032" s="109"/>
    </row>
    <row r="4033" spans="16:19" ht="15.75" customHeight="1" x14ac:dyDescent="0.2">
      <c r="P4033" s="109"/>
      <c r="Q4033" s="109"/>
      <c r="S4033" s="109"/>
    </row>
    <row r="4034" spans="16:19" ht="15.75" customHeight="1" x14ac:dyDescent="0.2">
      <c r="P4034" s="109"/>
      <c r="Q4034" s="109"/>
      <c r="S4034" s="109"/>
    </row>
    <row r="4035" spans="16:19" ht="15.75" customHeight="1" x14ac:dyDescent="0.2">
      <c r="P4035" s="109"/>
      <c r="Q4035" s="109"/>
      <c r="S4035" s="109"/>
    </row>
    <row r="4036" spans="16:19" ht="15.75" customHeight="1" x14ac:dyDescent="0.2">
      <c r="P4036" s="109"/>
      <c r="Q4036" s="109"/>
      <c r="S4036" s="109"/>
    </row>
    <row r="4037" spans="16:19" ht="15.75" customHeight="1" x14ac:dyDescent="0.2">
      <c r="P4037" s="109"/>
      <c r="Q4037" s="109"/>
      <c r="S4037" s="109"/>
    </row>
    <row r="4038" spans="16:19" ht="15.75" customHeight="1" x14ac:dyDescent="0.2">
      <c r="P4038" s="109"/>
      <c r="Q4038" s="109"/>
      <c r="S4038" s="109"/>
    </row>
    <row r="4039" spans="16:19" ht="15.75" customHeight="1" x14ac:dyDescent="0.2">
      <c r="P4039" s="109"/>
      <c r="Q4039" s="109"/>
      <c r="S4039" s="109"/>
    </row>
    <row r="4040" spans="16:19" ht="15.75" customHeight="1" x14ac:dyDescent="0.2">
      <c r="P4040" s="109"/>
      <c r="Q4040" s="109"/>
      <c r="S4040" s="109"/>
    </row>
    <row r="4041" spans="16:19" ht="15.75" customHeight="1" x14ac:dyDescent="0.2">
      <c r="P4041" s="109"/>
      <c r="Q4041" s="109"/>
      <c r="S4041" s="109"/>
    </row>
    <row r="4042" spans="16:19" ht="15.75" customHeight="1" x14ac:dyDescent="0.2">
      <c r="P4042" s="109"/>
      <c r="Q4042" s="109"/>
      <c r="S4042" s="109"/>
    </row>
    <row r="4043" spans="16:19" ht="15.75" customHeight="1" x14ac:dyDescent="0.2">
      <c r="P4043" s="109"/>
      <c r="Q4043" s="109"/>
      <c r="S4043" s="109"/>
    </row>
    <row r="4044" spans="16:19" ht="15.75" customHeight="1" x14ac:dyDescent="0.2">
      <c r="P4044" s="109"/>
      <c r="Q4044" s="109"/>
      <c r="S4044" s="109"/>
    </row>
    <row r="4045" spans="16:19" ht="15.75" customHeight="1" x14ac:dyDescent="0.2">
      <c r="P4045" s="109"/>
      <c r="Q4045" s="109"/>
      <c r="S4045" s="109"/>
    </row>
    <row r="4046" spans="16:19" ht="15.75" customHeight="1" x14ac:dyDescent="0.2">
      <c r="P4046" s="109"/>
      <c r="Q4046" s="109"/>
      <c r="S4046" s="109"/>
    </row>
    <row r="4047" spans="16:19" ht="15.75" customHeight="1" x14ac:dyDescent="0.2">
      <c r="P4047" s="109"/>
      <c r="Q4047" s="109"/>
      <c r="S4047" s="109"/>
    </row>
    <row r="4048" spans="16:19" ht="15.75" customHeight="1" x14ac:dyDescent="0.2">
      <c r="P4048" s="109"/>
      <c r="Q4048" s="109"/>
      <c r="S4048" s="109"/>
    </row>
    <row r="4049" spans="16:19" ht="15.75" customHeight="1" x14ac:dyDescent="0.2">
      <c r="P4049" s="109"/>
      <c r="Q4049" s="109"/>
      <c r="S4049" s="109"/>
    </row>
    <row r="4050" spans="16:19" ht="15.75" customHeight="1" x14ac:dyDescent="0.2">
      <c r="P4050" s="109"/>
      <c r="Q4050" s="109"/>
      <c r="S4050" s="109"/>
    </row>
    <row r="4051" spans="16:19" ht="15.75" customHeight="1" x14ac:dyDescent="0.2">
      <c r="P4051" s="109"/>
      <c r="Q4051" s="109"/>
      <c r="S4051" s="109"/>
    </row>
    <row r="4052" spans="16:19" ht="15.75" customHeight="1" x14ac:dyDescent="0.2">
      <c r="P4052" s="109"/>
      <c r="Q4052" s="109"/>
      <c r="S4052" s="109"/>
    </row>
    <row r="4053" spans="16:19" ht="15.75" customHeight="1" x14ac:dyDescent="0.2">
      <c r="P4053" s="109"/>
      <c r="Q4053" s="109"/>
      <c r="S4053" s="109"/>
    </row>
    <row r="4054" spans="16:19" ht="15.75" customHeight="1" x14ac:dyDescent="0.2">
      <c r="P4054" s="109"/>
      <c r="Q4054" s="109"/>
      <c r="S4054" s="109"/>
    </row>
    <row r="4055" spans="16:19" ht="15.75" customHeight="1" x14ac:dyDescent="0.2">
      <c r="P4055" s="109"/>
      <c r="Q4055" s="109"/>
      <c r="S4055" s="109"/>
    </row>
    <row r="4056" spans="16:19" ht="15.75" customHeight="1" x14ac:dyDescent="0.2">
      <c r="P4056" s="109"/>
      <c r="Q4056" s="109"/>
      <c r="S4056" s="109"/>
    </row>
    <row r="4057" spans="16:19" ht="15.75" customHeight="1" x14ac:dyDescent="0.2">
      <c r="P4057" s="109"/>
      <c r="Q4057" s="109"/>
      <c r="S4057" s="109"/>
    </row>
    <row r="4058" spans="16:19" ht="15.75" customHeight="1" x14ac:dyDescent="0.2">
      <c r="P4058" s="109"/>
      <c r="Q4058" s="109"/>
      <c r="S4058" s="109"/>
    </row>
    <row r="4059" spans="16:19" ht="15.75" customHeight="1" x14ac:dyDescent="0.2">
      <c r="P4059" s="109"/>
      <c r="Q4059" s="109"/>
      <c r="S4059" s="109"/>
    </row>
    <row r="4060" spans="16:19" ht="15.75" customHeight="1" x14ac:dyDescent="0.2">
      <c r="P4060" s="109"/>
      <c r="Q4060" s="109"/>
      <c r="S4060" s="109"/>
    </row>
    <row r="4061" spans="16:19" ht="15.75" customHeight="1" x14ac:dyDescent="0.2">
      <c r="P4061" s="109"/>
      <c r="Q4061" s="109"/>
      <c r="S4061" s="109"/>
    </row>
    <row r="4062" spans="16:19" ht="15.75" customHeight="1" x14ac:dyDescent="0.2">
      <c r="P4062" s="109"/>
      <c r="Q4062" s="109"/>
      <c r="S4062" s="109"/>
    </row>
    <row r="4063" spans="16:19" ht="15.75" customHeight="1" x14ac:dyDescent="0.2">
      <c r="P4063" s="109"/>
      <c r="Q4063" s="109"/>
      <c r="S4063" s="109"/>
    </row>
    <row r="4064" spans="16:19" ht="15.75" customHeight="1" x14ac:dyDescent="0.2">
      <c r="P4064" s="109"/>
      <c r="Q4064" s="109"/>
      <c r="S4064" s="109"/>
    </row>
    <row r="4065" spans="16:19" ht="15.75" customHeight="1" x14ac:dyDescent="0.2">
      <c r="P4065" s="109"/>
      <c r="Q4065" s="109"/>
      <c r="S4065" s="109"/>
    </row>
    <row r="4066" spans="16:19" ht="15.75" customHeight="1" x14ac:dyDescent="0.2">
      <c r="P4066" s="109"/>
      <c r="Q4066" s="109"/>
      <c r="S4066" s="109"/>
    </row>
    <row r="4067" spans="16:19" ht="15.75" customHeight="1" x14ac:dyDescent="0.2">
      <c r="P4067" s="109"/>
      <c r="Q4067" s="109"/>
      <c r="S4067" s="109"/>
    </row>
    <row r="4068" spans="16:19" ht="15.75" customHeight="1" x14ac:dyDescent="0.2">
      <c r="P4068" s="109"/>
      <c r="Q4068" s="109"/>
      <c r="S4068" s="109"/>
    </row>
    <row r="4069" spans="16:19" ht="15.75" customHeight="1" x14ac:dyDescent="0.2">
      <c r="P4069" s="109"/>
      <c r="Q4069" s="109"/>
      <c r="S4069" s="109"/>
    </row>
    <row r="4070" spans="16:19" ht="15.75" customHeight="1" x14ac:dyDescent="0.2">
      <c r="P4070" s="109"/>
      <c r="Q4070" s="109"/>
      <c r="S4070" s="109"/>
    </row>
    <row r="4071" spans="16:19" ht="15.75" customHeight="1" x14ac:dyDescent="0.2">
      <c r="P4071" s="109"/>
      <c r="Q4071" s="109"/>
      <c r="S4071" s="109"/>
    </row>
    <row r="4072" spans="16:19" ht="15.75" customHeight="1" x14ac:dyDescent="0.2">
      <c r="P4072" s="109"/>
      <c r="Q4072" s="109"/>
      <c r="S4072" s="109"/>
    </row>
    <row r="4073" spans="16:19" ht="15.75" customHeight="1" x14ac:dyDescent="0.2">
      <c r="P4073" s="109"/>
      <c r="Q4073" s="109"/>
      <c r="S4073" s="109"/>
    </row>
    <row r="4074" spans="16:19" ht="15.75" customHeight="1" x14ac:dyDescent="0.2">
      <c r="P4074" s="109"/>
      <c r="Q4074" s="109"/>
      <c r="S4074" s="109"/>
    </row>
    <row r="4075" spans="16:19" ht="15.75" customHeight="1" x14ac:dyDescent="0.2">
      <c r="P4075" s="109"/>
      <c r="Q4075" s="109"/>
      <c r="S4075" s="109"/>
    </row>
    <row r="4076" spans="16:19" ht="15.75" customHeight="1" x14ac:dyDescent="0.2">
      <c r="P4076" s="109"/>
      <c r="Q4076" s="109"/>
      <c r="S4076" s="109"/>
    </row>
    <row r="4077" spans="16:19" ht="15.75" customHeight="1" x14ac:dyDescent="0.2">
      <c r="P4077" s="109"/>
      <c r="Q4077" s="109"/>
      <c r="S4077" s="109"/>
    </row>
    <row r="4078" spans="16:19" ht="15.75" customHeight="1" x14ac:dyDescent="0.2">
      <c r="P4078" s="109"/>
      <c r="Q4078" s="109"/>
      <c r="S4078" s="109"/>
    </row>
    <row r="4079" spans="16:19" ht="15.75" customHeight="1" x14ac:dyDescent="0.2">
      <c r="P4079" s="109"/>
      <c r="Q4079" s="109"/>
      <c r="S4079" s="109"/>
    </row>
    <row r="4080" spans="16:19" ht="15.75" customHeight="1" x14ac:dyDescent="0.2">
      <c r="P4080" s="109"/>
      <c r="Q4080" s="109"/>
      <c r="S4080" s="109"/>
    </row>
    <row r="4081" spans="16:19" ht="15.75" customHeight="1" x14ac:dyDescent="0.2">
      <c r="P4081" s="109"/>
      <c r="Q4081" s="109"/>
      <c r="S4081" s="109"/>
    </row>
    <row r="4082" spans="16:19" ht="15.75" customHeight="1" x14ac:dyDescent="0.2">
      <c r="P4082" s="109"/>
      <c r="Q4082" s="109"/>
      <c r="S4082" s="109"/>
    </row>
    <row r="4083" spans="16:19" ht="15.75" customHeight="1" x14ac:dyDescent="0.2">
      <c r="P4083" s="109"/>
      <c r="Q4083" s="109"/>
      <c r="S4083" s="109"/>
    </row>
    <row r="4084" spans="16:19" ht="15.75" customHeight="1" x14ac:dyDescent="0.2">
      <c r="P4084" s="109"/>
      <c r="Q4084" s="109"/>
      <c r="S4084" s="109"/>
    </row>
    <row r="4085" spans="16:19" ht="15.75" customHeight="1" x14ac:dyDescent="0.2">
      <c r="P4085" s="109"/>
      <c r="Q4085" s="109"/>
      <c r="S4085" s="109"/>
    </row>
    <row r="4086" spans="16:19" ht="15.75" customHeight="1" x14ac:dyDescent="0.2">
      <c r="P4086" s="109"/>
      <c r="Q4086" s="109"/>
      <c r="S4086" s="109"/>
    </row>
    <row r="4087" spans="16:19" ht="15.75" customHeight="1" x14ac:dyDescent="0.2">
      <c r="P4087" s="109"/>
      <c r="Q4087" s="109"/>
      <c r="S4087" s="109"/>
    </row>
    <row r="4088" spans="16:19" ht="15.75" customHeight="1" x14ac:dyDescent="0.2">
      <c r="P4088" s="109"/>
      <c r="Q4088" s="109"/>
      <c r="S4088" s="109"/>
    </row>
    <row r="4089" spans="16:19" ht="15.75" customHeight="1" x14ac:dyDescent="0.2">
      <c r="P4089" s="109"/>
      <c r="Q4089" s="109"/>
      <c r="S4089" s="109"/>
    </row>
    <row r="4090" spans="16:19" ht="15.75" customHeight="1" x14ac:dyDescent="0.2">
      <c r="P4090" s="109"/>
      <c r="Q4090" s="109"/>
      <c r="S4090" s="109"/>
    </row>
    <row r="4091" spans="16:19" ht="15.75" customHeight="1" x14ac:dyDescent="0.2">
      <c r="P4091" s="109"/>
      <c r="Q4091" s="109"/>
      <c r="S4091" s="109"/>
    </row>
    <row r="4092" spans="16:19" ht="15.75" customHeight="1" x14ac:dyDescent="0.2">
      <c r="P4092" s="109"/>
      <c r="Q4092" s="109"/>
      <c r="S4092" s="109"/>
    </row>
    <row r="4093" spans="16:19" ht="15.75" customHeight="1" x14ac:dyDescent="0.2">
      <c r="P4093" s="109"/>
      <c r="Q4093" s="109"/>
      <c r="S4093" s="109"/>
    </row>
    <row r="4094" spans="16:19" ht="15.75" customHeight="1" x14ac:dyDescent="0.2">
      <c r="P4094" s="109"/>
      <c r="Q4094" s="109"/>
      <c r="S4094" s="109"/>
    </row>
    <row r="4095" spans="16:19" ht="15.75" customHeight="1" x14ac:dyDescent="0.2">
      <c r="P4095" s="109"/>
      <c r="Q4095" s="109"/>
      <c r="S4095" s="109"/>
    </row>
    <row r="4096" spans="16:19" ht="15.75" customHeight="1" x14ac:dyDescent="0.2">
      <c r="P4096" s="109"/>
      <c r="Q4096" s="109"/>
      <c r="S4096" s="109"/>
    </row>
    <row r="4097" spans="16:19" ht="15.75" customHeight="1" x14ac:dyDescent="0.2">
      <c r="P4097" s="109"/>
      <c r="Q4097" s="109"/>
      <c r="S4097" s="109"/>
    </row>
    <row r="4098" spans="16:19" ht="15.75" customHeight="1" x14ac:dyDescent="0.2">
      <c r="P4098" s="109"/>
      <c r="Q4098" s="109"/>
      <c r="S4098" s="109"/>
    </row>
    <row r="4099" spans="16:19" ht="15.75" customHeight="1" x14ac:dyDescent="0.2">
      <c r="P4099" s="109"/>
      <c r="Q4099" s="109"/>
      <c r="S4099" s="109"/>
    </row>
    <row r="4100" spans="16:19" ht="15.75" customHeight="1" x14ac:dyDescent="0.2">
      <c r="P4100" s="109"/>
      <c r="Q4100" s="109"/>
      <c r="S4100" s="109"/>
    </row>
    <row r="4101" spans="16:19" ht="15.75" customHeight="1" x14ac:dyDescent="0.2">
      <c r="P4101" s="109"/>
      <c r="Q4101" s="109"/>
      <c r="S4101" s="109"/>
    </row>
    <row r="4102" spans="16:19" ht="15.75" customHeight="1" x14ac:dyDescent="0.2">
      <c r="P4102" s="109"/>
      <c r="Q4102" s="109"/>
      <c r="S4102" s="109"/>
    </row>
    <row r="4103" spans="16:19" ht="15.75" customHeight="1" x14ac:dyDescent="0.2">
      <c r="P4103" s="109"/>
      <c r="Q4103" s="109"/>
      <c r="S4103" s="109"/>
    </row>
    <row r="4104" spans="16:19" ht="15.75" customHeight="1" x14ac:dyDescent="0.2">
      <c r="P4104" s="109"/>
      <c r="Q4104" s="109"/>
      <c r="S4104" s="109"/>
    </row>
    <row r="4105" spans="16:19" ht="15.75" customHeight="1" x14ac:dyDescent="0.2">
      <c r="P4105" s="109"/>
      <c r="Q4105" s="109"/>
      <c r="S4105" s="109"/>
    </row>
    <row r="4106" spans="16:19" ht="15.75" customHeight="1" x14ac:dyDescent="0.2">
      <c r="P4106" s="109"/>
      <c r="Q4106" s="109"/>
      <c r="S4106" s="109"/>
    </row>
    <row r="4107" spans="16:19" ht="15.75" customHeight="1" x14ac:dyDescent="0.2">
      <c r="P4107" s="109"/>
      <c r="Q4107" s="109"/>
      <c r="S4107" s="109"/>
    </row>
    <row r="4108" spans="16:19" ht="15.75" customHeight="1" x14ac:dyDescent="0.2">
      <c r="P4108" s="109"/>
      <c r="Q4108" s="109"/>
      <c r="S4108" s="109"/>
    </row>
    <row r="4109" spans="16:19" ht="15.75" customHeight="1" x14ac:dyDescent="0.2">
      <c r="P4109" s="109"/>
      <c r="Q4109" s="109"/>
      <c r="S4109" s="109"/>
    </row>
    <row r="4110" spans="16:19" ht="15.75" customHeight="1" x14ac:dyDescent="0.2">
      <c r="P4110" s="109"/>
      <c r="Q4110" s="109"/>
      <c r="S4110" s="109"/>
    </row>
    <row r="4111" spans="16:19" ht="15.75" customHeight="1" x14ac:dyDescent="0.2">
      <c r="P4111" s="109"/>
      <c r="Q4111" s="109"/>
      <c r="S4111" s="109"/>
    </row>
    <row r="4112" spans="16:19" ht="15.75" customHeight="1" x14ac:dyDescent="0.2">
      <c r="P4112" s="109"/>
      <c r="Q4112" s="109"/>
      <c r="S4112" s="109"/>
    </row>
    <row r="4113" spans="16:19" ht="15.75" customHeight="1" x14ac:dyDescent="0.2">
      <c r="P4113" s="109"/>
      <c r="Q4113" s="109"/>
      <c r="S4113" s="109"/>
    </row>
    <row r="4114" spans="16:19" ht="15.75" customHeight="1" x14ac:dyDescent="0.2">
      <c r="P4114" s="109"/>
      <c r="Q4114" s="109"/>
      <c r="S4114" s="109"/>
    </row>
    <row r="4115" spans="16:19" ht="15.75" customHeight="1" x14ac:dyDescent="0.2">
      <c r="P4115" s="109"/>
      <c r="Q4115" s="109"/>
      <c r="S4115" s="109"/>
    </row>
    <row r="4116" spans="16:19" ht="15.75" customHeight="1" x14ac:dyDescent="0.2">
      <c r="P4116" s="109"/>
      <c r="Q4116" s="109"/>
      <c r="S4116" s="109"/>
    </row>
    <row r="4117" spans="16:19" ht="15.75" customHeight="1" x14ac:dyDescent="0.2">
      <c r="P4117" s="109"/>
      <c r="Q4117" s="109"/>
      <c r="S4117" s="109"/>
    </row>
    <row r="4118" spans="16:19" ht="15.75" customHeight="1" x14ac:dyDescent="0.2">
      <c r="P4118" s="109"/>
      <c r="Q4118" s="109"/>
      <c r="S4118" s="109"/>
    </row>
    <row r="4119" spans="16:19" ht="15.75" customHeight="1" x14ac:dyDescent="0.2">
      <c r="P4119" s="109"/>
      <c r="Q4119" s="109"/>
      <c r="S4119" s="109"/>
    </row>
    <row r="4120" spans="16:19" ht="15.75" customHeight="1" x14ac:dyDescent="0.2">
      <c r="P4120" s="109"/>
      <c r="Q4120" s="109"/>
      <c r="S4120" s="109"/>
    </row>
    <row r="4121" spans="16:19" ht="15.75" customHeight="1" x14ac:dyDescent="0.2">
      <c r="P4121" s="109"/>
      <c r="Q4121" s="109"/>
      <c r="S4121" s="109"/>
    </row>
    <row r="4122" spans="16:19" ht="15.75" customHeight="1" x14ac:dyDescent="0.2">
      <c r="P4122" s="109"/>
      <c r="Q4122" s="109"/>
      <c r="S4122" s="109"/>
    </row>
    <row r="4123" spans="16:19" ht="15.75" customHeight="1" x14ac:dyDescent="0.2">
      <c r="P4123" s="109"/>
      <c r="Q4123" s="109"/>
      <c r="S4123" s="109"/>
    </row>
    <row r="4124" spans="16:19" ht="15.75" customHeight="1" x14ac:dyDescent="0.2">
      <c r="P4124" s="109"/>
      <c r="Q4124" s="109"/>
      <c r="S4124" s="109"/>
    </row>
    <row r="4125" spans="16:19" ht="15.75" customHeight="1" x14ac:dyDescent="0.2">
      <c r="P4125" s="109"/>
      <c r="Q4125" s="109"/>
      <c r="S4125" s="109"/>
    </row>
    <row r="4126" spans="16:19" ht="15.75" customHeight="1" x14ac:dyDescent="0.2">
      <c r="P4126" s="109"/>
      <c r="Q4126" s="109"/>
      <c r="S4126" s="109"/>
    </row>
    <row r="4127" spans="16:19" ht="15.75" customHeight="1" x14ac:dyDescent="0.2">
      <c r="P4127" s="109"/>
      <c r="Q4127" s="109"/>
      <c r="S4127" s="109"/>
    </row>
    <row r="4128" spans="16:19" ht="15.75" customHeight="1" x14ac:dyDescent="0.2">
      <c r="P4128" s="109"/>
      <c r="Q4128" s="109"/>
      <c r="S4128" s="109"/>
    </row>
    <row r="4129" spans="16:19" ht="15.75" customHeight="1" x14ac:dyDescent="0.2">
      <c r="P4129" s="109"/>
      <c r="Q4129" s="109"/>
      <c r="S4129" s="109"/>
    </row>
    <row r="4130" spans="16:19" ht="15.75" customHeight="1" x14ac:dyDescent="0.2">
      <c r="P4130" s="109"/>
      <c r="Q4130" s="109"/>
      <c r="S4130" s="109"/>
    </row>
    <row r="4131" spans="16:19" ht="15.75" customHeight="1" x14ac:dyDescent="0.2">
      <c r="P4131" s="109"/>
      <c r="Q4131" s="109"/>
      <c r="S4131" s="109"/>
    </row>
    <row r="4132" spans="16:19" ht="15.75" customHeight="1" x14ac:dyDescent="0.2">
      <c r="P4132" s="109"/>
      <c r="Q4132" s="109"/>
      <c r="S4132" s="109"/>
    </row>
    <row r="4133" spans="16:19" ht="15.75" customHeight="1" x14ac:dyDescent="0.2">
      <c r="P4133" s="109"/>
      <c r="Q4133" s="109"/>
      <c r="S4133" s="109"/>
    </row>
    <row r="4134" spans="16:19" ht="15.75" customHeight="1" x14ac:dyDescent="0.2">
      <c r="P4134" s="109"/>
      <c r="Q4134" s="109"/>
      <c r="S4134" s="109"/>
    </row>
    <row r="4135" spans="16:19" ht="15.75" customHeight="1" x14ac:dyDescent="0.2">
      <c r="P4135" s="109"/>
      <c r="Q4135" s="109"/>
      <c r="S4135" s="109"/>
    </row>
    <row r="4136" spans="16:19" ht="15.75" customHeight="1" x14ac:dyDescent="0.2">
      <c r="P4136" s="109"/>
      <c r="Q4136" s="109"/>
      <c r="S4136" s="109"/>
    </row>
    <row r="4137" spans="16:19" ht="15.75" customHeight="1" x14ac:dyDescent="0.2">
      <c r="P4137" s="109"/>
      <c r="Q4137" s="109"/>
      <c r="S4137" s="109"/>
    </row>
    <row r="4138" spans="16:19" ht="15.75" customHeight="1" x14ac:dyDescent="0.2">
      <c r="P4138" s="109"/>
      <c r="Q4138" s="109"/>
      <c r="S4138" s="109"/>
    </row>
    <row r="4139" spans="16:19" ht="15.75" customHeight="1" x14ac:dyDescent="0.2">
      <c r="P4139" s="109"/>
      <c r="Q4139" s="109"/>
      <c r="S4139" s="109"/>
    </row>
    <row r="4140" spans="16:19" ht="15.75" customHeight="1" x14ac:dyDescent="0.2">
      <c r="P4140" s="109"/>
      <c r="Q4140" s="109"/>
      <c r="S4140" s="109"/>
    </row>
    <row r="4141" spans="16:19" ht="15.75" customHeight="1" x14ac:dyDescent="0.2">
      <c r="P4141" s="109"/>
      <c r="Q4141" s="109"/>
      <c r="S4141" s="109"/>
    </row>
    <row r="4142" spans="16:19" ht="15.75" customHeight="1" x14ac:dyDescent="0.2">
      <c r="P4142" s="109"/>
      <c r="Q4142" s="109"/>
      <c r="S4142" s="109"/>
    </row>
    <row r="4143" spans="16:19" ht="15.75" customHeight="1" x14ac:dyDescent="0.2">
      <c r="P4143" s="109"/>
      <c r="Q4143" s="109"/>
      <c r="S4143" s="109"/>
    </row>
    <row r="4144" spans="16:19" ht="15.75" customHeight="1" x14ac:dyDescent="0.2">
      <c r="P4144" s="109"/>
      <c r="Q4144" s="109"/>
      <c r="S4144" s="109"/>
    </row>
    <row r="4145" spans="16:19" ht="15.75" customHeight="1" x14ac:dyDescent="0.2">
      <c r="P4145" s="109"/>
      <c r="Q4145" s="109"/>
      <c r="S4145" s="109"/>
    </row>
    <row r="4146" spans="16:19" ht="15.75" customHeight="1" x14ac:dyDescent="0.2">
      <c r="P4146" s="109"/>
      <c r="Q4146" s="109"/>
      <c r="S4146" s="109"/>
    </row>
    <row r="4147" spans="16:19" ht="15.75" customHeight="1" x14ac:dyDescent="0.2">
      <c r="P4147" s="109"/>
      <c r="Q4147" s="109"/>
      <c r="S4147" s="109"/>
    </row>
    <row r="4148" spans="16:19" ht="15.75" customHeight="1" x14ac:dyDescent="0.2">
      <c r="P4148" s="109"/>
      <c r="Q4148" s="109"/>
      <c r="S4148" s="109"/>
    </row>
    <row r="4149" spans="16:19" ht="15.75" customHeight="1" x14ac:dyDescent="0.2">
      <c r="P4149" s="109"/>
      <c r="Q4149" s="109"/>
      <c r="S4149" s="109"/>
    </row>
    <row r="4150" spans="16:19" ht="15.75" customHeight="1" x14ac:dyDescent="0.2">
      <c r="P4150" s="109"/>
      <c r="Q4150" s="109"/>
      <c r="S4150" s="109"/>
    </row>
    <row r="4151" spans="16:19" ht="15.75" customHeight="1" x14ac:dyDescent="0.2">
      <c r="P4151" s="109"/>
      <c r="Q4151" s="109"/>
      <c r="S4151" s="109"/>
    </row>
    <row r="4152" spans="16:19" ht="15.75" customHeight="1" x14ac:dyDescent="0.2">
      <c r="P4152" s="109"/>
      <c r="Q4152" s="109"/>
      <c r="S4152" s="109"/>
    </row>
    <row r="4153" spans="16:19" ht="15.75" customHeight="1" x14ac:dyDescent="0.2">
      <c r="P4153" s="109"/>
      <c r="Q4153" s="109"/>
      <c r="S4153" s="109"/>
    </row>
    <row r="4154" spans="16:19" ht="15.75" customHeight="1" x14ac:dyDescent="0.2">
      <c r="P4154" s="109"/>
      <c r="Q4154" s="109"/>
      <c r="S4154" s="109"/>
    </row>
    <row r="4155" spans="16:19" ht="15.75" customHeight="1" x14ac:dyDescent="0.2">
      <c r="P4155" s="109"/>
      <c r="Q4155" s="109"/>
      <c r="S4155" s="109"/>
    </row>
    <row r="4156" spans="16:19" ht="15.75" customHeight="1" x14ac:dyDescent="0.2">
      <c r="P4156" s="109"/>
      <c r="Q4156" s="109"/>
      <c r="S4156" s="109"/>
    </row>
    <row r="4157" spans="16:19" ht="15.75" customHeight="1" x14ac:dyDescent="0.2">
      <c r="P4157" s="109"/>
      <c r="Q4157" s="109"/>
      <c r="S4157" s="109"/>
    </row>
    <row r="4158" spans="16:19" ht="15.75" customHeight="1" x14ac:dyDescent="0.2">
      <c r="P4158" s="109"/>
      <c r="Q4158" s="109"/>
      <c r="S4158" s="109"/>
    </row>
    <row r="4159" spans="16:19" ht="15.75" customHeight="1" x14ac:dyDescent="0.2">
      <c r="P4159" s="109"/>
      <c r="Q4159" s="109"/>
      <c r="S4159" s="109"/>
    </row>
    <row r="4160" spans="16:19" ht="15.75" customHeight="1" x14ac:dyDescent="0.2">
      <c r="P4160" s="109"/>
      <c r="Q4160" s="109"/>
      <c r="S4160" s="109"/>
    </row>
    <row r="4161" spans="16:19" ht="15.75" customHeight="1" x14ac:dyDescent="0.2">
      <c r="P4161" s="109"/>
      <c r="Q4161" s="109"/>
      <c r="S4161" s="109"/>
    </row>
    <row r="4162" spans="16:19" ht="15.75" customHeight="1" x14ac:dyDescent="0.2">
      <c r="P4162" s="109"/>
      <c r="Q4162" s="109"/>
      <c r="S4162" s="109"/>
    </row>
    <row r="4163" spans="16:19" ht="15.75" customHeight="1" x14ac:dyDescent="0.2">
      <c r="P4163" s="109"/>
      <c r="Q4163" s="109"/>
      <c r="S4163" s="109"/>
    </row>
    <row r="4164" spans="16:19" ht="15.75" customHeight="1" x14ac:dyDescent="0.2">
      <c r="P4164" s="109"/>
      <c r="Q4164" s="109"/>
      <c r="S4164" s="109"/>
    </row>
    <row r="4165" spans="16:19" ht="15.75" customHeight="1" x14ac:dyDescent="0.2">
      <c r="P4165" s="109"/>
      <c r="Q4165" s="109"/>
      <c r="S4165" s="109"/>
    </row>
    <row r="4166" spans="16:19" ht="15.75" customHeight="1" x14ac:dyDescent="0.2">
      <c r="P4166" s="109"/>
      <c r="Q4166" s="109"/>
      <c r="S4166" s="109"/>
    </row>
    <row r="4167" spans="16:19" ht="15.75" customHeight="1" x14ac:dyDescent="0.2">
      <c r="P4167" s="109"/>
      <c r="Q4167" s="109"/>
      <c r="S4167" s="109"/>
    </row>
    <row r="4168" spans="16:19" ht="15.75" customHeight="1" x14ac:dyDescent="0.2">
      <c r="P4168" s="109"/>
      <c r="Q4168" s="109"/>
      <c r="S4168" s="109"/>
    </row>
    <row r="4169" spans="16:19" ht="15.75" customHeight="1" x14ac:dyDescent="0.2">
      <c r="P4169" s="109"/>
      <c r="Q4169" s="109"/>
      <c r="S4169" s="109"/>
    </row>
    <row r="4170" spans="16:19" ht="15.75" customHeight="1" x14ac:dyDescent="0.2">
      <c r="P4170" s="109"/>
      <c r="Q4170" s="109"/>
      <c r="S4170" s="109"/>
    </row>
    <row r="4171" spans="16:19" ht="15.75" customHeight="1" x14ac:dyDescent="0.2">
      <c r="P4171" s="109"/>
      <c r="Q4171" s="109"/>
      <c r="S4171" s="109"/>
    </row>
    <row r="4172" spans="16:19" ht="15.75" customHeight="1" x14ac:dyDescent="0.2">
      <c r="P4172" s="109"/>
      <c r="Q4172" s="109"/>
      <c r="S4172" s="109"/>
    </row>
    <row r="4173" spans="16:19" ht="15.75" customHeight="1" x14ac:dyDescent="0.2">
      <c r="P4173" s="109"/>
      <c r="Q4173" s="109"/>
      <c r="S4173" s="109"/>
    </row>
    <row r="4174" spans="16:19" ht="15.75" customHeight="1" x14ac:dyDescent="0.2">
      <c r="P4174" s="109"/>
      <c r="Q4174" s="109"/>
      <c r="S4174" s="109"/>
    </row>
    <row r="4175" spans="16:19" ht="15.75" customHeight="1" x14ac:dyDescent="0.2">
      <c r="P4175" s="109"/>
      <c r="Q4175" s="109"/>
      <c r="S4175" s="109"/>
    </row>
    <row r="4176" spans="16:19" ht="15.75" customHeight="1" x14ac:dyDescent="0.2">
      <c r="P4176" s="109"/>
      <c r="Q4176" s="109"/>
      <c r="S4176" s="109"/>
    </row>
    <row r="4177" spans="16:19" ht="15.75" customHeight="1" x14ac:dyDescent="0.2">
      <c r="P4177" s="109"/>
      <c r="Q4177" s="109"/>
      <c r="S4177" s="109"/>
    </row>
    <row r="4178" spans="16:19" ht="15.75" customHeight="1" x14ac:dyDescent="0.2">
      <c r="P4178" s="109"/>
      <c r="Q4178" s="109"/>
      <c r="S4178" s="109"/>
    </row>
    <row r="4179" spans="16:19" ht="15.75" customHeight="1" x14ac:dyDescent="0.2">
      <c r="P4179" s="109"/>
      <c r="Q4179" s="109"/>
      <c r="S4179" s="109"/>
    </row>
    <row r="4180" spans="16:19" ht="15.75" customHeight="1" x14ac:dyDescent="0.2">
      <c r="P4180" s="109"/>
      <c r="Q4180" s="109"/>
      <c r="S4180" s="109"/>
    </row>
    <row r="4181" spans="16:19" ht="15.75" customHeight="1" x14ac:dyDescent="0.2">
      <c r="P4181" s="109"/>
      <c r="Q4181" s="109"/>
      <c r="S4181" s="109"/>
    </row>
    <row r="4182" spans="16:19" ht="15.75" customHeight="1" x14ac:dyDescent="0.2">
      <c r="P4182" s="109"/>
      <c r="Q4182" s="109"/>
      <c r="S4182" s="109"/>
    </row>
    <row r="4183" spans="16:19" ht="15.75" customHeight="1" x14ac:dyDescent="0.2">
      <c r="P4183" s="109"/>
      <c r="Q4183" s="109"/>
      <c r="S4183" s="109"/>
    </row>
    <row r="4184" spans="16:19" ht="15.75" customHeight="1" x14ac:dyDescent="0.2">
      <c r="P4184" s="109"/>
      <c r="Q4184" s="109"/>
      <c r="S4184" s="109"/>
    </row>
    <row r="4185" spans="16:19" ht="15.75" customHeight="1" x14ac:dyDescent="0.2">
      <c r="P4185" s="109"/>
      <c r="Q4185" s="109"/>
      <c r="S4185" s="109"/>
    </row>
    <row r="4186" spans="16:19" ht="15.75" customHeight="1" x14ac:dyDescent="0.2">
      <c r="P4186" s="109"/>
      <c r="Q4186" s="109"/>
      <c r="S4186" s="109"/>
    </row>
    <row r="4187" spans="16:19" ht="15.75" customHeight="1" x14ac:dyDescent="0.2">
      <c r="P4187" s="109"/>
      <c r="Q4187" s="109"/>
      <c r="S4187" s="109"/>
    </row>
    <row r="4188" spans="16:19" ht="15.75" customHeight="1" x14ac:dyDescent="0.2">
      <c r="P4188" s="109"/>
      <c r="Q4188" s="109"/>
      <c r="S4188" s="109"/>
    </row>
    <row r="4189" spans="16:19" ht="15.75" customHeight="1" x14ac:dyDescent="0.2">
      <c r="P4189" s="109"/>
      <c r="Q4189" s="109"/>
      <c r="S4189" s="109"/>
    </row>
    <row r="4190" spans="16:19" ht="15.75" customHeight="1" x14ac:dyDescent="0.2">
      <c r="P4190" s="109"/>
      <c r="Q4190" s="109"/>
      <c r="S4190" s="109"/>
    </row>
    <row r="4191" spans="16:19" ht="15.75" customHeight="1" x14ac:dyDescent="0.2">
      <c r="P4191" s="109"/>
      <c r="Q4191" s="109"/>
      <c r="S4191" s="109"/>
    </row>
    <row r="4192" spans="16:19" ht="15.75" customHeight="1" x14ac:dyDescent="0.2">
      <c r="P4192" s="109"/>
      <c r="Q4192" s="109"/>
      <c r="S4192" s="109"/>
    </row>
    <row r="4193" spans="16:19" ht="15.75" customHeight="1" x14ac:dyDescent="0.2">
      <c r="P4193" s="109"/>
      <c r="Q4193" s="109"/>
      <c r="S4193" s="109"/>
    </row>
    <row r="4194" spans="16:19" ht="15.75" customHeight="1" x14ac:dyDescent="0.2">
      <c r="P4194" s="109"/>
      <c r="Q4194" s="109"/>
      <c r="S4194" s="109"/>
    </row>
    <row r="4195" spans="16:19" ht="15.75" customHeight="1" x14ac:dyDescent="0.2">
      <c r="P4195" s="109"/>
      <c r="Q4195" s="109"/>
      <c r="S4195" s="109"/>
    </row>
    <row r="4196" spans="16:19" ht="15.75" customHeight="1" x14ac:dyDescent="0.2">
      <c r="P4196" s="109"/>
      <c r="Q4196" s="109"/>
      <c r="S4196" s="109"/>
    </row>
    <row r="4197" spans="16:19" ht="15.75" customHeight="1" x14ac:dyDescent="0.2">
      <c r="P4197" s="109"/>
      <c r="Q4197" s="109"/>
      <c r="S4197" s="109"/>
    </row>
    <row r="4198" spans="16:19" ht="15.75" customHeight="1" x14ac:dyDescent="0.2">
      <c r="P4198" s="109"/>
      <c r="Q4198" s="109"/>
      <c r="S4198" s="109"/>
    </row>
    <row r="4199" spans="16:19" ht="15.75" customHeight="1" x14ac:dyDescent="0.2">
      <c r="P4199" s="109"/>
      <c r="Q4199" s="109"/>
      <c r="S4199" s="109"/>
    </row>
    <row r="4200" spans="16:19" ht="15.75" customHeight="1" x14ac:dyDescent="0.2">
      <c r="P4200" s="109"/>
      <c r="Q4200" s="109"/>
      <c r="S4200" s="109"/>
    </row>
    <row r="4201" spans="16:19" ht="15.75" customHeight="1" x14ac:dyDescent="0.2">
      <c r="P4201" s="109"/>
      <c r="Q4201" s="109"/>
      <c r="S4201" s="109"/>
    </row>
    <row r="4202" spans="16:19" ht="15.75" customHeight="1" x14ac:dyDescent="0.2">
      <c r="P4202" s="109"/>
      <c r="Q4202" s="109"/>
      <c r="S4202" s="109"/>
    </row>
    <row r="4203" spans="16:19" ht="15.75" customHeight="1" x14ac:dyDescent="0.2">
      <c r="P4203" s="109"/>
      <c r="Q4203" s="109"/>
      <c r="S4203" s="109"/>
    </row>
    <row r="4204" spans="16:19" ht="15.75" customHeight="1" x14ac:dyDescent="0.2">
      <c r="P4204" s="109"/>
      <c r="Q4204" s="109"/>
      <c r="S4204" s="109"/>
    </row>
    <row r="4205" spans="16:19" ht="15.75" customHeight="1" x14ac:dyDescent="0.2">
      <c r="P4205" s="109"/>
      <c r="Q4205" s="109"/>
      <c r="S4205" s="109"/>
    </row>
    <row r="4206" spans="16:19" ht="15.75" customHeight="1" x14ac:dyDescent="0.2">
      <c r="P4206" s="109"/>
      <c r="Q4206" s="109"/>
      <c r="S4206" s="109"/>
    </row>
    <row r="4207" spans="16:19" ht="15.75" customHeight="1" x14ac:dyDescent="0.2">
      <c r="P4207" s="109"/>
      <c r="Q4207" s="109"/>
      <c r="S4207" s="109"/>
    </row>
    <row r="4208" spans="16:19" ht="15.75" customHeight="1" x14ac:dyDescent="0.2">
      <c r="P4208" s="109"/>
      <c r="Q4208" s="109"/>
      <c r="S4208" s="109"/>
    </row>
    <row r="4209" spans="16:19" ht="15.75" customHeight="1" x14ac:dyDescent="0.2">
      <c r="P4209" s="109"/>
      <c r="Q4209" s="109"/>
      <c r="S4209" s="109"/>
    </row>
    <row r="4210" spans="16:19" ht="15.75" customHeight="1" x14ac:dyDescent="0.2">
      <c r="P4210" s="109"/>
      <c r="Q4210" s="109"/>
      <c r="S4210" s="109"/>
    </row>
    <row r="4211" spans="16:19" ht="15.75" customHeight="1" x14ac:dyDescent="0.2">
      <c r="P4211" s="109"/>
      <c r="Q4211" s="109"/>
      <c r="S4211" s="109"/>
    </row>
    <row r="4212" spans="16:19" ht="15.75" customHeight="1" x14ac:dyDescent="0.2">
      <c r="P4212" s="109"/>
      <c r="Q4212" s="109"/>
      <c r="S4212" s="109"/>
    </row>
    <row r="4213" spans="16:19" ht="15.75" customHeight="1" x14ac:dyDescent="0.2">
      <c r="P4213" s="109"/>
      <c r="Q4213" s="109"/>
      <c r="S4213" s="109"/>
    </row>
    <row r="4214" spans="16:19" ht="15.75" customHeight="1" x14ac:dyDescent="0.2">
      <c r="P4214" s="109"/>
      <c r="Q4214" s="109"/>
      <c r="S4214" s="109"/>
    </row>
    <row r="4215" spans="16:19" ht="15.75" customHeight="1" x14ac:dyDescent="0.2">
      <c r="P4215" s="109"/>
      <c r="Q4215" s="109"/>
      <c r="S4215" s="109"/>
    </row>
    <row r="4216" spans="16:19" ht="15.75" customHeight="1" x14ac:dyDescent="0.2">
      <c r="P4216" s="109"/>
      <c r="Q4216" s="109"/>
      <c r="S4216" s="109"/>
    </row>
    <row r="4217" spans="16:19" ht="15.75" customHeight="1" x14ac:dyDescent="0.2">
      <c r="P4217" s="109"/>
      <c r="Q4217" s="109"/>
      <c r="S4217" s="109"/>
    </row>
    <row r="4218" spans="16:19" ht="15.75" customHeight="1" x14ac:dyDescent="0.2">
      <c r="P4218" s="109"/>
      <c r="Q4218" s="109"/>
      <c r="S4218" s="109"/>
    </row>
    <row r="4219" spans="16:19" ht="15.75" customHeight="1" x14ac:dyDescent="0.2">
      <c r="P4219" s="109"/>
      <c r="Q4219" s="109"/>
      <c r="S4219" s="109"/>
    </row>
    <row r="4220" spans="16:19" ht="15.75" customHeight="1" x14ac:dyDescent="0.2">
      <c r="P4220" s="109"/>
      <c r="Q4220" s="109"/>
      <c r="S4220" s="109"/>
    </row>
    <row r="4221" spans="16:19" ht="15.75" customHeight="1" x14ac:dyDescent="0.2">
      <c r="P4221" s="109"/>
      <c r="Q4221" s="109"/>
      <c r="S4221" s="109"/>
    </row>
    <row r="4222" spans="16:19" ht="15.75" customHeight="1" x14ac:dyDescent="0.2">
      <c r="P4222" s="109"/>
      <c r="Q4222" s="109"/>
      <c r="S4222" s="109"/>
    </row>
    <row r="4223" spans="16:19" ht="15.75" customHeight="1" x14ac:dyDescent="0.2">
      <c r="P4223" s="109"/>
      <c r="Q4223" s="109"/>
      <c r="S4223" s="109"/>
    </row>
    <row r="4224" spans="16:19" ht="15.75" customHeight="1" x14ac:dyDescent="0.2">
      <c r="P4224" s="109"/>
      <c r="Q4224" s="109"/>
      <c r="S4224" s="109"/>
    </row>
    <row r="4225" spans="16:19" ht="15.75" customHeight="1" x14ac:dyDescent="0.2">
      <c r="P4225" s="109"/>
      <c r="Q4225" s="109"/>
      <c r="S4225" s="109"/>
    </row>
    <row r="4226" spans="16:19" ht="15.75" customHeight="1" x14ac:dyDescent="0.2">
      <c r="P4226" s="109"/>
      <c r="Q4226" s="109"/>
      <c r="S4226" s="109"/>
    </row>
    <row r="4227" spans="16:19" ht="15.75" customHeight="1" x14ac:dyDescent="0.2">
      <c r="P4227" s="109"/>
      <c r="Q4227" s="109"/>
      <c r="S4227" s="109"/>
    </row>
    <row r="4228" spans="16:19" ht="15.75" customHeight="1" x14ac:dyDescent="0.2">
      <c r="P4228" s="109"/>
      <c r="Q4228" s="109"/>
      <c r="S4228" s="109"/>
    </row>
    <row r="4229" spans="16:19" ht="15.75" customHeight="1" x14ac:dyDescent="0.2">
      <c r="P4229" s="109"/>
      <c r="Q4229" s="109"/>
      <c r="S4229" s="109"/>
    </row>
    <row r="4230" spans="16:19" ht="15.75" customHeight="1" x14ac:dyDescent="0.2">
      <c r="P4230" s="109"/>
      <c r="Q4230" s="109"/>
      <c r="S4230" s="109"/>
    </row>
    <row r="4231" spans="16:19" ht="15.75" customHeight="1" x14ac:dyDescent="0.2">
      <c r="P4231" s="109"/>
      <c r="Q4231" s="109"/>
      <c r="S4231" s="109"/>
    </row>
    <row r="4232" spans="16:19" ht="15.75" customHeight="1" x14ac:dyDescent="0.2">
      <c r="P4232" s="109"/>
      <c r="Q4232" s="109"/>
      <c r="S4232" s="109"/>
    </row>
    <row r="4233" spans="16:19" ht="15.75" customHeight="1" x14ac:dyDescent="0.2">
      <c r="P4233" s="109"/>
      <c r="Q4233" s="109"/>
      <c r="S4233" s="109"/>
    </row>
    <row r="4234" spans="16:19" ht="15.75" customHeight="1" x14ac:dyDescent="0.2">
      <c r="P4234" s="109"/>
      <c r="Q4234" s="109"/>
      <c r="S4234" s="109"/>
    </row>
    <row r="4235" spans="16:19" ht="15.75" customHeight="1" x14ac:dyDescent="0.2">
      <c r="P4235" s="109"/>
      <c r="Q4235" s="109"/>
      <c r="S4235" s="109"/>
    </row>
    <row r="4236" spans="16:19" ht="15.75" customHeight="1" x14ac:dyDescent="0.2">
      <c r="P4236" s="109"/>
      <c r="Q4236" s="109"/>
      <c r="S4236" s="109"/>
    </row>
    <row r="4237" spans="16:19" ht="15.75" customHeight="1" x14ac:dyDescent="0.2">
      <c r="P4237" s="109"/>
      <c r="Q4237" s="109"/>
      <c r="S4237" s="109"/>
    </row>
    <row r="4238" spans="16:19" ht="15.75" customHeight="1" x14ac:dyDescent="0.2">
      <c r="P4238" s="109"/>
      <c r="Q4238" s="109"/>
      <c r="S4238" s="109"/>
    </row>
    <row r="4239" spans="16:19" ht="15.75" customHeight="1" x14ac:dyDescent="0.2">
      <c r="P4239" s="109"/>
      <c r="Q4239" s="109"/>
      <c r="S4239" s="109"/>
    </row>
    <row r="4240" spans="16:19" ht="15.75" customHeight="1" x14ac:dyDescent="0.2">
      <c r="P4240" s="109"/>
      <c r="Q4240" s="109"/>
      <c r="S4240" s="109"/>
    </row>
    <row r="4241" spans="16:19" ht="15.75" customHeight="1" x14ac:dyDescent="0.2">
      <c r="P4241" s="109"/>
      <c r="Q4241" s="109"/>
      <c r="S4241" s="109"/>
    </row>
    <row r="4242" spans="16:19" ht="15.75" customHeight="1" x14ac:dyDescent="0.2">
      <c r="P4242" s="109"/>
      <c r="Q4242" s="109"/>
      <c r="S4242" s="109"/>
    </row>
    <row r="4243" spans="16:19" ht="15.75" customHeight="1" x14ac:dyDescent="0.2">
      <c r="P4243" s="109"/>
      <c r="Q4243" s="109"/>
      <c r="S4243" s="109"/>
    </row>
    <row r="4244" spans="16:19" ht="15.75" customHeight="1" x14ac:dyDescent="0.2">
      <c r="P4244" s="109"/>
      <c r="Q4244" s="109"/>
      <c r="S4244" s="109"/>
    </row>
    <row r="4245" spans="16:19" ht="15.75" customHeight="1" x14ac:dyDescent="0.2">
      <c r="P4245" s="109"/>
      <c r="Q4245" s="109"/>
      <c r="S4245" s="109"/>
    </row>
    <row r="4246" spans="16:19" ht="15.75" customHeight="1" x14ac:dyDescent="0.2">
      <c r="P4246" s="109"/>
      <c r="Q4246" s="109"/>
      <c r="S4246" s="109"/>
    </row>
    <row r="4247" spans="16:19" ht="15.75" customHeight="1" x14ac:dyDescent="0.2">
      <c r="P4247" s="109"/>
      <c r="Q4247" s="109"/>
      <c r="S4247" s="109"/>
    </row>
    <row r="4248" spans="16:19" ht="15.75" customHeight="1" x14ac:dyDescent="0.2">
      <c r="P4248" s="109"/>
      <c r="Q4248" s="109"/>
      <c r="S4248" s="109"/>
    </row>
    <row r="4249" spans="16:19" ht="15.75" customHeight="1" x14ac:dyDescent="0.2">
      <c r="P4249" s="109"/>
      <c r="Q4249" s="109"/>
      <c r="S4249" s="109"/>
    </row>
    <row r="4250" spans="16:19" ht="15.75" customHeight="1" x14ac:dyDescent="0.2">
      <c r="P4250" s="109"/>
      <c r="Q4250" s="109"/>
      <c r="S4250" s="109"/>
    </row>
    <row r="4251" spans="16:19" ht="15.75" customHeight="1" x14ac:dyDescent="0.2">
      <c r="P4251" s="109"/>
      <c r="Q4251" s="109"/>
      <c r="S4251" s="109"/>
    </row>
    <row r="4252" spans="16:19" ht="15.75" customHeight="1" x14ac:dyDescent="0.2">
      <c r="P4252" s="109"/>
      <c r="Q4252" s="109"/>
      <c r="S4252" s="109"/>
    </row>
    <row r="4253" spans="16:19" ht="15.75" customHeight="1" x14ac:dyDescent="0.2">
      <c r="P4253" s="109"/>
      <c r="Q4253" s="109"/>
      <c r="S4253" s="109"/>
    </row>
    <row r="4254" spans="16:19" ht="15.75" customHeight="1" x14ac:dyDescent="0.2">
      <c r="P4254" s="109"/>
      <c r="Q4254" s="109"/>
      <c r="S4254" s="109"/>
    </row>
    <row r="4255" spans="16:19" ht="15.75" customHeight="1" x14ac:dyDescent="0.2">
      <c r="P4255" s="109"/>
      <c r="Q4255" s="109"/>
      <c r="S4255" s="109"/>
    </row>
    <row r="4256" spans="16:19" ht="15.75" customHeight="1" x14ac:dyDescent="0.2">
      <c r="P4256" s="109"/>
      <c r="Q4256" s="109"/>
      <c r="S4256" s="109"/>
    </row>
    <row r="4257" spans="16:19" ht="15.75" customHeight="1" x14ac:dyDescent="0.2">
      <c r="P4257" s="109"/>
      <c r="Q4257" s="109"/>
      <c r="S4257" s="109"/>
    </row>
    <row r="4258" spans="16:19" ht="15.75" customHeight="1" x14ac:dyDescent="0.2">
      <c r="P4258" s="109"/>
      <c r="Q4258" s="109"/>
      <c r="S4258" s="109"/>
    </row>
    <row r="4259" spans="16:19" ht="15.75" customHeight="1" x14ac:dyDescent="0.2">
      <c r="P4259" s="109"/>
      <c r="Q4259" s="109"/>
      <c r="S4259" s="109"/>
    </row>
    <row r="4260" spans="16:19" ht="15.75" customHeight="1" x14ac:dyDescent="0.2">
      <c r="P4260" s="109"/>
      <c r="Q4260" s="109"/>
      <c r="S4260" s="109"/>
    </row>
    <row r="4261" spans="16:19" ht="15.75" customHeight="1" x14ac:dyDescent="0.2">
      <c r="P4261" s="109"/>
      <c r="Q4261" s="109"/>
      <c r="S4261" s="109"/>
    </row>
    <row r="4262" spans="16:19" ht="15.75" customHeight="1" x14ac:dyDescent="0.2">
      <c r="P4262" s="109"/>
      <c r="Q4262" s="109"/>
      <c r="S4262" s="109"/>
    </row>
    <row r="4263" spans="16:19" ht="15.75" customHeight="1" x14ac:dyDescent="0.2">
      <c r="P4263" s="109"/>
      <c r="Q4263" s="109"/>
      <c r="S4263" s="109"/>
    </row>
    <row r="4264" spans="16:19" ht="15.75" customHeight="1" x14ac:dyDescent="0.2">
      <c r="P4264" s="109"/>
      <c r="Q4264" s="109"/>
      <c r="S4264" s="109"/>
    </row>
    <row r="4265" spans="16:19" ht="15.75" customHeight="1" x14ac:dyDescent="0.2">
      <c r="P4265" s="109"/>
      <c r="Q4265" s="109"/>
      <c r="S4265" s="109"/>
    </row>
    <row r="4266" spans="16:19" ht="15.75" customHeight="1" x14ac:dyDescent="0.2">
      <c r="P4266" s="109"/>
      <c r="Q4266" s="109"/>
      <c r="S4266" s="109"/>
    </row>
    <row r="4267" spans="16:19" ht="15.75" customHeight="1" x14ac:dyDescent="0.2">
      <c r="P4267" s="109"/>
      <c r="Q4267" s="109"/>
      <c r="S4267" s="109"/>
    </row>
    <row r="4268" spans="16:19" ht="15.75" customHeight="1" x14ac:dyDescent="0.2">
      <c r="P4268" s="109"/>
      <c r="Q4268" s="109"/>
      <c r="S4268" s="109"/>
    </row>
    <row r="4269" spans="16:19" ht="15.75" customHeight="1" x14ac:dyDescent="0.2">
      <c r="P4269" s="109"/>
      <c r="Q4269" s="109"/>
      <c r="S4269" s="109"/>
    </row>
    <row r="4270" spans="16:19" ht="15.75" customHeight="1" x14ac:dyDescent="0.2">
      <c r="P4270" s="109"/>
      <c r="Q4270" s="109"/>
      <c r="S4270" s="109"/>
    </row>
    <row r="4271" spans="16:19" ht="15.75" customHeight="1" x14ac:dyDescent="0.2">
      <c r="P4271" s="109"/>
      <c r="Q4271" s="109"/>
      <c r="S4271" s="109"/>
    </row>
    <row r="4272" spans="16:19" ht="15.75" customHeight="1" x14ac:dyDescent="0.2">
      <c r="P4272" s="109"/>
      <c r="Q4272" s="109"/>
      <c r="S4272" s="109"/>
    </row>
    <row r="4273" spans="16:19" ht="15.75" customHeight="1" x14ac:dyDescent="0.2">
      <c r="P4273" s="109"/>
      <c r="Q4273" s="109"/>
      <c r="S4273" s="109"/>
    </row>
    <row r="4274" spans="16:19" ht="15.75" customHeight="1" x14ac:dyDescent="0.2">
      <c r="P4274" s="109"/>
      <c r="Q4274" s="109"/>
      <c r="S4274" s="109"/>
    </row>
    <row r="4275" spans="16:19" ht="15.75" customHeight="1" x14ac:dyDescent="0.2">
      <c r="P4275" s="109"/>
      <c r="Q4275" s="109"/>
      <c r="S4275" s="109"/>
    </row>
    <row r="4276" spans="16:19" ht="15.75" customHeight="1" x14ac:dyDescent="0.2">
      <c r="P4276" s="109"/>
      <c r="Q4276" s="109"/>
      <c r="S4276" s="109"/>
    </row>
    <row r="4277" spans="16:19" ht="15.75" customHeight="1" x14ac:dyDescent="0.2">
      <c r="P4277" s="109"/>
      <c r="Q4277" s="109"/>
      <c r="S4277" s="109"/>
    </row>
    <row r="4278" spans="16:19" ht="15.75" customHeight="1" x14ac:dyDescent="0.2">
      <c r="P4278" s="109"/>
      <c r="Q4278" s="109"/>
      <c r="S4278" s="109"/>
    </row>
    <row r="4279" spans="16:19" ht="15.75" customHeight="1" x14ac:dyDescent="0.2">
      <c r="P4279" s="109"/>
      <c r="Q4279" s="109"/>
      <c r="S4279" s="109"/>
    </row>
    <row r="4280" spans="16:19" ht="15.75" customHeight="1" x14ac:dyDescent="0.2">
      <c r="P4280" s="109"/>
      <c r="Q4280" s="109"/>
      <c r="S4280" s="109"/>
    </row>
    <row r="4281" spans="16:19" ht="15.75" customHeight="1" x14ac:dyDescent="0.2">
      <c r="P4281" s="109"/>
      <c r="Q4281" s="109"/>
      <c r="S4281" s="109"/>
    </row>
    <row r="4282" spans="16:19" ht="15.75" customHeight="1" x14ac:dyDescent="0.2">
      <c r="P4282" s="109"/>
      <c r="Q4282" s="109"/>
      <c r="S4282" s="109"/>
    </row>
    <row r="4283" spans="16:19" ht="15.75" customHeight="1" x14ac:dyDescent="0.2">
      <c r="P4283" s="109"/>
      <c r="Q4283" s="109"/>
      <c r="S4283" s="109"/>
    </row>
    <row r="4284" spans="16:19" ht="15.75" customHeight="1" x14ac:dyDescent="0.2">
      <c r="P4284" s="109"/>
      <c r="Q4284" s="109"/>
      <c r="S4284" s="109"/>
    </row>
    <row r="4285" spans="16:19" ht="15.75" customHeight="1" x14ac:dyDescent="0.2">
      <c r="P4285" s="109"/>
      <c r="Q4285" s="109"/>
      <c r="S4285" s="109"/>
    </row>
    <row r="4286" spans="16:19" ht="15.75" customHeight="1" x14ac:dyDescent="0.2">
      <c r="P4286" s="109"/>
      <c r="Q4286" s="109"/>
      <c r="S4286" s="109"/>
    </row>
    <row r="4287" spans="16:19" ht="15.75" customHeight="1" x14ac:dyDescent="0.2">
      <c r="P4287" s="109"/>
      <c r="Q4287" s="109"/>
      <c r="S4287" s="109"/>
    </row>
    <row r="4288" spans="16:19" ht="15.75" customHeight="1" x14ac:dyDescent="0.2">
      <c r="P4288" s="109"/>
      <c r="Q4288" s="109"/>
      <c r="S4288" s="109"/>
    </row>
    <row r="4289" spans="16:19" ht="15.75" customHeight="1" x14ac:dyDescent="0.2">
      <c r="P4289" s="109"/>
      <c r="Q4289" s="109"/>
      <c r="S4289" s="109"/>
    </row>
    <row r="4290" spans="16:19" ht="15.75" customHeight="1" x14ac:dyDescent="0.2">
      <c r="P4290" s="109"/>
      <c r="Q4290" s="109"/>
      <c r="S4290" s="109"/>
    </row>
    <row r="4291" spans="16:19" ht="15.75" customHeight="1" x14ac:dyDescent="0.2">
      <c r="P4291" s="109"/>
      <c r="Q4291" s="109"/>
      <c r="S4291" s="109"/>
    </row>
    <row r="4292" spans="16:19" ht="15.75" customHeight="1" x14ac:dyDescent="0.2">
      <c r="P4292" s="109"/>
      <c r="Q4292" s="109"/>
      <c r="S4292" s="109"/>
    </row>
    <row r="4293" spans="16:19" ht="15.75" customHeight="1" x14ac:dyDescent="0.2">
      <c r="P4293" s="109"/>
      <c r="Q4293" s="109"/>
      <c r="S4293" s="109"/>
    </row>
    <row r="4294" spans="16:19" ht="15.75" customHeight="1" x14ac:dyDescent="0.2">
      <c r="P4294" s="109"/>
      <c r="Q4294" s="109"/>
      <c r="S4294" s="109"/>
    </row>
    <row r="4295" spans="16:19" ht="15.75" customHeight="1" x14ac:dyDescent="0.2">
      <c r="P4295" s="109"/>
      <c r="Q4295" s="109"/>
      <c r="S4295" s="109"/>
    </row>
    <row r="4296" spans="16:19" ht="15.75" customHeight="1" x14ac:dyDescent="0.2">
      <c r="P4296" s="109"/>
      <c r="Q4296" s="109"/>
      <c r="S4296" s="109"/>
    </row>
    <row r="4297" spans="16:19" ht="15.75" customHeight="1" x14ac:dyDescent="0.2">
      <c r="P4297" s="109"/>
      <c r="Q4297" s="109"/>
      <c r="S4297" s="109"/>
    </row>
    <row r="4298" spans="16:19" ht="15.75" customHeight="1" x14ac:dyDescent="0.2">
      <c r="P4298" s="109"/>
      <c r="Q4298" s="109"/>
      <c r="S4298" s="109"/>
    </row>
    <row r="4299" spans="16:19" ht="15.75" customHeight="1" x14ac:dyDescent="0.2">
      <c r="P4299" s="109"/>
      <c r="Q4299" s="109"/>
      <c r="S4299" s="109"/>
    </row>
    <row r="4300" spans="16:19" ht="15.75" customHeight="1" x14ac:dyDescent="0.2">
      <c r="P4300" s="109"/>
      <c r="Q4300" s="109"/>
      <c r="S4300" s="109"/>
    </row>
    <row r="4301" spans="16:19" ht="15.75" customHeight="1" x14ac:dyDescent="0.2">
      <c r="P4301" s="109"/>
      <c r="Q4301" s="109"/>
      <c r="S4301" s="109"/>
    </row>
    <row r="4302" spans="16:19" ht="15.75" customHeight="1" x14ac:dyDescent="0.2">
      <c r="P4302" s="109"/>
      <c r="Q4302" s="109"/>
      <c r="S4302" s="109"/>
    </row>
    <row r="4303" spans="16:19" ht="15.75" customHeight="1" x14ac:dyDescent="0.2">
      <c r="P4303" s="109"/>
      <c r="Q4303" s="109"/>
      <c r="S4303" s="109"/>
    </row>
    <row r="4304" spans="16:19" ht="15.75" customHeight="1" x14ac:dyDescent="0.2">
      <c r="P4304" s="109"/>
      <c r="Q4304" s="109"/>
      <c r="S4304" s="109"/>
    </row>
    <row r="4305" spans="16:19" ht="15.75" customHeight="1" x14ac:dyDescent="0.2">
      <c r="P4305" s="109"/>
      <c r="Q4305" s="109"/>
      <c r="S4305" s="109"/>
    </row>
    <row r="4306" spans="16:19" ht="15.75" customHeight="1" x14ac:dyDescent="0.2">
      <c r="P4306" s="109"/>
      <c r="Q4306" s="109"/>
      <c r="S4306" s="109"/>
    </row>
    <row r="4307" spans="16:19" ht="15.75" customHeight="1" x14ac:dyDescent="0.2">
      <c r="P4307" s="109"/>
      <c r="Q4307" s="109"/>
      <c r="S4307" s="109"/>
    </row>
    <row r="4308" spans="16:19" ht="15.75" customHeight="1" x14ac:dyDescent="0.2">
      <c r="P4308" s="109"/>
      <c r="Q4308" s="109"/>
      <c r="S4308" s="109"/>
    </row>
    <row r="4309" spans="16:19" ht="15.75" customHeight="1" x14ac:dyDescent="0.2">
      <c r="P4309" s="109"/>
      <c r="Q4309" s="109"/>
      <c r="S4309" s="109"/>
    </row>
    <row r="4310" spans="16:19" ht="15.75" customHeight="1" x14ac:dyDescent="0.2">
      <c r="P4310" s="109"/>
      <c r="Q4310" s="109"/>
      <c r="S4310" s="109"/>
    </row>
    <row r="4311" spans="16:19" ht="15.75" customHeight="1" x14ac:dyDescent="0.2">
      <c r="P4311" s="109"/>
      <c r="Q4311" s="109"/>
      <c r="S4311" s="109"/>
    </row>
    <row r="4312" spans="16:19" ht="15.75" customHeight="1" x14ac:dyDescent="0.2">
      <c r="P4312" s="109"/>
      <c r="Q4312" s="109"/>
      <c r="S4312" s="109"/>
    </row>
    <row r="4313" spans="16:19" ht="15.75" customHeight="1" x14ac:dyDescent="0.2">
      <c r="P4313" s="109"/>
      <c r="Q4313" s="109"/>
      <c r="S4313" s="109"/>
    </row>
    <row r="4314" spans="16:19" ht="15.75" customHeight="1" x14ac:dyDescent="0.2">
      <c r="P4314" s="109"/>
      <c r="Q4314" s="109"/>
      <c r="S4314" s="109"/>
    </row>
    <row r="4315" spans="16:19" ht="15.75" customHeight="1" x14ac:dyDescent="0.2">
      <c r="P4315" s="109"/>
      <c r="Q4315" s="109"/>
      <c r="S4315" s="109"/>
    </row>
    <row r="4316" spans="16:19" ht="15.75" customHeight="1" x14ac:dyDescent="0.2">
      <c r="P4316" s="109"/>
      <c r="Q4316" s="109"/>
      <c r="S4316" s="109"/>
    </row>
    <row r="4317" spans="16:19" ht="15.75" customHeight="1" x14ac:dyDescent="0.2">
      <c r="P4317" s="109"/>
      <c r="Q4317" s="109"/>
      <c r="S4317" s="109"/>
    </row>
    <row r="4318" spans="16:19" ht="15.75" customHeight="1" x14ac:dyDescent="0.2">
      <c r="P4318" s="109"/>
      <c r="Q4318" s="109"/>
      <c r="S4318" s="109"/>
    </row>
    <row r="4319" spans="16:19" ht="15.75" customHeight="1" x14ac:dyDescent="0.2">
      <c r="P4319" s="109"/>
      <c r="Q4319" s="109"/>
      <c r="S4319" s="109"/>
    </row>
    <row r="4320" spans="16:19" ht="15.75" customHeight="1" x14ac:dyDescent="0.2">
      <c r="P4320" s="109"/>
      <c r="Q4320" s="109"/>
      <c r="S4320" s="109"/>
    </row>
    <row r="4321" spans="16:19" ht="15.75" customHeight="1" x14ac:dyDescent="0.2">
      <c r="P4321" s="109"/>
      <c r="Q4321" s="109"/>
      <c r="S4321" s="109"/>
    </row>
    <row r="4322" spans="16:19" ht="15.75" customHeight="1" x14ac:dyDescent="0.2">
      <c r="P4322" s="109"/>
      <c r="Q4322" s="109"/>
      <c r="S4322" s="109"/>
    </row>
    <row r="4323" spans="16:19" ht="15.75" customHeight="1" x14ac:dyDescent="0.2">
      <c r="P4323" s="109"/>
      <c r="Q4323" s="109"/>
      <c r="S4323" s="109"/>
    </row>
    <row r="4324" spans="16:19" ht="15.75" customHeight="1" x14ac:dyDescent="0.2">
      <c r="P4324" s="109"/>
      <c r="Q4324" s="109"/>
      <c r="S4324" s="109"/>
    </row>
    <row r="4325" spans="16:19" ht="15.75" customHeight="1" x14ac:dyDescent="0.2">
      <c r="P4325" s="109"/>
      <c r="Q4325" s="109"/>
      <c r="S4325" s="109"/>
    </row>
    <row r="4326" spans="16:19" ht="15.75" customHeight="1" x14ac:dyDescent="0.2">
      <c r="P4326" s="109"/>
      <c r="Q4326" s="109"/>
      <c r="S4326" s="109"/>
    </row>
    <row r="4327" spans="16:19" ht="15.75" customHeight="1" x14ac:dyDescent="0.2">
      <c r="P4327" s="109"/>
      <c r="Q4327" s="109"/>
      <c r="S4327" s="109"/>
    </row>
    <row r="4328" spans="16:19" ht="15.75" customHeight="1" x14ac:dyDescent="0.2">
      <c r="P4328" s="109"/>
      <c r="Q4328" s="109"/>
      <c r="S4328" s="109"/>
    </row>
    <row r="4329" spans="16:19" ht="15.75" customHeight="1" x14ac:dyDescent="0.2">
      <c r="P4329" s="109"/>
      <c r="Q4329" s="109"/>
      <c r="S4329" s="109"/>
    </row>
    <row r="4330" spans="16:19" ht="15.75" customHeight="1" x14ac:dyDescent="0.2">
      <c r="P4330" s="109"/>
      <c r="Q4330" s="109"/>
      <c r="S4330" s="109"/>
    </row>
    <row r="4331" spans="16:19" ht="15.75" customHeight="1" x14ac:dyDescent="0.2">
      <c r="P4331" s="109"/>
      <c r="Q4331" s="109"/>
      <c r="S4331" s="109"/>
    </row>
    <row r="4332" spans="16:19" ht="15.75" customHeight="1" x14ac:dyDescent="0.2">
      <c r="P4332" s="109"/>
      <c r="Q4332" s="109"/>
      <c r="S4332" s="109"/>
    </row>
    <row r="4333" spans="16:19" ht="15.75" customHeight="1" x14ac:dyDescent="0.2">
      <c r="P4333" s="109"/>
      <c r="Q4333" s="109"/>
      <c r="S4333" s="109"/>
    </row>
    <row r="4334" spans="16:19" ht="15.75" customHeight="1" x14ac:dyDescent="0.2">
      <c r="P4334" s="109"/>
      <c r="Q4334" s="109"/>
      <c r="S4334" s="109"/>
    </row>
    <row r="4335" spans="16:19" ht="15.75" customHeight="1" x14ac:dyDescent="0.2">
      <c r="P4335" s="109"/>
      <c r="Q4335" s="109"/>
      <c r="S4335" s="109"/>
    </row>
    <row r="4336" spans="16:19" ht="15.75" customHeight="1" x14ac:dyDescent="0.2">
      <c r="P4336" s="109"/>
      <c r="Q4336" s="109"/>
      <c r="S4336" s="109"/>
    </row>
    <row r="4337" spans="16:19" ht="15.75" customHeight="1" x14ac:dyDescent="0.2">
      <c r="P4337" s="109"/>
      <c r="Q4337" s="109"/>
      <c r="S4337" s="109"/>
    </row>
    <row r="4338" spans="16:19" ht="15.75" customHeight="1" x14ac:dyDescent="0.2">
      <c r="P4338" s="109"/>
      <c r="Q4338" s="109"/>
      <c r="S4338" s="109"/>
    </row>
    <row r="4339" spans="16:19" ht="15.75" customHeight="1" x14ac:dyDescent="0.2">
      <c r="P4339" s="109"/>
      <c r="Q4339" s="109"/>
      <c r="S4339" s="109"/>
    </row>
    <row r="4340" spans="16:19" ht="15.75" customHeight="1" x14ac:dyDescent="0.2">
      <c r="P4340" s="109"/>
      <c r="Q4340" s="109"/>
      <c r="S4340" s="109"/>
    </row>
    <row r="4341" spans="16:19" ht="15.75" customHeight="1" x14ac:dyDescent="0.2">
      <c r="P4341" s="109"/>
      <c r="Q4341" s="109"/>
      <c r="S4341" s="109"/>
    </row>
    <row r="4342" spans="16:19" ht="15.75" customHeight="1" x14ac:dyDescent="0.2">
      <c r="P4342" s="109"/>
      <c r="Q4342" s="109"/>
      <c r="S4342" s="109"/>
    </row>
    <row r="4343" spans="16:19" ht="15.75" customHeight="1" x14ac:dyDescent="0.2">
      <c r="P4343" s="109"/>
      <c r="Q4343" s="109"/>
      <c r="S4343" s="109"/>
    </row>
    <row r="4344" spans="16:19" ht="15.75" customHeight="1" x14ac:dyDescent="0.2">
      <c r="P4344" s="109"/>
      <c r="Q4344" s="109"/>
      <c r="S4344" s="109"/>
    </row>
    <row r="4345" spans="16:19" ht="15.75" customHeight="1" x14ac:dyDescent="0.2">
      <c r="P4345" s="109"/>
      <c r="Q4345" s="109"/>
      <c r="S4345" s="109"/>
    </row>
    <row r="4346" spans="16:19" ht="15.75" customHeight="1" x14ac:dyDescent="0.2">
      <c r="P4346" s="109"/>
      <c r="Q4346" s="109"/>
      <c r="S4346" s="109"/>
    </row>
    <row r="4347" spans="16:19" ht="15.75" customHeight="1" x14ac:dyDescent="0.2">
      <c r="P4347" s="109"/>
      <c r="Q4347" s="109"/>
      <c r="S4347" s="109"/>
    </row>
    <row r="4348" spans="16:19" ht="15.75" customHeight="1" x14ac:dyDescent="0.2">
      <c r="P4348" s="109"/>
      <c r="Q4348" s="109"/>
      <c r="S4348" s="109"/>
    </row>
    <row r="4349" spans="16:19" ht="15.75" customHeight="1" x14ac:dyDescent="0.2">
      <c r="P4349" s="109"/>
      <c r="Q4349" s="109"/>
      <c r="S4349" s="109"/>
    </row>
    <row r="4350" spans="16:19" ht="15.75" customHeight="1" x14ac:dyDescent="0.2">
      <c r="P4350" s="109"/>
      <c r="Q4350" s="109"/>
      <c r="S4350" s="109"/>
    </row>
    <row r="4351" spans="16:19" ht="15.75" customHeight="1" x14ac:dyDescent="0.2">
      <c r="P4351" s="109"/>
      <c r="Q4351" s="109"/>
      <c r="S4351" s="109"/>
    </row>
    <row r="4352" spans="16:19" ht="15.75" customHeight="1" x14ac:dyDescent="0.2">
      <c r="P4352" s="109"/>
      <c r="Q4352" s="109"/>
      <c r="S4352" s="109"/>
    </row>
    <row r="4353" spans="16:19" ht="15.75" customHeight="1" x14ac:dyDescent="0.2">
      <c r="P4353" s="109"/>
      <c r="Q4353" s="109"/>
      <c r="S4353" s="109"/>
    </row>
    <row r="4354" spans="16:19" ht="15.75" customHeight="1" x14ac:dyDescent="0.2">
      <c r="P4354" s="109"/>
      <c r="Q4354" s="109"/>
      <c r="S4354" s="109"/>
    </row>
    <row r="4355" spans="16:19" ht="15.75" customHeight="1" x14ac:dyDescent="0.2">
      <c r="P4355" s="109"/>
      <c r="Q4355" s="109"/>
      <c r="S4355" s="109"/>
    </row>
    <row r="4356" spans="16:19" ht="15.75" customHeight="1" x14ac:dyDescent="0.2">
      <c r="P4356" s="109"/>
      <c r="Q4356" s="109"/>
      <c r="S4356" s="109"/>
    </row>
    <row r="4357" spans="16:19" ht="15.75" customHeight="1" x14ac:dyDescent="0.2">
      <c r="P4357" s="109"/>
      <c r="Q4357" s="109"/>
      <c r="S4357" s="109"/>
    </row>
    <row r="4358" spans="16:19" ht="15.75" customHeight="1" x14ac:dyDescent="0.2">
      <c r="P4358" s="109"/>
      <c r="Q4358" s="109"/>
      <c r="S4358" s="109"/>
    </row>
    <row r="4359" spans="16:19" ht="15.75" customHeight="1" x14ac:dyDescent="0.2">
      <c r="P4359" s="109"/>
      <c r="Q4359" s="109"/>
      <c r="S4359" s="109"/>
    </row>
    <row r="4360" spans="16:19" ht="15.75" customHeight="1" x14ac:dyDescent="0.2">
      <c r="P4360" s="109"/>
      <c r="Q4360" s="109"/>
      <c r="S4360" s="109"/>
    </row>
    <row r="4361" spans="16:19" ht="15.75" customHeight="1" x14ac:dyDescent="0.2">
      <c r="P4361" s="109"/>
      <c r="Q4361" s="109"/>
      <c r="S4361" s="109"/>
    </row>
    <row r="4362" spans="16:19" ht="15.75" customHeight="1" x14ac:dyDescent="0.2">
      <c r="P4362" s="109"/>
      <c r="Q4362" s="109"/>
      <c r="S4362" s="109"/>
    </row>
    <row r="4363" spans="16:19" ht="15.75" customHeight="1" x14ac:dyDescent="0.2">
      <c r="P4363" s="109"/>
      <c r="Q4363" s="109"/>
      <c r="S4363" s="109"/>
    </row>
    <row r="4364" spans="16:19" ht="15.75" customHeight="1" x14ac:dyDescent="0.2">
      <c r="P4364" s="109"/>
      <c r="Q4364" s="109"/>
      <c r="S4364" s="109"/>
    </row>
    <row r="4365" spans="16:19" ht="15.75" customHeight="1" x14ac:dyDescent="0.2">
      <c r="P4365" s="109"/>
      <c r="Q4365" s="109"/>
      <c r="S4365" s="109"/>
    </row>
    <row r="4366" spans="16:19" ht="15.75" customHeight="1" x14ac:dyDescent="0.2">
      <c r="P4366" s="109"/>
      <c r="Q4366" s="109"/>
      <c r="S4366" s="109"/>
    </row>
    <row r="4367" spans="16:19" ht="15.75" customHeight="1" x14ac:dyDescent="0.2">
      <c r="P4367" s="109"/>
      <c r="Q4367" s="109"/>
      <c r="S4367" s="109"/>
    </row>
    <row r="4368" spans="16:19" ht="15.75" customHeight="1" x14ac:dyDescent="0.2">
      <c r="P4368" s="109"/>
      <c r="Q4368" s="109"/>
      <c r="S4368" s="109"/>
    </row>
    <row r="4369" spans="16:19" ht="15.75" customHeight="1" x14ac:dyDescent="0.2">
      <c r="P4369" s="109"/>
      <c r="Q4369" s="109"/>
      <c r="S4369" s="109"/>
    </row>
    <row r="4370" spans="16:19" ht="15.75" customHeight="1" x14ac:dyDescent="0.2">
      <c r="P4370" s="109"/>
      <c r="Q4370" s="109"/>
      <c r="S4370" s="109"/>
    </row>
    <row r="4371" spans="16:19" ht="15.75" customHeight="1" x14ac:dyDescent="0.2">
      <c r="P4371" s="109"/>
      <c r="Q4371" s="109"/>
      <c r="S4371" s="109"/>
    </row>
    <row r="4372" spans="16:19" ht="15.75" customHeight="1" x14ac:dyDescent="0.2">
      <c r="P4372" s="109"/>
      <c r="Q4372" s="109"/>
      <c r="S4372" s="109"/>
    </row>
    <row r="4373" spans="16:19" ht="15.75" customHeight="1" x14ac:dyDescent="0.2">
      <c r="P4373" s="109"/>
      <c r="Q4373" s="109"/>
      <c r="S4373" s="109"/>
    </row>
    <row r="4374" spans="16:19" ht="15.75" customHeight="1" x14ac:dyDescent="0.2">
      <c r="P4374" s="109"/>
      <c r="Q4374" s="109"/>
      <c r="S4374" s="109"/>
    </row>
    <row r="4375" spans="16:19" ht="15.75" customHeight="1" x14ac:dyDescent="0.2">
      <c r="P4375" s="109"/>
      <c r="Q4375" s="109"/>
      <c r="S4375" s="109"/>
    </row>
    <row r="4376" spans="16:19" ht="15.75" customHeight="1" x14ac:dyDescent="0.2">
      <c r="P4376" s="109"/>
      <c r="Q4376" s="109"/>
      <c r="S4376" s="109"/>
    </row>
    <row r="4377" spans="16:19" ht="15.75" customHeight="1" x14ac:dyDescent="0.2">
      <c r="P4377" s="109"/>
      <c r="Q4377" s="109"/>
      <c r="S4377" s="109"/>
    </row>
    <row r="4378" spans="16:19" ht="15.75" customHeight="1" x14ac:dyDescent="0.2">
      <c r="P4378" s="109"/>
      <c r="Q4378" s="109"/>
      <c r="S4378" s="109"/>
    </row>
    <row r="4379" spans="16:19" ht="15.75" customHeight="1" x14ac:dyDescent="0.2">
      <c r="P4379" s="109"/>
      <c r="Q4379" s="109"/>
      <c r="S4379" s="109"/>
    </row>
    <row r="4380" spans="16:19" ht="15.75" customHeight="1" x14ac:dyDescent="0.2">
      <c r="P4380" s="109"/>
      <c r="Q4380" s="109"/>
      <c r="S4380" s="109"/>
    </row>
    <row r="4381" spans="16:19" ht="15.75" customHeight="1" x14ac:dyDescent="0.2">
      <c r="P4381" s="109"/>
      <c r="Q4381" s="109"/>
      <c r="S4381" s="109"/>
    </row>
    <row r="4382" spans="16:19" ht="15.75" customHeight="1" x14ac:dyDescent="0.2">
      <c r="P4382" s="109"/>
      <c r="Q4382" s="109"/>
      <c r="S4382" s="109"/>
    </row>
    <row r="4383" spans="16:19" ht="15.75" customHeight="1" x14ac:dyDescent="0.2">
      <c r="P4383" s="109"/>
      <c r="Q4383" s="109"/>
      <c r="S4383" s="109"/>
    </row>
    <row r="4384" spans="16:19" ht="15.75" customHeight="1" x14ac:dyDescent="0.2">
      <c r="P4384" s="109"/>
      <c r="Q4384" s="109"/>
      <c r="S4384" s="109"/>
    </row>
    <row r="4385" spans="16:19" ht="15.75" customHeight="1" x14ac:dyDescent="0.2">
      <c r="P4385" s="109"/>
      <c r="Q4385" s="109"/>
      <c r="S4385" s="109"/>
    </row>
    <row r="4386" spans="16:19" ht="15.75" customHeight="1" x14ac:dyDescent="0.2">
      <c r="P4386" s="109"/>
      <c r="Q4386" s="109"/>
      <c r="S4386" s="109"/>
    </row>
    <row r="4387" spans="16:19" ht="15.75" customHeight="1" x14ac:dyDescent="0.2">
      <c r="P4387" s="109"/>
      <c r="Q4387" s="109"/>
      <c r="S4387" s="109"/>
    </row>
    <row r="4388" spans="16:19" ht="15.75" customHeight="1" x14ac:dyDescent="0.2">
      <c r="P4388" s="109"/>
      <c r="Q4388" s="109"/>
      <c r="S4388" s="109"/>
    </row>
    <row r="4389" spans="16:19" ht="15.75" customHeight="1" x14ac:dyDescent="0.2">
      <c r="P4389" s="109"/>
      <c r="Q4389" s="109"/>
      <c r="S4389" s="109"/>
    </row>
    <row r="4390" spans="16:19" ht="15.75" customHeight="1" x14ac:dyDescent="0.2">
      <c r="P4390" s="109"/>
      <c r="Q4390" s="109"/>
      <c r="S4390" s="109"/>
    </row>
    <row r="4391" spans="16:19" ht="15.75" customHeight="1" x14ac:dyDescent="0.2">
      <c r="P4391" s="109"/>
      <c r="Q4391" s="109"/>
      <c r="S4391" s="109"/>
    </row>
    <row r="4392" spans="16:19" ht="15.75" customHeight="1" x14ac:dyDescent="0.2">
      <c r="P4392" s="109"/>
      <c r="Q4392" s="109"/>
      <c r="S4392" s="109"/>
    </row>
    <row r="4393" spans="16:19" ht="15.75" customHeight="1" x14ac:dyDescent="0.2">
      <c r="P4393" s="109"/>
      <c r="Q4393" s="109"/>
      <c r="S4393" s="109"/>
    </row>
    <row r="4394" spans="16:19" ht="15.75" customHeight="1" x14ac:dyDescent="0.2">
      <c r="P4394" s="109"/>
      <c r="Q4394" s="109"/>
      <c r="S4394" s="109"/>
    </row>
    <row r="4395" spans="16:19" ht="15.75" customHeight="1" x14ac:dyDescent="0.2">
      <c r="P4395" s="109"/>
      <c r="Q4395" s="109"/>
      <c r="S4395" s="109"/>
    </row>
    <row r="4396" spans="16:19" ht="15.75" customHeight="1" x14ac:dyDescent="0.2">
      <c r="P4396" s="109"/>
      <c r="Q4396" s="109"/>
      <c r="S4396" s="109"/>
    </row>
    <row r="4397" spans="16:19" ht="15.75" customHeight="1" x14ac:dyDescent="0.2">
      <c r="P4397" s="109"/>
      <c r="Q4397" s="109"/>
      <c r="S4397" s="109"/>
    </row>
    <row r="4398" spans="16:19" ht="15.75" customHeight="1" x14ac:dyDescent="0.2">
      <c r="P4398" s="109"/>
      <c r="Q4398" s="109"/>
      <c r="S4398" s="109"/>
    </row>
    <row r="4399" spans="16:19" ht="15.75" customHeight="1" x14ac:dyDescent="0.2">
      <c r="P4399" s="109"/>
      <c r="Q4399" s="109"/>
      <c r="S4399" s="109"/>
    </row>
    <row r="4400" spans="16:19" ht="15.75" customHeight="1" x14ac:dyDescent="0.2">
      <c r="P4400" s="109"/>
      <c r="Q4400" s="109"/>
      <c r="S4400" s="109"/>
    </row>
    <row r="4401" spans="16:19" ht="15.75" customHeight="1" x14ac:dyDescent="0.2">
      <c r="P4401" s="109"/>
      <c r="Q4401" s="109"/>
      <c r="S4401" s="109"/>
    </row>
    <row r="4402" spans="16:19" ht="15.75" customHeight="1" x14ac:dyDescent="0.2">
      <c r="P4402" s="109"/>
      <c r="Q4402" s="109"/>
      <c r="S4402" s="109"/>
    </row>
    <row r="4403" spans="16:19" ht="15.75" customHeight="1" x14ac:dyDescent="0.2">
      <c r="P4403" s="109"/>
      <c r="Q4403" s="109"/>
      <c r="S4403" s="109"/>
    </row>
    <row r="4404" spans="16:19" ht="15.75" customHeight="1" x14ac:dyDescent="0.2">
      <c r="P4404" s="109"/>
      <c r="Q4404" s="109"/>
      <c r="S4404" s="109"/>
    </row>
    <row r="4405" spans="16:19" ht="15.75" customHeight="1" x14ac:dyDescent="0.2">
      <c r="P4405" s="109"/>
      <c r="Q4405" s="109"/>
      <c r="S4405" s="109"/>
    </row>
    <row r="4406" spans="16:19" ht="15.75" customHeight="1" x14ac:dyDescent="0.2">
      <c r="P4406" s="109"/>
      <c r="Q4406" s="109"/>
      <c r="S4406" s="109"/>
    </row>
    <row r="4407" spans="16:19" ht="15.75" customHeight="1" x14ac:dyDescent="0.2">
      <c r="P4407" s="109"/>
      <c r="Q4407" s="109"/>
      <c r="S4407" s="109"/>
    </row>
    <row r="4408" spans="16:19" ht="15.75" customHeight="1" x14ac:dyDescent="0.2">
      <c r="P4408" s="109"/>
      <c r="Q4408" s="109"/>
      <c r="S4408" s="109"/>
    </row>
    <row r="4409" spans="16:19" ht="15.75" customHeight="1" x14ac:dyDescent="0.2">
      <c r="P4409" s="109"/>
      <c r="Q4409" s="109"/>
      <c r="S4409" s="109"/>
    </row>
    <row r="4410" spans="16:19" ht="15.75" customHeight="1" x14ac:dyDescent="0.2">
      <c r="P4410" s="109"/>
      <c r="Q4410" s="109"/>
      <c r="S4410" s="109"/>
    </row>
    <row r="4411" spans="16:19" ht="15.75" customHeight="1" x14ac:dyDescent="0.2">
      <c r="P4411" s="109"/>
      <c r="Q4411" s="109"/>
      <c r="S4411" s="109"/>
    </row>
    <row r="4412" spans="16:19" ht="15.75" customHeight="1" x14ac:dyDescent="0.2">
      <c r="P4412" s="109"/>
      <c r="Q4412" s="109"/>
      <c r="S4412" s="109"/>
    </row>
    <row r="4413" spans="16:19" ht="15.75" customHeight="1" x14ac:dyDescent="0.2">
      <c r="P4413" s="109"/>
      <c r="Q4413" s="109"/>
      <c r="S4413" s="109"/>
    </row>
    <row r="4414" spans="16:19" ht="15.75" customHeight="1" x14ac:dyDescent="0.2">
      <c r="P4414" s="109"/>
      <c r="Q4414" s="109"/>
      <c r="S4414" s="109"/>
    </row>
    <row r="4415" spans="16:19" ht="15.75" customHeight="1" x14ac:dyDescent="0.2">
      <c r="P4415" s="109"/>
      <c r="Q4415" s="109"/>
      <c r="S4415" s="109"/>
    </row>
    <row r="4416" spans="16:19" ht="15.75" customHeight="1" x14ac:dyDescent="0.2">
      <c r="P4416" s="109"/>
      <c r="Q4416" s="109"/>
      <c r="S4416" s="109"/>
    </row>
    <row r="4417" spans="16:19" ht="15.75" customHeight="1" x14ac:dyDescent="0.2">
      <c r="P4417" s="109"/>
      <c r="Q4417" s="109"/>
      <c r="S4417" s="109"/>
    </row>
    <row r="4418" spans="16:19" ht="15.75" customHeight="1" x14ac:dyDescent="0.2">
      <c r="P4418" s="109"/>
      <c r="Q4418" s="109"/>
      <c r="S4418" s="109"/>
    </row>
    <row r="4419" spans="16:19" ht="15.75" customHeight="1" x14ac:dyDescent="0.2">
      <c r="P4419" s="109"/>
      <c r="Q4419" s="109"/>
      <c r="S4419" s="109"/>
    </row>
    <row r="4420" spans="16:19" ht="15.75" customHeight="1" x14ac:dyDescent="0.2">
      <c r="P4420" s="109"/>
      <c r="Q4420" s="109"/>
      <c r="S4420" s="109"/>
    </row>
    <row r="4421" spans="16:19" ht="15.75" customHeight="1" x14ac:dyDescent="0.2">
      <c r="P4421" s="109"/>
      <c r="Q4421" s="109"/>
      <c r="S4421" s="109"/>
    </row>
    <row r="4422" spans="16:19" ht="15.75" customHeight="1" x14ac:dyDescent="0.2">
      <c r="P4422" s="109"/>
      <c r="Q4422" s="109"/>
      <c r="S4422" s="109"/>
    </row>
    <row r="4423" spans="16:19" ht="15.75" customHeight="1" x14ac:dyDescent="0.2">
      <c r="P4423" s="109"/>
      <c r="Q4423" s="109"/>
      <c r="S4423" s="109"/>
    </row>
    <row r="4424" spans="16:19" ht="15.75" customHeight="1" x14ac:dyDescent="0.2">
      <c r="P4424" s="109"/>
      <c r="Q4424" s="109"/>
      <c r="S4424" s="109"/>
    </row>
    <row r="4425" spans="16:19" ht="15.75" customHeight="1" x14ac:dyDescent="0.2">
      <c r="P4425" s="109"/>
      <c r="Q4425" s="109"/>
      <c r="S4425" s="109"/>
    </row>
    <row r="4426" spans="16:19" ht="15.75" customHeight="1" x14ac:dyDescent="0.2">
      <c r="P4426" s="109"/>
      <c r="Q4426" s="109"/>
      <c r="S4426" s="109"/>
    </row>
    <row r="4427" spans="16:19" ht="15.75" customHeight="1" x14ac:dyDescent="0.2">
      <c r="P4427" s="109"/>
      <c r="Q4427" s="109"/>
      <c r="S4427" s="109"/>
    </row>
    <row r="4428" spans="16:19" ht="15.75" customHeight="1" x14ac:dyDescent="0.2">
      <c r="P4428" s="109"/>
      <c r="Q4428" s="109"/>
      <c r="S4428" s="109"/>
    </row>
    <row r="4429" spans="16:19" ht="15.75" customHeight="1" x14ac:dyDescent="0.2">
      <c r="P4429" s="109"/>
      <c r="Q4429" s="109"/>
      <c r="S4429" s="109"/>
    </row>
    <row r="4430" spans="16:19" ht="15.75" customHeight="1" x14ac:dyDescent="0.2">
      <c r="P4430" s="109"/>
      <c r="Q4430" s="109"/>
      <c r="S4430" s="109"/>
    </row>
    <row r="4431" spans="16:19" ht="15.75" customHeight="1" x14ac:dyDescent="0.2">
      <c r="P4431" s="109"/>
      <c r="Q4431" s="109"/>
      <c r="S4431" s="109"/>
    </row>
    <row r="4432" spans="16:19" ht="15.75" customHeight="1" x14ac:dyDescent="0.2">
      <c r="P4432" s="109"/>
      <c r="Q4432" s="109"/>
      <c r="S4432" s="109"/>
    </row>
    <row r="4433" spans="16:19" ht="15.75" customHeight="1" x14ac:dyDescent="0.2">
      <c r="P4433" s="109"/>
      <c r="Q4433" s="109"/>
      <c r="S4433" s="109"/>
    </row>
    <row r="4434" spans="16:19" ht="15.75" customHeight="1" x14ac:dyDescent="0.2">
      <c r="P4434" s="109"/>
      <c r="Q4434" s="109"/>
      <c r="S4434" s="109"/>
    </row>
    <row r="4435" spans="16:19" ht="15.75" customHeight="1" x14ac:dyDescent="0.2">
      <c r="P4435" s="109"/>
      <c r="Q4435" s="109"/>
      <c r="S4435" s="109"/>
    </row>
    <row r="4436" spans="16:19" ht="15.75" customHeight="1" x14ac:dyDescent="0.2">
      <c r="P4436" s="109"/>
      <c r="Q4436" s="109"/>
      <c r="S4436" s="109"/>
    </row>
    <row r="4437" spans="16:19" ht="15.75" customHeight="1" x14ac:dyDescent="0.2">
      <c r="P4437" s="109"/>
      <c r="Q4437" s="109"/>
      <c r="S4437" s="109"/>
    </row>
    <row r="4438" spans="16:19" ht="15.75" customHeight="1" x14ac:dyDescent="0.2">
      <c r="P4438" s="109"/>
      <c r="Q4438" s="109"/>
      <c r="S4438" s="109"/>
    </row>
    <row r="4439" spans="16:19" ht="15.75" customHeight="1" x14ac:dyDescent="0.2">
      <c r="P4439" s="109"/>
      <c r="Q4439" s="109"/>
      <c r="S4439" s="109"/>
    </row>
    <row r="4440" spans="16:19" ht="15.75" customHeight="1" x14ac:dyDescent="0.2">
      <c r="P4440" s="109"/>
      <c r="Q4440" s="109"/>
      <c r="S4440" s="109"/>
    </row>
    <row r="4441" spans="16:19" ht="15.75" customHeight="1" x14ac:dyDescent="0.2">
      <c r="P4441" s="109"/>
      <c r="Q4441" s="109"/>
      <c r="S4441" s="109"/>
    </row>
    <row r="4442" spans="16:19" ht="15.75" customHeight="1" x14ac:dyDescent="0.2">
      <c r="P4442" s="109"/>
      <c r="Q4442" s="109"/>
      <c r="S4442" s="109"/>
    </row>
    <row r="4443" spans="16:19" ht="15.75" customHeight="1" x14ac:dyDescent="0.2">
      <c r="P4443" s="109"/>
      <c r="Q4443" s="109"/>
      <c r="S4443" s="109"/>
    </row>
    <row r="4444" spans="16:19" ht="15.75" customHeight="1" x14ac:dyDescent="0.2">
      <c r="P4444" s="109"/>
      <c r="Q4444" s="109"/>
      <c r="S4444" s="109"/>
    </row>
    <row r="4445" spans="16:19" ht="15.75" customHeight="1" x14ac:dyDescent="0.2">
      <c r="P4445" s="109"/>
      <c r="Q4445" s="109"/>
      <c r="S4445" s="109"/>
    </row>
    <row r="4446" spans="16:19" ht="15.75" customHeight="1" x14ac:dyDescent="0.2">
      <c r="P4446" s="109"/>
      <c r="Q4446" s="109"/>
      <c r="S4446" s="109"/>
    </row>
    <row r="4447" spans="16:19" ht="15.75" customHeight="1" x14ac:dyDescent="0.2">
      <c r="P4447" s="109"/>
      <c r="Q4447" s="109"/>
      <c r="S4447" s="109"/>
    </row>
    <row r="4448" spans="16:19" ht="15.75" customHeight="1" x14ac:dyDescent="0.2">
      <c r="P4448" s="109"/>
      <c r="Q4448" s="109"/>
      <c r="S4448" s="109"/>
    </row>
    <row r="4449" spans="16:19" ht="15.75" customHeight="1" x14ac:dyDescent="0.2">
      <c r="P4449" s="109"/>
      <c r="Q4449" s="109"/>
      <c r="S4449" s="109"/>
    </row>
    <row r="4450" spans="16:19" ht="15.75" customHeight="1" x14ac:dyDescent="0.2">
      <c r="P4450" s="109"/>
      <c r="Q4450" s="109"/>
      <c r="S4450" s="109"/>
    </row>
    <row r="4451" spans="16:19" ht="15.75" customHeight="1" x14ac:dyDescent="0.2">
      <c r="P4451" s="109"/>
      <c r="Q4451" s="109"/>
      <c r="S4451" s="109"/>
    </row>
    <row r="4452" spans="16:19" ht="15.75" customHeight="1" x14ac:dyDescent="0.2">
      <c r="P4452" s="109"/>
      <c r="Q4452" s="109"/>
      <c r="S4452" s="109"/>
    </row>
    <row r="4453" spans="16:19" ht="15.75" customHeight="1" x14ac:dyDescent="0.2">
      <c r="P4453" s="109"/>
      <c r="Q4453" s="109"/>
      <c r="S4453" s="109"/>
    </row>
    <row r="4454" spans="16:19" ht="15.75" customHeight="1" x14ac:dyDescent="0.2">
      <c r="P4454" s="109"/>
      <c r="Q4454" s="109"/>
      <c r="S4454" s="109"/>
    </row>
    <row r="4455" spans="16:19" ht="15.75" customHeight="1" x14ac:dyDescent="0.2">
      <c r="P4455" s="109"/>
      <c r="Q4455" s="109"/>
      <c r="S4455" s="109"/>
    </row>
    <row r="4456" spans="16:19" ht="15.75" customHeight="1" x14ac:dyDescent="0.2">
      <c r="P4456" s="109"/>
      <c r="Q4456" s="109"/>
      <c r="S4456" s="109"/>
    </row>
    <row r="4457" spans="16:19" ht="15.75" customHeight="1" x14ac:dyDescent="0.2">
      <c r="P4457" s="109"/>
      <c r="Q4457" s="109"/>
      <c r="S4457" s="109"/>
    </row>
    <row r="4458" spans="16:19" ht="15.75" customHeight="1" x14ac:dyDescent="0.2">
      <c r="P4458" s="109"/>
      <c r="Q4458" s="109"/>
      <c r="S4458" s="109"/>
    </row>
    <row r="4459" spans="16:19" ht="15.75" customHeight="1" x14ac:dyDescent="0.2">
      <c r="P4459" s="109"/>
      <c r="Q4459" s="109"/>
      <c r="S4459" s="109"/>
    </row>
    <row r="4460" spans="16:19" ht="15.75" customHeight="1" x14ac:dyDescent="0.2">
      <c r="P4460" s="109"/>
      <c r="Q4460" s="109"/>
      <c r="S4460" s="109"/>
    </row>
    <row r="4461" spans="16:19" ht="15.75" customHeight="1" x14ac:dyDescent="0.2">
      <c r="P4461" s="109"/>
      <c r="Q4461" s="109"/>
      <c r="S4461" s="109"/>
    </row>
    <row r="4462" spans="16:19" ht="15.75" customHeight="1" x14ac:dyDescent="0.2">
      <c r="P4462" s="109"/>
      <c r="Q4462" s="109"/>
      <c r="S4462" s="109"/>
    </row>
    <row r="4463" spans="16:19" ht="15.75" customHeight="1" x14ac:dyDescent="0.2">
      <c r="P4463" s="109"/>
      <c r="Q4463" s="109"/>
      <c r="S4463" s="109"/>
    </row>
    <row r="4464" spans="16:19" ht="15.75" customHeight="1" x14ac:dyDescent="0.2">
      <c r="P4464" s="109"/>
      <c r="Q4464" s="109"/>
      <c r="S4464" s="109"/>
    </row>
    <row r="4465" spans="16:19" ht="15.75" customHeight="1" x14ac:dyDescent="0.2">
      <c r="P4465" s="109"/>
      <c r="Q4465" s="109"/>
      <c r="S4465" s="109"/>
    </row>
    <row r="4466" spans="16:19" ht="15.75" customHeight="1" x14ac:dyDescent="0.2">
      <c r="P4466" s="109"/>
      <c r="Q4466" s="109"/>
      <c r="S4466" s="109"/>
    </row>
    <row r="4467" spans="16:19" ht="15.75" customHeight="1" x14ac:dyDescent="0.2">
      <c r="P4467" s="109"/>
      <c r="Q4467" s="109"/>
      <c r="S4467" s="109"/>
    </row>
    <row r="4468" spans="16:19" ht="15.75" customHeight="1" x14ac:dyDescent="0.2">
      <c r="P4468" s="109"/>
      <c r="Q4468" s="109"/>
      <c r="S4468" s="109"/>
    </row>
    <row r="4469" spans="16:19" ht="15.75" customHeight="1" x14ac:dyDescent="0.2">
      <c r="P4469" s="109"/>
      <c r="Q4469" s="109"/>
      <c r="S4469" s="109"/>
    </row>
    <row r="4470" spans="16:19" ht="15.75" customHeight="1" x14ac:dyDescent="0.2">
      <c r="P4470" s="109"/>
      <c r="Q4470" s="109"/>
      <c r="S4470" s="109"/>
    </row>
    <row r="4471" spans="16:19" ht="15.75" customHeight="1" x14ac:dyDescent="0.2">
      <c r="P4471" s="109"/>
      <c r="Q4471" s="109"/>
      <c r="S4471" s="109"/>
    </row>
    <row r="4472" spans="16:19" ht="15.75" customHeight="1" x14ac:dyDescent="0.2">
      <c r="P4472" s="109"/>
      <c r="Q4472" s="109"/>
      <c r="S4472" s="109"/>
    </row>
    <row r="4473" spans="16:19" ht="15.75" customHeight="1" x14ac:dyDescent="0.2">
      <c r="P4473" s="109"/>
      <c r="Q4473" s="109"/>
      <c r="S4473" s="109"/>
    </row>
    <row r="4474" spans="16:19" ht="15.75" customHeight="1" x14ac:dyDescent="0.2">
      <c r="P4474" s="109"/>
      <c r="Q4474" s="109"/>
      <c r="S4474" s="109"/>
    </row>
    <row r="4475" spans="16:19" ht="15.75" customHeight="1" x14ac:dyDescent="0.2">
      <c r="P4475" s="109"/>
      <c r="Q4475" s="109"/>
      <c r="S4475" s="109"/>
    </row>
    <row r="4476" spans="16:19" ht="15.75" customHeight="1" x14ac:dyDescent="0.2">
      <c r="P4476" s="109"/>
      <c r="Q4476" s="109"/>
      <c r="S4476" s="109"/>
    </row>
    <row r="4477" spans="16:19" ht="15.75" customHeight="1" x14ac:dyDescent="0.2">
      <c r="P4477" s="109"/>
      <c r="Q4477" s="109"/>
      <c r="S4477" s="109"/>
    </row>
    <row r="4478" spans="16:19" ht="15.75" customHeight="1" x14ac:dyDescent="0.2">
      <c r="P4478" s="109"/>
      <c r="Q4478" s="109"/>
      <c r="S4478" s="109"/>
    </row>
    <row r="4479" spans="16:19" ht="15.75" customHeight="1" x14ac:dyDescent="0.2">
      <c r="P4479" s="109"/>
      <c r="Q4479" s="109"/>
      <c r="S4479" s="109"/>
    </row>
    <row r="4480" spans="16:19" ht="15.75" customHeight="1" x14ac:dyDescent="0.2">
      <c r="P4480" s="109"/>
      <c r="Q4480" s="109"/>
      <c r="S4480" s="109"/>
    </row>
    <row r="4481" spans="16:19" ht="15.75" customHeight="1" x14ac:dyDescent="0.2">
      <c r="P4481" s="109"/>
      <c r="Q4481" s="109"/>
      <c r="S4481" s="109"/>
    </row>
    <row r="4482" spans="16:19" ht="15.75" customHeight="1" x14ac:dyDescent="0.2">
      <c r="P4482" s="109"/>
      <c r="Q4482" s="109"/>
      <c r="S4482" s="109"/>
    </row>
    <row r="4483" spans="16:19" ht="15.75" customHeight="1" x14ac:dyDescent="0.2">
      <c r="P4483" s="109"/>
      <c r="Q4483" s="109"/>
      <c r="S4483" s="109"/>
    </row>
    <row r="4484" spans="16:19" ht="15.75" customHeight="1" x14ac:dyDescent="0.2">
      <c r="P4484" s="109"/>
      <c r="Q4484" s="109"/>
      <c r="S4484" s="109"/>
    </row>
    <row r="4485" spans="16:19" ht="15.75" customHeight="1" x14ac:dyDescent="0.2">
      <c r="P4485" s="109"/>
      <c r="Q4485" s="109"/>
      <c r="S4485" s="109"/>
    </row>
    <row r="4486" spans="16:19" ht="15.75" customHeight="1" x14ac:dyDescent="0.2">
      <c r="P4486" s="109"/>
      <c r="Q4486" s="109"/>
      <c r="S4486" s="109"/>
    </row>
    <row r="4487" spans="16:19" ht="15.75" customHeight="1" x14ac:dyDescent="0.2">
      <c r="P4487" s="109"/>
      <c r="Q4487" s="109"/>
      <c r="S4487" s="109"/>
    </row>
    <row r="4488" spans="16:19" ht="15.75" customHeight="1" x14ac:dyDescent="0.2">
      <c r="P4488" s="109"/>
      <c r="Q4488" s="109"/>
      <c r="S4488" s="109"/>
    </row>
    <row r="4489" spans="16:19" ht="15.75" customHeight="1" x14ac:dyDescent="0.2">
      <c r="P4489" s="109"/>
      <c r="Q4489" s="109"/>
      <c r="S4489" s="109"/>
    </row>
    <row r="4490" spans="16:19" ht="15.75" customHeight="1" x14ac:dyDescent="0.2">
      <c r="P4490" s="109"/>
      <c r="Q4490" s="109"/>
      <c r="S4490" s="109"/>
    </row>
    <row r="4491" spans="16:19" ht="15.75" customHeight="1" x14ac:dyDescent="0.2">
      <c r="P4491" s="109"/>
      <c r="Q4491" s="109"/>
      <c r="S4491" s="109"/>
    </row>
    <row r="4492" spans="16:19" ht="15.75" customHeight="1" x14ac:dyDescent="0.2">
      <c r="P4492" s="109"/>
      <c r="Q4492" s="109"/>
      <c r="S4492" s="109"/>
    </row>
    <row r="4493" spans="16:19" ht="15.75" customHeight="1" x14ac:dyDescent="0.2">
      <c r="P4493" s="109"/>
      <c r="Q4493" s="109"/>
      <c r="S4493" s="109"/>
    </row>
    <row r="4494" spans="16:19" ht="15.75" customHeight="1" x14ac:dyDescent="0.2">
      <c r="P4494" s="109"/>
      <c r="Q4494" s="109"/>
      <c r="S4494" s="109"/>
    </row>
    <row r="4495" spans="16:19" ht="15.75" customHeight="1" x14ac:dyDescent="0.2">
      <c r="P4495" s="109"/>
      <c r="Q4495" s="109"/>
      <c r="S4495" s="109"/>
    </row>
    <row r="4496" spans="16:19" ht="15.75" customHeight="1" x14ac:dyDescent="0.2">
      <c r="P4496" s="109"/>
      <c r="Q4496" s="109"/>
      <c r="S4496" s="109"/>
    </row>
    <row r="4497" spans="16:19" ht="15.75" customHeight="1" x14ac:dyDescent="0.2">
      <c r="P4497" s="109"/>
      <c r="Q4497" s="109"/>
      <c r="S4497" s="109"/>
    </row>
    <row r="4498" spans="16:19" ht="15.75" customHeight="1" x14ac:dyDescent="0.2">
      <c r="P4498" s="109"/>
      <c r="Q4498" s="109"/>
      <c r="S4498" s="109"/>
    </row>
    <row r="4499" spans="16:19" ht="15.75" customHeight="1" x14ac:dyDescent="0.2">
      <c r="P4499" s="109"/>
      <c r="Q4499" s="109"/>
      <c r="S4499" s="109"/>
    </row>
    <row r="4500" spans="16:19" ht="15.75" customHeight="1" x14ac:dyDescent="0.2">
      <c r="P4500" s="109"/>
      <c r="Q4500" s="109"/>
      <c r="S4500" s="109"/>
    </row>
    <row r="4501" spans="16:19" ht="15.75" customHeight="1" x14ac:dyDescent="0.2">
      <c r="P4501" s="109"/>
      <c r="Q4501" s="109"/>
      <c r="S4501" s="109"/>
    </row>
    <row r="4502" spans="16:19" ht="15.75" customHeight="1" x14ac:dyDescent="0.2">
      <c r="P4502" s="109"/>
      <c r="Q4502" s="109"/>
      <c r="S4502" s="109"/>
    </row>
    <row r="4503" spans="16:19" ht="15.75" customHeight="1" x14ac:dyDescent="0.2">
      <c r="P4503" s="109"/>
      <c r="Q4503" s="109"/>
      <c r="S4503" s="109"/>
    </row>
    <row r="4504" spans="16:19" ht="15.75" customHeight="1" x14ac:dyDescent="0.2">
      <c r="P4504" s="109"/>
      <c r="Q4504" s="109"/>
      <c r="S4504" s="109"/>
    </row>
    <row r="4505" spans="16:19" ht="15.75" customHeight="1" x14ac:dyDescent="0.2">
      <c r="P4505" s="109"/>
      <c r="Q4505" s="109"/>
      <c r="S4505" s="109"/>
    </row>
    <row r="4506" spans="16:19" ht="15.75" customHeight="1" x14ac:dyDescent="0.2">
      <c r="P4506" s="109"/>
      <c r="Q4506" s="109"/>
      <c r="S4506" s="109"/>
    </row>
    <row r="4507" spans="16:19" ht="15.75" customHeight="1" x14ac:dyDescent="0.2">
      <c r="P4507" s="109"/>
      <c r="Q4507" s="109"/>
      <c r="S4507" s="109"/>
    </row>
    <row r="4508" spans="16:19" ht="15.75" customHeight="1" x14ac:dyDescent="0.2">
      <c r="P4508" s="109"/>
      <c r="Q4508" s="109"/>
      <c r="S4508" s="109"/>
    </row>
    <row r="4509" spans="16:19" ht="15.75" customHeight="1" x14ac:dyDescent="0.2">
      <c r="P4509" s="109"/>
      <c r="Q4509" s="109"/>
      <c r="S4509" s="109"/>
    </row>
    <row r="4510" spans="16:19" ht="15.75" customHeight="1" x14ac:dyDescent="0.2">
      <c r="P4510" s="109"/>
      <c r="Q4510" s="109"/>
      <c r="S4510" s="109"/>
    </row>
    <row r="4511" spans="16:19" ht="15.75" customHeight="1" x14ac:dyDescent="0.2">
      <c r="P4511" s="109"/>
      <c r="Q4511" s="109"/>
      <c r="S4511" s="109"/>
    </row>
    <row r="4512" spans="16:19" ht="15.75" customHeight="1" x14ac:dyDescent="0.2">
      <c r="P4512" s="109"/>
      <c r="Q4512" s="109"/>
      <c r="S4512" s="109"/>
    </row>
    <row r="4513" spans="16:19" ht="15.75" customHeight="1" x14ac:dyDescent="0.2">
      <c r="P4513" s="109"/>
      <c r="Q4513" s="109"/>
      <c r="S4513" s="109"/>
    </row>
    <row r="4514" spans="16:19" ht="15.75" customHeight="1" x14ac:dyDescent="0.2">
      <c r="P4514" s="109"/>
      <c r="Q4514" s="109"/>
      <c r="S4514" s="109"/>
    </row>
    <row r="4515" spans="16:19" ht="15.75" customHeight="1" x14ac:dyDescent="0.2">
      <c r="P4515" s="109"/>
      <c r="Q4515" s="109"/>
      <c r="S4515" s="109"/>
    </row>
    <row r="4516" spans="16:19" ht="15.75" customHeight="1" x14ac:dyDescent="0.2">
      <c r="P4516" s="109"/>
      <c r="Q4516" s="109"/>
      <c r="S4516" s="109"/>
    </row>
    <row r="4517" spans="16:19" ht="15.75" customHeight="1" x14ac:dyDescent="0.2">
      <c r="P4517" s="109"/>
      <c r="Q4517" s="109"/>
      <c r="S4517" s="109"/>
    </row>
    <row r="4518" spans="16:19" ht="15.75" customHeight="1" x14ac:dyDescent="0.2">
      <c r="P4518" s="109"/>
      <c r="Q4518" s="109"/>
      <c r="S4518" s="109"/>
    </row>
    <row r="4519" spans="16:19" ht="15.75" customHeight="1" x14ac:dyDescent="0.2">
      <c r="P4519" s="109"/>
      <c r="Q4519" s="109"/>
      <c r="S4519" s="109"/>
    </row>
    <row r="4520" spans="16:19" ht="15.75" customHeight="1" x14ac:dyDescent="0.2">
      <c r="P4520" s="109"/>
      <c r="Q4520" s="109"/>
      <c r="S4520" s="109"/>
    </row>
    <row r="4521" spans="16:19" ht="15.75" customHeight="1" x14ac:dyDescent="0.2">
      <c r="P4521" s="109"/>
      <c r="Q4521" s="109"/>
      <c r="S4521" s="109"/>
    </row>
    <row r="4522" spans="16:19" ht="15.75" customHeight="1" x14ac:dyDescent="0.2">
      <c r="P4522" s="109"/>
      <c r="Q4522" s="109"/>
      <c r="S4522" s="109"/>
    </row>
    <row r="4523" spans="16:19" ht="15.75" customHeight="1" x14ac:dyDescent="0.2">
      <c r="P4523" s="109"/>
      <c r="Q4523" s="109"/>
      <c r="S4523" s="109"/>
    </row>
    <row r="4524" spans="16:19" ht="15.75" customHeight="1" x14ac:dyDescent="0.2">
      <c r="P4524" s="109"/>
      <c r="Q4524" s="109"/>
      <c r="S4524" s="109"/>
    </row>
    <row r="4525" spans="16:19" ht="15.75" customHeight="1" x14ac:dyDescent="0.2">
      <c r="P4525" s="109"/>
      <c r="Q4525" s="109"/>
      <c r="S4525" s="109"/>
    </row>
    <row r="4526" spans="16:19" ht="15.75" customHeight="1" x14ac:dyDescent="0.2">
      <c r="P4526" s="109"/>
      <c r="Q4526" s="109"/>
      <c r="S4526" s="109"/>
    </row>
    <row r="4527" spans="16:19" ht="15.75" customHeight="1" x14ac:dyDescent="0.2">
      <c r="P4527" s="109"/>
      <c r="Q4527" s="109"/>
      <c r="S4527" s="109"/>
    </row>
    <row r="4528" spans="16:19" ht="15.75" customHeight="1" x14ac:dyDescent="0.2">
      <c r="P4528" s="109"/>
      <c r="Q4528" s="109"/>
      <c r="S4528" s="109"/>
    </row>
    <row r="4529" spans="16:19" ht="15.75" customHeight="1" x14ac:dyDescent="0.2">
      <c r="P4529" s="109"/>
      <c r="Q4529" s="109"/>
      <c r="S4529" s="109"/>
    </row>
    <row r="4530" spans="16:19" ht="15.75" customHeight="1" x14ac:dyDescent="0.2">
      <c r="P4530" s="109"/>
      <c r="Q4530" s="109"/>
      <c r="S4530" s="109"/>
    </row>
    <row r="4531" spans="16:19" ht="15.75" customHeight="1" x14ac:dyDescent="0.2">
      <c r="P4531" s="109"/>
      <c r="Q4531" s="109"/>
      <c r="S4531" s="109"/>
    </row>
    <row r="4532" spans="16:19" ht="15.75" customHeight="1" x14ac:dyDescent="0.2">
      <c r="P4532" s="109"/>
      <c r="Q4532" s="109"/>
      <c r="S4532" s="109"/>
    </row>
    <row r="4533" spans="16:19" ht="15.75" customHeight="1" x14ac:dyDescent="0.2">
      <c r="P4533" s="109"/>
      <c r="Q4533" s="109"/>
      <c r="S4533" s="109"/>
    </row>
    <row r="4534" spans="16:19" ht="15.75" customHeight="1" x14ac:dyDescent="0.2">
      <c r="P4534" s="109"/>
      <c r="Q4534" s="109"/>
      <c r="S4534" s="109"/>
    </row>
    <row r="4535" spans="16:19" ht="15.75" customHeight="1" x14ac:dyDescent="0.2">
      <c r="P4535" s="109"/>
      <c r="Q4535" s="109"/>
      <c r="S4535" s="109"/>
    </row>
    <row r="4536" spans="16:19" ht="15.75" customHeight="1" x14ac:dyDescent="0.2">
      <c r="P4536" s="109"/>
      <c r="Q4536" s="109"/>
      <c r="S4536" s="109"/>
    </row>
    <row r="4537" spans="16:19" ht="15.75" customHeight="1" x14ac:dyDescent="0.2">
      <c r="P4537" s="109"/>
      <c r="Q4537" s="109"/>
      <c r="S4537" s="109"/>
    </row>
    <row r="4538" spans="16:19" ht="15.75" customHeight="1" x14ac:dyDescent="0.2">
      <c r="P4538" s="109"/>
      <c r="Q4538" s="109"/>
      <c r="S4538" s="109"/>
    </row>
    <row r="4539" spans="16:19" ht="15.75" customHeight="1" x14ac:dyDescent="0.2">
      <c r="P4539" s="109"/>
      <c r="Q4539" s="109"/>
      <c r="S4539" s="109"/>
    </row>
    <row r="4540" spans="16:19" ht="15.75" customHeight="1" x14ac:dyDescent="0.2">
      <c r="P4540" s="109"/>
      <c r="Q4540" s="109"/>
      <c r="S4540" s="109"/>
    </row>
    <row r="4541" spans="16:19" ht="15.75" customHeight="1" x14ac:dyDescent="0.2">
      <c r="P4541" s="109"/>
      <c r="Q4541" s="109"/>
      <c r="S4541" s="109"/>
    </row>
    <row r="4542" spans="16:19" ht="15.75" customHeight="1" x14ac:dyDescent="0.2">
      <c r="P4542" s="109"/>
      <c r="Q4542" s="109"/>
      <c r="S4542" s="109"/>
    </row>
    <row r="4543" spans="16:19" ht="15.75" customHeight="1" x14ac:dyDescent="0.2">
      <c r="P4543" s="109"/>
      <c r="Q4543" s="109"/>
      <c r="S4543" s="109"/>
    </row>
    <row r="4544" spans="16:19" ht="15.75" customHeight="1" x14ac:dyDescent="0.2">
      <c r="P4544" s="109"/>
      <c r="Q4544" s="109"/>
      <c r="S4544" s="109"/>
    </row>
    <row r="4545" spans="16:19" ht="15.75" customHeight="1" x14ac:dyDescent="0.2">
      <c r="P4545" s="109"/>
      <c r="Q4545" s="109"/>
      <c r="S4545" s="109"/>
    </row>
    <row r="4546" spans="16:19" ht="15.75" customHeight="1" x14ac:dyDescent="0.2">
      <c r="P4546" s="109"/>
      <c r="Q4546" s="109"/>
      <c r="S4546" s="109"/>
    </row>
    <row r="4547" spans="16:19" ht="15.75" customHeight="1" x14ac:dyDescent="0.2">
      <c r="P4547" s="109"/>
      <c r="Q4547" s="109"/>
      <c r="S4547" s="109"/>
    </row>
    <row r="4548" spans="16:19" ht="15.75" customHeight="1" x14ac:dyDescent="0.2">
      <c r="P4548" s="109"/>
      <c r="Q4548" s="109"/>
      <c r="S4548" s="109"/>
    </row>
    <row r="4549" spans="16:19" ht="15.75" customHeight="1" x14ac:dyDescent="0.2">
      <c r="P4549" s="109"/>
      <c r="Q4549" s="109"/>
      <c r="S4549" s="109"/>
    </row>
    <row r="4550" spans="16:19" ht="15.75" customHeight="1" x14ac:dyDescent="0.2">
      <c r="P4550" s="109"/>
      <c r="Q4550" s="109"/>
      <c r="S4550" s="109"/>
    </row>
    <row r="4551" spans="16:19" ht="15.75" customHeight="1" x14ac:dyDescent="0.2">
      <c r="P4551" s="109"/>
      <c r="Q4551" s="109"/>
      <c r="S4551" s="109"/>
    </row>
    <row r="4552" spans="16:19" ht="15.75" customHeight="1" x14ac:dyDescent="0.2">
      <c r="P4552" s="109"/>
      <c r="Q4552" s="109"/>
      <c r="S4552" s="109"/>
    </row>
    <row r="4553" spans="16:19" ht="15.75" customHeight="1" x14ac:dyDescent="0.2">
      <c r="P4553" s="109"/>
      <c r="Q4553" s="109"/>
      <c r="S4553" s="109"/>
    </row>
    <row r="4554" spans="16:19" ht="15.75" customHeight="1" x14ac:dyDescent="0.2">
      <c r="P4554" s="109"/>
      <c r="Q4554" s="109"/>
      <c r="S4554" s="109"/>
    </row>
    <row r="4555" spans="16:19" ht="15.75" customHeight="1" x14ac:dyDescent="0.2">
      <c r="P4555" s="109"/>
      <c r="Q4555" s="109"/>
      <c r="S4555" s="109"/>
    </row>
    <row r="4556" spans="16:19" ht="15.75" customHeight="1" x14ac:dyDescent="0.2">
      <c r="P4556" s="109"/>
      <c r="Q4556" s="109"/>
      <c r="S4556" s="109"/>
    </row>
    <row r="4557" spans="16:19" ht="15.75" customHeight="1" x14ac:dyDescent="0.2">
      <c r="P4557" s="109"/>
      <c r="Q4557" s="109"/>
      <c r="S4557" s="109"/>
    </row>
    <row r="4558" spans="16:19" ht="15.75" customHeight="1" x14ac:dyDescent="0.2">
      <c r="P4558" s="109"/>
      <c r="Q4558" s="109"/>
      <c r="S4558" s="109"/>
    </row>
    <row r="4559" spans="16:19" ht="15.75" customHeight="1" x14ac:dyDescent="0.2">
      <c r="P4559" s="109"/>
      <c r="Q4559" s="109"/>
      <c r="S4559" s="109"/>
    </row>
    <row r="4560" spans="16:19" ht="15.75" customHeight="1" x14ac:dyDescent="0.2">
      <c r="P4560" s="109"/>
      <c r="Q4560" s="109"/>
      <c r="S4560" s="109"/>
    </row>
    <row r="4561" spans="16:19" ht="15.75" customHeight="1" x14ac:dyDescent="0.2">
      <c r="P4561" s="109"/>
      <c r="Q4561" s="109"/>
      <c r="S4561" s="109"/>
    </row>
    <row r="4562" spans="16:19" ht="15.75" customHeight="1" x14ac:dyDescent="0.2">
      <c r="P4562" s="109"/>
      <c r="Q4562" s="109"/>
      <c r="S4562" s="109"/>
    </row>
    <row r="4563" spans="16:19" ht="15.75" customHeight="1" x14ac:dyDescent="0.2">
      <c r="P4563" s="109"/>
      <c r="Q4563" s="109"/>
      <c r="S4563" s="109"/>
    </row>
    <row r="4564" spans="16:19" ht="15.75" customHeight="1" x14ac:dyDescent="0.2">
      <c r="P4564" s="109"/>
      <c r="Q4564" s="109"/>
      <c r="S4564" s="109"/>
    </row>
    <row r="4565" spans="16:19" ht="15.75" customHeight="1" x14ac:dyDescent="0.2">
      <c r="P4565" s="109"/>
      <c r="Q4565" s="109"/>
      <c r="S4565" s="109"/>
    </row>
    <row r="4566" spans="16:19" ht="15.75" customHeight="1" x14ac:dyDescent="0.2">
      <c r="P4566" s="109"/>
      <c r="Q4566" s="109"/>
      <c r="S4566" s="109"/>
    </row>
    <row r="4567" spans="16:19" ht="15.75" customHeight="1" x14ac:dyDescent="0.2">
      <c r="P4567" s="109"/>
      <c r="Q4567" s="109"/>
      <c r="S4567" s="109"/>
    </row>
    <row r="4568" spans="16:19" ht="15.75" customHeight="1" x14ac:dyDescent="0.2">
      <c r="P4568" s="109"/>
      <c r="Q4568" s="109"/>
      <c r="S4568" s="109"/>
    </row>
    <row r="4569" spans="16:19" ht="15.75" customHeight="1" x14ac:dyDescent="0.2">
      <c r="P4569" s="109"/>
      <c r="Q4569" s="109"/>
      <c r="S4569" s="109"/>
    </row>
    <row r="4570" spans="16:19" ht="15.75" customHeight="1" x14ac:dyDescent="0.2">
      <c r="P4570" s="109"/>
      <c r="Q4570" s="109"/>
      <c r="S4570" s="109"/>
    </row>
    <row r="4571" spans="16:19" ht="15.75" customHeight="1" x14ac:dyDescent="0.2">
      <c r="P4571" s="109"/>
      <c r="Q4571" s="109"/>
      <c r="S4571" s="109"/>
    </row>
    <row r="4572" spans="16:19" ht="15.75" customHeight="1" x14ac:dyDescent="0.2">
      <c r="P4572" s="109"/>
      <c r="Q4572" s="109"/>
      <c r="S4572" s="109"/>
    </row>
    <row r="4573" spans="16:19" ht="15.75" customHeight="1" x14ac:dyDescent="0.2">
      <c r="P4573" s="109"/>
      <c r="Q4573" s="109"/>
      <c r="S4573" s="109"/>
    </row>
    <row r="4574" spans="16:19" ht="15.75" customHeight="1" x14ac:dyDescent="0.2">
      <c r="P4574" s="109"/>
      <c r="Q4574" s="109"/>
      <c r="S4574" s="109"/>
    </row>
    <row r="4575" spans="16:19" ht="15.75" customHeight="1" x14ac:dyDescent="0.2">
      <c r="P4575" s="109"/>
      <c r="Q4575" s="109"/>
      <c r="S4575" s="109"/>
    </row>
    <row r="4576" spans="16:19" ht="15.75" customHeight="1" x14ac:dyDescent="0.2">
      <c r="P4576" s="109"/>
      <c r="Q4576" s="109"/>
      <c r="S4576" s="109"/>
    </row>
    <row r="4577" spans="16:19" ht="15.75" customHeight="1" x14ac:dyDescent="0.2">
      <c r="P4577" s="109"/>
      <c r="Q4577" s="109"/>
      <c r="S4577" s="109"/>
    </row>
    <row r="4578" spans="16:19" ht="15.75" customHeight="1" x14ac:dyDescent="0.2">
      <c r="P4578" s="109"/>
      <c r="Q4578" s="109"/>
      <c r="S4578" s="109"/>
    </row>
    <row r="4579" spans="16:19" ht="15.75" customHeight="1" x14ac:dyDescent="0.2">
      <c r="P4579" s="109"/>
      <c r="Q4579" s="109"/>
      <c r="S4579" s="109"/>
    </row>
    <row r="4580" spans="16:19" ht="15.75" customHeight="1" x14ac:dyDescent="0.2">
      <c r="P4580" s="109"/>
      <c r="Q4580" s="109"/>
      <c r="S4580" s="109"/>
    </row>
    <row r="4581" spans="16:19" ht="15.75" customHeight="1" x14ac:dyDescent="0.2">
      <c r="P4581" s="109"/>
      <c r="Q4581" s="109"/>
      <c r="S4581" s="109"/>
    </row>
    <row r="4582" spans="16:19" ht="15.75" customHeight="1" x14ac:dyDescent="0.2">
      <c r="P4582" s="109"/>
      <c r="Q4582" s="109"/>
      <c r="S4582" s="109"/>
    </row>
    <row r="4583" spans="16:19" ht="15.75" customHeight="1" x14ac:dyDescent="0.2">
      <c r="P4583" s="109"/>
      <c r="Q4583" s="109"/>
      <c r="S4583" s="109"/>
    </row>
    <row r="4584" spans="16:19" ht="15.75" customHeight="1" x14ac:dyDescent="0.2">
      <c r="P4584" s="109"/>
      <c r="Q4584" s="109"/>
      <c r="S4584" s="109"/>
    </row>
    <row r="4585" spans="16:19" ht="15.75" customHeight="1" x14ac:dyDescent="0.2">
      <c r="P4585" s="109"/>
      <c r="Q4585" s="109"/>
      <c r="S4585" s="109"/>
    </row>
    <row r="4586" spans="16:19" ht="15.75" customHeight="1" x14ac:dyDescent="0.2">
      <c r="P4586" s="109"/>
      <c r="Q4586" s="109"/>
      <c r="S4586" s="109"/>
    </row>
    <row r="4587" spans="16:19" ht="15.75" customHeight="1" x14ac:dyDescent="0.2">
      <c r="P4587" s="109"/>
      <c r="Q4587" s="109"/>
      <c r="S4587" s="109"/>
    </row>
    <row r="4588" spans="16:19" ht="15.75" customHeight="1" x14ac:dyDescent="0.2">
      <c r="P4588" s="109"/>
      <c r="Q4588" s="109"/>
      <c r="S4588" s="109"/>
    </row>
    <row r="4589" spans="16:19" ht="15.75" customHeight="1" x14ac:dyDescent="0.2">
      <c r="P4589" s="109"/>
      <c r="Q4589" s="109"/>
      <c r="S4589" s="109"/>
    </row>
    <row r="4590" spans="16:19" ht="15.75" customHeight="1" x14ac:dyDescent="0.2">
      <c r="P4590" s="109"/>
      <c r="Q4590" s="109"/>
      <c r="S4590" s="109"/>
    </row>
    <row r="4591" spans="16:19" ht="15.75" customHeight="1" x14ac:dyDescent="0.2">
      <c r="P4591" s="109"/>
      <c r="Q4591" s="109"/>
      <c r="S4591" s="109"/>
    </row>
    <row r="4592" spans="16:19" ht="15.75" customHeight="1" x14ac:dyDescent="0.2">
      <c r="P4592" s="109"/>
      <c r="Q4592" s="109"/>
      <c r="S4592" s="109"/>
    </row>
    <row r="4593" spans="16:19" ht="15.75" customHeight="1" x14ac:dyDescent="0.2">
      <c r="P4593" s="109"/>
      <c r="Q4593" s="109"/>
      <c r="S4593" s="109"/>
    </row>
    <row r="4594" spans="16:19" ht="15.75" customHeight="1" x14ac:dyDescent="0.2">
      <c r="P4594" s="109"/>
      <c r="Q4594" s="109"/>
      <c r="S4594" s="109"/>
    </row>
    <row r="4595" spans="16:19" ht="15.75" customHeight="1" x14ac:dyDescent="0.2">
      <c r="P4595" s="109"/>
      <c r="Q4595" s="109"/>
      <c r="S4595" s="109"/>
    </row>
    <row r="4596" spans="16:19" ht="15.75" customHeight="1" x14ac:dyDescent="0.2">
      <c r="P4596" s="109"/>
      <c r="Q4596" s="109"/>
      <c r="S4596" s="109"/>
    </row>
    <row r="4597" spans="16:19" ht="15.75" customHeight="1" x14ac:dyDescent="0.2">
      <c r="P4597" s="109"/>
      <c r="Q4597" s="109"/>
      <c r="S4597" s="109"/>
    </row>
    <row r="4598" spans="16:19" ht="15.75" customHeight="1" x14ac:dyDescent="0.2">
      <c r="P4598" s="109"/>
      <c r="Q4598" s="109"/>
      <c r="S4598" s="109"/>
    </row>
    <row r="4599" spans="16:19" ht="15.75" customHeight="1" x14ac:dyDescent="0.2">
      <c r="P4599" s="109"/>
      <c r="Q4599" s="109"/>
      <c r="S4599" s="109"/>
    </row>
    <row r="4600" spans="16:19" ht="15.75" customHeight="1" x14ac:dyDescent="0.2">
      <c r="P4600" s="109"/>
      <c r="Q4600" s="109"/>
      <c r="S4600" s="109"/>
    </row>
    <row r="4601" spans="16:19" ht="15.75" customHeight="1" x14ac:dyDescent="0.2">
      <c r="P4601" s="109"/>
      <c r="Q4601" s="109"/>
      <c r="S4601" s="109"/>
    </row>
    <row r="4602" spans="16:19" ht="15.75" customHeight="1" x14ac:dyDescent="0.2">
      <c r="P4602" s="109"/>
      <c r="Q4602" s="109"/>
      <c r="S4602" s="109"/>
    </row>
    <row r="4603" spans="16:19" ht="15.75" customHeight="1" x14ac:dyDescent="0.2">
      <c r="P4603" s="109"/>
      <c r="Q4603" s="109"/>
      <c r="S4603" s="109"/>
    </row>
    <row r="4604" spans="16:19" ht="15.75" customHeight="1" x14ac:dyDescent="0.2">
      <c r="P4604" s="109"/>
      <c r="Q4604" s="109"/>
      <c r="S4604" s="109"/>
    </row>
    <row r="4605" spans="16:19" ht="15.75" customHeight="1" x14ac:dyDescent="0.2">
      <c r="P4605" s="109"/>
      <c r="Q4605" s="109"/>
      <c r="S4605" s="109"/>
    </row>
    <row r="4606" spans="16:19" ht="15.75" customHeight="1" x14ac:dyDescent="0.2">
      <c r="P4606" s="109"/>
      <c r="Q4606" s="109"/>
      <c r="S4606" s="109"/>
    </row>
    <row r="4607" spans="16:19" ht="15.75" customHeight="1" x14ac:dyDescent="0.2">
      <c r="P4607" s="109"/>
      <c r="Q4607" s="109"/>
      <c r="S4607" s="109"/>
    </row>
    <row r="4608" spans="16:19" ht="15.75" customHeight="1" x14ac:dyDescent="0.2">
      <c r="P4608" s="109"/>
      <c r="Q4608" s="109"/>
      <c r="S4608" s="109"/>
    </row>
    <row r="4609" spans="16:19" ht="15.75" customHeight="1" x14ac:dyDescent="0.2">
      <c r="P4609" s="109"/>
      <c r="Q4609" s="109"/>
      <c r="S4609" s="109"/>
    </row>
    <row r="4610" spans="16:19" ht="15.75" customHeight="1" x14ac:dyDescent="0.2">
      <c r="P4610" s="109"/>
      <c r="Q4610" s="109"/>
      <c r="S4610" s="109"/>
    </row>
    <row r="4611" spans="16:19" ht="15.75" customHeight="1" x14ac:dyDescent="0.2">
      <c r="P4611" s="109"/>
      <c r="Q4611" s="109"/>
      <c r="S4611" s="109"/>
    </row>
    <row r="4612" spans="16:19" ht="15.75" customHeight="1" x14ac:dyDescent="0.2">
      <c r="P4612" s="109"/>
      <c r="Q4612" s="109"/>
      <c r="S4612" s="109"/>
    </row>
    <row r="4613" spans="16:19" ht="15.75" customHeight="1" x14ac:dyDescent="0.2">
      <c r="P4613" s="109"/>
      <c r="Q4613" s="109"/>
      <c r="S4613" s="109"/>
    </row>
    <row r="4614" spans="16:19" ht="15.75" customHeight="1" x14ac:dyDescent="0.2">
      <c r="P4614" s="109"/>
      <c r="Q4614" s="109"/>
      <c r="S4614" s="109"/>
    </row>
    <row r="4615" spans="16:19" ht="15.75" customHeight="1" x14ac:dyDescent="0.2">
      <c r="P4615" s="109"/>
      <c r="Q4615" s="109"/>
      <c r="S4615" s="109"/>
    </row>
    <row r="4616" spans="16:19" ht="15.75" customHeight="1" x14ac:dyDescent="0.2">
      <c r="P4616" s="109"/>
      <c r="Q4616" s="109"/>
      <c r="S4616" s="109"/>
    </row>
    <row r="4617" spans="16:19" ht="15.75" customHeight="1" x14ac:dyDescent="0.2">
      <c r="P4617" s="109"/>
      <c r="Q4617" s="109"/>
      <c r="S4617" s="109"/>
    </row>
    <row r="4618" spans="16:19" ht="15.75" customHeight="1" x14ac:dyDescent="0.2">
      <c r="P4618" s="109"/>
      <c r="Q4618" s="109"/>
      <c r="S4618" s="109"/>
    </row>
    <row r="4619" spans="16:19" ht="15.75" customHeight="1" x14ac:dyDescent="0.2">
      <c r="P4619" s="109"/>
      <c r="Q4619" s="109"/>
      <c r="S4619" s="109"/>
    </row>
    <row r="4620" spans="16:19" ht="15.75" customHeight="1" x14ac:dyDescent="0.2">
      <c r="P4620" s="109"/>
      <c r="Q4620" s="109"/>
      <c r="S4620" s="109"/>
    </row>
    <row r="4621" spans="16:19" ht="15.75" customHeight="1" x14ac:dyDescent="0.2">
      <c r="P4621" s="109"/>
      <c r="Q4621" s="109"/>
      <c r="S4621" s="109"/>
    </row>
    <row r="4622" spans="16:19" ht="15.75" customHeight="1" x14ac:dyDescent="0.2">
      <c r="P4622" s="109"/>
      <c r="Q4622" s="109"/>
      <c r="S4622" s="109"/>
    </row>
    <row r="4623" spans="16:19" ht="15.75" customHeight="1" x14ac:dyDescent="0.2">
      <c r="P4623" s="109"/>
      <c r="Q4623" s="109"/>
      <c r="S4623" s="109"/>
    </row>
    <row r="4624" spans="16:19" ht="15.75" customHeight="1" x14ac:dyDescent="0.2">
      <c r="P4624" s="109"/>
      <c r="Q4624" s="109"/>
      <c r="S4624" s="109"/>
    </row>
    <row r="4625" spans="16:19" ht="15.75" customHeight="1" x14ac:dyDescent="0.2">
      <c r="P4625" s="109"/>
      <c r="Q4625" s="109"/>
      <c r="S4625" s="109"/>
    </row>
    <row r="4626" spans="16:19" ht="15.75" customHeight="1" x14ac:dyDescent="0.2">
      <c r="P4626" s="109"/>
      <c r="Q4626" s="109"/>
      <c r="S4626" s="109"/>
    </row>
    <row r="4627" spans="16:19" ht="15.75" customHeight="1" x14ac:dyDescent="0.2">
      <c r="P4627" s="109"/>
      <c r="Q4627" s="109"/>
      <c r="S4627" s="109"/>
    </row>
    <row r="4628" spans="16:19" ht="15.75" customHeight="1" x14ac:dyDescent="0.2">
      <c r="P4628" s="109"/>
      <c r="Q4628" s="109"/>
      <c r="S4628" s="109"/>
    </row>
    <row r="4629" spans="16:19" ht="15.75" customHeight="1" x14ac:dyDescent="0.2">
      <c r="P4629" s="109"/>
      <c r="Q4629" s="109"/>
      <c r="S4629" s="109"/>
    </row>
    <row r="4630" spans="16:19" ht="15.75" customHeight="1" x14ac:dyDescent="0.2">
      <c r="P4630" s="109"/>
      <c r="Q4630" s="109"/>
      <c r="S4630" s="109"/>
    </row>
    <row r="4631" spans="16:19" ht="15.75" customHeight="1" x14ac:dyDescent="0.2">
      <c r="P4631" s="109"/>
      <c r="Q4631" s="109"/>
      <c r="S4631" s="109"/>
    </row>
    <row r="4632" spans="16:19" ht="15.75" customHeight="1" x14ac:dyDescent="0.2">
      <c r="P4632" s="109"/>
      <c r="Q4632" s="109"/>
      <c r="S4632" s="109"/>
    </row>
    <row r="4633" spans="16:19" ht="15.75" customHeight="1" x14ac:dyDescent="0.2">
      <c r="P4633" s="109"/>
      <c r="Q4633" s="109"/>
      <c r="S4633" s="109"/>
    </row>
    <row r="4634" spans="16:19" ht="15.75" customHeight="1" x14ac:dyDescent="0.2">
      <c r="P4634" s="109"/>
      <c r="Q4634" s="109"/>
      <c r="S4634" s="109"/>
    </row>
    <row r="4635" spans="16:19" ht="15.75" customHeight="1" x14ac:dyDescent="0.2">
      <c r="P4635" s="109"/>
      <c r="Q4635" s="109"/>
      <c r="S4635" s="109"/>
    </row>
    <row r="4636" spans="16:19" ht="15.75" customHeight="1" x14ac:dyDescent="0.2">
      <c r="P4636" s="109"/>
      <c r="Q4636" s="109"/>
      <c r="S4636" s="109"/>
    </row>
    <row r="4637" spans="16:19" ht="15.75" customHeight="1" x14ac:dyDescent="0.2">
      <c r="P4637" s="109"/>
      <c r="Q4637" s="109"/>
      <c r="S4637" s="109"/>
    </row>
    <row r="4638" spans="16:19" ht="15.75" customHeight="1" x14ac:dyDescent="0.2">
      <c r="P4638" s="109"/>
      <c r="Q4638" s="109"/>
      <c r="S4638" s="109"/>
    </row>
    <row r="4639" spans="16:19" ht="15.75" customHeight="1" x14ac:dyDescent="0.2">
      <c r="P4639" s="109"/>
      <c r="Q4639" s="109"/>
      <c r="S4639" s="109"/>
    </row>
    <row r="4640" spans="16:19" ht="15.75" customHeight="1" x14ac:dyDescent="0.2">
      <c r="P4640" s="109"/>
      <c r="Q4640" s="109"/>
      <c r="S4640" s="109"/>
    </row>
    <row r="4641" spans="16:19" ht="15.75" customHeight="1" x14ac:dyDescent="0.2">
      <c r="P4641" s="109"/>
      <c r="Q4641" s="109"/>
      <c r="S4641" s="109"/>
    </row>
    <row r="4642" spans="16:19" ht="15.75" customHeight="1" x14ac:dyDescent="0.2">
      <c r="P4642" s="109"/>
      <c r="Q4642" s="109"/>
      <c r="S4642" s="109"/>
    </row>
    <row r="4643" spans="16:19" ht="15.75" customHeight="1" x14ac:dyDescent="0.2">
      <c r="P4643" s="109"/>
      <c r="Q4643" s="109"/>
      <c r="S4643" s="109"/>
    </row>
    <row r="4644" spans="16:19" ht="15.75" customHeight="1" x14ac:dyDescent="0.2">
      <c r="P4644" s="109"/>
      <c r="Q4644" s="109"/>
      <c r="S4644" s="109"/>
    </row>
    <row r="4645" spans="16:19" ht="15.75" customHeight="1" x14ac:dyDescent="0.2">
      <c r="P4645" s="109"/>
      <c r="Q4645" s="109"/>
      <c r="S4645" s="109"/>
    </row>
    <row r="4646" spans="16:19" ht="15.75" customHeight="1" x14ac:dyDescent="0.2">
      <c r="P4646" s="109"/>
      <c r="Q4646" s="109"/>
      <c r="S4646" s="109"/>
    </row>
    <row r="4647" spans="16:19" ht="15.75" customHeight="1" x14ac:dyDescent="0.2">
      <c r="P4647" s="109"/>
      <c r="Q4647" s="109"/>
      <c r="S4647" s="109"/>
    </row>
    <row r="4648" spans="16:19" ht="15.75" customHeight="1" x14ac:dyDescent="0.2">
      <c r="P4648" s="109"/>
      <c r="Q4648" s="109"/>
      <c r="S4648" s="109"/>
    </row>
    <row r="4649" spans="16:19" ht="15.75" customHeight="1" x14ac:dyDescent="0.2">
      <c r="P4649" s="109"/>
      <c r="Q4649" s="109"/>
      <c r="S4649" s="109"/>
    </row>
    <row r="4650" spans="16:19" ht="15.75" customHeight="1" x14ac:dyDescent="0.2">
      <c r="P4650" s="109"/>
      <c r="Q4650" s="109"/>
      <c r="S4650" s="109"/>
    </row>
    <row r="4651" spans="16:19" ht="15.75" customHeight="1" x14ac:dyDescent="0.2">
      <c r="P4651" s="109"/>
      <c r="Q4651" s="109"/>
      <c r="S4651" s="109"/>
    </row>
    <row r="4652" spans="16:19" ht="15.75" customHeight="1" x14ac:dyDescent="0.2">
      <c r="P4652" s="109"/>
      <c r="Q4652" s="109"/>
      <c r="S4652" s="109"/>
    </row>
    <row r="4653" spans="16:19" ht="15.75" customHeight="1" x14ac:dyDescent="0.2">
      <c r="P4653" s="109"/>
      <c r="Q4653" s="109"/>
      <c r="S4653" s="109"/>
    </row>
    <row r="4654" spans="16:19" ht="15.75" customHeight="1" x14ac:dyDescent="0.2">
      <c r="P4654" s="109"/>
      <c r="Q4654" s="109"/>
      <c r="S4654" s="109"/>
    </row>
    <row r="4655" spans="16:19" ht="15.75" customHeight="1" x14ac:dyDescent="0.2">
      <c r="P4655" s="109"/>
      <c r="Q4655" s="109"/>
      <c r="S4655" s="109"/>
    </row>
    <row r="4656" spans="16:19" ht="15.75" customHeight="1" x14ac:dyDescent="0.2">
      <c r="P4656" s="109"/>
      <c r="Q4656" s="109"/>
      <c r="S4656" s="109"/>
    </row>
    <row r="4657" spans="16:19" ht="15.75" customHeight="1" x14ac:dyDescent="0.2">
      <c r="P4657" s="109"/>
      <c r="Q4657" s="109"/>
      <c r="S4657" s="109"/>
    </row>
    <row r="4658" spans="16:19" ht="15.75" customHeight="1" x14ac:dyDescent="0.2">
      <c r="P4658" s="109"/>
      <c r="Q4658" s="109"/>
      <c r="S4658" s="109"/>
    </row>
    <row r="4659" spans="16:19" ht="15.75" customHeight="1" x14ac:dyDescent="0.2">
      <c r="P4659" s="109"/>
      <c r="Q4659" s="109"/>
      <c r="S4659" s="109"/>
    </row>
    <row r="4660" spans="16:19" ht="15.75" customHeight="1" x14ac:dyDescent="0.2">
      <c r="P4660" s="109"/>
      <c r="Q4660" s="109"/>
      <c r="S4660" s="109"/>
    </row>
    <row r="4661" spans="16:19" ht="15.75" customHeight="1" x14ac:dyDescent="0.2">
      <c r="P4661" s="109"/>
      <c r="Q4661" s="109"/>
      <c r="S4661" s="109"/>
    </row>
    <row r="4662" spans="16:19" ht="15.75" customHeight="1" x14ac:dyDescent="0.2">
      <c r="P4662" s="109"/>
      <c r="Q4662" s="109"/>
      <c r="S4662" s="109"/>
    </row>
    <row r="4663" spans="16:19" ht="15.75" customHeight="1" x14ac:dyDescent="0.2">
      <c r="P4663" s="109"/>
      <c r="Q4663" s="109"/>
      <c r="S4663" s="109"/>
    </row>
    <row r="4664" spans="16:19" ht="15.75" customHeight="1" x14ac:dyDescent="0.2">
      <c r="P4664" s="109"/>
      <c r="Q4664" s="109"/>
      <c r="S4664" s="109"/>
    </row>
    <row r="4665" spans="16:19" ht="15.75" customHeight="1" x14ac:dyDescent="0.2">
      <c r="P4665" s="109"/>
      <c r="Q4665" s="109"/>
      <c r="S4665" s="109"/>
    </row>
    <row r="4666" spans="16:19" ht="15.75" customHeight="1" x14ac:dyDescent="0.2">
      <c r="P4666" s="109"/>
      <c r="Q4666" s="109"/>
      <c r="S4666" s="109"/>
    </row>
    <row r="4667" spans="16:19" ht="15.75" customHeight="1" x14ac:dyDescent="0.2">
      <c r="P4667" s="109"/>
      <c r="Q4667" s="109"/>
      <c r="S4667" s="109"/>
    </row>
    <row r="4668" spans="16:19" ht="15.75" customHeight="1" x14ac:dyDescent="0.2">
      <c r="P4668" s="109"/>
      <c r="Q4668" s="109"/>
      <c r="S4668" s="109"/>
    </row>
    <row r="4669" spans="16:19" ht="15.75" customHeight="1" x14ac:dyDescent="0.2">
      <c r="P4669" s="109"/>
      <c r="Q4669" s="109"/>
      <c r="S4669" s="109"/>
    </row>
    <row r="4670" spans="16:19" ht="15.75" customHeight="1" x14ac:dyDescent="0.2">
      <c r="P4670" s="109"/>
      <c r="Q4670" s="109"/>
      <c r="S4670" s="109"/>
    </row>
    <row r="4671" spans="16:19" ht="15.75" customHeight="1" x14ac:dyDescent="0.2">
      <c r="P4671" s="109"/>
      <c r="Q4671" s="109"/>
      <c r="S4671" s="109"/>
    </row>
    <row r="4672" spans="16:19" ht="15.75" customHeight="1" x14ac:dyDescent="0.2">
      <c r="P4672" s="109"/>
      <c r="Q4672" s="109"/>
      <c r="S4672" s="109"/>
    </row>
    <row r="4673" spans="16:19" ht="15.75" customHeight="1" x14ac:dyDescent="0.2">
      <c r="P4673" s="109"/>
      <c r="Q4673" s="109"/>
      <c r="S4673" s="109"/>
    </row>
    <row r="4674" spans="16:19" ht="15.75" customHeight="1" x14ac:dyDescent="0.2">
      <c r="P4674" s="109"/>
      <c r="Q4674" s="109"/>
      <c r="S4674" s="109"/>
    </row>
    <row r="4675" spans="16:19" ht="15.75" customHeight="1" x14ac:dyDescent="0.2">
      <c r="P4675" s="109"/>
      <c r="Q4675" s="109"/>
      <c r="S4675" s="109"/>
    </row>
    <row r="4676" spans="16:19" ht="15.75" customHeight="1" x14ac:dyDescent="0.2">
      <c r="P4676" s="109"/>
      <c r="Q4676" s="109"/>
      <c r="S4676" s="109"/>
    </row>
    <row r="4677" spans="16:19" ht="15.75" customHeight="1" x14ac:dyDescent="0.2">
      <c r="P4677" s="109"/>
      <c r="Q4677" s="109"/>
      <c r="S4677" s="109"/>
    </row>
    <row r="4678" spans="16:19" ht="15.75" customHeight="1" x14ac:dyDescent="0.2">
      <c r="P4678" s="109"/>
      <c r="Q4678" s="109"/>
      <c r="S4678" s="109"/>
    </row>
    <row r="4679" spans="16:19" ht="15.75" customHeight="1" x14ac:dyDescent="0.2">
      <c r="P4679" s="109"/>
      <c r="Q4679" s="109"/>
      <c r="S4679" s="109"/>
    </row>
    <row r="4680" spans="16:19" ht="15.75" customHeight="1" x14ac:dyDescent="0.2">
      <c r="P4680" s="109"/>
      <c r="Q4680" s="109"/>
      <c r="S4680" s="109"/>
    </row>
    <row r="4681" spans="16:19" ht="15.75" customHeight="1" x14ac:dyDescent="0.2">
      <c r="P4681" s="109"/>
      <c r="Q4681" s="109"/>
      <c r="S4681" s="109"/>
    </row>
    <row r="4682" spans="16:19" ht="15.75" customHeight="1" x14ac:dyDescent="0.2">
      <c r="P4682" s="109"/>
      <c r="Q4682" s="109"/>
      <c r="S4682" s="109"/>
    </row>
    <row r="4683" spans="16:19" ht="15.75" customHeight="1" x14ac:dyDescent="0.2">
      <c r="P4683" s="109"/>
      <c r="Q4683" s="109"/>
      <c r="S4683" s="109"/>
    </row>
    <row r="4684" spans="16:19" ht="15.75" customHeight="1" x14ac:dyDescent="0.2">
      <c r="P4684" s="109"/>
      <c r="Q4684" s="109"/>
      <c r="S4684" s="109"/>
    </row>
    <row r="4685" spans="16:19" ht="15.75" customHeight="1" x14ac:dyDescent="0.2">
      <c r="P4685" s="109"/>
      <c r="Q4685" s="109"/>
      <c r="S4685" s="109"/>
    </row>
    <row r="4686" spans="16:19" ht="15.75" customHeight="1" x14ac:dyDescent="0.2">
      <c r="P4686" s="109"/>
      <c r="Q4686" s="109"/>
      <c r="S4686" s="109"/>
    </row>
    <row r="4687" spans="16:19" ht="15.75" customHeight="1" x14ac:dyDescent="0.2">
      <c r="P4687" s="109"/>
      <c r="Q4687" s="109"/>
      <c r="S4687" s="109"/>
    </row>
    <row r="4688" spans="16:19" ht="15.75" customHeight="1" x14ac:dyDescent="0.2">
      <c r="P4688" s="109"/>
      <c r="Q4688" s="109"/>
      <c r="S4688" s="109"/>
    </row>
    <row r="4689" spans="16:19" ht="15.75" customHeight="1" x14ac:dyDescent="0.2">
      <c r="P4689" s="109"/>
      <c r="Q4689" s="109"/>
      <c r="S4689" s="109"/>
    </row>
    <row r="4690" spans="16:19" ht="15.75" customHeight="1" x14ac:dyDescent="0.2">
      <c r="P4690" s="109"/>
      <c r="Q4690" s="109"/>
      <c r="S4690" s="109"/>
    </row>
    <row r="4691" spans="16:19" ht="15.75" customHeight="1" x14ac:dyDescent="0.2">
      <c r="P4691" s="109"/>
      <c r="Q4691" s="109"/>
      <c r="S4691" s="109"/>
    </row>
    <row r="4692" spans="16:19" ht="15.75" customHeight="1" x14ac:dyDescent="0.2">
      <c r="P4692" s="109"/>
      <c r="Q4692" s="109"/>
      <c r="S4692" s="109"/>
    </row>
    <row r="4693" spans="16:19" ht="15.75" customHeight="1" x14ac:dyDescent="0.2">
      <c r="P4693" s="109"/>
      <c r="Q4693" s="109"/>
      <c r="S4693" s="109"/>
    </row>
    <row r="4694" spans="16:19" ht="15.75" customHeight="1" x14ac:dyDescent="0.2">
      <c r="P4694" s="109"/>
      <c r="Q4694" s="109"/>
      <c r="S4694" s="109"/>
    </row>
    <row r="4695" spans="16:19" ht="15.75" customHeight="1" x14ac:dyDescent="0.2">
      <c r="P4695" s="109"/>
      <c r="Q4695" s="109"/>
      <c r="S4695" s="109"/>
    </row>
    <row r="4696" spans="16:19" ht="15.75" customHeight="1" x14ac:dyDescent="0.2">
      <c r="P4696" s="109"/>
      <c r="Q4696" s="109"/>
      <c r="S4696" s="109"/>
    </row>
    <row r="4697" spans="16:19" ht="15.75" customHeight="1" x14ac:dyDescent="0.2">
      <c r="P4697" s="109"/>
      <c r="Q4697" s="109"/>
      <c r="S4697" s="109"/>
    </row>
    <row r="4698" spans="16:19" ht="15.75" customHeight="1" x14ac:dyDescent="0.2">
      <c r="P4698" s="109"/>
      <c r="Q4698" s="109"/>
      <c r="S4698" s="109"/>
    </row>
    <row r="4699" spans="16:19" ht="15.75" customHeight="1" x14ac:dyDescent="0.2">
      <c r="P4699" s="109"/>
      <c r="Q4699" s="109"/>
      <c r="S4699" s="109"/>
    </row>
    <row r="4700" spans="16:19" ht="15.75" customHeight="1" x14ac:dyDescent="0.2">
      <c r="P4700" s="109"/>
      <c r="Q4700" s="109"/>
      <c r="S4700" s="109"/>
    </row>
    <row r="4701" spans="16:19" ht="15.75" customHeight="1" x14ac:dyDescent="0.2">
      <c r="P4701" s="109"/>
      <c r="Q4701" s="109"/>
      <c r="S4701" s="109"/>
    </row>
    <row r="4702" spans="16:19" ht="15.75" customHeight="1" x14ac:dyDescent="0.2">
      <c r="P4702" s="109"/>
      <c r="Q4702" s="109"/>
      <c r="S4702" s="109"/>
    </row>
    <row r="4703" spans="16:19" ht="15.75" customHeight="1" x14ac:dyDescent="0.2">
      <c r="P4703" s="109"/>
      <c r="Q4703" s="109"/>
      <c r="S4703" s="109"/>
    </row>
    <row r="4704" spans="16:19" ht="15.75" customHeight="1" x14ac:dyDescent="0.2">
      <c r="P4704" s="109"/>
      <c r="Q4704" s="109"/>
      <c r="S4704" s="109"/>
    </row>
    <row r="4705" spans="16:19" ht="15.75" customHeight="1" x14ac:dyDescent="0.2">
      <c r="P4705" s="109"/>
      <c r="Q4705" s="109"/>
      <c r="S4705" s="109"/>
    </row>
    <row r="4706" spans="16:19" ht="15.75" customHeight="1" x14ac:dyDescent="0.2">
      <c r="P4706" s="109"/>
      <c r="Q4706" s="109"/>
      <c r="S4706" s="109"/>
    </row>
    <row r="4707" spans="16:19" ht="15.75" customHeight="1" x14ac:dyDescent="0.2">
      <c r="P4707" s="109"/>
      <c r="Q4707" s="109"/>
      <c r="S4707" s="109"/>
    </row>
    <row r="4708" spans="16:19" ht="15.75" customHeight="1" x14ac:dyDescent="0.2">
      <c r="P4708" s="109"/>
      <c r="Q4708" s="109"/>
      <c r="S4708" s="109"/>
    </row>
    <row r="4709" spans="16:19" ht="15.75" customHeight="1" x14ac:dyDescent="0.2">
      <c r="P4709" s="109"/>
      <c r="Q4709" s="109"/>
      <c r="S4709" s="109"/>
    </row>
    <row r="4710" spans="16:19" ht="15.75" customHeight="1" x14ac:dyDescent="0.2">
      <c r="P4710" s="109"/>
      <c r="Q4710" s="109"/>
      <c r="S4710" s="109"/>
    </row>
    <row r="4711" spans="16:19" ht="15.75" customHeight="1" x14ac:dyDescent="0.2">
      <c r="P4711" s="109"/>
      <c r="Q4711" s="109"/>
      <c r="S4711" s="109"/>
    </row>
    <row r="4712" spans="16:19" ht="15.75" customHeight="1" x14ac:dyDescent="0.2">
      <c r="P4712" s="109"/>
      <c r="Q4712" s="109"/>
      <c r="S4712" s="109"/>
    </row>
    <row r="4713" spans="16:19" ht="15.75" customHeight="1" x14ac:dyDescent="0.2">
      <c r="P4713" s="109"/>
      <c r="Q4713" s="109"/>
      <c r="S4713" s="109"/>
    </row>
    <row r="4714" spans="16:19" ht="15.75" customHeight="1" x14ac:dyDescent="0.2">
      <c r="P4714" s="109"/>
      <c r="Q4714" s="109"/>
      <c r="S4714" s="109"/>
    </row>
    <row r="4715" spans="16:19" ht="15.75" customHeight="1" x14ac:dyDescent="0.2">
      <c r="P4715" s="109"/>
      <c r="Q4715" s="109"/>
      <c r="S4715" s="109"/>
    </row>
    <row r="4716" spans="16:19" ht="15.75" customHeight="1" x14ac:dyDescent="0.2">
      <c r="P4716" s="109"/>
      <c r="Q4716" s="109"/>
      <c r="S4716" s="109"/>
    </row>
    <row r="4717" spans="16:19" ht="15.75" customHeight="1" x14ac:dyDescent="0.2">
      <c r="P4717" s="109"/>
      <c r="Q4717" s="109"/>
      <c r="S4717" s="109"/>
    </row>
    <row r="4718" spans="16:19" ht="15.75" customHeight="1" x14ac:dyDescent="0.2">
      <c r="P4718" s="109"/>
      <c r="Q4718" s="109"/>
      <c r="S4718" s="109"/>
    </row>
    <row r="4719" spans="16:19" ht="15.75" customHeight="1" x14ac:dyDescent="0.2">
      <c r="P4719" s="109"/>
      <c r="Q4719" s="109"/>
      <c r="S4719" s="109"/>
    </row>
    <row r="4720" spans="16:19" ht="15.75" customHeight="1" x14ac:dyDescent="0.2">
      <c r="P4720" s="109"/>
      <c r="Q4720" s="109"/>
      <c r="S4720" s="109"/>
    </row>
    <row r="4721" spans="16:19" ht="15.75" customHeight="1" x14ac:dyDescent="0.2">
      <c r="P4721" s="109"/>
      <c r="Q4721" s="109"/>
      <c r="S4721" s="109"/>
    </row>
    <row r="4722" spans="16:19" ht="15.75" customHeight="1" x14ac:dyDescent="0.2">
      <c r="P4722" s="109"/>
      <c r="Q4722" s="109"/>
      <c r="S4722" s="109"/>
    </row>
    <row r="4723" spans="16:19" ht="15.75" customHeight="1" x14ac:dyDescent="0.2">
      <c r="P4723" s="109"/>
      <c r="Q4723" s="109"/>
      <c r="S4723" s="109"/>
    </row>
    <row r="4724" spans="16:19" ht="15.75" customHeight="1" x14ac:dyDescent="0.2">
      <c r="P4724" s="109"/>
      <c r="Q4724" s="109"/>
      <c r="S4724" s="109"/>
    </row>
    <row r="4725" spans="16:19" ht="15.75" customHeight="1" x14ac:dyDescent="0.2">
      <c r="P4725" s="109"/>
      <c r="Q4725" s="109"/>
      <c r="S4725" s="109"/>
    </row>
    <row r="4726" spans="16:19" ht="15.75" customHeight="1" x14ac:dyDescent="0.2">
      <c r="P4726" s="109"/>
      <c r="Q4726" s="109"/>
      <c r="S4726" s="109"/>
    </row>
    <row r="4727" spans="16:19" ht="15.75" customHeight="1" x14ac:dyDescent="0.2">
      <c r="P4727" s="109"/>
      <c r="Q4727" s="109"/>
      <c r="S4727" s="109"/>
    </row>
    <row r="4728" spans="16:19" ht="15.75" customHeight="1" x14ac:dyDescent="0.2">
      <c r="P4728" s="109"/>
      <c r="Q4728" s="109"/>
      <c r="S4728" s="109"/>
    </row>
    <row r="4729" spans="16:19" ht="15.75" customHeight="1" x14ac:dyDescent="0.2">
      <c r="P4729" s="109"/>
      <c r="Q4729" s="109"/>
      <c r="S4729" s="109"/>
    </row>
    <row r="4730" spans="16:19" ht="15.75" customHeight="1" x14ac:dyDescent="0.2">
      <c r="P4730" s="109"/>
      <c r="Q4730" s="109"/>
      <c r="S4730" s="109"/>
    </row>
    <row r="4731" spans="16:19" ht="15.75" customHeight="1" x14ac:dyDescent="0.2">
      <c r="P4731" s="109"/>
      <c r="Q4731" s="109"/>
      <c r="S4731" s="109"/>
    </row>
    <row r="4732" spans="16:19" ht="15.75" customHeight="1" x14ac:dyDescent="0.2">
      <c r="P4732" s="109"/>
      <c r="Q4732" s="109"/>
      <c r="S4732" s="109"/>
    </row>
    <row r="4733" spans="16:19" ht="15.75" customHeight="1" x14ac:dyDescent="0.2">
      <c r="P4733" s="109"/>
      <c r="Q4733" s="109"/>
      <c r="S4733" s="109"/>
    </row>
    <row r="4734" spans="16:19" ht="15.75" customHeight="1" x14ac:dyDescent="0.2">
      <c r="P4734" s="109"/>
      <c r="Q4734" s="109"/>
      <c r="S4734" s="109"/>
    </row>
    <row r="4735" spans="16:19" ht="15.75" customHeight="1" x14ac:dyDescent="0.2">
      <c r="P4735" s="109"/>
      <c r="Q4735" s="109"/>
      <c r="S4735" s="109"/>
    </row>
    <row r="4736" spans="16:19" ht="15.75" customHeight="1" x14ac:dyDescent="0.2">
      <c r="P4736" s="109"/>
      <c r="Q4736" s="109"/>
      <c r="S4736" s="109"/>
    </row>
    <row r="4737" spans="16:19" ht="15.75" customHeight="1" x14ac:dyDescent="0.2">
      <c r="P4737" s="109"/>
      <c r="Q4737" s="109"/>
      <c r="S4737" s="109"/>
    </row>
    <row r="4738" spans="16:19" ht="15.75" customHeight="1" x14ac:dyDescent="0.2">
      <c r="P4738" s="109"/>
      <c r="Q4738" s="109"/>
      <c r="S4738" s="109"/>
    </row>
    <row r="4739" spans="16:19" ht="15.75" customHeight="1" x14ac:dyDescent="0.2">
      <c r="P4739" s="109"/>
      <c r="Q4739" s="109"/>
      <c r="S4739" s="109"/>
    </row>
    <row r="4740" spans="16:19" ht="15.75" customHeight="1" x14ac:dyDescent="0.2">
      <c r="P4740" s="109"/>
      <c r="Q4740" s="109"/>
      <c r="S4740" s="109"/>
    </row>
    <row r="4741" spans="16:19" ht="15.75" customHeight="1" x14ac:dyDescent="0.2">
      <c r="P4741" s="109"/>
      <c r="Q4741" s="109"/>
      <c r="S4741" s="109"/>
    </row>
    <row r="4742" spans="16:19" ht="15.75" customHeight="1" x14ac:dyDescent="0.2">
      <c r="P4742" s="109"/>
      <c r="Q4742" s="109"/>
      <c r="S4742" s="109"/>
    </row>
    <row r="4743" spans="16:19" ht="15.75" customHeight="1" x14ac:dyDescent="0.2">
      <c r="P4743" s="109"/>
      <c r="Q4743" s="109"/>
      <c r="S4743" s="109"/>
    </row>
    <row r="4744" spans="16:19" ht="15.75" customHeight="1" x14ac:dyDescent="0.2">
      <c r="P4744" s="109"/>
      <c r="Q4744" s="109"/>
      <c r="S4744" s="109"/>
    </row>
    <row r="4745" spans="16:19" ht="15.75" customHeight="1" x14ac:dyDescent="0.2">
      <c r="P4745" s="109"/>
      <c r="Q4745" s="109"/>
      <c r="S4745" s="109"/>
    </row>
    <row r="4746" spans="16:19" ht="15.75" customHeight="1" x14ac:dyDescent="0.2">
      <c r="P4746" s="109"/>
      <c r="Q4746" s="109"/>
      <c r="S4746" s="109"/>
    </row>
    <row r="4747" spans="16:19" ht="15.75" customHeight="1" x14ac:dyDescent="0.2">
      <c r="P4747" s="109"/>
      <c r="Q4747" s="109"/>
      <c r="S4747" s="109"/>
    </row>
    <row r="4748" spans="16:19" ht="15.75" customHeight="1" x14ac:dyDescent="0.2">
      <c r="P4748" s="109"/>
      <c r="Q4748" s="109"/>
      <c r="S4748" s="109"/>
    </row>
    <row r="4749" spans="16:19" ht="15.75" customHeight="1" x14ac:dyDescent="0.2">
      <c r="P4749" s="109"/>
      <c r="Q4749" s="109"/>
      <c r="S4749" s="109"/>
    </row>
    <row r="4750" spans="16:19" ht="15.75" customHeight="1" x14ac:dyDescent="0.2">
      <c r="P4750" s="109"/>
      <c r="Q4750" s="109"/>
      <c r="S4750" s="109"/>
    </row>
    <row r="4751" spans="16:19" ht="15.75" customHeight="1" x14ac:dyDescent="0.2">
      <c r="P4751" s="109"/>
      <c r="Q4751" s="109"/>
      <c r="S4751" s="109"/>
    </row>
    <row r="4752" spans="16:19" ht="15.75" customHeight="1" x14ac:dyDescent="0.2">
      <c r="P4752" s="109"/>
      <c r="Q4752" s="109"/>
      <c r="S4752" s="109"/>
    </row>
    <row r="4753" spans="16:19" ht="15.75" customHeight="1" x14ac:dyDescent="0.2">
      <c r="P4753" s="109"/>
      <c r="Q4753" s="109"/>
      <c r="S4753" s="109"/>
    </row>
    <row r="4754" spans="16:19" ht="15.75" customHeight="1" x14ac:dyDescent="0.2">
      <c r="P4754" s="109"/>
      <c r="Q4754" s="109"/>
      <c r="S4754" s="109"/>
    </row>
    <row r="4755" spans="16:19" ht="15.75" customHeight="1" x14ac:dyDescent="0.2">
      <c r="P4755" s="109"/>
      <c r="Q4755" s="109"/>
      <c r="S4755" s="109"/>
    </row>
    <row r="4756" spans="16:19" ht="15.75" customHeight="1" x14ac:dyDescent="0.2">
      <c r="P4756" s="109"/>
      <c r="Q4756" s="109"/>
      <c r="S4756" s="109"/>
    </row>
    <row r="4757" spans="16:19" ht="15.75" customHeight="1" x14ac:dyDescent="0.2">
      <c r="P4757" s="109"/>
      <c r="Q4757" s="109"/>
      <c r="S4757" s="109"/>
    </row>
    <row r="4758" spans="16:19" ht="15.75" customHeight="1" x14ac:dyDescent="0.2">
      <c r="P4758" s="109"/>
      <c r="Q4758" s="109"/>
      <c r="S4758" s="109"/>
    </row>
    <row r="4759" spans="16:19" ht="15.75" customHeight="1" x14ac:dyDescent="0.2">
      <c r="P4759" s="109"/>
      <c r="Q4759" s="109"/>
      <c r="S4759" s="109"/>
    </row>
    <row r="4760" spans="16:19" ht="15.75" customHeight="1" x14ac:dyDescent="0.2">
      <c r="P4760" s="109"/>
      <c r="Q4760" s="109"/>
      <c r="S4760" s="109"/>
    </row>
    <row r="4761" spans="16:19" ht="15.75" customHeight="1" x14ac:dyDescent="0.2">
      <c r="P4761" s="109"/>
      <c r="Q4761" s="109"/>
      <c r="S4761" s="109"/>
    </row>
    <row r="4762" spans="16:19" ht="15.75" customHeight="1" x14ac:dyDescent="0.2">
      <c r="P4762" s="109"/>
      <c r="Q4762" s="109"/>
      <c r="S4762" s="109"/>
    </row>
    <row r="4763" spans="16:19" ht="15.75" customHeight="1" x14ac:dyDescent="0.2">
      <c r="P4763" s="109"/>
      <c r="Q4763" s="109"/>
      <c r="S4763" s="109"/>
    </row>
    <row r="4764" spans="16:19" ht="15.75" customHeight="1" x14ac:dyDescent="0.2">
      <c r="P4764" s="109"/>
      <c r="Q4764" s="109"/>
      <c r="S4764" s="109"/>
    </row>
    <row r="4765" spans="16:19" ht="15.75" customHeight="1" x14ac:dyDescent="0.2">
      <c r="P4765" s="109"/>
      <c r="Q4765" s="109"/>
      <c r="S4765" s="109"/>
    </row>
    <row r="4766" spans="16:19" ht="15.75" customHeight="1" x14ac:dyDescent="0.2">
      <c r="P4766" s="109"/>
      <c r="Q4766" s="109"/>
      <c r="S4766" s="109"/>
    </row>
    <row r="4767" spans="16:19" ht="15.75" customHeight="1" x14ac:dyDescent="0.2">
      <c r="P4767" s="109"/>
      <c r="Q4767" s="109"/>
      <c r="S4767" s="109"/>
    </row>
    <row r="4768" spans="16:19" ht="15.75" customHeight="1" x14ac:dyDescent="0.2">
      <c r="P4768" s="109"/>
      <c r="Q4768" s="109"/>
      <c r="S4768" s="109"/>
    </row>
    <row r="4769" spans="16:19" ht="15.75" customHeight="1" x14ac:dyDescent="0.2">
      <c r="P4769" s="109"/>
      <c r="Q4769" s="109"/>
      <c r="S4769" s="109"/>
    </row>
    <row r="4770" spans="16:19" ht="15.75" customHeight="1" x14ac:dyDescent="0.2">
      <c r="P4770" s="109"/>
      <c r="Q4770" s="109"/>
      <c r="S4770" s="109"/>
    </row>
    <row r="4771" spans="16:19" ht="15.75" customHeight="1" x14ac:dyDescent="0.2">
      <c r="P4771" s="109"/>
      <c r="Q4771" s="109"/>
      <c r="S4771" s="109"/>
    </row>
    <row r="4772" spans="16:19" ht="15.75" customHeight="1" x14ac:dyDescent="0.2">
      <c r="P4772" s="109"/>
      <c r="Q4772" s="109"/>
      <c r="S4772" s="109"/>
    </row>
    <row r="4773" spans="16:19" ht="15.75" customHeight="1" x14ac:dyDescent="0.2">
      <c r="P4773" s="109"/>
      <c r="Q4773" s="109"/>
      <c r="S4773" s="109"/>
    </row>
    <row r="4774" spans="16:19" ht="15.75" customHeight="1" x14ac:dyDescent="0.2">
      <c r="P4774" s="109"/>
      <c r="Q4774" s="109"/>
      <c r="S4774" s="109"/>
    </row>
    <row r="4775" spans="16:19" ht="15.75" customHeight="1" x14ac:dyDescent="0.2">
      <c r="P4775" s="109"/>
      <c r="Q4775" s="109"/>
      <c r="S4775" s="109"/>
    </row>
    <row r="4776" spans="16:19" ht="15.75" customHeight="1" x14ac:dyDescent="0.2">
      <c r="P4776" s="109"/>
      <c r="Q4776" s="109"/>
      <c r="S4776" s="109"/>
    </row>
    <row r="4777" spans="16:19" ht="15.75" customHeight="1" x14ac:dyDescent="0.2">
      <c r="P4777" s="109"/>
      <c r="Q4777" s="109"/>
      <c r="S4777" s="109"/>
    </row>
    <row r="4778" spans="16:19" ht="15.75" customHeight="1" x14ac:dyDescent="0.2">
      <c r="P4778" s="109"/>
      <c r="Q4778" s="109"/>
      <c r="S4778" s="109"/>
    </row>
    <row r="4779" spans="16:19" ht="15.75" customHeight="1" x14ac:dyDescent="0.2">
      <c r="P4779" s="109"/>
      <c r="Q4779" s="109"/>
      <c r="S4779" s="109"/>
    </row>
    <row r="4780" spans="16:19" ht="15.75" customHeight="1" x14ac:dyDescent="0.2">
      <c r="P4780" s="109"/>
      <c r="Q4780" s="109"/>
      <c r="S4780" s="109"/>
    </row>
    <row r="4781" spans="16:19" ht="15.75" customHeight="1" x14ac:dyDescent="0.2">
      <c r="P4781" s="109"/>
      <c r="Q4781" s="109"/>
      <c r="S4781" s="109"/>
    </row>
    <row r="4782" spans="16:19" ht="15.75" customHeight="1" x14ac:dyDescent="0.2">
      <c r="P4782" s="109"/>
      <c r="Q4782" s="109"/>
      <c r="S4782" s="109"/>
    </row>
    <row r="4783" spans="16:19" ht="15.75" customHeight="1" x14ac:dyDescent="0.2">
      <c r="P4783" s="109"/>
      <c r="Q4783" s="109"/>
      <c r="S4783" s="109"/>
    </row>
    <row r="4784" spans="16:19" ht="15.75" customHeight="1" x14ac:dyDescent="0.2">
      <c r="P4784" s="109"/>
      <c r="Q4784" s="109"/>
      <c r="S4784" s="109"/>
    </row>
    <row r="4785" spans="16:19" ht="15.75" customHeight="1" x14ac:dyDescent="0.2">
      <c r="P4785" s="109"/>
      <c r="Q4785" s="109"/>
      <c r="S4785" s="109"/>
    </row>
    <row r="4786" spans="16:19" ht="15.75" customHeight="1" x14ac:dyDescent="0.2">
      <c r="P4786" s="109"/>
      <c r="Q4786" s="109"/>
      <c r="S4786" s="109"/>
    </row>
    <row r="4787" spans="16:19" ht="15.75" customHeight="1" x14ac:dyDescent="0.2">
      <c r="P4787" s="109"/>
      <c r="Q4787" s="109"/>
      <c r="S4787" s="109"/>
    </row>
    <row r="4788" spans="16:19" ht="15.75" customHeight="1" x14ac:dyDescent="0.2">
      <c r="P4788" s="109"/>
      <c r="Q4788" s="109"/>
      <c r="S4788" s="109"/>
    </row>
    <row r="4789" spans="16:19" ht="15.75" customHeight="1" x14ac:dyDescent="0.2">
      <c r="P4789" s="109"/>
      <c r="Q4789" s="109"/>
      <c r="S4789" s="109"/>
    </row>
    <row r="4790" spans="16:19" ht="15.75" customHeight="1" x14ac:dyDescent="0.2">
      <c r="P4790" s="109"/>
      <c r="Q4790" s="109"/>
      <c r="S4790" s="109"/>
    </row>
    <row r="4791" spans="16:19" ht="15.75" customHeight="1" x14ac:dyDescent="0.2">
      <c r="P4791" s="109"/>
      <c r="Q4791" s="109"/>
      <c r="S4791" s="109"/>
    </row>
    <row r="4792" spans="16:19" ht="15.75" customHeight="1" x14ac:dyDescent="0.2">
      <c r="P4792" s="109"/>
      <c r="Q4792" s="109"/>
      <c r="S4792" s="109"/>
    </row>
    <row r="4793" spans="16:19" ht="15.75" customHeight="1" x14ac:dyDescent="0.2">
      <c r="P4793" s="109"/>
      <c r="Q4793" s="109"/>
      <c r="S4793" s="109"/>
    </row>
    <row r="4794" spans="16:19" ht="15.75" customHeight="1" x14ac:dyDescent="0.2">
      <c r="P4794" s="109"/>
      <c r="Q4794" s="109"/>
      <c r="S4794" s="109"/>
    </row>
    <row r="4795" spans="16:19" ht="15.75" customHeight="1" x14ac:dyDescent="0.2">
      <c r="P4795" s="109"/>
      <c r="Q4795" s="109"/>
      <c r="S4795" s="109"/>
    </row>
    <row r="4796" spans="16:19" ht="15.75" customHeight="1" x14ac:dyDescent="0.2">
      <c r="P4796" s="109"/>
      <c r="Q4796" s="109"/>
      <c r="S4796" s="109"/>
    </row>
    <row r="4797" spans="16:19" ht="15.75" customHeight="1" x14ac:dyDescent="0.2">
      <c r="P4797" s="109"/>
      <c r="Q4797" s="109"/>
      <c r="S4797" s="109"/>
    </row>
    <row r="4798" spans="16:19" ht="15.75" customHeight="1" x14ac:dyDescent="0.2">
      <c r="P4798" s="109"/>
      <c r="Q4798" s="109"/>
      <c r="S4798" s="109"/>
    </row>
    <row r="4799" spans="16:19" ht="15.75" customHeight="1" x14ac:dyDescent="0.2">
      <c r="P4799" s="109"/>
      <c r="Q4799" s="109"/>
      <c r="S4799" s="109"/>
    </row>
    <row r="4800" spans="16:19" ht="15.75" customHeight="1" x14ac:dyDescent="0.2">
      <c r="P4800" s="109"/>
      <c r="Q4800" s="109"/>
      <c r="S4800" s="109"/>
    </row>
    <row r="4801" spans="16:19" ht="15.75" customHeight="1" x14ac:dyDescent="0.2">
      <c r="P4801" s="109"/>
      <c r="Q4801" s="109"/>
      <c r="S4801" s="109"/>
    </row>
    <row r="4802" spans="16:19" ht="15.75" customHeight="1" x14ac:dyDescent="0.2">
      <c r="P4802" s="109"/>
      <c r="Q4802" s="109"/>
      <c r="S4802" s="109"/>
    </row>
    <row r="4803" spans="16:19" ht="15.75" customHeight="1" x14ac:dyDescent="0.2">
      <c r="P4803" s="109"/>
      <c r="Q4803" s="109"/>
      <c r="S4803" s="109"/>
    </row>
    <row r="4804" spans="16:19" ht="15.75" customHeight="1" x14ac:dyDescent="0.2">
      <c r="P4804" s="109"/>
      <c r="Q4804" s="109"/>
      <c r="S4804" s="109"/>
    </row>
    <row r="4805" spans="16:19" ht="15.75" customHeight="1" x14ac:dyDescent="0.2">
      <c r="P4805" s="109"/>
      <c r="Q4805" s="109"/>
      <c r="S4805" s="109"/>
    </row>
    <row r="4806" spans="16:19" ht="15.75" customHeight="1" x14ac:dyDescent="0.2">
      <c r="P4806" s="109"/>
      <c r="Q4806" s="109"/>
      <c r="S4806" s="109"/>
    </row>
    <row r="4807" spans="16:19" ht="15.75" customHeight="1" x14ac:dyDescent="0.2">
      <c r="P4807" s="109"/>
      <c r="Q4807" s="109"/>
      <c r="S4807" s="109"/>
    </row>
    <row r="4808" spans="16:19" ht="15.75" customHeight="1" x14ac:dyDescent="0.2">
      <c r="P4808" s="109"/>
      <c r="Q4808" s="109"/>
      <c r="S4808" s="109"/>
    </row>
    <row r="4809" spans="16:19" ht="15.75" customHeight="1" x14ac:dyDescent="0.2">
      <c r="P4809" s="109"/>
      <c r="Q4809" s="109"/>
      <c r="S4809" s="109"/>
    </row>
    <row r="4810" spans="16:19" ht="15.75" customHeight="1" x14ac:dyDescent="0.2">
      <c r="P4810" s="109"/>
      <c r="Q4810" s="109"/>
      <c r="S4810" s="109"/>
    </row>
    <row r="4811" spans="16:19" ht="15.75" customHeight="1" x14ac:dyDescent="0.2">
      <c r="P4811" s="109"/>
      <c r="Q4811" s="109"/>
      <c r="S4811" s="109"/>
    </row>
    <row r="4812" spans="16:19" ht="15.75" customHeight="1" x14ac:dyDescent="0.2">
      <c r="P4812" s="109"/>
      <c r="Q4812" s="109"/>
      <c r="S4812" s="109"/>
    </row>
    <row r="4813" spans="16:19" ht="15.75" customHeight="1" x14ac:dyDescent="0.2">
      <c r="P4813" s="109"/>
      <c r="Q4813" s="109"/>
      <c r="S4813" s="109"/>
    </row>
    <row r="4814" spans="16:19" ht="15.75" customHeight="1" x14ac:dyDescent="0.2">
      <c r="P4814" s="109"/>
      <c r="Q4814" s="109"/>
      <c r="S4814" s="109"/>
    </row>
    <row r="4815" spans="16:19" ht="15.75" customHeight="1" x14ac:dyDescent="0.2">
      <c r="P4815" s="109"/>
      <c r="Q4815" s="109"/>
      <c r="S4815" s="109"/>
    </row>
    <row r="4816" spans="16:19" ht="15.75" customHeight="1" x14ac:dyDescent="0.2">
      <c r="P4816" s="109"/>
      <c r="Q4816" s="109"/>
      <c r="S4816" s="109"/>
    </row>
    <row r="4817" spans="16:19" ht="15.75" customHeight="1" x14ac:dyDescent="0.2">
      <c r="P4817" s="109"/>
      <c r="Q4817" s="109"/>
      <c r="S4817" s="109"/>
    </row>
    <row r="4818" spans="16:19" ht="15.75" customHeight="1" x14ac:dyDescent="0.2">
      <c r="P4818" s="109"/>
      <c r="Q4818" s="109"/>
      <c r="S4818" s="109"/>
    </row>
    <row r="4819" spans="16:19" ht="15.75" customHeight="1" x14ac:dyDescent="0.2">
      <c r="P4819" s="109"/>
      <c r="Q4819" s="109"/>
      <c r="S4819" s="109"/>
    </row>
    <row r="4820" spans="16:19" ht="15.75" customHeight="1" x14ac:dyDescent="0.2">
      <c r="P4820" s="109"/>
      <c r="Q4820" s="109"/>
      <c r="S4820" s="109"/>
    </row>
    <row r="4821" spans="16:19" ht="15.75" customHeight="1" x14ac:dyDescent="0.2">
      <c r="P4821" s="109"/>
      <c r="Q4821" s="109"/>
      <c r="S4821" s="109"/>
    </row>
    <row r="4822" spans="16:19" ht="15.75" customHeight="1" x14ac:dyDescent="0.2">
      <c r="P4822" s="109"/>
      <c r="Q4822" s="109"/>
      <c r="S4822" s="109"/>
    </row>
    <row r="4823" spans="16:19" ht="15.75" customHeight="1" x14ac:dyDescent="0.2">
      <c r="P4823" s="109"/>
      <c r="Q4823" s="109"/>
      <c r="S4823" s="109"/>
    </row>
    <row r="4824" spans="16:19" ht="15.75" customHeight="1" x14ac:dyDescent="0.2">
      <c r="P4824" s="109"/>
      <c r="Q4824" s="109"/>
      <c r="S4824" s="109"/>
    </row>
    <row r="4825" spans="16:19" ht="15.75" customHeight="1" x14ac:dyDescent="0.2">
      <c r="P4825" s="109"/>
      <c r="Q4825" s="109"/>
      <c r="S4825" s="109"/>
    </row>
    <row r="4826" spans="16:19" ht="15.75" customHeight="1" x14ac:dyDescent="0.2">
      <c r="P4826" s="109"/>
      <c r="Q4826" s="109"/>
      <c r="S4826" s="109"/>
    </row>
    <row r="4827" spans="16:19" ht="15.75" customHeight="1" x14ac:dyDescent="0.2">
      <c r="P4827" s="109"/>
      <c r="Q4827" s="109"/>
      <c r="S4827" s="109"/>
    </row>
    <row r="4828" spans="16:19" ht="15.75" customHeight="1" x14ac:dyDescent="0.2">
      <c r="P4828" s="109"/>
      <c r="Q4828" s="109"/>
      <c r="S4828" s="109"/>
    </row>
    <row r="4829" spans="16:19" ht="15.75" customHeight="1" x14ac:dyDescent="0.2">
      <c r="P4829" s="109"/>
      <c r="Q4829" s="109"/>
      <c r="S4829" s="109"/>
    </row>
    <row r="4830" spans="16:19" ht="15.75" customHeight="1" x14ac:dyDescent="0.2">
      <c r="P4830" s="109"/>
      <c r="Q4830" s="109"/>
      <c r="S4830" s="109"/>
    </row>
    <row r="4831" spans="16:19" ht="15.75" customHeight="1" x14ac:dyDescent="0.2">
      <c r="P4831" s="109"/>
      <c r="Q4831" s="109"/>
      <c r="S4831" s="109"/>
    </row>
    <row r="4832" spans="16:19" ht="15.75" customHeight="1" x14ac:dyDescent="0.2">
      <c r="P4832" s="109"/>
      <c r="Q4832" s="109"/>
      <c r="S4832" s="109"/>
    </row>
    <row r="4833" spans="16:19" ht="15.75" customHeight="1" x14ac:dyDescent="0.2">
      <c r="P4833" s="109"/>
      <c r="Q4833" s="109"/>
      <c r="S4833" s="109"/>
    </row>
    <row r="4834" spans="16:19" ht="15.75" customHeight="1" x14ac:dyDescent="0.2">
      <c r="P4834" s="109"/>
      <c r="Q4834" s="109"/>
      <c r="S4834" s="109"/>
    </row>
    <row r="4835" spans="16:19" ht="15.75" customHeight="1" x14ac:dyDescent="0.2">
      <c r="P4835" s="109"/>
      <c r="Q4835" s="109"/>
      <c r="S4835" s="109"/>
    </row>
    <row r="4836" spans="16:19" ht="15.75" customHeight="1" x14ac:dyDescent="0.2">
      <c r="P4836" s="109"/>
      <c r="Q4836" s="109"/>
      <c r="S4836" s="109"/>
    </row>
    <row r="4837" spans="16:19" ht="15.75" customHeight="1" x14ac:dyDescent="0.2">
      <c r="P4837" s="109"/>
      <c r="Q4837" s="109"/>
      <c r="S4837" s="109"/>
    </row>
    <row r="4838" spans="16:19" ht="15.75" customHeight="1" x14ac:dyDescent="0.2">
      <c r="P4838" s="109"/>
      <c r="Q4838" s="109"/>
      <c r="S4838" s="109"/>
    </row>
    <row r="4839" spans="16:19" ht="15.75" customHeight="1" x14ac:dyDescent="0.2">
      <c r="P4839" s="109"/>
      <c r="Q4839" s="109"/>
      <c r="S4839" s="109"/>
    </row>
    <row r="4840" spans="16:19" ht="15.75" customHeight="1" x14ac:dyDescent="0.2">
      <c r="P4840" s="109"/>
      <c r="Q4840" s="109"/>
      <c r="S4840" s="109"/>
    </row>
    <row r="4841" spans="16:19" ht="15.75" customHeight="1" x14ac:dyDescent="0.2">
      <c r="P4841" s="109"/>
      <c r="Q4841" s="109"/>
      <c r="S4841" s="109"/>
    </row>
    <row r="4842" spans="16:19" ht="15.75" customHeight="1" x14ac:dyDescent="0.2">
      <c r="P4842" s="109"/>
      <c r="Q4842" s="109"/>
      <c r="S4842" s="109"/>
    </row>
    <row r="4843" spans="16:19" ht="15.75" customHeight="1" x14ac:dyDescent="0.2">
      <c r="P4843" s="109"/>
      <c r="Q4843" s="109"/>
      <c r="S4843" s="109"/>
    </row>
    <row r="4844" spans="16:19" ht="15.75" customHeight="1" x14ac:dyDescent="0.2">
      <c r="P4844" s="109"/>
      <c r="Q4844" s="109"/>
      <c r="S4844" s="109"/>
    </row>
    <row r="4845" spans="16:19" ht="15.75" customHeight="1" x14ac:dyDescent="0.2">
      <c r="P4845" s="109"/>
      <c r="Q4845" s="109"/>
      <c r="S4845" s="109"/>
    </row>
    <row r="4846" spans="16:19" ht="15.75" customHeight="1" x14ac:dyDescent="0.2">
      <c r="P4846" s="109"/>
      <c r="Q4846" s="109"/>
      <c r="S4846" s="109"/>
    </row>
    <row r="4847" spans="16:19" ht="15.75" customHeight="1" x14ac:dyDescent="0.2">
      <c r="P4847" s="109"/>
      <c r="Q4847" s="109"/>
      <c r="S4847" s="109"/>
    </row>
    <row r="4848" spans="16:19" ht="15.75" customHeight="1" x14ac:dyDescent="0.2">
      <c r="P4848" s="109"/>
      <c r="Q4848" s="109"/>
      <c r="S4848" s="109"/>
    </row>
    <row r="4849" spans="16:19" ht="15.75" customHeight="1" x14ac:dyDescent="0.2">
      <c r="P4849" s="109"/>
      <c r="Q4849" s="109"/>
      <c r="S4849" s="109"/>
    </row>
    <row r="4850" spans="16:19" ht="15.75" customHeight="1" x14ac:dyDescent="0.2">
      <c r="P4850" s="109"/>
      <c r="Q4850" s="109"/>
      <c r="S4850" s="109"/>
    </row>
    <row r="4851" spans="16:19" ht="15.75" customHeight="1" x14ac:dyDescent="0.2">
      <c r="P4851" s="109"/>
      <c r="Q4851" s="109"/>
      <c r="S4851" s="109"/>
    </row>
    <row r="4852" spans="16:19" ht="15.75" customHeight="1" x14ac:dyDescent="0.2">
      <c r="P4852" s="109"/>
      <c r="Q4852" s="109"/>
      <c r="S4852" s="109"/>
    </row>
    <row r="4853" spans="16:19" ht="15.75" customHeight="1" x14ac:dyDescent="0.2">
      <c r="P4853" s="109"/>
      <c r="Q4853" s="109"/>
      <c r="S4853" s="109"/>
    </row>
    <row r="4854" spans="16:19" ht="15.75" customHeight="1" x14ac:dyDescent="0.2">
      <c r="P4854" s="109"/>
      <c r="Q4854" s="109"/>
      <c r="S4854" s="109"/>
    </row>
    <row r="4855" spans="16:19" ht="15.75" customHeight="1" x14ac:dyDescent="0.2">
      <c r="P4855" s="109"/>
      <c r="Q4855" s="109"/>
      <c r="S4855" s="109"/>
    </row>
    <row r="4856" spans="16:19" ht="15.75" customHeight="1" x14ac:dyDescent="0.2">
      <c r="P4856" s="109"/>
      <c r="Q4856" s="109"/>
      <c r="S4856" s="109"/>
    </row>
    <row r="4857" spans="16:19" ht="15.75" customHeight="1" x14ac:dyDescent="0.2">
      <c r="P4857" s="109"/>
      <c r="Q4857" s="109"/>
      <c r="S4857" s="109"/>
    </row>
    <row r="4858" spans="16:19" ht="15.75" customHeight="1" x14ac:dyDescent="0.2">
      <c r="P4858" s="109"/>
      <c r="Q4858" s="109"/>
      <c r="S4858" s="109"/>
    </row>
    <row r="4859" spans="16:19" ht="15.75" customHeight="1" x14ac:dyDescent="0.2">
      <c r="P4859" s="109"/>
      <c r="Q4859" s="109"/>
      <c r="S4859" s="109"/>
    </row>
    <row r="4860" spans="16:19" ht="15.75" customHeight="1" x14ac:dyDescent="0.2">
      <c r="P4860" s="109"/>
      <c r="Q4860" s="109"/>
      <c r="S4860" s="109"/>
    </row>
    <row r="4861" spans="16:19" ht="15.75" customHeight="1" x14ac:dyDescent="0.2">
      <c r="P4861" s="109"/>
      <c r="Q4861" s="109"/>
      <c r="S4861" s="109"/>
    </row>
    <row r="4862" spans="16:19" ht="15.75" customHeight="1" x14ac:dyDescent="0.2">
      <c r="P4862" s="109"/>
      <c r="Q4862" s="109"/>
      <c r="S4862" s="109"/>
    </row>
    <row r="4863" spans="16:19" ht="15.75" customHeight="1" x14ac:dyDescent="0.2">
      <c r="P4863" s="109"/>
      <c r="Q4863" s="109"/>
      <c r="S4863" s="109"/>
    </row>
    <row r="4864" spans="16:19" ht="15.75" customHeight="1" x14ac:dyDescent="0.2">
      <c r="P4864" s="109"/>
      <c r="Q4864" s="109"/>
      <c r="S4864" s="109"/>
    </row>
    <row r="4865" spans="16:19" ht="15.75" customHeight="1" x14ac:dyDescent="0.2">
      <c r="P4865" s="109"/>
      <c r="Q4865" s="109"/>
      <c r="S4865" s="109"/>
    </row>
    <row r="4866" spans="16:19" ht="15.75" customHeight="1" x14ac:dyDescent="0.2">
      <c r="P4866" s="109"/>
      <c r="Q4866" s="109"/>
      <c r="S4866" s="109"/>
    </row>
    <row r="4867" spans="16:19" ht="15.75" customHeight="1" x14ac:dyDescent="0.2">
      <c r="P4867" s="109"/>
      <c r="Q4867" s="109"/>
      <c r="S4867" s="109"/>
    </row>
    <row r="4868" spans="16:19" ht="15.75" customHeight="1" x14ac:dyDescent="0.2">
      <c r="P4868" s="109"/>
      <c r="Q4868" s="109"/>
      <c r="S4868" s="109"/>
    </row>
    <row r="4869" spans="16:19" ht="15.75" customHeight="1" x14ac:dyDescent="0.2">
      <c r="P4869" s="109"/>
      <c r="Q4869" s="109"/>
      <c r="S4869" s="109"/>
    </row>
    <row r="4870" spans="16:19" ht="15.75" customHeight="1" x14ac:dyDescent="0.2">
      <c r="P4870" s="109"/>
      <c r="Q4870" s="109"/>
      <c r="S4870" s="109"/>
    </row>
    <row r="4871" spans="16:19" ht="15.75" customHeight="1" x14ac:dyDescent="0.2">
      <c r="P4871" s="109"/>
      <c r="Q4871" s="109"/>
      <c r="S4871" s="109"/>
    </row>
    <row r="4872" spans="16:19" ht="15.75" customHeight="1" x14ac:dyDescent="0.2">
      <c r="P4872" s="109"/>
      <c r="Q4872" s="109"/>
      <c r="S4872" s="109"/>
    </row>
    <row r="4873" spans="16:19" ht="15.75" customHeight="1" x14ac:dyDescent="0.2">
      <c r="P4873" s="109"/>
      <c r="Q4873" s="109"/>
      <c r="S4873" s="109"/>
    </row>
    <row r="4874" spans="16:19" ht="15.75" customHeight="1" x14ac:dyDescent="0.2">
      <c r="P4874" s="109"/>
      <c r="Q4874" s="109"/>
      <c r="S4874" s="109"/>
    </row>
    <row r="4875" spans="16:19" ht="15.75" customHeight="1" x14ac:dyDescent="0.2">
      <c r="P4875" s="109"/>
      <c r="Q4875" s="109"/>
      <c r="S4875" s="109"/>
    </row>
    <row r="4876" spans="16:19" ht="15.75" customHeight="1" x14ac:dyDescent="0.2">
      <c r="P4876" s="109"/>
      <c r="Q4876" s="109"/>
      <c r="S4876" s="109"/>
    </row>
    <row r="4877" spans="16:19" ht="15.75" customHeight="1" x14ac:dyDescent="0.2">
      <c r="P4877" s="109"/>
      <c r="Q4877" s="109"/>
      <c r="S4877" s="109"/>
    </row>
    <row r="4878" spans="16:19" ht="15.75" customHeight="1" x14ac:dyDescent="0.2">
      <c r="P4878" s="109"/>
      <c r="Q4878" s="109"/>
      <c r="S4878" s="109"/>
    </row>
    <row r="4879" spans="16:19" ht="15.75" customHeight="1" x14ac:dyDescent="0.2">
      <c r="P4879" s="109"/>
      <c r="Q4879" s="109"/>
      <c r="S4879" s="109"/>
    </row>
    <row r="4880" spans="16:19" ht="15.75" customHeight="1" x14ac:dyDescent="0.2">
      <c r="P4880" s="109"/>
      <c r="Q4880" s="109"/>
      <c r="S4880" s="109"/>
    </row>
    <row r="4881" spans="16:19" ht="15.75" customHeight="1" x14ac:dyDescent="0.2">
      <c r="P4881" s="109"/>
      <c r="Q4881" s="109"/>
      <c r="S4881" s="109"/>
    </row>
    <row r="4882" spans="16:19" ht="15.75" customHeight="1" x14ac:dyDescent="0.2">
      <c r="P4882" s="109"/>
      <c r="Q4882" s="109"/>
      <c r="S4882" s="109"/>
    </row>
    <row r="4883" spans="16:19" ht="15.75" customHeight="1" x14ac:dyDescent="0.2">
      <c r="P4883" s="109"/>
      <c r="Q4883" s="109"/>
      <c r="S4883" s="109"/>
    </row>
    <row r="4884" spans="16:19" ht="15.75" customHeight="1" x14ac:dyDescent="0.2">
      <c r="P4884" s="109"/>
      <c r="Q4884" s="109"/>
      <c r="S4884" s="109"/>
    </row>
    <row r="4885" spans="16:19" ht="15.75" customHeight="1" x14ac:dyDescent="0.2">
      <c r="P4885" s="109"/>
      <c r="Q4885" s="109"/>
      <c r="S4885" s="109"/>
    </row>
    <row r="4886" spans="16:19" ht="15.75" customHeight="1" x14ac:dyDescent="0.2">
      <c r="P4886" s="109"/>
      <c r="Q4886" s="109"/>
      <c r="S4886" s="109"/>
    </row>
    <row r="4887" spans="16:19" ht="15.75" customHeight="1" x14ac:dyDescent="0.2">
      <c r="P4887" s="109"/>
      <c r="Q4887" s="109"/>
      <c r="S4887" s="109"/>
    </row>
    <row r="4888" spans="16:19" ht="15.75" customHeight="1" x14ac:dyDescent="0.2">
      <c r="P4888" s="109"/>
      <c r="Q4888" s="109"/>
      <c r="S4888" s="109"/>
    </row>
    <row r="4889" spans="16:19" ht="15.75" customHeight="1" x14ac:dyDescent="0.2">
      <c r="P4889" s="109"/>
      <c r="Q4889" s="109"/>
      <c r="S4889" s="109"/>
    </row>
    <row r="4890" spans="16:19" ht="15.75" customHeight="1" x14ac:dyDescent="0.2">
      <c r="P4890" s="109"/>
      <c r="Q4890" s="109"/>
      <c r="S4890" s="109"/>
    </row>
    <row r="4891" spans="16:19" ht="15.75" customHeight="1" x14ac:dyDescent="0.2">
      <c r="P4891" s="109"/>
      <c r="Q4891" s="109"/>
      <c r="S4891" s="109"/>
    </row>
    <row r="4892" spans="16:19" ht="15.75" customHeight="1" x14ac:dyDescent="0.2">
      <c r="P4892" s="109"/>
      <c r="Q4892" s="109"/>
      <c r="S4892" s="109"/>
    </row>
    <row r="4893" spans="16:19" ht="15.75" customHeight="1" x14ac:dyDescent="0.2">
      <c r="P4893" s="109"/>
      <c r="Q4893" s="109"/>
      <c r="S4893" s="109"/>
    </row>
    <row r="4894" spans="16:19" ht="15.75" customHeight="1" x14ac:dyDescent="0.2">
      <c r="P4894" s="109"/>
      <c r="Q4894" s="109"/>
      <c r="S4894" s="109"/>
    </row>
    <row r="4895" spans="16:19" ht="15.75" customHeight="1" x14ac:dyDescent="0.2">
      <c r="P4895" s="109"/>
      <c r="Q4895" s="109"/>
      <c r="S4895" s="109"/>
    </row>
    <row r="4896" spans="16:19" ht="15.75" customHeight="1" x14ac:dyDescent="0.2">
      <c r="P4896" s="109"/>
      <c r="Q4896" s="109"/>
      <c r="S4896" s="109"/>
    </row>
    <row r="4897" spans="16:19" ht="15.75" customHeight="1" x14ac:dyDescent="0.2">
      <c r="P4897" s="109"/>
      <c r="Q4897" s="109"/>
      <c r="S4897" s="109"/>
    </row>
    <row r="4898" spans="16:19" ht="15.75" customHeight="1" x14ac:dyDescent="0.2">
      <c r="P4898" s="109"/>
      <c r="Q4898" s="109"/>
      <c r="S4898" s="109"/>
    </row>
    <row r="4899" spans="16:19" ht="15.75" customHeight="1" x14ac:dyDescent="0.2">
      <c r="P4899" s="109"/>
      <c r="Q4899" s="109"/>
      <c r="S4899" s="109"/>
    </row>
    <row r="4900" spans="16:19" ht="15.75" customHeight="1" x14ac:dyDescent="0.2">
      <c r="P4900" s="109"/>
      <c r="Q4900" s="109"/>
      <c r="S4900" s="109"/>
    </row>
    <row r="4901" spans="16:19" ht="15.75" customHeight="1" x14ac:dyDescent="0.2">
      <c r="P4901" s="109"/>
      <c r="Q4901" s="109"/>
      <c r="S4901" s="109"/>
    </row>
    <row r="4902" spans="16:19" ht="15.75" customHeight="1" x14ac:dyDescent="0.2">
      <c r="P4902" s="109"/>
      <c r="Q4902" s="109"/>
      <c r="S4902" s="109"/>
    </row>
    <row r="4903" spans="16:19" ht="15.75" customHeight="1" x14ac:dyDescent="0.2">
      <c r="P4903" s="109"/>
      <c r="Q4903" s="109"/>
      <c r="S4903" s="109"/>
    </row>
    <row r="4904" spans="16:19" ht="15.75" customHeight="1" x14ac:dyDescent="0.2">
      <c r="P4904" s="109"/>
      <c r="Q4904" s="109"/>
      <c r="S4904" s="109"/>
    </row>
    <row r="4905" spans="16:19" ht="15.75" customHeight="1" x14ac:dyDescent="0.2">
      <c r="P4905" s="109"/>
      <c r="Q4905" s="109"/>
      <c r="S4905" s="109"/>
    </row>
    <row r="4906" spans="16:19" ht="15.75" customHeight="1" x14ac:dyDescent="0.2">
      <c r="P4906" s="109"/>
      <c r="Q4906" s="109"/>
      <c r="S4906" s="109"/>
    </row>
    <row r="4907" spans="16:19" ht="15.75" customHeight="1" x14ac:dyDescent="0.2">
      <c r="P4907" s="109"/>
      <c r="Q4907" s="109"/>
      <c r="S4907" s="109"/>
    </row>
    <row r="4908" spans="16:19" ht="15.75" customHeight="1" x14ac:dyDescent="0.2">
      <c r="P4908" s="109"/>
      <c r="Q4908" s="109"/>
      <c r="S4908" s="109"/>
    </row>
    <row r="4909" spans="16:19" ht="15.75" customHeight="1" x14ac:dyDescent="0.2">
      <c r="P4909" s="109"/>
      <c r="Q4909" s="109"/>
      <c r="S4909" s="109"/>
    </row>
    <row r="4910" spans="16:19" ht="15.75" customHeight="1" x14ac:dyDescent="0.2">
      <c r="P4910" s="109"/>
      <c r="Q4910" s="109"/>
      <c r="S4910" s="109"/>
    </row>
    <row r="4911" spans="16:19" ht="15.75" customHeight="1" x14ac:dyDescent="0.2">
      <c r="P4911" s="109"/>
      <c r="Q4911" s="109"/>
      <c r="S4911" s="109"/>
    </row>
    <row r="4912" spans="16:19" ht="15.75" customHeight="1" x14ac:dyDescent="0.2">
      <c r="P4912" s="109"/>
      <c r="Q4912" s="109"/>
      <c r="S4912" s="109"/>
    </row>
    <row r="4913" spans="16:19" ht="15.75" customHeight="1" x14ac:dyDescent="0.2">
      <c r="P4913" s="109"/>
      <c r="Q4913" s="109"/>
      <c r="S4913" s="109"/>
    </row>
    <row r="4914" spans="16:19" ht="15.75" customHeight="1" x14ac:dyDescent="0.2">
      <c r="P4914" s="109"/>
      <c r="Q4914" s="109"/>
      <c r="S4914" s="109"/>
    </row>
    <row r="4915" spans="16:19" ht="15.75" customHeight="1" x14ac:dyDescent="0.2">
      <c r="P4915" s="109"/>
      <c r="Q4915" s="109"/>
      <c r="S4915" s="109"/>
    </row>
    <row r="4916" spans="16:19" ht="15.75" customHeight="1" x14ac:dyDescent="0.2">
      <c r="P4916" s="109"/>
      <c r="Q4916" s="109"/>
      <c r="S4916" s="109"/>
    </row>
    <row r="4917" spans="16:19" ht="15.75" customHeight="1" x14ac:dyDescent="0.2">
      <c r="P4917" s="109"/>
      <c r="Q4917" s="109"/>
      <c r="S4917" s="109"/>
    </row>
    <row r="4918" spans="16:19" ht="15.75" customHeight="1" x14ac:dyDescent="0.2">
      <c r="P4918" s="109"/>
      <c r="Q4918" s="109"/>
      <c r="S4918" s="109"/>
    </row>
    <row r="4919" spans="16:19" ht="15.75" customHeight="1" x14ac:dyDescent="0.2">
      <c r="P4919" s="109"/>
      <c r="Q4919" s="109"/>
      <c r="S4919" s="109"/>
    </row>
    <row r="4920" spans="16:19" ht="15.75" customHeight="1" x14ac:dyDescent="0.2">
      <c r="P4920" s="109"/>
      <c r="Q4920" s="109"/>
      <c r="S4920" s="109"/>
    </row>
    <row r="4921" spans="16:19" ht="15.75" customHeight="1" x14ac:dyDescent="0.2">
      <c r="P4921" s="109"/>
      <c r="Q4921" s="109"/>
      <c r="S4921" s="109"/>
    </row>
    <row r="4922" spans="16:19" ht="15.75" customHeight="1" x14ac:dyDescent="0.2">
      <c r="P4922" s="109"/>
      <c r="Q4922" s="109"/>
      <c r="S4922" s="109"/>
    </row>
    <row r="4923" spans="16:19" ht="15.75" customHeight="1" x14ac:dyDescent="0.2">
      <c r="P4923" s="109"/>
      <c r="Q4923" s="109"/>
      <c r="S4923" s="109"/>
    </row>
    <row r="4924" spans="16:19" ht="15.75" customHeight="1" x14ac:dyDescent="0.2">
      <c r="P4924" s="109"/>
      <c r="Q4924" s="109"/>
      <c r="S4924" s="109"/>
    </row>
    <row r="4925" spans="16:19" ht="15.75" customHeight="1" x14ac:dyDescent="0.2">
      <c r="P4925" s="109"/>
      <c r="Q4925" s="109"/>
      <c r="S4925" s="109"/>
    </row>
    <row r="4926" spans="16:19" ht="15.75" customHeight="1" x14ac:dyDescent="0.2">
      <c r="P4926" s="109"/>
      <c r="Q4926" s="109"/>
      <c r="S4926" s="109"/>
    </row>
    <row r="4927" spans="16:19" ht="15.75" customHeight="1" x14ac:dyDescent="0.2">
      <c r="P4927" s="109"/>
      <c r="Q4927" s="109"/>
      <c r="S4927" s="109"/>
    </row>
    <row r="4928" spans="16:19" ht="15.75" customHeight="1" x14ac:dyDescent="0.2">
      <c r="P4928" s="109"/>
      <c r="Q4928" s="109"/>
      <c r="S4928" s="109"/>
    </row>
    <row r="4929" spans="16:19" ht="15.75" customHeight="1" x14ac:dyDescent="0.2">
      <c r="P4929" s="109"/>
      <c r="Q4929" s="109"/>
      <c r="S4929" s="109"/>
    </row>
    <row r="4930" spans="16:19" ht="15.75" customHeight="1" x14ac:dyDescent="0.2">
      <c r="P4930" s="109"/>
      <c r="Q4930" s="109"/>
      <c r="S4930" s="109"/>
    </row>
    <row r="4931" spans="16:19" ht="15.75" customHeight="1" x14ac:dyDescent="0.2">
      <c r="P4931" s="109"/>
      <c r="Q4931" s="109"/>
      <c r="S4931" s="109"/>
    </row>
    <row r="4932" spans="16:19" ht="15.75" customHeight="1" x14ac:dyDescent="0.2">
      <c r="P4932" s="109"/>
      <c r="Q4932" s="109"/>
      <c r="S4932" s="109"/>
    </row>
    <row r="4933" spans="16:19" ht="15.75" customHeight="1" x14ac:dyDescent="0.2">
      <c r="P4933" s="109"/>
      <c r="Q4933" s="109"/>
      <c r="S4933" s="109"/>
    </row>
    <row r="4934" spans="16:19" ht="15.75" customHeight="1" x14ac:dyDescent="0.2">
      <c r="P4934" s="109"/>
      <c r="Q4934" s="109"/>
      <c r="S4934" s="109"/>
    </row>
    <row r="4935" spans="16:19" ht="15.75" customHeight="1" x14ac:dyDescent="0.2">
      <c r="P4935" s="109"/>
      <c r="Q4935" s="109"/>
      <c r="S4935" s="109"/>
    </row>
    <row r="4936" spans="16:19" ht="15.75" customHeight="1" x14ac:dyDescent="0.2">
      <c r="P4936" s="109"/>
      <c r="Q4936" s="109"/>
      <c r="S4936" s="109"/>
    </row>
    <row r="4937" spans="16:19" ht="15.75" customHeight="1" x14ac:dyDescent="0.2">
      <c r="P4937" s="109"/>
      <c r="Q4937" s="109"/>
      <c r="S4937" s="109"/>
    </row>
    <row r="4938" spans="16:19" ht="15.75" customHeight="1" x14ac:dyDescent="0.2">
      <c r="P4938" s="109"/>
      <c r="Q4938" s="109"/>
      <c r="S4938" s="109"/>
    </row>
    <row r="4939" spans="16:19" ht="15.75" customHeight="1" x14ac:dyDescent="0.2">
      <c r="P4939" s="109"/>
      <c r="Q4939" s="109"/>
      <c r="S4939" s="109"/>
    </row>
    <row r="4940" spans="16:19" ht="15.75" customHeight="1" x14ac:dyDescent="0.2">
      <c r="P4940" s="109"/>
      <c r="Q4940" s="109"/>
      <c r="S4940" s="109"/>
    </row>
    <row r="4941" spans="16:19" ht="15.75" customHeight="1" x14ac:dyDescent="0.2">
      <c r="P4941" s="109"/>
      <c r="Q4941" s="109"/>
      <c r="S4941" s="109"/>
    </row>
    <row r="4942" spans="16:19" ht="15.75" customHeight="1" x14ac:dyDescent="0.2">
      <c r="P4942" s="109"/>
      <c r="Q4942" s="109"/>
      <c r="S4942" s="109"/>
    </row>
    <row r="4943" spans="16:19" ht="15.75" customHeight="1" x14ac:dyDescent="0.2">
      <c r="P4943" s="109"/>
      <c r="Q4943" s="109"/>
      <c r="S4943" s="109"/>
    </row>
    <row r="4944" spans="16:19" ht="15.75" customHeight="1" x14ac:dyDescent="0.2">
      <c r="P4944" s="109"/>
      <c r="Q4944" s="109"/>
      <c r="S4944" s="109"/>
    </row>
    <row r="4945" spans="16:19" ht="15.75" customHeight="1" x14ac:dyDescent="0.2">
      <c r="P4945" s="109"/>
      <c r="Q4945" s="109"/>
      <c r="S4945" s="109"/>
    </row>
    <row r="4946" spans="16:19" ht="15.75" customHeight="1" x14ac:dyDescent="0.2">
      <c r="P4946" s="109"/>
      <c r="Q4946" s="109"/>
      <c r="S4946" s="109"/>
    </row>
    <row r="4947" spans="16:19" ht="15.75" customHeight="1" x14ac:dyDescent="0.2">
      <c r="P4947" s="109"/>
      <c r="Q4947" s="109"/>
      <c r="S4947" s="109"/>
    </row>
    <row r="4948" spans="16:19" ht="15.75" customHeight="1" x14ac:dyDescent="0.2">
      <c r="P4948" s="109"/>
      <c r="Q4948" s="109"/>
      <c r="S4948" s="109"/>
    </row>
    <row r="4949" spans="16:19" ht="15.75" customHeight="1" x14ac:dyDescent="0.2">
      <c r="P4949" s="109"/>
      <c r="Q4949" s="109"/>
      <c r="S4949" s="109"/>
    </row>
    <row r="4950" spans="16:19" ht="15.75" customHeight="1" x14ac:dyDescent="0.2">
      <c r="P4950" s="109"/>
      <c r="Q4950" s="109"/>
      <c r="S4950" s="109"/>
    </row>
    <row r="4951" spans="16:19" ht="15.75" customHeight="1" x14ac:dyDescent="0.2">
      <c r="P4951" s="109"/>
      <c r="Q4951" s="109"/>
      <c r="S4951" s="109"/>
    </row>
    <row r="4952" spans="16:19" ht="15.75" customHeight="1" x14ac:dyDescent="0.2">
      <c r="P4952" s="109"/>
      <c r="Q4952" s="109"/>
      <c r="S4952" s="109"/>
    </row>
    <row r="4953" spans="16:19" ht="15.75" customHeight="1" x14ac:dyDescent="0.2">
      <c r="P4953" s="109"/>
      <c r="Q4953" s="109"/>
      <c r="S4953" s="109"/>
    </row>
    <row r="4954" spans="16:19" ht="15.75" customHeight="1" x14ac:dyDescent="0.2">
      <c r="P4954" s="109"/>
      <c r="Q4954" s="109"/>
      <c r="S4954" s="109"/>
    </row>
    <row r="4955" spans="16:19" ht="15.75" customHeight="1" x14ac:dyDescent="0.2">
      <c r="P4955" s="109"/>
      <c r="Q4955" s="109"/>
      <c r="S4955" s="109"/>
    </row>
    <row r="4956" spans="16:19" ht="15.75" customHeight="1" x14ac:dyDescent="0.2">
      <c r="P4956" s="109"/>
      <c r="Q4956" s="109"/>
      <c r="S4956" s="109"/>
    </row>
    <row r="4957" spans="16:19" ht="15.75" customHeight="1" x14ac:dyDescent="0.2">
      <c r="P4957" s="109"/>
      <c r="Q4957" s="109"/>
      <c r="S4957" s="109"/>
    </row>
    <row r="4958" spans="16:19" ht="15.75" customHeight="1" x14ac:dyDescent="0.2">
      <c r="P4958" s="109"/>
      <c r="Q4958" s="109"/>
      <c r="S4958" s="109"/>
    </row>
    <row r="4959" spans="16:19" ht="15.75" customHeight="1" x14ac:dyDescent="0.2">
      <c r="P4959" s="109"/>
      <c r="Q4959" s="109"/>
      <c r="S4959" s="109"/>
    </row>
    <row r="4960" spans="16:19" ht="15.75" customHeight="1" x14ac:dyDescent="0.2">
      <c r="P4960" s="109"/>
      <c r="Q4960" s="109"/>
      <c r="S4960" s="109"/>
    </row>
    <row r="4961" spans="16:19" ht="15.75" customHeight="1" x14ac:dyDescent="0.2">
      <c r="P4961" s="109"/>
      <c r="Q4961" s="109"/>
      <c r="S4961" s="109"/>
    </row>
    <row r="4962" spans="16:19" ht="15.75" customHeight="1" x14ac:dyDescent="0.2">
      <c r="P4962" s="109"/>
      <c r="Q4962" s="109"/>
      <c r="S4962" s="109"/>
    </row>
    <row r="4963" spans="16:19" ht="15.75" customHeight="1" x14ac:dyDescent="0.2">
      <c r="P4963" s="109"/>
      <c r="Q4963" s="109"/>
      <c r="S4963" s="109"/>
    </row>
    <row r="4964" spans="16:19" ht="15.75" customHeight="1" x14ac:dyDescent="0.2">
      <c r="P4964" s="109"/>
      <c r="Q4964" s="109"/>
      <c r="S4964" s="109"/>
    </row>
    <row r="4965" spans="16:19" ht="15.75" customHeight="1" x14ac:dyDescent="0.2">
      <c r="P4965" s="109"/>
      <c r="Q4965" s="109"/>
      <c r="S4965" s="109"/>
    </row>
    <row r="4966" spans="16:19" ht="15.75" customHeight="1" x14ac:dyDescent="0.2">
      <c r="P4966" s="109"/>
      <c r="Q4966" s="109"/>
      <c r="S4966" s="109"/>
    </row>
    <row r="4967" spans="16:19" ht="15.75" customHeight="1" x14ac:dyDescent="0.2">
      <c r="P4967" s="109"/>
      <c r="Q4967" s="109"/>
      <c r="S4967" s="109"/>
    </row>
    <row r="4968" spans="16:19" ht="15.75" customHeight="1" x14ac:dyDescent="0.2">
      <c r="P4968" s="109"/>
      <c r="Q4968" s="109"/>
      <c r="S4968" s="109"/>
    </row>
    <row r="4969" spans="16:19" ht="15.75" customHeight="1" x14ac:dyDescent="0.2">
      <c r="P4969" s="109"/>
      <c r="Q4969" s="109"/>
      <c r="S4969" s="109"/>
    </row>
    <row r="4970" spans="16:19" ht="15.75" customHeight="1" x14ac:dyDescent="0.2">
      <c r="P4970" s="109"/>
      <c r="Q4970" s="109"/>
      <c r="S4970" s="109"/>
    </row>
    <row r="4971" spans="16:19" ht="15.75" customHeight="1" x14ac:dyDescent="0.2">
      <c r="P4971" s="109"/>
      <c r="Q4971" s="109"/>
      <c r="S4971" s="109"/>
    </row>
    <row r="4972" spans="16:19" ht="15.75" customHeight="1" x14ac:dyDescent="0.2">
      <c r="P4972" s="109"/>
      <c r="Q4972" s="109"/>
      <c r="S4972" s="109"/>
    </row>
    <row r="4973" spans="16:19" ht="15.75" customHeight="1" x14ac:dyDescent="0.2">
      <c r="P4973" s="109"/>
      <c r="Q4973" s="109"/>
      <c r="S4973" s="109"/>
    </row>
    <row r="4974" spans="16:19" ht="15.75" customHeight="1" x14ac:dyDescent="0.2">
      <c r="P4974" s="109"/>
      <c r="Q4974" s="109"/>
      <c r="S4974" s="109"/>
    </row>
    <row r="4975" spans="16:19" ht="15.75" customHeight="1" x14ac:dyDescent="0.2">
      <c r="P4975" s="109"/>
      <c r="Q4975" s="109"/>
      <c r="S4975" s="109"/>
    </row>
    <row r="4976" spans="16:19" ht="15.75" customHeight="1" x14ac:dyDescent="0.2">
      <c r="P4976" s="109"/>
      <c r="Q4976" s="109"/>
      <c r="S4976" s="109"/>
    </row>
    <row r="4977" spans="16:19" ht="15.75" customHeight="1" x14ac:dyDescent="0.2">
      <c r="P4977" s="109"/>
      <c r="Q4977" s="109"/>
      <c r="S4977" s="109"/>
    </row>
    <row r="4978" spans="16:19" ht="15.75" customHeight="1" x14ac:dyDescent="0.2">
      <c r="P4978" s="109"/>
      <c r="Q4978" s="109"/>
      <c r="S4978" s="109"/>
    </row>
    <row r="4979" spans="16:19" ht="15.75" customHeight="1" x14ac:dyDescent="0.2">
      <c r="P4979" s="109"/>
      <c r="Q4979" s="109"/>
      <c r="S4979" s="109"/>
    </row>
    <row r="4980" spans="16:19" ht="15.75" customHeight="1" x14ac:dyDescent="0.2">
      <c r="P4980" s="109"/>
      <c r="Q4980" s="109"/>
      <c r="S4980" s="109"/>
    </row>
    <row r="4981" spans="16:19" ht="15.75" customHeight="1" x14ac:dyDescent="0.2">
      <c r="P4981" s="109"/>
      <c r="Q4981" s="109"/>
      <c r="S4981" s="109"/>
    </row>
    <row r="4982" spans="16:19" ht="15.75" customHeight="1" x14ac:dyDescent="0.2">
      <c r="P4982" s="109"/>
      <c r="Q4982" s="109"/>
      <c r="S4982" s="109"/>
    </row>
    <row r="4983" spans="16:19" ht="15.75" customHeight="1" x14ac:dyDescent="0.2">
      <c r="P4983" s="109"/>
      <c r="Q4983" s="109"/>
      <c r="S4983" s="109"/>
    </row>
    <row r="4984" spans="16:19" ht="15.75" customHeight="1" x14ac:dyDescent="0.2">
      <c r="P4984" s="109"/>
      <c r="Q4984" s="109"/>
      <c r="S4984" s="109"/>
    </row>
    <row r="4985" spans="16:19" ht="15.75" customHeight="1" x14ac:dyDescent="0.2">
      <c r="P4985" s="109"/>
      <c r="Q4985" s="109"/>
      <c r="S4985" s="109"/>
    </row>
    <row r="4986" spans="16:19" ht="15.75" customHeight="1" x14ac:dyDescent="0.2">
      <c r="P4986" s="109"/>
      <c r="Q4986" s="109"/>
      <c r="S4986" s="109"/>
    </row>
    <row r="4987" spans="16:19" ht="15.75" customHeight="1" x14ac:dyDescent="0.2">
      <c r="P4987" s="109"/>
      <c r="Q4987" s="109"/>
      <c r="S4987" s="109"/>
    </row>
    <row r="4988" spans="16:19" ht="15.75" customHeight="1" x14ac:dyDescent="0.2">
      <c r="P4988" s="109"/>
      <c r="Q4988" s="109"/>
      <c r="S4988" s="109"/>
    </row>
    <row r="4989" spans="16:19" ht="15.75" customHeight="1" x14ac:dyDescent="0.2">
      <c r="P4989" s="109"/>
      <c r="Q4989" s="109"/>
      <c r="S4989" s="109"/>
    </row>
    <row r="4990" spans="16:19" ht="15.75" customHeight="1" x14ac:dyDescent="0.2">
      <c r="P4990" s="109"/>
      <c r="Q4990" s="109"/>
      <c r="S4990" s="109"/>
    </row>
    <row r="4991" spans="16:19" ht="15.75" customHeight="1" x14ac:dyDescent="0.2">
      <c r="P4991" s="109"/>
      <c r="Q4991" s="109"/>
      <c r="S4991" s="109"/>
    </row>
    <row r="4992" spans="16:19" ht="15.75" customHeight="1" x14ac:dyDescent="0.2">
      <c r="P4992" s="109"/>
      <c r="Q4992" s="109"/>
      <c r="S4992" s="109"/>
    </row>
    <row r="4993" spans="16:19" ht="15.75" customHeight="1" x14ac:dyDescent="0.2">
      <c r="P4993" s="109"/>
      <c r="Q4993" s="109"/>
      <c r="S4993" s="109"/>
    </row>
    <row r="4994" spans="16:19" ht="15.75" customHeight="1" x14ac:dyDescent="0.2">
      <c r="P4994" s="109"/>
      <c r="Q4994" s="109"/>
      <c r="S4994" s="109"/>
    </row>
    <row r="4995" spans="16:19" ht="15.75" customHeight="1" x14ac:dyDescent="0.2">
      <c r="P4995" s="109"/>
      <c r="Q4995" s="109"/>
      <c r="S4995" s="109"/>
    </row>
    <row r="4996" spans="16:19" ht="15.75" customHeight="1" x14ac:dyDescent="0.2">
      <c r="P4996" s="109"/>
      <c r="Q4996" s="109"/>
      <c r="S4996" s="109"/>
    </row>
    <row r="4997" spans="16:19" ht="15.75" customHeight="1" x14ac:dyDescent="0.2">
      <c r="P4997" s="109"/>
      <c r="Q4997" s="109"/>
      <c r="S4997" s="109"/>
    </row>
    <row r="4998" spans="16:19" ht="15.75" customHeight="1" x14ac:dyDescent="0.2">
      <c r="P4998" s="109"/>
      <c r="Q4998" s="109"/>
      <c r="S4998" s="109"/>
    </row>
    <row r="4999" spans="16:19" ht="15.75" customHeight="1" x14ac:dyDescent="0.2">
      <c r="P4999" s="109"/>
      <c r="Q4999" s="109"/>
      <c r="S4999" s="109"/>
    </row>
    <row r="5000" spans="16:19" ht="15.75" customHeight="1" x14ac:dyDescent="0.2">
      <c r="P5000" s="109"/>
      <c r="Q5000" s="109"/>
      <c r="S5000" s="109"/>
    </row>
    <row r="5001" spans="16:19" ht="15.75" customHeight="1" x14ac:dyDescent="0.2">
      <c r="P5001" s="109"/>
      <c r="Q5001" s="109"/>
      <c r="S5001" s="109"/>
    </row>
    <row r="5002" spans="16:19" ht="15.75" customHeight="1" x14ac:dyDescent="0.2">
      <c r="P5002" s="109"/>
      <c r="Q5002" s="109"/>
      <c r="S5002" s="109"/>
    </row>
    <row r="5003" spans="16:19" ht="15.75" customHeight="1" x14ac:dyDescent="0.2">
      <c r="P5003" s="109"/>
      <c r="Q5003" s="109"/>
      <c r="S5003" s="109"/>
    </row>
    <row r="5004" spans="16:19" ht="15.75" customHeight="1" x14ac:dyDescent="0.2">
      <c r="P5004" s="109"/>
      <c r="Q5004" s="109"/>
      <c r="S5004" s="109"/>
    </row>
    <row r="5005" spans="16:19" ht="15.75" customHeight="1" x14ac:dyDescent="0.2">
      <c r="P5005" s="109"/>
      <c r="Q5005" s="109"/>
      <c r="S5005" s="109"/>
    </row>
    <row r="5006" spans="16:19" ht="15.75" customHeight="1" x14ac:dyDescent="0.2">
      <c r="P5006" s="109"/>
      <c r="Q5006" s="109"/>
      <c r="S5006" s="109"/>
    </row>
    <row r="5007" spans="16:19" ht="15.75" customHeight="1" x14ac:dyDescent="0.2">
      <c r="P5007" s="109"/>
      <c r="Q5007" s="109"/>
      <c r="S5007" s="109"/>
    </row>
    <row r="5008" spans="16:19" ht="15.75" customHeight="1" x14ac:dyDescent="0.2">
      <c r="P5008" s="109"/>
      <c r="Q5008" s="109"/>
      <c r="S5008" s="109"/>
    </row>
    <row r="5009" spans="16:19" ht="15.75" customHeight="1" x14ac:dyDescent="0.2">
      <c r="P5009" s="109"/>
      <c r="Q5009" s="109"/>
      <c r="S5009" s="109"/>
    </row>
    <row r="5010" spans="16:19" ht="15.75" customHeight="1" x14ac:dyDescent="0.2">
      <c r="P5010" s="109"/>
      <c r="Q5010" s="109"/>
      <c r="S5010" s="109"/>
    </row>
    <row r="5011" spans="16:19" ht="15.75" customHeight="1" x14ac:dyDescent="0.2">
      <c r="P5011" s="109"/>
      <c r="Q5011" s="109"/>
      <c r="S5011" s="109"/>
    </row>
    <row r="5012" spans="16:19" ht="15.75" customHeight="1" x14ac:dyDescent="0.2">
      <c r="P5012" s="109"/>
      <c r="Q5012" s="109"/>
      <c r="S5012" s="109"/>
    </row>
    <row r="5013" spans="16:19" ht="15.75" customHeight="1" x14ac:dyDescent="0.2">
      <c r="P5013" s="109"/>
      <c r="Q5013" s="109"/>
      <c r="S5013" s="109"/>
    </row>
    <row r="5014" spans="16:19" ht="15.75" customHeight="1" x14ac:dyDescent="0.2">
      <c r="P5014" s="109"/>
      <c r="Q5014" s="109"/>
      <c r="S5014" s="109"/>
    </row>
    <row r="5015" spans="16:19" ht="15.75" customHeight="1" x14ac:dyDescent="0.2">
      <c r="P5015" s="109"/>
      <c r="Q5015" s="109"/>
      <c r="S5015" s="109"/>
    </row>
    <row r="5016" spans="16:19" ht="15.75" customHeight="1" x14ac:dyDescent="0.2">
      <c r="P5016" s="109"/>
      <c r="Q5016" s="109"/>
      <c r="S5016" s="109"/>
    </row>
    <row r="5017" spans="16:19" ht="15.75" customHeight="1" x14ac:dyDescent="0.2">
      <c r="P5017" s="109"/>
      <c r="Q5017" s="109"/>
      <c r="S5017" s="109"/>
    </row>
    <row r="5018" spans="16:19" ht="15.75" customHeight="1" x14ac:dyDescent="0.2">
      <c r="P5018" s="109"/>
      <c r="Q5018" s="109"/>
      <c r="S5018" s="109"/>
    </row>
    <row r="5019" spans="16:19" ht="15.75" customHeight="1" x14ac:dyDescent="0.2">
      <c r="P5019" s="109"/>
      <c r="Q5019" s="109"/>
      <c r="S5019" s="109"/>
    </row>
    <row r="5020" spans="16:19" ht="15.75" customHeight="1" x14ac:dyDescent="0.2">
      <c r="P5020" s="109"/>
      <c r="Q5020" s="109"/>
      <c r="S5020" s="109"/>
    </row>
    <row r="5021" spans="16:19" ht="15.75" customHeight="1" x14ac:dyDescent="0.2">
      <c r="P5021" s="109"/>
      <c r="Q5021" s="109"/>
      <c r="S5021" s="109"/>
    </row>
    <row r="5022" spans="16:19" ht="15.75" customHeight="1" x14ac:dyDescent="0.2">
      <c r="P5022" s="109"/>
      <c r="Q5022" s="109"/>
      <c r="S5022" s="109"/>
    </row>
    <row r="5023" spans="16:19" ht="15.75" customHeight="1" x14ac:dyDescent="0.2">
      <c r="P5023" s="109"/>
      <c r="Q5023" s="109"/>
      <c r="S5023" s="109"/>
    </row>
    <row r="5024" spans="16:19" ht="15.75" customHeight="1" x14ac:dyDescent="0.2">
      <c r="P5024" s="109"/>
      <c r="Q5024" s="109"/>
      <c r="S5024" s="109"/>
    </row>
    <row r="5025" spans="16:19" ht="15.75" customHeight="1" x14ac:dyDescent="0.2">
      <c r="P5025" s="109"/>
      <c r="Q5025" s="109"/>
      <c r="S5025" s="109"/>
    </row>
    <row r="5026" spans="16:19" ht="15.75" customHeight="1" x14ac:dyDescent="0.2">
      <c r="P5026" s="109"/>
      <c r="Q5026" s="109"/>
      <c r="S5026" s="109"/>
    </row>
    <row r="5027" spans="16:19" ht="15.75" customHeight="1" x14ac:dyDescent="0.2">
      <c r="P5027" s="109"/>
      <c r="Q5027" s="109"/>
      <c r="S5027" s="109"/>
    </row>
    <row r="5028" spans="16:19" ht="15.75" customHeight="1" x14ac:dyDescent="0.2">
      <c r="P5028" s="109"/>
      <c r="Q5028" s="109"/>
      <c r="S5028" s="109"/>
    </row>
    <row r="5029" spans="16:19" ht="15.75" customHeight="1" x14ac:dyDescent="0.2">
      <c r="P5029" s="109"/>
      <c r="Q5029" s="109"/>
      <c r="S5029" s="109"/>
    </row>
    <row r="5030" spans="16:19" ht="15.75" customHeight="1" x14ac:dyDescent="0.2">
      <c r="P5030" s="109"/>
      <c r="Q5030" s="109"/>
      <c r="S5030" s="109"/>
    </row>
    <row r="5031" spans="16:19" ht="15.75" customHeight="1" x14ac:dyDescent="0.2">
      <c r="P5031" s="109"/>
      <c r="Q5031" s="109"/>
      <c r="S5031" s="109"/>
    </row>
    <row r="5032" spans="16:19" ht="15.75" customHeight="1" x14ac:dyDescent="0.2">
      <c r="P5032" s="109"/>
      <c r="Q5032" s="109"/>
      <c r="S5032" s="109"/>
    </row>
    <row r="5033" spans="16:19" ht="15.75" customHeight="1" x14ac:dyDescent="0.2">
      <c r="P5033" s="109"/>
      <c r="Q5033" s="109"/>
      <c r="S5033" s="109"/>
    </row>
    <row r="5034" spans="16:19" ht="15.75" customHeight="1" x14ac:dyDescent="0.2">
      <c r="P5034" s="109"/>
      <c r="Q5034" s="109"/>
      <c r="S5034" s="109"/>
    </row>
    <row r="5035" spans="16:19" ht="15.75" customHeight="1" x14ac:dyDescent="0.2">
      <c r="P5035" s="109"/>
      <c r="Q5035" s="109"/>
      <c r="S5035" s="109"/>
    </row>
    <row r="5036" spans="16:19" ht="15.75" customHeight="1" x14ac:dyDescent="0.2">
      <c r="P5036" s="109"/>
      <c r="Q5036" s="109"/>
      <c r="S5036" s="109"/>
    </row>
    <row r="5037" spans="16:19" ht="15.75" customHeight="1" x14ac:dyDescent="0.2">
      <c r="P5037" s="109"/>
      <c r="Q5037" s="109"/>
      <c r="S5037" s="109"/>
    </row>
    <row r="5038" spans="16:19" ht="15.75" customHeight="1" x14ac:dyDescent="0.2">
      <c r="P5038" s="109"/>
      <c r="Q5038" s="109"/>
      <c r="S5038" s="109"/>
    </row>
    <row r="5039" spans="16:19" ht="15.75" customHeight="1" x14ac:dyDescent="0.2">
      <c r="P5039" s="109"/>
      <c r="Q5039" s="109"/>
      <c r="S5039" s="109"/>
    </row>
    <row r="5040" spans="16:19" ht="15.75" customHeight="1" x14ac:dyDescent="0.2">
      <c r="P5040" s="109"/>
      <c r="Q5040" s="109"/>
      <c r="S5040" s="109"/>
    </row>
    <row r="5041" spans="16:19" ht="15.75" customHeight="1" x14ac:dyDescent="0.2">
      <c r="P5041" s="109"/>
      <c r="Q5041" s="109"/>
      <c r="S5041" s="109"/>
    </row>
    <row r="5042" spans="16:19" ht="15.75" customHeight="1" x14ac:dyDescent="0.2">
      <c r="P5042" s="109"/>
      <c r="Q5042" s="109"/>
      <c r="S5042" s="109"/>
    </row>
    <row r="5043" spans="16:19" ht="15.75" customHeight="1" x14ac:dyDescent="0.2">
      <c r="P5043" s="109"/>
      <c r="Q5043" s="109"/>
      <c r="S5043" s="109"/>
    </row>
    <row r="5044" spans="16:19" ht="15.75" customHeight="1" x14ac:dyDescent="0.2">
      <c r="P5044" s="109"/>
      <c r="Q5044" s="109"/>
      <c r="S5044" s="109"/>
    </row>
    <row r="5045" spans="16:19" ht="15.75" customHeight="1" x14ac:dyDescent="0.2">
      <c r="P5045" s="109"/>
      <c r="Q5045" s="109"/>
      <c r="S5045" s="109"/>
    </row>
    <row r="5046" spans="16:19" ht="15.75" customHeight="1" x14ac:dyDescent="0.2">
      <c r="P5046" s="109"/>
      <c r="Q5046" s="109"/>
      <c r="S5046" s="109"/>
    </row>
    <row r="5047" spans="16:19" ht="15.75" customHeight="1" x14ac:dyDescent="0.2">
      <c r="P5047" s="109"/>
      <c r="Q5047" s="109"/>
      <c r="S5047" s="109"/>
    </row>
    <row r="5048" spans="16:19" ht="15.75" customHeight="1" x14ac:dyDescent="0.2">
      <c r="P5048" s="109"/>
      <c r="Q5048" s="109"/>
      <c r="S5048" s="109"/>
    </row>
    <row r="5049" spans="16:19" ht="15.75" customHeight="1" x14ac:dyDescent="0.2">
      <c r="P5049" s="109"/>
      <c r="Q5049" s="109"/>
      <c r="S5049" s="109"/>
    </row>
    <row r="5050" spans="16:19" ht="15.75" customHeight="1" x14ac:dyDescent="0.2">
      <c r="P5050" s="109"/>
      <c r="Q5050" s="109"/>
      <c r="S5050" s="109"/>
    </row>
    <row r="5051" spans="16:19" ht="15.75" customHeight="1" x14ac:dyDescent="0.2">
      <c r="P5051" s="109"/>
      <c r="Q5051" s="109"/>
      <c r="S5051" s="109"/>
    </row>
    <row r="5052" spans="16:19" ht="15.75" customHeight="1" x14ac:dyDescent="0.2">
      <c r="P5052" s="109"/>
      <c r="Q5052" s="109"/>
      <c r="S5052" s="109"/>
    </row>
    <row r="5053" spans="16:19" ht="15.75" customHeight="1" x14ac:dyDescent="0.2">
      <c r="P5053" s="109"/>
      <c r="Q5053" s="109"/>
      <c r="S5053" s="109"/>
    </row>
    <row r="5054" spans="16:19" ht="15.75" customHeight="1" x14ac:dyDescent="0.2">
      <c r="P5054" s="109"/>
      <c r="Q5054" s="109"/>
      <c r="S5054" s="109"/>
    </row>
    <row r="5055" spans="16:19" ht="15.75" customHeight="1" x14ac:dyDescent="0.2">
      <c r="P5055" s="109"/>
      <c r="Q5055" s="109"/>
      <c r="S5055" s="109"/>
    </row>
    <row r="5056" spans="16:19" ht="15.75" customHeight="1" x14ac:dyDescent="0.2">
      <c r="P5056" s="109"/>
      <c r="Q5056" s="109"/>
      <c r="S5056" s="109"/>
    </row>
    <row r="5057" spans="16:19" ht="15.75" customHeight="1" x14ac:dyDescent="0.2">
      <c r="P5057" s="109"/>
      <c r="Q5057" s="109"/>
      <c r="S5057" s="109"/>
    </row>
    <row r="5058" spans="16:19" ht="15.75" customHeight="1" x14ac:dyDescent="0.2">
      <c r="P5058" s="109"/>
      <c r="Q5058" s="109"/>
      <c r="S5058" s="109"/>
    </row>
    <row r="5059" spans="16:19" ht="15.75" customHeight="1" x14ac:dyDescent="0.2">
      <c r="P5059" s="109"/>
      <c r="Q5059" s="109"/>
      <c r="S5059" s="109"/>
    </row>
    <row r="5060" spans="16:19" ht="15.75" customHeight="1" x14ac:dyDescent="0.2">
      <c r="P5060" s="109"/>
      <c r="Q5060" s="109"/>
      <c r="S5060" s="109"/>
    </row>
    <row r="5061" spans="16:19" ht="15.75" customHeight="1" x14ac:dyDescent="0.2">
      <c r="P5061" s="109"/>
      <c r="Q5061" s="109"/>
      <c r="S5061" s="109"/>
    </row>
    <row r="5062" spans="16:19" ht="15.75" customHeight="1" x14ac:dyDescent="0.2">
      <c r="P5062" s="109"/>
      <c r="Q5062" s="109"/>
      <c r="S5062" s="109"/>
    </row>
    <row r="5063" spans="16:19" ht="15.75" customHeight="1" x14ac:dyDescent="0.2">
      <c r="P5063" s="109"/>
      <c r="Q5063" s="109"/>
      <c r="S5063" s="109"/>
    </row>
    <row r="5064" spans="16:19" ht="15.75" customHeight="1" x14ac:dyDescent="0.2">
      <c r="P5064" s="109"/>
      <c r="Q5064" s="109"/>
      <c r="S5064" s="109"/>
    </row>
    <row r="5065" spans="16:19" ht="15.75" customHeight="1" x14ac:dyDescent="0.2">
      <c r="P5065" s="109"/>
      <c r="Q5065" s="109"/>
      <c r="S5065" s="109"/>
    </row>
    <row r="5066" spans="16:19" ht="15.75" customHeight="1" x14ac:dyDescent="0.2">
      <c r="P5066" s="109"/>
      <c r="Q5066" s="109"/>
      <c r="S5066" s="109"/>
    </row>
    <row r="5067" spans="16:19" ht="15.75" customHeight="1" x14ac:dyDescent="0.2">
      <c r="P5067" s="109"/>
      <c r="Q5067" s="109"/>
      <c r="S5067" s="109"/>
    </row>
    <row r="5068" spans="16:19" ht="15.75" customHeight="1" x14ac:dyDescent="0.2">
      <c r="P5068" s="109"/>
      <c r="Q5068" s="109"/>
      <c r="S5068" s="109"/>
    </row>
    <row r="5069" spans="16:19" ht="15.75" customHeight="1" x14ac:dyDescent="0.2">
      <c r="P5069" s="109"/>
      <c r="Q5069" s="109"/>
      <c r="S5069" s="109"/>
    </row>
    <row r="5070" spans="16:19" ht="15.75" customHeight="1" x14ac:dyDescent="0.2">
      <c r="P5070" s="109"/>
      <c r="Q5070" s="109"/>
      <c r="S5070" s="109"/>
    </row>
    <row r="5071" spans="16:19" ht="15.75" customHeight="1" x14ac:dyDescent="0.2">
      <c r="P5071" s="109"/>
      <c r="Q5071" s="109"/>
      <c r="S5071" s="109"/>
    </row>
    <row r="5072" spans="16:19" ht="15.75" customHeight="1" x14ac:dyDescent="0.2">
      <c r="P5072" s="109"/>
      <c r="Q5072" s="109"/>
      <c r="S5072" s="109"/>
    </row>
    <row r="5073" spans="16:19" ht="15.75" customHeight="1" x14ac:dyDescent="0.2">
      <c r="P5073" s="109"/>
      <c r="Q5073" s="109"/>
      <c r="S5073" s="109"/>
    </row>
    <row r="5074" spans="16:19" ht="15.75" customHeight="1" x14ac:dyDescent="0.2">
      <c r="P5074" s="109"/>
      <c r="Q5074" s="109"/>
      <c r="S5074" s="109"/>
    </row>
    <row r="5075" spans="16:19" ht="15.75" customHeight="1" x14ac:dyDescent="0.2">
      <c r="P5075" s="109"/>
      <c r="Q5075" s="109"/>
      <c r="S5075" s="109"/>
    </row>
    <row r="5076" spans="16:19" ht="15.75" customHeight="1" x14ac:dyDescent="0.2">
      <c r="P5076" s="109"/>
      <c r="Q5076" s="109"/>
      <c r="S5076" s="109"/>
    </row>
    <row r="5077" spans="16:19" ht="15.75" customHeight="1" x14ac:dyDescent="0.2">
      <c r="P5077" s="109"/>
      <c r="Q5077" s="109"/>
      <c r="S5077" s="109"/>
    </row>
    <row r="5078" spans="16:19" ht="15.75" customHeight="1" x14ac:dyDescent="0.2">
      <c r="P5078" s="109"/>
      <c r="Q5078" s="109"/>
      <c r="S5078" s="109"/>
    </row>
    <row r="5079" spans="16:19" ht="15.75" customHeight="1" x14ac:dyDescent="0.2">
      <c r="P5079" s="109"/>
      <c r="Q5079" s="109"/>
      <c r="S5079" s="109"/>
    </row>
    <row r="5080" spans="16:19" ht="15.75" customHeight="1" x14ac:dyDescent="0.2">
      <c r="P5080" s="109"/>
      <c r="Q5080" s="109"/>
      <c r="S5080" s="109"/>
    </row>
    <row r="5081" spans="16:19" ht="15.75" customHeight="1" x14ac:dyDescent="0.2">
      <c r="P5081" s="109"/>
      <c r="Q5081" s="109"/>
      <c r="S5081" s="109"/>
    </row>
    <row r="5082" spans="16:19" ht="15.75" customHeight="1" x14ac:dyDescent="0.2">
      <c r="P5082" s="109"/>
      <c r="Q5082" s="109"/>
      <c r="S5082" s="109"/>
    </row>
    <row r="5083" spans="16:19" ht="15.75" customHeight="1" x14ac:dyDescent="0.2">
      <c r="P5083" s="109"/>
      <c r="Q5083" s="109"/>
      <c r="S5083" s="109"/>
    </row>
    <row r="5084" spans="16:19" ht="15.75" customHeight="1" x14ac:dyDescent="0.2">
      <c r="P5084" s="109"/>
      <c r="Q5084" s="109"/>
      <c r="S5084" s="109"/>
    </row>
    <row r="5085" spans="16:19" ht="15.75" customHeight="1" x14ac:dyDescent="0.2">
      <c r="P5085" s="109"/>
      <c r="Q5085" s="109"/>
      <c r="S5085" s="109"/>
    </row>
    <row r="5086" spans="16:19" ht="15.75" customHeight="1" x14ac:dyDescent="0.2">
      <c r="P5086" s="109"/>
      <c r="Q5086" s="109"/>
      <c r="S5086" s="109"/>
    </row>
    <row r="5087" spans="16:19" ht="15.75" customHeight="1" x14ac:dyDescent="0.2">
      <c r="P5087" s="109"/>
      <c r="Q5087" s="109"/>
      <c r="S5087" s="109"/>
    </row>
    <row r="5088" spans="16:19" ht="15.75" customHeight="1" x14ac:dyDescent="0.2">
      <c r="P5088" s="109"/>
      <c r="Q5088" s="109"/>
      <c r="S5088" s="109"/>
    </row>
    <row r="5089" spans="16:19" ht="15.75" customHeight="1" x14ac:dyDescent="0.2">
      <c r="P5089" s="109"/>
      <c r="Q5089" s="109"/>
      <c r="S5089" s="109"/>
    </row>
    <row r="5090" spans="16:19" ht="15.75" customHeight="1" x14ac:dyDescent="0.2">
      <c r="P5090" s="109"/>
      <c r="Q5090" s="109"/>
      <c r="S5090" s="109"/>
    </row>
    <row r="5091" spans="16:19" ht="15.75" customHeight="1" x14ac:dyDescent="0.2">
      <c r="P5091" s="109"/>
      <c r="Q5091" s="109"/>
      <c r="S5091" s="109"/>
    </row>
    <row r="5092" spans="16:19" ht="15.75" customHeight="1" x14ac:dyDescent="0.2">
      <c r="P5092" s="109"/>
      <c r="Q5092" s="109"/>
      <c r="S5092" s="109"/>
    </row>
    <row r="5093" spans="16:19" ht="15.75" customHeight="1" x14ac:dyDescent="0.2">
      <c r="P5093" s="109"/>
      <c r="Q5093" s="109"/>
      <c r="S5093" s="109"/>
    </row>
    <row r="5094" spans="16:19" ht="15.75" customHeight="1" x14ac:dyDescent="0.2">
      <c r="P5094" s="109"/>
      <c r="Q5094" s="109"/>
      <c r="S5094" s="109"/>
    </row>
    <row r="5095" spans="16:19" ht="15.75" customHeight="1" x14ac:dyDescent="0.2">
      <c r="P5095" s="109"/>
      <c r="Q5095" s="109"/>
      <c r="S5095" s="109"/>
    </row>
    <row r="5096" spans="16:19" ht="15.75" customHeight="1" x14ac:dyDescent="0.2">
      <c r="P5096" s="109"/>
      <c r="Q5096" s="109"/>
      <c r="S5096" s="109"/>
    </row>
    <row r="5097" spans="16:19" ht="15.75" customHeight="1" x14ac:dyDescent="0.2">
      <c r="P5097" s="109"/>
      <c r="Q5097" s="109"/>
      <c r="S5097" s="109"/>
    </row>
    <row r="5098" spans="16:19" ht="15.75" customHeight="1" x14ac:dyDescent="0.2">
      <c r="P5098" s="109"/>
      <c r="Q5098" s="109"/>
      <c r="S5098" s="109"/>
    </row>
    <row r="5099" spans="16:19" ht="15.75" customHeight="1" x14ac:dyDescent="0.2">
      <c r="P5099" s="109"/>
      <c r="Q5099" s="109"/>
      <c r="S5099" s="109"/>
    </row>
    <row r="5100" spans="16:19" ht="15.75" customHeight="1" x14ac:dyDescent="0.2">
      <c r="P5100" s="109"/>
      <c r="Q5100" s="109"/>
      <c r="S5100" s="109"/>
    </row>
    <row r="5101" spans="16:19" ht="15.75" customHeight="1" x14ac:dyDescent="0.2">
      <c r="P5101" s="109"/>
      <c r="Q5101" s="109"/>
      <c r="S5101" s="109"/>
    </row>
    <row r="5102" spans="16:19" ht="15.75" customHeight="1" x14ac:dyDescent="0.2">
      <c r="P5102" s="109"/>
      <c r="Q5102" s="109"/>
      <c r="S5102" s="109"/>
    </row>
    <row r="5103" spans="16:19" ht="15.75" customHeight="1" x14ac:dyDescent="0.2">
      <c r="P5103" s="109"/>
      <c r="Q5103" s="109"/>
      <c r="S5103" s="109"/>
    </row>
    <row r="5104" spans="16:19" ht="15.75" customHeight="1" x14ac:dyDescent="0.2">
      <c r="P5104" s="109"/>
      <c r="Q5104" s="109"/>
      <c r="S5104" s="109"/>
    </row>
    <row r="5105" spans="16:19" ht="15.75" customHeight="1" x14ac:dyDescent="0.2">
      <c r="P5105" s="109"/>
      <c r="Q5105" s="109"/>
      <c r="S5105" s="109"/>
    </row>
    <row r="5106" spans="16:19" ht="15.75" customHeight="1" x14ac:dyDescent="0.2">
      <c r="P5106" s="109"/>
      <c r="Q5106" s="109"/>
      <c r="S5106" s="109"/>
    </row>
    <row r="5107" spans="16:19" ht="15.75" customHeight="1" x14ac:dyDescent="0.2">
      <c r="P5107" s="109"/>
      <c r="Q5107" s="109"/>
      <c r="S5107" s="109"/>
    </row>
    <row r="5108" spans="16:19" ht="15.75" customHeight="1" x14ac:dyDescent="0.2">
      <c r="P5108" s="109"/>
      <c r="Q5108" s="109"/>
      <c r="S5108" s="109"/>
    </row>
    <row r="5109" spans="16:19" ht="15.75" customHeight="1" x14ac:dyDescent="0.2">
      <c r="P5109" s="109"/>
      <c r="Q5109" s="109"/>
      <c r="S5109" s="109"/>
    </row>
    <row r="5110" spans="16:19" ht="15.75" customHeight="1" x14ac:dyDescent="0.2">
      <c r="P5110" s="109"/>
      <c r="Q5110" s="109"/>
      <c r="S5110" s="109"/>
    </row>
    <row r="5111" spans="16:19" ht="15.75" customHeight="1" x14ac:dyDescent="0.2">
      <c r="P5111" s="109"/>
      <c r="Q5111" s="109"/>
      <c r="S5111" s="109"/>
    </row>
    <row r="5112" spans="16:19" ht="15.75" customHeight="1" x14ac:dyDescent="0.2">
      <c r="P5112" s="109"/>
      <c r="Q5112" s="109"/>
      <c r="S5112" s="109"/>
    </row>
    <row r="5113" spans="16:19" ht="15.75" customHeight="1" x14ac:dyDescent="0.2">
      <c r="P5113" s="109"/>
      <c r="Q5113" s="109"/>
      <c r="S5113" s="109"/>
    </row>
    <row r="5114" spans="16:19" ht="15.75" customHeight="1" x14ac:dyDescent="0.2">
      <c r="P5114" s="109"/>
      <c r="Q5114" s="109"/>
      <c r="S5114" s="109"/>
    </row>
    <row r="5115" spans="16:19" ht="15.75" customHeight="1" x14ac:dyDescent="0.2">
      <c r="P5115" s="109"/>
      <c r="Q5115" s="109"/>
      <c r="S5115" s="109"/>
    </row>
    <row r="5116" spans="16:19" ht="15.75" customHeight="1" x14ac:dyDescent="0.2">
      <c r="P5116" s="109"/>
      <c r="Q5116" s="109"/>
      <c r="S5116" s="109"/>
    </row>
    <row r="5117" spans="16:19" ht="15.75" customHeight="1" x14ac:dyDescent="0.2">
      <c r="P5117" s="109"/>
      <c r="Q5117" s="109"/>
      <c r="S5117" s="109"/>
    </row>
    <row r="5118" spans="16:19" ht="15.75" customHeight="1" x14ac:dyDescent="0.2">
      <c r="P5118" s="109"/>
      <c r="Q5118" s="109"/>
      <c r="S5118" s="109"/>
    </row>
    <row r="5119" spans="16:19" ht="15.75" customHeight="1" x14ac:dyDescent="0.2">
      <c r="P5119" s="109"/>
      <c r="Q5119" s="109"/>
      <c r="S5119" s="109"/>
    </row>
    <row r="5120" spans="16:19" ht="15.75" customHeight="1" x14ac:dyDescent="0.2">
      <c r="P5120" s="109"/>
      <c r="Q5120" s="109"/>
      <c r="S5120" s="109"/>
    </row>
    <row r="5121" spans="16:19" ht="15.75" customHeight="1" x14ac:dyDescent="0.2">
      <c r="P5121" s="109"/>
      <c r="Q5121" s="109"/>
      <c r="S5121" s="109"/>
    </row>
    <row r="5122" spans="16:19" ht="15.75" customHeight="1" x14ac:dyDescent="0.2">
      <c r="P5122" s="109"/>
      <c r="Q5122" s="109"/>
      <c r="S5122" s="109"/>
    </row>
    <row r="5123" spans="16:19" ht="15.75" customHeight="1" x14ac:dyDescent="0.2">
      <c r="P5123" s="109"/>
      <c r="Q5123" s="109"/>
      <c r="S5123" s="109"/>
    </row>
    <row r="5124" spans="16:19" ht="15.75" customHeight="1" x14ac:dyDescent="0.2">
      <c r="P5124" s="109"/>
      <c r="Q5124" s="109"/>
      <c r="S5124" s="109"/>
    </row>
    <row r="5125" spans="16:19" ht="15.75" customHeight="1" x14ac:dyDescent="0.2">
      <c r="P5125" s="109"/>
      <c r="Q5125" s="109"/>
      <c r="S5125" s="109"/>
    </row>
    <row r="5126" spans="16:19" ht="15.75" customHeight="1" x14ac:dyDescent="0.2">
      <c r="P5126" s="109"/>
      <c r="Q5126" s="109"/>
      <c r="S5126" s="109"/>
    </row>
    <row r="5127" spans="16:19" ht="15.75" customHeight="1" x14ac:dyDescent="0.2">
      <c r="P5127" s="109"/>
      <c r="Q5127" s="109"/>
      <c r="S5127" s="109"/>
    </row>
    <row r="5128" spans="16:19" ht="15.75" customHeight="1" x14ac:dyDescent="0.2">
      <c r="P5128" s="109"/>
      <c r="Q5128" s="109"/>
      <c r="S5128" s="109"/>
    </row>
    <row r="5129" spans="16:19" ht="15.75" customHeight="1" x14ac:dyDescent="0.2">
      <c r="P5129" s="109"/>
      <c r="Q5129" s="109"/>
      <c r="S5129" s="109"/>
    </row>
    <row r="5130" spans="16:19" ht="15.75" customHeight="1" x14ac:dyDescent="0.2">
      <c r="P5130" s="109"/>
      <c r="Q5130" s="109"/>
      <c r="S5130" s="109"/>
    </row>
    <row r="5131" spans="16:19" ht="15.75" customHeight="1" x14ac:dyDescent="0.2">
      <c r="P5131" s="109"/>
      <c r="Q5131" s="109"/>
      <c r="S5131" s="109"/>
    </row>
    <row r="5132" spans="16:19" ht="15.75" customHeight="1" x14ac:dyDescent="0.2">
      <c r="P5132" s="109"/>
      <c r="Q5132" s="109"/>
      <c r="S5132" s="109"/>
    </row>
    <row r="5133" spans="16:19" ht="15.75" customHeight="1" x14ac:dyDescent="0.2">
      <c r="P5133" s="109"/>
      <c r="Q5133" s="109"/>
      <c r="S5133" s="109"/>
    </row>
    <row r="5134" spans="16:19" ht="15.75" customHeight="1" x14ac:dyDescent="0.2">
      <c r="P5134" s="109"/>
      <c r="Q5134" s="109"/>
      <c r="S5134" s="109"/>
    </row>
    <row r="5135" spans="16:19" ht="15.75" customHeight="1" x14ac:dyDescent="0.2">
      <c r="P5135" s="109"/>
      <c r="Q5135" s="109"/>
      <c r="S5135" s="109"/>
    </row>
    <row r="5136" spans="16:19" ht="15.75" customHeight="1" x14ac:dyDescent="0.2">
      <c r="P5136" s="109"/>
      <c r="Q5136" s="109"/>
      <c r="S5136" s="109"/>
    </row>
    <row r="5137" spans="16:19" ht="15.75" customHeight="1" x14ac:dyDescent="0.2">
      <c r="P5137" s="109"/>
      <c r="Q5137" s="109"/>
      <c r="S5137" s="109"/>
    </row>
    <row r="5138" spans="16:19" ht="15.75" customHeight="1" x14ac:dyDescent="0.2">
      <c r="P5138" s="109"/>
      <c r="Q5138" s="109"/>
      <c r="S5138" s="109"/>
    </row>
    <row r="5139" spans="16:19" ht="15.75" customHeight="1" x14ac:dyDescent="0.2">
      <c r="P5139" s="109"/>
      <c r="Q5139" s="109"/>
      <c r="S5139" s="109"/>
    </row>
    <row r="5140" spans="16:19" ht="15.75" customHeight="1" x14ac:dyDescent="0.2">
      <c r="P5140" s="109"/>
      <c r="Q5140" s="109"/>
      <c r="S5140" s="109"/>
    </row>
    <row r="5141" spans="16:19" ht="15.75" customHeight="1" x14ac:dyDescent="0.2">
      <c r="P5141" s="109"/>
      <c r="Q5141" s="109"/>
      <c r="S5141" s="109"/>
    </row>
    <row r="5142" spans="16:19" ht="15.75" customHeight="1" x14ac:dyDescent="0.2">
      <c r="P5142" s="109"/>
      <c r="Q5142" s="109"/>
      <c r="S5142" s="109"/>
    </row>
    <row r="5143" spans="16:19" ht="15.75" customHeight="1" x14ac:dyDescent="0.2">
      <c r="P5143" s="109"/>
      <c r="Q5143" s="109"/>
      <c r="S5143" s="109"/>
    </row>
    <row r="5144" spans="16:19" ht="15.75" customHeight="1" x14ac:dyDescent="0.2">
      <c r="P5144" s="109"/>
      <c r="Q5144" s="109"/>
      <c r="S5144" s="109"/>
    </row>
    <row r="5145" spans="16:19" ht="15.75" customHeight="1" x14ac:dyDescent="0.2">
      <c r="P5145" s="109"/>
      <c r="Q5145" s="109"/>
      <c r="S5145" s="109"/>
    </row>
    <row r="5146" spans="16:19" ht="15.75" customHeight="1" x14ac:dyDescent="0.2">
      <c r="P5146" s="109"/>
      <c r="Q5146" s="109"/>
      <c r="S5146" s="109"/>
    </row>
    <row r="5147" spans="16:19" ht="15.75" customHeight="1" x14ac:dyDescent="0.2">
      <c r="P5147" s="109"/>
      <c r="Q5147" s="109"/>
      <c r="S5147" s="109"/>
    </row>
    <row r="5148" spans="16:19" ht="15.75" customHeight="1" x14ac:dyDescent="0.2">
      <c r="P5148" s="109"/>
      <c r="Q5148" s="109"/>
      <c r="S5148" s="109"/>
    </row>
    <row r="5149" spans="16:19" ht="15.75" customHeight="1" x14ac:dyDescent="0.2">
      <c r="P5149" s="109"/>
      <c r="Q5149" s="109"/>
      <c r="S5149" s="109"/>
    </row>
    <row r="5150" spans="16:19" ht="15.75" customHeight="1" x14ac:dyDescent="0.2">
      <c r="P5150" s="109"/>
      <c r="Q5150" s="109"/>
      <c r="S5150" s="109"/>
    </row>
    <row r="5151" spans="16:19" ht="15.75" customHeight="1" x14ac:dyDescent="0.2">
      <c r="P5151" s="109"/>
      <c r="Q5151" s="109"/>
      <c r="S5151" s="109"/>
    </row>
    <row r="5152" spans="16:19" ht="15.75" customHeight="1" x14ac:dyDescent="0.2">
      <c r="P5152" s="109"/>
      <c r="Q5152" s="109"/>
      <c r="S5152" s="109"/>
    </row>
    <row r="5153" spans="16:19" ht="15.75" customHeight="1" x14ac:dyDescent="0.2">
      <c r="P5153" s="109"/>
      <c r="Q5153" s="109"/>
      <c r="S5153" s="109"/>
    </row>
    <row r="5154" spans="16:19" ht="15.75" customHeight="1" x14ac:dyDescent="0.2">
      <c r="P5154" s="109"/>
      <c r="Q5154" s="109"/>
      <c r="S5154" s="109"/>
    </row>
    <row r="5155" spans="16:19" ht="15.75" customHeight="1" x14ac:dyDescent="0.2">
      <c r="P5155" s="109"/>
      <c r="Q5155" s="109"/>
      <c r="S5155" s="109"/>
    </row>
    <row r="5156" spans="16:19" ht="15.75" customHeight="1" x14ac:dyDescent="0.2">
      <c r="P5156" s="109"/>
      <c r="Q5156" s="109"/>
      <c r="S5156" s="109"/>
    </row>
    <row r="5157" spans="16:19" ht="15.75" customHeight="1" x14ac:dyDescent="0.2">
      <c r="P5157" s="109"/>
      <c r="Q5157" s="109"/>
      <c r="S5157" s="109"/>
    </row>
    <row r="5158" spans="16:19" ht="15.75" customHeight="1" x14ac:dyDescent="0.2">
      <c r="P5158" s="109"/>
      <c r="Q5158" s="109"/>
      <c r="S5158" s="109"/>
    </row>
    <row r="5159" spans="16:19" ht="15.75" customHeight="1" x14ac:dyDescent="0.2">
      <c r="P5159" s="109"/>
      <c r="Q5159" s="109"/>
      <c r="S5159" s="109"/>
    </row>
    <row r="5160" spans="16:19" ht="15.75" customHeight="1" x14ac:dyDescent="0.2">
      <c r="P5160" s="109"/>
      <c r="Q5160" s="109"/>
      <c r="S5160" s="109"/>
    </row>
    <row r="5161" spans="16:19" ht="15.75" customHeight="1" x14ac:dyDescent="0.2">
      <c r="P5161" s="109"/>
      <c r="Q5161" s="109"/>
      <c r="S5161" s="109"/>
    </row>
    <row r="5162" spans="16:19" ht="15.75" customHeight="1" x14ac:dyDescent="0.2">
      <c r="P5162" s="109"/>
      <c r="Q5162" s="109"/>
      <c r="S5162" s="109"/>
    </row>
    <row r="5163" spans="16:19" ht="15.75" customHeight="1" x14ac:dyDescent="0.2">
      <c r="P5163" s="109"/>
      <c r="Q5163" s="109"/>
      <c r="S5163" s="109"/>
    </row>
    <row r="5164" spans="16:19" ht="15.75" customHeight="1" x14ac:dyDescent="0.2">
      <c r="P5164" s="109"/>
      <c r="Q5164" s="109"/>
      <c r="S5164" s="109"/>
    </row>
    <row r="5165" spans="16:19" ht="15.75" customHeight="1" x14ac:dyDescent="0.2">
      <c r="P5165" s="109"/>
      <c r="Q5165" s="109"/>
      <c r="S5165" s="109"/>
    </row>
    <row r="5166" spans="16:19" ht="15.75" customHeight="1" x14ac:dyDescent="0.2">
      <c r="P5166" s="109"/>
      <c r="Q5166" s="109"/>
      <c r="S5166" s="109"/>
    </row>
    <row r="5167" spans="16:19" ht="15.75" customHeight="1" x14ac:dyDescent="0.2">
      <c r="P5167" s="109"/>
      <c r="Q5167" s="109"/>
      <c r="S5167" s="109"/>
    </row>
    <row r="5168" spans="16:19" ht="15.75" customHeight="1" x14ac:dyDescent="0.2">
      <c r="P5168" s="109"/>
      <c r="Q5168" s="109"/>
      <c r="S5168" s="109"/>
    </row>
    <row r="5169" spans="16:19" ht="15.75" customHeight="1" x14ac:dyDescent="0.2">
      <c r="P5169" s="109"/>
      <c r="Q5169" s="109"/>
      <c r="S5169" s="109"/>
    </row>
    <row r="5170" spans="16:19" ht="15.75" customHeight="1" x14ac:dyDescent="0.2">
      <c r="P5170" s="109"/>
      <c r="Q5170" s="109"/>
      <c r="S5170" s="109"/>
    </row>
    <row r="5171" spans="16:19" ht="15.75" customHeight="1" x14ac:dyDescent="0.2">
      <c r="P5171" s="109"/>
      <c r="Q5171" s="109"/>
      <c r="S5171" s="109"/>
    </row>
    <row r="5172" spans="16:19" ht="15.75" customHeight="1" x14ac:dyDescent="0.2">
      <c r="P5172" s="109"/>
      <c r="Q5172" s="109"/>
      <c r="S5172" s="109"/>
    </row>
    <row r="5173" spans="16:19" ht="15.75" customHeight="1" x14ac:dyDescent="0.2">
      <c r="P5173" s="109"/>
      <c r="Q5173" s="109"/>
      <c r="S5173" s="109"/>
    </row>
    <row r="5174" spans="16:19" ht="15.75" customHeight="1" x14ac:dyDescent="0.2">
      <c r="P5174" s="109"/>
      <c r="Q5174" s="109"/>
      <c r="S5174" s="109"/>
    </row>
    <row r="5175" spans="16:19" ht="15.75" customHeight="1" x14ac:dyDescent="0.2">
      <c r="P5175" s="109"/>
      <c r="Q5175" s="109"/>
      <c r="S5175" s="109"/>
    </row>
    <row r="5176" spans="16:19" ht="15.75" customHeight="1" x14ac:dyDescent="0.2">
      <c r="P5176" s="109"/>
      <c r="Q5176" s="109"/>
      <c r="S5176" s="109"/>
    </row>
    <row r="5177" spans="16:19" ht="15.75" customHeight="1" x14ac:dyDescent="0.2">
      <c r="P5177" s="109"/>
      <c r="Q5177" s="109"/>
      <c r="S5177" s="109"/>
    </row>
    <row r="5178" spans="16:19" ht="15.75" customHeight="1" x14ac:dyDescent="0.2">
      <c r="P5178" s="109"/>
      <c r="Q5178" s="109"/>
      <c r="S5178" s="109"/>
    </row>
    <row r="5179" spans="16:19" ht="15.75" customHeight="1" x14ac:dyDescent="0.2">
      <c r="P5179" s="109"/>
      <c r="Q5179" s="109"/>
      <c r="S5179" s="109"/>
    </row>
    <row r="5180" spans="16:19" ht="15.75" customHeight="1" x14ac:dyDescent="0.2">
      <c r="P5180" s="109"/>
      <c r="Q5180" s="109"/>
      <c r="S5180" s="109"/>
    </row>
    <row r="5181" spans="16:19" ht="15.75" customHeight="1" x14ac:dyDescent="0.2">
      <c r="P5181" s="109"/>
      <c r="Q5181" s="109"/>
      <c r="S5181" s="109"/>
    </row>
    <row r="5182" spans="16:19" ht="15.75" customHeight="1" x14ac:dyDescent="0.2">
      <c r="P5182" s="109"/>
      <c r="Q5182" s="109"/>
      <c r="S5182" s="109"/>
    </row>
    <row r="5183" spans="16:19" ht="15.75" customHeight="1" x14ac:dyDescent="0.2">
      <c r="P5183" s="109"/>
      <c r="Q5183" s="109"/>
      <c r="S5183" s="109"/>
    </row>
    <row r="5184" spans="16:19" ht="15.75" customHeight="1" x14ac:dyDescent="0.2">
      <c r="P5184" s="109"/>
      <c r="Q5184" s="109"/>
      <c r="S5184" s="109"/>
    </row>
    <row r="5185" spans="16:19" ht="15.75" customHeight="1" x14ac:dyDescent="0.2">
      <c r="P5185" s="109"/>
      <c r="Q5185" s="109"/>
      <c r="S5185" s="109"/>
    </row>
    <row r="5186" spans="16:19" ht="15.75" customHeight="1" x14ac:dyDescent="0.2">
      <c r="P5186" s="109"/>
      <c r="Q5186" s="109"/>
      <c r="S5186" s="109"/>
    </row>
    <row r="5187" spans="16:19" ht="15.75" customHeight="1" x14ac:dyDescent="0.2">
      <c r="P5187" s="109"/>
      <c r="Q5187" s="109"/>
      <c r="S5187" s="109"/>
    </row>
    <row r="5188" spans="16:19" ht="15.75" customHeight="1" x14ac:dyDescent="0.2">
      <c r="P5188" s="109"/>
      <c r="Q5188" s="109"/>
      <c r="S5188" s="109"/>
    </row>
    <row r="5189" spans="16:19" ht="15.75" customHeight="1" x14ac:dyDescent="0.2">
      <c r="P5189" s="109"/>
      <c r="Q5189" s="109"/>
      <c r="S5189" s="109"/>
    </row>
    <row r="5190" spans="16:19" ht="15.75" customHeight="1" x14ac:dyDescent="0.2">
      <c r="P5190" s="109"/>
      <c r="Q5190" s="109"/>
      <c r="S5190" s="109"/>
    </row>
    <row r="5191" spans="16:19" ht="15.75" customHeight="1" x14ac:dyDescent="0.2">
      <c r="P5191" s="109"/>
      <c r="Q5191" s="109"/>
      <c r="S5191" s="109"/>
    </row>
    <row r="5192" spans="16:19" ht="15.75" customHeight="1" x14ac:dyDescent="0.2">
      <c r="P5192" s="109"/>
      <c r="Q5192" s="109"/>
      <c r="S5192" s="109"/>
    </row>
    <row r="5193" spans="16:19" ht="15.75" customHeight="1" x14ac:dyDescent="0.2">
      <c r="P5193" s="109"/>
      <c r="Q5193" s="109"/>
      <c r="S5193" s="109"/>
    </row>
    <row r="5194" spans="16:19" ht="15.75" customHeight="1" x14ac:dyDescent="0.2">
      <c r="P5194" s="109"/>
      <c r="Q5194" s="109"/>
      <c r="S5194" s="109"/>
    </row>
    <row r="5195" spans="16:19" ht="15.75" customHeight="1" x14ac:dyDescent="0.2">
      <c r="P5195" s="109"/>
      <c r="Q5195" s="109"/>
      <c r="S5195" s="109"/>
    </row>
    <row r="5196" spans="16:19" ht="15.75" customHeight="1" x14ac:dyDescent="0.2">
      <c r="P5196" s="109"/>
      <c r="Q5196" s="109"/>
      <c r="S5196" s="109"/>
    </row>
    <row r="5197" spans="16:19" ht="15.75" customHeight="1" x14ac:dyDescent="0.2">
      <c r="P5197" s="109"/>
      <c r="Q5197" s="109"/>
      <c r="S5197" s="109"/>
    </row>
    <row r="5198" spans="16:19" ht="15.75" customHeight="1" x14ac:dyDescent="0.2">
      <c r="P5198" s="109"/>
      <c r="Q5198" s="109"/>
      <c r="S5198" s="109"/>
    </row>
    <row r="5199" spans="16:19" ht="15.75" customHeight="1" x14ac:dyDescent="0.2">
      <c r="P5199" s="109"/>
      <c r="Q5199" s="109"/>
      <c r="S5199" s="109"/>
    </row>
    <row r="5200" spans="16:19" ht="15.75" customHeight="1" x14ac:dyDescent="0.2">
      <c r="P5200" s="109"/>
      <c r="Q5200" s="109"/>
      <c r="S5200" s="109"/>
    </row>
    <row r="5201" spans="16:19" ht="15.75" customHeight="1" x14ac:dyDescent="0.2">
      <c r="P5201" s="109"/>
      <c r="Q5201" s="109"/>
      <c r="S5201" s="109"/>
    </row>
    <row r="5202" spans="16:19" ht="15.75" customHeight="1" x14ac:dyDescent="0.2">
      <c r="P5202" s="109"/>
      <c r="Q5202" s="109"/>
      <c r="S5202" s="109"/>
    </row>
    <row r="5203" spans="16:19" ht="15.75" customHeight="1" x14ac:dyDescent="0.2">
      <c r="P5203" s="109"/>
      <c r="Q5203" s="109"/>
      <c r="S5203" s="109"/>
    </row>
    <row r="5204" spans="16:19" ht="15.75" customHeight="1" x14ac:dyDescent="0.2">
      <c r="P5204" s="109"/>
      <c r="Q5204" s="109"/>
      <c r="S5204" s="109"/>
    </row>
    <row r="5205" spans="16:19" ht="15.75" customHeight="1" x14ac:dyDescent="0.2">
      <c r="P5205" s="109"/>
      <c r="Q5205" s="109"/>
      <c r="S5205" s="109"/>
    </row>
    <row r="5206" spans="16:19" ht="15.75" customHeight="1" x14ac:dyDescent="0.2">
      <c r="P5206" s="109"/>
      <c r="Q5206" s="109"/>
      <c r="S5206" s="109"/>
    </row>
    <row r="5207" spans="16:19" ht="15.75" customHeight="1" x14ac:dyDescent="0.2">
      <c r="P5207" s="109"/>
      <c r="Q5207" s="109"/>
      <c r="S5207" s="109"/>
    </row>
    <row r="5208" spans="16:19" ht="15.75" customHeight="1" x14ac:dyDescent="0.2">
      <c r="P5208" s="109"/>
      <c r="Q5208" s="109"/>
      <c r="S5208" s="109"/>
    </row>
    <row r="5209" spans="16:19" ht="15.75" customHeight="1" x14ac:dyDescent="0.2">
      <c r="P5209" s="109"/>
      <c r="Q5209" s="109"/>
      <c r="S5209" s="109"/>
    </row>
    <row r="5210" spans="16:19" ht="15.75" customHeight="1" x14ac:dyDescent="0.2">
      <c r="P5210" s="109"/>
      <c r="Q5210" s="109"/>
      <c r="S5210" s="109"/>
    </row>
    <row r="5211" spans="16:19" ht="15.75" customHeight="1" x14ac:dyDescent="0.2">
      <c r="P5211" s="109"/>
      <c r="Q5211" s="109"/>
      <c r="S5211" s="109"/>
    </row>
    <row r="5212" spans="16:19" ht="15.75" customHeight="1" x14ac:dyDescent="0.2">
      <c r="P5212" s="109"/>
      <c r="Q5212" s="109"/>
      <c r="S5212" s="109"/>
    </row>
    <row r="5213" spans="16:19" ht="15.75" customHeight="1" x14ac:dyDescent="0.2">
      <c r="P5213" s="109"/>
      <c r="Q5213" s="109"/>
      <c r="S5213" s="109"/>
    </row>
    <row r="5214" spans="16:19" ht="15.75" customHeight="1" x14ac:dyDescent="0.2">
      <c r="P5214" s="109"/>
      <c r="Q5214" s="109"/>
      <c r="S5214" s="109"/>
    </row>
    <row r="5215" spans="16:19" ht="15.75" customHeight="1" x14ac:dyDescent="0.2">
      <c r="P5215" s="109"/>
      <c r="Q5215" s="109"/>
      <c r="S5215" s="109"/>
    </row>
    <row r="5216" spans="16:19" ht="15.75" customHeight="1" x14ac:dyDescent="0.2">
      <c r="P5216" s="109"/>
      <c r="Q5216" s="109"/>
      <c r="S5216" s="109"/>
    </row>
    <row r="5217" spans="16:19" ht="15.75" customHeight="1" x14ac:dyDescent="0.2">
      <c r="P5217" s="109"/>
      <c r="Q5217" s="109"/>
      <c r="S5217" s="109"/>
    </row>
    <row r="5218" spans="16:19" ht="15.75" customHeight="1" x14ac:dyDescent="0.2">
      <c r="P5218" s="109"/>
      <c r="Q5218" s="109"/>
      <c r="S5218" s="109"/>
    </row>
    <row r="5219" spans="16:19" ht="15.75" customHeight="1" x14ac:dyDescent="0.2">
      <c r="P5219" s="109"/>
      <c r="Q5219" s="109"/>
      <c r="S5219" s="109"/>
    </row>
    <row r="5220" spans="16:19" ht="15.75" customHeight="1" x14ac:dyDescent="0.2">
      <c r="P5220" s="109"/>
      <c r="Q5220" s="109"/>
      <c r="S5220" s="109"/>
    </row>
    <row r="5221" spans="16:19" ht="15.75" customHeight="1" x14ac:dyDescent="0.2">
      <c r="P5221" s="109"/>
      <c r="Q5221" s="109"/>
      <c r="S5221" s="109"/>
    </row>
    <row r="5222" spans="16:19" ht="15.75" customHeight="1" x14ac:dyDescent="0.2">
      <c r="P5222" s="109"/>
      <c r="Q5222" s="109"/>
      <c r="S5222" s="109"/>
    </row>
    <row r="5223" spans="16:19" ht="15.75" customHeight="1" x14ac:dyDescent="0.2">
      <c r="P5223" s="109"/>
      <c r="Q5223" s="109"/>
      <c r="S5223" s="109"/>
    </row>
    <row r="5224" spans="16:19" ht="15.75" customHeight="1" x14ac:dyDescent="0.2">
      <c r="P5224" s="109"/>
      <c r="Q5224" s="109"/>
      <c r="S5224" s="109"/>
    </row>
    <row r="5225" spans="16:19" ht="15.75" customHeight="1" x14ac:dyDescent="0.2">
      <c r="P5225" s="109"/>
      <c r="Q5225" s="109"/>
      <c r="S5225" s="109"/>
    </row>
    <row r="5226" spans="16:19" ht="15.75" customHeight="1" x14ac:dyDescent="0.2">
      <c r="P5226" s="109"/>
      <c r="Q5226" s="109"/>
      <c r="S5226" s="109"/>
    </row>
    <row r="5227" spans="16:19" ht="15.75" customHeight="1" x14ac:dyDescent="0.2">
      <c r="P5227" s="109"/>
      <c r="Q5227" s="109"/>
      <c r="S5227" s="109"/>
    </row>
    <row r="5228" spans="16:19" ht="15.75" customHeight="1" x14ac:dyDescent="0.2">
      <c r="P5228" s="109"/>
      <c r="Q5228" s="109"/>
      <c r="S5228" s="109"/>
    </row>
    <row r="5229" spans="16:19" ht="15.75" customHeight="1" x14ac:dyDescent="0.2">
      <c r="P5229" s="109"/>
      <c r="Q5229" s="109"/>
      <c r="S5229" s="109"/>
    </row>
    <row r="5230" spans="16:19" ht="15.75" customHeight="1" x14ac:dyDescent="0.2">
      <c r="P5230" s="109"/>
      <c r="Q5230" s="109"/>
      <c r="S5230" s="109"/>
    </row>
    <row r="5231" spans="16:19" ht="15.75" customHeight="1" x14ac:dyDescent="0.2">
      <c r="P5231" s="109"/>
      <c r="Q5231" s="109"/>
      <c r="S5231" s="109"/>
    </row>
    <row r="5232" spans="16:19" ht="15.75" customHeight="1" x14ac:dyDescent="0.2">
      <c r="P5232" s="109"/>
      <c r="Q5232" s="109"/>
      <c r="S5232" s="109"/>
    </row>
    <row r="5233" spans="16:19" ht="15.75" customHeight="1" x14ac:dyDescent="0.2">
      <c r="P5233" s="109"/>
      <c r="Q5233" s="109"/>
      <c r="S5233" s="109"/>
    </row>
    <row r="5234" spans="16:19" ht="15.75" customHeight="1" x14ac:dyDescent="0.2">
      <c r="P5234" s="109"/>
      <c r="Q5234" s="109"/>
      <c r="S5234" s="109"/>
    </row>
    <row r="5235" spans="16:19" ht="15.75" customHeight="1" x14ac:dyDescent="0.2">
      <c r="P5235" s="109"/>
      <c r="Q5235" s="109"/>
      <c r="S5235" s="109"/>
    </row>
    <row r="5236" spans="16:19" ht="15.75" customHeight="1" x14ac:dyDescent="0.2">
      <c r="P5236" s="109"/>
      <c r="Q5236" s="109"/>
      <c r="S5236" s="109"/>
    </row>
    <row r="5237" spans="16:19" ht="15.75" customHeight="1" x14ac:dyDescent="0.2">
      <c r="P5237" s="109"/>
      <c r="Q5237" s="109"/>
      <c r="S5237" s="109"/>
    </row>
    <row r="5238" spans="16:19" ht="15.75" customHeight="1" x14ac:dyDescent="0.2">
      <c r="P5238" s="109"/>
      <c r="Q5238" s="109"/>
      <c r="S5238" s="109"/>
    </row>
    <row r="5239" spans="16:19" ht="15.75" customHeight="1" x14ac:dyDescent="0.2">
      <c r="P5239" s="109"/>
      <c r="Q5239" s="109"/>
      <c r="S5239" s="109"/>
    </row>
    <row r="5240" spans="16:19" ht="15.75" customHeight="1" x14ac:dyDescent="0.2">
      <c r="P5240" s="109"/>
      <c r="Q5240" s="109"/>
      <c r="S5240" s="109"/>
    </row>
    <row r="5241" spans="16:19" ht="15.75" customHeight="1" x14ac:dyDescent="0.2">
      <c r="P5241" s="109"/>
      <c r="Q5241" s="109"/>
      <c r="S5241" s="109"/>
    </row>
    <row r="5242" spans="16:19" ht="15.75" customHeight="1" x14ac:dyDescent="0.2">
      <c r="P5242" s="109"/>
      <c r="Q5242" s="109"/>
      <c r="S5242" s="109"/>
    </row>
    <row r="5243" spans="16:19" ht="15.75" customHeight="1" x14ac:dyDescent="0.2">
      <c r="P5243" s="109"/>
      <c r="Q5243" s="109"/>
      <c r="S5243" s="109"/>
    </row>
    <row r="5244" spans="16:19" ht="15.75" customHeight="1" x14ac:dyDescent="0.2">
      <c r="P5244" s="109"/>
      <c r="Q5244" s="109"/>
      <c r="S5244" s="109"/>
    </row>
    <row r="5245" spans="16:19" ht="15.75" customHeight="1" x14ac:dyDescent="0.2">
      <c r="P5245" s="109"/>
      <c r="Q5245" s="109"/>
      <c r="S5245" s="109"/>
    </row>
    <row r="5246" spans="16:19" ht="15.75" customHeight="1" x14ac:dyDescent="0.2">
      <c r="P5246" s="109"/>
      <c r="Q5246" s="109"/>
      <c r="S5246" s="109"/>
    </row>
    <row r="5247" spans="16:19" ht="15.75" customHeight="1" x14ac:dyDescent="0.2">
      <c r="P5247" s="109"/>
      <c r="Q5247" s="109"/>
      <c r="S5247" s="109"/>
    </row>
    <row r="5248" spans="16:19" ht="15.75" customHeight="1" x14ac:dyDescent="0.2">
      <c r="P5248" s="109"/>
      <c r="Q5248" s="109"/>
      <c r="S5248" s="109"/>
    </row>
    <row r="5249" spans="16:19" ht="15.75" customHeight="1" x14ac:dyDescent="0.2">
      <c r="P5249" s="109"/>
      <c r="Q5249" s="109"/>
      <c r="S5249" s="109"/>
    </row>
    <row r="5250" spans="16:19" ht="15.75" customHeight="1" x14ac:dyDescent="0.2">
      <c r="P5250" s="109"/>
      <c r="Q5250" s="109"/>
      <c r="S5250" s="109"/>
    </row>
    <row r="5251" spans="16:19" ht="15.75" customHeight="1" x14ac:dyDescent="0.2">
      <c r="P5251" s="109"/>
      <c r="Q5251" s="109"/>
      <c r="S5251" s="109"/>
    </row>
    <row r="5252" spans="16:19" ht="15.75" customHeight="1" x14ac:dyDescent="0.2">
      <c r="P5252" s="109"/>
      <c r="Q5252" s="109"/>
      <c r="S5252" s="109"/>
    </row>
    <row r="5253" spans="16:19" ht="15.75" customHeight="1" x14ac:dyDescent="0.2">
      <c r="P5253" s="109"/>
      <c r="Q5253" s="109"/>
      <c r="S5253" s="109"/>
    </row>
    <row r="5254" spans="16:19" ht="15.75" customHeight="1" x14ac:dyDescent="0.2">
      <c r="P5254" s="109"/>
      <c r="Q5254" s="109"/>
      <c r="S5254" s="109"/>
    </row>
    <row r="5255" spans="16:19" ht="15.75" customHeight="1" x14ac:dyDescent="0.2">
      <c r="P5255" s="109"/>
      <c r="Q5255" s="109"/>
      <c r="S5255" s="109"/>
    </row>
    <row r="5256" spans="16:19" ht="15.75" customHeight="1" x14ac:dyDescent="0.2">
      <c r="P5256" s="109"/>
      <c r="Q5256" s="109"/>
      <c r="S5256" s="109"/>
    </row>
    <row r="5257" spans="16:19" ht="15.75" customHeight="1" x14ac:dyDescent="0.2">
      <c r="P5257" s="109"/>
      <c r="Q5257" s="109"/>
      <c r="S5257" s="109"/>
    </row>
    <row r="5258" spans="16:19" ht="15.75" customHeight="1" x14ac:dyDescent="0.2">
      <c r="P5258" s="109"/>
      <c r="Q5258" s="109"/>
      <c r="S5258" s="109"/>
    </row>
    <row r="5259" spans="16:19" ht="15.75" customHeight="1" x14ac:dyDescent="0.2">
      <c r="P5259" s="109"/>
      <c r="Q5259" s="109"/>
      <c r="S5259" s="109"/>
    </row>
    <row r="5260" spans="16:19" ht="15.75" customHeight="1" x14ac:dyDescent="0.2">
      <c r="P5260" s="109"/>
      <c r="Q5260" s="109"/>
      <c r="S5260" s="109"/>
    </row>
    <row r="5261" spans="16:19" ht="15.75" customHeight="1" x14ac:dyDescent="0.2">
      <c r="P5261" s="109"/>
      <c r="Q5261" s="109"/>
      <c r="S5261" s="109"/>
    </row>
    <row r="5262" spans="16:19" ht="15.75" customHeight="1" x14ac:dyDescent="0.2">
      <c r="P5262" s="109"/>
      <c r="Q5262" s="109"/>
      <c r="S5262" s="109"/>
    </row>
    <row r="5263" spans="16:19" ht="15.75" customHeight="1" x14ac:dyDescent="0.2">
      <c r="P5263" s="109"/>
      <c r="Q5263" s="109"/>
      <c r="S5263" s="109"/>
    </row>
    <row r="5264" spans="16:19" ht="15.75" customHeight="1" x14ac:dyDescent="0.2">
      <c r="P5264" s="109"/>
      <c r="Q5264" s="109"/>
      <c r="S5264" s="109"/>
    </row>
    <row r="5265" spans="16:19" ht="15.75" customHeight="1" x14ac:dyDescent="0.2">
      <c r="P5265" s="109"/>
      <c r="Q5265" s="109"/>
      <c r="S5265" s="109"/>
    </row>
    <row r="5266" spans="16:19" ht="15.75" customHeight="1" x14ac:dyDescent="0.2">
      <c r="P5266" s="109"/>
      <c r="Q5266" s="109"/>
      <c r="S5266" s="109"/>
    </row>
    <row r="5267" spans="16:19" ht="15.75" customHeight="1" x14ac:dyDescent="0.2">
      <c r="P5267" s="109"/>
      <c r="Q5267" s="109"/>
      <c r="S5267" s="109"/>
    </row>
    <row r="5268" spans="16:19" ht="15.75" customHeight="1" x14ac:dyDescent="0.2">
      <c r="P5268" s="109"/>
      <c r="Q5268" s="109"/>
      <c r="S5268" s="109"/>
    </row>
    <row r="5269" spans="16:19" ht="15.75" customHeight="1" x14ac:dyDescent="0.2">
      <c r="P5269" s="109"/>
      <c r="Q5269" s="109"/>
      <c r="S5269" s="109"/>
    </row>
    <row r="5270" spans="16:19" ht="15.75" customHeight="1" x14ac:dyDescent="0.2">
      <c r="P5270" s="109"/>
      <c r="Q5270" s="109"/>
      <c r="S5270" s="109"/>
    </row>
    <row r="5271" spans="16:19" ht="15.75" customHeight="1" x14ac:dyDescent="0.2">
      <c r="P5271" s="109"/>
      <c r="Q5271" s="109"/>
      <c r="S5271" s="109"/>
    </row>
    <row r="5272" spans="16:19" ht="15.75" customHeight="1" x14ac:dyDescent="0.2">
      <c r="P5272" s="109"/>
      <c r="Q5272" s="109"/>
      <c r="S5272" s="109"/>
    </row>
    <row r="5273" spans="16:19" ht="15.75" customHeight="1" x14ac:dyDescent="0.2">
      <c r="P5273" s="109"/>
      <c r="Q5273" s="109"/>
      <c r="S5273" s="109"/>
    </row>
    <row r="5274" spans="16:19" ht="15.75" customHeight="1" x14ac:dyDescent="0.2">
      <c r="P5274" s="109"/>
      <c r="Q5274" s="109"/>
      <c r="S5274" s="109"/>
    </row>
    <row r="5275" spans="16:19" ht="15.75" customHeight="1" x14ac:dyDescent="0.2">
      <c r="P5275" s="109"/>
      <c r="Q5275" s="109"/>
      <c r="S5275" s="109"/>
    </row>
    <row r="5276" spans="16:19" ht="15.75" customHeight="1" x14ac:dyDescent="0.2">
      <c r="P5276" s="109"/>
      <c r="Q5276" s="109"/>
      <c r="S5276" s="109"/>
    </row>
    <row r="5277" spans="16:19" ht="15.75" customHeight="1" x14ac:dyDescent="0.2">
      <c r="P5277" s="109"/>
      <c r="Q5277" s="109"/>
      <c r="S5277" s="109"/>
    </row>
    <row r="5278" spans="16:19" ht="15.75" customHeight="1" x14ac:dyDescent="0.2">
      <c r="P5278" s="109"/>
      <c r="Q5278" s="109"/>
      <c r="S5278" s="109"/>
    </row>
    <row r="5279" spans="16:19" ht="15.75" customHeight="1" x14ac:dyDescent="0.2">
      <c r="P5279" s="109"/>
      <c r="Q5279" s="109"/>
      <c r="S5279" s="109"/>
    </row>
    <row r="5280" spans="16:19" ht="15.75" customHeight="1" x14ac:dyDescent="0.2">
      <c r="P5280" s="109"/>
      <c r="Q5280" s="109"/>
      <c r="S5280" s="109"/>
    </row>
    <row r="5281" spans="16:19" ht="15.75" customHeight="1" x14ac:dyDescent="0.2">
      <c r="P5281" s="109"/>
      <c r="Q5281" s="109"/>
      <c r="S5281" s="109"/>
    </row>
    <row r="5282" spans="16:19" ht="15.75" customHeight="1" x14ac:dyDescent="0.2">
      <c r="P5282" s="109"/>
      <c r="Q5282" s="109"/>
      <c r="S5282" s="109"/>
    </row>
    <row r="5283" spans="16:19" ht="15.75" customHeight="1" x14ac:dyDescent="0.2">
      <c r="P5283" s="109"/>
      <c r="Q5283" s="109"/>
      <c r="S5283" s="109"/>
    </row>
    <row r="5284" spans="16:19" ht="15.75" customHeight="1" x14ac:dyDescent="0.2">
      <c r="P5284" s="109"/>
      <c r="Q5284" s="109"/>
      <c r="S5284" s="109"/>
    </row>
    <row r="5285" spans="16:19" ht="15.75" customHeight="1" x14ac:dyDescent="0.2">
      <c r="P5285" s="109"/>
      <c r="Q5285" s="109"/>
      <c r="S5285" s="109"/>
    </row>
    <row r="5286" spans="16:19" ht="15.75" customHeight="1" x14ac:dyDescent="0.2">
      <c r="P5286" s="109"/>
      <c r="Q5286" s="109"/>
      <c r="S5286" s="109"/>
    </row>
    <row r="5287" spans="16:19" ht="15.75" customHeight="1" x14ac:dyDescent="0.2">
      <c r="P5287" s="109"/>
      <c r="Q5287" s="109"/>
      <c r="S5287" s="109"/>
    </row>
    <row r="5288" spans="16:19" ht="15.75" customHeight="1" x14ac:dyDescent="0.2">
      <c r="P5288" s="109"/>
      <c r="Q5288" s="109"/>
      <c r="S5288" s="109"/>
    </row>
    <row r="5289" spans="16:19" ht="15.75" customHeight="1" x14ac:dyDescent="0.2">
      <c r="P5289" s="109"/>
      <c r="Q5289" s="109"/>
      <c r="S5289" s="109"/>
    </row>
    <row r="5290" spans="16:19" ht="15.75" customHeight="1" x14ac:dyDescent="0.2">
      <c r="P5290" s="109"/>
      <c r="Q5290" s="109"/>
      <c r="S5290" s="109"/>
    </row>
    <row r="5291" spans="16:19" ht="15.75" customHeight="1" x14ac:dyDescent="0.2">
      <c r="P5291" s="109"/>
      <c r="Q5291" s="109"/>
      <c r="S5291" s="109"/>
    </row>
    <row r="5292" spans="16:19" ht="15.75" customHeight="1" x14ac:dyDescent="0.2">
      <c r="P5292" s="109"/>
      <c r="Q5292" s="109"/>
      <c r="S5292" s="109"/>
    </row>
    <row r="5293" spans="16:19" ht="15.75" customHeight="1" x14ac:dyDescent="0.2">
      <c r="P5293" s="109"/>
      <c r="Q5293" s="109"/>
      <c r="S5293" s="109"/>
    </row>
    <row r="5294" spans="16:19" ht="15.75" customHeight="1" x14ac:dyDescent="0.2">
      <c r="P5294" s="109"/>
      <c r="Q5294" s="109"/>
      <c r="S5294" s="109"/>
    </row>
    <row r="5295" spans="16:19" ht="15.75" customHeight="1" x14ac:dyDescent="0.2">
      <c r="P5295" s="109"/>
      <c r="Q5295" s="109"/>
      <c r="S5295" s="109"/>
    </row>
    <row r="5296" spans="16:19" ht="15.75" customHeight="1" x14ac:dyDescent="0.2">
      <c r="P5296" s="109"/>
      <c r="Q5296" s="109"/>
      <c r="S5296" s="109"/>
    </row>
    <row r="5297" spans="16:19" ht="15.75" customHeight="1" x14ac:dyDescent="0.2">
      <c r="P5297" s="109"/>
      <c r="Q5297" s="109"/>
      <c r="S5297" s="109"/>
    </row>
    <row r="5298" spans="16:19" ht="15.75" customHeight="1" x14ac:dyDescent="0.2">
      <c r="P5298" s="109"/>
      <c r="Q5298" s="109"/>
      <c r="S5298" s="109"/>
    </row>
    <row r="5299" spans="16:19" ht="15.75" customHeight="1" x14ac:dyDescent="0.2">
      <c r="P5299" s="109"/>
      <c r="Q5299" s="109"/>
      <c r="S5299" s="109"/>
    </row>
    <row r="5300" spans="16:19" ht="15.75" customHeight="1" x14ac:dyDescent="0.2">
      <c r="P5300" s="109"/>
      <c r="Q5300" s="109"/>
      <c r="S5300" s="109"/>
    </row>
    <row r="5301" spans="16:19" ht="15.75" customHeight="1" x14ac:dyDescent="0.2">
      <c r="P5301" s="109"/>
      <c r="Q5301" s="109"/>
      <c r="S5301" s="109"/>
    </row>
    <row r="5302" spans="16:19" ht="15.75" customHeight="1" x14ac:dyDescent="0.2">
      <c r="P5302" s="109"/>
      <c r="Q5302" s="109"/>
      <c r="S5302" s="109"/>
    </row>
    <row r="5303" spans="16:19" ht="15.75" customHeight="1" x14ac:dyDescent="0.2">
      <c r="P5303" s="109"/>
      <c r="Q5303" s="109"/>
      <c r="S5303" s="109"/>
    </row>
    <row r="5304" spans="16:19" ht="15.75" customHeight="1" x14ac:dyDescent="0.2">
      <c r="P5304" s="109"/>
      <c r="Q5304" s="109"/>
      <c r="S5304" s="109"/>
    </row>
    <row r="5305" spans="16:19" ht="15.75" customHeight="1" x14ac:dyDescent="0.2">
      <c r="P5305" s="109"/>
      <c r="Q5305" s="109"/>
      <c r="S5305" s="109"/>
    </row>
    <row r="5306" spans="16:19" ht="15.75" customHeight="1" x14ac:dyDescent="0.2">
      <c r="P5306" s="109"/>
      <c r="Q5306" s="109"/>
      <c r="S5306" s="109"/>
    </row>
    <row r="5307" spans="16:19" ht="15.75" customHeight="1" x14ac:dyDescent="0.2">
      <c r="P5307" s="109"/>
      <c r="Q5307" s="109"/>
      <c r="S5307" s="109"/>
    </row>
    <row r="5308" spans="16:19" ht="15.75" customHeight="1" x14ac:dyDescent="0.2">
      <c r="P5308" s="109"/>
      <c r="Q5308" s="109"/>
      <c r="S5308" s="109"/>
    </row>
    <row r="5309" spans="16:19" ht="15.75" customHeight="1" x14ac:dyDescent="0.2">
      <c r="P5309" s="109"/>
      <c r="Q5309" s="109"/>
      <c r="S5309" s="109"/>
    </row>
    <row r="5310" spans="16:19" ht="15.75" customHeight="1" x14ac:dyDescent="0.2">
      <c r="P5310" s="109"/>
      <c r="Q5310" s="109"/>
      <c r="S5310" s="109"/>
    </row>
    <row r="5311" spans="16:19" ht="15.75" customHeight="1" x14ac:dyDescent="0.2">
      <c r="P5311" s="109"/>
      <c r="Q5311" s="109"/>
      <c r="S5311" s="109"/>
    </row>
    <row r="5312" spans="16:19" ht="15.75" customHeight="1" x14ac:dyDescent="0.2">
      <c r="P5312" s="109"/>
      <c r="Q5312" s="109"/>
      <c r="S5312" s="109"/>
    </row>
    <row r="5313" spans="16:19" ht="15.75" customHeight="1" x14ac:dyDescent="0.2">
      <c r="P5313" s="109"/>
      <c r="Q5313" s="109"/>
      <c r="S5313" s="109"/>
    </row>
    <row r="5314" spans="16:19" ht="15.75" customHeight="1" x14ac:dyDescent="0.2">
      <c r="P5314" s="109"/>
      <c r="Q5314" s="109"/>
      <c r="S5314" s="109"/>
    </row>
    <row r="5315" spans="16:19" ht="15.75" customHeight="1" x14ac:dyDescent="0.2">
      <c r="P5315" s="109"/>
      <c r="Q5315" s="109"/>
      <c r="S5315" s="109"/>
    </row>
    <row r="5316" spans="16:19" ht="15.75" customHeight="1" x14ac:dyDescent="0.2">
      <c r="P5316" s="109"/>
      <c r="Q5316" s="109"/>
      <c r="S5316" s="109"/>
    </row>
    <row r="5317" spans="16:19" ht="15.75" customHeight="1" x14ac:dyDescent="0.2">
      <c r="P5317" s="109"/>
      <c r="Q5317" s="109"/>
      <c r="S5317" s="109"/>
    </row>
    <row r="5318" spans="16:19" ht="15.75" customHeight="1" x14ac:dyDescent="0.2">
      <c r="P5318" s="109"/>
      <c r="Q5318" s="109"/>
      <c r="S5318" s="109"/>
    </row>
    <row r="5319" spans="16:19" ht="15.75" customHeight="1" x14ac:dyDescent="0.2">
      <c r="P5319" s="109"/>
      <c r="Q5319" s="109"/>
      <c r="S5319" s="109"/>
    </row>
    <row r="5320" spans="16:19" ht="15.75" customHeight="1" x14ac:dyDescent="0.2">
      <c r="P5320" s="109"/>
      <c r="Q5320" s="109"/>
      <c r="S5320" s="109"/>
    </row>
    <row r="5321" spans="16:19" ht="15.75" customHeight="1" x14ac:dyDescent="0.2">
      <c r="P5321" s="109"/>
      <c r="Q5321" s="109"/>
      <c r="S5321" s="109"/>
    </row>
    <row r="5322" spans="16:19" ht="15.75" customHeight="1" x14ac:dyDescent="0.2">
      <c r="P5322" s="109"/>
      <c r="Q5322" s="109"/>
      <c r="S5322" s="109"/>
    </row>
    <row r="5323" spans="16:19" ht="15.75" customHeight="1" x14ac:dyDescent="0.2">
      <c r="P5323" s="109"/>
      <c r="Q5323" s="109"/>
      <c r="S5323" s="109"/>
    </row>
    <row r="5324" spans="16:19" ht="15.75" customHeight="1" x14ac:dyDescent="0.2">
      <c r="P5324" s="109"/>
      <c r="Q5324" s="109"/>
      <c r="S5324" s="109"/>
    </row>
    <row r="5325" spans="16:19" ht="15.75" customHeight="1" x14ac:dyDescent="0.2">
      <c r="P5325" s="109"/>
      <c r="Q5325" s="109"/>
      <c r="S5325" s="109"/>
    </row>
    <row r="5326" spans="16:19" ht="15.75" customHeight="1" x14ac:dyDescent="0.2">
      <c r="P5326" s="109"/>
      <c r="Q5326" s="109"/>
      <c r="S5326" s="109"/>
    </row>
    <row r="5327" spans="16:19" ht="15.75" customHeight="1" x14ac:dyDescent="0.2">
      <c r="P5327" s="109"/>
      <c r="Q5327" s="109"/>
      <c r="S5327" s="109"/>
    </row>
    <row r="5328" spans="16:19" ht="15.75" customHeight="1" x14ac:dyDescent="0.2">
      <c r="P5328" s="109"/>
      <c r="Q5328" s="109"/>
      <c r="S5328" s="109"/>
    </row>
    <row r="5329" spans="16:19" ht="15.75" customHeight="1" x14ac:dyDescent="0.2">
      <c r="P5329" s="109"/>
      <c r="Q5329" s="109"/>
      <c r="S5329" s="109"/>
    </row>
    <row r="5330" spans="16:19" ht="15.75" customHeight="1" x14ac:dyDescent="0.2">
      <c r="P5330" s="109"/>
      <c r="Q5330" s="109"/>
      <c r="S5330" s="109"/>
    </row>
    <row r="5331" spans="16:19" ht="15.75" customHeight="1" x14ac:dyDescent="0.2">
      <c r="P5331" s="109"/>
      <c r="Q5331" s="109"/>
      <c r="S5331" s="109"/>
    </row>
    <row r="5332" spans="16:19" ht="15.75" customHeight="1" x14ac:dyDescent="0.2">
      <c r="P5332" s="109"/>
      <c r="Q5332" s="109"/>
      <c r="S5332" s="109"/>
    </row>
    <row r="5333" spans="16:19" ht="15.75" customHeight="1" x14ac:dyDescent="0.2">
      <c r="P5333" s="109"/>
      <c r="Q5333" s="109"/>
      <c r="S5333" s="109"/>
    </row>
    <row r="5334" spans="16:19" ht="15.75" customHeight="1" x14ac:dyDescent="0.2">
      <c r="P5334" s="109"/>
      <c r="Q5334" s="109"/>
      <c r="S5334" s="109"/>
    </row>
    <row r="5335" spans="16:19" ht="15.75" customHeight="1" x14ac:dyDescent="0.2">
      <c r="P5335" s="109"/>
      <c r="Q5335" s="109"/>
      <c r="S5335" s="109"/>
    </row>
    <row r="5336" spans="16:19" ht="15.75" customHeight="1" x14ac:dyDescent="0.2">
      <c r="P5336" s="109"/>
      <c r="Q5336" s="109"/>
      <c r="S5336" s="109"/>
    </row>
    <row r="5337" spans="16:19" ht="15.75" customHeight="1" x14ac:dyDescent="0.2">
      <c r="P5337" s="109"/>
      <c r="Q5337" s="109"/>
      <c r="S5337" s="109"/>
    </row>
    <row r="5338" spans="16:19" ht="15.75" customHeight="1" x14ac:dyDescent="0.2">
      <c r="P5338" s="109"/>
      <c r="Q5338" s="109"/>
      <c r="S5338" s="109"/>
    </row>
    <row r="5339" spans="16:19" ht="15.75" customHeight="1" x14ac:dyDescent="0.2">
      <c r="P5339" s="109"/>
      <c r="Q5339" s="109"/>
      <c r="S5339" s="109"/>
    </row>
    <row r="5340" spans="16:19" ht="15.75" customHeight="1" x14ac:dyDescent="0.2">
      <c r="P5340" s="109"/>
      <c r="Q5340" s="109"/>
      <c r="S5340" s="109"/>
    </row>
    <row r="5341" spans="16:19" ht="15.75" customHeight="1" x14ac:dyDescent="0.2">
      <c r="P5341" s="109"/>
      <c r="Q5341" s="109"/>
      <c r="S5341" s="109"/>
    </row>
    <row r="5342" spans="16:19" ht="15.75" customHeight="1" x14ac:dyDescent="0.2">
      <c r="P5342" s="109"/>
      <c r="Q5342" s="109"/>
      <c r="S5342" s="109"/>
    </row>
    <row r="5343" spans="16:19" ht="15.75" customHeight="1" x14ac:dyDescent="0.2">
      <c r="P5343" s="109"/>
      <c r="Q5343" s="109"/>
      <c r="S5343" s="109"/>
    </row>
    <row r="5344" spans="16:19" ht="15.75" customHeight="1" x14ac:dyDescent="0.2">
      <c r="P5344" s="109"/>
      <c r="Q5344" s="109"/>
      <c r="S5344" s="109"/>
    </row>
    <row r="5345" spans="16:19" ht="15.75" customHeight="1" x14ac:dyDescent="0.2">
      <c r="P5345" s="109"/>
      <c r="Q5345" s="109"/>
      <c r="S5345" s="109"/>
    </row>
    <row r="5346" spans="16:19" ht="15.75" customHeight="1" x14ac:dyDescent="0.2">
      <c r="P5346" s="109"/>
      <c r="Q5346" s="109"/>
      <c r="S5346" s="109"/>
    </row>
    <row r="5347" spans="16:19" ht="15.75" customHeight="1" x14ac:dyDescent="0.2">
      <c r="P5347" s="109"/>
      <c r="Q5347" s="109"/>
      <c r="S5347" s="109"/>
    </row>
    <row r="5348" spans="16:19" ht="15.75" customHeight="1" x14ac:dyDescent="0.2">
      <c r="P5348" s="109"/>
      <c r="Q5348" s="109"/>
      <c r="S5348" s="109"/>
    </row>
    <row r="5349" spans="16:19" ht="15.75" customHeight="1" x14ac:dyDescent="0.2">
      <c r="P5349" s="109"/>
      <c r="Q5349" s="109"/>
      <c r="S5349" s="109"/>
    </row>
    <row r="5350" spans="16:19" ht="15.75" customHeight="1" x14ac:dyDescent="0.2">
      <c r="P5350" s="109"/>
      <c r="Q5350" s="109"/>
      <c r="S5350" s="109"/>
    </row>
    <row r="5351" spans="16:19" ht="15.75" customHeight="1" x14ac:dyDescent="0.2">
      <c r="P5351" s="109"/>
      <c r="Q5351" s="109"/>
      <c r="S5351" s="109"/>
    </row>
    <row r="5352" spans="16:19" ht="15.75" customHeight="1" x14ac:dyDescent="0.2">
      <c r="P5352" s="109"/>
      <c r="Q5352" s="109"/>
      <c r="S5352" s="109"/>
    </row>
    <row r="5353" spans="16:19" ht="15.75" customHeight="1" x14ac:dyDescent="0.2">
      <c r="P5353" s="109"/>
      <c r="Q5353" s="109"/>
      <c r="S5353" s="109"/>
    </row>
    <row r="5354" spans="16:19" ht="15.75" customHeight="1" x14ac:dyDescent="0.2">
      <c r="P5354" s="109"/>
      <c r="Q5354" s="109"/>
      <c r="S5354" s="109"/>
    </row>
    <row r="5355" spans="16:19" ht="15.75" customHeight="1" x14ac:dyDescent="0.2">
      <c r="P5355" s="109"/>
      <c r="Q5355" s="109"/>
      <c r="S5355" s="109"/>
    </row>
    <row r="5356" spans="16:19" ht="15.75" customHeight="1" x14ac:dyDescent="0.2">
      <c r="P5356" s="109"/>
      <c r="Q5356" s="109"/>
      <c r="S5356" s="109"/>
    </row>
    <row r="5357" spans="16:19" ht="15.75" customHeight="1" x14ac:dyDescent="0.2">
      <c r="P5357" s="109"/>
      <c r="Q5357" s="109"/>
      <c r="S5357" s="109"/>
    </row>
    <row r="5358" spans="16:19" ht="15.75" customHeight="1" x14ac:dyDescent="0.2">
      <c r="P5358" s="109"/>
      <c r="Q5358" s="109"/>
      <c r="S5358" s="109"/>
    </row>
    <row r="5359" spans="16:19" ht="15.75" customHeight="1" x14ac:dyDescent="0.2">
      <c r="P5359" s="109"/>
      <c r="Q5359" s="109"/>
      <c r="S5359" s="109"/>
    </row>
    <row r="5360" spans="16:19" ht="15.75" customHeight="1" x14ac:dyDescent="0.2">
      <c r="P5360" s="109"/>
      <c r="Q5360" s="109"/>
      <c r="S5360" s="109"/>
    </row>
    <row r="5361" spans="16:19" ht="15.75" customHeight="1" x14ac:dyDescent="0.2">
      <c r="P5361" s="109"/>
      <c r="Q5361" s="109"/>
      <c r="S5361" s="109"/>
    </row>
    <row r="5362" spans="16:19" ht="15.75" customHeight="1" x14ac:dyDescent="0.2">
      <c r="P5362" s="109"/>
      <c r="Q5362" s="109"/>
      <c r="S5362" s="109"/>
    </row>
    <row r="5363" spans="16:19" ht="15.75" customHeight="1" x14ac:dyDescent="0.2">
      <c r="P5363" s="109"/>
      <c r="Q5363" s="109"/>
      <c r="S5363" s="109"/>
    </row>
    <row r="5364" spans="16:19" ht="15.75" customHeight="1" x14ac:dyDescent="0.2">
      <c r="P5364" s="109"/>
      <c r="Q5364" s="109"/>
      <c r="S5364" s="109"/>
    </row>
    <row r="5365" spans="16:19" ht="15.75" customHeight="1" x14ac:dyDescent="0.2">
      <c r="P5365" s="109"/>
      <c r="Q5365" s="109"/>
      <c r="S5365" s="109"/>
    </row>
    <row r="5366" spans="16:19" ht="15.75" customHeight="1" x14ac:dyDescent="0.2">
      <c r="P5366" s="109"/>
      <c r="Q5366" s="109"/>
      <c r="S5366" s="109"/>
    </row>
    <row r="5367" spans="16:19" ht="15.75" customHeight="1" x14ac:dyDescent="0.2">
      <c r="P5367" s="109"/>
      <c r="Q5367" s="109"/>
      <c r="S5367" s="109"/>
    </row>
    <row r="5368" spans="16:19" ht="15.75" customHeight="1" x14ac:dyDescent="0.2">
      <c r="P5368" s="109"/>
      <c r="Q5368" s="109"/>
      <c r="S5368" s="109"/>
    </row>
    <row r="5369" spans="16:19" ht="15.75" customHeight="1" x14ac:dyDescent="0.2">
      <c r="P5369" s="109"/>
      <c r="Q5369" s="109"/>
      <c r="S5369" s="109"/>
    </row>
    <row r="5370" spans="16:19" ht="15.75" customHeight="1" x14ac:dyDescent="0.2">
      <c r="P5370" s="109"/>
      <c r="Q5370" s="109"/>
      <c r="S5370" s="109"/>
    </row>
    <row r="5371" spans="16:19" ht="15.75" customHeight="1" x14ac:dyDescent="0.2">
      <c r="P5371" s="109"/>
      <c r="Q5371" s="109"/>
      <c r="S5371" s="109"/>
    </row>
    <row r="5372" spans="16:19" ht="15.75" customHeight="1" x14ac:dyDescent="0.2">
      <c r="P5372" s="109"/>
      <c r="Q5372" s="109"/>
      <c r="S5372" s="109"/>
    </row>
    <row r="5373" spans="16:19" ht="15.75" customHeight="1" x14ac:dyDescent="0.2">
      <c r="P5373" s="109"/>
      <c r="Q5373" s="109"/>
      <c r="S5373" s="109"/>
    </row>
    <row r="5374" spans="16:19" ht="15.75" customHeight="1" x14ac:dyDescent="0.2">
      <c r="P5374" s="109"/>
      <c r="Q5374" s="109"/>
      <c r="S5374" s="109"/>
    </row>
    <row r="5375" spans="16:19" ht="15.75" customHeight="1" x14ac:dyDescent="0.2">
      <c r="P5375" s="109"/>
      <c r="Q5375" s="109"/>
      <c r="S5375" s="109"/>
    </row>
    <row r="5376" spans="16:19" ht="15.75" customHeight="1" x14ac:dyDescent="0.2">
      <c r="P5376" s="109"/>
      <c r="Q5376" s="109"/>
      <c r="S5376" s="109"/>
    </row>
    <row r="5377" spans="16:19" ht="15.75" customHeight="1" x14ac:dyDescent="0.2">
      <c r="P5377" s="109"/>
      <c r="Q5377" s="109"/>
      <c r="S5377" s="109"/>
    </row>
    <row r="5378" spans="16:19" ht="15.75" customHeight="1" x14ac:dyDescent="0.2">
      <c r="P5378" s="109"/>
      <c r="Q5378" s="109"/>
      <c r="S5378" s="109"/>
    </row>
    <row r="5379" spans="16:19" ht="15.75" customHeight="1" x14ac:dyDescent="0.2">
      <c r="P5379" s="109"/>
      <c r="Q5379" s="109"/>
      <c r="S5379" s="109"/>
    </row>
    <row r="5380" spans="16:19" ht="15.75" customHeight="1" x14ac:dyDescent="0.2">
      <c r="P5380" s="109"/>
      <c r="Q5380" s="109"/>
      <c r="S5380" s="109"/>
    </row>
    <row r="5381" spans="16:19" ht="15.75" customHeight="1" x14ac:dyDescent="0.2">
      <c r="P5381" s="109"/>
      <c r="Q5381" s="109"/>
      <c r="S5381" s="109"/>
    </row>
    <row r="5382" spans="16:19" ht="15.75" customHeight="1" x14ac:dyDescent="0.2">
      <c r="P5382" s="109"/>
      <c r="Q5382" s="109"/>
      <c r="S5382" s="109"/>
    </row>
    <row r="5383" spans="16:19" ht="15.75" customHeight="1" x14ac:dyDescent="0.2">
      <c r="P5383" s="109"/>
      <c r="Q5383" s="109"/>
      <c r="S5383" s="109"/>
    </row>
    <row r="5384" spans="16:19" ht="15.75" customHeight="1" x14ac:dyDescent="0.2">
      <c r="P5384" s="109"/>
      <c r="Q5384" s="109"/>
      <c r="S5384" s="109"/>
    </row>
    <row r="5385" spans="16:19" ht="15.75" customHeight="1" x14ac:dyDescent="0.2">
      <c r="P5385" s="109"/>
      <c r="Q5385" s="109"/>
      <c r="S5385" s="109"/>
    </row>
    <row r="5386" spans="16:19" ht="15.75" customHeight="1" x14ac:dyDescent="0.2">
      <c r="P5386" s="109"/>
      <c r="Q5386" s="109"/>
      <c r="S5386" s="109"/>
    </row>
    <row r="5387" spans="16:19" ht="15.75" customHeight="1" x14ac:dyDescent="0.2">
      <c r="P5387" s="109"/>
      <c r="Q5387" s="109"/>
      <c r="S5387" s="109"/>
    </row>
    <row r="5388" spans="16:19" ht="15.75" customHeight="1" x14ac:dyDescent="0.2">
      <c r="P5388" s="109"/>
      <c r="Q5388" s="109"/>
      <c r="S5388" s="109"/>
    </row>
    <row r="5389" spans="16:19" ht="15.75" customHeight="1" x14ac:dyDescent="0.2">
      <c r="P5389" s="109"/>
      <c r="Q5389" s="109"/>
      <c r="S5389" s="109"/>
    </row>
    <row r="5390" spans="16:19" ht="15.75" customHeight="1" x14ac:dyDescent="0.2">
      <c r="P5390" s="109"/>
      <c r="Q5390" s="109"/>
      <c r="S5390" s="109"/>
    </row>
    <row r="5391" spans="16:19" ht="15.75" customHeight="1" x14ac:dyDescent="0.2">
      <c r="P5391" s="109"/>
      <c r="Q5391" s="109"/>
      <c r="S5391" s="109"/>
    </row>
    <row r="5392" spans="16:19" ht="15.75" customHeight="1" x14ac:dyDescent="0.2">
      <c r="P5392" s="109"/>
      <c r="Q5392" s="109"/>
      <c r="S5392" s="109"/>
    </row>
    <row r="5393" spans="16:19" ht="15.75" customHeight="1" x14ac:dyDescent="0.2">
      <c r="P5393" s="109"/>
      <c r="Q5393" s="109"/>
      <c r="S5393" s="109"/>
    </row>
    <row r="5394" spans="16:19" ht="15.75" customHeight="1" x14ac:dyDescent="0.2">
      <c r="P5394" s="109"/>
      <c r="Q5394" s="109"/>
      <c r="S5394" s="109"/>
    </row>
    <row r="5395" spans="16:19" ht="15.75" customHeight="1" x14ac:dyDescent="0.2">
      <c r="P5395" s="109"/>
      <c r="Q5395" s="109"/>
      <c r="S5395" s="109"/>
    </row>
    <row r="5396" spans="16:19" ht="15.75" customHeight="1" x14ac:dyDescent="0.2">
      <c r="P5396" s="109"/>
      <c r="Q5396" s="109"/>
      <c r="S5396" s="109"/>
    </row>
    <row r="5397" spans="16:19" ht="15.75" customHeight="1" x14ac:dyDescent="0.2">
      <c r="P5397" s="109"/>
      <c r="Q5397" s="109"/>
      <c r="S5397" s="109"/>
    </row>
    <row r="5398" spans="16:19" ht="15.75" customHeight="1" x14ac:dyDescent="0.2">
      <c r="P5398" s="109"/>
      <c r="Q5398" s="109"/>
      <c r="S5398" s="109"/>
    </row>
    <row r="5399" spans="16:19" ht="15.75" customHeight="1" x14ac:dyDescent="0.2">
      <c r="P5399" s="109"/>
      <c r="Q5399" s="109"/>
      <c r="S5399" s="109"/>
    </row>
    <row r="5400" spans="16:19" ht="15.75" customHeight="1" x14ac:dyDescent="0.2">
      <c r="P5400" s="109"/>
      <c r="Q5400" s="109"/>
      <c r="S5400" s="109"/>
    </row>
    <row r="5401" spans="16:19" ht="15.75" customHeight="1" x14ac:dyDescent="0.2">
      <c r="P5401" s="109"/>
      <c r="Q5401" s="109"/>
      <c r="S5401" s="109"/>
    </row>
    <row r="5402" spans="16:19" ht="15.75" customHeight="1" x14ac:dyDescent="0.2">
      <c r="P5402" s="109"/>
      <c r="Q5402" s="109"/>
      <c r="S5402" s="109"/>
    </row>
    <row r="5403" spans="16:19" ht="15.75" customHeight="1" x14ac:dyDescent="0.2">
      <c r="P5403" s="109"/>
      <c r="Q5403" s="109"/>
      <c r="S5403" s="109"/>
    </row>
    <row r="5404" spans="16:19" ht="15.75" customHeight="1" x14ac:dyDescent="0.2">
      <c r="P5404" s="109"/>
      <c r="Q5404" s="109"/>
      <c r="S5404" s="109"/>
    </row>
    <row r="5405" spans="16:19" ht="15.75" customHeight="1" x14ac:dyDescent="0.2">
      <c r="P5405" s="109"/>
      <c r="Q5405" s="109"/>
      <c r="S5405" s="109"/>
    </row>
    <row r="5406" spans="16:19" ht="15.75" customHeight="1" x14ac:dyDescent="0.2">
      <c r="P5406" s="109"/>
      <c r="Q5406" s="109"/>
      <c r="S5406" s="109"/>
    </row>
    <row r="5407" spans="16:19" ht="15.75" customHeight="1" x14ac:dyDescent="0.2">
      <c r="P5407" s="109"/>
      <c r="Q5407" s="109"/>
      <c r="S5407" s="109"/>
    </row>
    <row r="5408" spans="16:19" ht="15.75" customHeight="1" x14ac:dyDescent="0.2">
      <c r="P5408" s="109"/>
      <c r="Q5408" s="109"/>
      <c r="S5408" s="109"/>
    </row>
    <row r="5409" spans="16:19" ht="15.75" customHeight="1" x14ac:dyDescent="0.2">
      <c r="P5409" s="109"/>
      <c r="Q5409" s="109"/>
      <c r="S5409" s="109"/>
    </row>
    <row r="5410" spans="16:19" ht="15.75" customHeight="1" x14ac:dyDescent="0.2">
      <c r="P5410" s="109"/>
      <c r="Q5410" s="109"/>
      <c r="S5410" s="109"/>
    </row>
    <row r="5411" spans="16:19" ht="15.75" customHeight="1" x14ac:dyDescent="0.2">
      <c r="P5411" s="109"/>
      <c r="Q5411" s="109"/>
      <c r="S5411" s="109"/>
    </row>
    <row r="5412" spans="16:19" ht="15.75" customHeight="1" x14ac:dyDescent="0.2">
      <c r="P5412" s="109"/>
      <c r="Q5412" s="109"/>
      <c r="S5412" s="109"/>
    </row>
    <row r="5413" spans="16:19" ht="15.75" customHeight="1" x14ac:dyDescent="0.2">
      <c r="P5413" s="109"/>
      <c r="Q5413" s="109"/>
      <c r="S5413" s="109"/>
    </row>
    <row r="5414" spans="16:19" ht="15.75" customHeight="1" x14ac:dyDescent="0.2">
      <c r="P5414" s="109"/>
      <c r="Q5414" s="109"/>
      <c r="S5414" s="109"/>
    </row>
    <row r="5415" spans="16:19" ht="15.75" customHeight="1" x14ac:dyDescent="0.2">
      <c r="P5415" s="109"/>
      <c r="Q5415" s="109"/>
      <c r="S5415" s="109"/>
    </row>
    <row r="5416" spans="16:19" ht="15.75" customHeight="1" x14ac:dyDescent="0.2">
      <c r="P5416" s="109"/>
      <c r="Q5416" s="109"/>
      <c r="S5416" s="109"/>
    </row>
    <row r="5417" spans="16:19" ht="15.75" customHeight="1" x14ac:dyDescent="0.2">
      <c r="P5417" s="109"/>
      <c r="Q5417" s="109"/>
      <c r="S5417" s="109"/>
    </row>
    <row r="5418" spans="16:19" ht="15.75" customHeight="1" x14ac:dyDescent="0.2">
      <c r="P5418" s="109"/>
      <c r="Q5418" s="109"/>
      <c r="S5418" s="109"/>
    </row>
    <row r="5419" spans="16:19" ht="15.75" customHeight="1" x14ac:dyDescent="0.2">
      <c r="P5419" s="109"/>
      <c r="Q5419" s="109"/>
      <c r="S5419" s="109"/>
    </row>
    <row r="5420" spans="16:19" ht="15.75" customHeight="1" x14ac:dyDescent="0.2">
      <c r="P5420" s="109"/>
      <c r="Q5420" s="109"/>
      <c r="S5420" s="109"/>
    </row>
    <row r="5421" spans="16:19" ht="15.75" customHeight="1" x14ac:dyDescent="0.2">
      <c r="P5421" s="109"/>
      <c r="Q5421" s="109"/>
      <c r="S5421" s="109"/>
    </row>
    <row r="5422" spans="16:19" ht="15.75" customHeight="1" x14ac:dyDescent="0.2">
      <c r="P5422" s="109"/>
      <c r="Q5422" s="109"/>
      <c r="S5422" s="109"/>
    </row>
    <row r="5423" spans="16:19" ht="15.75" customHeight="1" x14ac:dyDescent="0.2">
      <c r="P5423" s="109"/>
      <c r="Q5423" s="109"/>
      <c r="S5423" s="109"/>
    </row>
    <row r="5424" spans="16:19" ht="15.75" customHeight="1" x14ac:dyDescent="0.2">
      <c r="P5424" s="109"/>
      <c r="Q5424" s="109"/>
      <c r="S5424" s="109"/>
    </row>
    <row r="5425" spans="16:19" ht="15.75" customHeight="1" x14ac:dyDescent="0.2">
      <c r="P5425" s="109"/>
      <c r="Q5425" s="109"/>
      <c r="S5425" s="109"/>
    </row>
    <row r="5426" spans="16:19" ht="15.75" customHeight="1" x14ac:dyDescent="0.2">
      <c r="P5426" s="109"/>
      <c r="Q5426" s="109"/>
      <c r="S5426" s="109"/>
    </row>
    <row r="5427" spans="16:19" ht="15.75" customHeight="1" x14ac:dyDescent="0.2">
      <c r="P5427" s="109"/>
      <c r="Q5427" s="109"/>
      <c r="S5427" s="109"/>
    </row>
    <row r="5428" spans="16:19" ht="15.75" customHeight="1" x14ac:dyDescent="0.2">
      <c r="P5428" s="109"/>
      <c r="Q5428" s="109"/>
      <c r="S5428" s="109"/>
    </row>
    <row r="5429" spans="16:19" ht="15.75" customHeight="1" x14ac:dyDescent="0.2">
      <c r="P5429" s="109"/>
      <c r="Q5429" s="109"/>
      <c r="S5429" s="109"/>
    </row>
    <row r="5430" spans="16:19" ht="15.75" customHeight="1" x14ac:dyDescent="0.2">
      <c r="P5430" s="109"/>
      <c r="Q5430" s="109"/>
      <c r="S5430" s="109"/>
    </row>
    <row r="5431" spans="16:19" ht="15.75" customHeight="1" x14ac:dyDescent="0.2">
      <c r="P5431" s="109"/>
      <c r="Q5431" s="109"/>
      <c r="S5431" s="109"/>
    </row>
    <row r="5432" spans="16:19" ht="15.75" customHeight="1" x14ac:dyDescent="0.2">
      <c r="P5432" s="109"/>
      <c r="Q5432" s="109"/>
      <c r="S5432" s="109"/>
    </row>
    <row r="5433" spans="16:19" ht="15.75" customHeight="1" x14ac:dyDescent="0.2">
      <c r="P5433" s="109"/>
      <c r="Q5433" s="109"/>
      <c r="S5433" s="109"/>
    </row>
    <row r="5434" spans="16:19" ht="15.75" customHeight="1" x14ac:dyDescent="0.2">
      <c r="P5434" s="109"/>
      <c r="Q5434" s="109"/>
      <c r="S5434" s="109"/>
    </row>
    <row r="5435" spans="16:19" ht="15.75" customHeight="1" x14ac:dyDescent="0.2">
      <c r="P5435" s="109"/>
      <c r="Q5435" s="109"/>
      <c r="S5435" s="109"/>
    </row>
    <row r="5436" spans="16:19" ht="15.75" customHeight="1" x14ac:dyDescent="0.2">
      <c r="P5436" s="109"/>
      <c r="Q5436" s="109"/>
      <c r="S5436" s="109"/>
    </row>
    <row r="5437" spans="16:19" ht="15.75" customHeight="1" x14ac:dyDescent="0.2">
      <c r="P5437" s="109"/>
      <c r="Q5437" s="109"/>
      <c r="S5437" s="109"/>
    </row>
    <row r="5438" spans="16:19" ht="15.75" customHeight="1" x14ac:dyDescent="0.2">
      <c r="P5438" s="109"/>
      <c r="Q5438" s="109"/>
      <c r="S5438" s="109"/>
    </row>
    <row r="5439" spans="16:19" ht="15.75" customHeight="1" x14ac:dyDescent="0.2">
      <c r="P5439" s="109"/>
      <c r="Q5439" s="109"/>
      <c r="S5439" s="109"/>
    </row>
    <row r="5440" spans="16:19" ht="15.75" customHeight="1" x14ac:dyDescent="0.2">
      <c r="P5440" s="109"/>
      <c r="Q5440" s="109"/>
      <c r="S5440" s="109"/>
    </row>
    <row r="5441" spans="16:19" ht="15.75" customHeight="1" x14ac:dyDescent="0.2">
      <c r="P5441" s="109"/>
      <c r="Q5441" s="109"/>
      <c r="S5441" s="109"/>
    </row>
    <row r="5442" spans="16:19" ht="15.75" customHeight="1" x14ac:dyDescent="0.2">
      <c r="P5442" s="109"/>
      <c r="Q5442" s="109"/>
      <c r="S5442" s="109"/>
    </row>
    <row r="5443" spans="16:19" ht="15.75" customHeight="1" x14ac:dyDescent="0.2">
      <c r="P5443" s="109"/>
      <c r="Q5443" s="109"/>
      <c r="S5443" s="109"/>
    </row>
    <row r="5444" spans="16:19" ht="15.75" customHeight="1" x14ac:dyDescent="0.2">
      <c r="P5444" s="109"/>
      <c r="Q5444" s="109"/>
      <c r="S5444" s="109"/>
    </row>
    <row r="5445" spans="16:19" ht="15.75" customHeight="1" x14ac:dyDescent="0.2">
      <c r="P5445" s="109"/>
      <c r="Q5445" s="109"/>
      <c r="S5445" s="109"/>
    </row>
    <row r="5446" spans="16:19" ht="15.75" customHeight="1" x14ac:dyDescent="0.2">
      <c r="P5446" s="109"/>
      <c r="Q5446" s="109"/>
      <c r="S5446" s="109"/>
    </row>
    <row r="5447" spans="16:19" ht="15.75" customHeight="1" x14ac:dyDescent="0.2">
      <c r="P5447" s="109"/>
      <c r="Q5447" s="109"/>
      <c r="S5447" s="109"/>
    </row>
    <row r="5448" spans="16:19" ht="15.75" customHeight="1" x14ac:dyDescent="0.2">
      <c r="P5448" s="109"/>
      <c r="Q5448" s="109"/>
      <c r="S5448" s="109"/>
    </row>
    <row r="5449" spans="16:19" ht="15.75" customHeight="1" x14ac:dyDescent="0.2">
      <c r="P5449" s="109"/>
      <c r="Q5449" s="109"/>
      <c r="S5449" s="109"/>
    </row>
    <row r="5450" spans="16:19" ht="15.75" customHeight="1" x14ac:dyDescent="0.2">
      <c r="P5450" s="109"/>
      <c r="Q5450" s="109"/>
      <c r="S5450" s="109"/>
    </row>
    <row r="5451" spans="16:19" ht="15.75" customHeight="1" x14ac:dyDescent="0.2">
      <c r="P5451" s="109"/>
      <c r="Q5451" s="109"/>
      <c r="S5451" s="109"/>
    </row>
    <row r="5452" spans="16:19" ht="15.75" customHeight="1" x14ac:dyDescent="0.2">
      <c r="P5452" s="109"/>
      <c r="Q5452" s="109"/>
      <c r="S5452" s="109"/>
    </row>
    <row r="5453" spans="16:19" ht="15.75" customHeight="1" x14ac:dyDescent="0.2">
      <c r="P5453" s="109"/>
      <c r="Q5453" s="109"/>
      <c r="S5453" s="109"/>
    </row>
    <row r="5454" spans="16:19" ht="15.75" customHeight="1" x14ac:dyDescent="0.2">
      <c r="P5454" s="109"/>
      <c r="Q5454" s="109"/>
      <c r="S5454" s="109"/>
    </row>
    <row r="5455" spans="16:19" ht="15.75" customHeight="1" x14ac:dyDescent="0.2">
      <c r="P5455" s="109"/>
      <c r="Q5455" s="109"/>
      <c r="S5455" s="109"/>
    </row>
    <row r="5456" spans="16:19" ht="15.75" customHeight="1" x14ac:dyDescent="0.2">
      <c r="P5456" s="109"/>
      <c r="Q5456" s="109"/>
      <c r="S5456" s="109"/>
    </row>
    <row r="5457" spans="16:19" ht="15.75" customHeight="1" x14ac:dyDescent="0.2">
      <c r="P5457" s="109"/>
      <c r="Q5457" s="109"/>
      <c r="S5457" s="109"/>
    </row>
    <row r="5458" spans="16:19" ht="15.75" customHeight="1" x14ac:dyDescent="0.2">
      <c r="P5458" s="109"/>
      <c r="Q5458" s="109"/>
      <c r="S5458" s="109"/>
    </row>
    <row r="5459" spans="16:19" ht="15.75" customHeight="1" x14ac:dyDescent="0.2">
      <c r="P5459" s="109"/>
      <c r="Q5459" s="109"/>
      <c r="S5459" s="109"/>
    </row>
    <row r="5460" spans="16:19" ht="15.75" customHeight="1" x14ac:dyDescent="0.2">
      <c r="P5460" s="109"/>
      <c r="Q5460" s="109"/>
      <c r="S5460" s="109"/>
    </row>
    <row r="5461" spans="16:19" ht="15.75" customHeight="1" x14ac:dyDescent="0.2">
      <c r="P5461" s="109"/>
      <c r="Q5461" s="109"/>
      <c r="S5461" s="109"/>
    </row>
    <row r="5462" spans="16:19" ht="15.75" customHeight="1" x14ac:dyDescent="0.2">
      <c r="P5462" s="109"/>
      <c r="Q5462" s="109"/>
      <c r="S5462" s="109"/>
    </row>
    <row r="5463" spans="16:19" ht="15.75" customHeight="1" x14ac:dyDescent="0.2">
      <c r="P5463" s="109"/>
      <c r="Q5463" s="109"/>
      <c r="S5463" s="109"/>
    </row>
    <row r="5464" spans="16:19" ht="15.75" customHeight="1" x14ac:dyDescent="0.2">
      <c r="P5464" s="109"/>
      <c r="Q5464" s="109"/>
      <c r="S5464" s="109"/>
    </row>
    <row r="5465" spans="16:19" ht="15.75" customHeight="1" x14ac:dyDescent="0.2">
      <c r="P5465" s="109"/>
      <c r="Q5465" s="109"/>
      <c r="S5465" s="109"/>
    </row>
    <row r="5466" spans="16:19" ht="15.75" customHeight="1" x14ac:dyDescent="0.2">
      <c r="P5466" s="109"/>
      <c r="Q5466" s="109"/>
      <c r="S5466" s="109"/>
    </row>
    <row r="5467" spans="16:19" ht="15.75" customHeight="1" x14ac:dyDescent="0.2">
      <c r="P5467" s="109"/>
      <c r="Q5467" s="109"/>
      <c r="S5467" s="109"/>
    </row>
    <row r="5468" spans="16:19" ht="15.75" customHeight="1" x14ac:dyDescent="0.2">
      <c r="P5468" s="109"/>
      <c r="Q5468" s="109"/>
      <c r="S5468" s="109"/>
    </row>
    <row r="5469" spans="16:19" ht="15.75" customHeight="1" x14ac:dyDescent="0.2">
      <c r="P5469" s="109"/>
      <c r="Q5469" s="109"/>
      <c r="S5469" s="109"/>
    </row>
    <row r="5470" spans="16:19" ht="15.75" customHeight="1" x14ac:dyDescent="0.2">
      <c r="P5470" s="109"/>
      <c r="Q5470" s="109"/>
      <c r="S5470" s="109"/>
    </row>
    <row r="5471" spans="16:19" ht="15.75" customHeight="1" x14ac:dyDescent="0.2">
      <c r="P5471" s="109"/>
      <c r="Q5471" s="109"/>
      <c r="S5471" s="109"/>
    </row>
    <row r="5472" spans="16:19" ht="15.75" customHeight="1" x14ac:dyDescent="0.2">
      <c r="P5472" s="109"/>
      <c r="Q5472" s="109"/>
      <c r="S5472" s="109"/>
    </row>
    <row r="5473" spans="16:19" ht="15.75" customHeight="1" x14ac:dyDescent="0.2">
      <c r="P5473" s="109"/>
      <c r="Q5473" s="109"/>
      <c r="S5473" s="109"/>
    </row>
    <row r="5474" spans="16:19" ht="15.75" customHeight="1" x14ac:dyDescent="0.2">
      <c r="P5474" s="109"/>
      <c r="Q5474" s="109"/>
      <c r="S5474" s="109"/>
    </row>
    <row r="5475" spans="16:19" ht="15.75" customHeight="1" x14ac:dyDescent="0.2">
      <c r="P5475" s="109"/>
      <c r="Q5475" s="109"/>
      <c r="S5475" s="109"/>
    </row>
    <row r="5476" spans="16:19" ht="15.75" customHeight="1" x14ac:dyDescent="0.2">
      <c r="P5476" s="109"/>
      <c r="Q5476" s="109"/>
      <c r="S5476" s="109"/>
    </row>
    <row r="5477" spans="16:19" ht="15.75" customHeight="1" x14ac:dyDescent="0.2">
      <c r="P5477" s="109"/>
      <c r="Q5477" s="109"/>
      <c r="S5477" s="109"/>
    </row>
    <row r="5478" spans="16:19" ht="15.75" customHeight="1" x14ac:dyDescent="0.2">
      <c r="P5478" s="109"/>
      <c r="Q5478" s="109"/>
      <c r="S5478" s="109"/>
    </row>
    <row r="5479" spans="16:19" ht="15.75" customHeight="1" x14ac:dyDescent="0.2">
      <c r="P5479" s="109"/>
      <c r="Q5479" s="109"/>
      <c r="S5479" s="109"/>
    </row>
    <row r="5480" spans="16:19" ht="15.75" customHeight="1" x14ac:dyDescent="0.2">
      <c r="P5480" s="109"/>
      <c r="Q5480" s="109"/>
      <c r="S5480" s="109"/>
    </row>
    <row r="5481" spans="16:19" ht="15.75" customHeight="1" x14ac:dyDescent="0.2">
      <c r="P5481" s="109"/>
      <c r="Q5481" s="109"/>
      <c r="S5481" s="109"/>
    </row>
    <row r="5482" spans="16:19" ht="15.75" customHeight="1" x14ac:dyDescent="0.2">
      <c r="P5482" s="109"/>
      <c r="Q5482" s="109"/>
      <c r="S5482" s="109"/>
    </row>
    <row r="5483" spans="16:19" ht="15.75" customHeight="1" x14ac:dyDescent="0.2">
      <c r="P5483" s="109"/>
      <c r="Q5483" s="109"/>
      <c r="S5483" s="109"/>
    </row>
    <row r="5484" spans="16:19" ht="15.75" customHeight="1" x14ac:dyDescent="0.2">
      <c r="P5484" s="109"/>
      <c r="Q5484" s="109"/>
      <c r="S5484" s="109"/>
    </row>
    <row r="5485" spans="16:19" ht="15.75" customHeight="1" x14ac:dyDescent="0.2">
      <c r="P5485" s="109"/>
      <c r="Q5485" s="109"/>
      <c r="S5485" s="109"/>
    </row>
    <row r="5486" spans="16:19" ht="15.75" customHeight="1" x14ac:dyDescent="0.2">
      <c r="P5486" s="109"/>
      <c r="Q5486" s="109"/>
      <c r="S5486" s="109"/>
    </row>
    <row r="5487" spans="16:19" ht="15.75" customHeight="1" x14ac:dyDescent="0.2">
      <c r="P5487" s="109"/>
      <c r="Q5487" s="109"/>
      <c r="S5487" s="109"/>
    </row>
    <row r="5488" spans="16:19" ht="15.75" customHeight="1" x14ac:dyDescent="0.2">
      <c r="P5488" s="109"/>
      <c r="Q5488" s="109"/>
      <c r="S5488" s="109"/>
    </row>
    <row r="5489" spans="16:19" ht="15.75" customHeight="1" x14ac:dyDescent="0.2">
      <c r="P5489" s="109"/>
      <c r="Q5489" s="109"/>
      <c r="S5489" s="109"/>
    </row>
    <row r="5490" spans="16:19" ht="15.75" customHeight="1" x14ac:dyDescent="0.2">
      <c r="P5490" s="109"/>
      <c r="Q5490" s="109"/>
      <c r="S5490" s="109"/>
    </row>
    <row r="5491" spans="16:19" ht="15.75" customHeight="1" x14ac:dyDescent="0.2">
      <c r="P5491" s="109"/>
      <c r="Q5491" s="109"/>
      <c r="S5491" s="109"/>
    </row>
    <row r="5492" spans="16:19" ht="15.75" customHeight="1" x14ac:dyDescent="0.2">
      <c r="P5492" s="109"/>
      <c r="Q5492" s="109"/>
      <c r="S5492" s="109"/>
    </row>
    <row r="5493" spans="16:19" ht="15.75" customHeight="1" x14ac:dyDescent="0.2">
      <c r="P5493" s="109"/>
      <c r="Q5493" s="109"/>
      <c r="S5493" s="109"/>
    </row>
    <row r="5494" spans="16:19" ht="15.75" customHeight="1" x14ac:dyDescent="0.2">
      <c r="P5494" s="109"/>
      <c r="Q5494" s="109"/>
      <c r="S5494" s="109"/>
    </row>
    <row r="5495" spans="16:19" ht="15.75" customHeight="1" x14ac:dyDescent="0.2">
      <c r="P5495" s="109"/>
      <c r="Q5495" s="109"/>
      <c r="S5495" s="109"/>
    </row>
    <row r="5496" spans="16:19" ht="15.75" customHeight="1" x14ac:dyDescent="0.2">
      <c r="P5496" s="109"/>
      <c r="Q5496" s="109"/>
      <c r="S5496" s="109"/>
    </row>
    <row r="5497" spans="16:19" ht="15.75" customHeight="1" x14ac:dyDescent="0.2">
      <c r="P5497" s="109"/>
      <c r="Q5497" s="109"/>
      <c r="S5497" s="109"/>
    </row>
    <row r="5498" spans="16:19" ht="15.75" customHeight="1" x14ac:dyDescent="0.2">
      <c r="P5498" s="109"/>
      <c r="Q5498" s="109"/>
      <c r="S5498" s="109"/>
    </row>
    <row r="5499" spans="16:19" ht="15.75" customHeight="1" x14ac:dyDescent="0.2">
      <c r="P5499" s="109"/>
      <c r="Q5499" s="109"/>
      <c r="S5499" s="109"/>
    </row>
    <row r="5500" spans="16:19" ht="15.75" customHeight="1" x14ac:dyDescent="0.2">
      <c r="P5500" s="109"/>
      <c r="Q5500" s="109"/>
      <c r="S5500" s="109"/>
    </row>
    <row r="5501" spans="16:19" ht="15.75" customHeight="1" x14ac:dyDescent="0.2">
      <c r="P5501" s="109"/>
      <c r="Q5501" s="109"/>
      <c r="S5501" s="109"/>
    </row>
    <row r="5502" spans="16:19" ht="15.75" customHeight="1" x14ac:dyDescent="0.2">
      <c r="P5502" s="109"/>
      <c r="Q5502" s="109"/>
      <c r="S5502" s="109"/>
    </row>
    <row r="5503" spans="16:19" ht="15.75" customHeight="1" x14ac:dyDescent="0.2">
      <c r="P5503" s="109"/>
      <c r="Q5503" s="109"/>
      <c r="S5503" s="109"/>
    </row>
    <row r="5504" spans="16:19" ht="15.75" customHeight="1" x14ac:dyDescent="0.2">
      <c r="P5504" s="109"/>
      <c r="Q5504" s="109"/>
      <c r="S5504" s="109"/>
    </row>
    <row r="5505" spans="16:19" ht="15.75" customHeight="1" x14ac:dyDescent="0.2">
      <c r="P5505" s="109"/>
      <c r="Q5505" s="109"/>
      <c r="S5505" s="109"/>
    </row>
    <row r="5506" spans="16:19" ht="15.75" customHeight="1" x14ac:dyDescent="0.2">
      <c r="P5506" s="109"/>
      <c r="Q5506" s="109"/>
      <c r="S5506" s="109"/>
    </row>
    <row r="5507" spans="16:19" ht="15.75" customHeight="1" x14ac:dyDescent="0.2">
      <c r="P5507" s="109"/>
      <c r="Q5507" s="109"/>
      <c r="S5507" s="109"/>
    </row>
    <row r="5508" spans="16:19" ht="15.75" customHeight="1" x14ac:dyDescent="0.2">
      <c r="P5508" s="109"/>
      <c r="Q5508" s="109"/>
      <c r="S5508" s="109"/>
    </row>
    <row r="5509" spans="16:19" ht="15.75" customHeight="1" x14ac:dyDescent="0.2">
      <c r="P5509" s="109"/>
      <c r="Q5509" s="109"/>
      <c r="S5509" s="109"/>
    </row>
    <row r="5510" spans="16:19" ht="15.75" customHeight="1" x14ac:dyDescent="0.2">
      <c r="P5510" s="109"/>
      <c r="Q5510" s="109"/>
      <c r="S5510" s="109"/>
    </row>
    <row r="5511" spans="16:19" ht="15.75" customHeight="1" x14ac:dyDescent="0.2">
      <c r="P5511" s="109"/>
      <c r="Q5511" s="109"/>
      <c r="S5511" s="109"/>
    </row>
    <row r="5512" spans="16:19" ht="15.75" customHeight="1" x14ac:dyDescent="0.2">
      <c r="P5512" s="109"/>
      <c r="Q5512" s="109"/>
      <c r="S5512" s="109"/>
    </row>
    <row r="5513" spans="16:19" ht="15.75" customHeight="1" x14ac:dyDescent="0.2">
      <c r="P5513" s="109"/>
      <c r="Q5513" s="109"/>
      <c r="S5513" s="109"/>
    </row>
    <row r="5514" spans="16:19" ht="15.75" customHeight="1" x14ac:dyDescent="0.2">
      <c r="P5514" s="109"/>
      <c r="Q5514" s="109"/>
      <c r="S5514" s="109"/>
    </row>
    <row r="5515" spans="16:19" ht="15.75" customHeight="1" x14ac:dyDescent="0.2">
      <c r="P5515" s="109"/>
      <c r="Q5515" s="109"/>
      <c r="S5515" s="109"/>
    </row>
    <row r="5516" spans="16:19" ht="15.75" customHeight="1" x14ac:dyDescent="0.2">
      <c r="P5516" s="109"/>
      <c r="Q5516" s="109"/>
      <c r="S5516" s="109"/>
    </row>
    <row r="5517" spans="16:19" ht="15.75" customHeight="1" x14ac:dyDescent="0.2">
      <c r="P5517" s="109"/>
      <c r="Q5517" s="109"/>
      <c r="S5517" s="109"/>
    </row>
    <row r="5518" spans="16:19" ht="15.75" customHeight="1" x14ac:dyDescent="0.2">
      <c r="P5518" s="109"/>
      <c r="Q5518" s="109"/>
      <c r="S5518" s="109"/>
    </row>
    <row r="5519" spans="16:19" ht="15.75" customHeight="1" x14ac:dyDescent="0.2">
      <c r="P5519" s="109"/>
      <c r="Q5519" s="109"/>
      <c r="S5519" s="109"/>
    </row>
    <row r="5520" spans="16:19" ht="15.75" customHeight="1" x14ac:dyDescent="0.2">
      <c r="P5520" s="109"/>
      <c r="Q5520" s="109"/>
      <c r="S5520" s="109"/>
    </row>
    <row r="5521" spans="16:19" ht="15.75" customHeight="1" x14ac:dyDescent="0.2">
      <c r="P5521" s="109"/>
      <c r="Q5521" s="109"/>
      <c r="S5521" s="109"/>
    </row>
    <row r="5522" spans="16:19" ht="15.75" customHeight="1" x14ac:dyDescent="0.2">
      <c r="P5522" s="109"/>
      <c r="Q5522" s="109"/>
      <c r="S5522" s="109"/>
    </row>
    <row r="5523" spans="16:19" ht="15.75" customHeight="1" x14ac:dyDescent="0.2">
      <c r="P5523" s="109"/>
      <c r="Q5523" s="109"/>
      <c r="S5523" s="109"/>
    </row>
    <row r="5524" spans="16:19" ht="15.75" customHeight="1" x14ac:dyDescent="0.2">
      <c r="P5524" s="109"/>
      <c r="Q5524" s="109"/>
      <c r="S5524" s="109"/>
    </row>
    <row r="5525" spans="16:19" ht="15.75" customHeight="1" x14ac:dyDescent="0.2">
      <c r="P5525" s="109"/>
      <c r="Q5525" s="109"/>
      <c r="S5525" s="109"/>
    </row>
    <row r="5526" spans="16:19" ht="15.75" customHeight="1" x14ac:dyDescent="0.2">
      <c r="P5526" s="109"/>
      <c r="Q5526" s="109"/>
      <c r="S5526" s="109"/>
    </row>
    <row r="5527" spans="16:19" ht="15.75" customHeight="1" x14ac:dyDescent="0.2">
      <c r="P5527" s="109"/>
      <c r="Q5527" s="109"/>
      <c r="S5527" s="109"/>
    </row>
    <row r="5528" spans="16:19" ht="15.75" customHeight="1" x14ac:dyDescent="0.2">
      <c r="P5528" s="109"/>
      <c r="Q5528" s="109"/>
      <c r="S5528" s="109"/>
    </row>
    <row r="5529" spans="16:19" ht="15.75" customHeight="1" x14ac:dyDescent="0.2">
      <c r="P5529" s="109"/>
      <c r="Q5529" s="109"/>
      <c r="S5529" s="109"/>
    </row>
    <row r="5530" spans="16:19" ht="15.75" customHeight="1" x14ac:dyDescent="0.2">
      <c r="P5530" s="109"/>
      <c r="Q5530" s="109"/>
      <c r="S5530" s="109"/>
    </row>
    <row r="5531" spans="16:19" ht="15.75" customHeight="1" x14ac:dyDescent="0.2">
      <c r="P5531" s="109"/>
      <c r="Q5531" s="109"/>
      <c r="S5531" s="109"/>
    </row>
    <row r="5532" spans="16:19" ht="15.75" customHeight="1" x14ac:dyDescent="0.2">
      <c r="P5532" s="109"/>
      <c r="Q5532" s="109"/>
      <c r="S5532" s="109"/>
    </row>
    <row r="5533" spans="16:19" ht="15.75" customHeight="1" x14ac:dyDescent="0.2">
      <c r="P5533" s="109"/>
      <c r="Q5533" s="109"/>
      <c r="S5533" s="109"/>
    </row>
    <row r="5534" spans="16:19" ht="15.75" customHeight="1" x14ac:dyDescent="0.2">
      <c r="P5534" s="109"/>
      <c r="Q5534" s="109"/>
      <c r="S5534" s="109"/>
    </row>
    <row r="5535" spans="16:19" ht="15.75" customHeight="1" x14ac:dyDescent="0.2">
      <c r="P5535" s="109"/>
      <c r="Q5535" s="109"/>
      <c r="S5535" s="109"/>
    </row>
    <row r="5536" spans="16:19" ht="15.75" customHeight="1" x14ac:dyDescent="0.2">
      <c r="P5536" s="109"/>
      <c r="Q5536" s="109"/>
      <c r="S5536" s="109"/>
    </row>
    <row r="5537" spans="16:19" ht="15.75" customHeight="1" x14ac:dyDescent="0.2">
      <c r="P5537" s="109"/>
      <c r="Q5537" s="109"/>
      <c r="S5537" s="109"/>
    </row>
    <row r="5538" spans="16:19" ht="15.75" customHeight="1" x14ac:dyDescent="0.2">
      <c r="P5538" s="109"/>
      <c r="Q5538" s="109"/>
      <c r="S5538" s="109"/>
    </row>
    <row r="5539" spans="16:19" ht="15.75" customHeight="1" x14ac:dyDescent="0.2">
      <c r="P5539" s="109"/>
      <c r="Q5539" s="109"/>
      <c r="S5539" s="109"/>
    </row>
    <row r="5540" spans="16:19" ht="15.75" customHeight="1" x14ac:dyDescent="0.2">
      <c r="P5540" s="109"/>
      <c r="Q5540" s="109"/>
      <c r="S5540" s="109"/>
    </row>
    <row r="5541" spans="16:19" ht="15.75" customHeight="1" x14ac:dyDescent="0.2">
      <c r="P5541" s="109"/>
      <c r="Q5541" s="109"/>
      <c r="S5541" s="109"/>
    </row>
    <row r="5542" spans="16:19" ht="15.75" customHeight="1" x14ac:dyDescent="0.2">
      <c r="P5542" s="109"/>
      <c r="Q5542" s="109"/>
      <c r="S5542" s="109"/>
    </row>
    <row r="5543" spans="16:19" ht="15.75" customHeight="1" x14ac:dyDescent="0.2">
      <c r="P5543" s="109"/>
      <c r="Q5543" s="109"/>
      <c r="S5543" s="109"/>
    </row>
    <row r="5544" spans="16:19" ht="15.75" customHeight="1" x14ac:dyDescent="0.2">
      <c r="P5544" s="109"/>
      <c r="Q5544" s="109"/>
      <c r="S5544" s="109"/>
    </row>
    <row r="5545" spans="16:19" ht="15.75" customHeight="1" x14ac:dyDescent="0.2">
      <c r="P5545" s="109"/>
      <c r="Q5545" s="109"/>
      <c r="S5545" s="109"/>
    </row>
    <row r="5546" spans="16:19" ht="15.75" customHeight="1" x14ac:dyDescent="0.2">
      <c r="P5546" s="109"/>
      <c r="Q5546" s="109"/>
      <c r="S5546" s="109"/>
    </row>
    <row r="5547" spans="16:19" ht="15.75" customHeight="1" x14ac:dyDescent="0.2">
      <c r="P5547" s="109"/>
      <c r="Q5547" s="109"/>
      <c r="S5547" s="109"/>
    </row>
    <row r="5548" spans="16:19" ht="15.75" customHeight="1" x14ac:dyDescent="0.2">
      <c r="P5548" s="109"/>
      <c r="Q5548" s="109"/>
      <c r="S5548" s="109"/>
    </row>
    <row r="5549" spans="16:19" ht="15.75" customHeight="1" x14ac:dyDescent="0.2">
      <c r="P5549" s="109"/>
      <c r="Q5549" s="109"/>
      <c r="S5549" s="109"/>
    </row>
    <row r="5550" spans="16:19" ht="15.75" customHeight="1" x14ac:dyDescent="0.2">
      <c r="P5550" s="109"/>
      <c r="Q5550" s="109"/>
      <c r="S5550" s="109"/>
    </row>
    <row r="5551" spans="16:19" ht="15.75" customHeight="1" x14ac:dyDescent="0.2">
      <c r="P5551" s="109"/>
      <c r="Q5551" s="109"/>
      <c r="S5551" s="109"/>
    </row>
    <row r="5552" spans="16:19" ht="15.75" customHeight="1" x14ac:dyDescent="0.2">
      <c r="P5552" s="109"/>
      <c r="Q5552" s="109"/>
      <c r="S5552" s="109"/>
    </row>
    <row r="5553" spans="16:19" ht="15.75" customHeight="1" x14ac:dyDescent="0.2">
      <c r="P5553" s="109"/>
      <c r="Q5553" s="109"/>
      <c r="S5553" s="109"/>
    </row>
    <row r="5554" spans="16:19" ht="15.75" customHeight="1" x14ac:dyDescent="0.2">
      <c r="P5554" s="109"/>
      <c r="Q5554" s="109"/>
      <c r="S5554" s="109"/>
    </row>
    <row r="5555" spans="16:19" ht="15.75" customHeight="1" x14ac:dyDescent="0.2">
      <c r="P5555" s="109"/>
      <c r="Q5555" s="109"/>
      <c r="S5555" s="109"/>
    </row>
    <row r="5556" spans="16:19" ht="15.75" customHeight="1" x14ac:dyDescent="0.2">
      <c r="P5556" s="109"/>
      <c r="Q5556" s="109"/>
      <c r="S5556" s="109"/>
    </row>
    <row r="5557" spans="16:19" ht="15.75" customHeight="1" x14ac:dyDescent="0.2">
      <c r="P5557" s="109"/>
      <c r="Q5557" s="109"/>
      <c r="S5557" s="109"/>
    </row>
    <row r="5558" spans="16:19" ht="15.75" customHeight="1" x14ac:dyDescent="0.2">
      <c r="P5558" s="109"/>
      <c r="Q5558" s="109"/>
      <c r="S5558" s="109"/>
    </row>
    <row r="5559" spans="16:19" ht="15.75" customHeight="1" x14ac:dyDescent="0.2">
      <c r="P5559" s="109"/>
      <c r="Q5559" s="109"/>
      <c r="S5559" s="109"/>
    </row>
    <row r="5560" spans="16:19" ht="15.75" customHeight="1" x14ac:dyDescent="0.2">
      <c r="P5560" s="109"/>
      <c r="Q5560" s="109"/>
      <c r="S5560" s="109"/>
    </row>
    <row r="5561" spans="16:19" ht="15.75" customHeight="1" x14ac:dyDescent="0.2">
      <c r="P5561" s="109"/>
      <c r="Q5561" s="109"/>
      <c r="S5561" s="109"/>
    </row>
    <row r="5562" spans="16:19" ht="15.75" customHeight="1" x14ac:dyDescent="0.2">
      <c r="P5562" s="109"/>
      <c r="Q5562" s="109"/>
      <c r="S5562" s="109"/>
    </row>
    <row r="5563" spans="16:19" ht="15.75" customHeight="1" x14ac:dyDescent="0.2">
      <c r="Q5563" s="109"/>
      <c r="S5563" s="109"/>
    </row>
    <row r="5564" spans="16:19" ht="15.75" customHeight="1" x14ac:dyDescent="0.2">
      <c r="Q5564" s="109"/>
      <c r="S5564" s="109"/>
    </row>
    <row r="5565" spans="16:19" ht="15.75" customHeight="1" x14ac:dyDescent="0.2">
      <c r="Q5565" s="109"/>
      <c r="S5565" s="109"/>
    </row>
    <row r="5566" spans="16:19" ht="15.75" customHeight="1" x14ac:dyDescent="0.2">
      <c r="Q5566" s="109"/>
      <c r="S5566" s="109"/>
    </row>
    <row r="5567" spans="16:19" ht="15.75" customHeight="1" x14ac:dyDescent="0.2">
      <c r="Q5567" s="109"/>
      <c r="S5567" s="109"/>
    </row>
    <row r="5568" spans="16:19" ht="15.75" customHeight="1" x14ac:dyDescent="0.2">
      <c r="Q5568" s="109"/>
      <c r="S5568" s="109"/>
    </row>
    <row r="5569" spans="17:19" ht="15.75" customHeight="1" x14ac:dyDescent="0.2">
      <c r="Q5569" s="109"/>
      <c r="S5569" s="109"/>
    </row>
    <row r="5570" spans="17:19" ht="15.75" customHeight="1" x14ac:dyDescent="0.2">
      <c r="Q5570" s="109"/>
      <c r="S5570" s="109"/>
    </row>
    <row r="5571" spans="17:19" ht="15.75" customHeight="1" x14ac:dyDescent="0.2">
      <c r="Q5571" s="109"/>
      <c r="S5571" s="109"/>
    </row>
    <row r="5572" spans="17:19" ht="15.75" customHeight="1" x14ac:dyDescent="0.2">
      <c r="Q5572" s="109"/>
      <c r="S5572" s="109"/>
    </row>
    <row r="5573" spans="17:19" ht="15.75" customHeight="1" x14ac:dyDescent="0.2">
      <c r="Q5573" s="109"/>
      <c r="S5573" s="109"/>
    </row>
    <row r="5574" spans="17:19" ht="15.75" customHeight="1" x14ac:dyDescent="0.2">
      <c r="Q5574" s="109"/>
      <c r="S5574" s="109"/>
    </row>
    <row r="5575" spans="17:19" ht="15.75" customHeight="1" x14ac:dyDescent="0.2">
      <c r="Q5575" s="109"/>
      <c r="S5575" s="109"/>
    </row>
    <row r="5576" spans="17:19" ht="15.75" customHeight="1" x14ac:dyDescent="0.2">
      <c r="Q5576" s="109"/>
      <c r="S5576" s="109"/>
    </row>
    <row r="5577" spans="17:19" ht="15.75" customHeight="1" x14ac:dyDescent="0.2">
      <c r="Q5577" s="109"/>
      <c r="S5577" s="109"/>
    </row>
    <row r="5578" spans="17:19" ht="15.75" customHeight="1" x14ac:dyDescent="0.2">
      <c r="Q5578" s="109"/>
      <c r="S5578" s="109"/>
    </row>
    <row r="5579" spans="17:19" ht="15.75" customHeight="1" x14ac:dyDescent="0.2">
      <c r="Q5579" s="109"/>
      <c r="S5579" s="109"/>
    </row>
    <row r="5580" spans="17:19" ht="15.75" customHeight="1" x14ac:dyDescent="0.2">
      <c r="Q5580" s="109"/>
      <c r="S5580" s="109"/>
    </row>
    <row r="5581" spans="17:19" ht="15.75" customHeight="1" x14ac:dyDescent="0.2">
      <c r="Q5581" s="109"/>
      <c r="S5581" s="109"/>
    </row>
    <row r="5582" spans="17:19" ht="15.75" customHeight="1" x14ac:dyDescent="0.2">
      <c r="Q5582" s="109"/>
      <c r="S5582" s="109"/>
    </row>
    <row r="5583" spans="17:19" ht="15.75" customHeight="1" x14ac:dyDescent="0.2">
      <c r="Q5583" s="109"/>
      <c r="S5583" s="109"/>
    </row>
    <row r="5584" spans="17:19" ht="15.75" customHeight="1" x14ac:dyDescent="0.2">
      <c r="Q5584" s="109"/>
      <c r="S5584" s="109"/>
    </row>
    <row r="5585" spans="17:19" ht="15.75" customHeight="1" x14ac:dyDescent="0.2">
      <c r="Q5585" s="109"/>
      <c r="S5585" s="109"/>
    </row>
    <row r="5586" spans="17:19" ht="15.75" customHeight="1" x14ac:dyDescent="0.2">
      <c r="Q5586" s="109"/>
      <c r="S5586" s="109"/>
    </row>
    <row r="5587" spans="17:19" ht="15.75" customHeight="1" x14ac:dyDescent="0.2">
      <c r="Q5587" s="109"/>
      <c r="S5587" s="109"/>
    </row>
    <row r="5588" spans="17:19" ht="15.75" customHeight="1" x14ac:dyDescent="0.2">
      <c r="Q5588" s="109"/>
      <c r="S5588" s="109"/>
    </row>
    <row r="5589" spans="17:19" ht="15.75" customHeight="1" x14ac:dyDescent="0.2">
      <c r="Q5589" s="109"/>
      <c r="S5589" s="109"/>
    </row>
    <row r="5590" spans="17:19" ht="15.75" customHeight="1" x14ac:dyDescent="0.2">
      <c r="Q5590" s="109"/>
      <c r="S5590" s="109"/>
    </row>
    <row r="5591" spans="17:19" ht="15.75" customHeight="1" x14ac:dyDescent="0.2">
      <c r="Q5591" s="109"/>
      <c r="S5591" s="109"/>
    </row>
    <row r="5592" spans="17:19" ht="15.75" customHeight="1" x14ac:dyDescent="0.2">
      <c r="Q5592" s="109"/>
      <c r="S5592" s="109"/>
    </row>
    <row r="5593" spans="17:19" ht="15.75" customHeight="1" x14ac:dyDescent="0.2">
      <c r="Q5593" s="109"/>
      <c r="S5593" s="109"/>
    </row>
    <row r="5594" spans="17:19" ht="15.75" customHeight="1" x14ac:dyDescent="0.2">
      <c r="Q5594" s="109"/>
      <c r="S5594" s="109"/>
    </row>
    <row r="5595" spans="17:19" ht="15.75" customHeight="1" x14ac:dyDescent="0.2">
      <c r="Q5595" s="109"/>
      <c r="S5595" s="109"/>
    </row>
    <row r="5596" spans="17:19" ht="15.75" customHeight="1" x14ac:dyDescent="0.2">
      <c r="Q5596" s="109"/>
      <c r="S5596" s="109"/>
    </row>
    <row r="5597" spans="17:19" ht="15.75" customHeight="1" x14ac:dyDescent="0.2">
      <c r="Q5597" s="109"/>
      <c r="S5597" s="109"/>
    </row>
    <row r="5598" spans="17:19" ht="15.75" customHeight="1" x14ac:dyDescent="0.2">
      <c r="Q5598" s="109"/>
      <c r="S5598" s="109"/>
    </row>
    <row r="5599" spans="17:19" ht="15.75" customHeight="1" x14ac:dyDescent="0.2">
      <c r="Q5599" s="109"/>
      <c r="S5599" s="109"/>
    </row>
    <row r="5600" spans="17:19" ht="15.75" customHeight="1" x14ac:dyDescent="0.2">
      <c r="Q5600" s="109"/>
      <c r="S5600" s="109"/>
    </row>
    <row r="5601" spans="17:19" ht="15.75" customHeight="1" x14ac:dyDescent="0.2">
      <c r="Q5601" s="109"/>
      <c r="S5601" s="109"/>
    </row>
    <row r="5602" spans="17:19" ht="15.75" customHeight="1" x14ac:dyDescent="0.2">
      <c r="Q5602" s="109"/>
      <c r="S5602" s="109"/>
    </row>
    <row r="5603" spans="17:19" ht="15.75" customHeight="1" x14ac:dyDescent="0.2">
      <c r="Q5603" s="109"/>
      <c r="S5603" s="109"/>
    </row>
    <row r="5604" spans="17:19" ht="15.75" customHeight="1" x14ac:dyDescent="0.2">
      <c r="Q5604" s="109"/>
      <c r="S5604" s="109"/>
    </row>
    <row r="5605" spans="17:19" ht="15.75" customHeight="1" x14ac:dyDescent="0.2">
      <c r="Q5605" s="109"/>
      <c r="S5605" s="109"/>
    </row>
    <row r="5606" spans="17:19" ht="15.75" customHeight="1" x14ac:dyDescent="0.2">
      <c r="Q5606" s="109"/>
      <c r="S5606" s="109"/>
    </row>
    <row r="5607" spans="17:19" ht="15.75" customHeight="1" x14ac:dyDescent="0.2">
      <c r="Q5607" s="109"/>
      <c r="S5607" s="109"/>
    </row>
    <row r="5608" spans="17:19" ht="15.75" customHeight="1" x14ac:dyDescent="0.2">
      <c r="Q5608" s="109"/>
      <c r="S5608" s="109"/>
    </row>
    <row r="5609" spans="17:19" ht="15.75" customHeight="1" x14ac:dyDescent="0.2">
      <c r="Q5609" s="109"/>
      <c r="S5609" s="109"/>
    </row>
    <row r="5610" spans="17:19" ht="15.75" customHeight="1" x14ac:dyDescent="0.2">
      <c r="Q5610" s="109"/>
      <c r="S5610" s="109"/>
    </row>
    <row r="5611" spans="17:19" ht="15.75" customHeight="1" x14ac:dyDescent="0.2">
      <c r="Q5611" s="109"/>
      <c r="S5611" s="109"/>
    </row>
    <row r="5612" spans="17:19" ht="15.75" customHeight="1" x14ac:dyDescent="0.2">
      <c r="Q5612" s="109"/>
      <c r="S5612" s="109"/>
    </row>
    <row r="5613" spans="17:19" ht="15.75" customHeight="1" x14ac:dyDescent="0.2">
      <c r="Q5613" s="109"/>
      <c r="S5613" s="109"/>
    </row>
    <row r="5614" spans="17:19" ht="15.75" customHeight="1" x14ac:dyDescent="0.2">
      <c r="Q5614" s="109"/>
      <c r="S5614" s="109"/>
    </row>
    <row r="5615" spans="17:19" ht="15.75" customHeight="1" x14ac:dyDescent="0.2">
      <c r="Q5615" s="109"/>
      <c r="S5615" s="109"/>
    </row>
    <row r="5616" spans="17:19" ht="15.75" customHeight="1" x14ac:dyDescent="0.2">
      <c r="Q5616" s="109"/>
      <c r="S5616" s="109"/>
    </row>
    <row r="5617" spans="17:19" ht="15.75" customHeight="1" x14ac:dyDescent="0.2">
      <c r="Q5617" s="109"/>
      <c r="S5617" s="109"/>
    </row>
    <row r="5618" spans="17:19" ht="15.75" customHeight="1" x14ac:dyDescent="0.2">
      <c r="Q5618" s="109"/>
      <c r="S5618" s="109"/>
    </row>
    <row r="5619" spans="17:19" ht="15.75" customHeight="1" x14ac:dyDescent="0.2">
      <c r="Q5619" s="109"/>
      <c r="S5619" s="109"/>
    </row>
    <row r="5620" spans="17:19" ht="15.75" customHeight="1" x14ac:dyDescent="0.2">
      <c r="Q5620" s="109"/>
      <c r="S5620" s="109"/>
    </row>
    <row r="5621" spans="17:19" ht="15.75" customHeight="1" x14ac:dyDescent="0.2">
      <c r="Q5621" s="109"/>
      <c r="S5621" s="109"/>
    </row>
    <row r="5622" spans="17:19" ht="15.75" customHeight="1" x14ac:dyDescent="0.2">
      <c r="Q5622" s="109"/>
      <c r="S5622" s="109"/>
    </row>
    <row r="5623" spans="17:19" ht="15.75" customHeight="1" x14ac:dyDescent="0.2">
      <c r="Q5623" s="109"/>
      <c r="S5623" s="109"/>
    </row>
    <row r="5624" spans="17:19" ht="15.75" customHeight="1" x14ac:dyDescent="0.2">
      <c r="Q5624" s="109"/>
      <c r="S5624" s="109"/>
    </row>
    <row r="5625" spans="17:19" ht="15.75" customHeight="1" x14ac:dyDescent="0.2">
      <c r="Q5625" s="109"/>
      <c r="S5625" s="109"/>
    </row>
    <row r="5626" spans="17:19" ht="15.75" customHeight="1" x14ac:dyDescent="0.2">
      <c r="Q5626" s="109"/>
      <c r="S5626" s="109"/>
    </row>
    <row r="5627" spans="17:19" ht="15.75" customHeight="1" x14ac:dyDescent="0.2">
      <c r="Q5627" s="109"/>
      <c r="S5627" s="109"/>
    </row>
    <row r="5628" spans="17:19" ht="15.75" customHeight="1" x14ac:dyDescent="0.2">
      <c r="Q5628" s="109"/>
      <c r="S5628" s="109"/>
    </row>
    <row r="5629" spans="17:19" ht="15.75" customHeight="1" x14ac:dyDescent="0.2">
      <c r="Q5629" s="109"/>
      <c r="S5629" s="109"/>
    </row>
    <row r="5630" spans="17:19" ht="15.75" customHeight="1" x14ac:dyDescent="0.2">
      <c r="Q5630" s="109"/>
      <c r="S5630" s="109"/>
    </row>
    <row r="5631" spans="17:19" ht="15.75" customHeight="1" x14ac:dyDescent="0.2">
      <c r="Q5631" s="109"/>
      <c r="S5631" s="109"/>
    </row>
    <row r="5632" spans="17:19" ht="15.75" customHeight="1" x14ac:dyDescent="0.2">
      <c r="Q5632" s="109"/>
      <c r="S5632" s="109"/>
    </row>
    <row r="5633" spans="17:19" ht="15.75" customHeight="1" x14ac:dyDescent="0.2">
      <c r="Q5633" s="109"/>
      <c r="S5633" s="109"/>
    </row>
    <row r="5634" spans="17:19" ht="15.75" customHeight="1" x14ac:dyDescent="0.2">
      <c r="Q5634" s="109"/>
      <c r="S5634" s="109"/>
    </row>
    <row r="5635" spans="17:19" ht="15.75" customHeight="1" x14ac:dyDescent="0.2">
      <c r="Q5635" s="109"/>
      <c r="S5635" s="109"/>
    </row>
    <row r="5636" spans="17:19" ht="15.75" customHeight="1" x14ac:dyDescent="0.2">
      <c r="Q5636" s="109"/>
      <c r="S5636" s="109"/>
    </row>
    <row r="5637" spans="17:19" ht="15.75" customHeight="1" x14ac:dyDescent="0.2">
      <c r="Q5637" s="109"/>
      <c r="S5637" s="109"/>
    </row>
    <row r="5638" spans="17:19" ht="15.75" customHeight="1" x14ac:dyDescent="0.2">
      <c r="Q5638" s="109"/>
      <c r="S5638" s="109"/>
    </row>
    <row r="5639" spans="17:19" ht="15.75" customHeight="1" x14ac:dyDescent="0.2">
      <c r="Q5639" s="109"/>
      <c r="S5639" s="109"/>
    </row>
    <row r="5640" spans="17:19" ht="15.75" customHeight="1" x14ac:dyDescent="0.2">
      <c r="Q5640" s="109"/>
      <c r="S5640" s="109"/>
    </row>
    <row r="5641" spans="17:19" ht="15.75" customHeight="1" x14ac:dyDescent="0.2">
      <c r="Q5641" s="109"/>
      <c r="S5641" s="109"/>
    </row>
    <row r="5642" spans="17:19" ht="15.75" customHeight="1" x14ac:dyDescent="0.2">
      <c r="Q5642" s="109"/>
      <c r="S5642" s="109"/>
    </row>
    <row r="5643" spans="17:19" ht="15.75" customHeight="1" x14ac:dyDescent="0.2">
      <c r="Q5643" s="109"/>
      <c r="S5643" s="109"/>
    </row>
    <row r="5644" spans="17:19" ht="15.75" customHeight="1" x14ac:dyDescent="0.2">
      <c r="Q5644" s="109"/>
      <c r="S5644" s="109"/>
    </row>
    <row r="5645" spans="17:19" ht="15.75" customHeight="1" x14ac:dyDescent="0.2">
      <c r="Q5645" s="109"/>
      <c r="S5645" s="109"/>
    </row>
    <row r="5646" spans="17:19" ht="15.75" customHeight="1" x14ac:dyDescent="0.2">
      <c r="Q5646" s="109"/>
      <c r="S5646" s="109"/>
    </row>
    <row r="5647" spans="17:19" ht="15.75" customHeight="1" x14ac:dyDescent="0.2">
      <c r="Q5647" s="109"/>
      <c r="S5647" s="109"/>
    </row>
    <row r="5648" spans="17:19" ht="15.75" customHeight="1" x14ac:dyDescent="0.2">
      <c r="Q5648" s="109"/>
      <c r="S5648" s="109"/>
    </row>
    <row r="5649" spans="17:19" ht="15.75" customHeight="1" x14ac:dyDescent="0.2">
      <c r="Q5649" s="109"/>
      <c r="S5649" s="109"/>
    </row>
    <row r="5650" spans="17:19" ht="15.75" customHeight="1" x14ac:dyDescent="0.2">
      <c r="Q5650" s="109"/>
      <c r="S5650" s="109"/>
    </row>
    <row r="5651" spans="17:19" ht="15.75" customHeight="1" x14ac:dyDescent="0.2">
      <c r="Q5651" s="109"/>
      <c r="S5651" s="109"/>
    </row>
    <row r="5652" spans="17:19" ht="15.75" customHeight="1" x14ac:dyDescent="0.2">
      <c r="Q5652" s="109"/>
      <c r="S5652" s="109"/>
    </row>
    <row r="5653" spans="17:19" ht="15.75" customHeight="1" x14ac:dyDescent="0.2">
      <c r="Q5653" s="109"/>
      <c r="S5653" s="109"/>
    </row>
    <row r="5654" spans="17:19" ht="15.75" customHeight="1" x14ac:dyDescent="0.2">
      <c r="Q5654" s="109"/>
      <c r="S5654" s="109"/>
    </row>
    <row r="5655" spans="17:19" ht="15.75" customHeight="1" x14ac:dyDescent="0.2">
      <c r="Q5655" s="109"/>
      <c r="S5655" s="109"/>
    </row>
    <row r="5656" spans="17:19" ht="15.75" customHeight="1" x14ac:dyDescent="0.2">
      <c r="Q5656" s="109"/>
      <c r="S5656" s="109"/>
    </row>
    <row r="5657" spans="17:19" ht="15.75" customHeight="1" x14ac:dyDescent="0.2">
      <c r="Q5657" s="109"/>
      <c r="S5657" s="109"/>
    </row>
    <row r="5658" spans="17:19" ht="15.75" customHeight="1" x14ac:dyDescent="0.2">
      <c r="Q5658" s="109"/>
      <c r="S5658" s="109"/>
    </row>
    <row r="5659" spans="17:19" ht="15.75" customHeight="1" x14ac:dyDescent="0.2">
      <c r="Q5659" s="109"/>
      <c r="S5659" s="109"/>
    </row>
    <row r="5660" spans="17:19" ht="15.75" customHeight="1" x14ac:dyDescent="0.2">
      <c r="Q5660" s="109"/>
      <c r="S5660" s="109"/>
    </row>
    <row r="5661" spans="17:19" ht="15.75" customHeight="1" x14ac:dyDescent="0.2">
      <c r="Q5661" s="109"/>
      <c r="S5661" s="109"/>
    </row>
    <row r="5662" spans="17:19" ht="15.75" customHeight="1" x14ac:dyDescent="0.2">
      <c r="Q5662" s="109"/>
      <c r="S5662" s="109"/>
    </row>
    <row r="5663" spans="17:19" ht="15.75" customHeight="1" x14ac:dyDescent="0.2">
      <c r="Q5663" s="109"/>
      <c r="S5663" s="109"/>
    </row>
    <row r="5664" spans="17:19" ht="15.75" customHeight="1" x14ac:dyDescent="0.2">
      <c r="Q5664" s="109"/>
      <c r="S5664" s="109"/>
    </row>
    <row r="5665" spans="17:19" ht="15.75" customHeight="1" x14ac:dyDescent="0.2">
      <c r="Q5665" s="109"/>
      <c r="S5665" s="109"/>
    </row>
    <row r="5666" spans="17:19" ht="15.75" customHeight="1" x14ac:dyDescent="0.2">
      <c r="Q5666" s="109"/>
      <c r="S5666" s="109"/>
    </row>
    <row r="5667" spans="17:19" ht="15.75" customHeight="1" x14ac:dyDescent="0.2">
      <c r="Q5667" s="109"/>
      <c r="S5667" s="109"/>
    </row>
    <row r="5668" spans="17:19" ht="15.75" customHeight="1" x14ac:dyDescent="0.2">
      <c r="Q5668" s="109"/>
      <c r="S5668" s="109"/>
    </row>
    <row r="5669" spans="17:19" ht="15.75" customHeight="1" x14ac:dyDescent="0.2">
      <c r="Q5669" s="109"/>
      <c r="S5669" s="109"/>
    </row>
    <row r="5670" spans="17:19" ht="15.75" customHeight="1" x14ac:dyDescent="0.2">
      <c r="Q5670" s="109"/>
      <c r="S5670" s="109"/>
    </row>
    <row r="5671" spans="17:19" ht="15.75" customHeight="1" x14ac:dyDescent="0.2">
      <c r="Q5671" s="109"/>
      <c r="S5671" s="109"/>
    </row>
    <row r="5672" spans="17:19" ht="15.75" customHeight="1" x14ac:dyDescent="0.2">
      <c r="Q5672" s="109"/>
      <c r="S5672" s="109"/>
    </row>
    <row r="5673" spans="17:19" ht="15.75" customHeight="1" x14ac:dyDescent="0.2">
      <c r="Q5673" s="109"/>
      <c r="S5673" s="109"/>
    </row>
    <row r="5674" spans="17:19" ht="15.75" customHeight="1" x14ac:dyDescent="0.2">
      <c r="Q5674" s="109"/>
      <c r="S5674" s="109"/>
    </row>
    <row r="5675" spans="17:19" ht="15.75" customHeight="1" x14ac:dyDescent="0.2">
      <c r="Q5675" s="109"/>
      <c r="S5675" s="109"/>
    </row>
    <row r="5676" spans="17:19" ht="15.75" customHeight="1" x14ac:dyDescent="0.2">
      <c r="Q5676" s="109"/>
      <c r="S5676" s="109"/>
    </row>
    <row r="5677" spans="17:19" ht="15.75" customHeight="1" x14ac:dyDescent="0.2">
      <c r="Q5677" s="109"/>
      <c r="S5677" s="109"/>
    </row>
    <row r="5678" spans="17:19" ht="15.75" customHeight="1" x14ac:dyDescent="0.2">
      <c r="Q5678" s="109"/>
      <c r="S5678" s="109"/>
    </row>
    <row r="5679" spans="17:19" ht="15.75" customHeight="1" x14ac:dyDescent="0.2">
      <c r="Q5679" s="109"/>
      <c r="S5679" s="109"/>
    </row>
    <row r="5680" spans="17:19" ht="15.75" customHeight="1" x14ac:dyDescent="0.2">
      <c r="Q5680" s="109"/>
      <c r="S5680" s="109"/>
    </row>
    <row r="5681" spans="17:19" ht="15.75" customHeight="1" x14ac:dyDescent="0.2">
      <c r="Q5681" s="109"/>
      <c r="S5681" s="109"/>
    </row>
    <row r="5682" spans="17:19" ht="15.75" customHeight="1" x14ac:dyDescent="0.2">
      <c r="Q5682" s="109"/>
      <c r="S5682" s="109"/>
    </row>
    <row r="5683" spans="17:19" ht="15.75" customHeight="1" x14ac:dyDescent="0.2">
      <c r="Q5683" s="109"/>
      <c r="S5683" s="109"/>
    </row>
    <row r="5684" spans="17:19" ht="15.75" customHeight="1" x14ac:dyDescent="0.2">
      <c r="Q5684" s="109"/>
      <c r="S5684" s="109"/>
    </row>
    <row r="5685" spans="17:19" ht="15.75" customHeight="1" x14ac:dyDescent="0.2">
      <c r="Q5685" s="109"/>
      <c r="S5685" s="109"/>
    </row>
    <row r="5686" spans="17:19" ht="15.75" customHeight="1" x14ac:dyDescent="0.2">
      <c r="Q5686" s="109"/>
      <c r="S5686" s="109"/>
    </row>
    <row r="5687" spans="17:19" ht="15.75" customHeight="1" x14ac:dyDescent="0.2">
      <c r="Q5687" s="109"/>
      <c r="S5687" s="109"/>
    </row>
    <row r="5688" spans="17:19" ht="15.75" customHeight="1" x14ac:dyDescent="0.2">
      <c r="Q5688" s="109"/>
      <c r="S5688" s="109"/>
    </row>
    <row r="5689" spans="17:19" ht="15.75" customHeight="1" x14ac:dyDescent="0.2">
      <c r="Q5689" s="109"/>
      <c r="S5689" s="109"/>
    </row>
    <row r="5690" spans="17:19" ht="15.75" customHeight="1" x14ac:dyDescent="0.2">
      <c r="Q5690" s="109"/>
      <c r="S5690" s="109"/>
    </row>
    <row r="5691" spans="17:19" ht="15.75" customHeight="1" x14ac:dyDescent="0.2">
      <c r="Q5691" s="109"/>
      <c r="S5691" s="109"/>
    </row>
    <row r="5692" spans="17:19" ht="15.75" customHeight="1" x14ac:dyDescent="0.2">
      <c r="Q5692" s="109"/>
      <c r="S5692" s="109"/>
    </row>
    <row r="5693" spans="17:19" ht="15.75" customHeight="1" x14ac:dyDescent="0.2">
      <c r="Q5693" s="109"/>
      <c r="S5693" s="109"/>
    </row>
    <row r="5694" spans="17:19" ht="15.75" customHeight="1" x14ac:dyDescent="0.2">
      <c r="Q5694" s="109"/>
      <c r="S5694" s="109"/>
    </row>
    <row r="5695" spans="17:19" ht="15.75" customHeight="1" x14ac:dyDescent="0.2">
      <c r="Q5695" s="109"/>
      <c r="S5695" s="109"/>
    </row>
    <row r="5696" spans="17:19" ht="15.75" customHeight="1" x14ac:dyDescent="0.2">
      <c r="Q5696" s="109"/>
      <c r="S5696" s="109"/>
    </row>
    <row r="5697" spans="17:19" ht="15.75" customHeight="1" x14ac:dyDescent="0.2">
      <c r="Q5697" s="109"/>
      <c r="S5697" s="109"/>
    </row>
    <row r="5698" spans="17:19" ht="15.75" customHeight="1" x14ac:dyDescent="0.2">
      <c r="Q5698" s="109"/>
      <c r="S5698" s="109"/>
    </row>
    <row r="5699" spans="17:19" ht="15.75" customHeight="1" x14ac:dyDescent="0.2">
      <c r="Q5699" s="109"/>
      <c r="S5699" s="109"/>
    </row>
    <row r="5700" spans="17:19" ht="15.75" customHeight="1" x14ac:dyDescent="0.2">
      <c r="Q5700" s="109"/>
      <c r="S5700" s="109"/>
    </row>
    <row r="5701" spans="17:19" ht="15.75" customHeight="1" x14ac:dyDescent="0.2">
      <c r="Q5701" s="109"/>
      <c r="S5701" s="109"/>
    </row>
    <row r="5702" spans="17:19" ht="15.75" customHeight="1" x14ac:dyDescent="0.2">
      <c r="Q5702" s="109"/>
      <c r="S5702" s="109"/>
    </row>
    <row r="5703" spans="17:19" ht="15.75" customHeight="1" x14ac:dyDescent="0.2">
      <c r="Q5703" s="109"/>
      <c r="S5703" s="109"/>
    </row>
    <row r="5704" spans="17:19" ht="15.75" customHeight="1" x14ac:dyDescent="0.2">
      <c r="Q5704" s="109"/>
      <c r="S5704" s="109"/>
    </row>
    <row r="5705" spans="17:19" ht="15.75" customHeight="1" x14ac:dyDescent="0.2">
      <c r="Q5705" s="109"/>
      <c r="S5705" s="109"/>
    </row>
    <row r="5706" spans="17:19" ht="15.75" customHeight="1" x14ac:dyDescent="0.2">
      <c r="Q5706" s="109"/>
      <c r="S5706" s="109"/>
    </row>
    <row r="5707" spans="17:19" ht="15.75" customHeight="1" x14ac:dyDescent="0.2">
      <c r="Q5707" s="109"/>
      <c r="S5707" s="109"/>
    </row>
    <row r="5708" spans="17:19" ht="15.75" customHeight="1" x14ac:dyDescent="0.2">
      <c r="Q5708" s="109"/>
      <c r="S5708" s="109"/>
    </row>
    <row r="5709" spans="17:19" ht="15.75" customHeight="1" x14ac:dyDescent="0.2">
      <c r="Q5709" s="109"/>
      <c r="S5709" s="109"/>
    </row>
    <row r="5710" spans="17:19" ht="15.75" customHeight="1" x14ac:dyDescent="0.2">
      <c r="Q5710" s="109"/>
      <c r="S5710" s="109"/>
    </row>
    <row r="5711" spans="17:19" ht="15.75" customHeight="1" x14ac:dyDescent="0.2">
      <c r="Q5711" s="109"/>
      <c r="S5711" s="109"/>
    </row>
    <row r="5712" spans="17:19" ht="15.75" customHeight="1" x14ac:dyDescent="0.2">
      <c r="Q5712" s="109"/>
      <c r="S5712" s="109"/>
    </row>
    <row r="5713" spans="17:19" ht="15.75" customHeight="1" x14ac:dyDescent="0.2">
      <c r="Q5713" s="109"/>
      <c r="S5713" s="109"/>
    </row>
    <row r="5714" spans="17:19" ht="15.75" customHeight="1" x14ac:dyDescent="0.2">
      <c r="Q5714" s="109"/>
      <c r="S5714" s="109"/>
    </row>
    <row r="5715" spans="17:19" ht="15.75" customHeight="1" x14ac:dyDescent="0.2">
      <c r="Q5715" s="109"/>
      <c r="S5715" s="109"/>
    </row>
    <row r="5716" spans="17:19" ht="15.75" customHeight="1" x14ac:dyDescent="0.2">
      <c r="Q5716" s="109"/>
      <c r="S5716" s="109"/>
    </row>
    <row r="5717" spans="17:19" ht="15.75" customHeight="1" x14ac:dyDescent="0.2">
      <c r="Q5717" s="109"/>
      <c r="S5717" s="109"/>
    </row>
    <row r="5718" spans="17:19" ht="15.75" customHeight="1" x14ac:dyDescent="0.2">
      <c r="Q5718" s="109"/>
      <c r="S5718" s="109"/>
    </row>
    <row r="5719" spans="17:19" ht="15.75" customHeight="1" x14ac:dyDescent="0.2">
      <c r="Q5719" s="109"/>
      <c r="S5719" s="109"/>
    </row>
    <row r="5720" spans="17:19" ht="15.75" customHeight="1" x14ac:dyDescent="0.2">
      <c r="Q5720" s="109"/>
      <c r="S5720" s="109"/>
    </row>
    <row r="5721" spans="17:19" ht="15.75" customHeight="1" x14ac:dyDescent="0.2">
      <c r="Q5721" s="109"/>
      <c r="S5721" s="109"/>
    </row>
    <row r="5722" spans="17:19" ht="15.75" customHeight="1" x14ac:dyDescent="0.2">
      <c r="Q5722" s="109"/>
      <c r="S5722" s="109"/>
    </row>
    <row r="5723" spans="17:19" ht="15.75" customHeight="1" x14ac:dyDescent="0.2">
      <c r="Q5723" s="109"/>
      <c r="S5723" s="109"/>
    </row>
    <row r="5724" spans="17:19" ht="15.75" customHeight="1" x14ac:dyDescent="0.2">
      <c r="Q5724" s="109"/>
      <c r="S5724" s="109"/>
    </row>
    <row r="5725" spans="17:19" ht="15.75" customHeight="1" x14ac:dyDescent="0.2">
      <c r="Q5725" s="109"/>
      <c r="S5725" s="109"/>
    </row>
    <row r="5726" spans="17:19" ht="15.75" customHeight="1" x14ac:dyDescent="0.2">
      <c r="Q5726" s="109"/>
      <c r="S5726" s="109"/>
    </row>
    <row r="5727" spans="17:19" ht="15.75" customHeight="1" x14ac:dyDescent="0.2">
      <c r="Q5727" s="109"/>
      <c r="S5727" s="109"/>
    </row>
    <row r="5728" spans="17:19" ht="15.75" customHeight="1" x14ac:dyDescent="0.2">
      <c r="Q5728" s="109"/>
      <c r="S5728" s="109"/>
    </row>
    <row r="5729" spans="17:19" ht="15.75" customHeight="1" x14ac:dyDescent="0.2">
      <c r="Q5729" s="109"/>
      <c r="S5729" s="109"/>
    </row>
    <row r="5730" spans="17:19" ht="15.75" customHeight="1" x14ac:dyDescent="0.2">
      <c r="Q5730" s="109"/>
      <c r="S5730" s="109"/>
    </row>
    <row r="5731" spans="17:19" ht="15.75" customHeight="1" x14ac:dyDescent="0.2">
      <c r="Q5731" s="109"/>
      <c r="S5731" s="109"/>
    </row>
    <row r="5732" spans="17:19" ht="15.75" customHeight="1" x14ac:dyDescent="0.2">
      <c r="Q5732" s="109"/>
      <c r="S5732" s="109"/>
    </row>
    <row r="5733" spans="17:19" ht="15.75" customHeight="1" x14ac:dyDescent="0.2">
      <c r="Q5733" s="109"/>
      <c r="S5733" s="109"/>
    </row>
    <row r="5734" spans="17:19" ht="15.75" customHeight="1" x14ac:dyDescent="0.2">
      <c r="Q5734" s="109"/>
      <c r="S5734" s="109"/>
    </row>
    <row r="5735" spans="17:19" ht="15.75" customHeight="1" x14ac:dyDescent="0.2">
      <c r="Q5735" s="109"/>
      <c r="S5735" s="109"/>
    </row>
    <row r="5736" spans="17:19" ht="15.75" customHeight="1" x14ac:dyDescent="0.2">
      <c r="Q5736" s="109"/>
      <c r="S5736" s="109"/>
    </row>
    <row r="5737" spans="17:19" ht="15.75" customHeight="1" x14ac:dyDescent="0.2">
      <c r="Q5737" s="109"/>
      <c r="S5737" s="109"/>
    </row>
    <row r="5738" spans="17:19" ht="15.75" customHeight="1" x14ac:dyDescent="0.2">
      <c r="Q5738" s="109"/>
      <c r="S5738" s="109"/>
    </row>
    <row r="5739" spans="17:19" ht="15.75" customHeight="1" x14ac:dyDescent="0.2">
      <c r="Q5739" s="109"/>
      <c r="S5739" s="109"/>
    </row>
    <row r="5740" spans="17:19" ht="15.75" customHeight="1" x14ac:dyDescent="0.2">
      <c r="Q5740" s="109"/>
      <c r="S5740" s="109"/>
    </row>
    <row r="5741" spans="17:19" ht="15.75" customHeight="1" x14ac:dyDescent="0.2">
      <c r="Q5741" s="109"/>
      <c r="S5741" s="109"/>
    </row>
    <row r="5742" spans="17:19" ht="15.75" customHeight="1" x14ac:dyDescent="0.2">
      <c r="Q5742" s="109"/>
      <c r="S5742" s="109"/>
    </row>
    <row r="5743" spans="17:19" ht="15.75" customHeight="1" x14ac:dyDescent="0.2">
      <c r="Q5743" s="109"/>
      <c r="S5743" s="109"/>
    </row>
    <row r="5744" spans="17:19" ht="15.75" customHeight="1" x14ac:dyDescent="0.2">
      <c r="Q5744" s="109"/>
      <c r="S5744" s="109"/>
    </row>
    <row r="5745" spans="17:19" ht="15.75" customHeight="1" x14ac:dyDescent="0.2">
      <c r="Q5745" s="109"/>
      <c r="S5745" s="109"/>
    </row>
    <row r="5746" spans="17:19" ht="15.75" customHeight="1" x14ac:dyDescent="0.2">
      <c r="Q5746" s="109"/>
      <c r="S5746" s="109"/>
    </row>
    <row r="5747" spans="17:19" ht="15.75" customHeight="1" x14ac:dyDescent="0.2">
      <c r="Q5747" s="109"/>
      <c r="S5747" s="109"/>
    </row>
    <row r="5748" spans="17:19" ht="15.75" customHeight="1" x14ac:dyDescent="0.2">
      <c r="Q5748" s="109"/>
      <c r="S5748" s="109"/>
    </row>
    <row r="5749" spans="17:19" ht="15.75" customHeight="1" x14ac:dyDescent="0.2">
      <c r="Q5749" s="109"/>
      <c r="S5749" s="109"/>
    </row>
    <row r="5750" spans="17:19" ht="15.75" customHeight="1" x14ac:dyDescent="0.2">
      <c r="Q5750" s="109"/>
      <c r="S5750" s="109"/>
    </row>
    <row r="5751" spans="17:19" ht="15.75" customHeight="1" x14ac:dyDescent="0.2">
      <c r="Q5751" s="109"/>
      <c r="S5751" s="109"/>
    </row>
    <row r="5752" spans="17:19" ht="15.75" customHeight="1" x14ac:dyDescent="0.2">
      <c r="Q5752" s="109"/>
      <c r="S5752" s="109"/>
    </row>
    <row r="5753" spans="17:19" ht="15.75" customHeight="1" x14ac:dyDescent="0.2">
      <c r="Q5753" s="109"/>
      <c r="S5753" s="109"/>
    </row>
    <row r="5754" spans="17:19" ht="15.75" customHeight="1" x14ac:dyDescent="0.2">
      <c r="Q5754" s="109"/>
      <c r="S5754" s="109"/>
    </row>
    <row r="5755" spans="17:19" ht="15.75" customHeight="1" x14ac:dyDescent="0.2">
      <c r="Q5755" s="109"/>
      <c r="S5755" s="109"/>
    </row>
    <row r="5756" spans="17:19" ht="15.75" customHeight="1" x14ac:dyDescent="0.2">
      <c r="Q5756" s="109"/>
      <c r="S5756" s="109"/>
    </row>
    <row r="5757" spans="17:19" ht="15.75" customHeight="1" x14ac:dyDescent="0.2">
      <c r="Q5757" s="109"/>
      <c r="S5757" s="109"/>
    </row>
    <row r="5758" spans="17:19" ht="15.75" customHeight="1" x14ac:dyDescent="0.2">
      <c r="Q5758" s="109"/>
      <c r="S5758" s="109"/>
    </row>
    <row r="5759" spans="17:19" ht="15.75" customHeight="1" x14ac:dyDescent="0.2">
      <c r="Q5759" s="109"/>
      <c r="S5759" s="109"/>
    </row>
    <row r="5760" spans="17:19" ht="15.75" customHeight="1" x14ac:dyDescent="0.2">
      <c r="Q5760" s="109"/>
      <c r="S5760" s="109"/>
    </row>
    <row r="5761" spans="17:19" ht="15.75" customHeight="1" x14ac:dyDescent="0.2">
      <c r="Q5761" s="109"/>
      <c r="S5761" s="109"/>
    </row>
    <row r="5762" spans="17:19" ht="15.75" customHeight="1" x14ac:dyDescent="0.2">
      <c r="Q5762" s="109"/>
      <c r="S5762" s="109"/>
    </row>
    <row r="5763" spans="17:19" ht="15.75" customHeight="1" x14ac:dyDescent="0.2">
      <c r="Q5763" s="109"/>
      <c r="S5763" s="109"/>
    </row>
    <row r="5764" spans="17:19" ht="15.75" customHeight="1" x14ac:dyDescent="0.2">
      <c r="Q5764" s="109"/>
      <c r="S5764" s="109"/>
    </row>
    <row r="5765" spans="17:19" ht="15.75" customHeight="1" x14ac:dyDescent="0.2">
      <c r="Q5765" s="109"/>
      <c r="S5765" s="109"/>
    </row>
    <row r="5766" spans="17:19" ht="15.75" customHeight="1" x14ac:dyDescent="0.2">
      <c r="Q5766" s="109"/>
      <c r="S5766" s="109"/>
    </row>
    <row r="5767" spans="17:19" ht="15.75" customHeight="1" x14ac:dyDescent="0.2">
      <c r="Q5767" s="109"/>
      <c r="S5767" s="109"/>
    </row>
    <row r="5768" spans="17:19" ht="15.75" customHeight="1" x14ac:dyDescent="0.2">
      <c r="Q5768" s="109"/>
      <c r="S5768" s="109"/>
    </row>
    <row r="5769" spans="17:19" ht="15.75" customHeight="1" x14ac:dyDescent="0.2">
      <c r="Q5769" s="109"/>
      <c r="S5769" s="109"/>
    </row>
    <row r="5770" spans="17:19" ht="15.75" customHeight="1" x14ac:dyDescent="0.2">
      <c r="Q5770" s="109"/>
      <c r="S5770" s="109"/>
    </row>
    <row r="5771" spans="17:19" ht="15.75" customHeight="1" x14ac:dyDescent="0.2">
      <c r="Q5771" s="109"/>
      <c r="S5771" s="109"/>
    </row>
    <row r="5772" spans="17:19" ht="15.75" customHeight="1" x14ac:dyDescent="0.2">
      <c r="Q5772" s="109"/>
      <c r="S5772" s="109"/>
    </row>
    <row r="5773" spans="17:19" ht="15.75" customHeight="1" x14ac:dyDescent="0.2">
      <c r="Q5773" s="109"/>
      <c r="S5773" s="109"/>
    </row>
    <row r="5774" spans="17:19" ht="15.75" customHeight="1" x14ac:dyDescent="0.2">
      <c r="Q5774" s="109"/>
      <c r="S5774" s="109"/>
    </row>
    <row r="5775" spans="17:19" ht="15.75" customHeight="1" x14ac:dyDescent="0.2">
      <c r="Q5775" s="109"/>
      <c r="S5775" s="109"/>
    </row>
    <row r="5776" spans="17:19" ht="15.75" customHeight="1" x14ac:dyDescent="0.2">
      <c r="Q5776" s="109"/>
      <c r="S5776" s="109"/>
    </row>
    <row r="5777" spans="17:19" ht="15.75" customHeight="1" x14ac:dyDescent="0.2">
      <c r="Q5777" s="109"/>
      <c r="S5777" s="109"/>
    </row>
    <row r="5778" spans="17:19" ht="15.75" customHeight="1" x14ac:dyDescent="0.2">
      <c r="Q5778" s="109"/>
      <c r="S5778" s="109"/>
    </row>
    <row r="5779" spans="17:19" ht="15.75" customHeight="1" x14ac:dyDescent="0.2">
      <c r="Q5779" s="109"/>
      <c r="S5779" s="109"/>
    </row>
    <row r="5780" spans="17:19" ht="15.75" customHeight="1" x14ac:dyDescent="0.2">
      <c r="Q5780" s="109"/>
      <c r="S5780" s="109"/>
    </row>
    <row r="5781" spans="17:19" ht="15.75" customHeight="1" x14ac:dyDescent="0.2">
      <c r="Q5781" s="109"/>
      <c r="S5781" s="109"/>
    </row>
    <row r="5782" spans="17:19" ht="15.75" customHeight="1" x14ac:dyDescent="0.2">
      <c r="Q5782" s="109"/>
      <c r="S5782" s="109"/>
    </row>
    <row r="5783" spans="17:19" ht="15.75" customHeight="1" x14ac:dyDescent="0.2">
      <c r="Q5783" s="109"/>
      <c r="S5783" s="109"/>
    </row>
    <row r="5784" spans="17:19" ht="15.75" customHeight="1" x14ac:dyDescent="0.2">
      <c r="Q5784" s="109"/>
      <c r="S5784" s="109"/>
    </row>
    <row r="5785" spans="17:19" ht="15.75" customHeight="1" x14ac:dyDescent="0.2">
      <c r="Q5785" s="109"/>
      <c r="S5785" s="109"/>
    </row>
    <row r="5786" spans="17:19" ht="15.75" customHeight="1" x14ac:dyDescent="0.2">
      <c r="Q5786" s="109"/>
      <c r="S5786" s="109"/>
    </row>
    <row r="5787" spans="17:19" ht="15.75" customHeight="1" x14ac:dyDescent="0.2">
      <c r="Q5787" s="109"/>
      <c r="S5787" s="109"/>
    </row>
    <row r="5788" spans="17:19" ht="15.75" customHeight="1" x14ac:dyDescent="0.2">
      <c r="Q5788" s="109"/>
      <c r="S5788" s="109"/>
    </row>
    <row r="5789" spans="17:19" ht="15.75" customHeight="1" x14ac:dyDescent="0.2">
      <c r="Q5789" s="109"/>
      <c r="S5789" s="109"/>
    </row>
    <row r="5790" spans="17:19" ht="15.75" customHeight="1" x14ac:dyDescent="0.2">
      <c r="Q5790" s="109"/>
      <c r="S5790" s="109"/>
    </row>
  </sheetData>
  <sheetProtection selectLockedCells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A54E5-9AA3-DA4E-AB10-AA52419B3946}">
  <dimension ref="A1:XFC1584"/>
  <sheetViews>
    <sheetView workbookViewId="0">
      <pane ySplit="1" topLeftCell="A1570" activePane="bottomLeft" state="frozen"/>
      <selection pane="bottomLeft" activeCell="I1583" sqref="I1583"/>
    </sheetView>
  </sheetViews>
  <sheetFormatPr baseColWidth="10" defaultColWidth="11.1640625" defaultRowHeight="16" x14ac:dyDescent="0.2"/>
  <cols>
    <col min="1" max="1" width="21" bestFit="1" customWidth="1"/>
    <col min="12" max="12" width="12.1640625" bestFit="1" customWidth="1"/>
    <col min="13" max="13" width="11.6640625" bestFit="1" customWidth="1"/>
    <col min="14" max="14" width="15.6640625" customWidth="1"/>
    <col min="16" max="16" width="12.1640625" bestFit="1" customWidth="1"/>
  </cols>
  <sheetData>
    <row r="1" spans="1:10" ht="32" x14ac:dyDescent="0.2">
      <c r="A1" s="208" t="s">
        <v>167</v>
      </c>
      <c r="B1" s="209" t="s">
        <v>42</v>
      </c>
      <c r="C1" s="209" t="s">
        <v>43</v>
      </c>
      <c r="D1" s="209" t="s">
        <v>44</v>
      </c>
      <c r="E1" s="209" t="s">
        <v>168</v>
      </c>
      <c r="F1" s="209" t="s">
        <v>169</v>
      </c>
      <c r="H1" s="209" t="s">
        <v>180</v>
      </c>
      <c r="I1" s="209" t="s">
        <v>181</v>
      </c>
      <c r="J1" s="209" t="s">
        <v>182</v>
      </c>
    </row>
    <row r="2" spans="1:10" x14ac:dyDescent="0.2">
      <c r="A2" s="212">
        <f>Données!A3</f>
        <v>43473</v>
      </c>
      <c r="B2" s="197">
        <f>Données!B3/Données!B2-1</f>
        <v>0</v>
      </c>
      <c r="C2" s="197">
        <f>Données!C3/Données!C2-1</f>
        <v>1.0083359999999431E-3</v>
      </c>
      <c r="D2" s="197">
        <f>Données!D3/Données!D2-1</f>
        <v>1.0083359999999431E-3</v>
      </c>
      <c r="E2" s="197">
        <f>Données!E3/Données!E2-1</f>
        <v>0</v>
      </c>
      <c r="F2" s="197">
        <f>Données!F3/Données!F2-1</f>
        <v>1.0096809999999845E-3</v>
      </c>
      <c r="H2" s="197">
        <f>B2-E2</f>
        <v>0</v>
      </c>
      <c r="I2" s="197">
        <f>C2-F2</f>
        <v>-1.3450000000414519E-6</v>
      </c>
      <c r="J2" s="197">
        <f>D2-F2</f>
        <v>-1.3450000000414519E-6</v>
      </c>
    </row>
    <row r="3" spans="1:10" x14ac:dyDescent="0.2">
      <c r="A3" s="212">
        <f>Données!A4</f>
        <v>43474</v>
      </c>
      <c r="B3" s="197">
        <f>Données!B4/Données!B3-1</f>
        <v>0</v>
      </c>
      <c r="C3" s="197">
        <f>Données!C4/Données!C3-1</f>
        <v>2.7087157044414223E-3</v>
      </c>
      <c r="D3" s="197">
        <f>Données!D4/Données!D3-1</f>
        <v>2.7087157044414223E-3</v>
      </c>
      <c r="E3" s="197">
        <f>Données!E4/Données!E3-1</f>
        <v>0</v>
      </c>
      <c r="F3" s="197">
        <f>Données!F4/Données!F3-1</f>
        <v>2.6763427475782198E-3</v>
      </c>
      <c r="H3" s="197">
        <f t="shared" ref="H3:H66" si="0">B3-E3</f>
        <v>0</v>
      </c>
      <c r="I3" s="197">
        <f t="shared" ref="I3:I66" si="1">C3-F3</f>
        <v>3.2372956863202518E-5</v>
      </c>
      <c r="J3" s="197">
        <f t="shared" ref="J3:J66" si="2">D3-F3</f>
        <v>3.2372956863202518E-5</v>
      </c>
    </row>
    <row r="4" spans="1:10" x14ac:dyDescent="0.2">
      <c r="A4" s="212">
        <f>Données!A5</f>
        <v>43475</v>
      </c>
      <c r="B4" s="197">
        <f>Données!B5/Données!B4-1</f>
        <v>0</v>
      </c>
      <c r="C4" s="197">
        <f>Données!C5/Données!C4-1</f>
        <v>3.0390772919537401E-3</v>
      </c>
      <c r="D4" s="197">
        <f>Données!D5/Données!D4-1</f>
        <v>3.0390772919537401E-3</v>
      </c>
      <c r="E4" s="197">
        <f>Données!E5/Données!E4-1</f>
        <v>0</v>
      </c>
      <c r="F4" s="197">
        <f>Données!F5/Données!F4-1</f>
        <v>3.0094011437566959E-3</v>
      </c>
      <c r="H4" s="197">
        <f t="shared" si="0"/>
        <v>0</v>
      </c>
      <c r="I4" s="197">
        <f t="shared" si="1"/>
        <v>2.9676148197044228E-5</v>
      </c>
      <c r="J4" s="197">
        <f t="shared" si="2"/>
        <v>2.9676148197044228E-5</v>
      </c>
    </row>
    <row r="5" spans="1:10" x14ac:dyDescent="0.2">
      <c r="A5" s="212">
        <f>Données!A6</f>
        <v>43476</v>
      </c>
      <c r="B5" s="197">
        <f>Données!B6/Données!B5-1</f>
        <v>0</v>
      </c>
      <c r="C5" s="197">
        <f>Données!C6/Données!C5-1</f>
        <v>1.165795372968681E-3</v>
      </c>
      <c r="D5" s="197">
        <f>Données!D6/Données!D5-1</f>
        <v>1.165795372968681E-3</v>
      </c>
      <c r="E5" s="197">
        <f>Données!E6/Données!E5-1</f>
        <v>0</v>
      </c>
      <c r="F5" s="197">
        <f>Données!F6/Données!F5-1</f>
        <v>1.1824427221798217E-3</v>
      </c>
      <c r="H5" s="197">
        <f t="shared" si="0"/>
        <v>0</v>
      </c>
      <c r="I5" s="197">
        <f t="shared" si="1"/>
        <v>-1.664734921114075E-5</v>
      </c>
      <c r="J5" s="197">
        <f t="shared" si="2"/>
        <v>-1.664734921114075E-5</v>
      </c>
    </row>
    <row r="6" spans="1:10" x14ac:dyDescent="0.2">
      <c r="A6" s="212">
        <f>Données!A7</f>
        <v>43479</v>
      </c>
      <c r="B6" s="197">
        <f>Données!B7/Données!B6-1</f>
        <v>0</v>
      </c>
      <c r="C6" s="197">
        <f>Données!C7/Données!C6-1</f>
        <v>-1.1422372353114829E-3</v>
      </c>
      <c r="D6" s="197">
        <f>Données!D7/Données!D6-1</f>
        <v>-1.1422372353114829E-3</v>
      </c>
      <c r="E6" s="197">
        <f>Données!E7/Données!E6-1</f>
        <v>0</v>
      </c>
      <c r="F6" s="197">
        <f>Données!F7/Données!F6-1</f>
        <v>-1.1278286006747296E-3</v>
      </c>
      <c r="H6" s="197">
        <f t="shared" si="0"/>
        <v>0</v>
      </c>
      <c r="I6" s="197">
        <f t="shared" si="1"/>
        <v>-1.4408634636753348E-5</v>
      </c>
      <c r="J6" s="197">
        <f t="shared" si="2"/>
        <v>-1.4408634636753348E-5</v>
      </c>
    </row>
    <row r="7" spans="1:10" x14ac:dyDescent="0.2">
      <c r="A7" s="212">
        <f>Données!A8</f>
        <v>43480</v>
      </c>
      <c r="B7" s="197">
        <f>Données!B8/Données!B7-1</f>
        <v>0</v>
      </c>
      <c r="C7" s="197">
        <f>Données!C8/Données!C7-1</f>
        <v>2.2916508652484069E-3</v>
      </c>
      <c r="D7" s="197">
        <f>Données!D8/Données!D7-1</f>
        <v>2.2916508652484069E-3</v>
      </c>
      <c r="E7" s="197">
        <f>Données!E8/Données!E7-1</f>
        <v>0</v>
      </c>
      <c r="F7" s="197">
        <f>Données!F8/Données!F7-1</f>
        <v>2.2573806372394589E-3</v>
      </c>
      <c r="H7" s="197">
        <f t="shared" si="0"/>
        <v>0</v>
      </c>
      <c r="I7" s="197">
        <f t="shared" si="1"/>
        <v>3.4270228008947967E-5</v>
      </c>
      <c r="J7" s="197">
        <f t="shared" si="2"/>
        <v>3.4270228008947967E-5</v>
      </c>
    </row>
    <row r="8" spans="1:10" x14ac:dyDescent="0.2">
      <c r="A8" s="212">
        <f>Données!A9</f>
        <v>43481</v>
      </c>
      <c r="B8" s="197">
        <f>Données!B9/Données!B8-1</f>
        <v>0</v>
      </c>
      <c r="C8" s="197">
        <f>Données!C9/Données!C8-1</f>
        <v>9.0420594382489838E-4</v>
      </c>
      <c r="D8" s="197">
        <f>Données!D9/Données!D8-1</f>
        <v>9.0420594382489838E-4</v>
      </c>
      <c r="E8" s="197">
        <f>Données!E9/Données!E8-1</f>
        <v>0</v>
      </c>
      <c r="F8" s="197">
        <f>Données!F9/Données!F8-1</f>
        <v>8.5859614338468226E-4</v>
      </c>
      <c r="H8" s="197">
        <f t="shared" si="0"/>
        <v>0</v>
      </c>
      <c r="I8" s="197">
        <f t="shared" si="1"/>
        <v>4.5609800440216119E-5</v>
      </c>
      <c r="J8" s="197">
        <f t="shared" si="2"/>
        <v>4.5609800440216119E-5</v>
      </c>
    </row>
    <row r="9" spans="1:10" x14ac:dyDescent="0.2">
      <c r="A9" s="212">
        <f>Données!A10</f>
        <v>43482</v>
      </c>
      <c r="B9" s="197">
        <f>Données!B10/Données!B9-1</f>
        <v>0</v>
      </c>
      <c r="C9" s="197">
        <f>Données!C10/Données!C9-1</f>
        <v>3.406677685523718E-3</v>
      </c>
      <c r="D9" s="197">
        <f>Données!D10/Données!D9-1</f>
        <v>3.406677685523718E-3</v>
      </c>
      <c r="E9" s="197">
        <f>Données!E10/Données!E9-1</f>
        <v>0</v>
      </c>
      <c r="F9" s="197">
        <f>Données!F10/Données!F9-1</f>
        <v>3.3549160673052025E-3</v>
      </c>
      <c r="H9" s="197">
        <f t="shared" si="0"/>
        <v>0</v>
      </c>
      <c r="I9" s="197">
        <f t="shared" si="1"/>
        <v>5.1761618218515437E-5</v>
      </c>
      <c r="J9" s="197">
        <f t="shared" si="2"/>
        <v>5.1761618218515437E-5</v>
      </c>
    </row>
    <row r="10" spans="1:10" x14ac:dyDescent="0.2">
      <c r="A10" s="212">
        <f>Données!A11</f>
        <v>43483</v>
      </c>
      <c r="B10" s="197">
        <f>Données!B11/Données!B10-1</f>
        <v>0</v>
      </c>
      <c r="C10" s="197">
        <f>Données!C11/Données!C10-1</f>
        <v>2.644067416570195E-3</v>
      </c>
      <c r="D10" s="197">
        <f>Données!D11/Données!D10-1</f>
        <v>2.644067416570195E-3</v>
      </c>
      <c r="E10" s="197">
        <f>Données!E11/Données!E10-1</f>
        <v>0</v>
      </c>
      <c r="F10" s="197">
        <f>Données!F11/Données!F10-1</f>
        <v>2.5419544181568554E-3</v>
      </c>
      <c r="H10" s="197">
        <f t="shared" si="0"/>
        <v>0</v>
      </c>
      <c r="I10" s="197">
        <f t="shared" si="1"/>
        <v>1.0211299841333954E-4</v>
      </c>
      <c r="J10" s="197">
        <f t="shared" si="2"/>
        <v>1.0211299841333954E-4</v>
      </c>
    </row>
    <row r="11" spans="1:10" x14ac:dyDescent="0.2">
      <c r="A11" s="212">
        <f>Données!A12</f>
        <v>43486</v>
      </c>
      <c r="B11" s="197">
        <f>Données!B12/Données!B11-1</f>
        <v>0</v>
      </c>
      <c r="C11" s="197">
        <f>Données!C12/Données!C11-1</f>
        <v>4.3454170510104362E-4</v>
      </c>
      <c r="D11" s="197">
        <f>Données!D12/Données!D11-1</f>
        <v>4.3454170510104362E-4</v>
      </c>
      <c r="E11" s="197">
        <f>Données!E12/Données!E11-1</f>
        <v>0</v>
      </c>
      <c r="F11" s="197">
        <f>Données!F12/Données!F11-1</f>
        <v>4.7421817768955599E-4</v>
      </c>
      <c r="H11" s="197">
        <f t="shared" si="0"/>
        <v>0</v>
      </c>
      <c r="I11" s="197">
        <f t="shared" si="1"/>
        <v>-3.9676472588512368E-5</v>
      </c>
      <c r="J11" s="197">
        <f t="shared" si="2"/>
        <v>-3.9676472588512368E-5</v>
      </c>
    </row>
    <row r="12" spans="1:10" x14ac:dyDescent="0.2">
      <c r="A12" s="212">
        <f>Données!A13</f>
        <v>43487</v>
      </c>
      <c r="B12" s="197">
        <f>Données!B13/Données!B12-1</f>
        <v>0</v>
      </c>
      <c r="C12" s="197">
        <f>Données!C13/Données!C12-1</f>
        <v>-8.3199143337664427E-4</v>
      </c>
      <c r="D12" s="197">
        <f>Données!D13/Données!D12-1</f>
        <v>-8.3199143337664427E-4</v>
      </c>
      <c r="E12" s="197">
        <f>Données!E13/Données!E12-1</f>
        <v>0</v>
      </c>
      <c r="F12" s="197">
        <f>Données!F13/Données!F12-1</f>
        <v>-7.1193662877588881E-4</v>
      </c>
      <c r="H12" s="197">
        <f t="shared" si="0"/>
        <v>0</v>
      </c>
      <c r="I12" s="197">
        <f t="shared" si="1"/>
        <v>-1.2005480460075546E-4</v>
      </c>
      <c r="J12" s="197">
        <f t="shared" si="2"/>
        <v>-1.2005480460075546E-4</v>
      </c>
    </row>
    <row r="13" spans="1:10" x14ac:dyDescent="0.2">
      <c r="A13" s="212">
        <f>Données!A14</f>
        <v>43488</v>
      </c>
      <c r="B13" s="197">
        <f>Données!B14/Données!B13-1</f>
        <v>0</v>
      </c>
      <c r="C13" s="197">
        <f>Données!C14/Données!C13-1</f>
        <v>2.5264529674640102E-4</v>
      </c>
      <c r="D13" s="197">
        <f>Données!D14/Données!D13-1</f>
        <v>2.5264529674640102E-4</v>
      </c>
      <c r="E13" s="197">
        <f>Données!E14/Données!E13-1</f>
        <v>0</v>
      </c>
      <c r="F13" s="197">
        <f>Données!F14/Données!F13-1</f>
        <v>2.235227020901398E-4</v>
      </c>
      <c r="H13" s="197">
        <f t="shared" si="0"/>
        <v>0</v>
      </c>
      <c r="I13" s="197">
        <f t="shared" si="1"/>
        <v>2.9122594656261214E-5</v>
      </c>
      <c r="J13" s="197">
        <f t="shared" si="2"/>
        <v>2.9122594656261214E-5</v>
      </c>
    </row>
    <row r="14" spans="1:10" x14ac:dyDescent="0.2">
      <c r="A14" s="212">
        <f>Données!A15</f>
        <v>43489</v>
      </c>
      <c r="B14" s="197">
        <f>Données!B15/Données!B14-1</f>
        <v>0</v>
      </c>
      <c r="C14" s="197">
        <f>Données!C15/Données!C14-1</f>
        <v>3.2533984037423913E-3</v>
      </c>
      <c r="D14" s="197">
        <f>Données!D15/Données!D14-1</f>
        <v>3.2533984037423913E-3</v>
      </c>
      <c r="E14" s="197">
        <f>Données!E15/Données!E14-1</f>
        <v>0</v>
      </c>
      <c r="F14" s="197">
        <f>Données!F15/Données!F14-1</f>
        <v>3.2292848576063182E-3</v>
      </c>
      <c r="H14" s="197">
        <f t="shared" si="0"/>
        <v>0</v>
      </c>
      <c r="I14" s="197">
        <f t="shared" si="1"/>
        <v>2.4113546136073083E-5</v>
      </c>
      <c r="J14" s="197">
        <f t="shared" si="2"/>
        <v>2.4113546136073083E-5</v>
      </c>
    </row>
    <row r="15" spans="1:10" x14ac:dyDescent="0.2">
      <c r="A15" s="212">
        <f>Données!A16</f>
        <v>43490</v>
      </c>
      <c r="B15" s="197">
        <f>Données!B16/Données!B15-1</f>
        <v>0</v>
      </c>
      <c r="C15" s="197">
        <f>Données!C16/Données!C15-1</f>
        <v>-2.9902272866555446E-4</v>
      </c>
      <c r="D15" s="197">
        <f>Données!D16/Données!D15-1</f>
        <v>-2.9902272866555446E-4</v>
      </c>
      <c r="E15" s="197">
        <f>Données!E16/Données!E15-1</f>
        <v>0</v>
      </c>
      <c r="F15" s="197">
        <f>Données!F16/Données!F15-1</f>
        <v>-3.4862138689051303E-4</v>
      </c>
      <c r="H15" s="197">
        <f t="shared" si="0"/>
        <v>0</v>
      </c>
      <c r="I15" s="197">
        <f t="shared" si="1"/>
        <v>4.9598658224958569E-5</v>
      </c>
      <c r="J15" s="197">
        <f t="shared" si="2"/>
        <v>4.9598658224958569E-5</v>
      </c>
    </row>
    <row r="16" spans="1:10" x14ac:dyDescent="0.2">
      <c r="A16" s="212">
        <f>Données!A17</f>
        <v>43493</v>
      </c>
      <c r="B16" s="197">
        <f>Données!B17/Données!B16-1</f>
        <v>0</v>
      </c>
      <c r="C16" s="197">
        <f>Données!C17/Données!C16-1</f>
        <v>-1.8152375889269878E-3</v>
      </c>
      <c r="D16" s="197">
        <f>Données!D17/Données!D16-1</f>
        <v>-1.8152375889269878E-3</v>
      </c>
      <c r="E16" s="197">
        <f>Données!E17/Données!E16-1</f>
        <v>0</v>
      </c>
      <c r="F16" s="197">
        <f>Données!F17/Données!F16-1</f>
        <v>-1.7826488024720311E-3</v>
      </c>
      <c r="H16" s="197">
        <f t="shared" si="0"/>
        <v>0</v>
      </c>
      <c r="I16" s="197">
        <f t="shared" si="1"/>
        <v>-3.2588786454956775E-5</v>
      </c>
      <c r="J16" s="197">
        <f t="shared" si="2"/>
        <v>-3.2588786454956775E-5</v>
      </c>
    </row>
    <row r="17" spans="1:10" x14ac:dyDescent="0.2">
      <c r="A17" s="212">
        <f>Données!A18</f>
        <v>43494</v>
      </c>
      <c r="B17" s="197">
        <f>Données!B18/Données!B17-1</f>
        <v>0</v>
      </c>
      <c r="C17" s="197">
        <f>Données!C18/Données!C17-1</f>
        <v>2.8368568507903813E-3</v>
      </c>
      <c r="D17" s="197">
        <f>Données!D18/Données!D17-1</f>
        <v>2.8368568507903813E-3</v>
      </c>
      <c r="E17" s="197">
        <f>Données!E18/Données!E17-1</f>
        <v>0</v>
      </c>
      <c r="F17" s="197">
        <f>Données!F18/Données!F17-1</f>
        <v>2.8020473250027766E-3</v>
      </c>
      <c r="H17" s="197">
        <f t="shared" si="0"/>
        <v>0</v>
      </c>
      <c r="I17" s="197">
        <f t="shared" si="1"/>
        <v>3.4809525787604656E-5</v>
      </c>
      <c r="J17" s="197">
        <f t="shared" si="2"/>
        <v>3.4809525787604656E-5</v>
      </c>
    </row>
    <row r="18" spans="1:10" x14ac:dyDescent="0.2">
      <c r="A18" s="212">
        <f>Données!A19</f>
        <v>43495</v>
      </c>
      <c r="B18" s="197">
        <f>Données!B19/Données!B18-1</f>
        <v>0</v>
      </c>
      <c r="C18" s="197">
        <f>Données!C19/Données!C18-1</f>
        <v>1.5016596887280631E-3</v>
      </c>
      <c r="D18" s="197">
        <f>Données!D19/Données!D18-1</f>
        <v>1.5016596887280631E-3</v>
      </c>
      <c r="E18" s="197">
        <f>Données!E19/Données!E18-1</f>
        <v>0</v>
      </c>
      <c r="F18" s="197">
        <f>Données!F19/Données!F18-1</f>
        <v>1.4610237721512931E-3</v>
      </c>
      <c r="H18" s="197">
        <f t="shared" si="0"/>
        <v>0</v>
      </c>
      <c r="I18" s="197">
        <f t="shared" si="1"/>
        <v>4.0635916576770015E-5</v>
      </c>
      <c r="J18" s="197">
        <f t="shared" si="2"/>
        <v>4.0635916576770015E-5</v>
      </c>
    </row>
    <row r="19" spans="1:10" x14ac:dyDescent="0.2">
      <c r="A19" s="212">
        <f>Données!A20</f>
        <v>43496</v>
      </c>
      <c r="B19" s="197">
        <f>Données!B20/Données!B19-1</f>
        <v>0</v>
      </c>
      <c r="C19" s="197">
        <f>Données!C20/Données!C19-1</f>
        <v>6.1113415646749658E-3</v>
      </c>
      <c r="D19" s="197">
        <f>Données!D20/Données!D19-1</f>
        <v>6.1113415646749658E-3</v>
      </c>
      <c r="E19" s="197">
        <f>Données!E20/Données!E19-1</f>
        <v>0</v>
      </c>
      <c r="F19" s="197">
        <f>Données!F20/Données!F19-1</f>
        <v>6.148985565124887E-3</v>
      </c>
      <c r="H19" s="197">
        <f t="shared" si="0"/>
        <v>0</v>
      </c>
      <c r="I19" s="197">
        <f t="shared" si="1"/>
        <v>-3.7644000449921222E-5</v>
      </c>
      <c r="J19" s="197">
        <f t="shared" si="2"/>
        <v>-3.7644000449921222E-5</v>
      </c>
    </row>
    <row r="20" spans="1:10" x14ac:dyDescent="0.2">
      <c r="A20" s="212">
        <f>Données!A21</f>
        <v>43497</v>
      </c>
      <c r="B20" s="197">
        <f>Données!B21/Données!B20-1</f>
        <v>0</v>
      </c>
      <c r="C20" s="197">
        <f>Données!C21/Données!C20-1</f>
        <v>-3.2356833848611322E-3</v>
      </c>
      <c r="D20" s="197">
        <f>Données!D21/Données!D20-1</f>
        <v>-3.2356833848611322E-3</v>
      </c>
      <c r="E20" s="197">
        <f>Données!E21/Données!E20-1</f>
        <v>0</v>
      </c>
      <c r="F20" s="197">
        <f>Données!F21/Données!F20-1</f>
        <v>-3.2003344558824143E-3</v>
      </c>
      <c r="H20" s="197">
        <f t="shared" si="0"/>
        <v>0</v>
      </c>
      <c r="I20" s="197">
        <f t="shared" si="1"/>
        <v>-3.5348928978717886E-5</v>
      </c>
      <c r="J20" s="197">
        <f t="shared" si="2"/>
        <v>-3.5348928978717886E-5</v>
      </c>
    </row>
    <row r="21" spans="1:10" x14ac:dyDescent="0.2">
      <c r="A21" s="212">
        <f>Données!A22</f>
        <v>43500</v>
      </c>
      <c r="B21" s="197">
        <f>Données!B22/Données!B21-1</f>
        <v>0</v>
      </c>
      <c r="C21" s="197">
        <f>Données!C22/Données!C21-1</f>
        <v>2.642351212535976E-3</v>
      </c>
      <c r="D21" s="197">
        <f>Données!D22/Données!D21-1</f>
        <v>2.642351212535976E-3</v>
      </c>
      <c r="E21" s="197">
        <f>Données!E22/Données!E21-1</f>
        <v>0</v>
      </c>
      <c r="F21" s="197">
        <f>Données!F22/Données!F21-1</f>
        <v>2.5707863450978863E-3</v>
      </c>
      <c r="H21" s="197">
        <f t="shared" si="0"/>
        <v>0</v>
      </c>
      <c r="I21" s="197">
        <f t="shared" si="1"/>
        <v>7.1564867438089763E-5</v>
      </c>
      <c r="J21" s="197">
        <f t="shared" si="2"/>
        <v>7.1564867438089763E-5</v>
      </c>
    </row>
    <row r="22" spans="1:10" x14ac:dyDescent="0.2">
      <c r="A22" s="212">
        <f>Données!A23</f>
        <v>43501</v>
      </c>
      <c r="B22" s="197">
        <f>Données!B23/Données!B22-1</f>
        <v>0</v>
      </c>
      <c r="C22" s="197">
        <f>Données!C23/Données!C22-1</f>
        <v>3.9069827383038103E-3</v>
      </c>
      <c r="D22" s="197">
        <f>Données!D23/Données!D22-1</f>
        <v>3.9069827383038103E-3</v>
      </c>
      <c r="E22" s="197">
        <f>Données!E23/Données!E22-1</f>
        <v>0</v>
      </c>
      <c r="F22" s="197">
        <f>Données!F23/Données!F22-1</f>
        <v>3.8221811736411926E-3</v>
      </c>
      <c r="H22" s="197">
        <f t="shared" si="0"/>
        <v>0</v>
      </c>
      <c r="I22" s="197">
        <f t="shared" si="1"/>
        <v>8.4801564662617679E-5</v>
      </c>
      <c r="J22" s="197">
        <f t="shared" si="2"/>
        <v>8.4801564662617679E-5</v>
      </c>
    </row>
    <row r="23" spans="1:10" x14ac:dyDescent="0.2">
      <c r="A23" s="212">
        <f>Données!A24</f>
        <v>43502</v>
      </c>
      <c r="B23" s="197">
        <f>Données!B24/Données!B23-1</f>
        <v>0</v>
      </c>
      <c r="C23" s="197">
        <f>Données!C24/Données!C23-1</f>
        <v>8.1798931927168361E-4</v>
      </c>
      <c r="D23" s="197">
        <f>Données!D24/Données!D23-1</f>
        <v>8.1798931927168361E-4</v>
      </c>
      <c r="E23" s="197">
        <f>Données!E24/Données!E23-1</f>
        <v>0</v>
      </c>
      <c r="F23" s="197">
        <f>Données!F24/Données!F23-1</f>
        <v>8.4318443473585525E-4</v>
      </c>
      <c r="H23" s="197">
        <f t="shared" si="0"/>
        <v>0</v>
      </c>
      <c r="I23" s="197">
        <f t="shared" si="1"/>
        <v>-2.5195115464171636E-5</v>
      </c>
      <c r="J23" s="197">
        <f t="shared" si="2"/>
        <v>-2.5195115464171636E-5</v>
      </c>
    </row>
    <row r="24" spans="1:10" x14ac:dyDescent="0.2">
      <c r="A24" s="212">
        <f>Données!A25</f>
        <v>43503</v>
      </c>
      <c r="B24" s="197">
        <f>Données!B25/Données!B24-1</f>
        <v>0</v>
      </c>
      <c r="C24" s="197">
        <f>Données!C25/Données!C24-1</f>
        <v>8.9212738698796201E-4</v>
      </c>
      <c r="D24" s="197">
        <f>Données!D25/Données!D24-1</f>
        <v>8.9212738698796201E-4</v>
      </c>
      <c r="E24" s="197">
        <f>Données!E25/Données!E24-1</f>
        <v>0</v>
      </c>
      <c r="F24" s="197">
        <f>Données!F25/Données!F24-1</f>
        <v>9.7179230678356987E-4</v>
      </c>
      <c r="H24" s="197">
        <f t="shared" si="0"/>
        <v>0</v>
      </c>
      <c r="I24" s="197">
        <f t="shared" si="1"/>
        <v>-7.9664919795607858E-5</v>
      </c>
      <c r="J24" s="197">
        <f t="shared" si="2"/>
        <v>-7.9664919795607858E-5</v>
      </c>
    </row>
    <row r="25" spans="1:10" x14ac:dyDescent="0.2">
      <c r="A25" s="212">
        <f>Données!A26</f>
        <v>43504</v>
      </c>
      <c r="B25" s="197">
        <f>Données!B26/Données!B25-1</f>
        <v>0</v>
      </c>
      <c r="C25" s="197">
        <f>Données!C26/Données!C25-1</f>
        <v>-3.2103946528895255E-3</v>
      </c>
      <c r="D25" s="197">
        <f>Données!D26/Données!D25-1</f>
        <v>-3.2103946528895255E-3</v>
      </c>
      <c r="E25" s="197">
        <f>Données!E26/Données!E25-1</f>
        <v>0</v>
      </c>
      <c r="F25" s="197">
        <f>Données!F26/Données!F25-1</f>
        <v>-3.1782775423958576E-3</v>
      </c>
      <c r="H25" s="197">
        <f t="shared" si="0"/>
        <v>0</v>
      </c>
      <c r="I25" s="197">
        <f t="shared" si="1"/>
        <v>-3.2117110493667944E-5</v>
      </c>
      <c r="J25" s="197">
        <f t="shared" si="2"/>
        <v>-3.2117110493667944E-5</v>
      </c>
    </row>
    <row r="26" spans="1:10" x14ac:dyDescent="0.2">
      <c r="A26" s="212">
        <f>Données!A27</f>
        <v>43507</v>
      </c>
      <c r="B26" s="197">
        <f>Données!B27/Données!B26-1</f>
        <v>0</v>
      </c>
      <c r="C26" s="197">
        <f>Données!C27/Données!C26-1</f>
        <v>4.7110503928560199E-4</v>
      </c>
      <c r="D26" s="197">
        <f>Données!D27/Données!D26-1</f>
        <v>4.7110503928560199E-4</v>
      </c>
      <c r="E26" s="197">
        <f>Données!E27/Données!E26-1</f>
        <v>0</v>
      </c>
      <c r="F26" s="197">
        <f>Données!F27/Données!F26-1</f>
        <v>4.9252178034886462E-4</v>
      </c>
      <c r="H26" s="197">
        <f t="shared" si="0"/>
        <v>0</v>
      </c>
      <c r="I26" s="197">
        <f t="shared" si="1"/>
        <v>-2.1416741063262634E-5</v>
      </c>
      <c r="J26" s="197">
        <f t="shared" si="2"/>
        <v>-2.1416741063262634E-5</v>
      </c>
    </row>
    <row r="27" spans="1:10" x14ac:dyDescent="0.2">
      <c r="A27" s="212">
        <f>Données!A28</f>
        <v>43508</v>
      </c>
      <c r="B27" s="197">
        <f>Données!B28/Données!B27-1</f>
        <v>0</v>
      </c>
      <c r="C27" s="197">
        <f>Données!C28/Données!C27-1</f>
        <v>1.6402727357598401E-3</v>
      </c>
      <c r="D27" s="197">
        <f>Données!D28/Données!D27-1</f>
        <v>1.6402727357598401E-3</v>
      </c>
      <c r="E27" s="197">
        <f>Données!E28/Données!E27-1</f>
        <v>0</v>
      </c>
      <c r="F27" s="197">
        <f>Données!F28/Données!F27-1</f>
        <v>1.5550780087245641E-3</v>
      </c>
      <c r="H27" s="197">
        <f t="shared" si="0"/>
        <v>0</v>
      </c>
      <c r="I27" s="197">
        <f t="shared" si="1"/>
        <v>8.5194727035275974E-5</v>
      </c>
      <c r="J27" s="197">
        <f t="shared" si="2"/>
        <v>8.5194727035275974E-5</v>
      </c>
    </row>
    <row r="28" spans="1:10" x14ac:dyDescent="0.2">
      <c r="A28" s="212">
        <f>Données!A29</f>
        <v>43509</v>
      </c>
      <c r="B28" s="197">
        <f>Données!B29/Données!B28-1</f>
        <v>0</v>
      </c>
      <c r="C28" s="197">
        <f>Données!C29/Données!C28-1</f>
        <v>-6.1905761430181006E-4</v>
      </c>
      <c r="D28" s="197">
        <f>Données!D29/Données!D28-1</f>
        <v>-6.1905761430181006E-4</v>
      </c>
      <c r="E28" s="197">
        <f>Données!E29/Données!E28-1</f>
        <v>0</v>
      </c>
      <c r="F28" s="197">
        <f>Données!F29/Données!F28-1</f>
        <v>-6.317596233009759E-4</v>
      </c>
      <c r="H28" s="197">
        <f t="shared" si="0"/>
        <v>0</v>
      </c>
      <c r="I28" s="197">
        <f t="shared" si="1"/>
        <v>1.2702008999165848E-5</v>
      </c>
      <c r="J28" s="197">
        <f t="shared" si="2"/>
        <v>1.2702008999165848E-5</v>
      </c>
    </row>
    <row r="29" spans="1:10" x14ac:dyDescent="0.2">
      <c r="A29" s="212">
        <f>Données!A30</f>
        <v>43510</v>
      </c>
      <c r="B29" s="197">
        <f>Données!B30/Données!B29-1</f>
        <v>0</v>
      </c>
      <c r="C29" s="197">
        <f>Données!C30/Données!C29-1</f>
        <v>4.4336210089210848E-3</v>
      </c>
      <c r="D29" s="197">
        <f>Données!D30/Données!D29-1</f>
        <v>4.4336210089210848E-3</v>
      </c>
      <c r="E29" s="197">
        <f>Données!E30/Données!E29-1</f>
        <v>0</v>
      </c>
      <c r="F29" s="197">
        <f>Données!F30/Données!F29-1</f>
        <v>4.4681241108852632E-3</v>
      </c>
      <c r="H29" s="197">
        <f t="shared" si="0"/>
        <v>0</v>
      </c>
      <c r="I29" s="197">
        <f t="shared" si="1"/>
        <v>-3.4503101964178384E-5</v>
      </c>
      <c r="J29" s="197">
        <f t="shared" si="2"/>
        <v>-3.4503101964178384E-5</v>
      </c>
    </row>
    <row r="30" spans="1:10" x14ac:dyDescent="0.2">
      <c r="A30" s="212">
        <f>Données!A31</f>
        <v>43511</v>
      </c>
      <c r="B30" s="197">
        <f>Données!B31/Données!B30-1</f>
        <v>0</v>
      </c>
      <c r="C30" s="197">
        <f>Données!C31/Données!C30-1</f>
        <v>3.409071357976412E-3</v>
      </c>
      <c r="D30" s="197">
        <f>Données!D31/Données!D30-1</f>
        <v>3.409071357976412E-3</v>
      </c>
      <c r="E30" s="197">
        <f>Données!E31/Données!E30-1</f>
        <v>0</v>
      </c>
      <c r="F30" s="197">
        <f>Données!F31/Données!F30-1</f>
        <v>3.3232484168776999E-3</v>
      </c>
      <c r="H30" s="197">
        <f t="shared" si="0"/>
        <v>0</v>
      </c>
      <c r="I30" s="197">
        <f t="shared" si="1"/>
        <v>8.5822941098712135E-5</v>
      </c>
      <c r="J30" s="197">
        <f t="shared" si="2"/>
        <v>8.5822941098712135E-5</v>
      </c>
    </row>
    <row r="31" spans="1:10" x14ac:dyDescent="0.2">
      <c r="A31" s="212">
        <f>Données!A32</f>
        <v>43515</v>
      </c>
      <c r="B31" s="197">
        <f>Données!B32/Données!B31-1</f>
        <v>0</v>
      </c>
      <c r="C31" s="197">
        <f>Données!C32/Données!C31-1</f>
        <v>1.3188084814081957E-3</v>
      </c>
      <c r="D31" s="197">
        <f>Données!D32/Données!D31-1</f>
        <v>1.3188084814081957E-3</v>
      </c>
      <c r="E31" s="197">
        <f>Données!E32/Données!E31-1</f>
        <v>0</v>
      </c>
      <c r="F31" s="197">
        <f>Données!F32/Données!F31-1</f>
        <v>1.2765751857355401E-3</v>
      </c>
      <c r="H31" s="197">
        <f t="shared" si="0"/>
        <v>0</v>
      </c>
      <c r="I31" s="197">
        <f t="shared" si="1"/>
        <v>4.2233295672655657E-5</v>
      </c>
      <c r="J31" s="197">
        <f t="shared" si="2"/>
        <v>4.2233295672655657E-5</v>
      </c>
    </row>
    <row r="32" spans="1:10" x14ac:dyDescent="0.2">
      <c r="A32" s="212">
        <f>Données!A33</f>
        <v>43516</v>
      </c>
      <c r="B32" s="197">
        <f>Données!B33/Données!B32-1</f>
        <v>0</v>
      </c>
      <c r="C32" s="197">
        <f>Données!C33/Données!C32-1</f>
        <v>-3.4566439163774554E-4</v>
      </c>
      <c r="D32" s="197">
        <f>Données!D33/Données!D32-1</f>
        <v>-3.4566439163774554E-4</v>
      </c>
      <c r="E32" s="197">
        <f>Données!E33/Données!E32-1</f>
        <v>0</v>
      </c>
      <c r="F32" s="197">
        <f>Données!F33/Données!F32-1</f>
        <v>-3.5853020243192812E-4</v>
      </c>
      <c r="H32" s="197">
        <f t="shared" si="0"/>
        <v>0</v>
      </c>
      <c r="I32" s="197">
        <f t="shared" si="1"/>
        <v>1.2865810794182586E-5</v>
      </c>
      <c r="J32" s="197">
        <f t="shared" si="2"/>
        <v>1.2865810794182586E-5</v>
      </c>
    </row>
    <row r="33" spans="1:10" x14ac:dyDescent="0.2">
      <c r="A33" s="212">
        <f>Données!A34</f>
        <v>43517</v>
      </c>
      <c r="B33" s="197">
        <f>Données!B34/Données!B33-1</f>
        <v>0</v>
      </c>
      <c r="C33" s="197">
        <f>Données!C34/Données!C33-1</f>
        <v>3.0675723948525579E-4</v>
      </c>
      <c r="D33" s="197">
        <f>Données!D34/Données!D33-1</f>
        <v>3.0675723948525579E-4</v>
      </c>
      <c r="E33" s="197">
        <f>Données!E34/Données!E33-1</f>
        <v>0</v>
      </c>
      <c r="F33" s="197">
        <f>Données!F34/Données!F33-1</f>
        <v>2.5699482251151373E-4</v>
      </c>
      <c r="H33" s="197">
        <f t="shared" si="0"/>
        <v>0</v>
      </c>
      <c r="I33" s="197">
        <f t="shared" si="1"/>
        <v>4.9762416973742063E-5</v>
      </c>
      <c r="J33" s="197">
        <f t="shared" si="2"/>
        <v>4.9762416973742063E-5</v>
      </c>
    </row>
    <row r="34" spans="1:10" x14ac:dyDescent="0.2">
      <c r="A34" s="212">
        <f>Données!A35</f>
        <v>43518</v>
      </c>
      <c r="B34" s="197">
        <f>Données!B35/Données!B34-1</f>
        <v>0</v>
      </c>
      <c r="C34" s="197">
        <f>Données!C35/Données!C34-1</f>
        <v>-1.2521877568626438E-3</v>
      </c>
      <c r="D34" s="197">
        <f>Données!D35/Données!D34-1</f>
        <v>-1.2521877568626438E-3</v>
      </c>
      <c r="E34" s="197">
        <f>Données!E35/Données!E34-1</f>
        <v>0</v>
      </c>
      <c r="F34" s="197">
        <f>Données!F35/Données!F34-1</f>
        <v>-1.2467403159213131E-3</v>
      </c>
      <c r="H34" s="197">
        <f t="shared" si="0"/>
        <v>0</v>
      </c>
      <c r="I34" s="197">
        <f t="shared" si="1"/>
        <v>-5.4474409413307612E-6</v>
      </c>
      <c r="J34" s="197">
        <f t="shared" si="2"/>
        <v>-5.4474409413307612E-6</v>
      </c>
    </row>
    <row r="35" spans="1:10" x14ac:dyDescent="0.2">
      <c r="A35" s="212">
        <f>Données!A36</f>
        <v>43521</v>
      </c>
      <c r="B35" s="197">
        <f>Données!B36/Données!B35-1</f>
        <v>0</v>
      </c>
      <c r="C35" s="197">
        <f>Données!C36/Données!C35-1</f>
        <v>1.8665463531284399E-3</v>
      </c>
      <c r="D35" s="197">
        <f>Données!D36/Données!D35-1</f>
        <v>1.8665463531284399E-3</v>
      </c>
      <c r="E35" s="197">
        <f>Données!E36/Données!E35-1</f>
        <v>0</v>
      </c>
      <c r="F35" s="197">
        <f>Données!F36/Données!F35-1</f>
        <v>1.7918080302241624E-3</v>
      </c>
      <c r="H35" s="197">
        <f t="shared" si="0"/>
        <v>0</v>
      </c>
      <c r="I35" s="197">
        <f t="shared" si="1"/>
        <v>7.473832290427751E-5</v>
      </c>
      <c r="J35" s="197">
        <f t="shared" si="2"/>
        <v>7.473832290427751E-5</v>
      </c>
    </row>
    <row r="36" spans="1:10" x14ac:dyDescent="0.2">
      <c r="A36" s="212">
        <f>Données!A37</f>
        <v>43522</v>
      </c>
      <c r="B36" s="197">
        <f>Données!B37/Données!B36-1</f>
        <v>0</v>
      </c>
      <c r="C36" s="197">
        <f>Données!C37/Données!C36-1</f>
        <v>1.2595582783241355E-3</v>
      </c>
      <c r="D36" s="197">
        <f>Données!D37/Données!D36-1</f>
        <v>1.2595582783241355E-3</v>
      </c>
      <c r="E36" s="197">
        <f>Données!E37/Données!E36-1</f>
        <v>0</v>
      </c>
      <c r="F36" s="197">
        <f>Données!F37/Données!F36-1</f>
        <v>1.3319316610891363E-3</v>
      </c>
      <c r="H36" s="197">
        <f t="shared" si="0"/>
        <v>0</v>
      </c>
      <c r="I36" s="197">
        <f t="shared" si="1"/>
        <v>-7.2373382765000827E-5</v>
      </c>
      <c r="J36" s="197">
        <f t="shared" si="2"/>
        <v>-7.2373382765000827E-5</v>
      </c>
    </row>
    <row r="37" spans="1:10" x14ac:dyDescent="0.2">
      <c r="A37" s="212">
        <f>Données!A38</f>
        <v>43523</v>
      </c>
      <c r="B37" s="197">
        <f>Données!B38/Données!B37-1</f>
        <v>0</v>
      </c>
      <c r="C37" s="197">
        <f>Données!C38/Données!C37-1</f>
        <v>-1.8197911410803291E-3</v>
      </c>
      <c r="D37" s="197">
        <f>Données!D38/Données!D37-1</f>
        <v>-1.8197911410803291E-3</v>
      </c>
      <c r="E37" s="197">
        <f>Données!E38/Données!E37-1</f>
        <v>0</v>
      </c>
      <c r="F37" s="197">
        <f>Données!F38/Données!F37-1</f>
        <v>-1.8290053557732389E-3</v>
      </c>
      <c r="H37" s="197">
        <f t="shared" si="0"/>
        <v>0</v>
      </c>
      <c r="I37" s="197">
        <f t="shared" si="1"/>
        <v>9.2142146929097279E-6</v>
      </c>
      <c r="J37" s="197">
        <f t="shared" si="2"/>
        <v>9.2142146929097279E-6</v>
      </c>
    </row>
    <row r="38" spans="1:10" x14ac:dyDescent="0.2">
      <c r="A38" s="212">
        <f>Données!A39</f>
        <v>43524</v>
      </c>
      <c r="B38" s="197">
        <f>Données!B39/Données!B38-1</f>
        <v>0</v>
      </c>
      <c r="C38" s="197">
        <f>Données!C39/Données!C38-1</f>
        <v>-2.9184497132783704E-4</v>
      </c>
      <c r="D38" s="197">
        <f>Données!D39/Données!D38-1</f>
        <v>-2.9184497132783704E-4</v>
      </c>
      <c r="E38" s="197">
        <f>Données!E39/Données!E38-1</f>
        <v>0</v>
      </c>
      <c r="F38" s="197">
        <f>Données!F39/Données!F38-1</f>
        <v>-2.3663333653345386E-4</v>
      </c>
      <c r="H38" s="197">
        <f t="shared" si="0"/>
        <v>0</v>
      </c>
      <c r="I38" s="197">
        <f t="shared" si="1"/>
        <v>-5.521163479438318E-5</v>
      </c>
      <c r="J38" s="197">
        <f t="shared" si="2"/>
        <v>-5.521163479438318E-5</v>
      </c>
    </row>
    <row r="39" spans="1:10" x14ac:dyDescent="0.2">
      <c r="A39" s="212">
        <f>Données!A40</f>
        <v>43525</v>
      </c>
      <c r="B39" s="197">
        <f>Données!B40/Données!B39-1</f>
        <v>0</v>
      </c>
      <c r="C39" s="197">
        <f>Données!C40/Données!C39-1</f>
        <v>4.8066498380514577E-3</v>
      </c>
      <c r="D39" s="197">
        <f>Données!D40/Données!D39-1</f>
        <v>4.8066498380514577E-3</v>
      </c>
      <c r="E39" s="197">
        <f>Données!E40/Données!E39-1</f>
        <v>0</v>
      </c>
      <c r="F39" s="197">
        <f>Données!F40/Données!F39-1</f>
        <v>4.6194462211273102E-3</v>
      </c>
      <c r="H39" s="197">
        <f t="shared" si="0"/>
        <v>0</v>
      </c>
      <c r="I39" s="197">
        <f t="shared" si="1"/>
        <v>1.8720361692414755E-4</v>
      </c>
      <c r="J39" s="197">
        <f t="shared" si="2"/>
        <v>1.8720361692414755E-4</v>
      </c>
    </row>
    <row r="40" spans="1:10" x14ac:dyDescent="0.2">
      <c r="A40" s="212">
        <f>Données!A41</f>
        <v>43528</v>
      </c>
      <c r="B40" s="197">
        <f>Données!B41/Données!B40-1</f>
        <v>0</v>
      </c>
      <c r="C40" s="197">
        <f>Données!C41/Données!C40-1</f>
        <v>7.0616162835968055E-4</v>
      </c>
      <c r="D40" s="197">
        <f>Données!D41/Données!D40-1</f>
        <v>7.0616162835968055E-4</v>
      </c>
      <c r="E40" s="197">
        <f>Données!E41/Données!E40-1</f>
        <v>0</v>
      </c>
      <c r="F40" s="197">
        <f>Données!F41/Données!F40-1</f>
        <v>8.0068905893404541E-4</v>
      </c>
      <c r="H40" s="197">
        <f t="shared" si="0"/>
        <v>0</v>
      </c>
      <c r="I40" s="197">
        <f t="shared" si="1"/>
        <v>-9.4527430574364857E-5</v>
      </c>
      <c r="J40" s="197">
        <f t="shared" si="2"/>
        <v>-9.4527430574364857E-5</v>
      </c>
    </row>
    <row r="41" spans="1:10" x14ac:dyDescent="0.2">
      <c r="A41" s="212">
        <f>Données!A42</f>
        <v>43529</v>
      </c>
      <c r="B41" s="197">
        <f>Données!B42/Données!B41-1</f>
        <v>0</v>
      </c>
      <c r="C41" s="197">
        <f>Données!C42/Données!C41-1</f>
        <v>2.1915932026024265E-3</v>
      </c>
      <c r="D41" s="197">
        <f>Données!D42/Données!D41-1</f>
        <v>2.1915932026024265E-3</v>
      </c>
      <c r="E41" s="197">
        <f>Données!E42/Données!E41-1</f>
        <v>0</v>
      </c>
      <c r="F41" s="197">
        <f>Données!F42/Données!F41-1</f>
        <v>2.1261073375695716E-3</v>
      </c>
      <c r="H41" s="197">
        <f t="shared" si="0"/>
        <v>0</v>
      </c>
      <c r="I41" s="197">
        <f t="shared" si="1"/>
        <v>6.5485865032854917E-5</v>
      </c>
      <c r="J41" s="197">
        <f t="shared" si="2"/>
        <v>6.5485865032854917E-5</v>
      </c>
    </row>
    <row r="42" spans="1:10" x14ac:dyDescent="0.2">
      <c r="A42" s="212">
        <f>Données!A43</f>
        <v>43530</v>
      </c>
      <c r="B42" s="197">
        <f>Données!B43/Données!B42-1</f>
        <v>0</v>
      </c>
      <c r="C42" s="197">
        <f>Données!C43/Données!C42-1</f>
        <v>3.1172295347170476E-3</v>
      </c>
      <c r="D42" s="197">
        <f>Données!D43/Données!D42-1</f>
        <v>3.1172295347170476E-3</v>
      </c>
      <c r="E42" s="197">
        <f>Données!E43/Données!E42-1</f>
        <v>0</v>
      </c>
      <c r="F42" s="197">
        <f>Données!F43/Données!F42-1</f>
        <v>3.2176249803086421E-3</v>
      </c>
      <c r="H42" s="197">
        <f t="shared" si="0"/>
        <v>0</v>
      </c>
      <c r="I42" s="197">
        <f t="shared" si="1"/>
        <v>-1.0039544559159452E-4</v>
      </c>
      <c r="J42" s="197">
        <f t="shared" si="2"/>
        <v>-1.0039544559159452E-4</v>
      </c>
    </row>
    <row r="43" spans="1:10" x14ac:dyDescent="0.2">
      <c r="A43" s="212">
        <f>Données!A44</f>
        <v>43531</v>
      </c>
      <c r="B43" s="197">
        <f>Données!B44/Données!B43-1</f>
        <v>0</v>
      </c>
      <c r="C43" s="197">
        <f>Données!C44/Données!C43-1</f>
        <v>-1.1232777131464644E-3</v>
      </c>
      <c r="D43" s="197">
        <f>Données!D44/Données!D43-1</f>
        <v>-1.1232777131464644E-3</v>
      </c>
      <c r="E43" s="197">
        <f>Données!E44/Données!E43-1</f>
        <v>0</v>
      </c>
      <c r="F43" s="197">
        <f>Données!F44/Données!F43-1</f>
        <v>-9.5345738824814674E-4</v>
      </c>
      <c r="H43" s="197">
        <f t="shared" si="0"/>
        <v>0</v>
      </c>
      <c r="I43" s="197">
        <f t="shared" si="1"/>
        <v>-1.6982032489831766E-4</v>
      </c>
      <c r="J43" s="197">
        <f t="shared" si="2"/>
        <v>-1.6982032489831766E-4</v>
      </c>
    </row>
    <row r="44" spans="1:10" x14ac:dyDescent="0.2">
      <c r="A44" s="212">
        <f>Données!A45</f>
        <v>43532</v>
      </c>
      <c r="B44" s="197">
        <f>Données!B45/Données!B44-1</f>
        <v>0</v>
      </c>
      <c r="C44" s="197">
        <f>Données!C45/Données!C44-1</f>
        <v>-2.727010217857484E-3</v>
      </c>
      <c r="D44" s="197">
        <f>Données!D45/Données!D44-1</f>
        <v>-2.727010217857484E-3</v>
      </c>
      <c r="E44" s="197">
        <f>Données!E45/Données!E44-1</f>
        <v>0</v>
      </c>
      <c r="F44" s="197">
        <f>Données!F45/Données!F44-1</f>
        <v>-2.6392131571761901E-3</v>
      </c>
      <c r="H44" s="197">
        <f t="shared" si="0"/>
        <v>0</v>
      </c>
      <c r="I44" s="197">
        <f t="shared" si="1"/>
        <v>-8.7797060681293893E-5</v>
      </c>
      <c r="J44" s="197">
        <f t="shared" si="2"/>
        <v>-8.7797060681293893E-5</v>
      </c>
    </row>
    <row r="45" spans="1:10" x14ac:dyDescent="0.2">
      <c r="A45" s="212">
        <f>Données!A46</f>
        <v>43535</v>
      </c>
      <c r="B45" s="197">
        <f>Données!B46/Données!B45-1</f>
        <v>0</v>
      </c>
      <c r="C45" s="197">
        <f>Données!C46/Données!C45-1</f>
        <v>5.1785099405656787E-3</v>
      </c>
      <c r="D45" s="197">
        <f>Données!D46/Données!D45-1</f>
        <v>5.1785099405656787E-3</v>
      </c>
      <c r="E45" s="197">
        <f>Données!E46/Données!E45-1</f>
        <v>0</v>
      </c>
      <c r="F45" s="197">
        <f>Données!F46/Données!F45-1</f>
        <v>5.0438088551030269E-3</v>
      </c>
      <c r="H45" s="197">
        <f t="shared" si="0"/>
        <v>0</v>
      </c>
      <c r="I45" s="197">
        <f t="shared" si="1"/>
        <v>1.347010854626518E-4</v>
      </c>
      <c r="J45" s="197">
        <f t="shared" si="2"/>
        <v>1.347010854626518E-4</v>
      </c>
    </row>
    <row r="46" spans="1:10" x14ac:dyDescent="0.2">
      <c r="A46" s="212">
        <f>Données!A47</f>
        <v>43536</v>
      </c>
      <c r="B46" s="197">
        <f>Données!B47/Données!B46-1</f>
        <v>0</v>
      </c>
      <c r="C46" s="197">
        <f>Données!C47/Données!C46-1</f>
        <v>7.0391584723905609E-4</v>
      </c>
      <c r="D46" s="197">
        <f>Données!D47/Données!D46-1</f>
        <v>7.0391584723905609E-4</v>
      </c>
      <c r="E46" s="197">
        <f>Données!E47/Données!E46-1</f>
        <v>0</v>
      </c>
      <c r="F46" s="197">
        <f>Données!F47/Données!F46-1</f>
        <v>7.2682650500421886E-4</v>
      </c>
      <c r="H46" s="197">
        <f t="shared" si="0"/>
        <v>0</v>
      </c>
      <c r="I46" s="197">
        <f t="shared" si="1"/>
        <v>-2.2910657765162767E-5</v>
      </c>
      <c r="J46" s="197">
        <f t="shared" si="2"/>
        <v>-2.2910657765162767E-5</v>
      </c>
    </row>
    <row r="47" spans="1:10" x14ac:dyDescent="0.2">
      <c r="A47" s="212">
        <f>Données!A48</f>
        <v>43537</v>
      </c>
      <c r="B47" s="197">
        <f>Données!B48/Données!B47-1</f>
        <v>0</v>
      </c>
      <c r="C47" s="197">
        <f>Données!C48/Données!C47-1</f>
        <v>4.0764307825646995E-4</v>
      </c>
      <c r="D47" s="197">
        <f>Données!D48/Données!D47-1</f>
        <v>4.0764307825646995E-4</v>
      </c>
      <c r="E47" s="197">
        <f>Données!E48/Données!E47-1</f>
        <v>0</v>
      </c>
      <c r="F47" s="197">
        <f>Données!F48/Données!F47-1</f>
        <v>3.8453051723008613E-4</v>
      </c>
      <c r="H47" s="197">
        <f t="shared" si="0"/>
        <v>0</v>
      </c>
      <c r="I47" s="197">
        <f t="shared" si="1"/>
        <v>2.3112561026383815E-5</v>
      </c>
      <c r="J47" s="197">
        <f t="shared" si="2"/>
        <v>2.3112561026383815E-5</v>
      </c>
    </row>
    <row r="48" spans="1:10" x14ac:dyDescent="0.2">
      <c r="A48" s="212">
        <f>Données!A49</f>
        <v>43538</v>
      </c>
      <c r="B48" s="197">
        <f>Données!B49/Données!B48-1</f>
        <v>0</v>
      </c>
      <c r="C48" s="197">
        <f>Données!C49/Données!C48-1</f>
        <v>-2.2505977958597878E-4</v>
      </c>
      <c r="D48" s="197">
        <f>Données!D49/Données!D48-1</f>
        <v>-2.2505977958597878E-4</v>
      </c>
      <c r="E48" s="197">
        <f>Données!E49/Données!E48-1</f>
        <v>0</v>
      </c>
      <c r="F48" s="197">
        <f>Données!F49/Données!F48-1</f>
        <v>-2.1134444881265591E-4</v>
      </c>
      <c r="H48" s="197">
        <f t="shared" si="0"/>
        <v>0</v>
      </c>
      <c r="I48" s="197">
        <f t="shared" si="1"/>
        <v>-1.3715330773322876E-5</v>
      </c>
      <c r="J48" s="197">
        <f t="shared" si="2"/>
        <v>-1.3715330773322876E-5</v>
      </c>
    </row>
    <row r="49" spans="1:10" x14ac:dyDescent="0.2">
      <c r="A49" s="212">
        <f>Données!A50</f>
        <v>43539</v>
      </c>
      <c r="B49" s="197">
        <f>Données!B50/Données!B49-1</f>
        <v>0</v>
      </c>
      <c r="C49" s="197">
        <f>Données!C50/Données!C49-1</f>
        <v>4.5168260124539561E-3</v>
      </c>
      <c r="D49" s="197">
        <f>Données!D50/Données!D49-1</f>
        <v>4.5168260124539561E-3</v>
      </c>
      <c r="E49" s="197">
        <f>Données!E50/Données!E49-1</f>
        <v>0</v>
      </c>
      <c r="F49" s="197">
        <f>Données!F50/Données!F49-1</f>
        <v>4.4545628196557274E-3</v>
      </c>
      <c r="H49" s="197">
        <f t="shared" si="0"/>
        <v>0</v>
      </c>
      <c r="I49" s="197">
        <f t="shared" si="1"/>
        <v>6.2263192798228673E-5</v>
      </c>
      <c r="J49" s="197">
        <f t="shared" si="2"/>
        <v>6.2263192798228673E-5</v>
      </c>
    </row>
    <row r="50" spans="1:10" x14ac:dyDescent="0.2">
      <c r="A50" s="212">
        <f>Données!A51</f>
        <v>43542</v>
      </c>
      <c r="B50" s="197">
        <f>Données!B51/Données!B50-1</f>
        <v>0</v>
      </c>
      <c r="C50" s="197">
        <f>Données!C51/Données!C50-1</f>
        <v>3.2374698943240521E-3</v>
      </c>
      <c r="D50" s="197">
        <f>Données!D51/Données!D50-1</f>
        <v>3.2374698943240521E-3</v>
      </c>
      <c r="E50" s="197">
        <f>Données!E51/Données!E50-1</f>
        <v>0</v>
      </c>
      <c r="F50" s="197">
        <f>Données!F51/Données!F50-1</f>
        <v>3.157427723817996E-3</v>
      </c>
      <c r="H50" s="197">
        <f t="shared" si="0"/>
        <v>0</v>
      </c>
      <c r="I50" s="197">
        <f t="shared" si="1"/>
        <v>8.004217050605611E-5</v>
      </c>
      <c r="J50" s="197">
        <f t="shared" si="2"/>
        <v>8.004217050605611E-5</v>
      </c>
    </row>
    <row r="51" spans="1:10" x14ac:dyDescent="0.2">
      <c r="A51" s="212">
        <f>Données!A52</f>
        <v>43543</v>
      </c>
      <c r="B51" s="197">
        <f>Données!B52/Données!B51-1</f>
        <v>0</v>
      </c>
      <c r="C51" s="197">
        <f>Données!C52/Données!C51-1</f>
        <v>-1.103237935034862E-3</v>
      </c>
      <c r="D51" s="197">
        <f>Données!D52/Données!D51-1</f>
        <v>-1.103237935034862E-3</v>
      </c>
      <c r="E51" s="197">
        <f>Données!E52/Données!E51-1</f>
        <v>0</v>
      </c>
      <c r="F51" s="197">
        <f>Données!F52/Données!F51-1</f>
        <v>-1.0649312044125336E-3</v>
      </c>
      <c r="H51" s="197">
        <f t="shared" si="0"/>
        <v>0</v>
      </c>
      <c r="I51" s="197">
        <f t="shared" si="1"/>
        <v>-3.8306730622328367E-5</v>
      </c>
      <c r="J51" s="197">
        <f t="shared" si="2"/>
        <v>-3.8306730622328367E-5</v>
      </c>
    </row>
    <row r="52" spans="1:10" x14ac:dyDescent="0.2">
      <c r="A52" s="212">
        <f>Données!A53</f>
        <v>43544</v>
      </c>
      <c r="B52" s="197">
        <f>Données!B53/Données!B52-1</f>
        <v>0</v>
      </c>
      <c r="C52" s="197">
        <f>Données!C53/Données!C52-1</f>
        <v>3.9545762122861206E-4</v>
      </c>
      <c r="D52" s="197">
        <f>Données!D53/Données!D52-1</f>
        <v>3.9545762122861206E-4</v>
      </c>
      <c r="E52" s="197">
        <f>Données!E53/Données!E52-1</f>
        <v>0</v>
      </c>
      <c r="F52" s="197">
        <f>Données!F53/Données!F52-1</f>
        <v>5.2892314778651972E-4</v>
      </c>
      <c r="H52" s="197">
        <f t="shared" si="0"/>
        <v>0</v>
      </c>
      <c r="I52" s="197">
        <f t="shared" si="1"/>
        <v>-1.3346552655790767E-4</v>
      </c>
      <c r="J52" s="197">
        <f t="shared" si="2"/>
        <v>-1.3346552655790767E-4</v>
      </c>
    </row>
    <row r="53" spans="1:10" x14ac:dyDescent="0.2">
      <c r="A53" s="212">
        <f>Données!A54</f>
        <v>43545</v>
      </c>
      <c r="B53" s="197">
        <f>Données!B54/Données!B53-1</f>
        <v>0</v>
      </c>
      <c r="C53" s="197">
        <f>Données!C54/Données!C53-1</f>
        <v>4.1653451218754967E-3</v>
      </c>
      <c r="D53" s="197">
        <f>Données!D54/Données!D53-1</f>
        <v>4.1653451218754967E-3</v>
      </c>
      <c r="E53" s="197">
        <f>Données!E54/Données!E53-1</f>
        <v>0</v>
      </c>
      <c r="F53" s="197">
        <f>Données!F54/Données!F53-1</f>
        <v>4.0148783723257253E-3</v>
      </c>
      <c r="H53" s="197">
        <f t="shared" si="0"/>
        <v>0</v>
      </c>
      <c r="I53" s="197">
        <f t="shared" si="1"/>
        <v>1.5046674954977135E-4</v>
      </c>
      <c r="J53" s="197">
        <f t="shared" si="2"/>
        <v>1.5046674954977135E-4</v>
      </c>
    </row>
    <row r="54" spans="1:10" x14ac:dyDescent="0.2">
      <c r="A54" s="212">
        <f>Données!A55</f>
        <v>43546</v>
      </c>
      <c r="B54" s="197">
        <f>Données!B55/Données!B54-1</f>
        <v>0</v>
      </c>
      <c r="C54" s="197">
        <f>Données!C55/Données!C54-1</f>
        <v>-2.7937216315070401E-3</v>
      </c>
      <c r="D54" s="197">
        <f>Données!D55/Données!D54-1</f>
        <v>-2.7937216315070401E-3</v>
      </c>
      <c r="E54" s="197">
        <f>Données!E55/Données!E54-1</f>
        <v>0</v>
      </c>
      <c r="F54" s="197">
        <f>Données!F55/Données!F54-1</f>
        <v>-2.3895355638854365E-3</v>
      </c>
      <c r="H54" s="197">
        <f t="shared" si="0"/>
        <v>0</v>
      </c>
      <c r="I54" s="197">
        <f t="shared" si="1"/>
        <v>-4.0418606762160358E-4</v>
      </c>
      <c r="J54" s="197">
        <f t="shared" si="2"/>
        <v>-4.0418606762160358E-4</v>
      </c>
    </row>
    <row r="55" spans="1:10" x14ac:dyDescent="0.2">
      <c r="A55" s="212">
        <f>Données!A56</f>
        <v>43549</v>
      </c>
      <c r="B55" s="197">
        <f>Données!B56/Données!B55-1</f>
        <v>0</v>
      </c>
      <c r="C55" s="197">
        <f>Données!C56/Données!C55-1</f>
        <v>-9.171032348659347E-4</v>
      </c>
      <c r="D55" s="197">
        <f>Données!D56/Données!D55-1</f>
        <v>-9.171032348659347E-4</v>
      </c>
      <c r="E55" s="197">
        <f>Données!E56/Données!E55-1</f>
        <v>0</v>
      </c>
      <c r="F55" s="197">
        <f>Données!F56/Données!F55-1</f>
        <v>-8.9729434435636968E-4</v>
      </c>
      <c r="H55" s="197">
        <f t="shared" si="0"/>
        <v>0</v>
      </c>
      <c r="I55" s="197">
        <f t="shared" si="1"/>
        <v>-1.9808890509565025E-5</v>
      </c>
      <c r="J55" s="197">
        <f t="shared" si="2"/>
        <v>-1.9808890509565025E-5</v>
      </c>
    </row>
    <row r="56" spans="1:10" x14ac:dyDescent="0.2">
      <c r="A56" s="212">
        <f>Données!A57</f>
        <v>43550</v>
      </c>
      <c r="B56" s="197">
        <f>Données!B57/Données!B56-1</f>
        <v>0</v>
      </c>
      <c r="C56" s="197">
        <f>Données!C57/Données!C56-1</f>
        <v>1.7581067695742192E-3</v>
      </c>
      <c r="D56" s="197">
        <f>Données!D57/Données!D56-1</f>
        <v>1.7581067695742192E-3</v>
      </c>
      <c r="E56" s="197">
        <f>Données!E57/Données!E56-1</f>
        <v>0</v>
      </c>
      <c r="F56" s="197">
        <f>Données!F57/Données!F56-1</f>
        <v>1.6878944261893292E-3</v>
      </c>
      <c r="H56" s="197">
        <f t="shared" si="0"/>
        <v>0</v>
      </c>
      <c r="I56" s="197">
        <f t="shared" si="1"/>
        <v>7.0212343384890019E-5</v>
      </c>
      <c r="J56" s="197">
        <f t="shared" si="2"/>
        <v>7.0212343384890019E-5</v>
      </c>
    </row>
    <row r="57" spans="1:10" x14ac:dyDescent="0.2">
      <c r="A57" s="212">
        <f>Données!A58</f>
        <v>43551</v>
      </c>
      <c r="B57" s="197">
        <f>Données!B58/Données!B57-1</f>
        <v>0</v>
      </c>
      <c r="C57" s="197">
        <f>Données!C58/Données!C57-1</f>
        <v>2.7891154515913286E-4</v>
      </c>
      <c r="D57" s="197">
        <f>Données!D58/Données!D57-1</f>
        <v>2.7891154515913286E-4</v>
      </c>
      <c r="E57" s="197">
        <f>Données!E58/Données!E57-1</f>
        <v>0</v>
      </c>
      <c r="F57" s="197">
        <f>Données!F58/Données!F57-1</f>
        <v>3.4220205833856987E-4</v>
      </c>
      <c r="H57" s="197">
        <f t="shared" si="0"/>
        <v>0</v>
      </c>
      <c r="I57" s="197">
        <f t="shared" si="1"/>
        <v>-6.3290513179437013E-5</v>
      </c>
      <c r="J57" s="197">
        <f t="shared" si="2"/>
        <v>-6.3290513179437013E-5</v>
      </c>
    </row>
    <row r="58" spans="1:10" x14ac:dyDescent="0.2">
      <c r="A58" s="212">
        <f>Données!A59</f>
        <v>43552</v>
      </c>
      <c r="B58" s="197">
        <f>Données!B59/Données!B58-1</f>
        <v>0</v>
      </c>
      <c r="C58" s="197">
        <f>Données!C59/Données!C58-1</f>
        <v>1.1219805565618746E-3</v>
      </c>
      <c r="D58" s="197">
        <f>Données!D59/Données!D58-1</f>
        <v>1.1219805565618746E-3</v>
      </c>
      <c r="E58" s="197">
        <f>Données!E59/Données!E58-1</f>
        <v>0</v>
      </c>
      <c r="F58" s="197">
        <f>Données!F59/Données!F58-1</f>
        <v>1.0584014351804338E-3</v>
      </c>
      <c r="H58" s="197">
        <f t="shared" si="0"/>
        <v>0</v>
      </c>
      <c r="I58" s="197">
        <f t="shared" si="1"/>
        <v>6.3579121381440729E-5</v>
      </c>
      <c r="J58" s="197">
        <f t="shared" si="2"/>
        <v>6.3579121381440729E-5</v>
      </c>
    </row>
    <row r="59" spans="1:10" x14ac:dyDescent="0.2">
      <c r="A59" s="212">
        <f>Données!A60</f>
        <v>43553</v>
      </c>
      <c r="B59" s="197">
        <f>Données!B60/Données!B59-1</f>
        <v>0</v>
      </c>
      <c r="C59" s="197">
        <f>Données!C60/Données!C59-1</f>
        <v>-1.6380240045993366E-3</v>
      </c>
      <c r="D59" s="197">
        <f>Données!D60/Données!D59-1</f>
        <v>-1.6380240045993366E-3</v>
      </c>
      <c r="E59" s="197">
        <f>Données!E60/Données!E59-1</f>
        <v>0</v>
      </c>
      <c r="F59" s="197">
        <f>Données!F60/Données!F59-1</f>
        <v>-1.7305512514721455E-3</v>
      </c>
      <c r="H59" s="197">
        <f t="shared" si="0"/>
        <v>0</v>
      </c>
      <c r="I59" s="197">
        <f t="shared" si="1"/>
        <v>9.2527246872808888E-5</v>
      </c>
      <c r="J59" s="197">
        <f t="shared" si="2"/>
        <v>9.2527246872808888E-5</v>
      </c>
    </row>
    <row r="60" spans="1:10" x14ac:dyDescent="0.2">
      <c r="A60" s="212">
        <f>Données!A61</f>
        <v>43556</v>
      </c>
      <c r="B60" s="197">
        <f>Données!B61/Données!B60-1</f>
        <v>0</v>
      </c>
      <c r="C60" s="197">
        <f>Données!C61/Données!C60-1</f>
        <v>1.9869629879614159E-3</v>
      </c>
      <c r="D60" s="197">
        <f>Données!D61/Données!D60-1</f>
        <v>1.9869629879614159E-3</v>
      </c>
      <c r="E60" s="197">
        <f>Données!E61/Données!E60-1</f>
        <v>0</v>
      </c>
      <c r="F60" s="197">
        <f>Données!F61/Données!F60-1</f>
        <v>1.3845743255362919E-3</v>
      </c>
      <c r="H60" s="197">
        <f t="shared" si="0"/>
        <v>0</v>
      </c>
      <c r="I60" s="197">
        <f t="shared" si="1"/>
        <v>6.0238866242512401E-4</v>
      </c>
      <c r="J60" s="197">
        <f t="shared" si="2"/>
        <v>6.0238866242512401E-4</v>
      </c>
    </row>
    <row r="61" spans="1:10" x14ac:dyDescent="0.2">
      <c r="A61" s="212">
        <f>Données!A62</f>
        <v>43557</v>
      </c>
      <c r="B61" s="197">
        <f>Données!B62/Données!B61-1</f>
        <v>0</v>
      </c>
      <c r="C61" s="197">
        <f>Données!C62/Données!C61-1</f>
        <v>1.5672513355238227E-3</v>
      </c>
      <c r="D61" s="197">
        <f>Données!D62/Données!D61-1</f>
        <v>1.5672513355238227E-3</v>
      </c>
      <c r="E61" s="197">
        <f>Données!E62/Données!E61-1</f>
        <v>0</v>
      </c>
      <c r="F61" s="197">
        <f>Données!F62/Données!F61-1</f>
        <v>1.6545431201240302E-3</v>
      </c>
      <c r="H61" s="197">
        <f t="shared" si="0"/>
        <v>0</v>
      </c>
      <c r="I61" s="197">
        <f t="shared" si="1"/>
        <v>-8.7291784600207478E-5</v>
      </c>
      <c r="J61" s="197">
        <f t="shared" si="2"/>
        <v>-8.7291784600207478E-5</v>
      </c>
    </row>
    <row r="62" spans="1:10" x14ac:dyDescent="0.2">
      <c r="A62" s="212">
        <f>Données!A63</f>
        <v>43558</v>
      </c>
      <c r="B62" s="197">
        <f>Données!B63/Données!B62-1</f>
        <v>0</v>
      </c>
      <c r="C62" s="197">
        <f>Données!C63/Données!C62-1</f>
        <v>7.0013937986623809E-4</v>
      </c>
      <c r="D62" s="197">
        <f>Données!D63/Données!D62-1</f>
        <v>7.0013937986623809E-4</v>
      </c>
      <c r="E62" s="197">
        <f>Données!E63/Données!E62-1</f>
        <v>0</v>
      </c>
      <c r="F62" s="197">
        <f>Données!F63/Données!F62-1</f>
        <v>4.6129140726813844E-4</v>
      </c>
      <c r="H62" s="197">
        <f t="shared" si="0"/>
        <v>0</v>
      </c>
      <c r="I62" s="197">
        <f t="shared" si="1"/>
        <v>2.3884797259809964E-4</v>
      </c>
      <c r="J62" s="197">
        <f t="shared" si="2"/>
        <v>2.3884797259809964E-4</v>
      </c>
    </row>
    <row r="63" spans="1:10" x14ac:dyDescent="0.2">
      <c r="A63" s="212">
        <f>Données!A64</f>
        <v>43559</v>
      </c>
      <c r="B63" s="197">
        <f>Données!B64/Données!B63-1</f>
        <v>0</v>
      </c>
      <c r="C63" s="197">
        <f>Données!C64/Données!C63-1</f>
        <v>7.5554295165103369E-4</v>
      </c>
      <c r="D63" s="197">
        <f>Données!D64/Données!D63-1</f>
        <v>7.5554295165103369E-4</v>
      </c>
      <c r="E63" s="197">
        <f>Données!E64/Données!E63-1</f>
        <v>0</v>
      </c>
      <c r="F63" s="197">
        <f>Données!F64/Données!F63-1</f>
        <v>7.0383498373693953E-4</v>
      </c>
      <c r="H63" s="197">
        <f t="shared" si="0"/>
        <v>0</v>
      </c>
      <c r="I63" s="197">
        <f t="shared" si="1"/>
        <v>5.1707967914094155E-5</v>
      </c>
      <c r="J63" s="197">
        <f t="shared" si="2"/>
        <v>5.1707967914094155E-5</v>
      </c>
    </row>
    <row r="64" spans="1:10" x14ac:dyDescent="0.2">
      <c r="A64" s="212">
        <f>Données!A65</f>
        <v>43560</v>
      </c>
      <c r="B64" s="197">
        <f>Données!B65/Données!B64-1</f>
        <v>0</v>
      </c>
      <c r="C64" s="197">
        <f>Données!C65/Données!C64-1</f>
        <v>2.9741463163968085E-3</v>
      </c>
      <c r="D64" s="197">
        <f>Données!D65/Données!D64-1</f>
        <v>2.9741463163968085E-3</v>
      </c>
      <c r="E64" s="197">
        <f>Données!E65/Données!E64-1</f>
        <v>0</v>
      </c>
      <c r="F64" s="197">
        <f>Données!F65/Données!F64-1</f>
        <v>2.493593836081498E-3</v>
      </c>
      <c r="H64" s="197">
        <f t="shared" si="0"/>
        <v>0</v>
      </c>
      <c r="I64" s="197">
        <f t="shared" si="1"/>
        <v>4.805524803153105E-4</v>
      </c>
      <c r="J64" s="197">
        <f t="shared" si="2"/>
        <v>4.805524803153105E-4</v>
      </c>
    </row>
    <row r="65" spans="1:10" x14ac:dyDescent="0.2">
      <c r="A65" s="212">
        <f>Données!A66</f>
        <v>43563</v>
      </c>
      <c r="B65" s="197">
        <f>Données!B66/Données!B65-1</f>
        <v>0</v>
      </c>
      <c r="C65" s="197">
        <f>Données!C66/Données!C65-1</f>
        <v>-2.2209812588602773E-3</v>
      </c>
      <c r="D65" s="197">
        <f>Données!D66/Données!D65-1</f>
        <v>-2.2209812588602773E-3</v>
      </c>
      <c r="E65" s="197">
        <f>Données!E66/Données!E65-1</f>
        <v>0</v>
      </c>
      <c r="F65" s="197">
        <f>Données!F66/Données!F65-1</f>
        <v>-2.022778554306992E-3</v>
      </c>
      <c r="H65" s="197">
        <f t="shared" si="0"/>
        <v>0</v>
      </c>
      <c r="I65" s="197">
        <f t="shared" si="1"/>
        <v>-1.9820270455328526E-4</v>
      </c>
      <c r="J65" s="197">
        <f t="shared" si="2"/>
        <v>-1.9820270455328526E-4</v>
      </c>
    </row>
    <row r="66" spans="1:10" x14ac:dyDescent="0.2">
      <c r="A66" s="212">
        <f>Données!A67</f>
        <v>43564</v>
      </c>
      <c r="B66" s="197">
        <f>Données!B67/Données!B66-1</f>
        <v>0</v>
      </c>
      <c r="C66" s="197">
        <f>Données!C67/Données!C66-1</f>
        <v>-2.3283707634534911E-3</v>
      </c>
      <c r="D66" s="197">
        <f>Données!D67/Données!D66-1</f>
        <v>-2.3283707634534911E-3</v>
      </c>
      <c r="E66" s="197">
        <f>Données!E67/Données!E66-1</f>
        <v>0</v>
      </c>
      <c r="F66" s="197">
        <f>Données!F67/Données!F66-1</f>
        <v>-2.3821393179650485E-3</v>
      </c>
      <c r="H66" s="197">
        <f t="shared" si="0"/>
        <v>0</v>
      </c>
      <c r="I66" s="197">
        <f t="shared" si="1"/>
        <v>5.3768554511557376E-5</v>
      </c>
      <c r="J66" s="197">
        <f t="shared" si="2"/>
        <v>5.3768554511557376E-5</v>
      </c>
    </row>
    <row r="67" spans="1:10" x14ac:dyDescent="0.2">
      <c r="A67" s="212">
        <f>Données!A68</f>
        <v>43565</v>
      </c>
      <c r="B67" s="197">
        <f>Données!B68/Données!B67-1</f>
        <v>0</v>
      </c>
      <c r="C67" s="197">
        <f>Données!C68/Données!C67-1</f>
        <v>3.5954683486023598E-3</v>
      </c>
      <c r="D67" s="197">
        <f>Données!D68/Données!D67-1</f>
        <v>3.5954683486023598E-3</v>
      </c>
      <c r="E67" s="197">
        <f>Données!E68/Données!E67-1</f>
        <v>0</v>
      </c>
      <c r="F67" s="197">
        <f>Données!F68/Données!F67-1</f>
        <v>3.4920873441286471E-3</v>
      </c>
      <c r="H67" s="197">
        <f t="shared" ref="H67:H130" si="3">B67-E67</f>
        <v>0</v>
      </c>
      <c r="I67" s="197">
        <f t="shared" ref="I67:I130" si="4">C67-F67</f>
        <v>1.0338100447371268E-4</v>
      </c>
      <c r="J67" s="197">
        <f t="shared" ref="J67:J130" si="5">D67-F67</f>
        <v>1.0338100447371268E-4</v>
      </c>
    </row>
    <row r="68" spans="1:10" x14ac:dyDescent="0.2">
      <c r="A68" s="212">
        <f>Données!A69</f>
        <v>43566</v>
      </c>
      <c r="B68" s="197">
        <f>Données!B69/Données!B68-1</f>
        <v>0</v>
      </c>
      <c r="C68" s="197">
        <f>Données!C69/Données!C68-1</f>
        <v>-7.7514788901478227E-4</v>
      </c>
      <c r="D68" s="197">
        <f>Données!D69/Données!D68-1</f>
        <v>-7.7514788901478227E-4</v>
      </c>
      <c r="E68" s="197">
        <f>Données!E69/Données!E68-1</f>
        <v>0</v>
      </c>
      <c r="F68" s="197">
        <f>Données!F69/Données!F68-1</f>
        <v>-7.2025715559376202E-4</v>
      </c>
      <c r="H68" s="197">
        <f t="shared" si="3"/>
        <v>0</v>
      </c>
      <c r="I68" s="197">
        <f t="shared" si="4"/>
        <v>-5.4890733421020244E-5</v>
      </c>
      <c r="J68" s="197">
        <f t="shared" si="5"/>
        <v>-5.4890733421020244E-5</v>
      </c>
    </row>
    <row r="69" spans="1:10" x14ac:dyDescent="0.2">
      <c r="A69" s="212">
        <f>Données!A70</f>
        <v>43567</v>
      </c>
      <c r="B69" s="197">
        <f>Données!B70/Données!B69-1</f>
        <v>0</v>
      </c>
      <c r="C69" s="197">
        <f>Données!C70/Données!C69-1</f>
        <v>4.7049075497773707E-4</v>
      </c>
      <c r="D69" s="197">
        <f>Données!D70/Données!D69-1</f>
        <v>4.7049075497773707E-4</v>
      </c>
      <c r="E69" s="197">
        <f>Données!E70/Données!E69-1</f>
        <v>0</v>
      </c>
      <c r="F69" s="197">
        <f>Données!F70/Données!F69-1</f>
        <v>1.6882933819406531E-4</v>
      </c>
      <c r="H69" s="197">
        <f t="shared" si="3"/>
        <v>0</v>
      </c>
      <c r="I69" s="197">
        <f t="shared" si="4"/>
        <v>3.0166141678367175E-4</v>
      </c>
      <c r="J69" s="197">
        <f t="shared" si="5"/>
        <v>3.0166141678367175E-4</v>
      </c>
    </row>
    <row r="70" spans="1:10" x14ac:dyDescent="0.2">
      <c r="A70" s="212">
        <f>Données!A71</f>
        <v>43570</v>
      </c>
      <c r="B70" s="197">
        <f>Données!B71/Données!B70-1</f>
        <v>0</v>
      </c>
      <c r="C70" s="197">
        <f>Données!C71/Données!C70-1</f>
        <v>2.2468417019270159E-3</v>
      </c>
      <c r="D70" s="197">
        <f>Données!D71/Données!D70-1</f>
        <v>2.2468417019270159E-3</v>
      </c>
      <c r="E70" s="197">
        <f>Données!E71/Données!E70-1</f>
        <v>0</v>
      </c>
      <c r="F70" s="197">
        <f>Données!F71/Données!F70-1</f>
        <v>2.3746554993999691E-3</v>
      </c>
      <c r="H70" s="197">
        <f t="shared" si="3"/>
        <v>0</v>
      </c>
      <c r="I70" s="197">
        <f t="shared" si="4"/>
        <v>-1.2781379747295318E-4</v>
      </c>
      <c r="J70" s="197">
        <f t="shared" si="5"/>
        <v>-1.2781379747295318E-4</v>
      </c>
    </row>
    <row r="71" spans="1:10" x14ac:dyDescent="0.2">
      <c r="A71" s="212">
        <f>Données!A72</f>
        <v>43571</v>
      </c>
      <c r="B71" s="197">
        <f>Données!B72/Données!B71-1</f>
        <v>0</v>
      </c>
      <c r="C71" s="197">
        <f>Données!C72/Données!C71-1</f>
        <v>-6.7403054342973778E-4</v>
      </c>
      <c r="D71" s="197">
        <f>Données!D72/Données!D71-1</f>
        <v>-6.7403054342973778E-4</v>
      </c>
      <c r="E71" s="197">
        <f>Données!E72/Données!E71-1</f>
        <v>0</v>
      </c>
      <c r="F71" s="197">
        <f>Données!F72/Données!F71-1</f>
        <v>-9.6470927130498652E-4</v>
      </c>
      <c r="H71" s="197">
        <f t="shared" si="3"/>
        <v>0</v>
      </c>
      <c r="I71" s="197">
        <f t="shared" si="4"/>
        <v>2.9067872787524873E-4</v>
      </c>
      <c r="J71" s="197">
        <f t="shared" si="5"/>
        <v>2.9067872787524873E-4</v>
      </c>
    </row>
    <row r="72" spans="1:10" x14ac:dyDescent="0.2">
      <c r="A72" s="212">
        <f>Données!A73</f>
        <v>43572</v>
      </c>
      <c r="B72" s="197">
        <f>Données!B73/Données!B72-1</f>
        <v>0</v>
      </c>
      <c r="C72" s="197">
        <f>Données!C73/Données!C72-1</f>
        <v>-6.5142865072242984E-4</v>
      </c>
      <c r="D72" s="197">
        <f>Données!D73/Données!D72-1</f>
        <v>-6.5142865072242984E-4</v>
      </c>
      <c r="E72" s="197">
        <f>Données!E73/Données!E72-1</f>
        <v>0</v>
      </c>
      <c r="F72" s="197">
        <f>Données!F73/Données!F72-1</f>
        <v>-6.2160125096244467E-4</v>
      </c>
      <c r="H72" s="197">
        <f t="shared" si="3"/>
        <v>0</v>
      </c>
      <c r="I72" s="197">
        <f t="shared" si="4"/>
        <v>-2.9827399759985163E-5</v>
      </c>
      <c r="J72" s="197">
        <f t="shared" si="5"/>
        <v>-2.9827399759985163E-5</v>
      </c>
    </row>
    <row r="73" spans="1:10" x14ac:dyDescent="0.2">
      <c r="A73" s="212">
        <f>Données!A74</f>
        <v>43573</v>
      </c>
      <c r="B73" s="197">
        <f>Données!B74/Données!B73-1</f>
        <v>0</v>
      </c>
      <c r="C73" s="197">
        <f>Données!C74/Données!C73-1</f>
        <v>3.2308273282652955E-3</v>
      </c>
      <c r="D73" s="197">
        <f>Données!D74/Données!D73-1</f>
        <v>3.2308273282652955E-3</v>
      </c>
      <c r="E73" s="197">
        <f>Données!E74/Données!E73-1</f>
        <v>0</v>
      </c>
      <c r="F73" s="197">
        <f>Données!F74/Données!F73-1</f>
        <v>3.158197810683383E-3</v>
      </c>
      <c r="H73" s="197">
        <f t="shared" si="3"/>
        <v>0</v>
      </c>
      <c r="I73" s="197">
        <f t="shared" si="4"/>
        <v>7.2629517581912495E-5</v>
      </c>
      <c r="J73" s="197">
        <f t="shared" si="5"/>
        <v>7.2629517581912495E-5</v>
      </c>
    </row>
    <row r="74" spans="1:10" x14ac:dyDescent="0.2">
      <c r="A74" s="212">
        <f>Données!A75</f>
        <v>43577</v>
      </c>
      <c r="B74" s="197">
        <f>Données!B75/Données!B74-1</f>
        <v>0</v>
      </c>
      <c r="C74" s="197">
        <f>Données!C75/Données!C74-1</f>
        <v>-2.2287181038741499E-3</v>
      </c>
      <c r="D74" s="197">
        <f>Données!D75/Données!D74-1</f>
        <v>-2.2287181038741499E-3</v>
      </c>
      <c r="E74" s="197">
        <f>Données!E75/Données!E74-1</f>
        <v>0</v>
      </c>
      <c r="F74" s="197">
        <f>Données!F75/Données!F74-1</f>
        <v>-2.022561598929995E-3</v>
      </c>
      <c r="H74" s="197">
        <f t="shared" si="3"/>
        <v>0</v>
      </c>
      <c r="I74" s="197">
        <f t="shared" si="4"/>
        <v>-2.0615650494415494E-4</v>
      </c>
      <c r="J74" s="197">
        <f t="shared" si="5"/>
        <v>-2.0615650494415494E-4</v>
      </c>
    </row>
    <row r="75" spans="1:10" x14ac:dyDescent="0.2">
      <c r="A75" s="212">
        <f>Données!A76</f>
        <v>43578</v>
      </c>
      <c r="B75" s="197">
        <f>Données!B76/Données!B75-1</f>
        <v>0</v>
      </c>
      <c r="C75" s="197">
        <f>Données!C76/Données!C75-1</f>
        <v>5.9052826900543032E-3</v>
      </c>
      <c r="D75" s="197">
        <f>Données!D76/Données!D75-1</f>
        <v>5.9052826900543032E-3</v>
      </c>
      <c r="E75" s="197">
        <f>Données!E76/Données!E75-1</f>
        <v>0</v>
      </c>
      <c r="F75" s="197">
        <f>Données!F76/Données!F75-1</f>
        <v>5.3642467315326847E-3</v>
      </c>
      <c r="H75" s="197">
        <f t="shared" si="3"/>
        <v>0</v>
      </c>
      <c r="I75" s="197">
        <f t="shared" si="4"/>
        <v>5.4103595852161845E-4</v>
      </c>
      <c r="J75" s="197">
        <f t="shared" si="5"/>
        <v>5.4103595852161845E-4</v>
      </c>
    </row>
    <row r="76" spans="1:10" x14ac:dyDescent="0.2">
      <c r="A76" s="212">
        <f>Données!A77</f>
        <v>43579</v>
      </c>
      <c r="B76" s="197">
        <f>Données!B77/Données!B76-1</f>
        <v>0</v>
      </c>
      <c r="C76" s="197">
        <f>Données!C77/Données!C76-1</f>
        <v>5.4117623078542287E-4</v>
      </c>
      <c r="D76" s="197">
        <f>Données!D77/Données!D76-1</f>
        <v>5.4117623078542287E-4</v>
      </c>
      <c r="E76" s="197">
        <f>Données!E77/Données!E76-1</f>
        <v>0</v>
      </c>
      <c r="F76" s="197">
        <f>Données!F77/Données!F76-1</f>
        <v>9.4959016359763559E-4</v>
      </c>
      <c r="H76" s="197">
        <f t="shared" si="3"/>
        <v>0</v>
      </c>
      <c r="I76" s="197">
        <f t="shared" si="4"/>
        <v>-4.0841393281221272E-4</v>
      </c>
      <c r="J76" s="197">
        <f t="shared" si="5"/>
        <v>-4.0841393281221272E-4</v>
      </c>
    </row>
    <row r="77" spans="1:10" x14ac:dyDescent="0.2">
      <c r="A77" s="212">
        <f>Données!A78</f>
        <v>43580</v>
      </c>
      <c r="B77" s="197">
        <f>Données!B78/Données!B77-1</f>
        <v>0</v>
      </c>
      <c r="C77" s="197">
        <f>Données!C78/Données!C77-1</f>
        <v>-8.1329914139438575E-4</v>
      </c>
      <c r="D77" s="197">
        <f>Données!D78/Données!D77-1</f>
        <v>-8.1329914139438575E-4</v>
      </c>
      <c r="E77" s="197">
        <f>Données!E78/Données!E77-1</f>
        <v>0</v>
      </c>
      <c r="F77" s="197">
        <f>Données!F78/Données!F77-1</f>
        <v>-8.5594601501193246E-4</v>
      </c>
      <c r="H77" s="197">
        <f t="shared" si="3"/>
        <v>0</v>
      </c>
      <c r="I77" s="197">
        <f t="shared" si="4"/>
        <v>4.264687361754671E-5</v>
      </c>
      <c r="J77" s="197">
        <f t="shared" si="5"/>
        <v>4.264687361754671E-5</v>
      </c>
    </row>
    <row r="78" spans="1:10" x14ac:dyDescent="0.2">
      <c r="A78" s="212">
        <f>Données!A79</f>
        <v>43581</v>
      </c>
      <c r="B78" s="197">
        <f>Données!B79/Données!B78-1</f>
        <v>0</v>
      </c>
      <c r="C78" s="197">
        <f>Données!C79/Données!C78-1</f>
        <v>1.7659670548202389E-3</v>
      </c>
      <c r="D78" s="197">
        <f>Données!D79/Données!D78-1</f>
        <v>1.7659670548202389E-3</v>
      </c>
      <c r="E78" s="197">
        <f>Données!E79/Données!E78-1</f>
        <v>0</v>
      </c>
      <c r="F78" s="197">
        <f>Données!F79/Données!F78-1</f>
        <v>1.8029271380572975E-3</v>
      </c>
      <c r="H78" s="197">
        <f t="shared" si="3"/>
        <v>0</v>
      </c>
      <c r="I78" s="197">
        <f t="shared" si="4"/>
        <v>-3.6960083237058683E-5</v>
      </c>
      <c r="J78" s="197">
        <f t="shared" si="5"/>
        <v>-3.6960083237058683E-5</v>
      </c>
    </row>
    <row r="79" spans="1:10" x14ac:dyDescent="0.2">
      <c r="A79" s="212">
        <f>Données!A80</f>
        <v>43584</v>
      </c>
      <c r="B79" s="197">
        <f>Données!B80/Données!B79-1</f>
        <v>0</v>
      </c>
      <c r="C79" s="197">
        <f>Données!C80/Données!C79-1</f>
        <v>-9.3276391904806299E-4</v>
      </c>
      <c r="D79" s="197">
        <f>Données!D80/Données!D79-1</f>
        <v>-9.3276391904806299E-4</v>
      </c>
      <c r="E79" s="197">
        <f>Données!E80/Données!E79-1</f>
        <v>0</v>
      </c>
      <c r="F79" s="197">
        <f>Données!F80/Données!F79-1</f>
        <v>-1.0790606105279821E-3</v>
      </c>
      <c r="H79" s="197">
        <f t="shared" si="3"/>
        <v>0</v>
      </c>
      <c r="I79" s="197">
        <f t="shared" si="4"/>
        <v>1.4629669147991908E-4</v>
      </c>
      <c r="J79" s="197">
        <f t="shared" si="5"/>
        <v>1.4629669147991908E-4</v>
      </c>
    </row>
    <row r="80" spans="1:10" x14ac:dyDescent="0.2">
      <c r="A80" s="212">
        <f>Données!A81</f>
        <v>43585</v>
      </c>
      <c r="B80" s="197">
        <f>Données!B81/Données!B80-1</f>
        <v>0</v>
      </c>
      <c r="C80" s="197">
        <f>Données!C81/Données!C80-1</f>
        <v>8.0604900882486064E-4</v>
      </c>
      <c r="D80" s="197">
        <f>Données!D81/Données!D80-1</f>
        <v>8.0604900882486064E-4</v>
      </c>
      <c r="E80" s="197">
        <f>Données!E81/Données!E80-1</f>
        <v>0</v>
      </c>
      <c r="F80" s="197">
        <f>Données!F81/Données!F80-1</f>
        <v>1.1732047390211608E-3</v>
      </c>
      <c r="H80" s="197">
        <f t="shared" si="3"/>
        <v>0</v>
      </c>
      <c r="I80" s="197">
        <f t="shared" si="4"/>
        <v>-3.6715573019630021E-4</v>
      </c>
      <c r="J80" s="197">
        <f t="shared" si="5"/>
        <v>-3.6715573019630021E-4</v>
      </c>
    </row>
    <row r="81" spans="1:10" x14ac:dyDescent="0.2">
      <c r="A81" s="212">
        <f>Données!A82</f>
        <v>43586</v>
      </c>
      <c r="B81" s="197">
        <f>Données!B82/Données!B81-1</f>
        <v>0</v>
      </c>
      <c r="C81" s="197">
        <f>Données!C82/Données!C81-1</f>
        <v>-1.3739123264651099E-3</v>
      </c>
      <c r="D81" s="197">
        <f>Données!D82/Données!D81-1</f>
        <v>-1.3739123264651099E-3</v>
      </c>
      <c r="E81" s="197">
        <f>Données!E82/Données!E81-1</f>
        <v>0</v>
      </c>
      <c r="F81" s="197">
        <f>Données!F82/Données!F81-1</f>
        <v>-1.1259935126598508E-3</v>
      </c>
      <c r="H81" s="197">
        <f t="shared" si="3"/>
        <v>0</v>
      </c>
      <c r="I81" s="197">
        <f t="shared" si="4"/>
        <v>-2.4791881380525904E-4</v>
      </c>
      <c r="J81" s="197">
        <f t="shared" si="5"/>
        <v>-2.4791881380525904E-4</v>
      </c>
    </row>
    <row r="82" spans="1:10" x14ac:dyDescent="0.2">
      <c r="A82" s="212">
        <f>Données!A83</f>
        <v>43587</v>
      </c>
      <c r="B82" s="197">
        <f>Données!B83/Données!B82-1</f>
        <v>0</v>
      </c>
      <c r="C82" s="197">
        <f>Données!C83/Données!C82-1</f>
        <v>-3.3376660454179641E-3</v>
      </c>
      <c r="D82" s="197">
        <f>Données!D83/Données!D82-1</f>
        <v>-3.3376660454179641E-3</v>
      </c>
      <c r="E82" s="197">
        <f>Données!E83/Données!E82-1</f>
        <v>0</v>
      </c>
      <c r="F82" s="197">
        <f>Données!F83/Données!F82-1</f>
        <v>-3.6849445964183269E-3</v>
      </c>
      <c r="H82" s="197">
        <f t="shared" si="3"/>
        <v>0</v>
      </c>
      <c r="I82" s="197">
        <f t="shared" si="4"/>
        <v>3.4727855100036287E-4</v>
      </c>
      <c r="J82" s="197">
        <f t="shared" si="5"/>
        <v>3.4727855100036287E-4</v>
      </c>
    </row>
    <row r="83" spans="1:10" x14ac:dyDescent="0.2">
      <c r="A83" s="212">
        <f>Données!A84</f>
        <v>43588</v>
      </c>
      <c r="B83" s="197">
        <f>Données!B84/Données!B83-1</f>
        <v>0</v>
      </c>
      <c r="C83" s="197">
        <f>Données!C84/Données!C83-1</f>
        <v>4.0687671893466781E-3</v>
      </c>
      <c r="D83" s="197">
        <f>Données!D84/Données!D83-1</f>
        <v>4.0687671893466781E-3</v>
      </c>
      <c r="E83" s="197">
        <f>Données!E84/Données!E83-1</f>
        <v>0</v>
      </c>
      <c r="F83" s="197">
        <f>Données!F84/Données!F83-1</f>
        <v>3.7595556086973403E-3</v>
      </c>
      <c r="H83" s="197">
        <f t="shared" si="3"/>
        <v>0</v>
      </c>
      <c r="I83" s="197">
        <f t="shared" si="4"/>
        <v>3.0921158064933785E-4</v>
      </c>
      <c r="J83" s="197">
        <f t="shared" si="5"/>
        <v>3.0921158064933785E-4</v>
      </c>
    </row>
    <row r="84" spans="1:10" x14ac:dyDescent="0.2">
      <c r="A84" s="212">
        <f>Données!A85</f>
        <v>43591</v>
      </c>
      <c r="B84" s="197">
        <f>Données!B85/Données!B84-1</f>
        <v>0</v>
      </c>
      <c r="C84" s="197">
        <f>Données!C85/Données!C84-1</f>
        <v>-1.536267445378714E-3</v>
      </c>
      <c r="D84" s="197">
        <f>Données!D85/Données!D84-1</f>
        <v>-1.536267445378714E-3</v>
      </c>
      <c r="E84" s="197">
        <f>Données!E85/Données!E84-1</f>
        <v>0</v>
      </c>
      <c r="F84" s="197">
        <f>Données!F85/Données!F84-1</f>
        <v>-8.8814788772206832E-4</v>
      </c>
      <c r="H84" s="197">
        <f t="shared" si="3"/>
        <v>0</v>
      </c>
      <c r="I84" s="197">
        <f t="shared" si="4"/>
        <v>-6.4811955765664564E-4</v>
      </c>
      <c r="J84" s="197">
        <f t="shared" si="5"/>
        <v>-6.4811955765664564E-4</v>
      </c>
    </row>
    <row r="85" spans="1:10" x14ac:dyDescent="0.2">
      <c r="A85" s="212">
        <f>Données!A86</f>
        <v>43592</v>
      </c>
      <c r="B85" s="197">
        <f>Données!B86/Données!B85-1</f>
        <v>0</v>
      </c>
      <c r="C85" s="197">
        <f>Données!C86/Données!C85-1</f>
        <v>-4.0522961843637573E-3</v>
      </c>
      <c r="D85" s="197">
        <f>Données!D86/Données!D85-1</f>
        <v>-4.0522961843637573E-3</v>
      </c>
      <c r="E85" s="197">
        <f>Données!E86/Données!E85-1</f>
        <v>0</v>
      </c>
      <c r="F85" s="197">
        <f>Données!F86/Données!F85-1</f>
        <v>-3.009116694642211E-3</v>
      </c>
      <c r="H85" s="197">
        <f t="shared" si="3"/>
        <v>0</v>
      </c>
      <c r="I85" s="197">
        <f t="shared" si="4"/>
        <v>-1.0431794897215463E-3</v>
      </c>
      <c r="J85" s="197">
        <f t="shared" si="5"/>
        <v>-1.0431794897215463E-3</v>
      </c>
    </row>
    <row r="86" spans="1:10" x14ac:dyDescent="0.2">
      <c r="A86" s="212">
        <f>Données!A87</f>
        <v>43593</v>
      </c>
      <c r="B86" s="197">
        <f>Données!B87/Données!B86-1</f>
        <v>0</v>
      </c>
      <c r="C86" s="197">
        <f>Données!C87/Données!C86-1</f>
        <v>-1.9601793927914724E-4</v>
      </c>
      <c r="D86" s="197">
        <f>Données!D87/Données!D86-1</f>
        <v>-1.9601793927914724E-4</v>
      </c>
      <c r="E86" s="197">
        <f>Données!E87/Données!E86-1</f>
        <v>0</v>
      </c>
      <c r="F86" s="197">
        <f>Données!F87/Données!F86-1</f>
        <v>-2.8382959219386272E-4</v>
      </c>
      <c r="H86" s="197">
        <f t="shared" si="3"/>
        <v>0</v>
      </c>
      <c r="I86" s="197">
        <f t="shared" si="4"/>
        <v>8.7811652914715488E-5</v>
      </c>
      <c r="J86" s="197">
        <f t="shared" si="5"/>
        <v>8.7811652914715488E-5</v>
      </c>
    </row>
    <row r="87" spans="1:10" x14ac:dyDescent="0.2">
      <c r="A87" s="212">
        <f>Données!A88</f>
        <v>43594</v>
      </c>
      <c r="B87" s="197">
        <f>Données!B88/Données!B87-1</f>
        <v>0</v>
      </c>
      <c r="C87" s="197">
        <f>Données!C88/Données!C87-1</f>
        <v>-2.1923231631807427E-3</v>
      </c>
      <c r="D87" s="197">
        <f>Données!D88/Données!D87-1</f>
        <v>-2.1923231631807427E-3</v>
      </c>
      <c r="E87" s="197">
        <f>Données!E88/Données!E87-1</f>
        <v>0</v>
      </c>
      <c r="F87" s="197">
        <f>Données!F88/Données!F87-1</f>
        <v>-1.514049065029055E-3</v>
      </c>
      <c r="H87" s="197">
        <f t="shared" si="3"/>
        <v>0</v>
      </c>
      <c r="I87" s="197">
        <f t="shared" si="4"/>
        <v>-6.7827409815168771E-4</v>
      </c>
      <c r="J87" s="197">
        <f t="shared" si="5"/>
        <v>-6.7827409815168771E-4</v>
      </c>
    </row>
    <row r="88" spans="1:10" x14ac:dyDescent="0.2">
      <c r="A88" s="212">
        <f>Données!A89</f>
        <v>43595</v>
      </c>
      <c r="B88" s="197">
        <f>Données!B89/Données!B88-1</f>
        <v>0</v>
      </c>
      <c r="C88" s="197">
        <f>Données!C89/Données!C88-1</f>
        <v>-2.1967395167323822E-3</v>
      </c>
      <c r="D88" s="197">
        <f>Données!D89/Données!D88-1</f>
        <v>-2.1967395167323822E-3</v>
      </c>
      <c r="E88" s="197">
        <f>Données!E89/Données!E88-1</f>
        <v>0</v>
      </c>
      <c r="F88" s="197">
        <f>Données!F89/Données!F88-1</f>
        <v>-2.4838341093749161E-3</v>
      </c>
      <c r="H88" s="197">
        <f t="shared" si="3"/>
        <v>0</v>
      </c>
      <c r="I88" s="197">
        <f t="shared" si="4"/>
        <v>2.870945926425339E-4</v>
      </c>
      <c r="J88" s="197">
        <f t="shared" si="5"/>
        <v>2.870945926425339E-4</v>
      </c>
    </row>
    <row r="89" spans="1:10" x14ac:dyDescent="0.2">
      <c r="A89" s="212">
        <f>Données!A90</f>
        <v>43598</v>
      </c>
      <c r="B89" s="197">
        <f>Données!B90/Données!B89-1</f>
        <v>0</v>
      </c>
      <c r="C89" s="197">
        <f>Données!C90/Données!C89-1</f>
        <v>-4.2974652388371171E-3</v>
      </c>
      <c r="D89" s="197">
        <f>Données!D90/Données!D89-1</f>
        <v>-4.2974652388371171E-3</v>
      </c>
      <c r="E89" s="197">
        <f>Données!E90/Données!E89-1</f>
        <v>0</v>
      </c>
      <c r="F89" s="197">
        <f>Données!F90/Données!F89-1</f>
        <v>-2.8530803130947247E-3</v>
      </c>
      <c r="H89" s="197">
        <f t="shared" si="3"/>
        <v>0</v>
      </c>
      <c r="I89" s="197">
        <f t="shared" si="4"/>
        <v>-1.4443849257423924E-3</v>
      </c>
      <c r="J89" s="197">
        <f t="shared" si="5"/>
        <v>-1.4443849257423924E-3</v>
      </c>
    </row>
    <row r="90" spans="1:10" x14ac:dyDescent="0.2">
      <c r="A90" s="212">
        <f>Données!A91</f>
        <v>43599</v>
      </c>
      <c r="B90" s="197">
        <f>Données!B91/Données!B90-1</f>
        <v>0</v>
      </c>
      <c r="C90" s="197">
        <f>Données!C91/Données!C90-1</f>
        <v>2.4795151719740893E-3</v>
      </c>
      <c r="D90" s="197">
        <f>Données!D91/Données!D90-1</f>
        <v>2.4795151719740893E-3</v>
      </c>
      <c r="E90" s="197">
        <f>Données!E91/Données!E90-1</f>
        <v>0</v>
      </c>
      <c r="F90" s="197">
        <f>Données!F91/Données!F90-1</f>
        <v>1.987058066287295E-3</v>
      </c>
      <c r="H90" s="197">
        <f t="shared" si="3"/>
        <v>0</v>
      </c>
      <c r="I90" s="197">
        <f t="shared" si="4"/>
        <v>4.9245710568679435E-4</v>
      </c>
      <c r="J90" s="197">
        <f t="shared" si="5"/>
        <v>4.9245710568679435E-4</v>
      </c>
    </row>
    <row r="91" spans="1:10" x14ac:dyDescent="0.2">
      <c r="A91" s="212">
        <f>Données!A92</f>
        <v>43600</v>
      </c>
      <c r="B91" s="197">
        <f>Données!B92/Données!B91-1</f>
        <v>0</v>
      </c>
      <c r="C91" s="197">
        <f>Données!C92/Données!C91-1</f>
        <v>2.5315113022850166E-3</v>
      </c>
      <c r="D91" s="197">
        <f>Données!D92/Données!D91-1</f>
        <v>2.5315113022850166E-3</v>
      </c>
      <c r="E91" s="197">
        <f>Données!E92/Données!E91-1</f>
        <v>0</v>
      </c>
      <c r="F91" s="197">
        <f>Données!F92/Données!F91-1</f>
        <v>2.5622951033272834E-3</v>
      </c>
      <c r="H91" s="197">
        <f t="shared" si="3"/>
        <v>0</v>
      </c>
      <c r="I91" s="197">
        <f t="shared" si="4"/>
        <v>-3.0783801042266745E-5</v>
      </c>
      <c r="J91" s="197">
        <f t="shared" si="5"/>
        <v>-3.0783801042266745E-5</v>
      </c>
    </row>
    <row r="92" spans="1:10" x14ac:dyDescent="0.2">
      <c r="A92" s="212">
        <f>Données!A93</f>
        <v>43601</v>
      </c>
      <c r="B92" s="197">
        <f>Données!B93/Données!B92-1</f>
        <v>0</v>
      </c>
      <c r="C92" s="197">
        <f>Données!C93/Données!C92-1</f>
        <v>3.227331352860574E-3</v>
      </c>
      <c r="D92" s="197">
        <f>Données!D93/Données!D92-1</f>
        <v>3.227331352860574E-3</v>
      </c>
      <c r="E92" s="197">
        <f>Données!E93/Données!E92-1</f>
        <v>0</v>
      </c>
      <c r="F92" s="197">
        <f>Données!F93/Données!F92-1</f>
        <v>3.1340201703982107E-3</v>
      </c>
      <c r="H92" s="197">
        <f t="shared" si="3"/>
        <v>0</v>
      </c>
      <c r="I92" s="197">
        <f t="shared" si="4"/>
        <v>9.3311182462363362E-5</v>
      </c>
      <c r="J92" s="197">
        <f t="shared" si="5"/>
        <v>9.3311182462363362E-5</v>
      </c>
    </row>
    <row r="93" spans="1:10" x14ac:dyDescent="0.2">
      <c r="A93" s="212">
        <f>Données!A94</f>
        <v>43602</v>
      </c>
      <c r="B93" s="197">
        <f>Données!B94/Données!B93-1</f>
        <v>0</v>
      </c>
      <c r="C93" s="197">
        <f>Données!C94/Données!C93-1</f>
        <v>-2.780158371550101E-3</v>
      </c>
      <c r="D93" s="197">
        <f>Données!D94/Données!D93-1</f>
        <v>-2.780158371550101E-3</v>
      </c>
      <c r="E93" s="197">
        <f>Données!E94/Données!E93-1</f>
        <v>0</v>
      </c>
      <c r="F93" s="197">
        <f>Données!F94/Données!F93-1</f>
        <v>-2.2265075609706475E-3</v>
      </c>
      <c r="H93" s="197">
        <f t="shared" si="3"/>
        <v>0</v>
      </c>
      <c r="I93" s="197">
        <f t="shared" si="4"/>
        <v>-5.5365081057945353E-4</v>
      </c>
      <c r="J93" s="197">
        <f t="shared" si="5"/>
        <v>-5.5365081057945353E-4</v>
      </c>
    </row>
    <row r="94" spans="1:10" x14ac:dyDescent="0.2">
      <c r="A94" s="212">
        <f>Données!A95</f>
        <v>43606</v>
      </c>
      <c r="B94" s="197">
        <f>Données!B95/Données!B94-1</f>
        <v>0</v>
      </c>
      <c r="C94" s="197">
        <f>Données!C95/Données!C94-1</f>
        <v>-2.6995026728156013E-3</v>
      </c>
      <c r="D94" s="197">
        <f>Données!D95/Données!D94-1</f>
        <v>-2.6995026728156013E-3</v>
      </c>
      <c r="E94" s="197">
        <f>Données!E95/Données!E94-1</f>
        <v>0</v>
      </c>
      <c r="F94" s="197">
        <f>Données!F95/Données!F94-1</f>
        <v>-2.9420633087643422E-3</v>
      </c>
      <c r="H94" s="197">
        <f t="shared" si="3"/>
        <v>0</v>
      </c>
      <c r="I94" s="197">
        <f t="shared" si="4"/>
        <v>2.4256063594874089E-4</v>
      </c>
      <c r="J94" s="197">
        <f t="shared" si="5"/>
        <v>2.4256063594874089E-4</v>
      </c>
    </row>
    <row r="95" spans="1:10" x14ac:dyDescent="0.2">
      <c r="A95" s="212">
        <f>Données!A96</f>
        <v>43607</v>
      </c>
      <c r="B95" s="197">
        <f>Données!B96/Données!B95-1</f>
        <v>0</v>
      </c>
      <c r="C95" s="197">
        <f>Données!C96/Données!C95-1</f>
        <v>-4.654290137389161E-4</v>
      </c>
      <c r="D95" s="197">
        <f>Données!D96/Données!D95-1</f>
        <v>-4.654290137389161E-4</v>
      </c>
      <c r="E95" s="197">
        <f>Données!E96/Données!E95-1</f>
        <v>0</v>
      </c>
      <c r="F95" s="197">
        <f>Données!F96/Données!F95-1</f>
        <v>-3.8794544415865495E-4</v>
      </c>
      <c r="H95" s="197">
        <f t="shared" si="3"/>
        <v>0</v>
      </c>
      <c r="I95" s="197">
        <f t="shared" si="4"/>
        <v>-7.7483569580261147E-5</v>
      </c>
      <c r="J95" s="197">
        <f t="shared" si="5"/>
        <v>-7.7483569580261147E-5</v>
      </c>
    </row>
    <row r="96" spans="1:10" x14ac:dyDescent="0.2">
      <c r="A96" s="212">
        <f>Données!A97</f>
        <v>43608</v>
      </c>
      <c r="B96" s="197">
        <f>Données!B97/Données!B96-1</f>
        <v>0</v>
      </c>
      <c r="C96" s="197">
        <f>Données!C97/Données!C96-1</f>
        <v>-7.0193968645559934E-4</v>
      </c>
      <c r="D96" s="197">
        <f>Données!D97/Données!D96-1</f>
        <v>-7.0193968645559934E-4</v>
      </c>
      <c r="E96" s="197">
        <f>Données!E97/Données!E96-1</f>
        <v>0</v>
      </c>
      <c r="F96" s="197">
        <f>Données!F97/Données!F96-1</f>
        <v>5.9236282449193212E-5</v>
      </c>
      <c r="H96" s="197">
        <f t="shared" si="3"/>
        <v>0</v>
      </c>
      <c r="I96" s="197">
        <f t="shared" si="4"/>
        <v>-7.6117596890479255E-4</v>
      </c>
      <c r="J96" s="197">
        <f t="shared" si="5"/>
        <v>-7.6117596890479255E-4</v>
      </c>
    </row>
    <row r="97" spans="1:10" x14ac:dyDescent="0.2">
      <c r="A97" s="212">
        <f>Données!A98</f>
        <v>43609</v>
      </c>
      <c r="B97" s="197">
        <f>Données!B98/Données!B97-1</f>
        <v>0</v>
      </c>
      <c r="C97" s="197">
        <f>Données!C98/Données!C97-1</f>
        <v>-5.2811429160715129E-4</v>
      </c>
      <c r="D97" s="197">
        <f>Données!D98/Données!D97-1</f>
        <v>-5.2811429160715129E-4</v>
      </c>
      <c r="E97" s="197">
        <f>Données!E98/Données!E97-1</f>
        <v>0</v>
      </c>
      <c r="F97" s="197">
        <f>Données!F98/Données!F97-1</f>
        <v>-4.0608841500089365E-4</v>
      </c>
      <c r="H97" s="197">
        <f t="shared" si="3"/>
        <v>0</v>
      </c>
      <c r="I97" s="197">
        <f t="shared" si="4"/>
        <v>-1.2202587660625763E-4</v>
      </c>
      <c r="J97" s="197">
        <f t="shared" si="5"/>
        <v>-1.2202587660625763E-4</v>
      </c>
    </row>
    <row r="98" spans="1:10" x14ac:dyDescent="0.2">
      <c r="A98" s="212">
        <f>Données!A99</f>
        <v>43612</v>
      </c>
      <c r="B98" s="197">
        <f>Données!B99/Données!B98-1</f>
        <v>0</v>
      </c>
      <c r="C98" s="197">
        <f>Données!C99/Données!C98-1</f>
        <v>2.7553547078864593E-3</v>
      </c>
      <c r="D98" s="197">
        <f>Données!D99/Données!D98-1</f>
        <v>2.7553547078864593E-3</v>
      </c>
      <c r="E98" s="197">
        <f>Données!E99/Données!E98-1</f>
        <v>0</v>
      </c>
      <c r="F98" s="197">
        <f>Données!F99/Données!F98-1</f>
        <v>2.6267546587881441E-3</v>
      </c>
      <c r="H98" s="197">
        <f t="shared" si="3"/>
        <v>0</v>
      </c>
      <c r="I98" s="197">
        <f t="shared" si="4"/>
        <v>1.2860004909831524E-4</v>
      </c>
      <c r="J98" s="197">
        <f t="shared" si="5"/>
        <v>1.2860004909831524E-4</v>
      </c>
    </row>
    <row r="99" spans="1:10" x14ac:dyDescent="0.2">
      <c r="A99" s="212">
        <f>Données!A100</f>
        <v>43613</v>
      </c>
      <c r="B99" s="197">
        <f>Données!B100/Données!B99-1</f>
        <v>0</v>
      </c>
      <c r="C99" s="197">
        <f>Données!C100/Données!C99-1</f>
        <v>-9.3731864241375362E-4</v>
      </c>
      <c r="D99" s="197">
        <f>Données!D100/Données!D99-1</f>
        <v>-9.3731864241375362E-4</v>
      </c>
      <c r="E99" s="197">
        <f>Données!E100/Données!E99-1</f>
        <v>0</v>
      </c>
      <c r="F99" s="197">
        <f>Données!F100/Données!F99-1</f>
        <v>-7.8499214630012304E-4</v>
      </c>
      <c r="H99" s="197">
        <f t="shared" si="3"/>
        <v>0</v>
      </c>
      <c r="I99" s="197">
        <f t="shared" si="4"/>
        <v>-1.5232649611363058E-4</v>
      </c>
      <c r="J99" s="197">
        <f t="shared" si="5"/>
        <v>-1.5232649611363058E-4</v>
      </c>
    </row>
    <row r="100" spans="1:10" x14ac:dyDescent="0.2">
      <c r="A100" s="212">
        <f>Données!A101</f>
        <v>43614</v>
      </c>
      <c r="B100" s="197">
        <f>Données!B101/Données!B100-1</f>
        <v>0</v>
      </c>
      <c r="C100" s="197">
        <f>Données!C101/Données!C100-1</f>
        <v>-2.2429942583946927E-3</v>
      </c>
      <c r="D100" s="197">
        <f>Données!D101/Données!D100-1</f>
        <v>-2.2429942583946927E-3</v>
      </c>
      <c r="E100" s="197">
        <f>Données!E101/Données!E100-1</f>
        <v>0</v>
      </c>
      <c r="F100" s="197">
        <f>Données!F101/Données!F100-1</f>
        <v>-2.4098025679690771E-3</v>
      </c>
      <c r="H100" s="197">
        <f t="shared" si="3"/>
        <v>0</v>
      </c>
      <c r="I100" s="197">
        <f t="shared" si="4"/>
        <v>1.6680830957438442E-4</v>
      </c>
      <c r="J100" s="197">
        <f t="shared" si="5"/>
        <v>1.6680830957438442E-4</v>
      </c>
    </row>
    <row r="101" spans="1:10" x14ac:dyDescent="0.2">
      <c r="A101" s="212">
        <f>Données!A102</f>
        <v>43615</v>
      </c>
      <c r="B101" s="197">
        <f>Données!B102/Données!B101-1</f>
        <v>0</v>
      </c>
      <c r="C101" s="197">
        <f>Données!C102/Données!C101-1</f>
        <v>1.2760917404739391E-3</v>
      </c>
      <c r="D101" s="197">
        <f>Données!D102/Données!D101-1</f>
        <v>1.2760917404739391E-3</v>
      </c>
      <c r="E101" s="197">
        <f>Données!E102/Données!E101-1</f>
        <v>0</v>
      </c>
      <c r="F101" s="197">
        <f>Données!F102/Données!F101-1</f>
        <v>1.2426864753500855E-3</v>
      </c>
      <c r="H101" s="197">
        <f t="shared" si="3"/>
        <v>0</v>
      </c>
      <c r="I101" s="197">
        <f t="shared" si="4"/>
        <v>3.3405265123853667E-5</v>
      </c>
      <c r="J101" s="197">
        <f t="shared" si="5"/>
        <v>3.3405265123853667E-5</v>
      </c>
    </row>
    <row r="102" spans="1:10" x14ac:dyDescent="0.2">
      <c r="A102" s="212">
        <f>Données!A103</f>
        <v>43616</v>
      </c>
      <c r="B102" s="197">
        <f>Données!B103/Données!B102-1</f>
        <v>0</v>
      </c>
      <c r="C102" s="197">
        <f>Données!C103/Données!C102-1</f>
        <v>1.0627757179964004E-3</v>
      </c>
      <c r="D102" s="197">
        <f>Données!D103/Données!D102-1</f>
        <v>1.0627757179964004E-3</v>
      </c>
      <c r="E102" s="197">
        <f>Données!E103/Données!E102-1</f>
        <v>0</v>
      </c>
      <c r="F102" s="197">
        <f>Données!F103/Données!F102-1</f>
        <v>1.268948714302276E-3</v>
      </c>
      <c r="H102" s="197">
        <f t="shared" si="3"/>
        <v>0</v>
      </c>
      <c r="I102" s="197">
        <f t="shared" si="4"/>
        <v>-2.061729963058756E-4</v>
      </c>
      <c r="J102" s="197">
        <f t="shared" si="5"/>
        <v>-2.061729963058756E-4</v>
      </c>
    </row>
    <row r="103" spans="1:10" x14ac:dyDescent="0.2">
      <c r="A103" s="212">
        <f>Données!A104</f>
        <v>43619</v>
      </c>
      <c r="B103" s="197">
        <f>Données!B104/Données!B103-1</f>
        <v>0</v>
      </c>
      <c r="C103" s="197">
        <f>Données!C104/Données!C103-1</f>
        <v>1.2669028454335152E-3</v>
      </c>
      <c r="D103" s="197">
        <f>Données!D104/Données!D103-1</f>
        <v>1.2669028454335152E-3</v>
      </c>
      <c r="E103" s="197">
        <f>Données!E104/Données!E103-1</f>
        <v>0</v>
      </c>
      <c r="F103" s="197">
        <f>Données!F104/Données!F103-1</f>
        <v>1.5998520617970247E-3</v>
      </c>
      <c r="H103" s="197">
        <f t="shared" si="3"/>
        <v>0</v>
      </c>
      <c r="I103" s="197">
        <f t="shared" si="4"/>
        <v>-3.3294921636350949E-4</v>
      </c>
      <c r="J103" s="197">
        <f t="shared" si="5"/>
        <v>-3.3294921636350949E-4</v>
      </c>
    </row>
    <row r="104" spans="1:10" x14ac:dyDescent="0.2">
      <c r="A104" s="212">
        <f>Données!A105</f>
        <v>43620</v>
      </c>
      <c r="B104" s="197">
        <f>Données!B105/Données!B104-1</f>
        <v>0</v>
      </c>
      <c r="C104" s="197">
        <f>Données!C105/Données!C104-1</f>
        <v>3.2874392504835814E-3</v>
      </c>
      <c r="D104" s="197">
        <f>Données!D105/Données!D104-1</f>
        <v>3.2874392504835814E-3</v>
      </c>
      <c r="E104" s="197">
        <f>Données!E105/Données!E104-1</f>
        <v>0</v>
      </c>
      <c r="F104" s="197">
        <f>Données!F105/Données!F104-1</f>
        <v>3.0222347905810576E-3</v>
      </c>
      <c r="H104" s="197">
        <f t="shared" si="3"/>
        <v>0</v>
      </c>
      <c r="I104" s="197">
        <f t="shared" si="4"/>
        <v>2.6520445990252384E-4</v>
      </c>
      <c r="J104" s="197">
        <f t="shared" si="5"/>
        <v>2.6520445990252384E-4</v>
      </c>
    </row>
    <row r="105" spans="1:10" x14ac:dyDescent="0.2">
      <c r="A105" s="212">
        <f>Données!A106</f>
        <v>43621</v>
      </c>
      <c r="B105" s="197">
        <f>Données!B106/Données!B105-1</f>
        <v>0</v>
      </c>
      <c r="C105" s="197">
        <f>Données!C106/Données!C105-1</f>
        <v>2.9241113132962848E-3</v>
      </c>
      <c r="D105" s="197">
        <f>Données!D106/Données!D105-1</f>
        <v>2.9241113132962848E-3</v>
      </c>
      <c r="E105" s="197">
        <f>Données!E106/Données!E105-1</f>
        <v>0</v>
      </c>
      <c r="F105" s="197">
        <f>Données!F106/Données!F105-1</f>
        <v>2.9269166825036663E-3</v>
      </c>
      <c r="H105" s="197">
        <f t="shared" si="3"/>
        <v>0</v>
      </c>
      <c r="I105" s="197">
        <f t="shared" si="4"/>
        <v>-2.8053692073815029E-6</v>
      </c>
      <c r="J105" s="197">
        <f t="shared" si="5"/>
        <v>-2.8053692073815029E-6</v>
      </c>
    </row>
    <row r="106" spans="1:10" x14ac:dyDescent="0.2">
      <c r="A106" s="212">
        <f>Données!A107</f>
        <v>43622</v>
      </c>
      <c r="B106" s="197">
        <f>Données!B107/Données!B106-1</f>
        <v>0</v>
      </c>
      <c r="C106" s="197">
        <f>Données!C107/Données!C106-1</f>
        <v>-1.0576876050293338E-3</v>
      </c>
      <c r="D106" s="197">
        <f>Données!D107/Données!D106-1</f>
        <v>-1.0576876050293338E-3</v>
      </c>
      <c r="E106" s="197">
        <f>Données!E107/Données!E106-1</f>
        <v>0</v>
      </c>
      <c r="F106" s="197">
        <f>Données!F107/Données!F106-1</f>
        <v>-1.170025023170207E-3</v>
      </c>
      <c r="H106" s="197">
        <f t="shared" si="3"/>
        <v>0</v>
      </c>
      <c r="I106" s="197">
        <f t="shared" si="4"/>
        <v>1.1233741814087317E-4</v>
      </c>
      <c r="J106" s="197">
        <f t="shared" si="5"/>
        <v>1.1233741814087317E-4</v>
      </c>
    </row>
    <row r="107" spans="1:10" x14ac:dyDescent="0.2">
      <c r="A107" s="212">
        <f>Données!A108</f>
        <v>43623</v>
      </c>
      <c r="B107" s="197">
        <f>Données!B108/Données!B107-1</f>
        <v>0</v>
      </c>
      <c r="C107" s="197">
        <f>Données!C108/Données!C107-1</f>
        <v>1.9928458095288537E-3</v>
      </c>
      <c r="D107" s="197">
        <f>Données!D108/Données!D107-1</f>
        <v>1.9928458095288537E-3</v>
      </c>
      <c r="E107" s="197">
        <f>Données!E108/Données!E107-1</f>
        <v>0</v>
      </c>
      <c r="F107" s="197">
        <f>Données!F108/Données!F107-1</f>
        <v>1.9467074171199972E-3</v>
      </c>
      <c r="H107" s="197">
        <f t="shared" si="3"/>
        <v>0</v>
      </c>
      <c r="I107" s="197">
        <f t="shared" si="4"/>
        <v>4.6138392408856532E-5</v>
      </c>
      <c r="J107" s="197">
        <f t="shared" si="5"/>
        <v>4.6138392408856532E-5</v>
      </c>
    </row>
    <row r="108" spans="1:10" x14ac:dyDescent="0.2">
      <c r="A108" s="212">
        <f>Données!A109</f>
        <v>43626</v>
      </c>
      <c r="B108" s="197">
        <f>Données!B109/Données!B108-1</f>
        <v>0</v>
      </c>
      <c r="C108" s="197">
        <f>Données!C109/Données!C108-1</f>
        <v>-3.6984046755683675E-4</v>
      </c>
      <c r="D108" s="197">
        <f>Données!D109/Données!D108-1</f>
        <v>-3.6984046755683675E-4</v>
      </c>
      <c r="E108" s="197">
        <f>Données!E109/Données!E108-1</f>
        <v>0</v>
      </c>
      <c r="F108" s="197">
        <f>Données!F109/Données!F108-1</f>
        <v>-8.2568425876805573E-4</v>
      </c>
      <c r="H108" s="197">
        <f t="shared" si="3"/>
        <v>0</v>
      </c>
      <c r="I108" s="197">
        <f t="shared" si="4"/>
        <v>4.5584379121121898E-4</v>
      </c>
      <c r="J108" s="197">
        <f t="shared" si="5"/>
        <v>4.5584379121121898E-4</v>
      </c>
    </row>
    <row r="109" spans="1:10" x14ac:dyDescent="0.2">
      <c r="A109" s="212">
        <f>Données!A110</f>
        <v>43627</v>
      </c>
      <c r="B109" s="197">
        <f>Données!B110/Données!B109-1</f>
        <v>0</v>
      </c>
      <c r="C109" s="197">
        <f>Données!C110/Données!C109-1</f>
        <v>1.8361671500035648E-3</v>
      </c>
      <c r="D109" s="197">
        <f>Données!D110/Données!D109-1</f>
        <v>1.8361671500035648E-3</v>
      </c>
      <c r="E109" s="197">
        <f>Données!E110/Données!E109-1</f>
        <v>0</v>
      </c>
      <c r="F109" s="197">
        <f>Données!F110/Données!F109-1</f>
        <v>1.6608310115073799E-3</v>
      </c>
      <c r="H109" s="197">
        <f t="shared" si="3"/>
        <v>0</v>
      </c>
      <c r="I109" s="197">
        <f t="shared" si="4"/>
        <v>1.753361384961849E-4</v>
      </c>
      <c r="J109" s="197">
        <f t="shared" si="5"/>
        <v>1.753361384961849E-4</v>
      </c>
    </row>
    <row r="110" spans="1:10" x14ac:dyDescent="0.2">
      <c r="A110" s="212">
        <f>Données!A111</f>
        <v>43628</v>
      </c>
      <c r="B110" s="197">
        <f>Données!B111/Données!B110-1</f>
        <v>0</v>
      </c>
      <c r="C110" s="197">
        <f>Données!C111/Données!C110-1</f>
        <v>2.0052985333207651E-4</v>
      </c>
      <c r="D110" s="197">
        <f>Données!D111/Données!D110-1</f>
        <v>2.0052985333207651E-4</v>
      </c>
      <c r="E110" s="197">
        <f>Données!E111/Données!E110-1</f>
        <v>0</v>
      </c>
      <c r="F110" s="197">
        <f>Données!F111/Données!F110-1</f>
        <v>4.0952442825936686E-4</v>
      </c>
      <c r="H110" s="197">
        <f t="shared" si="3"/>
        <v>0</v>
      </c>
      <c r="I110" s="197">
        <f t="shared" si="4"/>
        <v>-2.0899457492729034E-4</v>
      </c>
      <c r="J110" s="197">
        <f t="shared" si="5"/>
        <v>-2.0899457492729034E-4</v>
      </c>
    </row>
    <row r="111" spans="1:10" x14ac:dyDescent="0.2">
      <c r="A111" s="212">
        <f>Données!A112</f>
        <v>43629</v>
      </c>
      <c r="B111" s="197">
        <f>Données!B112/Données!B111-1</f>
        <v>0</v>
      </c>
      <c r="C111" s="197">
        <f>Données!C112/Données!C111-1</f>
        <v>2.0331929800982973E-3</v>
      </c>
      <c r="D111" s="197">
        <f>Données!D112/Données!D111-1</f>
        <v>2.0331929800982973E-3</v>
      </c>
      <c r="E111" s="197">
        <f>Données!E112/Données!E111-1</f>
        <v>0</v>
      </c>
      <c r="F111" s="197">
        <f>Données!F112/Données!F111-1</f>
        <v>2.0527855181020627E-3</v>
      </c>
      <c r="H111" s="197">
        <f t="shared" si="3"/>
        <v>0</v>
      </c>
      <c r="I111" s="197">
        <f t="shared" si="4"/>
        <v>-1.959253800376537E-5</v>
      </c>
      <c r="J111" s="197">
        <f t="shared" si="5"/>
        <v>-1.959253800376537E-5</v>
      </c>
    </row>
    <row r="112" spans="1:10" x14ac:dyDescent="0.2">
      <c r="A112" s="212">
        <f>Données!A113</f>
        <v>43630</v>
      </c>
      <c r="B112" s="197">
        <f>Données!B113/Données!B112-1</f>
        <v>0</v>
      </c>
      <c r="C112" s="197">
        <f>Données!C113/Données!C112-1</f>
        <v>2.4582062507947366E-3</v>
      </c>
      <c r="D112" s="197">
        <f>Données!D113/Données!D112-1</f>
        <v>2.4582062507947366E-3</v>
      </c>
      <c r="E112" s="197">
        <f>Données!E113/Données!E112-1</f>
        <v>0</v>
      </c>
      <c r="F112" s="197">
        <f>Données!F113/Données!F112-1</f>
        <v>2.4918218770819678E-3</v>
      </c>
      <c r="H112" s="197">
        <f t="shared" si="3"/>
        <v>0</v>
      </c>
      <c r="I112" s="197">
        <f t="shared" si="4"/>
        <v>-3.3615626287231137E-5</v>
      </c>
      <c r="J112" s="197">
        <f t="shared" si="5"/>
        <v>-3.3615626287231137E-5</v>
      </c>
    </row>
    <row r="113" spans="1:10" x14ac:dyDescent="0.2">
      <c r="A113" s="212">
        <f>Données!A114</f>
        <v>43633</v>
      </c>
      <c r="B113" s="197">
        <f>Données!B114/Données!B113-1</f>
        <v>0</v>
      </c>
      <c r="C113" s="197">
        <f>Données!C114/Données!C113-1</f>
        <v>1.2544524083413222E-4</v>
      </c>
      <c r="D113" s="197">
        <f>Données!D114/Données!D113-1</f>
        <v>1.2544524083413222E-4</v>
      </c>
      <c r="E113" s="197">
        <f>Données!E114/Données!E113-1</f>
        <v>0</v>
      </c>
      <c r="F113" s="197">
        <f>Données!F114/Données!F113-1</f>
        <v>-7.7670925112682809E-6</v>
      </c>
      <c r="H113" s="197">
        <f t="shared" si="3"/>
        <v>0</v>
      </c>
      <c r="I113" s="197">
        <f t="shared" si="4"/>
        <v>1.332123333454005E-4</v>
      </c>
      <c r="J113" s="197">
        <f t="shared" si="5"/>
        <v>1.332123333454005E-4</v>
      </c>
    </row>
    <row r="114" spans="1:10" x14ac:dyDescent="0.2">
      <c r="A114" s="212">
        <f>Données!A115</f>
        <v>43634</v>
      </c>
      <c r="B114" s="197">
        <f>Données!B115/Données!B114-1</f>
        <v>0</v>
      </c>
      <c r="C114" s="197">
        <f>Données!C115/Données!C114-1</f>
        <v>6.1831691093732211E-3</v>
      </c>
      <c r="D114" s="197">
        <f>Données!D115/Données!D114-1</f>
        <v>6.1831691093732211E-3</v>
      </c>
      <c r="E114" s="197">
        <f>Données!E115/Données!E114-1</f>
        <v>0</v>
      </c>
      <c r="F114" s="197">
        <f>Données!F115/Données!F114-1</f>
        <v>5.7266184661635133E-3</v>
      </c>
      <c r="H114" s="197">
        <f t="shared" si="3"/>
        <v>0</v>
      </c>
      <c r="I114" s="197">
        <f t="shared" si="4"/>
        <v>4.5655064320970773E-4</v>
      </c>
      <c r="J114" s="197">
        <f t="shared" si="5"/>
        <v>4.5655064320970773E-4</v>
      </c>
    </row>
    <row r="115" spans="1:10" x14ac:dyDescent="0.2">
      <c r="A115" s="212">
        <f>Données!A116</f>
        <v>43635</v>
      </c>
      <c r="B115" s="197">
        <f>Données!B116/Données!B115-1</f>
        <v>0</v>
      </c>
      <c r="C115" s="197">
        <f>Données!C116/Données!C115-1</f>
        <v>-3.961573058979817E-3</v>
      </c>
      <c r="D115" s="197">
        <f>Données!D116/Données!D115-1</f>
        <v>-3.961573058979817E-3</v>
      </c>
      <c r="E115" s="197">
        <f>Données!E116/Données!E115-1</f>
        <v>0</v>
      </c>
      <c r="F115" s="197">
        <f>Données!F116/Données!F115-1</f>
        <v>-4.1872054670247794E-3</v>
      </c>
      <c r="H115" s="197">
        <f t="shared" si="3"/>
        <v>0</v>
      </c>
      <c r="I115" s="197">
        <f t="shared" si="4"/>
        <v>2.2563240804496232E-4</v>
      </c>
      <c r="J115" s="197">
        <f t="shared" si="5"/>
        <v>2.2563240804496232E-4</v>
      </c>
    </row>
    <row r="116" spans="1:10" x14ac:dyDescent="0.2">
      <c r="A116" s="212">
        <f>Données!A117</f>
        <v>43636</v>
      </c>
      <c r="B116" s="197">
        <f>Données!B117/Données!B116-1</f>
        <v>0</v>
      </c>
      <c r="C116" s="197">
        <f>Données!C117/Données!C116-1</f>
        <v>1.9603621709092245E-3</v>
      </c>
      <c r="D116" s="197">
        <f>Données!D117/Données!D116-1</f>
        <v>1.9603621709092245E-3</v>
      </c>
      <c r="E116" s="197">
        <f>Données!E117/Données!E116-1</f>
        <v>0</v>
      </c>
      <c r="F116" s="197">
        <f>Données!F117/Données!F116-1</f>
        <v>1.7849034323391688E-3</v>
      </c>
      <c r="H116" s="197">
        <f t="shared" si="3"/>
        <v>0</v>
      </c>
      <c r="I116" s="197">
        <f t="shared" si="4"/>
        <v>1.7545873857005567E-4</v>
      </c>
      <c r="J116" s="197">
        <f t="shared" si="5"/>
        <v>1.7545873857005567E-4</v>
      </c>
    </row>
    <row r="117" spans="1:10" x14ac:dyDescent="0.2">
      <c r="A117" s="212">
        <f>Données!A118</f>
        <v>43637</v>
      </c>
      <c r="B117" s="197">
        <f>Données!B118/Données!B117-1</f>
        <v>0</v>
      </c>
      <c r="C117" s="197">
        <f>Données!C118/Données!C117-1</f>
        <v>-1.8524061719832341E-3</v>
      </c>
      <c r="D117" s="197">
        <f>Données!D118/Données!D117-1</f>
        <v>-1.8524061719832341E-3</v>
      </c>
      <c r="E117" s="197">
        <f>Données!E118/Données!E117-1</f>
        <v>0</v>
      </c>
      <c r="F117" s="197">
        <f>Données!F118/Données!F117-1</f>
        <v>-1.8923570229285591E-3</v>
      </c>
      <c r="H117" s="197">
        <f t="shared" si="3"/>
        <v>0</v>
      </c>
      <c r="I117" s="197">
        <f t="shared" si="4"/>
        <v>3.9950850945325023E-5</v>
      </c>
      <c r="J117" s="197">
        <f t="shared" si="5"/>
        <v>3.9950850945325023E-5</v>
      </c>
    </row>
    <row r="118" spans="1:10" x14ac:dyDescent="0.2">
      <c r="A118" s="212">
        <f>Données!A119</f>
        <v>43640</v>
      </c>
      <c r="B118" s="197">
        <f>Données!B119/Données!B118-1</f>
        <v>0</v>
      </c>
      <c r="C118" s="197">
        <f>Données!C119/Données!C118-1</f>
        <v>-1.8920714392145488E-4</v>
      </c>
      <c r="D118" s="197">
        <f>Données!D119/Données!D118-1</f>
        <v>-1.8920714392145488E-4</v>
      </c>
      <c r="E118" s="197">
        <f>Données!E119/Données!E118-1</f>
        <v>0</v>
      </c>
      <c r="F118" s="197">
        <f>Données!F119/Données!F118-1</f>
        <v>8.0872376006402291E-5</v>
      </c>
      <c r="H118" s="197">
        <f t="shared" si="3"/>
        <v>0</v>
      </c>
      <c r="I118" s="197">
        <f t="shared" si="4"/>
        <v>-2.7007951992785717E-4</v>
      </c>
      <c r="J118" s="197">
        <f t="shared" si="5"/>
        <v>-2.7007951992785717E-4</v>
      </c>
    </row>
    <row r="119" spans="1:10" x14ac:dyDescent="0.2">
      <c r="A119" s="212">
        <f>Données!A120</f>
        <v>43641</v>
      </c>
      <c r="B119" s="197">
        <f>Données!B120/Données!B119-1</f>
        <v>0</v>
      </c>
      <c r="C119" s="197">
        <f>Données!C120/Données!C119-1</f>
        <v>-3.7701417629574241E-3</v>
      </c>
      <c r="D119" s="197">
        <f>Données!D120/Données!D119-1</f>
        <v>-3.7701417629574241E-3</v>
      </c>
      <c r="E119" s="197">
        <f>Données!E120/Données!E119-1</f>
        <v>0</v>
      </c>
      <c r="F119" s="197">
        <f>Données!F120/Données!F119-1</f>
        <v>-3.278391523095836E-3</v>
      </c>
      <c r="H119" s="197">
        <f t="shared" si="3"/>
        <v>0</v>
      </c>
      <c r="I119" s="197">
        <f t="shared" si="4"/>
        <v>-4.9175023986158806E-4</v>
      </c>
      <c r="J119" s="197">
        <f t="shared" si="5"/>
        <v>-4.9175023986158806E-4</v>
      </c>
    </row>
    <row r="120" spans="1:10" x14ac:dyDescent="0.2">
      <c r="A120" s="212">
        <f>Données!A121</f>
        <v>43642</v>
      </c>
      <c r="B120" s="197">
        <f>Données!B121/Données!B120-1</f>
        <v>0</v>
      </c>
      <c r="C120" s="197">
        <f>Données!C121/Données!C120-1</f>
        <v>-3.1423893759546795E-3</v>
      </c>
      <c r="D120" s="197">
        <f>Données!D121/Données!D120-1</f>
        <v>-3.1423893759546795E-3</v>
      </c>
      <c r="E120" s="197">
        <f>Données!E121/Données!E120-1</f>
        <v>0</v>
      </c>
      <c r="F120" s="197">
        <f>Données!F121/Données!F120-1</f>
        <v>-3.2799836151139461E-3</v>
      </c>
      <c r="H120" s="197">
        <f t="shared" si="3"/>
        <v>0</v>
      </c>
      <c r="I120" s="197">
        <f t="shared" si="4"/>
        <v>1.3759423915926661E-4</v>
      </c>
      <c r="J120" s="197">
        <f t="shared" si="5"/>
        <v>1.3759423915926661E-4</v>
      </c>
    </row>
    <row r="121" spans="1:10" x14ac:dyDescent="0.2">
      <c r="A121" s="212">
        <f>Données!A122</f>
        <v>43643</v>
      </c>
      <c r="B121" s="197">
        <f>Données!B122/Données!B121-1</f>
        <v>0</v>
      </c>
      <c r="C121" s="197">
        <f>Données!C122/Données!C121-1</f>
        <v>1.3618580144769687E-3</v>
      </c>
      <c r="D121" s="197">
        <f>Données!D122/Données!D121-1</f>
        <v>1.3618580144769687E-3</v>
      </c>
      <c r="E121" s="197">
        <f>Données!E122/Données!E121-1</f>
        <v>0</v>
      </c>
      <c r="F121" s="197">
        <f>Données!F122/Données!F121-1</f>
        <v>1.1166391910726325E-3</v>
      </c>
      <c r="H121" s="197">
        <f t="shared" si="3"/>
        <v>0</v>
      </c>
      <c r="I121" s="197">
        <f t="shared" si="4"/>
        <v>2.4521882340433621E-4</v>
      </c>
      <c r="J121" s="197">
        <f t="shared" si="5"/>
        <v>2.4521882340433621E-4</v>
      </c>
    </row>
    <row r="122" spans="1:10" x14ac:dyDescent="0.2">
      <c r="A122" s="212">
        <f>Données!A123</f>
        <v>43644</v>
      </c>
      <c r="B122" s="197">
        <f>Données!B123/Données!B122-1</f>
        <v>0</v>
      </c>
      <c r="C122" s="197">
        <f>Données!C123/Données!C122-1</f>
        <v>6.248285620607863E-3</v>
      </c>
      <c r="D122" s="197">
        <f>Données!D123/Données!D122-1</f>
        <v>6.248285620607863E-3</v>
      </c>
      <c r="E122" s="197">
        <f>Données!E123/Données!E122-1</f>
        <v>0</v>
      </c>
      <c r="F122" s="197">
        <f>Données!F123/Données!F122-1</f>
        <v>6.767365702252226E-3</v>
      </c>
      <c r="H122" s="197">
        <f t="shared" si="3"/>
        <v>0</v>
      </c>
      <c r="I122" s="197">
        <f t="shared" si="4"/>
        <v>-5.1908008164436303E-4</v>
      </c>
      <c r="J122" s="197">
        <f t="shared" si="5"/>
        <v>-5.1908008164436303E-4</v>
      </c>
    </row>
    <row r="123" spans="1:10" x14ac:dyDescent="0.2">
      <c r="A123" s="212">
        <f>Données!A124</f>
        <v>43648</v>
      </c>
      <c r="B123" s="197">
        <f>Données!B124/Données!B123-1</f>
        <v>0</v>
      </c>
      <c r="C123" s="197">
        <f>Données!C124/Données!C123-1</f>
        <v>3.7087764506276155E-3</v>
      </c>
      <c r="D123" s="197">
        <f>Données!D124/Données!D123-1</f>
        <v>3.7087764506276155E-3</v>
      </c>
      <c r="E123" s="197">
        <f>Données!E124/Données!E123-1</f>
        <v>0</v>
      </c>
      <c r="F123" s="197">
        <f>Données!F124/Données!F123-1</f>
        <v>3.1885440413592647E-3</v>
      </c>
      <c r="H123" s="197">
        <f t="shared" si="3"/>
        <v>0</v>
      </c>
      <c r="I123" s="197">
        <f t="shared" si="4"/>
        <v>5.2023240926835079E-4</v>
      </c>
      <c r="J123" s="197">
        <f t="shared" si="5"/>
        <v>5.2023240926835079E-4</v>
      </c>
    </row>
    <row r="124" spans="1:10" x14ac:dyDescent="0.2">
      <c r="A124" s="212">
        <f>Données!A125</f>
        <v>43649</v>
      </c>
      <c r="B124" s="197">
        <f>Données!B125/Données!B124-1</f>
        <v>0</v>
      </c>
      <c r="C124" s="197">
        <f>Données!C125/Données!C124-1</f>
        <v>3.4469738349938162E-3</v>
      </c>
      <c r="D124" s="197">
        <f>Données!D125/Données!D124-1</f>
        <v>3.4469738349938162E-3</v>
      </c>
      <c r="E124" s="197">
        <f>Données!E125/Données!E124-1</f>
        <v>0</v>
      </c>
      <c r="F124" s="197">
        <f>Données!F125/Données!F124-1</f>
        <v>3.3802615337692465E-3</v>
      </c>
      <c r="H124" s="197">
        <f t="shared" si="3"/>
        <v>0</v>
      </c>
      <c r="I124" s="197">
        <f t="shared" si="4"/>
        <v>6.6712301224569615E-5</v>
      </c>
      <c r="J124" s="197">
        <f t="shared" si="5"/>
        <v>6.6712301224569615E-5</v>
      </c>
    </row>
    <row r="125" spans="1:10" x14ac:dyDescent="0.2">
      <c r="A125" s="212">
        <f>Données!A126</f>
        <v>43650</v>
      </c>
      <c r="B125" s="197">
        <f>Données!B126/Données!B125-1</f>
        <v>0</v>
      </c>
      <c r="C125" s="197">
        <f>Données!C126/Données!C125-1</f>
        <v>-4.8489518379979391E-4</v>
      </c>
      <c r="D125" s="197">
        <f>Données!D126/Données!D125-1</f>
        <v>-4.8489518379979391E-4</v>
      </c>
      <c r="E125" s="197">
        <f>Données!E126/Données!E125-1</f>
        <v>0</v>
      </c>
      <c r="F125" s="197">
        <f>Données!F126/Données!F125-1</f>
        <v>-3.3982886941497092E-4</v>
      </c>
      <c r="H125" s="197">
        <f t="shared" si="3"/>
        <v>0</v>
      </c>
      <c r="I125" s="197">
        <f t="shared" si="4"/>
        <v>-1.4506631438482298E-4</v>
      </c>
      <c r="J125" s="197">
        <f t="shared" si="5"/>
        <v>-1.4506631438482298E-4</v>
      </c>
    </row>
    <row r="126" spans="1:10" x14ac:dyDescent="0.2">
      <c r="A126" s="212">
        <f>Données!A127</f>
        <v>43651</v>
      </c>
      <c r="B126" s="197">
        <f>Données!B127/Données!B126-1</f>
        <v>0</v>
      </c>
      <c r="C126" s="197">
        <f>Données!C127/Données!C126-1</f>
        <v>-5.6274245409341228E-3</v>
      </c>
      <c r="D126" s="197">
        <f>Données!D127/Données!D126-1</f>
        <v>-5.6274245409341228E-3</v>
      </c>
      <c r="E126" s="197">
        <f>Données!E127/Données!E126-1</f>
        <v>0</v>
      </c>
      <c r="F126" s="197">
        <f>Données!F127/Données!F126-1</f>
        <v>-5.7284159663337775E-3</v>
      </c>
      <c r="H126" s="197">
        <f t="shared" si="3"/>
        <v>0</v>
      </c>
      <c r="I126" s="197">
        <f t="shared" si="4"/>
        <v>1.0099142539965467E-4</v>
      </c>
      <c r="J126" s="197">
        <f t="shared" si="5"/>
        <v>1.0099142539965467E-4</v>
      </c>
    </row>
    <row r="127" spans="1:10" x14ac:dyDescent="0.2">
      <c r="A127" s="212">
        <f>Données!A128</f>
        <v>43654</v>
      </c>
      <c r="B127" s="197">
        <f>Données!B128/Données!B127-1</f>
        <v>0</v>
      </c>
      <c r="C127" s="197">
        <f>Données!C128/Données!C127-1</f>
        <v>-2.0950655708955601E-3</v>
      </c>
      <c r="D127" s="197">
        <f>Données!D128/Données!D127-1</f>
        <v>-2.0950655708955601E-3</v>
      </c>
      <c r="E127" s="197">
        <f>Données!E128/Données!E127-1</f>
        <v>0</v>
      </c>
      <c r="F127" s="197">
        <f>Données!F128/Données!F127-1</f>
        <v>-2.0140667071906204E-3</v>
      </c>
      <c r="H127" s="197">
        <f t="shared" si="3"/>
        <v>0</v>
      </c>
      <c r="I127" s="197">
        <f t="shared" si="4"/>
        <v>-8.0998863704939694E-5</v>
      </c>
      <c r="J127" s="197">
        <f t="shared" si="5"/>
        <v>-8.0998863704939694E-5</v>
      </c>
    </row>
    <row r="128" spans="1:10" x14ac:dyDescent="0.2">
      <c r="A128" s="212">
        <f>Données!A129</f>
        <v>43655</v>
      </c>
      <c r="B128" s="197">
        <f>Données!B129/Données!B128-1</f>
        <v>0</v>
      </c>
      <c r="C128" s="197">
        <f>Données!C129/Données!C128-1</f>
        <v>2.0322517274782292E-3</v>
      </c>
      <c r="D128" s="197">
        <f>Données!D129/Données!D128-1</f>
        <v>2.0322517274782292E-3</v>
      </c>
      <c r="E128" s="197">
        <f>Données!E129/Données!E128-1</f>
        <v>0</v>
      </c>
      <c r="F128" s="197">
        <f>Données!F129/Données!F128-1</f>
        <v>1.9080670319753246E-3</v>
      </c>
      <c r="H128" s="197">
        <f t="shared" si="3"/>
        <v>0</v>
      </c>
      <c r="I128" s="197">
        <f t="shared" si="4"/>
        <v>1.2418469550290467E-4</v>
      </c>
      <c r="J128" s="197">
        <f t="shared" si="5"/>
        <v>1.2418469550290467E-4</v>
      </c>
    </row>
    <row r="129" spans="1:10" x14ac:dyDescent="0.2">
      <c r="A129" s="212">
        <f>Données!A130</f>
        <v>43656</v>
      </c>
      <c r="B129" s="197">
        <f>Données!B130/Données!B129-1</f>
        <v>0</v>
      </c>
      <c r="C129" s="197">
        <f>Données!C130/Données!C129-1</f>
        <v>3.0505775208578001E-4</v>
      </c>
      <c r="D129" s="197">
        <f>Données!D130/Données!D129-1</f>
        <v>3.0505775208578001E-4</v>
      </c>
      <c r="E129" s="197">
        <f>Données!E130/Données!E129-1</f>
        <v>0</v>
      </c>
      <c r="F129" s="197">
        <f>Données!F130/Données!F129-1</f>
        <v>1.5405589080152993E-4</v>
      </c>
      <c r="H129" s="197">
        <f t="shared" si="3"/>
        <v>0</v>
      </c>
      <c r="I129" s="197">
        <f t="shared" si="4"/>
        <v>1.5100186128425008E-4</v>
      </c>
      <c r="J129" s="197">
        <f t="shared" si="5"/>
        <v>1.5100186128425008E-4</v>
      </c>
    </row>
    <row r="130" spans="1:10" x14ac:dyDescent="0.2">
      <c r="A130" s="212">
        <f>Données!A131</f>
        <v>43657</v>
      </c>
      <c r="B130" s="197">
        <f>Données!B131/Données!B130-1</f>
        <v>0</v>
      </c>
      <c r="C130" s="197">
        <f>Données!C131/Données!C130-1</f>
        <v>-1.6740918427989859E-3</v>
      </c>
      <c r="D130" s="197">
        <f>Données!D131/Données!D130-1</f>
        <v>-1.6740918427989859E-3</v>
      </c>
      <c r="E130" s="197">
        <f>Données!E131/Données!E130-1</f>
        <v>0</v>
      </c>
      <c r="F130" s="197">
        <f>Données!F131/Données!F130-1</f>
        <v>-1.7580569755235587E-3</v>
      </c>
      <c r="H130" s="197">
        <f t="shared" si="3"/>
        <v>0</v>
      </c>
      <c r="I130" s="197">
        <f t="shared" si="4"/>
        <v>8.3965132724572733E-5</v>
      </c>
      <c r="J130" s="197">
        <f t="shared" si="5"/>
        <v>8.3965132724572733E-5</v>
      </c>
    </row>
    <row r="131" spans="1:10" x14ac:dyDescent="0.2">
      <c r="A131" s="212">
        <f>Données!A132</f>
        <v>43658</v>
      </c>
      <c r="B131" s="197">
        <f>Données!B132/Données!B131-1</f>
        <v>0</v>
      </c>
      <c r="C131" s="197">
        <f>Données!C132/Données!C131-1</f>
        <v>1.923028711752206E-4</v>
      </c>
      <c r="D131" s="197">
        <f>Données!D132/Données!D131-1</f>
        <v>1.923028711752206E-4</v>
      </c>
      <c r="E131" s="197">
        <f>Données!E132/Données!E131-1</f>
        <v>0</v>
      </c>
      <c r="F131" s="197">
        <f>Données!F132/Données!F131-1</f>
        <v>1.872616384455128E-4</v>
      </c>
      <c r="H131" s="197">
        <f t="shared" ref="H131:H194" si="6">B131-E131</f>
        <v>0</v>
      </c>
      <c r="I131" s="197">
        <f t="shared" ref="I131:I194" si="7">C131-F131</f>
        <v>5.0412327297078008E-6</v>
      </c>
      <c r="J131" s="197">
        <f t="shared" ref="J131:J194" si="8">D131-F131</f>
        <v>5.0412327297078008E-6</v>
      </c>
    </row>
    <row r="132" spans="1:10" x14ac:dyDescent="0.2">
      <c r="A132" s="212">
        <f>Données!A133</f>
        <v>43661</v>
      </c>
      <c r="B132" s="197">
        <f>Données!B133/Données!B132-1</f>
        <v>0</v>
      </c>
      <c r="C132" s="197">
        <f>Données!C133/Données!C132-1</f>
        <v>1.4737309810508581E-3</v>
      </c>
      <c r="D132" s="197">
        <f>Données!D133/Données!D132-1</f>
        <v>1.4737309810508581E-3</v>
      </c>
      <c r="E132" s="197">
        <f>Données!E133/Données!E132-1</f>
        <v>0</v>
      </c>
      <c r="F132" s="197">
        <f>Données!F133/Données!F132-1</f>
        <v>1.4134400376688561E-3</v>
      </c>
      <c r="H132" s="197">
        <f t="shared" si="6"/>
        <v>0</v>
      </c>
      <c r="I132" s="197">
        <f t="shared" si="7"/>
        <v>6.0290943382002027E-5</v>
      </c>
      <c r="J132" s="197">
        <f t="shared" si="8"/>
        <v>6.0290943382002027E-5</v>
      </c>
    </row>
    <row r="133" spans="1:10" x14ac:dyDescent="0.2">
      <c r="A133" s="212">
        <f>Données!A134</f>
        <v>43662</v>
      </c>
      <c r="B133" s="197">
        <f>Données!B134/Données!B133-1</f>
        <v>0</v>
      </c>
      <c r="C133" s="197">
        <f>Données!C134/Données!C133-1</f>
        <v>-7.103088395359336E-4</v>
      </c>
      <c r="D133" s="197">
        <f>Données!D134/Données!D133-1</f>
        <v>-7.103088395359336E-4</v>
      </c>
      <c r="E133" s="197">
        <f>Données!E134/Données!E133-1</f>
        <v>0</v>
      </c>
      <c r="F133" s="197">
        <f>Données!F134/Données!F133-1</f>
        <v>-8.4914770948363305E-4</v>
      </c>
      <c r="H133" s="197">
        <f t="shared" si="6"/>
        <v>0</v>
      </c>
      <c r="I133" s="197">
        <f t="shared" si="7"/>
        <v>1.3883886994769945E-4</v>
      </c>
      <c r="J133" s="197">
        <f t="shared" si="8"/>
        <v>1.3883886994769945E-4</v>
      </c>
    </row>
    <row r="134" spans="1:10" x14ac:dyDescent="0.2">
      <c r="A134" s="212">
        <f>Données!A135</f>
        <v>43663</v>
      </c>
      <c r="B134" s="197">
        <f>Données!B135/Données!B134-1</f>
        <v>0</v>
      </c>
      <c r="C134" s="197">
        <f>Données!C135/Données!C134-1</f>
        <v>-3.6755994895831812E-5</v>
      </c>
      <c r="D134" s="197">
        <f>Données!D135/Données!D134-1</f>
        <v>-3.6755994895831812E-5</v>
      </c>
      <c r="E134" s="197">
        <f>Données!E135/Données!E134-1</f>
        <v>0</v>
      </c>
      <c r="F134" s="197">
        <f>Données!F135/Données!F134-1</f>
        <v>5.4419202071542827E-4</v>
      </c>
      <c r="H134" s="197">
        <f t="shared" si="6"/>
        <v>0</v>
      </c>
      <c r="I134" s="197">
        <f t="shared" si="7"/>
        <v>-5.8094801561126008E-4</v>
      </c>
      <c r="J134" s="197">
        <f t="shared" si="8"/>
        <v>-5.8094801561126008E-4</v>
      </c>
    </row>
    <row r="135" spans="1:10" x14ac:dyDescent="0.2">
      <c r="A135" s="212">
        <f>Données!A136</f>
        <v>43664</v>
      </c>
      <c r="B135" s="197">
        <f>Données!B136/Données!B135-1</f>
        <v>0</v>
      </c>
      <c r="C135" s="197">
        <f>Données!C136/Données!C135-1</f>
        <v>1.8495667065314692E-3</v>
      </c>
      <c r="D135" s="197">
        <f>Données!D136/Données!D135-1</f>
        <v>1.8495667065314692E-3</v>
      </c>
      <c r="E135" s="197">
        <f>Données!E136/Données!E135-1</f>
        <v>0</v>
      </c>
      <c r="F135" s="197">
        <f>Données!F136/Données!F135-1</f>
        <v>1.764309028711164E-3</v>
      </c>
      <c r="H135" s="197">
        <f t="shared" si="6"/>
        <v>0</v>
      </c>
      <c r="I135" s="197">
        <f t="shared" si="7"/>
        <v>8.5257677820305133E-5</v>
      </c>
      <c r="J135" s="197">
        <f t="shared" si="8"/>
        <v>8.5257677820305133E-5</v>
      </c>
    </row>
    <row r="136" spans="1:10" x14ac:dyDescent="0.2">
      <c r="A136" s="212">
        <f>Données!A137</f>
        <v>43665</v>
      </c>
      <c r="B136" s="197">
        <f>Données!B137/Données!B136-1</f>
        <v>0</v>
      </c>
      <c r="C136" s="197">
        <f>Données!C137/Données!C136-1</f>
        <v>-9.7927449082790829E-4</v>
      </c>
      <c r="D136" s="197">
        <f>Données!D137/Données!D136-1</f>
        <v>-9.7927449082790829E-4</v>
      </c>
      <c r="E136" s="197">
        <f>Données!E137/Données!E136-1</f>
        <v>0</v>
      </c>
      <c r="F136" s="197">
        <f>Données!F137/Données!F136-1</f>
        <v>-8.000922541487876E-4</v>
      </c>
      <c r="H136" s="197">
        <f t="shared" si="6"/>
        <v>0</v>
      </c>
      <c r="I136" s="197">
        <f t="shared" si="7"/>
        <v>-1.791822366791207E-4</v>
      </c>
      <c r="J136" s="197">
        <f t="shared" si="8"/>
        <v>-1.791822366791207E-4</v>
      </c>
    </row>
    <row r="137" spans="1:10" x14ac:dyDescent="0.2">
      <c r="A137" s="212">
        <f>Données!A138</f>
        <v>43668</v>
      </c>
      <c r="B137" s="197">
        <f>Données!B138/Données!B137-1</f>
        <v>0</v>
      </c>
      <c r="C137" s="197">
        <f>Données!C138/Données!C137-1</f>
        <v>2.9881065954489028E-3</v>
      </c>
      <c r="D137" s="197">
        <f>Données!D138/Données!D137-1</f>
        <v>2.9881065954489028E-3</v>
      </c>
      <c r="E137" s="197">
        <f>Données!E138/Données!E137-1</f>
        <v>0</v>
      </c>
      <c r="F137" s="197">
        <f>Données!F138/Données!F137-1</f>
        <v>2.860879446076936E-3</v>
      </c>
      <c r="H137" s="197">
        <f t="shared" si="6"/>
        <v>0</v>
      </c>
      <c r="I137" s="197">
        <f t="shared" si="7"/>
        <v>1.2722714937196677E-4</v>
      </c>
      <c r="J137" s="197">
        <f t="shared" si="8"/>
        <v>1.2722714937196677E-4</v>
      </c>
    </row>
    <row r="138" spans="1:10" x14ac:dyDescent="0.2">
      <c r="A138" s="212">
        <f>Données!A139</f>
        <v>43669</v>
      </c>
      <c r="B138" s="197">
        <f>Données!B139/Données!B138-1</f>
        <v>0</v>
      </c>
      <c r="C138" s="197">
        <f>Données!C139/Données!C138-1</f>
        <v>2.4362026427624528E-3</v>
      </c>
      <c r="D138" s="197">
        <f>Données!D139/Données!D138-1</f>
        <v>2.4362026427624528E-3</v>
      </c>
      <c r="E138" s="197">
        <f>Données!E139/Données!E138-1</f>
        <v>0</v>
      </c>
      <c r="F138" s="197">
        <f>Données!F139/Données!F138-1</f>
        <v>2.1729293570178498E-3</v>
      </c>
      <c r="H138" s="197">
        <f t="shared" si="6"/>
        <v>0</v>
      </c>
      <c r="I138" s="197">
        <f t="shared" si="7"/>
        <v>2.6327328574460296E-4</v>
      </c>
      <c r="J138" s="197">
        <f t="shared" si="8"/>
        <v>2.6327328574460296E-4</v>
      </c>
    </row>
    <row r="139" spans="1:10" x14ac:dyDescent="0.2">
      <c r="A139" s="212">
        <f>Données!A140</f>
        <v>43670</v>
      </c>
      <c r="B139" s="197">
        <f>Données!B140/Données!B139-1</f>
        <v>0</v>
      </c>
      <c r="C139" s="197">
        <f>Données!C140/Données!C139-1</f>
        <v>2.7366355323998892E-3</v>
      </c>
      <c r="D139" s="197">
        <f>Données!D140/Données!D139-1</f>
        <v>2.7366355323998892E-3</v>
      </c>
      <c r="E139" s="197">
        <f>Données!E140/Données!E139-1</f>
        <v>0</v>
      </c>
      <c r="F139" s="197">
        <f>Données!F140/Données!F139-1</f>
        <v>2.6499611519201771E-3</v>
      </c>
      <c r="H139" s="197">
        <f t="shared" si="6"/>
        <v>0</v>
      </c>
      <c r="I139" s="197">
        <f t="shared" si="7"/>
        <v>8.6674380479712099E-5</v>
      </c>
      <c r="J139" s="197">
        <f t="shared" si="8"/>
        <v>8.6674380479712099E-5</v>
      </c>
    </row>
    <row r="140" spans="1:10" x14ac:dyDescent="0.2">
      <c r="A140" s="212">
        <f>Données!A141</f>
        <v>43671</v>
      </c>
      <c r="B140" s="197">
        <f>Données!B141/Données!B140-1</f>
        <v>0</v>
      </c>
      <c r="C140" s="197">
        <f>Données!C141/Données!C140-1</f>
        <v>-4.5523314282432947E-3</v>
      </c>
      <c r="D140" s="197">
        <f>Données!D141/Données!D140-1</f>
        <v>-4.5523314282432947E-3</v>
      </c>
      <c r="E140" s="197">
        <f>Données!E141/Données!E140-1</f>
        <v>0</v>
      </c>
      <c r="F140" s="197">
        <f>Données!F141/Données!F140-1</f>
        <v>-4.5389693858921554E-3</v>
      </c>
      <c r="H140" s="197">
        <f t="shared" si="6"/>
        <v>0</v>
      </c>
      <c r="I140" s="197">
        <f t="shared" si="7"/>
        <v>-1.3362042351139358E-5</v>
      </c>
      <c r="J140" s="197">
        <f t="shared" si="8"/>
        <v>-1.3362042351139358E-5</v>
      </c>
    </row>
    <row r="141" spans="1:10" x14ac:dyDescent="0.2">
      <c r="A141" s="212">
        <f>Données!A142</f>
        <v>43672</v>
      </c>
      <c r="B141" s="197">
        <f>Données!B142/Données!B141-1</f>
        <v>0</v>
      </c>
      <c r="C141" s="197">
        <f>Données!C142/Données!C141-1</f>
        <v>2.0191001657341445E-3</v>
      </c>
      <c r="D141" s="197">
        <f>Données!D142/Données!D141-1</f>
        <v>2.0191001657341445E-3</v>
      </c>
      <c r="E141" s="197">
        <f>Données!E142/Données!E141-1</f>
        <v>0</v>
      </c>
      <c r="F141" s="197">
        <f>Données!F142/Données!F141-1</f>
        <v>1.7144891964859799E-3</v>
      </c>
      <c r="H141" s="197">
        <f t="shared" si="6"/>
        <v>0</v>
      </c>
      <c r="I141" s="197">
        <f t="shared" si="7"/>
        <v>3.0461096924816466E-4</v>
      </c>
      <c r="J141" s="197">
        <f t="shared" si="8"/>
        <v>3.0461096924816466E-4</v>
      </c>
    </row>
    <row r="142" spans="1:10" x14ac:dyDescent="0.2">
      <c r="A142" s="212">
        <f>Données!A143</f>
        <v>43675</v>
      </c>
      <c r="B142" s="197">
        <f>Données!B143/Données!B142-1</f>
        <v>0</v>
      </c>
      <c r="C142" s="197">
        <f>Données!C143/Données!C142-1</f>
        <v>-1.6583741907758576E-3</v>
      </c>
      <c r="D142" s="197">
        <f>Données!D143/Données!D142-1</f>
        <v>-1.6583741907758576E-3</v>
      </c>
      <c r="E142" s="197">
        <f>Données!E143/Données!E142-1</f>
        <v>0</v>
      </c>
      <c r="F142" s="197">
        <f>Données!F143/Données!F142-1</f>
        <v>-1.5482018679235932E-3</v>
      </c>
      <c r="H142" s="197">
        <f t="shared" si="6"/>
        <v>0</v>
      </c>
      <c r="I142" s="197">
        <f t="shared" si="7"/>
        <v>-1.1017232285226441E-4</v>
      </c>
      <c r="J142" s="197">
        <f t="shared" si="8"/>
        <v>-1.1017232285226441E-4</v>
      </c>
    </row>
    <row r="143" spans="1:10" x14ac:dyDescent="0.2">
      <c r="A143" s="212">
        <f>Données!A144</f>
        <v>43676</v>
      </c>
      <c r="B143" s="197">
        <f>Données!B144/Données!B143-1</f>
        <v>0</v>
      </c>
      <c r="C143" s="197">
        <f>Données!C144/Données!C143-1</f>
        <v>-2.8360413422170438E-3</v>
      </c>
      <c r="D143" s="197">
        <f>Données!D144/Données!D143-1</f>
        <v>-2.8360413422170438E-3</v>
      </c>
      <c r="E143" s="197">
        <f>Données!E144/Données!E143-1</f>
        <v>0</v>
      </c>
      <c r="F143" s="197">
        <f>Données!F144/Données!F143-1</f>
        <v>-2.7201342106994986E-3</v>
      </c>
      <c r="H143" s="197">
        <f t="shared" si="6"/>
        <v>0</v>
      </c>
      <c r="I143" s="197">
        <f t="shared" si="7"/>
        <v>-1.1590713151754528E-4</v>
      </c>
      <c r="J143" s="197">
        <f t="shared" si="8"/>
        <v>-1.1590713151754528E-4</v>
      </c>
    </row>
    <row r="144" spans="1:10" x14ac:dyDescent="0.2">
      <c r="A144" s="212">
        <f>Données!A145</f>
        <v>43677</v>
      </c>
      <c r="B144" s="197">
        <f>Données!B145/Données!B144-1</f>
        <v>0</v>
      </c>
      <c r="C144" s="197">
        <f>Données!C145/Données!C144-1</f>
        <v>-1.2139773219421723E-4</v>
      </c>
      <c r="D144" s="197">
        <f>Données!D145/Données!D144-1</f>
        <v>-1.2139773219421723E-4</v>
      </c>
      <c r="E144" s="197">
        <f>Données!E145/Données!E144-1</f>
        <v>0</v>
      </c>
      <c r="F144" s="197">
        <f>Données!F145/Données!F144-1</f>
        <v>1.7312749913389602E-4</v>
      </c>
      <c r="H144" s="197">
        <f t="shared" si="6"/>
        <v>0</v>
      </c>
      <c r="I144" s="197">
        <f t="shared" si="7"/>
        <v>-2.9452523132811326E-4</v>
      </c>
      <c r="J144" s="197">
        <f t="shared" si="8"/>
        <v>-2.9452523132811326E-4</v>
      </c>
    </row>
    <row r="145" spans="1:10" x14ac:dyDescent="0.2">
      <c r="A145" s="212">
        <f>Données!A146</f>
        <v>43678</v>
      </c>
      <c r="B145" s="197">
        <f>Données!B146/Données!B145-1</f>
        <v>0</v>
      </c>
      <c r="C145" s="197">
        <f>Données!C146/Données!C145-1</f>
        <v>6.3313849258261889E-4</v>
      </c>
      <c r="D145" s="197">
        <f>Données!D146/Données!D145-1</f>
        <v>6.3313849258261889E-4</v>
      </c>
      <c r="E145" s="197">
        <f>Données!E146/Données!E145-1</f>
        <v>0</v>
      </c>
      <c r="F145" s="197">
        <f>Données!F146/Données!F145-1</f>
        <v>1.8555049725541561E-3</v>
      </c>
      <c r="H145" s="197">
        <f t="shared" si="6"/>
        <v>0</v>
      </c>
      <c r="I145" s="197">
        <f t="shared" si="7"/>
        <v>-1.2223664799715372E-3</v>
      </c>
      <c r="J145" s="197">
        <f t="shared" si="8"/>
        <v>-1.2223664799715372E-3</v>
      </c>
    </row>
    <row r="146" spans="1:10" x14ac:dyDescent="0.2">
      <c r="A146" s="212">
        <f>Données!A147</f>
        <v>43679</v>
      </c>
      <c r="B146" s="197">
        <f>Données!B147/Données!B146-1</f>
        <v>0</v>
      </c>
      <c r="C146" s="197">
        <f>Données!C147/Données!C146-1</f>
        <v>-2.6505449719826935E-3</v>
      </c>
      <c r="D146" s="197">
        <f>Données!D147/Données!D146-1</f>
        <v>-2.6505449719826935E-3</v>
      </c>
      <c r="E146" s="197">
        <f>Données!E147/Données!E146-1</f>
        <v>0</v>
      </c>
      <c r="F146" s="197">
        <f>Données!F147/Données!F146-1</f>
        <v>-2.2383275595644347E-3</v>
      </c>
      <c r="H146" s="197">
        <f t="shared" si="6"/>
        <v>0</v>
      </c>
      <c r="I146" s="197">
        <f t="shared" si="7"/>
        <v>-4.1221741241825871E-4</v>
      </c>
      <c r="J146" s="197">
        <f t="shared" si="8"/>
        <v>-4.1221741241825871E-4</v>
      </c>
    </row>
    <row r="147" spans="1:10" x14ac:dyDescent="0.2">
      <c r="A147" s="212">
        <f>Données!A148</f>
        <v>43683</v>
      </c>
      <c r="B147" s="197">
        <f>Données!B148/Données!B147-1</f>
        <v>0</v>
      </c>
      <c r="C147" s="197">
        <f>Données!C148/Données!C147-1</f>
        <v>-9.5481911078454385E-4</v>
      </c>
      <c r="D147" s="197">
        <f>Données!D148/Données!D147-1</f>
        <v>-9.5481911078454385E-4</v>
      </c>
      <c r="E147" s="197">
        <f>Données!E148/Données!E147-1</f>
        <v>0</v>
      </c>
      <c r="F147" s="197">
        <f>Données!F148/Données!F147-1</f>
        <v>-1.0567300641672883E-4</v>
      </c>
      <c r="H147" s="197">
        <f t="shared" si="6"/>
        <v>0</v>
      </c>
      <c r="I147" s="197">
        <f t="shared" si="7"/>
        <v>-8.4914610436781501E-4</v>
      </c>
      <c r="J147" s="197">
        <f t="shared" si="8"/>
        <v>-8.4914610436781501E-4</v>
      </c>
    </row>
    <row r="148" spans="1:10" x14ac:dyDescent="0.2">
      <c r="A148" s="212">
        <f>Données!A149</f>
        <v>43684</v>
      </c>
      <c r="B148" s="197">
        <f>Données!B149/Données!B148-1</f>
        <v>0</v>
      </c>
      <c r="C148" s="197">
        <f>Données!C149/Données!C148-1</f>
        <v>3.3047991572627833E-3</v>
      </c>
      <c r="D148" s="197">
        <f>Données!D149/Données!D148-1</f>
        <v>3.3047991572627833E-3</v>
      </c>
      <c r="E148" s="197">
        <f>Données!E149/Données!E148-1</f>
        <v>0</v>
      </c>
      <c r="F148" s="197">
        <f>Données!F149/Données!F148-1</f>
        <v>3.2006315339481173E-3</v>
      </c>
      <c r="H148" s="197">
        <f t="shared" si="6"/>
        <v>0</v>
      </c>
      <c r="I148" s="197">
        <f t="shared" si="7"/>
        <v>1.04167623314666E-4</v>
      </c>
      <c r="J148" s="197">
        <f t="shared" si="8"/>
        <v>1.04167623314666E-4</v>
      </c>
    </row>
    <row r="149" spans="1:10" x14ac:dyDescent="0.2">
      <c r="A149" s="212">
        <f>Données!A150</f>
        <v>43685</v>
      </c>
      <c r="B149" s="197">
        <f>Données!B150/Données!B149-1</f>
        <v>0</v>
      </c>
      <c r="C149" s="197">
        <f>Données!C150/Données!C149-1</f>
        <v>2.8040919665888175E-3</v>
      </c>
      <c r="D149" s="197">
        <f>Données!D150/Données!D149-1</f>
        <v>2.8040919665888175E-3</v>
      </c>
      <c r="E149" s="197">
        <f>Données!E150/Données!E149-1</f>
        <v>0</v>
      </c>
      <c r="F149" s="197">
        <f>Données!F150/Données!F149-1</f>
        <v>2.4047648767404617E-3</v>
      </c>
      <c r="H149" s="197">
        <f t="shared" si="6"/>
        <v>0</v>
      </c>
      <c r="I149" s="197">
        <f t="shared" si="7"/>
        <v>3.9932708984835585E-4</v>
      </c>
      <c r="J149" s="197">
        <f t="shared" si="8"/>
        <v>3.9932708984835585E-4</v>
      </c>
    </row>
    <row r="150" spans="1:10" x14ac:dyDescent="0.2">
      <c r="A150" s="212">
        <f>Données!A151</f>
        <v>43686</v>
      </c>
      <c r="B150" s="197">
        <f>Données!B151/Données!B150-1</f>
        <v>0</v>
      </c>
      <c r="C150" s="197">
        <f>Données!C151/Données!C150-1</f>
        <v>-3.4911973194247103E-3</v>
      </c>
      <c r="D150" s="197">
        <f>Données!D151/Données!D150-1</f>
        <v>-3.4911973194247103E-3</v>
      </c>
      <c r="E150" s="197">
        <f>Données!E151/Données!E150-1</f>
        <v>0</v>
      </c>
      <c r="F150" s="197">
        <f>Données!F151/Données!F150-1</f>
        <v>-3.3090983988499634E-3</v>
      </c>
      <c r="H150" s="197">
        <f t="shared" si="6"/>
        <v>0</v>
      </c>
      <c r="I150" s="197">
        <f t="shared" si="7"/>
        <v>-1.8209892057474697E-4</v>
      </c>
      <c r="J150" s="197">
        <f t="shared" si="8"/>
        <v>-1.8209892057474697E-4</v>
      </c>
    </row>
    <row r="151" spans="1:10" x14ac:dyDescent="0.2">
      <c r="A151" s="212">
        <f>Données!A152</f>
        <v>43689</v>
      </c>
      <c r="B151" s="197">
        <f>Données!B152/Données!B151-1</f>
        <v>0</v>
      </c>
      <c r="C151" s="197">
        <f>Données!C152/Données!C151-1</f>
        <v>-1.2517986013156346E-3</v>
      </c>
      <c r="D151" s="197">
        <f>Données!D152/Données!D151-1</f>
        <v>-1.2517986013156346E-3</v>
      </c>
      <c r="E151" s="197">
        <f>Données!E152/Données!E151-1</f>
        <v>0</v>
      </c>
      <c r="F151" s="197">
        <f>Données!F152/Données!F151-1</f>
        <v>-6.980008512572633E-4</v>
      </c>
      <c r="H151" s="197">
        <f t="shared" si="6"/>
        <v>0</v>
      </c>
      <c r="I151" s="197">
        <f t="shared" si="7"/>
        <v>-5.5379775005837129E-4</v>
      </c>
      <c r="J151" s="197">
        <f t="shared" si="8"/>
        <v>-5.5379775005837129E-4</v>
      </c>
    </row>
    <row r="152" spans="1:10" x14ac:dyDescent="0.2">
      <c r="A152" s="212">
        <f>Données!A153</f>
        <v>43690</v>
      </c>
      <c r="B152" s="197">
        <f>Données!B153/Données!B152-1</f>
        <v>0</v>
      </c>
      <c r="C152" s="197">
        <f>Données!C153/Données!C152-1</f>
        <v>3.9294383740740013E-3</v>
      </c>
      <c r="D152" s="197">
        <f>Données!D153/Données!D152-1</f>
        <v>3.9294383740740013E-3</v>
      </c>
      <c r="E152" s="197">
        <f>Données!E153/Données!E152-1</f>
        <v>0</v>
      </c>
      <c r="F152" s="197">
        <f>Données!F153/Données!F152-1</f>
        <v>3.4593642874067854E-3</v>
      </c>
      <c r="H152" s="197">
        <f t="shared" si="6"/>
        <v>0</v>
      </c>
      <c r="I152" s="197">
        <f t="shared" si="7"/>
        <v>4.7007408666721595E-4</v>
      </c>
      <c r="J152" s="197">
        <f t="shared" si="8"/>
        <v>4.7007408666721595E-4</v>
      </c>
    </row>
    <row r="153" spans="1:10" x14ac:dyDescent="0.2">
      <c r="A153" s="212">
        <f>Données!A154</f>
        <v>43691</v>
      </c>
      <c r="B153" s="197">
        <f>Données!B154/Données!B153-1</f>
        <v>0</v>
      </c>
      <c r="C153" s="197">
        <f>Données!C154/Données!C153-1</f>
        <v>-6.1487014772679816E-3</v>
      </c>
      <c r="D153" s="197">
        <f>Données!D154/Données!D153-1</f>
        <v>-6.1487014772679816E-3</v>
      </c>
      <c r="E153" s="197">
        <f>Données!E154/Données!E153-1</f>
        <v>0</v>
      </c>
      <c r="F153" s="197">
        <f>Données!F154/Données!F153-1</f>
        <v>-5.2553870252078916E-3</v>
      </c>
      <c r="H153" s="197">
        <f t="shared" si="6"/>
        <v>0</v>
      </c>
      <c r="I153" s="197">
        <f t="shared" si="7"/>
        <v>-8.9331445206008997E-4</v>
      </c>
      <c r="J153" s="197">
        <f t="shared" si="8"/>
        <v>-8.9331445206008997E-4</v>
      </c>
    </row>
    <row r="154" spans="1:10" x14ac:dyDescent="0.2">
      <c r="A154" s="212">
        <f>Données!A155</f>
        <v>43692</v>
      </c>
      <c r="B154" s="197">
        <f>Données!B155/Données!B154-1</f>
        <v>0</v>
      </c>
      <c r="C154" s="197">
        <f>Données!C155/Données!C154-1</f>
        <v>3.7139794437617279E-3</v>
      </c>
      <c r="D154" s="197">
        <f>Données!D155/Données!D154-1</f>
        <v>3.7139794437617279E-3</v>
      </c>
      <c r="E154" s="197">
        <f>Données!E155/Données!E154-1</f>
        <v>0</v>
      </c>
      <c r="F154" s="197">
        <f>Données!F155/Données!F154-1</f>
        <v>3.5982176347317818E-3</v>
      </c>
      <c r="H154" s="197">
        <f t="shared" si="6"/>
        <v>0</v>
      </c>
      <c r="I154" s="197">
        <f t="shared" si="7"/>
        <v>1.1576180902994615E-4</v>
      </c>
      <c r="J154" s="197">
        <f t="shared" si="8"/>
        <v>1.1576180902994615E-4</v>
      </c>
    </row>
    <row r="155" spans="1:10" x14ac:dyDescent="0.2">
      <c r="A155" s="212">
        <f>Données!A156</f>
        <v>43693</v>
      </c>
      <c r="B155" s="197">
        <f>Données!B156/Données!B155-1</f>
        <v>0</v>
      </c>
      <c r="C155" s="197">
        <f>Données!C156/Données!C155-1</f>
        <v>2.5246403684218155E-3</v>
      </c>
      <c r="D155" s="197">
        <f>Données!D156/Données!D155-1</f>
        <v>2.5246403684218155E-3</v>
      </c>
      <c r="E155" s="197">
        <f>Données!E156/Données!E155-1</f>
        <v>0</v>
      </c>
      <c r="F155" s="197">
        <f>Données!F156/Données!F155-1</f>
        <v>2.1761253808911807E-3</v>
      </c>
      <c r="H155" s="197">
        <f t="shared" si="6"/>
        <v>0</v>
      </c>
      <c r="I155" s="197">
        <f t="shared" si="7"/>
        <v>3.4851498753063481E-4</v>
      </c>
      <c r="J155" s="197">
        <f t="shared" si="8"/>
        <v>3.4851498753063481E-4</v>
      </c>
    </row>
    <row r="156" spans="1:10" x14ac:dyDescent="0.2">
      <c r="A156" s="212">
        <f>Données!A157</f>
        <v>43696</v>
      </c>
      <c r="B156" s="197">
        <f>Données!B157/Données!B156-1</f>
        <v>0</v>
      </c>
      <c r="C156" s="197">
        <f>Données!C157/Données!C156-1</f>
        <v>3.4652708788753817E-3</v>
      </c>
      <c r="D156" s="197">
        <f>Données!D157/Données!D156-1</f>
        <v>3.4652708788753817E-3</v>
      </c>
      <c r="E156" s="197">
        <f>Données!E157/Données!E156-1</f>
        <v>0</v>
      </c>
      <c r="F156" s="197">
        <f>Données!F157/Données!F156-1</f>
        <v>2.9674058261179859E-3</v>
      </c>
      <c r="H156" s="197">
        <f t="shared" si="6"/>
        <v>0</v>
      </c>
      <c r="I156" s="197">
        <f t="shared" si="7"/>
        <v>4.9786505275739579E-4</v>
      </c>
      <c r="J156" s="197">
        <f t="shared" si="8"/>
        <v>4.9786505275739579E-4</v>
      </c>
    </row>
    <row r="157" spans="1:10" x14ac:dyDescent="0.2">
      <c r="A157" s="212">
        <f>Données!A158</f>
        <v>43697</v>
      </c>
      <c r="B157" s="197">
        <f>Données!B158/Données!B157-1</f>
        <v>0</v>
      </c>
      <c r="C157" s="197">
        <f>Données!C158/Données!C157-1</f>
        <v>-2.2879110862852325E-3</v>
      </c>
      <c r="D157" s="197">
        <f>Données!D158/Données!D157-1</f>
        <v>-2.2879110862852325E-3</v>
      </c>
      <c r="E157" s="197">
        <f>Données!E158/Données!E157-1</f>
        <v>0</v>
      </c>
      <c r="F157" s="197">
        <f>Données!F158/Données!F157-1</f>
        <v>-2.1574619164961284E-3</v>
      </c>
      <c r="H157" s="197">
        <f t="shared" si="6"/>
        <v>0</v>
      </c>
      <c r="I157" s="197">
        <f t="shared" si="7"/>
        <v>-1.3044916978910415E-4</v>
      </c>
      <c r="J157" s="197">
        <f t="shared" si="8"/>
        <v>-1.3044916978910415E-4</v>
      </c>
    </row>
    <row r="158" spans="1:10" x14ac:dyDescent="0.2">
      <c r="A158" s="212">
        <f>Données!A159</f>
        <v>43698</v>
      </c>
      <c r="B158" s="197">
        <f>Données!B159/Données!B158-1</f>
        <v>0</v>
      </c>
      <c r="C158" s="197">
        <f>Données!C159/Données!C158-1</f>
        <v>2.6287251059509131E-4</v>
      </c>
      <c r="D158" s="197">
        <f>Données!D159/Données!D158-1</f>
        <v>2.6287251059509131E-4</v>
      </c>
      <c r="E158" s="197">
        <f>Données!E159/Données!E158-1</f>
        <v>0</v>
      </c>
      <c r="F158" s="197">
        <f>Données!F159/Données!F158-1</f>
        <v>-1.3529568239301071E-5</v>
      </c>
      <c r="H158" s="197">
        <f t="shared" si="6"/>
        <v>0</v>
      </c>
      <c r="I158" s="197">
        <f t="shared" si="7"/>
        <v>2.7640207883439238E-4</v>
      </c>
      <c r="J158" s="197">
        <f t="shared" si="8"/>
        <v>2.7640207883439238E-4</v>
      </c>
    </row>
    <row r="159" spans="1:10" x14ac:dyDescent="0.2">
      <c r="A159" s="212">
        <f>Données!A160</f>
        <v>43699</v>
      </c>
      <c r="B159" s="197">
        <f>Données!B160/Données!B159-1</f>
        <v>0</v>
      </c>
      <c r="C159" s="197">
        <f>Données!C160/Données!C159-1</f>
        <v>-3.6573020146116741E-3</v>
      </c>
      <c r="D159" s="197">
        <f>Données!D160/Données!D159-1</f>
        <v>-3.6573020146116741E-3</v>
      </c>
      <c r="E159" s="197">
        <f>Données!E160/Données!E159-1</f>
        <v>0</v>
      </c>
      <c r="F159" s="197">
        <f>Données!F160/Données!F159-1</f>
        <v>-3.5611989319048742E-3</v>
      </c>
      <c r="H159" s="197">
        <f t="shared" si="6"/>
        <v>0</v>
      </c>
      <c r="I159" s="197">
        <f t="shared" si="7"/>
        <v>-9.6103082706799903E-5</v>
      </c>
      <c r="J159" s="197">
        <f t="shared" si="8"/>
        <v>-9.6103082706799903E-5</v>
      </c>
    </row>
    <row r="160" spans="1:10" x14ac:dyDescent="0.2">
      <c r="A160" s="212">
        <f>Données!A161</f>
        <v>43700</v>
      </c>
      <c r="B160" s="197">
        <f>Données!B161/Données!B160-1</f>
        <v>0</v>
      </c>
      <c r="C160" s="197">
        <f>Données!C161/Données!C160-1</f>
        <v>-5.1849803005515893E-3</v>
      </c>
      <c r="D160" s="197">
        <f>Données!D161/Données!D160-1</f>
        <v>-5.1849803005515893E-3</v>
      </c>
      <c r="E160" s="197">
        <f>Données!E161/Données!E160-1</f>
        <v>0</v>
      </c>
      <c r="F160" s="197">
        <f>Données!F161/Données!F160-1</f>
        <v>-4.1259928350060315E-3</v>
      </c>
      <c r="H160" s="197">
        <f t="shared" si="6"/>
        <v>0</v>
      </c>
      <c r="I160" s="197">
        <f t="shared" si="7"/>
        <v>-1.0589874655455578E-3</v>
      </c>
      <c r="J160" s="197">
        <f t="shared" si="8"/>
        <v>-1.0589874655455578E-3</v>
      </c>
    </row>
    <row r="161" spans="1:10" x14ac:dyDescent="0.2">
      <c r="A161" s="212">
        <f>Données!A162</f>
        <v>43703</v>
      </c>
      <c r="B161" s="197">
        <f>Données!B162/Données!B161-1</f>
        <v>0</v>
      </c>
      <c r="C161" s="197">
        <f>Données!C162/Données!C161-1</f>
        <v>-1.0651808580172117E-3</v>
      </c>
      <c r="D161" s="197">
        <f>Données!D162/Données!D161-1</f>
        <v>-1.0651808580172117E-3</v>
      </c>
      <c r="E161" s="197">
        <f>Données!E162/Données!E161-1</f>
        <v>0</v>
      </c>
      <c r="F161" s="197">
        <f>Données!F162/Données!F161-1</f>
        <v>-1.3039457112401509E-3</v>
      </c>
      <c r="H161" s="197">
        <f t="shared" si="6"/>
        <v>0</v>
      </c>
      <c r="I161" s="197">
        <f t="shared" si="7"/>
        <v>2.3876485322293917E-4</v>
      </c>
      <c r="J161" s="197">
        <f t="shared" si="8"/>
        <v>2.3876485322293917E-4</v>
      </c>
    </row>
    <row r="162" spans="1:10" x14ac:dyDescent="0.2">
      <c r="A162" s="212">
        <f>Données!A163</f>
        <v>43704</v>
      </c>
      <c r="B162" s="197">
        <f>Données!B163/Données!B162-1</f>
        <v>0</v>
      </c>
      <c r="C162" s="197">
        <f>Données!C163/Données!C162-1</f>
        <v>4.8113470469228758E-3</v>
      </c>
      <c r="D162" s="197">
        <f>Données!D163/Données!D162-1</f>
        <v>4.8113470469228758E-3</v>
      </c>
      <c r="E162" s="197">
        <f>Données!E163/Données!E162-1</f>
        <v>0</v>
      </c>
      <c r="F162" s="197">
        <f>Données!F163/Données!F162-1</f>
        <v>4.8891705991283008E-3</v>
      </c>
      <c r="H162" s="197">
        <f t="shared" si="6"/>
        <v>0</v>
      </c>
      <c r="I162" s="197">
        <f t="shared" si="7"/>
        <v>-7.7823552205424917E-5</v>
      </c>
      <c r="J162" s="197">
        <f t="shared" si="8"/>
        <v>-7.7823552205424917E-5</v>
      </c>
    </row>
    <row r="163" spans="1:10" x14ac:dyDescent="0.2">
      <c r="A163" s="212">
        <f>Données!A164</f>
        <v>43705</v>
      </c>
      <c r="B163" s="197">
        <f>Données!B164/Données!B163-1</f>
        <v>0</v>
      </c>
      <c r="C163" s="197">
        <f>Données!C164/Données!C163-1</f>
        <v>2.3258281545550652E-3</v>
      </c>
      <c r="D163" s="197">
        <f>Données!D164/Données!D163-1</f>
        <v>2.3258281545550652E-3</v>
      </c>
      <c r="E163" s="197">
        <f>Données!E164/Données!E163-1</f>
        <v>0</v>
      </c>
      <c r="F163" s="197">
        <f>Données!F164/Données!F163-1</f>
        <v>2.0972170261892575E-3</v>
      </c>
      <c r="H163" s="197">
        <f t="shared" si="6"/>
        <v>0</v>
      </c>
      <c r="I163" s="197">
        <f t="shared" si="7"/>
        <v>2.2861112836580766E-4</v>
      </c>
      <c r="J163" s="197">
        <f t="shared" si="8"/>
        <v>2.2861112836580766E-4</v>
      </c>
    </row>
    <row r="164" spans="1:10" x14ac:dyDescent="0.2">
      <c r="A164" s="212">
        <f>Données!A165</f>
        <v>43706</v>
      </c>
      <c r="B164" s="197">
        <f>Données!B165/Données!B164-1</f>
        <v>0</v>
      </c>
      <c r="C164" s="197">
        <f>Données!C165/Données!C164-1</f>
        <v>3.2959738586570975E-3</v>
      </c>
      <c r="D164" s="197">
        <f>Données!D165/Données!D164-1</f>
        <v>3.2959738586570975E-3</v>
      </c>
      <c r="E164" s="197">
        <f>Données!E165/Données!E164-1</f>
        <v>0</v>
      </c>
      <c r="F164" s="197">
        <f>Données!F165/Données!F164-1</f>
        <v>2.8609455104264825E-3</v>
      </c>
      <c r="H164" s="197">
        <f t="shared" si="6"/>
        <v>0</v>
      </c>
      <c r="I164" s="197">
        <f t="shared" si="7"/>
        <v>4.3502834823061498E-4</v>
      </c>
      <c r="J164" s="197">
        <f t="shared" si="8"/>
        <v>4.3502834823061498E-4</v>
      </c>
    </row>
    <row r="165" spans="1:10" x14ac:dyDescent="0.2">
      <c r="A165" s="212">
        <f>Données!A166</f>
        <v>43707</v>
      </c>
      <c r="B165" s="197">
        <f>Données!B166/Données!B165-1</f>
        <v>0</v>
      </c>
      <c r="C165" s="197">
        <f>Données!C166/Données!C165-1</f>
        <v>3.5172000258629765E-3</v>
      </c>
      <c r="D165" s="197">
        <f>Données!D166/Données!D165-1</f>
        <v>3.5172000258629765E-3</v>
      </c>
      <c r="E165" s="197">
        <f>Données!E166/Données!E165-1</f>
        <v>0</v>
      </c>
      <c r="F165" s="197">
        <f>Données!F166/Données!F165-1</f>
        <v>3.2988813534360339E-3</v>
      </c>
      <c r="H165" s="197">
        <f t="shared" si="6"/>
        <v>0</v>
      </c>
      <c r="I165" s="197">
        <f t="shared" si="7"/>
        <v>2.1831867242694258E-4</v>
      </c>
      <c r="J165" s="197">
        <f t="shared" si="8"/>
        <v>2.1831867242694258E-4</v>
      </c>
    </row>
    <row r="166" spans="1:10" x14ac:dyDescent="0.2">
      <c r="A166" s="212">
        <f>Données!A167</f>
        <v>43711</v>
      </c>
      <c r="B166" s="197">
        <f>Données!B167/Données!B166-1</f>
        <v>0</v>
      </c>
      <c r="C166" s="197">
        <f>Données!C167/Données!C166-1</f>
        <v>-4.2875484044224699E-4</v>
      </c>
      <c r="D166" s="197">
        <f>Données!D167/Données!D166-1</f>
        <v>-4.2875484044224699E-4</v>
      </c>
      <c r="E166" s="197">
        <f>Données!E167/Données!E166-1</f>
        <v>0</v>
      </c>
      <c r="F166" s="197">
        <f>Données!F167/Données!F166-1</f>
        <v>-4.5270050993639899E-5</v>
      </c>
      <c r="H166" s="197">
        <f t="shared" si="6"/>
        <v>0</v>
      </c>
      <c r="I166" s="197">
        <f t="shared" si="7"/>
        <v>-3.8348478944860709E-4</v>
      </c>
      <c r="J166" s="197">
        <f t="shared" si="8"/>
        <v>-3.8348478944860709E-4</v>
      </c>
    </row>
    <row r="167" spans="1:10" x14ac:dyDescent="0.2">
      <c r="A167" s="212">
        <f>Données!A168</f>
        <v>43712</v>
      </c>
      <c r="B167" s="197">
        <f>Données!B168/Données!B167-1</f>
        <v>0</v>
      </c>
      <c r="C167" s="197">
        <f>Données!C168/Données!C167-1</f>
        <v>1.5345815159069076E-3</v>
      </c>
      <c r="D167" s="197">
        <f>Données!D168/Données!D167-1</f>
        <v>1.5345815159069076E-3</v>
      </c>
      <c r="E167" s="197">
        <f>Données!E168/Données!E167-1</f>
        <v>0</v>
      </c>
      <c r="F167" s="197">
        <f>Données!F168/Données!F167-1</f>
        <v>1.3816430555853021E-3</v>
      </c>
      <c r="H167" s="197">
        <f t="shared" si="6"/>
        <v>0</v>
      </c>
      <c r="I167" s="197">
        <f t="shared" si="7"/>
        <v>1.5293846032160552E-4</v>
      </c>
      <c r="J167" s="197">
        <f t="shared" si="8"/>
        <v>1.5293846032160552E-4</v>
      </c>
    </row>
    <row r="168" spans="1:10" x14ac:dyDescent="0.2">
      <c r="A168" s="212">
        <f>Données!A169</f>
        <v>43713</v>
      </c>
      <c r="B168" s="197">
        <f>Données!B169/Données!B168-1</f>
        <v>0</v>
      </c>
      <c r="C168" s="197">
        <f>Données!C169/Données!C168-1</f>
        <v>3.1721825714425833E-5</v>
      </c>
      <c r="D168" s="197">
        <f>Données!D169/Données!D168-1</f>
        <v>3.1721825714425833E-5</v>
      </c>
      <c r="E168" s="197">
        <f>Données!E169/Données!E168-1</f>
        <v>0</v>
      </c>
      <c r="F168" s="197">
        <f>Données!F169/Données!F168-1</f>
        <v>-7.8548931636912567E-4</v>
      </c>
      <c r="H168" s="197">
        <f t="shared" si="6"/>
        <v>0</v>
      </c>
      <c r="I168" s="197">
        <f t="shared" si="7"/>
        <v>8.172111420835515E-4</v>
      </c>
      <c r="J168" s="197">
        <f t="shared" si="8"/>
        <v>8.172111420835515E-4</v>
      </c>
    </row>
    <row r="169" spans="1:10" x14ac:dyDescent="0.2">
      <c r="A169" s="212">
        <f>Données!A170</f>
        <v>43714</v>
      </c>
      <c r="B169" s="197">
        <f>Données!B170/Données!B169-1</f>
        <v>0</v>
      </c>
      <c r="C169" s="197">
        <f>Données!C170/Données!C169-1</f>
        <v>-1.4191090800973472E-3</v>
      </c>
      <c r="D169" s="197">
        <f>Données!D170/Données!D169-1</f>
        <v>-1.4191090800973472E-3</v>
      </c>
      <c r="E169" s="197">
        <f>Données!E170/Données!E169-1</f>
        <v>0</v>
      </c>
      <c r="F169" s="197">
        <f>Données!F170/Données!F169-1</f>
        <v>-1.386222792188252E-3</v>
      </c>
      <c r="H169" s="197">
        <f t="shared" si="6"/>
        <v>0</v>
      </c>
      <c r="I169" s="197">
        <f t="shared" si="7"/>
        <v>-3.2886287909095202E-5</v>
      </c>
      <c r="J169" s="197">
        <f t="shared" si="8"/>
        <v>-3.2886287909095202E-5</v>
      </c>
    </row>
    <row r="170" spans="1:10" x14ac:dyDescent="0.2">
      <c r="A170" s="212">
        <f>Données!A171</f>
        <v>43717</v>
      </c>
      <c r="B170" s="197">
        <f>Données!B171/Données!B170-1</f>
        <v>0</v>
      </c>
      <c r="C170" s="197">
        <f>Données!C171/Données!C170-1</f>
        <v>-1.9334725191734181E-3</v>
      </c>
      <c r="D170" s="197">
        <f>Données!D171/Données!D170-1</f>
        <v>-1.9334725191734181E-3</v>
      </c>
      <c r="E170" s="197">
        <f>Données!E171/Données!E170-1</f>
        <v>0</v>
      </c>
      <c r="F170" s="197">
        <f>Données!F171/Données!F170-1</f>
        <v>-2.0823078945547691E-3</v>
      </c>
      <c r="H170" s="197">
        <f t="shared" si="6"/>
        <v>0</v>
      </c>
      <c r="I170" s="197">
        <f t="shared" si="7"/>
        <v>1.4883537538135094E-4</v>
      </c>
      <c r="J170" s="197">
        <f t="shared" si="8"/>
        <v>1.4883537538135094E-4</v>
      </c>
    </row>
    <row r="171" spans="1:10" x14ac:dyDescent="0.2">
      <c r="A171" s="212">
        <f>Données!A172</f>
        <v>43718</v>
      </c>
      <c r="B171" s="197">
        <f>Données!B172/Données!B171-1</f>
        <v>0</v>
      </c>
      <c r="C171" s="197">
        <f>Données!C172/Données!C171-1</f>
        <v>-3.622749593031438E-3</v>
      </c>
      <c r="D171" s="197">
        <f>Données!D172/Données!D171-1</f>
        <v>-3.622749593031438E-3</v>
      </c>
      <c r="E171" s="197">
        <f>Données!E172/Données!E171-1</f>
        <v>0</v>
      </c>
      <c r="F171" s="197">
        <f>Données!F172/Données!F171-1</f>
        <v>-3.7513672679632126E-3</v>
      </c>
      <c r="H171" s="197">
        <f t="shared" si="6"/>
        <v>0</v>
      </c>
      <c r="I171" s="197">
        <f t="shared" si="7"/>
        <v>1.2861767493177467E-4</v>
      </c>
      <c r="J171" s="197">
        <f t="shared" si="8"/>
        <v>1.2861767493177467E-4</v>
      </c>
    </row>
    <row r="172" spans="1:10" x14ac:dyDescent="0.2">
      <c r="A172" s="212">
        <f>Données!A173</f>
        <v>43719</v>
      </c>
      <c r="B172" s="197">
        <f>Données!B173/Données!B172-1</f>
        <v>0</v>
      </c>
      <c r="C172" s="197">
        <f>Données!C173/Données!C172-1</f>
        <v>3.7998479195813228E-3</v>
      </c>
      <c r="D172" s="197">
        <f>Données!D173/Données!D172-1</f>
        <v>3.7998479195813228E-3</v>
      </c>
      <c r="E172" s="197">
        <f>Données!E173/Données!E172-1</f>
        <v>0</v>
      </c>
      <c r="F172" s="197">
        <f>Données!F173/Données!F172-1</f>
        <v>3.3046001110219603E-3</v>
      </c>
      <c r="H172" s="197">
        <f t="shared" si="6"/>
        <v>0</v>
      </c>
      <c r="I172" s="197">
        <f t="shared" si="7"/>
        <v>4.9524780855936257E-4</v>
      </c>
      <c r="J172" s="197">
        <f t="shared" si="8"/>
        <v>4.9524780855936257E-4</v>
      </c>
    </row>
    <row r="173" spans="1:10" x14ac:dyDescent="0.2">
      <c r="A173" s="212">
        <f>Données!A174</f>
        <v>43720</v>
      </c>
      <c r="B173" s="197">
        <f>Données!B174/Données!B173-1</f>
        <v>0</v>
      </c>
      <c r="C173" s="197">
        <f>Données!C174/Données!C173-1</f>
        <v>1.333439926797686E-3</v>
      </c>
      <c r="D173" s="197">
        <f>Données!D174/Données!D173-1</f>
        <v>1.333439926797686E-3</v>
      </c>
      <c r="E173" s="197">
        <f>Données!E174/Données!E173-1</f>
        <v>0</v>
      </c>
      <c r="F173" s="197">
        <f>Données!F174/Données!F173-1</f>
        <v>9.4448676847136426E-4</v>
      </c>
      <c r="H173" s="197">
        <f t="shared" si="6"/>
        <v>0</v>
      </c>
      <c r="I173" s="197">
        <f t="shared" si="7"/>
        <v>3.8895315832632171E-4</v>
      </c>
      <c r="J173" s="197">
        <f t="shared" si="8"/>
        <v>3.8895315832632171E-4</v>
      </c>
    </row>
    <row r="174" spans="1:10" x14ac:dyDescent="0.2">
      <c r="A174" s="212">
        <f>Données!A175</f>
        <v>43721</v>
      </c>
      <c r="B174" s="197">
        <f>Données!B175/Données!B174-1</f>
        <v>0</v>
      </c>
      <c r="C174" s="197">
        <f>Données!C175/Données!C174-1</f>
        <v>3.0380070651769842E-4</v>
      </c>
      <c r="D174" s="197">
        <f>Données!D175/Données!D174-1</f>
        <v>3.0380070651769842E-4</v>
      </c>
      <c r="E174" s="197">
        <f>Données!E175/Données!E174-1</f>
        <v>0</v>
      </c>
      <c r="F174" s="197">
        <f>Données!F175/Données!F174-1</f>
        <v>-7.5256880549656735E-5</v>
      </c>
      <c r="H174" s="197">
        <f t="shared" si="6"/>
        <v>0</v>
      </c>
      <c r="I174" s="197">
        <f t="shared" si="7"/>
        <v>3.7905758706735515E-4</v>
      </c>
      <c r="J174" s="197">
        <f t="shared" si="8"/>
        <v>3.7905758706735515E-4</v>
      </c>
    </row>
    <row r="175" spans="1:10" x14ac:dyDescent="0.2">
      <c r="A175" s="212">
        <f>Données!A176</f>
        <v>43724</v>
      </c>
      <c r="B175" s="197">
        <f>Données!B176/Données!B175-1</f>
        <v>0</v>
      </c>
      <c r="C175" s="197">
        <f>Données!C176/Données!C175-1</f>
        <v>-7.0364109175680145E-4</v>
      </c>
      <c r="D175" s="197">
        <f>Données!D176/Données!D175-1</f>
        <v>-7.0364109175680145E-4</v>
      </c>
      <c r="E175" s="197">
        <f>Données!E176/Données!E175-1</f>
        <v>0</v>
      </c>
      <c r="F175" s="197">
        <f>Données!F176/Données!F175-1</f>
        <v>-3.2686051619013057E-4</v>
      </c>
      <c r="H175" s="197">
        <f t="shared" si="6"/>
        <v>0</v>
      </c>
      <c r="I175" s="197">
        <f t="shared" si="7"/>
        <v>-3.7678057556667088E-4</v>
      </c>
      <c r="J175" s="197">
        <f t="shared" si="8"/>
        <v>-3.7678057556667088E-4</v>
      </c>
    </row>
    <row r="176" spans="1:10" x14ac:dyDescent="0.2">
      <c r="A176" s="212">
        <f>Données!A177</f>
        <v>43725</v>
      </c>
      <c r="B176" s="197">
        <f>Données!B177/Données!B176-1</f>
        <v>0</v>
      </c>
      <c r="C176" s="197">
        <f>Données!C177/Données!C176-1</f>
        <v>3.5328751581289453E-3</v>
      </c>
      <c r="D176" s="197">
        <f>Données!D177/Données!D176-1</f>
        <v>3.5328751581289453E-3</v>
      </c>
      <c r="E176" s="197">
        <f>Données!E177/Données!E176-1</f>
        <v>0</v>
      </c>
      <c r="F176" s="197">
        <f>Données!F177/Données!F176-1</f>
        <v>3.7471509004598502E-3</v>
      </c>
      <c r="H176" s="197">
        <f t="shared" si="6"/>
        <v>0</v>
      </c>
      <c r="I176" s="197">
        <f t="shared" si="7"/>
        <v>-2.1427574233090496E-4</v>
      </c>
      <c r="J176" s="197">
        <f t="shared" si="8"/>
        <v>-2.1427574233090496E-4</v>
      </c>
    </row>
    <row r="177" spans="1:10" x14ac:dyDescent="0.2">
      <c r="A177" s="212">
        <f>Données!A178</f>
        <v>43726</v>
      </c>
      <c r="B177" s="197">
        <f>Données!B178/Données!B177-1</f>
        <v>0</v>
      </c>
      <c r="C177" s="197">
        <f>Données!C178/Données!C177-1</f>
        <v>1.2951865407091478E-3</v>
      </c>
      <c r="D177" s="197">
        <f>Données!D178/Données!D177-1</f>
        <v>1.2951865407091478E-3</v>
      </c>
      <c r="E177" s="197">
        <f>Données!E178/Données!E177-1</f>
        <v>0</v>
      </c>
      <c r="F177" s="197">
        <f>Données!F178/Données!F177-1</f>
        <v>1.2687864515397163E-3</v>
      </c>
      <c r="H177" s="197">
        <f t="shared" si="6"/>
        <v>0</v>
      </c>
      <c r="I177" s="197">
        <f t="shared" si="7"/>
        <v>2.6400089169431595E-5</v>
      </c>
      <c r="J177" s="197">
        <f t="shared" si="8"/>
        <v>2.6400089169431595E-5</v>
      </c>
    </row>
    <row r="178" spans="1:10" x14ac:dyDescent="0.2">
      <c r="A178" s="212">
        <f>Données!A179</f>
        <v>43727</v>
      </c>
      <c r="B178" s="197">
        <f>Données!B179/Données!B178-1</f>
        <v>0</v>
      </c>
      <c r="C178" s="197">
        <f>Données!C179/Données!C178-1</f>
        <v>8.7897104117762304E-4</v>
      </c>
      <c r="D178" s="197">
        <f>Données!D179/Données!D178-1</f>
        <v>8.7897104117762304E-4</v>
      </c>
      <c r="E178" s="197">
        <f>Données!E179/Données!E178-1</f>
        <v>0</v>
      </c>
      <c r="F178" s="197">
        <f>Données!F179/Données!F178-1</f>
        <v>1.2544035735424508E-3</v>
      </c>
      <c r="H178" s="197">
        <f t="shared" si="6"/>
        <v>0</v>
      </c>
      <c r="I178" s="197">
        <f t="shared" si="7"/>
        <v>-3.7543253236482776E-4</v>
      </c>
      <c r="J178" s="197">
        <f t="shared" si="8"/>
        <v>-3.7543253236482776E-4</v>
      </c>
    </row>
    <row r="179" spans="1:10" x14ac:dyDescent="0.2">
      <c r="A179" s="212">
        <f>Données!A180</f>
        <v>43728</v>
      </c>
      <c r="B179" s="197">
        <f>Données!B180/Données!B179-1</f>
        <v>0</v>
      </c>
      <c r="C179" s="197">
        <f>Données!C180/Données!C179-1</f>
        <v>1.6977341359829534E-3</v>
      </c>
      <c r="D179" s="197">
        <f>Données!D180/Données!D179-1</f>
        <v>1.6977341359829534E-3</v>
      </c>
      <c r="E179" s="197">
        <f>Données!E180/Données!E179-1</f>
        <v>0</v>
      </c>
      <c r="F179" s="197">
        <f>Données!F180/Données!F179-1</f>
        <v>1.9172980635320247E-3</v>
      </c>
      <c r="H179" s="197">
        <f t="shared" si="6"/>
        <v>0</v>
      </c>
      <c r="I179" s="197">
        <f t="shared" si="7"/>
        <v>-2.1956392754907128E-4</v>
      </c>
      <c r="J179" s="197">
        <f t="shared" si="8"/>
        <v>-2.1956392754907128E-4</v>
      </c>
    </row>
    <row r="180" spans="1:10" x14ac:dyDescent="0.2">
      <c r="A180" s="212">
        <f>Données!A181</f>
        <v>43731</v>
      </c>
      <c r="B180" s="197">
        <f>Données!B181/Données!B180-1</f>
        <v>0</v>
      </c>
      <c r="C180" s="197">
        <f>Données!C181/Données!C180-1</f>
        <v>7.3420515296351851E-5</v>
      </c>
      <c r="D180" s="197">
        <f>Données!D181/Données!D180-1</f>
        <v>7.3420515296351851E-5</v>
      </c>
      <c r="E180" s="197">
        <f>Données!E181/Données!E180-1</f>
        <v>0</v>
      </c>
      <c r="F180" s="197">
        <f>Données!F181/Données!F180-1</f>
        <v>6.5892672122425111E-5</v>
      </c>
      <c r="H180" s="197">
        <f t="shared" si="6"/>
        <v>0</v>
      </c>
      <c r="I180" s="197">
        <f t="shared" si="7"/>
        <v>7.5278431739267404E-6</v>
      </c>
      <c r="J180" s="197">
        <f t="shared" si="8"/>
        <v>7.5278431739267404E-6</v>
      </c>
    </row>
    <row r="181" spans="1:10" x14ac:dyDescent="0.2">
      <c r="A181" s="212">
        <f>Données!A182</f>
        <v>43732</v>
      </c>
      <c r="B181" s="197">
        <f>Données!B182/Données!B181-1</f>
        <v>0</v>
      </c>
      <c r="C181" s="197">
        <f>Données!C182/Données!C181-1</f>
        <v>-2.0004899370832385E-3</v>
      </c>
      <c r="D181" s="197">
        <f>Données!D182/Données!D181-1</f>
        <v>-2.0004899370832385E-3</v>
      </c>
      <c r="E181" s="197">
        <f>Données!E182/Données!E181-1</f>
        <v>0</v>
      </c>
      <c r="F181" s="197">
        <f>Données!F182/Données!F181-1</f>
        <v>-1.387832089065455E-3</v>
      </c>
      <c r="H181" s="197">
        <f t="shared" si="6"/>
        <v>0</v>
      </c>
      <c r="I181" s="197">
        <f t="shared" si="7"/>
        <v>-6.1265784801778356E-4</v>
      </c>
      <c r="J181" s="197">
        <f t="shared" si="8"/>
        <v>-6.1265784801778356E-4</v>
      </c>
    </row>
    <row r="182" spans="1:10" x14ac:dyDescent="0.2">
      <c r="A182" s="212">
        <f>Données!A183</f>
        <v>43733</v>
      </c>
      <c r="B182" s="197">
        <f>Données!B183/Données!B182-1</f>
        <v>0</v>
      </c>
      <c r="C182" s="197">
        <f>Données!C183/Données!C182-1</f>
        <v>-2.8187965914761026E-3</v>
      </c>
      <c r="D182" s="197">
        <f>Données!D183/Données!D182-1</f>
        <v>-2.8187965914761026E-3</v>
      </c>
      <c r="E182" s="197">
        <f>Données!E183/Données!E182-1</f>
        <v>0</v>
      </c>
      <c r="F182" s="197">
        <f>Données!F183/Données!F182-1</f>
        <v>-3.3305014874920325E-3</v>
      </c>
      <c r="H182" s="197">
        <f t="shared" si="6"/>
        <v>0</v>
      </c>
      <c r="I182" s="197">
        <f t="shared" si="7"/>
        <v>5.1170489601592983E-4</v>
      </c>
      <c r="J182" s="197">
        <f t="shared" si="8"/>
        <v>5.1170489601592983E-4</v>
      </c>
    </row>
    <row r="183" spans="1:10" x14ac:dyDescent="0.2">
      <c r="A183" s="212">
        <f>Données!A184</f>
        <v>43734</v>
      </c>
      <c r="B183" s="197">
        <f>Données!B184/Données!B183-1</f>
        <v>0</v>
      </c>
      <c r="C183" s="197">
        <f>Données!C184/Données!C183-1</f>
        <v>7.9287048587750597E-4</v>
      </c>
      <c r="D183" s="197">
        <f>Données!D184/Données!D183-1</f>
        <v>7.9287048587750597E-4</v>
      </c>
      <c r="E183" s="197">
        <f>Données!E184/Données!E183-1</f>
        <v>0</v>
      </c>
      <c r="F183" s="197">
        <f>Données!F184/Données!F183-1</f>
        <v>1.0032887701700854E-3</v>
      </c>
      <c r="H183" s="197">
        <f t="shared" si="6"/>
        <v>0</v>
      </c>
      <c r="I183" s="197">
        <f t="shared" si="7"/>
        <v>-2.1041828429257947E-4</v>
      </c>
      <c r="J183" s="197">
        <f t="shared" si="8"/>
        <v>-2.1041828429257947E-4</v>
      </c>
    </row>
    <row r="184" spans="1:10" x14ac:dyDescent="0.2">
      <c r="A184" s="212">
        <f>Données!A185</f>
        <v>43735</v>
      </c>
      <c r="B184" s="197">
        <f>Données!B185/Données!B184-1</f>
        <v>0</v>
      </c>
      <c r="C184" s="197">
        <f>Données!C185/Données!C184-1</f>
        <v>-2.828325931718445E-3</v>
      </c>
      <c r="D184" s="197">
        <f>Données!D185/Données!D184-1</f>
        <v>-2.828325931718445E-3</v>
      </c>
      <c r="E184" s="197">
        <f>Données!E185/Données!E184-1</f>
        <v>0</v>
      </c>
      <c r="F184" s="197">
        <f>Données!F185/Données!F184-1</f>
        <v>-2.2943295787355433E-3</v>
      </c>
      <c r="H184" s="197">
        <f t="shared" si="6"/>
        <v>0</v>
      </c>
      <c r="I184" s="197">
        <f t="shared" si="7"/>
        <v>-5.3399635298290171E-4</v>
      </c>
      <c r="J184" s="197">
        <f t="shared" si="8"/>
        <v>-5.3399635298290171E-4</v>
      </c>
    </row>
    <row r="185" spans="1:10" x14ac:dyDescent="0.2">
      <c r="A185" s="212">
        <f>Données!A186</f>
        <v>43738</v>
      </c>
      <c r="B185" s="197">
        <f>Données!B186/Données!B185-1</f>
        <v>0</v>
      </c>
      <c r="C185" s="197">
        <f>Données!C186/Données!C185-1</f>
        <v>2.7108867538827575E-3</v>
      </c>
      <c r="D185" s="197">
        <f>Données!D186/Données!D185-1</f>
        <v>2.7108867538827575E-3</v>
      </c>
      <c r="E185" s="197">
        <f>Données!E186/Données!E185-1</f>
        <v>0</v>
      </c>
      <c r="F185" s="197">
        <f>Données!F186/Données!F185-1</f>
        <v>2.4906491824119303E-3</v>
      </c>
      <c r="H185" s="197">
        <f t="shared" si="6"/>
        <v>0</v>
      </c>
      <c r="I185" s="197">
        <f t="shared" si="7"/>
        <v>2.2023757147082712E-4</v>
      </c>
      <c r="J185" s="197">
        <f t="shared" si="8"/>
        <v>2.2023757147082712E-4</v>
      </c>
    </row>
    <row r="186" spans="1:10" x14ac:dyDescent="0.2">
      <c r="A186" s="212">
        <f>Données!A187</f>
        <v>43739</v>
      </c>
      <c r="B186" s="197">
        <f>Données!B187/Données!B186-1</f>
        <v>0</v>
      </c>
      <c r="C186" s="197">
        <f>Données!C187/Données!C186-1</f>
        <v>-5.2069909977432438E-3</v>
      </c>
      <c r="D186" s="197">
        <f>Données!D187/Données!D186-1</f>
        <v>-5.2069909977432438E-3</v>
      </c>
      <c r="E186" s="197">
        <f>Données!E187/Données!E186-1</f>
        <v>0</v>
      </c>
      <c r="F186" s="197">
        <f>Données!F187/Données!F186-1</f>
        <v>-4.6467563700010039E-3</v>
      </c>
      <c r="H186" s="197">
        <f t="shared" si="6"/>
        <v>0</v>
      </c>
      <c r="I186" s="197">
        <f t="shared" si="7"/>
        <v>-5.6023462774223987E-4</v>
      </c>
      <c r="J186" s="197">
        <f t="shared" si="8"/>
        <v>-5.6023462774223987E-4</v>
      </c>
    </row>
    <row r="187" spans="1:10" x14ac:dyDescent="0.2">
      <c r="A187" s="212">
        <f>Données!A188</f>
        <v>43740</v>
      </c>
      <c r="B187" s="197">
        <f>Données!B188/Données!B187-1</f>
        <v>0</v>
      </c>
      <c r="C187" s="197">
        <f>Données!C188/Données!C187-1</f>
        <v>-1.9841898931703961E-3</v>
      </c>
      <c r="D187" s="197">
        <f>Données!D188/Données!D187-1</f>
        <v>-1.9841898931703961E-3</v>
      </c>
      <c r="E187" s="197">
        <f>Données!E188/Données!E187-1</f>
        <v>0</v>
      </c>
      <c r="F187" s="197">
        <f>Données!F188/Données!F187-1</f>
        <v>-1.7787183256753325E-3</v>
      </c>
      <c r="H187" s="197">
        <f t="shared" si="6"/>
        <v>0</v>
      </c>
      <c r="I187" s="197">
        <f t="shared" si="7"/>
        <v>-2.0547156749506357E-4</v>
      </c>
      <c r="J187" s="197">
        <f t="shared" si="8"/>
        <v>-2.0547156749506357E-4</v>
      </c>
    </row>
    <row r="188" spans="1:10" x14ac:dyDescent="0.2">
      <c r="A188" s="212">
        <f>Données!A189</f>
        <v>43741</v>
      </c>
      <c r="B188" s="197">
        <f>Données!B189/Données!B188-1</f>
        <v>0</v>
      </c>
      <c r="C188" s="197">
        <f>Données!C189/Données!C188-1</f>
        <v>6.4619551615419102E-3</v>
      </c>
      <c r="D188" s="197">
        <f>Données!D189/Données!D188-1</f>
        <v>6.4619551615419102E-3</v>
      </c>
      <c r="E188" s="197">
        <f>Données!E189/Données!E188-1</f>
        <v>0</v>
      </c>
      <c r="F188" s="197">
        <f>Données!F189/Données!F188-1</f>
        <v>6.1139428542360541E-3</v>
      </c>
      <c r="H188" s="197">
        <f t="shared" si="6"/>
        <v>0</v>
      </c>
      <c r="I188" s="197">
        <f t="shared" si="7"/>
        <v>3.4801230730585608E-4</v>
      </c>
      <c r="J188" s="197">
        <f t="shared" si="8"/>
        <v>3.4801230730585608E-4</v>
      </c>
    </row>
    <row r="189" spans="1:10" x14ac:dyDescent="0.2">
      <c r="A189" s="212">
        <f>Données!A190</f>
        <v>43742</v>
      </c>
      <c r="B189" s="197">
        <f>Données!B190/Données!B189-1</f>
        <v>0</v>
      </c>
      <c r="C189" s="197">
        <f>Données!C190/Données!C189-1</f>
        <v>3.5679857153672057E-3</v>
      </c>
      <c r="D189" s="197">
        <f>Données!D190/Données!D189-1</f>
        <v>3.5679857153672057E-3</v>
      </c>
      <c r="E189" s="197">
        <f>Données!E190/Données!E189-1</f>
        <v>0</v>
      </c>
      <c r="F189" s="197">
        <f>Données!F190/Données!F189-1</f>
        <v>3.2716642823769071E-3</v>
      </c>
      <c r="H189" s="197">
        <f t="shared" si="6"/>
        <v>0</v>
      </c>
      <c r="I189" s="197">
        <f t="shared" si="7"/>
        <v>2.9632143299029856E-4</v>
      </c>
      <c r="J189" s="197">
        <f t="shared" si="8"/>
        <v>2.9632143299029856E-4</v>
      </c>
    </row>
    <row r="190" spans="1:10" x14ac:dyDescent="0.2">
      <c r="A190" s="212">
        <f>Données!A191</f>
        <v>43745</v>
      </c>
      <c r="B190" s="197">
        <f>Données!B191/Données!B190-1</f>
        <v>0</v>
      </c>
      <c r="C190" s="197">
        <f>Données!C191/Données!C190-1</f>
        <v>-3.9285422621829769E-3</v>
      </c>
      <c r="D190" s="197">
        <f>Données!D191/Données!D190-1</f>
        <v>-3.9285422621829769E-3</v>
      </c>
      <c r="E190" s="197">
        <f>Données!E191/Données!E190-1</f>
        <v>0</v>
      </c>
      <c r="F190" s="197">
        <f>Données!F191/Données!F190-1</f>
        <v>-3.7313480099024909E-3</v>
      </c>
      <c r="H190" s="197">
        <f t="shared" si="6"/>
        <v>0</v>
      </c>
      <c r="I190" s="197">
        <f t="shared" si="7"/>
        <v>-1.9719425228048593E-4</v>
      </c>
      <c r="J190" s="197">
        <f t="shared" si="8"/>
        <v>-1.9719425228048593E-4</v>
      </c>
    </row>
    <row r="191" spans="1:10" x14ac:dyDescent="0.2">
      <c r="A191" s="212">
        <f>Données!A192</f>
        <v>43746</v>
      </c>
      <c r="B191" s="197">
        <f>Données!B192/Données!B191-1</f>
        <v>0</v>
      </c>
      <c r="C191" s="197">
        <f>Données!C192/Données!C191-1</f>
        <v>-4.3645874399399487E-3</v>
      </c>
      <c r="D191" s="197">
        <f>Données!D192/Données!D191-1</f>
        <v>-4.3645874399399487E-3</v>
      </c>
      <c r="E191" s="197">
        <f>Données!E192/Données!E191-1</f>
        <v>0</v>
      </c>
      <c r="F191" s="197">
        <f>Données!F192/Données!F191-1</f>
        <v>-3.9015444282750611E-3</v>
      </c>
      <c r="H191" s="197">
        <f t="shared" si="6"/>
        <v>0</v>
      </c>
      <c r="I191" s="197">
        <f t="shared" si="7"/>
        <v>-4.6304301166488759E-4</v>
      </c>
      <c r="J191" s="197">
        <f t="shared" si="8"/>
        <v>-4.6304301166488759E-4</v>
      </c>
    </row>
    <row r="192" spans="1:10" x14ac:dyDescent="0.2">
      <c r="A192" s="212">
        <f>Données!A193</f>
        <v>43747</v>
      </c>
      <c r="B192" s="197">
        <f>Données!B193/Données!B192-1</f>
        <v>0</v>
      </c>
      <c r="C192" s="197">
        <f>Données!C193/Données!C192-1</f>
        <v>2.07169143117647E-3</v>
      </c>
      <c r="D192" s="197">
        <f>Données!D193/Données!D192-1</f>
        <v>2.07169143117647E-3</v>
      </c>
      <c r="E192" s="197">
        <f>Données!E193/Données!E192-1</f>
        <v>0</v>
      </c>
      <c r="F192" s="197">
        <f>Données!F193/Données!F192-1</f>
        <v>1.6103987749609416E-3</v>
      </c>
      <c r="H192" s="197">
        <f t="shared" si="6"/>
        <v>0</v>
      </c>
      <c r="I192" s="197">
        <f t="shared" si="7"/>
        <v>4.612926562155284E-4</v>
      </c>
      <c r="J192" s="197">
        <f t="shared" si="8"/>
        <v>4.612926562155284E-4</v>
      </c>
    </row>
    <row r="193" spans="1:10" x14ac:dyDescent="0.2">
      <c r="A193" s="212">
        <f>Données!A194</f>
        <v>43748</v>
      </c>
      <c r="B193" s="197">
        <f>Données!B194/Données!B193-1</f>
        <v>0</v>
      </c>
      <c r="C193" s="197">
        <f>Données!C194/Données!C193-1</f>
        <v>-1.4008952013720988E-3</v>
      </c>
      <c r="D193" s="197">
        <f>Données!D194/Données!D193-1</f>
        <v>-1.4008952013720988E-3</v>
      </c>
      <c r="E193" s="197">
        <f>Données!E194/Données!E193-1</f>
        <v>0</v>
      </c>
      <c r="F193" s="197">
        <f>Données!F194/Données!F193-1</f>
        <v>-1.9269421586383118E-3</v>
      </c>
      <c r="H193" s="197">
        <f t="shared" si="6"/>
        <v>0</v>
      </c>
      <c r="I193" s="197">
        <f t="shared" si="7"/>
        <v>5.2604695726621298E-4</v>
      </c>
      <c r="J193" s="197">
        <f t="shared" si="8"/>
        <v>5.2604695726621298E-4</v>
      </c>
    </row>
    <row r="194" spans="1:10" x14ac:dyDescent="0.2">
      <c r="A194" s="212">
        <f>Données!A195</f>
        <v>43749</v>
      </c>
      <c r="B194" s="197">
        <f>Données!B195/Données!B194-1</f>
        <v>0</v>
      </c>
      <c r="C194" s="197">
        <f>Données!C195/Données!C194-1</f>
        <v>-8.7795711242744101E-4</v>
      </c>
      <c r="D194" s="197">
        <f>Données!D195/Données!D194-1</f>
        <v>-8.7795711242744101E-4</v>
      </c>
      <c r="E194" s="197">
        <f>Données!E195/Données!E194-1</f>
        <v>0</v>
      </c>
      <c r="F194" s="197">
        <f>Données!F195/Données!F194-1</f>
        <v>-1.3936924159496655E-3</v>
      </c>
      <c r="H194" s="197">
        <f t="shared" si="6"/>
        <v>0</v>
      </c>
      <c r="I194" s="197">
        <f t="shared" si="7"/>
        <v>5.1573530352222452E-4</v>
      </c>
      <c r="J194" s="197">
        <f t="shared" si="8"/>
        <v>5.1573530352222452E-4</v>
      </c>
    </row>
    <row r="195" spans="1:10" x14ac:dyDescent="0.2">
      <c r="A195" s="212">
        <f>Données!A196</f>
        <v>43753</v>
      </c>
      <c r="B195" s="197">
        <f>Données!B196/Données!B195-1</f>
        <v>0</v>
      </c>
      <c r="C195" s="197">
        <f>Données!C196/Données!C195-1</f>
        <v>8.3098896701438996E-4</v>
      </c>
      <c r="D195" s="197">
        <f>Données!D196/Données!D195-1</f>
        <v>8.3098896701438996E-4</v>
      </c>
      <c r="E195" s="197">
        <f>Données!E196/Données!E195-1</f>
        <v>0</v>
      </c>
      <c r="F195" s="197">
        <f>Données!F196/Données!F195-1</f>
        <v>5.5462919927529164E-4</v>
      </c>
      <c r="H195" s="197">
        <f t="shared" ref="H195:H258" si="9">B195-E195</f>
        <v>0</v>
      </c>
      <c r="I195" s="197">
        <f t="shared" ref="I195:I258" si="10">C195-F195</f>
        <v>2.7635976773909832E-4</v>
      </c>
      <c r="J195" s="197">
        <f t="shared" ref="J195:J258" si="11">D195-F195</f>
        <v>2.7635976773909832E-4</v>
      </c>
    </row>
    <row r="196" spans="1:10" x14ac:dyDescent="0.2">
      <c r="A196" s="212">
        <f>Données!A197</f>
        <v>43754</v>
      </c>
      <c r="B196" s="197">
        <f>Données!B197/Données!B196-1</f>
        <v>0</v>
      </c>
      <c r="C196" s="197">
        <f>Données!C197/Données!C196-1</f>
        <v>1.3237326139092787E-4</v>
      </c>
      <c r="D196" s="197">
        <f>Données!D197/Données!D196-1</f>
        <v>1.3237326139092787E-4</v>
      </c>
      <c r="E196" s="197">
        <f>Données!E197/Données!E196-1</f>
        <v>0</v>
      </c>
      <c r="F196" s="197">
        <f>Données!F197/Données!F196-1</f>
        <v>1.8531418891920559E-4</v>
      </c>
      <c r="H196" s="197">
        <f t="shared" si="9"/>
        <v>0</v>
      </c>
      <c r="I196" s="197">
        <f t="shared" si="10"/>
        <v>-5.2940927528277726E-5</v>
      </c>
      <c r="J196" s="197">
        <f t="shared" si="11"/>
        <v>-5.2940927528277726E-5</v>
      </c>
    </row>
    <row r="197" spans="1:10" x14ac:dyDescent="0.2">
      <c r="A197" s="212">
        <f>Données!A198</f>
        <v>43755</v>
      </c>
      <c r="B197" s="197">
        <f>Données!B198/Données!B197-1</f>
        <v>0</v>
      </c>
      <c r="C197" s="197">
        <f>Données!C198/Données!C197-1</f>
        <v>-8.8860808143820247E-4</v>
      </c>
      <c r="D197" s="197">
        <f>Données!D198/Données!D197-1</f>
        <v>-8.8860808143820247E-4</v>
      </c>
      <c r="E197" s="197">
        <f>Données!E198/Données!E197-1</f>
        <v>0</v>
      </c>
      <c r="F197" s="197">
        <f>Données!F198/Données!F197-1</f>
        <v>-8.5659148346184377E-4</v>
      </c>
      <c r="H197" s="197">
        <f t="shared" si="9"/>
        <v>0</v>
      </c>
      <c r="I197" s="197">
        <f t="shared" si="10"/>
        <v>-3.2016597976358696E-5</v>
      </c>
      <c r="J197" s="197">
        <f t="shared" si="11"/>
        <v>-3.2016597976358696E-5</v>
      </c>
    </row>
    <row r="198" spans="1:10" x14ac:dyDescent="0.2">
      <c r="A198" s="212">
        <f>Données!A199</f>
        <v>43756</v>
      </c>
      <c r="B198" s="197">
        <f>Données!B199/Données!B198-1</f>
        <v>0</v>
      </c>
      <c r="C198" s="197">
        <f>Données!C199/Données!C198-1</f>
        <v>-7.6149397792124596E-4</v>
      </c>
      <c r="D198" s="197">
        <f>Données!D199/Données!D198-1</f>
        <v>-7.6149397792124596E-4</v>
      </c>
      <c r="E198" s="197">
        <f>Données!E199/Données!E198-1</f>
        <v>0</v>
      </c>
      <c r="F198" s="197">
        <f>Données!F199/Données!F198-1</f>
        <v>-3.355022821226461E-4</v>
      </c>
      <c r="H198" s="197">
        <f t="shared" si="9"/>
        <v>0</v>
      </c>
      <c r="I198" s="197">
        <f t="shared" si="10"/>
        <v>-4.2599169579859986E-4</v>
      </c>
      <c r="J198" s="197">
        <f t="shared" si="11"/>
        <v>-4.2599169579859986E-4</v>
      </c>
    </row>
    <row r="199" spans="1:10" x14ac:dyDescent="0.2">
      <c r="A199" s="212">
        <f>Données!A200</f>
        <v>43759</v>
      </c>
      <c r="B199" s="197">
        <f>Données!B200/Données!B199-1</f>
        <v>0</v>
      </c>
      <c r="C199" s="197">
        <f>Données!C200/Données!C199-1</f>
        <v>8.0916034432831907E-4</v>
      </c>
      <c r="D199" s="197">
        <f>Données!D200/Données!D199-1</f>
        <v>8.0916034432831907E-4</v>
      </c>
      <c r="E199" s="197">
        <f>Données!E200/Données!E199-1</f>
        <v>0</v>
      </c>
      <c r="F199" s="197">
        <f>Données!F200/Données!F199-1</f>
        <v>5.4863436358454365E-4</v>
      </c>
      <c r="H199" s="197">
        <f t="shared" si="9"/>
        <v>0</v>
      </c>
      <c r="I199" s="197">
        <f t="shared" si="10"/>
        <v>2.6052598074377542E-4</v>
      </c>
      <c r="J199" s="197">
        <f t="shared" si="11"/>
        <v>2.6052598074377542E-4</v>
      </c>
    </row>
    <row r="200" spans="1:10" x14ac:dyDescent="0.2">
      <c r="A200" s="212">
        <f>Données!A201</f>
        <v>43760</v>
      </c>
      <c r="B200" s="197">
        <f>Données!B201/Données!B200-1</f>
        <v>0</v>
      </c>
      <c r="C200" s="197">
        <f>Données!C201/Données!C200-1</f>
        <v>1.3109685587830988E-3</v>
      </c>
      <c r="D200" s="197">
        <f>Données!D201/Données!D200-1</f>
        <v>1.3109685587830988E-3</v>
      </c>
      <c r="E200" s="197">
        <f>Données!E201/Données!E200-1</f>
        <v>0</v>
      </c>
      <c r="F200" s="197">
        <f>Données!F201/Données!F200-1</f>
        <v>1.3925847318856377E-3</v>
      </c>
      <c r="H200" s="197">
        <f t="shared" si="9"/>
        <v>0</v>
      </c>
      <c r="I200" s="197">
        <f t="shared" si="10"/>
        <v>-8.161617310253888E-5</v>
      </c>
      <c r="J200" s="197">
        <f t="shared" si="11"/>
        <v>-8.161617310253888E-5</v>
      </c>
    </row>
    <row r="201" spans="1:10" x14ac:dyDescent="0.2">
      <c r="A201" s="212">
        <f>Données!A202</f>
        <v>43761</v>
      </c>
      <c r="B201" s="197">
        <f>Données!B202/Données!B201-1</f>
        <v>0</v>
      </c>
      <c r="C201" s="197">
        <f>Données!C202/Données!C201-1</f>
        <v>-1.5555911702780367E-4</v>
      </c>
      <c r="D201" s="197">
        <f>Données!D202/Données!D201-1</f>
        <v>-1.5555911702780367E-4</v>
      </c>
      <c r="E201" s="197">
        <f>Données!E202/Données!E201-1</f>
        <v>0</v>
      </c>
      <c r="F201" s="197">
        <f>Données!F202/Données!F201-1</f>
        <v>-9.6801651350508777E-5</v>
      </c>
      <c r="H201" s="197">
        <f t="shared" si="9"/>
        <v>0</v>
      </c>
      <c r="I201" s="197">
        <f t="shared" si="10"/>
        <v>-5.8757465677294896E-5</v>
      </c>
      <c r="J201" s="197">
        <f t="shared" si="11"/>
        <v>-5.8757465677294896E-5</v>
      </c>
    </row>
    <row r="202" spans="1:10" x14ac:dyDescent="0.2">
      <c r="A202" s="212">
        <f>Données!A203</f>
        <v>43762</v>
      </c>
      <c r="B202" s="197">
        <f>Données!B203/Données!B202-1</f>
        <v>0</v>
      </c>
      <c r="C202" s="197">
        <f>Données!C203/Données!C202-1</f>
        <v>2.0029615700978276E-4</v>
      </c>
      <c r="D202" s="197">
        <f>Données!D203/Données!D202-1</f>
        <v>2.0029615700978276E-4</v>
      </c>
      <c r="E202" s="197">
        <f>Données!E203/Données!E202-1</f>
        <v>0</v>
      </c>
      <c r="F202" s="197">
        <f>Données!F203/Données!F202-1</f>
        <v>1.2074379324933382E-4</v>
      </c>
      <c r="H202" s="197">
        <f t="shared" si="9"/>
        <v>0</v>
      </c>
      <c r="I202" s="197">
        <f t="shared" si="10"/>
        <v>7.9552363760448941E-5</v>
      </c>
      <c r="J202" s="197">
        <f t="shared" si="11"/>
        <v>7.9552363760448941E-5</v>
      </c>
    </row>
    <row r="203" spans="1:10" x14ac:dyDescent="0.2">
      <c r="A203" s="212">
        <f>Données!A204</f>
        <v>43763</v>
      </c>
      <c r="B203" s="197">
        <f>Données!B204/Données!B203-1</f>
        <v>0</v>
      </c>
      <c r="C203" s="197">
        <f>Données!C204/Données!C203-1</f>
        <v>-1.4428495776138694E-3</v>
      </c>
      <c r="D203" s="197">
        <f>Données!D204/Données!D203-1</f>
        <v>-1.4428495776138694E-3</v>
      </c>
      <c r="E203" s="197">
        <f>Données!E204/Données!E203-1</f>
        <v>0</v>
      </c>
      <c r="F203" s="197">
        <f>Données!F204/Données!F203-1</f>
        <v>-1.9006582075025147E-3</v>
      </c>
      <c r="H203" s="197">
        <f t="shared" si="9"/>
        <v>0</v>
      </c>
      <c r="I203" s="197">
        <f t="shared" si="10"/>
        <v>4.5780862988864524E-4</v>
      </c>
      <c r="J203" s="197">
        <f t="shared" si="11"/>
        <v>4.5780862988864524E-4</v>
      </c>
    </row>
    <row r="204" spans="1:10" x14ac:dyDescent="0.2">
      <c r="A204" s="212">
        <f>Données!A205</f>
        <v>43766</v>
      </c>
      <c r="B204" s="197">
        <f>Données!B205/Données!B204-1</f>
        <v>0</v>
      </c>
      <c r="C204" s="197">
        <f>Données!C205/Données!C204-1</f>
        <v>-1.6281934097122086E-3</v>
      </c>
      <c r="D204" s="197">
        <f>Données!D205/Données!D204-1</f>
        <v>-1.6281934097122086E-3</v>
      </c>
      <c r="E204" s="197">
        <f>Données!E205/Données!E204-1</f>
        <v>0</v>
      </c>
      <c r="F204" s="197">
        <f>Données!F205/Données!F204-1</f>
        <v>-2.1861199106382179E-3</v>
      </c>
      <c r="H204" s="197">
        <f t="shared" si="9"/>
        <v>0</v>
      </c>
      <c r="I204" s="197">
        <f t="shared" si="10"/>
        <v>5.5792650092600926E-4</v>
      </c>
      <c r="J204" s="197">
        <f t="shared" si="11"/>
        <v>5.5792650092600926E-4</v>
      </c>
    </row>
    <row r="205" spans="1:10" x14ac:dyDescent="0.2">
      <c r="A205" s="212">
        <f>Données!A206</f>
        <v>43767</v>
      </c>
      <c r="B205" s="197">
        <f>Données!B206/Données!B205-1</f>
        <v>0</v>
      </c>
      <c r="C205" s="197">
        <f>Données!C206/Données!C205-1</f>
        <v>1.875245393212932E-3</v>
      </c>
      <c r="D205" s="197">
        <f>Données!D206/Données!D205-1</f>
        <v>1.875245393212932E-3</v>
      </c>
      <c r="E205" s="197">
        <f>Données!E206/Données!E205-1</f>
        <v>0</v>
      </c>
      <c r="F205" s="197">
        <f>Données!F206/Données!F205-1</f>
        <v>1.987792065091698E-3</v>
      </c>
      <c r="H205" s="197">
        <f t="shared" si="9"/>
        <v>0</v>
      </c>
      <c r="I205" s="197">
        <f t="shared" si="10"/>
        <v>-1.1254667187876599E-4</v>
      </c>
      <c r="J205" s="197">
        <f t="shared" si="11"/>
        <v>-1.1254667187876599E-4</v>
      </c>
    </row>
    <row r="206" spans="1:10" x14ac:dyDescent="0.2">
      <c r="A206" s="212">
        <f>Données!A207</f>
        <v>43768</v>
      </c>
      <c r="B206" s="197">
        <f>Données!B207/Données!B206-1</f>
        <v>0</v>
      </c>
      <c r="C206" s="197">
        <f>Données!C207/Données!C206-1</f>
        <v>8.5847700722465614E-3</v>
      </c>
      <c r="D206" s="197">
        <f>Données!D207/Données!D206-1</f>
        <v>8.5847700722465614E-3</v>
      </c>
      <c r="E206" s="197">
        <f>Données!E207/Données!E206-1</f>
        <v>0</v>
      </c>
      <c r="F206" s="197">
        <f>Données!F207/Données!F206-1</f>
        <v>8.6092053631290355E-3</v>
      </c>
      <c r="H206" s="197">
        <f t="shared" si="9"/>
        <v>0</v>
      </c>
      <c r="I206" s="197">
        <f t="shared" si="10"/>
        <v>-2.4435290882474092E-5</v>
      </c>
      <c r="J206" s="197">
        <f t="shared" si="11"/>
        <v>-2.4435290882474092E-5</v>
      </c>
    </row>
    <row r="207" spans="1:10" x14ac:dyDescent="0.2">
      <c r="A207" s="212">
        <f>Données!A208</f>
        <v>43769</v>
      </c>
      <c r="B207" s="197">
        <f>Données!B208/Données!B207-1</f>
        <v>0</v>
      </c>
      <c r="C207" s="197">
        <f>Données!C208/Données!C207-1</f>
        <v>1.8318585517937969E-3</v>
      </c>
      <c r="D207" s="197">
        <f>Données!D208/Données!D207-1</f>
        <v>1.8318585517937969E-3</v>
      </c>
      <c r="E207" s="197">
        <f>Données!E208/Données!E207-1</f>
        <v>0</v>
      </c>
      <c r="F207" s="197">
        <f>Données!F208/Données!F207-1</f>
        <v>2.3637273307721696E-3</v>
      </c>
      <c r="H207" s="197">
        <f t="shared" si="9"/>
        <v>0</v>
      </c>
      <c r="I207" s="197">
        <f t="shared" si="10"/>
        <v>-5.318687789783727E-4</v>
      </c>
      <c r="J207" s="197">
        <f t="shared" si="11"/>
        <v>-5.318687789783727E-4</v>
      </c>
    </row>
    <row r="208" spans="1:10" x14ac:dyDescent="0.2">
      <c r="A208" s="212">
        <f>Données!A209</f>
        <v>43770</v>
      </c>
      <c r="B208" s="197">
        <f>Données!B209/Données!B208-1</f>
        <v>0</v>
      </c>
      <c r="C208" s="197">
        <f>Données!C209/Données!C208-1</f>
        <v>2.1941387473645158E-3</v>
      </c>
      <c r="D208" s="197">
        <f>Données!D209/Données!D208-1</f>
        <v>2.1941387473645158E-3</v>
      </c>
      <c r="E208" s="197">
        <f>Données!E209/Données!E208-1</f>
        <v>0</v>
      </c>
      <c r="F208" s="197">
        <f>Données!F209/Données!F208-1</f>
        <v>1.5447119443359192E-3</v>
      </c>
      <c r="H208" s="197">
        <f t="shared" si="9"/>
        <v>0</v>
      </c>
      <c r="I208" s="197">
        <f t="shared" si="10"/>
        <v>6.4942680302859657E-4</v>
      </c>
      <c r="J208" s="197">
        <f t="shared" si="11"/>
        <v>6.4942680302859657E-4</v>
      </c>
    </row>
    <row r="209" spans="1:10" x14ac:dyDescent="0.2">
      <c r="A209" s="212">
        <f>Données!A210</f>
        <v>43773</v>
      </c>
      <c r="B209" s="197">
        <f>Données!B210/Données!B209-1</f>
        <v>0</v>
      </c>
      <c r="C209" s="197">
        <f>Données!C210/Données!C209-1</f>
        <v>-4.4258337840219486E-4</v>
      </c>
      <c r="D209" s="197">
        <f>Données!D210/Données!D209-1</f>
        <v>-4.4258337840219486E-4</v>
      </c>
      <c r="E209" s="197">
        <f>Données!E210/Données!E209-1</f>
        <v>0</v>
      </c>
      <c r="F209" s="197">
        <f>Données!F210/Données!F209-1</f>
        <v>-1.0956185646502359E-3</v>
      </c>
      <c r="H209" s="197">
        <f t="shared" si="9"/>
        <v>0</v>
      </c>
      <c r="I209" s="197">
        <f t="shared" si="10"/>
        <v>6.5303518624804102E-4</v>
      </c>
      <c r="J209" s="197">
        <f t="shared" si="11"/>
        <v>6.5303518624804102E-4</v>
      </c>
    </row>
    <row r="210" spans="1:10" x14ac:dyDescent="0.2">
      <c r="A210" s="212">
        <f>Données!A211</f>
        <v>43774</v>
      </c>
      <c r="B210" s="197">
        <f>Données!B211/Données!B210-1</f>
        <v>0</v>
      </c>
      <c r="C210" s="197">
        <f>Données!C211/Données!C210-1</f>
        <v>-1.2441584430010755E-3</v>
      </c>
      <c r="D210" s="197">
        <f>Données!D211/Données!D210-1</f>
        <v>-1.2441584430010755E-3</v>
      </c>
      <c r="E210" s="197">
        <f>Données!E211/Données!E210-1</f>
        <v>0</v>
      </c>
      <c r="F210" s="197">
        <f>Données!F211/Données!F210-1</f>
        <v>-1.6384651127869798E-3</v>
      </c>
      <c r="H210" s="197">
        <f t="shared" si="9"/>
        <v>0</v>
      </c>
      <c r="I210" s="197">
        <f t="shared" si="10"/>
        <v>3.9430666978590434E-4</v>
      </c>
      <c r="J210" s="197">
        <f t="shared" si="11"/>
        <v>3.9430666978590434E-4</v>
      </c>
    </row>
    <row r="211" spans="1:10" x14ac:dyDescent="0.2">
      <c r="A211" s="212">
        <f>Données!A212</f>
        <v>43775</v>
      </c>
      <c r="B211" s="197">
        <f>Données!B212/Données!B211-1</f>
        <v>0</v>
      </c>
      <c r="C211" s="197">
        <f>Données!C212/Données!C211-1</f>
        <v>2.9824277347167971E-3</v>
      </c>
      <c r="D211" s="197">
        <f>Données!D212/Données!D211-1</f>
        <v>2.9824277347167971E-3</v>
      </c>
      <c r="E211" s="197">
        <f>Données!E212/Données!E211-1</f>
        <v>0</v>
      </c>
      <c r="F211" s="197">
        <f>Données!F212/Données!F211-1</f>
        <v>3.2077213993304543E-3</v>
      </c>
      <c r="H211" s="197">
        <f t="shared" si="9"/>
        <v>0</v>
      </c>
      <c r="I211" s="197">
        <f t="shared" si="10"/>
        <v>-2.2529366461365719E-4</v>
      </c>
      <c r="J211" s="197">
        <f t="shared" si="11"/>
        <v>-2.2529366461365719E-4</v>
      </c>
    </row>
    <row r="212" spans="1:10" x14ac:dyDescent="0.2">
      <c r="A212" s="212">
        <f>Données!A213</f>
        <v>43776</v>
      </c>
      <c r="B212" s="197">
        <f>Données!B213/Données!B212-1</f>
        <v>0</v>
      </c>
      <c r="C212" s="197">
        <f>Données!C213/Données!C212-1</f>
        <v>-2.4695060166457505E-4</v>
      </c>
      <c r="D212" s="197">
        <f>Données!D213/Données!D212-1</f>
        <v>-2.4695060166457505E-4</v>
      </c>
      <c r="E212" s="197">
        <f>Données!E213/Données!E212-1</f>
        <v>0</v>
      </c>
      <c r="F212" s="197">
        <f>Données!F213/Données!F212-1</f>
        <v>-7.2722502269650935E-4</v>
      </c>
      <c r="H212" s="197">
        <f t="shared" si="9"/>
        <v>0</v>
      </c>
      <c r="I212" s="197">
        <f t="shared" si="10"/>
        <v>4.802744210319343E-4</v>
      </c>
      <c r="J212" s="197">
        <f t="shared" si="11"/>
        <v>4.802744210319343E-4</v>
      </c>
    </row>
    <row r="213" spans="1:10" x14ac:dyDescent="0.2">
      <c r="A213" s="212">
        <f>Données!A214</f>
        <v>43777</v>
      </c>
      <c r="B213" s="197">
        <f>Données!B214/Données!B213-1</f>
        <v>0</v>
      </c>
      <c r="C213" s="197">
        <f>Données!C214/Données!C213-1</f>
        <v>3.149254500619092E-3</v>
      </c>
      <c r="D213" s="197">
        <f>Données!D214/Données!D213-1</f>
        <v>3.149254500619092E-3</v>
      </c>
      <c r="E213" s="197">
        <f>Données!E214/Données!E213-1</f>
        <v>0</v>
      </c>
      <c r="F213" s="197">
        <f>Données!F214/Données!F213-1</f>
        <v>3.2769563096957111E-3</v>
      </c>
      <c r="H213" s="197">
        <f t="shared" si="9"/>
        <v>0</v>
      </c>
      <c r="I213" s="197">
        <f t="shared" si="10"/>
        <v>-1.277018090766191E-4</v>
      </c>
      <c r="J213" s="197">
        <f t="shared" si="11"/>
        <v>-1.277018090766191E-4</v>
      </c>
    </row>
    <row r="214" spans="1:10" x14ac:dyDescent="0.2">
      <c r="A214" s="212">
        <f>Données!A215</f>
        <v>43780</v>
      </c>
      <c r="B214" s="197">
        <f>Données!B215/Données!B214-1</f>
        <v>0</v>
      </c>
      <c r="C214" s="197">
        <f>Données!C215/Données!C214-1</f>
        <v>-1.4295573781371029E-3</v>
      </c>
      <c r="D214" s="197">
        <f>Données!D215/Données!D214-1</f>
        <v>-1.4295573781371029E-3</v>
      </c>
      <c r="E214" s="197">
        <f>Données!E215/Données!E214-1</f>
        <v>0</v>
      </c>
      <c r="F214" s="197">
        <f>Données!F215/Données!F214-1</f>
        <v>-1.1435972692475094E-3</v>
      </c>
      <c r="H214" s="197">
        <f t="shared" si="9"/>
        <v>0</v>
      </c>
      <c r="I214" s="197">
        <f t="shared" si="10"/>
        <v>-2.8596010888959356E-4</v>
      </c>
      <c r="J214" s="197">
        <f t="shared" si="11"/>
        <v>-2.8596010888959356E-4</v>
      </c>
    </row>
    <row r="215" spans="1:10" x14ac:dyDescent="0.2">
      <c r="A215" s="212">
        <f>Données!A216</f>
        <v>43781</v>
      </c>
      <c r="B215" s="197">
        <f>Données!B216/Données!B215-1</f>
        <v>0</v>
      </c>
      <c r="C215" s="197">
        <f>Données!C216/Données!C215-1</f>
        <v>-3.598178067387714E-5</v>
      </c>
      <c r="D215" s="197">
        <f>Données!D216/Données!D215-1</f>
        <v>-3.598178067387714E-5</v>
      </c>
      <c r="E215" s="197">
        <f>Données!E216/Données!E215-1</f>
        <v>0</v>
      </c>
      <c r="F215" s="197">
        <f>Données!F216/Données!F215-1</f>
        <v>-2.06341131299137E-5</v>
      </c>
      <c r="H215" s="197">
        <f t="shared" si="9"/>
        <v>0</v>
      </c>
      <c r="I215" s="197">
        <f t="shared" si="10"/>
        <v>-1.5347667543963439E-5</v>
      </c>
      <c r="J215" s="197">
        <f t="shared" si="11"/>
        <v>-1.5347667543963439E-5</v>
      </c>
    </row>
    <row r="216" spans="1:10" x14ac:dyDescent="0.2">
      <c r="A216" s="212">
        <f>Données!A217</f>
        <v>43782</v>
      </c>
      <c r="B216" s="197">
        <f>Données!B217/Données!B216-1</f>
        <v>0</v>
      </c>
      <c r="C216" s="197">
        <f>Données!C217/Données!C216-1</f>
        <v>2.0802954097389748E-3</v>
      </c>
      <c r="D216" s="197">
        <f>Données!D217/Données!D216-1</f>
        <v>2.0802954097389748E-3</v>
      </c>
      <c r="E216" s="197">
        <f>Données!E217/Données!E216-1</f>
        <v>0</v>
      </c>
      <c r="F216" s="197">
        <f>Données!F217/Données!F216-1</f>
        <v>2.3640414126473441E-3</v>
      </c>
      <c r="H216" s="197">
        <f t="shared" si="9"/>
        <v>0</v>
      </c>
      <c r="I216" s="197">
        <f t="shared" si="10"/>
        <v>-2.8374600290836938E-4</v>
      </c>
      <c r="J216" s="197">
        <f t="shared" si="11"/>
        <v>-2.8374600290836938E-4</v>
      </c>
    </row>
    <row r="217" spans="1:10" x14ac:dyDescent="0.2">
      <c r="A217" s="212">
        <f>Données!A218</f>
        <v>43783</v>
      </c>
      <c r="B217" s="197">
        <f>Données!B218/Données!B217-1</f>
        <v>0</v>
      </c>
      <c r="C217" s="197">
        <f>Données!C218/Données!C217-1</f>
        <v>3.1517579035478249E-3</v>
      </c>
      <c r="D217" s="197">
        <f>Données!D218/Données!D217-1</f>
        <v>3.1517579035478249E-3</v>
      </c>
      <c r="E217" s="197">
        <f>Données!E218/Données!E217-1</f>
        <v>0</v>
      </c>
      <c r="F217" s="197">
        <f>Données!F218/Données!F217-1</f>
        <v>3.3626161053723624E-3</v>
      </c>
      <c r="H217" s="197">
        <f t="shared" si="9"/>
        <v>0</v>
      </c>
      <c r="I217" s="197">
        <f t="shared" si="10"/>
        <v>-2.1085820182453752E-4</v>
      </c>
      <c r="J217" s="197">
        <f t="shared" si="11"/>
        <v>-2.1085820182453752E-4</v>
      </c>
    </row>
    <row r="218" spans="1:10" x14ac:dyDescent="0.2">
      <c r="A218" s="212">
        <f>Données!A219</f>
        <v>43784</v>
      </c>
      <c r="B218" s="197">
        <f>Données!B219/Données!B218-1</f>
        <v>0</v>
      </c>
      <c r="C218" s="197">
        <f>Données!C219/Données!C218-1</f>
        <v>2.1432284859239648E-3</v>
      </c>
      <c r="D218" s="197">
        <f>Données!D219/Données!D218-1</f>
        <v>2.1432284859239648E-3</v>
      </c>
      <c r="E218" s="197">
        <f>Données!E219/Données!E218-1</f>
        <v>0</v>
      </c>
      <c r="F218" s="197">
        <f>Données!F219/Données!F218-1</f>
        <v>1.8138739392195014E-3</v>
      </c>
      <c r="H218" s="197">
        <f t="shared" si="9"/>
        <v>0</v>
      </c>
      <c r="I218" s="197">
        <f t="shared" si="10"/>
        <v>3.293545467044634E-4</v>
      </c>
      <c r="J218" s="197">
        <f t="shared" si="11"/>
        <v>3.293545467044634E-4</v>
      </c>
    </row>
    <row r="219" spans="1:10" x14ac:dyDescent="0.2">
      <c r="A219" s="212">
        <f>Données!A220</f>
        <v>43787</v>
      </c>
      <c r="B219" s="197">
        <f>Données!B220/Données!B219-1</f>
        <v>0</v>
      </c>
      <c r="C219" s="197">
        <f>Données!C220/Données!C219-1</f>
        <v>6.6525301295250472E-5</v>
      </c>
      <c r="D219" s="197">
        <f>Données!D220/Données!D219-1</f>
        <v>6.6525301295250472E-5</v>
      </c>
      <c r="E219" s="197">
        <f>Données!E220/Données!E219-1</f>
        <v>0</v>
      </c>
      <c r="F219" s="197">
        <f>Données!F220/Données!F219-1</f>
        <v>2.0760356409144087E-4</v>
      </c>
      <c r="H219" s="197">
        <f t="shared" si="9"/>
        <v>0</v>
      </c>
      <c r="I219" s="197">
        <f t="shared" si="10"/>
        <v>-1.410782627961904E-4</v>
      </c>
      <c r="J219" s="197">
        <f t="shared" si="11"/>
        <v>-1.410782627961904E-4</v>
      </c>
    </row>
    <row r="220" spans="1:10" x14ac:dyDescent="0.2">
      <c r="A220" s="212">
        <f>Données!A221</f>
        <v>43788</v>
      </c>
      <c r="B220" s="197">
        <f>Données!B221/Données!B220-1</f>
        <v>0</v>
      </c>
      <c r="C220" s="197">
        <f>Données!C221/Données!C220-1</f>
        <v>2.9340788505165527E-3</v>
      </c>
      <c r="D220" s="197">
        <f>Données!D221/Données!D220-1</f>
        <v>2.9340788505165527E-3</v>
      </c>
      <c r="E220" s="197">
        <f>Données!E221/Données!E220-1</f>
        <v>0</v>
      </c>
      <c r="F220" s="197">
        <f>Données!F221/Données!F220-1</f>
        <v>2.7839217926575177E-3</v>
      </c>
      <c r="H220" s="197">
        <f t="shared" si="9"/>
        <v>0</v>
      </c>
      <c r="I220" s="197">
        <f t="shared" si="10"/>
        <v>1.5015705785903499E-4</v>
      </c>
      <c r="J220" s="197">
        <f t="shared" si="11"/>
        <v>1.5015705785903499E-4</v>
      </c>
    </row>
    <row r="221" spans="1:10" x14ac:dyDescent="0.2">
      <c r="A221" s="212">
        <f>Données!A222</f>
        <v>43789</v>
      </c>
      <c r="B221" s="197">
        <f>Données!B222/Données!B221-1</f>
        <v>0</v>
      </c>
      <c r="C221" s="197">
        <f>Données!C222/Données!C221-1</f>
        <v>6.318035241010822E-4</v>
      </c>
      <c r="D221" s="197">
        <f>Données!D222/Données!D221-1</f>
        <v>6.318035241010822E-4</v>
      </c>
      <c r="E221" s="197">
        <f>Données!E222/Données!E221-1</f>
        <v>0</v>
      </c>
      <c r="F221" s="197">
        <f>Données!F222/Données!F221-1</f>
        <v>9.4597192054934887E-4</v>
      </c>
      <c r="H221" s="197">
        <f t="shared" si="9"/>
        <v>0</v>
      </c>
      <c r="I221" s="197">
        <f t="shared" si="10"/>
        <v>-3.1416839644826666E-4</v>
      </c>
      <c r="J221" s="197">
        <f t="shared" si="11"/>
        <v>-3.1416839644826666E-4</v>
      </c>
    </row>
    <row r="222" spans="1:10" x14ac:dyDescent="0.2">
      <c r="A222" s="212">
        <f>Données!A223</f>
        <v>43790</v>
      </c>
      <c r="B222" s="197">
        <f>Données!B223/Données!B222-1</f>
        <v>0</v>
      </c>
      <c r="C222" s="197">
        <f>Données!C223/Données!C222-1</f>
        <v>-2.4984995501610152E-3</v>
      </c>
      <c r="D222" s="197">
        <f>Données!D223/Données!D222-1</f>
        <v>-2.4984995501610152E-3</v>
      </c>
      <c r="E222" s="197">
        <f>Données!E223/Données!E222-1</f>
        <v>0</v>
      </c>
      <c r="F222" s="197">
        <f>Données!F223/Données!F222-1</f>
        <v>-2.5739711901704432E-3</v>
      </c>
      <c r="H222" s="197">
        <f t="shared" si="9"/>
        <v>0</v>
      </c>
      <c r="I222" s="197">
        <f t="shared" si="10"/>
        <v>7.5471640009427965E-5</v>
      </c>
      <c r="J222" s="197">
        <f t="shared" si="11"/>
        <v>7.5471640009427965E-5</v>
      </c>
    </row>
    <row r="223" spans="1:10" x14ac:dyDescent="0.2">
      <c r="A223" s="212">
        <f>Données!A224</f>
        <v>43791</v>
      </c>
      <c r="B223" s="197">
        <f>Données!B224/Données!B223-1</f>
        <v>0</v>
      </c>
      <c r="C223" s="197">
        <f>Données!C224/Données!C223-1</f>
        <v>3.5544419533284355E-4</v>
      </c>
      <c r="D223" s="197">
        <f>Données!D224/Données!D223-1</f>
        <v>3.5544419533284355E-4</v>
      </c>
      <c r="E223" s="197">
        <f>Données!E224/Données!E223-1</f>
        <v>0</v>
      </c>
      <c r="F223" s="197">
        <f>Données!F224/Données!F223-1</f>
        <v>3.0642112300660607E-4</v>
      </c>
      <c r="H223" s="197">
        <f t="shared" si="9"/>
        <v>0</v>
      </c>
      <c r="I223" s="197">
        <f t="shared" si="10"/>
        <v>4.9023072326237482E-5</v>
      </c>
      <c r="J223" s="197">
        <f t="shared" si="11"/>
        <v>4.9023072326237482E-5</v>
      </c>
    </row>
    <row r="224" spans="1:10" x14ac:dyDescent="0.2">
      <c r="A224" s="212">
        <f>Données!A225</f>
        <v>43794</v>
      </c>
      <c r="B224" s="197">
        <f>Données!B225/Données!B224-1</f>
        <v>0</v>
      </c>
      <c r="C224" s="197">
        <f>Données!C225/Données!C224-1</f>
        <v>3.7649505889265633E-3</v>
      </c>
      <c r="D224" s="197">
        <f>Données!D225/Données!D224-1</f>
        <v>3.7649505889265633E-3</v>
      </c>
      <c r="E224" s="197">
        <f>Données!E225/Données!E224-1</f>
        <v>0</v>
      </c>
      <c r="F224" s="197">
        <f>Données!F225/Données!F224-1</f>
        <v>3.2163331896117864E-3</v>
      </c>
      <c r="H224" s="197">
        <f t="shared" si="9"/>
        <v>0</v>
      </c>
      <c r="I224" s="197">
        <f t="shared" si="10"/>
        <v>5.4861739931477693E-4</v>
      </c>
      <c r="J224" s="197">
        <f t="shared" si="11"/>
        <v>5.4861739931477693E-4</v>
      </c>
    </row>
    <row r="225" spans="1:10" x14ac:dyDescent="0.2">
      <c r="A225" s="212">
        <f>Données!A226</f>
        <v>43795</v>
      </c>
      <c r="B225" s="197">
        <f>Données!B226/Données!B225-1</f>
        <v>0</v>
      </c>
      <c r="C225" s="197">
        <f>Données!C226/Données!C225-1</f>
        <v>-1.1466657981930028E-3</v>
      </c>
      <c r="D225" s="197">
        <f>Données!D226/Données!D225-1</f>
        <v>-1.1466657981930028E-3</v>
      </c>
      <c r="E225" s="197">
        <f>Données!E226/Données!E225-1</f>
        <v>0</v>
      </c>
      <c r="F225" s="197">
        <f>Données!F226/Données!F225-1</f>
        <v>-9.4773532001080074E-4</v>
      </c>
      <c r="H225" s="197">
        <f t="shared" si="9"/>
        <v>0</v>
      </c>
      <c r="I225" s="197">
        <f t="shared" si="10"/>
        <v>-1.9893047818220211E-4</v>
      </c>
      <c r="J225" s="197">
        <f t="shared" si="11"/>
        <v>-1.9893047818220211E-4</v>
      </c>
    </row>
    <row r="226" spans="1:10" x14ac:dyDescent="0.2">
      <c r="A226" s="212">
        <f>Données!A227</f>
        <v>43796</v>
      </c>
      <c r="B226" s="197">
        <f>Données!B227/Données!B226-1</f>
        <v>0</v>
      </c>
      <c r="C226" s="197">
        <f>Données!C227/Données!C226-1</f>
        <v>4.4264779321334657E-4</v>
      </c>
      <c r="D226" s="197">
        <f>Données!D227/Données!D226-1</f>
        <v>4.4264779321334657E-4</v>
      </c>
      <c r="E226" s="197">
        <f>Données!E227/Données!E226-1</f>
        <v>0</v>
      </c>
      <c r="F226" s="197">
        <f>Données!F227/Données!F226-1</f>
        <v>1.3454257898337652E-4</v>
      </c>
      <c r="H226" s="197">
        <f t="shared" si="9"/>
        <v>0</v>
      </c>
      <c r="I226" s="197">
        <f t="shared" si="10"/>
        <v>3.0810521422997006E-4</v>
      </c>
      <c r="J226" s="197">
        <f t="shared" si="11"/>
        <v>3.0810521422997006E-4</v>
      </c>
    </row>
    <row r="227" spans="1:10" x14ac:dyDescent="0.2">
      <c r="A227" s="212">
        <f>Données!A228</f>
        <v>43797</v>
      </c>
      <c r="B227" s="197">
        <f>Données!B228/Données!B227-1</f>
        <v>0</v>
      </c>
      <c r="C227" s="197">
        <f>Données!C228/Données!C227-1</f>
        <v>6.7753915720780711E-5</v>
      </c>
      <c r="D227" s="197">
        <f>Données!D228/Données!D227-1</f>
        <v>6.7753915720780711E-5</v>
      </c>
      <c r="E227" s="197">
        <f>Données!E228/Données!E227-1</f>
        <v>0</v>
      </c>
      <c r="F227" s="197">
        <f>Données!F228/Données!F227-1</f>
        <v>1.0378296760471528E-4</v>
      </c>
      <c r="H227" s="197">
        <f t="shared" si="9"/>
        <v>0</v>
      </c>
      <c r="I227" s="197">
        <f t="shared" si="10"/>
        <v>-3.6029051883934571E-5</v>
      </c>
      <c r="J227" s="197">
        <f t="shared" si="11"/>
        <v>-3.6029051883934571E-5</v>
      </c>
    </row>
    <row r="228" spans="1:10" x14ac:dyDescent="0.2">
      <c r="A228" s="212">
        <f>Données!A229</f>
        <v>43798</v>
      </c>
      <c r="B228" s="197">
        <f>Données!B229/Données!B228-1</f>
        <v>0</v>
      </c>
      <c r="C228" s="197">
        <f>Données!C229/Données!C228-1</f>
        <v>4.3564908093052246E-4</v>
      </c>
      <c r="D228" s="197">
        <f>Données!D229/Données!D228-1</f>
        <v>4.3564908093052246E-4</v>
      </c>
      <c r="E228" s="197">
        <f>Données!E229/Données!E228-1</f>
        <v>0</v>
      </c>
      <c r="F228" s="197">
        <f>Données!F229/Données!F228-1</f>
        <v>1.0974459087942368E-3</v>
      </c>
      <c r="H228" s="197">
        <f t="shared" si="9"/>
        <v>0</v>
      </c>
      <c r="I228" s="197">
        <f t="shared" si="10"/>
        <v>-6.617968278637143E-4</v>
      </c>
      <c r="J228" s="197">
        <f t="shared" si="11"/>
        <v>-6.617968278637143E-4</v>
      </c>
    </row>
    <row r="229" spans="1:10" x14ac:dyDescent="0.2">
      <c r="A229" s="212">
        <f>Données!A230</f>
        <v>43801</v>
      </c>
      <c r="B229" s="197">
        <f>Données!B230/Données!B229-1</f>
        <v>0</v>
      </c>
      <c r="C229" s="197">
        <f>Données!C230/Données!C229-1</f>
        <v>-5.027362871311114E-3</v>
      </c>
      <c r="D229" s="197">
        <f>Données!D230/Données!D229-1</f>
        <v>-5.027362871311114E-3</v>
      </c>
      <c r="E229" s="197">
        <f>Données!E230/Données!E229-1</f>
        <v>0</v>
      </c>
      <c r="F229" s="197">
        <f>Données!F230/Données!F229-1</f>
        <v>-5.029796048723334E-3</v>
      </c>
      <c r="H229" s="197">
        <f t="shared" si="9"/>
        <v>0</v>
      </c>
      <c r="I229" s="197">
        <f t="shared" si="10"/>
        <v>2.4331774122199334E-6</v>
      </c>
      <c r="J229" s="197">
        <f t="shared" si="11"/>
        <v>2.4331774122199334E-6</v>
      </c>
    </row>
    <row r="230" spans="1:10" x14ac:dyDescent="0.2">
      <c r="A230" s="212">
        <f>Données!A231</f>
        <v>43802</v>
      </c>
      <c r="B230" s="197">
        <f>Données!B231/Données!B230-1</f>
        <v>0</v>
      </c>
      <c r="C230" s="197">
        <f>Données!C231/Données!C230-1</f>
        <v>1.4287629058973295E-5</v>
      </c>
      <c r="D230" s="197">
        <f>Données!D231/Données!D230-1</f>
        <v>1.4287629058973295E-5</v>
      </c>
      <c r="E230" s="197">
        <f>Données!E231/Données!E230-1</f>
        <v>0</v>
      </c>
      <c r="F230" s="197">
        <f>Données!F231/Données!F230-1</f>
        <v>6.0968043804821015E-4</v>
      </c>
      <c r="H230" s="197">
        <f t="shared" si="9"/>
        <v>0</v>
      </c>
      <c r="I230" s="197">
        <f t="shared" si="10"/>
        <v>-5.9539280898923685E-4</v>
      </c>
      <c r="J230" s="197">
        <f t="shared" si="11"/>
        <v>-5.9539280898923685E-4</v>
      </c>
    </row>
    <row r="231" spans="1:10" x14ac:dyDescent="0.2">
      <c r="A231" s="212">
        <f>Données!A232</f>
        <v>43803</v>
      </c>
      <c r="B231" s="197">
        <f>Données!B232/Données!B231-1</f>
        <v>0</v>
      </c>
      <c r="C231" s="197">
        <f>Données!C232/Données!C231-1</f>
        <v>-2.685550521137281E-3</v>
      </c>
      <c r="D231" s="197">
        <f>Données!D232/Données!D231-1</f>
        <v>-2.685550521137281E-3</v>
      </c>
      <c r="E231" s="197">
        <f>Données!E232/Données!E231-1</f>
        <v>0</v>
      </c>
      <c r="F231" s="197">
        <f>Données!F232/Données!F231-1</f>
        <v>-2.8911942646538957E-3</v>
      </c>
      <c r="H231" s="197">
        <f t="shared" si="9"/>
        <v>0</v>
      </c>
      <c r="I231" s="197">
        <f t="shared" si="10"/>
        <v>2.0564374351661474E-4</v>
      </c>
      <c r="J231" s="197">
        <f t="shared" si="11"/>
        <v>2.0564374351661474E-4</v>
      </c>
    </row>
    <row r="232" spans="1:10" x14ac:dyDescent="0.2">
      <c r="A232" s="212">
        <f>Données!A233</f>
        <v>43804</v>
      </c>
      <c r="B232" s="197">
        <f>Données!B233/Données!B232-1</f>
        <v>0</v>
      </c>
      <c r="C232" s="197">
        <f>Données!C233/Données!C232-1</f>
        <v>-3.0509241921803376E-3</v>
      </c>
      <c r="D232" s="197">
        <f>Données!D233/Données!D232-1</f>
        <v>-3.0509241921803376E-3</v>
      </c>
      <c r="E232" s="197">
        <f>Données!E233/Données!E232-1</f>
        <v>0</v>
      </c>
      <c r="F232" s="197">
        <f>Données!F233/Données!F232-1</f>
        <v>-3.4204186720026009E-3</v>
      </c>
      <c r="H232" s="197">
        <f t="shared" si="9"/>
        <v>0</v>
      </c>
      <c r="I232" s="197">
        <f t="shared" si="10"/>
        <v>3.6949447982226324E-4</v>
      </c>
      <c r="J232" s="197">
        <f t="shared" si="11"/>
        <v>3.6949447982226324E-4</v>
      </c>
    </row>
    <row r="233" spans="1:10" x14ac:dyDescent="0.2">
      <c r="A233" s="212">
        <f>Données!A234</f>
        <v>43805</v>
      </c>
      <c r="B233" s="197">
        <f>Données!B234/Données!B233-1</f>
        <v>0</v>
      </c>
      <c r="C233" s="197">
        <f>Données!C234/Données!C233-1</f>
        <v>7.0376029670360385E-3</v>
      </c>
      <c r="D233" s="197">
        <f>Données!D234/Données!D233-1</f>
        <v>7.0376029670360385E-3</v>
      </c>
      <c r="E233" s="197">
        <f>Données!E234/Données!E233-1</f>
        <v>0</v>
      </c>
      <c r="F233" s="197">
        <f>Données!F234/Données!F233-1</f>
        <v>6.3530711236878812E-3</v>
      </c>
      <c r="H233" s="197">
        <f t="shared" si="9"/>
        <v>0</v>
      </c>
      <c r="I233" s="197">
        <f t="shared" si="10"/>
        <v>6.8453184334815731E-4</v>
      </c>
      <c r="J233" s="197">
        <f t="shared" si="11"/>
        <v>6.8453184334815731E-4</v>
      </c>
    </row>
    <row r="234" spans="1:10" x14ac:dyDescent="0.2">
      <c r="A234" s="212">
        <f>Données!A235</f>
        <v>43808</v>
      </c>
      <c r="B234" s="197">
        <f>Données!B235/Données!B234-1</f>
        <v>0</v>
      </c>
      <c r="C234" s="197">
        <f>Données!C235/Données!C234-1</f>
        <v>-3.4153472864577594E-3</v>
      </c>
      <c r="D234" s="197">
        <f>Données!D235/Données!D234-1</f>
        <v>-3.4153472864577594E-3</v>
      </c>
      <c r="E234" s="197">
        <f>Données!E235/Données!E234-1</f>
        <v>0</v>
      </c>
      <c r="F234" s="197">
        <f>Données!F235/Données!F234-1</f>
        <v>-3.1493989070663364E-3</v>
      </c>
      <c r="H234" s="197">
        <f t="shared" si="9"/>
        <v>0</v>
      </c>
      <c r="I234" s="197">
        <f t="shared" si="10"/>
        <v>-2.6594837939142302E-4</v>
      </c>
      <c r="J234" s="197">
        <f t="shared" si="11"/>
        <v>-2.6594837939142302E-4</v>
      </c>
    </row>
    <row r="235" spans="1:10" x14ac:dyDescent="0.2">
      <c r="A235" s="212">
        <f>Données!A236</f>
        <v>43809</v>
      </c>
      <c r="B235" s="197">
        <f>Données!B236/Données!B235-1</f>
        <v>0</v>
      </c>
      <c r="C235" s="197">
        <f>Données!C236/Données!C235-1</f>
        <v>2.5682946538996276E-4</v>
      </c>
      <c r="D235" s="197">
        <f>Données!D236/Données!D235-1</f>
        <v>2.5682946538996276E-4</v>
      </c>
      <c r="E235" s="197">
        <f>Données!E236/Données!E235-1</f>
        <v>0</v>
      </c>
      <c r="F235" s="197">
        <f>Données!F236/Données!F235-1</f>
        <v>1.4959712102902145E-4</v>
      </c>
      <c r="H235" s="197">
        <f t="shared" si="9"/>
        <v>0</v>
      </c>
      <c r="I235" s="197">
        <f t="shared" si="10"/>
        <v>1.0723234436094131E-4</v>
      </c>
      <c r="J235" s="197">
        <f t="shared" si="11"/>
        <v>1.0723234436094131E-4</v>
      </c>
    </row>
    <row r="236" spans="1:10" x14ac:dyDescent="0.2">
      <c r="A236" s="212">
        <f>Données!A237</f>
        <v>43810</v>
      </c>
      <c r="B236" s="197">
        <f>Données!B237/Données!B236-1</f>
        <v>0</v>
      </c>
      <c r="C236" s="197">
        <f>Données!C237/Données!C236-1</f>
        <v>1.8563366094290767E-3</v>
      </c>
      <c r="D236" s="197">
        <f>Données!D237/Données!D236-1</f>
        <v>1.8563366094290767E-3</v>
      </c>
      <c r="E236" s="197">
        <f>Données!E237/Données!E236-1</f>
        <v>0</v>
      </c>
      <c r="F236" s="197">
        <f>Données!F237/Données!F236-1</f>
        <v>1.6935279236927059E-3</v>
      </c>
      <c r="H236" s="197">
        <f t="shared" si="9"/>
        <v>0</v>
      </c>
      <c r="I236" s="197">
        <f t="shared" si="10"/>
        <v>1.6280868573637086E-4</v>
      </c>
      <c r="J236" s="197">
        <f t="shared" si="11"/>
        <v>1.6280868573637086E-4</v>
      </c>
    </row>
    <row r="237" spans="1:10" x14ac:dyDescent="0.2">
      <c r="A237" s="212">
        <f>Données!A238</f>
        <v>43811</v>
      </c>
      <c r="B237" s="197">
        <f>Données!B238/Données!B237-1</f>
        <v>0</v>
      </c>
      <c r="C237" s="197">
        <f>Données!C238/Données!C237-1</f>
        <v>1.0030405635561568E-3</v>
      </c>
      <c r="D237" s="197">
        <f>Données!D238/Données!D237-1</f>
        <v>1.0030405635561568E-3</v>
      </c>
      <c r="E237" s="197">
        <f>Données!E238/Données!E237-1</f>
        <v>0</v>
      </c>
      <c r="F237" s="197">
        <f>Données!F238/Données!F237-1</f>
        <v>-1.7978117564898533E-4</v>
      </c>
      <c r="H237" s="197">
        <f t="shared" si="9"/>
        <v>0</v>
      </c>
      <c r="I237" s="197">
        <f t="shared" si="10"/>
        <v>1.1828217392051421E-3</v>
      </c>
      <c r="J237" s="197">
        <f t="shared" si="11"/>
        <v>1.1828217392051421E-3</v>
      </c>
    </row>
    <row r="238" spans="1:10" x14ac:dyDescent="0.2">
      <c r="A238" s="212">
        <f>Données!A239</f>
        <v>43812</v>
      </c>
      <c r="B238" s="197">
        <f>Données!B239/Données!B238-1</f>
        <v>0</v>
      </c>
      <c r="C238" s="197">
        <f>Données!C239/Données!C238-1</f>
        <v>3.6966744625035464E-3</v>
      </c>
      <c r="D238" s="197">
        <f>Données!D239/Données!D238-1</f>
        <v>3.6966744625035464E-3</v>
      </c>
      <c r="E238" s="197">
        <f>Données!E239/Données!E238-1</f>
        <v>0</v>
      </c>
      <c r="F238" s="197">
        <f>Données!F239/Données!F238-1</f>
        <v>4.3584690735201104E-3</v>
      </c>
      <c r="H238" s="197">
        <f t="shared" si="9"/>
        <v>0</v>
      </c>
      <c r="I238" s="197">
        <f t="shared" si="10"/>
        <v>-6.6179461101656401E-4</v>
      </c>
      <c r="J238" s="197">
        <f t="shared" si="11"/>
        <v>-6.6179461101656401E-4</v>
      </c>
    </row>
    <row r="239" spans="1:10" x14ac:dyDescent="0.2">
      <c r="A239" s="212">
        <f>Données!A240</f>
        <v>43815</v>
      </c>
      <c r="B239" s="197">
        <f>Données!B240/Données!B239-1</f>
        <v>0</v>
      </c>
      <c r="C239" s="197">
        <f>Données!C240/Données!C239-1</f>
        <v>1.191446779783778E-3</v>
      </c>
      <c r="D239" s="197">
        <f>Données!D240/Données!D239-1</f>
        <v>1.191446779783778E-3</v>
      </c>
      <c r="E239" s="197">
        <f>Données!E240/Données!E239-1</f>
        <v>0</v>
      </c>
      <c r="F239" s="197">
        <f>Données!F240/Données!F239-1</f>
        <v>8.0873985757246025E-4</v>
      </c>
      <c r="H239" s="197">
        <f t="shared" si="9"/>
        <v>0</v>
      </c>
      <c r="I239" s="197">
        <f t="shared" si="10"/>
        <v>3.8270692221131775E-4</v>
      </c>
      <c r="J239" s="197">
        <f t="shared" si="11"/>
        <v>3.8270692221131775E-4</v>
      </c>
    </row>
    <row r="240" spans="1:10" x14ac:dyDescent="0.2">
      <c r="A240" s="212">
        <f>Données!A241</f>
        <v>43816</v>
      </c>
      <c r="B240" s="197">
        <f>Données!B241/Données!B240-1</f>
        <v>0</v>
      </c>
      <c r="C240" s="197">
        <f>Données!C241/Données!C240-1</f>
        <v>3.9549262393401285E-4</v>
      </c>
      <c r="D240" s="197">
        <f>Données!D241/Données!D240-1</f>
        <v>3.9549262393401285E-4</v>
      </c>
      <c r="E240" s="197">
        <f>Données!E241/Données!E240-1</f>
        <v>0</v>
      </c>
      <c r="F240" s="197">
        <f>Données!F241/Données!F240-1</f>
        <v>7.7253257322329461E-6</v>
      </c>
      <c r="H240" s="197">
        <f t="shared" si="9"/>
        <v>0</v>
      </c>
      <c r="I240" s="197">
        <f t="shared" si="10"/>
        <v>3.8776729820177991E-4</v>
      </c>
      <c r="J240" s="197">
        <f t="shared" si="11"/>
        <v>3.8776729820177991E-4</v>
      </c>
    </row>
    <row r="241" spans="1:10" x14ac:dyDescent="0.2">
      <c r="A241" s="212">
        <f>Données!A242</f>
        <v>43817</v>
      </c>
      <c r="B241" s="197">
        <f>Données!B242/Données!B241-1</f>
        <v>0</v>
      </c>
      <c r="C241" s="197">
        <f>Données!C242/Données!C241-1</f>
        <v>-2.2570999950798365E-3</v>
      </c>
      <c r="D241" s="197">
        <f>Données!D242/Données!D241-1</f>
        <v>-2.2570999950798365E-3</v>
      </c>
      <c r="E241" s="197">
        <f>Données!E242/Données!E241-1</f>
        <v>0</v>
      </c>
      <c r="F241" s="197">
        <f>Données!F242/Données!F241-1</f>
        <v>-2.5010909047771257E-3</v>
      </c>
      <c r="H241" s="197">
        <f t="shared" si="9"/>
        <v>0</v>
      </c>
      <c r="I241" s="197">
        <f t="shared" si="10"/>
        <v>2.439909096972892E-4</v>
      </c>
      <c r="J241" s="197">
        <f t="shared" si="11"/>
        <v>2.439909096972892E-4</v>
      </c>
    </row>
    <row r="242" spans="1:10" x14ac:dyDescent="0.2">
      <c r="A242" s="212">
        <f>Données!A243</f>
        <v>43818</v>
      </c>
      <c r="B242" s="197">
        <f>Données!B243/Données!B242-1</f>
        <v>0</v>
      </c>
      <c r="C242" s="197">
        <f>Données!C243/Données!C242-1</f>
        <v>2.5637147816719441E-3</v>
      </c>
      <c r="D242" s="197">
        <f>Données!D243/Données!D242-1</f>
        <v>2.5637147816719441E-3</v>
      </c>
      <c r="E242" s="197">
        <f>Données!E243/Données!E242-1</f>
        <v>0</v>
      </c>
      <c r="F242" s="197">
        <f>Données!F243/Données!F242-1</f>
        <v>2.5947794244454148E-3</v>
      </c>
      <c r="H242" s="197">
        <f t="shared" si="9"/>
        <v>0</v>
      </c>
      <c r="I242" s="197">
        <f t="shared" si="10"/>
        <v>-3.1064642773470652E-5</v>
      </c>
      <c r="J242" s="197">
        <f t="shared" si="11"/>
        <v>-3.1064642773470652E-5</v>
      </c>
    </row>
    <row r="243" spans="1:10" x14ac:dyDescent="0.2">
      <c r="A243" s="212">
        <f>Données!A244</f>
        <v>43819</v>
      </c>
      <c r="B243" s="197">
        <f>Données!B244/Données!B243-1</f>
        <v>0</v>
      </c>
      <c r="C243" s="197">
        <f>Données!C244/Données!C243-1</f>
        <v>3.9191549394104186E-3</v>
      </c>
      <c r="D243" s="197">
        <f>Données!D244/Données!D243-1</f>
        <v>3.9191549394104186E-3</v>
      </c>
      <c r="E243" s="197">
        <f>Données!E244/Données!E243-1</f>
        <v>0</v>
      </c>
      <c r="F243" s="197">
        <f>Données!F244/Données!F243-1</f>
        <v>3.7422342300021949E-3</v>
      </c>
      <c r="H243" s="197">
        <f t="shared" si="9"/>
        <v>0</v>
      </c>
      <c r="I243" s="197">
        <f t="shared" si="10"/>
        <v>1.7692070940822369E-4</v>
      </c>
      <c r="J243" s="197">
        <f t="shared" si="11"/>
        <v>1.7692070940822369E-4</v>
      </c>
    </row>
    <row r="244" spans="1:10" x14ac:dyDescent="0.2">
      <c r="A244" s="212">
        <f>Données!A245</f>
        <v>43822</v>
      </c>
      <c r="B244" s="197">
        <f>Données!B245/Données!B244-1</f>
        <v>0</v>
      </c>
      <c r="C244" s="197">
        <f>Données!C245/Données!C244-1</f>
        <v>7.398159547444827E-5</v>
      </c>
      <c r="D244" s="197">
        <f>Données!D245/Données!D244-1</f>
        <v>7.398159547444827E-5</v>
      </c>
      <c r="E244" s="197">
        <f>Données!E245/Données!E244-1</f>
        <v>0</v>
      </c>
      <c r="F244" s="197">
        <f>Données!F245/Données!F244-1</f>
        <v>-2.7121335488544673E-5</v>
      </c>
      <c r="H244" s="197">
        <f t="shared" si="9"/>
        <v>0</v>
      </c>
      <c r="I244" s="197">
        <f t="shared" si="10"/>
        <v>1.0110293096299294E-4</v>
      </c>
      <c r="J244" s="197">
        <f t="shared" si="11"/>
        <v>1.0110293096299294E-4</v>
      </c>
    </row>
    <row r="245" spans="1:10" x14ac:dyDescent="0.2">
      <c r="A245" s="212">
        <f>Données!A246</f>
        <v>43823</v>
      </c>
      <c r="B245" s="197">
        <f>Données!B246/Données!B245-1</f>
        <v>0</v>
      </c>
      <c r="C245" s="197">
        <f>Données!C246/Données!C245-1</f>
        <v>3.9011091905649664E-4</v>
      </c>
      <c r="D245" s="197">
        <f>Données!D246/Données!D245-1</f>
        <v>3.9011091905649664E-4</v>
      </c>
      <c r="E245" s="197">
        <f>Données!E246/Données!E245-1</f>
        <v>0</v>
      </c>
      <c r="F245" s="197">
        <f>Données!F246/Données!F245-1</f>
        <v>4.6520585070730647E-4</v>
      </c>
      <c r="H245" s="197">
        <f t="shared" si="9"/>
        <v>0</v>
      </c>
      <c r="I245" s="197">
        <f t="shared" si="10"/>
        <v>-7.5094931650809826E-5</v>
      </c>
      <c r="J245" s="197">
        <f t="shared" si="11"/>
        <v>-7.5094931650809826E-5</v>
      </c>
    </row>
    <row r="246" spans="1:10" x14ac:dyDescent="0.2">
      <c r="A246" s="212">
        <f>Données!A247</f>
        <v>43826</v>
      </c>
      <c r="B246" s="197">
        <f>Données!B247/Données!B246-1</f>
        <v>0</v>
      </c>
      <c r="C246" s="197">
        <f>Données!C247/Données!C246-1</f>
        <v>1.1076070336981658E-3</v>
      </c>
      <c r="D246" s="197">
        <f>Données!D247/Données!D246-1</f>
        <v>1.1076070336981658E-3</v>
      </c>
      <c r="E246" s="197">
        <f>Données!E247/Données!E246-1</f>
        <v>0</v>
      </c>
      <c r="F246" s="197">
        <f>Données!F247/Données!F246-1</f>
        <v>1.035092321790998E-3</v>
      </c>
      <c r="H246" s="197">
        <f t="shared" si="9"/>
        <v>0</v>
      </c>
      <c r="I246" s="197">
        <f t="shared" si="10"/>
        <v>7.251471190716785E-5</v>
      </c>
      <c r="J246" s="197">
        <f t="shared" si="11"/>
        <v>7.251471190716785E-5</v>
      </c>
    </row>
    <row r="247" spans="1:10" x14ac:dyDescent="0.2">
      <c r="A247" s="212">
        <f>Données!A248</f>
        <v>43829</v>
      </c>
      <c r="B247" s="197">
        <f>Données!B248/Données!B247-1</f>
        <v>0</v>
      </c>
      <c r="C247" s="197">
        <f>Données!C248/Données!C247-1</f>
        <v>-1.116439491749599E-2</v>
      </c>
      <c r="D247" s="197">
        <f>Données!D248/Données!D247-1</f>
        <v>-1.116439491749599E-2</v>
      </c>
      <c r="E247" s="197">
        <f>Données!E248/Données!E247-1</f>
        <v>0</v>
      </c>
      <c r="F247" s="197">
        <f>Données!F248/Données!F247-1</f>
        <v>-1.0070849681058425E-2</v>
      </c>
      <c r="H247" s="197">
        <f t="shared" si="9"/>
        <v>0</v>
      </c>
      <c r="I247" s="197">
        <f t="shared" si="10"/>
        <v>-1.0935452364375653E-3</v>
      </c>
      <c r="J247" s="197">
        <f t="shared" si="11"/>
        <v>-1.0935452364375653E-3</v>
      </c>
    </row>
    <row r="248" spans="1:10" x14ac:dyDescent="0.2">
      <c r="A248" s="212">
        <f>Données!A249</f>
        <v>43830</v>
      </c>
      <c r="B248" s="197">
        <f>Données!B249/Données!B248-1</f>
        <v>0</v>
      </c>
      <c r="C248" s="197">
        <f>Données!C249/Données!C248-1</f>
        <v>-2.2234701800468715E-3</v>
      </c>
      <c r="D248" s="197">
        <f>Données!D249/Données!D248-1</f>
        <v>-2.2234701800468715E-3</v>
      </c>
      <c r="E248" s="197">
        <f>Données!E249/Données!E248-1</f>
        <v>0</v>
      </c>
      <c r="F248" s="197">
        <f>Données!F249/Données!F248-1</f>
        <v>-2.2241570090298923E-3</v>
      </c>
      <c r="H248" s="197">
        <f t="shared" si="9"/>
        <v>0</v>
      </c>
      <c r="I248" s="197">
        <f t="shared" si="10"/>
        <v>6.868289830208596E-7</v>
      </c>
      <c r="J248" s="197">
        <f t="shared" si="11"/>
        <v>6.868289830208596E-7</v>
      </c>
    </row>
    <row r="249" spans="1:10" x14ac:dyDescent="0.2">
      <c r="A249" s="212">
        <f>Données!A250</f>
        <v>43832</v>
      </c>
      <c r="B249" s="197">
        <f>Données!B250/Données!B249-1</f>
        <v>0</v>
      </c>
      <c r="C249" s="197">
        <f>Données!C250/Données!C249-1</f>
        <v>5.9546871570594906E-3</v>
      </c>
      <c r="D249" s="197">
        <f>Données!D250/Données!D249-1</f>
        <v>5.9546871570594906E-3</v>
      </c>
      <c r="E249" s="197">
        <f>Données!E250/Données!E249-1</f>
        <v>0</v>
      </c>
      <c r="F249" s="197">
        <f>Données!F250/Données!F249-1</f>
        <v>5.4597849905764217E-3</v>
      </c>
      <c r="H249" s="197">
        <f t="shared" si="9"/>
        <v>0</v>
      </c>
      <c r="I249" s="197">
        <f t="shared" si="10"/>
        <v>4.9490216648306884E-4</v>
      </c>
      <c r="J249" s="197">
        <f t="shared" si="11"/>
        <v>4.9490216648306884E-4</v>
      </c>
    </row>
    <row r="250" spans="1:10" x14ac:dyDescent="0.2">
      <c r="A250" s="212">
        <f>Données!A251</f>
        <v>43833</v>
      </c>
      <c r="B250" s="197">
        <f>Données!B251/Données!B250-1</f>
        <v>0</v>
      </c>
      <c r="C250" s="197">
        <f>Données!C251/Données!C250-1</f>
        <v>-1.099531901245232E-4</v>
      </c>
      <c r="D250" s="197">
        <f>Données!D251/Données!D250-1</f>
        <v>-8.849645663633332E-5</v>
      </c>
      <c r="E250" s="197">
        <f>Données!E251/Données!E250-1</f>
        <v>0</v>
      </c>
      <c r="F250" s="197">
        <f>Données!F251/Données!F250-1</f>
        <v>5.361588648120641E-4</v>
      </c>
      <c r="H250" s="197">
        <f t="shared" si="9"/>
        <v>0</v>
      </c>
      <c r="I250" s="197">
        <f t="shared" si="10"/>
        <v>-6.461120549365873E-4</v>
      </c>
      <c r="J250" s="197">
        <f t="shared" si="11"/>
        <v>-6.2465532144839742E-4</v>
      </c>
    </row>
    <row r="251" spans="1:10" x14ac:dyDescent="0.2">
      <c r="A251" s="212">
        <f>Données!A252</f>
        <v>43836</v>
      </c>
      <c r="B251" s="197">
        <f>Données!B252/Données!B251-1</f>
        <v>-2.4053499999998618E-4</v>
      </c>
      <c r="C251" s="197">
        <f>Données!C252/Données!C251-1</f>
        <v>8.7708536075847832E-4</v>
      </c>
      <c r="D251" s="197">
        <f>Données!D252/Données!D251-1</f>
        <v>6.5899083975007322E-4</v>
      </c>
      <c r="E251" s="197">
        <f>Données!E252/Données!E251-1</f>
        <v>2.6344990000000124E-3</v>
      </c>
      <c r="F251" s="197">
        <f>Données!F252/Données!F251-1</f>
        <v>2.6344985039645774E-3</v>
      </c>
      <c r="H251" s="197">
        <f t="shared" si="9"/>
        <v>-2.8750339999999985E-3</v>
      </c>
      <c r="I251" s="197">
        <f t="shared" si="10"/>
        <v>-1.7574131432060991E-3</v>
      </c>
      <c r="J251" s="197">
        <f t="shared" si="11"/>
        <v>-1.9755076642145042E-3</v>
      </c>
    </row>
    <row r="252" spans="1:10" x14ac:dyDescent="0.2">
      <c r="A252" s="212">
        <f>Données!A253</f>
        <v>43837</v>
      </c>
      <c r="B252" s="197">
        <f>Données!B253/Données!B252-1</f>
        <v>-1.3629278318461058E-4</v>
      </c>
      <c r="C252" s="197">
        <f>Données!C253/Données!C252-1</f>
        <v>2.1375646170773699E-4</v>
      </c>
      <c r="D252" s="197">
        <f>Données!D253/Données!D252-1</f>
        <v>1.4550831475723669E-4</v>
      </c>
      <c r="E252" s="197">
        <f>Données!E253/Données!E252-1</f>
        <v>3.4726313561650457E-4</v>
      </c>
      <c r="F252" s="197">
        <f>Données!F253/Données!F252-1</f>
        <v>3.4726346217017756E-4</v>
      </c>
      <c r="H252" s="197">
        <f t="shared" si="9"/>
        <v>-4.8355591880111515E-4</v>
      </c>
      <c r="I252" s="197">
        <f t="shared" si="10"/>
        <v>-1.3350700046244057E-4</v>
      </c>
      <c r="J252" s="197">
        <f t="shared" si="11"/>
        <v>-2.0175514741294087E-4</v>
      </c>
    </row>
    <row r="253" spans="1:10" x14ac:dyDescent="0.2">
      <c r="A253" s="212">
        <f>Données!A254</f>
        <v>43838</v>
      </c>
      <c r="B253" s="197">
        <f>Données!B254/Données!B253-1</f>
        <v>-3.1811986597485298E-4</v>
      </c>
      <c r="C253" s="197">
        <f>Données!C254/Données!C253-1</f>
        <v>3.6471725213926831E-4</v>
      </c>
      <c r="D253" s="197">
        <f>Données!D254/Données!D253-1</f>
        <v>2.3162524521724848E-4</v>
      </c>
      <c r="E253" s="197">
        <f>Données!E254/Données!E253-1</f>
        <v>-6.5152670627788289E-5</v>
      </c>
      <c r="F253" s="197">
        <f>Données!F254/Données!F253-1</f>
        <v>-6.5152711061888802E-5</v>
      </c>
      <c r="H253" s="197">
        <f t="shared" si="9"/>
        <v>-2.5296719534706469E-4</v>
      </c>
      <c r="I253" s="197">
        <f t="shared" si="10"/>
        <v>4.2986996320115711E-4</v>
      </c>
      <c r="J253" s="197">
        <f t="shared" si="11"/>
        <v>2.9677795627913728E-4</v>
      </c>
    </row>
    <row r="254" spans="1:10" x14ac:dyDescent="0.2">
      <c r="A254" s="212">
        <f>Données!A255</f>
        <v>43839</v>
      </c>
      <c r="B254" s="197">
        <f>Données!B255/Données!B254-1</f>
        <v>2.9088710690743369E-3</v>
      </c>
      <c r="C254" s="197">
        <f>Données!C255/Données!C254-1</f>
        <v>3.5769977334725311E-3</v>
      </c>
      <c r="D254" s="197">
        <f>Données!D255/Données!D254-1</f>
        <v>3.4468437103549743E-3</v>
      </c>
      <c r="E254" s="197">
        <f>Données!E255/Données!E254-1</f>
        <v>3.7495104407059276E-3</v>
      </c>
      <c r="F254" s="197">
        <f>Données!F255/Données!F254-1</f>
        <v>3.7495100666515846E-3</v>
      </c>
      <c r="H254" s="197">
        <f t="shared" si="9"/>
        <v>-8.4063937163159075E-4</v>
      </c>
      <c r="I254" s="197">
        <f t="shared" si="10"/>
        <v>-1.7251233317905346E-4</v>
      </c>
      <c r="J254" s="197">
        <f t="shared" si="11"/>
        <v>-3.0266635629661032E-4</v>
      </c>
    </row>
    <row r="255" spans="1:10" x14ac:dyDescent="0.2">
      <c r="A255" s="212">
        <f>Données!A256</f>
        <v>43840</v>
      </c>
      <c r="B255" s="197">
        <f>Données!B256/Données!B255-1</f>
        <v>1.6517462464582522E-4</v>
      </c>
      <c r="C255" s="197">
        <f>Données!C256/Données!C255-1</f>
        <v>3.0668598306093919E-4</v>
      </c>
      <c r="D255" s="197">
        <f>Données!D256/Données!D255-1</f>
        <v>2.7913367066512151E-4</v>
      </c>
      <c r="E255" s="197">
        <f>Données!E256/Données!E255-1</f>
        <v>1.5742177219535414E-4</v>
      </c>
      <c r="F255" s="197">
        <f>Données!F256/Données!F255-1</f>
        <v>1.5742257432105333E-4</v>
      </c>
      <c r="H255" s="197">
        <f t="shared" si="9"/>
        <v>7.7528524504710816E-6</v>
      </c>
      <c r="I255" s="197">
        <f t="shared" si="10"/>
        <v>1.4926340873988586E-4</v>
      </c>
      <c r="J255" s="197">
        <f t="shared" si="11"/>
        <v>1.2171109634406818E-4</v>
      </c>
    </row>
    <row r="256" spans="1:10" x14ac:dyDescent="0.2">
      <c r="A256" s="212">
        <f>Données!A257</f>
        <v>43843</v>
      </c>
      <c r="B256" s="197">
        <f>Données!B257/Données!B256-1</f>
        <v>2.3967614719080377E-3</v>
      </c>
      <c r="C256" s="197">
        <f>Données!C257/Données!C256-1</f>
        <v>3.0786426207454198E-3</v>
      </c>
      <c r="D256" s="197">
        <f>Données!D257/Données!D256-1</f>
        <v>2.9458957968766519E-3</v>
      </c>
      <c r="E256" s="197">
        <f>Données!E257/Données!E256-1</f>
        <v>2.4308103677619375E-3</v>
      </c>
      <c r="F256" s="197">
        <f>Données!F257/Données!F256-1</f>
        <v>2.430810001172512E-3</v>
      </c>
      <c r="H256" s="197">
        <f t="shared" si="9"/>
        <v>-3.4048895853899808E-5</v>
      </c>
      <c r="I256" s="197">
        <f t="shared" si="10"/>
        <v>6.4783261957290783E-4</v>
      </c>
      <c r="J256" s="197">
        <f t="shared" si="11"/>
        <v>5.1508579570413993E-4</v>
      </c>
    </row>
    <row r="257" spans="1:10" x14ac:dyDescent="0.2">
      <c r="A257" s="212">
        <f>Données!A258</f>
        <v>43844</v>
      </c>
      <c r="B257" s="197">
        <f>Données!B258/Données!B257-1</f>
        <v>9.8852479710109797E-4</v>
      </c>
      <c r="C257" s="197">
        <f>Données!C258/Données!C257-1</f>
        <v>7.2775430379468098E-4</v>
      </c>
      <c r="D257" s="197">
        <f>Données!D258/Données!D257-1</f>
        <v>7.78493134858671E-4</v>
      </c>
      <c r="E257" s="197">
        <f>Données!E258/Données!E257-1</f>
        <v>9.8897170317857608E-4</v>
      </c>
      <c r="F257" s="197">
        <f>Données!F258/Données!F257-1</f>
        <v>9.8897104820916404E-4</v>
      </c>
      <c r="H257" s="197">
        <f t="shared" si="9"/>
        <v>-4.4690607747810418E-7</v>
      </c>
      <c r="I257" s="197">
        <f t="shared" si="10"/>
        <v>-2.6121674441448306E-4</v>
      </c>
      <c r="J257" s="197">
        <f t="shared" si="11"/>
        <v>-2.1047791335049304E-4</v>
      </c>
    </row>
    <row r="258" spans="1:10" x14ac:dyDescent="0.2">
      <c r="A258" s="212">
        <f>Données!A259</f>
        <v>43845</v>
      </c>
      <c r="B258" s="197">
        <f>Données!B259/Données!B258-1</f>
        <v>2.0469324347398565E-3</v>
      </c>
      <c r="C258" s="197">
        <f>Données!C259/Données!C258-1</f>
        <v>1.3343619258836537E-3</v>
      </c>
      <c r="D258" s="197">
        <f>Données!D259/Données!D258-1</f>
        <v>1.4730360401433717E-3</v>
      </c>
      <c r="E258" s="197">
        <f>Données!E259/Données!E258-1</f>
        <v>2.0483937574673483E-3</v>
      </c>
      <c r="F258" s="197">
        <f>Données!F259/Données!F258-1</f>
        <v>2.0483943651667946E-3</v>
      </c>
      <c r="H258" s="197">
        <f t="shared" si="9"/>
        <v>-1.4613227274917762E-6</v>
      </c>
      <c r="I258" s="197">
        <f t="shared" si="10"/>
        <v>-7.1403243928314097E-4</v>
      </c>
      <c r="J258" s="197">
        <f t="shared" si="11"/>
        <v>-5.7535832502342288E-4</v>
      </c>
    </row>
    <row r="259" spans="1:10" x14ac:dyDescent="0.2">
      <c r="A259" s="212">
        <f>Données!A260</f>
        <v>43846</v>
      </c>
      <c r="B259" s="197">
        <f>Données!B260/Données!B259-1</f>
        <v>1.1331253003259434E-3</v>
      </c>
      <c r="C259" s="197">
        <f>Données!C260/Données!C259-1</f>
        <v>2.4639603879867966E-3</v>
      </c>
      <c r="D259" s="197">
        <f>Données!D260/Données!D259-1</f>
        <v>2.2048163388794784E-3</v>
      </c>
      <c r="E259" s="197">
        <f>Données!E260/Données!E259-1</f>
        <v>1.1643695365159967E-3</v>
      </c>
      <c r="F259" s="197">
        <f>Données!F260/Données!F259-1</f>
        <v>1.1643698101200251E-3</v>
      </c>
      <c r="H259" s="197">
        <f t="shared" ref="H259:H322" si="12">B259-E259</f>
        <v>-3.1244236190053343E-5</v>
      </c>
      <c r="I259" s="197">
        <f t="shared" ref="I259:I322" si="13">C259-F259</f>
        <v>1.2995905778667716E-3</v>
      </c>
      <c r="J259" s="197">
        <f t="shared" ref="J259:J322" si="14">D259-F259</f>
        <v>1.0404465287594533E-3</v>
      </c>
    </row>
    <row r="260" spans="1:10" x14ac:dyDescent="0.2">
      <c r="A260" s="212">
        <f>Données!A261</f>
        <v>43847</v>
      </c>
      <c r="B260" s="197">
        <f>Données!B261/Données!B260-1</f>
        <v>1.8454389295470275E-3</v>
      </c>
      <c r="C260" s="197">
        <f>Données!C261/Données!C260-1</f>
        <v>2.6035431894078087E-3</v>
      </c>
      <c r="D260" s="197">
        <f>Données!D261/Données!D260-1</f>
        <v>2.4560802157822526E-3</v>
      </c>
      <c r="E260" s="197">
        <f>Données!E261/Données!E260-1</f>
        <v>1.8574565405653498E-3</v>
      </c>
      <c r="F260" s="197">
        <f>Données!F261/Données!F260-1</f>
        <v>1.8574562828599372E-3</v>
      </c>
      <c r="H260" s="197">
        <f t="shared" si="12"/>
        <v>-1.2017611018322327E-5</v>
      </c>
      <c r="I260" s="197">
        <f t="shared" si="13"/>
        <v>7.4608690654787146E-4</v>
      </c>
      <c r="J260" s="197">
        <f t="shared" si="14"/>
        <v>5.986239329223153E-4</v>
      </c>
    </row>
    <row r="261" spans="1:10" x14ac:dyDescent="0.2">
      <c r="A261" s="212">
        <f>Données!A262</f>
        <v>43850</v>
      </c>
      <c r="B261" s="197">
        <f>Données!B262/Données!B261-1</f>
        <v>6.0747734210964133E-4</v>
      </c>
      <c r="C261" s="197">
        <f>Données!C262/Données!C261-1</f>
        <v>9.7099011607593155E-4</v>
      </c>
      <c r="D261" s="197">
        <f>Données!D262/Données!D261-1</f>
        <v>9.0032442792509215E-4</v>
      </c>
      <c r="E261" s="197">
        <f>Données!E262/Données!E261-1</f>
        <v>6.1008498764691943E-4</v>
      </c>
      <c r="F261" s="197">
        <f>Données!F262/Données!F261-1</f>
        <v>6.1008549966201642E-4</v>
      </c>
      <c r="H261" s="197">
        <f t="shared" si="12"/>
        <v>-2.6076455372781027E-6</v>
      </c>
      <c r="I261" s="197">
        <f t="shared" si="13"/>
        <v>3.6090461641391514E-4</v>
      </c>
      <c r="J261" s="197">
        <f t="shared" si="14"/>
        <v>2.9023892826307574E-4</v>
      </c>
    </row>
    <row r="262" spans="1:10" x14ac:dyDescent="0.2">
      <c r="A262" s="212">
        <f>Données!A263</f>
        <v>43851</v>
      </c>
      <c r="B262" s="197">
        <f>Données!B263/Données!B262-1</f>
        <v>4.329823028395019E-4</v>
      </c>
      <c r="C262" s="197">
        <f>Données!C263/Données!C262-1</f>
        <v>-1.1761012772874002E-3</v>
      </c>
      <c r="D262" s="197">
        <f>Données!D263/Données!D262-1</f>
        <v>-8.6339200581064812E-4</v>
      </c>
      <c r="E262" s="197">
        <f>Données!E263/Données!E262-1</f>
        <v>4.2970492128580062E-4</v>
      </c>
      <c r="F262" s="197">
        <f>Données!F263/Données!F262-1</f>
        <v>4.2970430712907515E-4</v>
      </c>
      <c r="H262" s="197">
        <f t="shared" si="12"/>
        <v>3.2773815537012752E-6</v>
      </c>
      <c r="I262" s="197">
        <f t="shared" si="13"/>
        <v>-1.6058055844164754E-3</v>
      </c>
      <c r="J262" s="197">
        <f t="shared" si="14"/>
        <v>-1.2930963129397233E-3</v>
      </c>
    </row>
    <row r="263" spans="1:10" x14ac:dyDescent="0.2">
      <c r="A263" s="212">
        <f>Données!A264</f>
        <v>43852</v>
      </c>
      <c r="B263" s="197">
        <f>Données!B264/Données!B263-1</f>
        <v>3.5725295719595263E-3</v>
      </c>
      <c r="C263" s="197">
        <f>Données!C264/Données!C263-1</f>
        <v>3.6216327738298748E-3</v>
      </c>
      <c r="D263" s="197">
        <f>Données!D264/Données!D263-1</f>
        <v>3.6120772273304791E-3</v>
      </c>
      <c r="E263" s="197">
        <f>Données!E264/Données!E263-1</f>
        <v>3.6018560803527944E-3</v>
      </c>
      <c r="F263" s="197">
        <f>Données!F264/Données!F263-1</f>
        <v>3.6018560902844055E-3</v>
      </c>
      <c r="H263" s="197">
        <f t="shared" si="12"/>
        <v>-2.9326508393268114E-5</v>
      </c>
      <c r="I263" s="197">
        <f t="shared" si="13"/>
        <v>1.9776683545469353E-5</v>
      </c>
      <c r="J263" s="197">
        <f t="shared" si="14"/>
        <v>1.0221137046073636E-5</v>
      </c>
    </row>
    <row r="264" spans="1:10" x14ac:dyDescent="0.2">
      <c r="A264" s="212">
        <f>Données!A265</f>
        <v>43853</v>
      </c>
      <c r="B264" s="197">
        <f>Données!B265/Données!B264-1</f>
        <v>2.0009787168981941E-3</v>
      </c>
      <c r="C264" s="197">
        <f>Données!C265/Données!C264-1</f>
        <v>1.0607055685296629E-3</v>
      </c>
      <c r="D264" s="197">
        <f>Données!D265/Données!D264-1</f>
        <v>1.2436678802234535E-3</v>
      </c>
      <c r="E264" s="197">
        <f>Données!E265/Données!E264-1</f>
        <v>1.9956468621555867E-3</v>
      </c>
      <c r="F264" s="197">
        <f>Données!F265/Données!F264-1</f>
        <v>1.9956470405226856E-3</v>
      </c>
      <c r="H264" s="197">
        <f t="shared" si="12"/>
        <v>5.3318547426073337E-6</v>
      </c>
      <c r="I264" s="197">
        <f t="shared" si="13"/>
        <v>-9.3494147199302269E-4</v>
      </c>
      <c r="J264" s="197">
        <f t="shared" si="14"/>
        <v>-7.5197916029923206E-4</v>
      </c>
    </row>
    <row r="265" spans="1:10" x14ac:dyDescent="0.2">
      <c r="A265" s="212">
        <f>Données!A266</f>
        <v>43854</v>
      </c>
      <c r="B265" s="197">
        <f>Données!B266/Données!B265-1</f>
        <v>1.5429443853398617E-4</v>
      </c>
      <c r="C265" s="197">
        <f>Données!C266/Données!C265-1</f>
        <v>-1.6877011850950918E-3</v>
      </c>
      <c r="D265" s="197">
        <f>Données!D266/Données!D265-1</f>
        <v>-1.3290074827347897E-3</v>
      </c>
      <c r="E265" s="197">
        <f>Données!E266/Données!E265-1</f>
        <v>1.2469015517790893E-4</v>
      </c>
      <c r="F265" s="197">
        <f>Données!F266/Données!F265-1</f>
        <v>1.2469026010331064E-4</v>
      </c>
      <c r="H265" s="197">
        <f t="shared" si="12"/>
        <v>2.9604283356077232E-5</v>
      </c>
      <c r="I265" s="197">
        <f t="shared" si="13"/>
        <v>-1.8123914451984025E-3</v>
      </c>
      <c r="J265" s="197">
        <f t="shared" si="14"/>
        <v>-1.4536977428381004E-3</v>
      </c>
    </row>
    <row r="266" spans="1:10" x14ac:dyDescent="0.2">
      <c r="A266" s="212">
        <f>Données!A267</f>
        <v>43857</v>
      </c>
      <c r="B266" s="197">
        <f>Données!B267/Données!B266-1</f>
        <v>-3.9574839758378388E-3</v>
      </c>
      <c r="C266" s="197">
        <f>Données!C267/Données!C266-1</f>
        <v>-6.7166629731109095E-3</v>
      </c>
      <c r="D266" s="197">
        <f>Données!D267/Données!D266-1</f>
        <v>-6.1785662155318111E-3</v>
      </c>
      <c r="E266" s="197">
        <f>Données!E267/Données!E266-1</f>
        <v>-4.0726360883510671E-3</v>
      </c>
      <c r="F266" s="197">
        <f>Données!F267/Données!F266-1</f>
        <v>-4.0726367909892369E-3</v>
      </c>
      <c r="H266" s="197">
        <f t="shared" si="12"/>
        <v>1.1515211251322821E-4</v>
      </c>
      <c r="I266" s="197">
        <f t="shared" si="13"/>
        <v>-2.6440261821216726E-3</v>
      </c>
      <c r="J266" s="197">
        <f t="shared" si="14"/>
        <v>-2.1059294245425741E-3</v>
      </c>
    </row>
    <row r="267" spans="1:10" x14ac:dyDescent="0.2">
      <c r="A267" s="212">
        <f>Données!A268</f>
        <v>43858</v>
      </c>
      <c r="B267" s="197">
        <f>Données!B268/Données!B267-1</f>
        <v>-1.0225276151635265E-3</v>
      </c>
      <c r="C267" s="197">
        <f>Données!C268/Données!C267-1</f>
        <v>2.116518549919455E-3</v>
      </c>
      <c r="D267" s="197">
        <f>Données!D268/Données!D267-1</f>
        <v>1.5029724649551213E-3</v>
      </c>
      <c r="E267" s="197">
        <f>Données!E268/Données!E267-1</f>
        <v>-9.1060399721476504E-4</v>
      </c>
      <c r="F267" s="197">
        <f>Données!F268/Données!F267-1</f>
        <v>-9.106034258010709E-4</v>
      </c>
      <c r="H267" s="197">
        <f t="shared" si="12"/>
        <v>-1.1192361794876149E-4</v>
      </c>
      <c r="I267" s="197">
        <f t="shared" si="13"/>
        <v>3.0271219757205259E-3</v>
      </c>
      <c r="J267" s="197">
        <f t="shared" si="14"/>
        <v>2.4135758907561922E-3</v>
      </c>
    </row>
    <row r="268" spans="1:10" x14ac:dyDescent="0.2">
      <c r="A268" s="212">
        <f>Données!A269</f>
        <v>43859</v>
      </c>
      <c r="B268" s="197">
        <f>Données!B269/Données!B268-1</f>
        <v>3.849389695212535E-3</v>
      </c>
      <c r="C268" s="197">
        <f>Données!C269/Données!C268-1</f>
        <v>2.1506436742555479E-3</v>
      </c>
      <c r="D268" s="197">
        <f>Données!D269/Données!D268-1</f>
        <v>2.4818365905276973E-3</v>
      </c>
      <c r="E268" s="197">
        <f>Données!E269/Données!E268-1</f>
        <v>3.8609800467332978E-3</v>
      </c>
      <c r="F268" s="197">
        <f>Données!F269/Données!F268-1</f>
        <v>3.8609795928274959E-3</v>
      </c>
      <c r="H268" s="197">
        <f t="shared" si="12"/>
        <v>-1.1590351520762709E-5</v>
      </c>
      <c r="I268" s="197">
        <f t="shared" si="13"/>
        <v>-1.710335918571948E-3</v>
      </c>
      <c r="J268" s="197">
        <f t="shared" si="14"/>
        <v>-1.3791430022997986E-3</v>
      </c>
    </row>
    <row r="269" spans="1:10" x14ac:dyDescent="0.2">
      <c r="A269" s="212">
        <f>Données!A270</f>
        <v>43860</v>
      </c>
      <c r="B269" s="197">
        <f>Données!B270/Données!B269-1</f>
        <v>-5.4892837941078465E-4</v>
      </c>
      <c r="C269" s="197">
        <f>Données!C270/Données!C269-1</f>
        <v>-4.2371707197452757E-4</v>
      </c>
      <c r="D269" s="197">
        <f>Données!D270/Données!D269-1</f>
        <v>-4.4816175262540892E-4</v>
      </c>
      <c r="E269" s="197">
        <f>Données!E270/Données!E269-1</f>
        <v>-5.7269984427266163E-4</v>
      </c>
      <c r="F269" s="197">
        <f>Données!F270/Données!F269-1</f>
        <v>-5.7269944185500687E-4</v>
      </c>
      <c r="H269" s="197">
        <f t="shared" si="12"/>
        <v>2.3771464861876979E-5</v>
      </c>
      <c r="I269" s="197">
        <f t="shared" si="13"/>
        <v>1.489823698804793E-4</v>
      </c>
      <c r="J269" s="197">
        <f t="shared" si="14"/>
        <v>1.2453768922959796E-4</v>
      </c>
    </row>
    <row r="270" spans="1:10" x14ac:dyDescent="0.2">
      <c r="A270" s="212">
        <f>Données!A271</f>
        <v>43861</v>
      </c>
      <c r="B270" s="197">
        <f>Données!B271/Données!B270-1</f>
        <v>-3.0579504785709366E-3</v>
      </c>
      <c r="C270" s="197">
        <f>Données!C271/Données!C270-1</f>
        <v>-4.6435000948107374E-3</v>
      </c>
      <c r="D270" s="197">
        <f>Données!D271/Données!D270-1</f>
        <v>-4.3339854627564289E-3</v>
      </c>
      <c r="E270" s="197">
        <f>Données!E271/Données!E270-1</f>
        <v>-3.1747304859486292E-3</v>
      </c>
      <c r="F270" s="197">
        <f>Données!F271/Données!F270-1</f>
        <v>-3.1747305262315173E-3</v>
      </c>
      <c r="H270" s="197">
        <f t="shared" si="12"/>
        <v>1.1678000737769256E-4</v>
      </c>
      <c r="I270" s="197">
        <f t="shared" si="13"/>
        <v>-1.4687695685792201E-3</v>
      </c>
      <c r="J270" s="197">
        <f t="shared" si="14"/>
        <v>-1.1592549365249116E-3</v>
      </c>
    </row>
    <row r="271" spans="1:10" x14ac:dyDescent="0.2">
      <c r="A271" s="212">
        <f>Données!A272</f>
        <v>43864</v>
      </c>
      <c r="B271" s="197">
        <f>Données!B272/Données!B271-1</f>
        <v>4.0330695829990937E-3</v>
      </c>
      <c r="C271" s="197">
        <f>Données!C272/Données!C271-1</f>
        <v>4.4696830754651362E-3</v>
      </c>
      <c r="D271" s="197">
        <f>Données!D272/Données!D271-1</f>
        <v>4.3843424727165736E-3</v>
      </c>
      <c r="E271" s="197">
        <f>Données!E272/Données!E271-1</f>
        <v>4.1303246700907792E-3</v>
      </c>
      <c r="F271" s="197">
        <f>Données!F272/Données!F271-1</f>
        <v>4.1303245791111109E-3</v>
      </c>
      <c r="H271" s="197">
        <f t="shared" si="12"/>
        <v>-9.725508709168551E-5</v>
      </c>
      <c r="I271" s="197">
        <f t="shared" si="13"/>
        <v>3.3935849635402526E-4</v>
      </c>
      <c r="J271" s="197">
        <f t="shared" si="14"/>
        <v>2.5401789360546267E-4</v>
      </c>
    </row>
    <row r="272" spans="1:10" x14ac:dyDescent="0.2">
      <c r="A272" s="212">
        <f>Données!A273</f>
        <v>43865</v>
      </c>
      <c r="B272" s="197">
        <f>Données!B273/Données!B272-1</f>
        <v>3.3259182738587523E-3</v>
      </c>
      <c r="C272" s="197">
        <f>Données!C273/Données!C272-1</f>
        <v>5.6802982915544753E-3</v>
      </c>
      <c r="D272" s="197">
        <f>Données!D273/Données!D272-1</f>
        <v>5.2202723851000332E-3</v>
      </c>
      <c r="E272" s="197">
        <f>Données!E273/Données!E272-1</f>
        <v>3.5051446506990658E-3</v>
      </c>
      <c r="F272" s="197">
        <f>Données!F273/Données!F272-1</f>
        <v>3.5051445650768898E-3</v>
      </c>
      <c r="H272" s="197">
        <f t="shared" si="12"/>
        <v>-1.7922637684031351E-4</v>
      </c>
      <c r="I272" s="197">
        <f t="shared" si="13"/>
        <v>2.1751537264775855E-3</v>
      </c>
      <c r="J272" s="197">
        <f t="shared" si="14"/>
        <v>1.7151278200231435E-3</v>
      </c>
    </row>
    <row r="273" spans="1:10" x14ac:dyDescent="0.2">
      <c r="A273" s="212">
        <f>Données!A274</f>
        <v>43866</v>
      </c>
      <c r="B273" s="197">
        <f>Données!B274/Données!B273-1</f>
        <v>1.6429610740216205E-3</v>
      </c>
      <c r="C273" s="197">
        <f>Données!C274/Données!C273-1</f>
        <v>3.5016714029001417E-3</v>
      </c>
      <c r="D273" s="197">
        <f>Données!D274/Données!D273-1</f>
        <v>3.1391794914621407E-3</v>
      </c>
      <c r="E273" s="197">
        <f>Données!E274/Données!E273-1</f>
        <v>1.7033344471630851E-3</v>
      </c>
      <c r="F273" s="197">
        <f>Données!F274/Données!F273-1</f>
        <v>1.7033346674113492E-3</v>
      </c>
      <c r="H273" s="197">
        <f t="shared" si="12"/>
        <v>-6.0373373141464626E-5</v>
      </c>
      <c r="I273" s="197">
        <f t="shared" si="13"/>
        <v>1.7983367354887925E-3</v>
      </c>
      <c r="J273" s="197">
        <f t="shared" si="14"/>
        <v>1.4358448240507915E-3</v>
      </c>
    </row>
    <row r="274" spans="1:10" x14ac:dyDescent="0.2">
      <c r="A274" s="212">
        <f>Données!A275</f>
        <v>43867</v>
      </c>
      <c r="B274" s="197">
        <f>Données!B275/Données!B274-1</f>
        <v>2.7269929162909712E-3</v>
      </c>
      <c r="C274" s="197">
        <f>Données!C275/Données!C274-1</f>
        <v>2.612248069830736E-3</v>
      </c>
      <c r="D274" s="197">
        <f>Données!D275/Données!D274-1</f>
        <v>2.634593025789389E-3</v>
      </c>
      <c r="E274" s="197">
        <f>Données!E275/Données!E274-1</f>
        <v>2.7357624930983704E-3</v>
      </c>
      <c r="F274" s="197">
        <f>Données!F275/Données!F274-1</f>
        <v>2.7357625626374116E-3</v>
      </c>
      <c r="H274" s="197">
        <f t="shared" si="12"/>
        <v>-8.7695768073992042E-6</v>
      </c>
      <c r="I274" s="197">
        <f t="shared" si="13"/>
        <v>-1.2351449280667559E-4</v>
      </c>
      <c r="J274" s="197">
        <f t="shared" si="14"/>
        <v>-1.0116953684802255E-4</v>
      </c>
    </row>
    <row r="275" spans="1:10" x14ac:dyDescent="0.2">
      <c r="A275" s="212">
        <f>Données!A276</f>
        <v>43868</v>
      </c>
      <c r="B275" s="197">
        <f>Données!B276/Données!B275-1</f>
        <v>-4.0496028337377865E-4</v>
      </c>
      <c r="C275" s="197">
        <f>Données!C276/Données!C275-1</f>
        <v>-1.8061092789373179E-3</v>
      </c>
      <c r="D275" s="197">
        <f>Données!D276/Données!D275-1</f>
        <v>-1.5332349382112254E-3</v>
      </c>
      <c r="E275" s="197">
        <f>Données!E276/Données!E275-1</f>
        <v>-4.3036477111257909E-4</v>
      </c>
      <c r="F275" s="197">
        <f>Données!F276/Données!F275-1</f>
        <v>-4.303650556607419E-4</v>
      </c>
      <c r="H275" s="197">
        <f t="shared" si="12"/>
        <v>2.5404487738800441E-5</v>
      </c>
      <c r="I275" s="197">
        <f t="shared" si="13"/>
        <v>-1.375744223276576E-3</v>
      </c>
      <c r="J275" s="197">
        <f t="shared" si="14"/>
        <v>-1.1028698825504835E-3</v>
      </c>
    </row>
    <row r="276" spans="1:10" x14ac:dyDescent="0.2">
      <c r="A276" s="212">
        <f>Données!A277</f>
        <v>43871</v>
      </c>
      <c r="B276" s="197">
        <f>Données!B277/Données!B276-1</f>
        <v>3.7505337818277695E-3</v>
      </c>
      <c r="C276" s="197">
        <f>Données!C277/Données!C276-1</f>
        <v>4.2569500173121888E-3</v>
      </c>
      <c r="D276" s="197">
        <f>Données!D277/Données!D276-1</f>
        <v>4.1582137474320824E-3</v>
      </c>
      <c r="E276" s="197">
        <f>Données!E277/Données!E276-1</f>
        <v>3.7847377698336793E-3</v>
      </c>
      <c r="F276" s="197">
        <f>Données!F277/Données!F276-1</f>
        <v>3.7847384105835769E-3</v>
      </c>
      <c r="H276" s="197">
        <f t="shared" si="12"/>
        <v>-3.4203988005909736E-5</v>
      </c>
      <c r="I276" s="197">
        <f t="shared" si="13"/>
        <v>4.7221160672861195E-4</v>
      </c>
      <c r="J276" s="197">
        <f t="shared" si="14"/>
        <v>3.7347533684850553E-4</v>
      </c>
    </row>
    <row r="277" spans="1:10" x14ac:dyDescent="0.2">
      <c r="A277" s="212">
        <f>Données!A278</f>
        <v>43872</v>
      </c>
      <c r="B277" s="197">
        <f>Données!B278/Données!B277-1</f>
        <v>-1.1884240807243929E-3</v>
      </c>
      <c r="C277" s="197">
        <f>Données!C278/Données!C277-1</f>
        <v>-1.3768374136624573E-4</v>
      </c>
      <c r="D277" s="197">
        <f>Données!D278/Données!D277-1</f>
        <v>-3.4246393643655448E-4</v>
      </c>
      <c r="E277" s="197">
        <f>Données!E278/Données!E277-1</f>
        <v>-1.1614721298072173E-3</v>
      </c>
      <c r="F277" s="197">
        <f>Données!F278/Données!F277-1</f>
        <v>-1.1614723916690828E-3</v>
      </c>
      <c r="H277" s="197">
        <f t="shared" si="12"/>
        <v>-2.6951950917175616E-5</v>
      </c>
      <c r="I277" s="197">
        <f t="shared" si="13"/>
        <v>1.0237886503028371E-3</v>
      </c>
      <c r="J277" s="197">
        <f t="shared" si="14"/>
        <v>8.190084552325283E-4</v>
      </c>
    </row>
    <row r="278" spans="1:10" x14ac:dyDescent="0.2">
      <c r="A278" s="212">
        <f>Données!A279</f>
        <v>43873</v>
      </c>
      <c r="B278" s="197">
        <f>Données!B279/Données!B278-1</f>
        <v>-3.3106235753810331E-5</v>
      </c>
      <c r="C278" s="197">
        <f>Données!C279/Données!C278-1</f>
        <v>1.449487921587167E-3</v>
      </c>
      <c r="D278" s="197">
        <f>Données!D279/Données!D278-1</f>
        <v>1.1607873232284405E-3</v>
      </c>
      <c r="E278" s="197">
        <f>Données!E279/Données!E278-1</f>
        <v>-2.304497932437144E-5</v>
      </c>
      <c r="F278" s="197">
        <f>Données!F279/Données!F278-1</f>
        <v>-2.3045256681286652E-5</v>
      </c>
      <c r="H278" s="197">
        <f t="shared" si="12"/>
        <v>-1.0061256429438892E-5</v>
      </c>
      <c r="I278" s="197">
        <f t="shared" si="13"/>
        <v>1.4725331782684536E-3</v>
      </c>
      <c r="J278" s="197">
        <f t="shared" si="14"/>
        <v>1.1838325799097271E-3</v>
      </c>
    </row>
    <row r="279" spans="1:10" x14ac:dyDescent="0.2">
      <c r="A279" s="212">
        <f>Données!A280</f>
        <v>43874</v>
      </c>
      <c r="B279" s="197">
        <f>Données!B280/Données!B279-1</f>
        <v>-1.2084176111705203E-3</v>
      </c>
      <c r="C279" s="197">
        <f>Données!C280/Données!C279-1</f>
        <v>-1.4853612882166356E-3</v>
      </c>
      <c r="D279" s="197">
        <f>Données!D280/Données!D279-1</f>
        <v>-1.4314972711486629E-3</v>
      </c>
      <c r="E279" s="197">
        <f>Données!E280/Données!E279-1</f>
        <v>-1.2319269291487522E-3</v>
      </c>
      <c r="F279" s="197">
        <f>Données!F280/Données!F279-1</f>
        <v>-1.2319276034967741E-3</v>
      </c>
      <c r="H279" s="197">
        <f t="shared" si="12"/>
        <v>2.3509317978231969E-5</v>
      </c>
      <c r="I279" s="197">
        <f t="shared" si="13"/>
        <v>-2.534336847198615E-4</v>
      </c>
      <c r="J279" s="197">
        <f t="shared" si="14"/>
        <v>-1.9956966765188877E-4</v>
      </c>
    </row>
    <row r="280" spans="1:10" x14ac:dyDescent="0.2">
      <c r="A280" s="212">
        <f>Données!A281</f>
        <v>43875</v>
      </c>
      <c r="B280" s="197">
        <f>Données!B281/Données!B280-1</f>
        <v>1.4615073206176721E-3</v>
      </c>
      <c r="C280" s="197">
        <f>Données!C281/Données!C280-1</f>
        <v>8.077207374956874E-4</v>
      </c>
      <c r="D280" s="197">
        <f>Données!D281/Données!D280-1</f>
        <v>9.3490667019491269E-4</v>
      </c>
      <c r="E280" s="197">
        <f>Données!E281/Données!E280-1</f>
        <v>1.4570734419392384E-3</v>
      </c>
      <c r="F280" s="197">
        <f>Données!F281/Données!F280-1</f>
        <v>1.4570740809225491E-3</v>
      </c>
      <c r="H280" s="197">
        <f t="shared" si="12"/>
        <v>4.4338786784337003E-6</v>
      </c>
      <c r="I280" s="197">
        <f t="shared" si="13"/>
        <v>-6.4935334342686168E-4</v>
      </c>
      <c r="J280" s="197">
        <f t="shared" si="14"/>
        <v>-5.2216741072763639E-4</v>
      </c>
    </row>
    <row r="281" spans="1:10" x14ac:dyDescent="0.2">
      <c r="A281" s="212">
        <f>Données!A282</f>
        <v>43879</v>
      </c>
      <c r="B281" s="197">
        <f>Données!B282/Données!B281-1</f>
        <v>4.7594434052422585E-4</v>
      </c>
      <c r="C281" s="197">
        <f>Données!C282/Données!C281-1</f>
        <v>3.1261126046033816E-4</v>
      </c>
      <c r="D281" s="197">
        <f>Données!D282/Données!D281-1</f>
        <v>3.4440246530431651E-4</v>
      </c>
      <c r="E281" s="197">
        <f>Données!E282/Données!E281-1</f>
        <v>4.6565952099109076E-4</v>
      </c>
      <c r="F281" s="197">
        <f>Données!F282/Données!F281-1</f>
        <v>4.6566008850268403E-4</v>
      </c>
      <c r="H281" s="197">
        <f t="shared" si="12"/>
        <v>1.0284819533135092E-5</v>
      </c>
      <c r="I281" s="197">
        <f t="shared" si="13"/>
        <v>-1.5304882804234587E-4</v>
      </c>
      <c r="J281" s="197">
        <f t="shared" si="14"/>
        <v>-1.2125762319836753E-4</v>
      </c>
    </row>
    <row r="282" spans="1:10" x14ac:dyDescent="0.2">
      <c r="A282" s="212">
        <f>Données!A283</f>
        <v>43880</v>
      </c>
      <c r="B282" s="197">
        <f>Données!B283/Données!B282-1</f>
        <v>1.1951816887072475E-3</v>
      </c>
      <c r="C282" s="197">
        <f>Données!C283/Données!C282-1</f>
        <v>1.3055580305769698E-3</v>
      </c>
      <c r="D282" s="197">
        <f>Données!D283/Données!D282-1</f>
        <v>1.284071817027721E-3</v>
      </c>
      <c r="E282" s="197">
        <f>Données!E283/Données!E282-1</f>
        <v>1.2055881133681279E-3</v>
      </c>
      <c r="F282" s="197">
        <f>Données!F283/Données!F282-1</f>
        <v>1.2055884598374256E-3</v>
      </c>
      <c r="H282" s="197">
        <f t="shared" si="12"/>
        <v>-1.0406424660880376E-5</v>
      </c>
      <c r="I282" s="197">
        <f t="shared" si="13"/>
        <v>9.9969570739544267E-5</v>
      </c>
      <c r="J282" s="197">
        <f t="shared" si="14"/>
        <v>7.8483357190295422E-5</v>
      </c>
    </row>
    <row r="283" spans="1:10" x14ac:dyDescent="0.2">
      <c r="A283" s="212">
        <f>Données!A284</f>
        <v>43881</v>
      </c>
      <c r="B283" s="197">
        <f>Données!B284/Données!B283-1</f>
        <v>3.8793390842806197E-4</v>
      </c>
      <c r="C283" s="197">
        <f>Données!C284/Données!C283-1</f>
        <v>-5.9444920189499761E-5</v>
      </c>
      <c r="D283" s="197">
        <f>Données!D284/Données!D283-1</f>
        <v>2.7636761255056541E-5</v>
      </c>
      <c r="E283" s="197">
        <f>Données!E284/Données!E283-1</f>
        <v>3.5476431205139214E-4</v>
      </c>
      <c r="F283" s="197">
        <f>Données!F284/Données!F283-1</f>
        <v>3.547636611131999E-4</v>
      </c>
      <c r="H283" s="197">
        <f t="shared" si="12"/>
        <v>3.316959637666983E-5</v>
      </c>
      <c r="I283" s="197">
        <f t="shared" si="13"/>
        <v>-4.1420858130269966E-4</v>
      </c>
      <c r="J283" s="197">
        <f t="shared" si="14"/>
        <v>-3.2712689985814336E-4</v>
      </c>
    </row>
    <row r="284" spans="1:10" x14ac:dyDescent="0.2">
      <c r="A284" s="212">
        <f>Données!A285</f>
        <v>43882</v>
      </c>
      <c r="B284" s="197">
        <f>Données!B285/Données!B284-1</f>
        <v>-1.6316905794870884E-3</v>
      </c>
      <c r="C284" s="197">
        <f>Données!C285/Données!C284-1</f>
        <v>-3.304393681710649E-3</v>
      </c>
      <c r="D284" s="197">
        <f>Données!D285/Données!D284-1</f>
        <v>-2.9786877795529021E-3</v>
      </c>
      <c r="E284" s="197">
        <f>Données!E285/Données!E284-1</f>
        <v>-1.6425990057350459E-3</v>
      </c>
      <c r="F284" s="197">
        <f>Données!F285/Données!F284-1</f>
        <v>-1.6425987580606094E-3</v>
      </c>
      <c r="H284" s="197">
        <f t="shared" si="12"/>
        <v>1.0908426247957514E-5</v>
      </c>
      <c r="I284" s="197">
        <f t="shared" si="13"/>
        <v>-1.6617949236500396E-3</v>
      </c>
      <c r="J284" s="197">
        <f t="shared" si="14"/>
        <v>-1.3360890214922927E-3</v>
      </c>
    </row>
    <row r="285" spans="1:10" x14ac:dyDescent="0.2">
      <c r="A285" s="212">
        <f>Données!A286</f>
        <v>43885</v>
      </c>
      <c r="B285" s="197">
        <f>Données!B286/Données!B285-1</f>
        <v>-9.7113070489113218E-3</v>
      </c>
      <c r="C285" s="197">
        <f>Données!C286/Données!C285-1</f>
        <v>-1.4155966331962033E-2</v>
      </c>
      <c r="D285" s="197">
        <f>Données!D286/Données!D285-1</f>
        <v>-1.3289340500745483E-2</v>
      </c>
      <c r="E285" s="197">
        <f>Données!E286/Données!E285-1</f>
        <v>-9.9464073834368838E-3</v>
      </c>
      <c r="F285" s="197">
        <f>Données!F286/Données!F285-1</f>
        <v>-9.9464077767179582E-3</v>
      </c>
      <c r="H285" s="197">
        <f t="shared" si="12"/>
        <v>2.35100334525562E-4</v>
      </c>
      <c r="I285" s="197">
        <f t="shared" si="13"/>
        <v>-4.2095585552440751E-3</v>
      </c>
      <c r="J285" s="197">
        <f t="shared" si="14"/>
        <v>-3.3429327240275253E-3</v>
      </c>
    </row>
    <row r="286" spans="1:10" x14ac:dyDescent="0.2">
      <c r="A286" s="212">
        <f>Données!A287</f>
        <v>43886</v>
      </c>
      <c r="B286" s="197">
        <f>Données!B287/Données!B286-1</f>
        <v>-9.4428997867895825E-3</v>
      </c>
      <c r="C286" s="197">
        <f>Données!C287/Données!C286-1</f>
        <v>-1.175654478370447E-2</v>
      </c>
      <c r="D286" s="197">
        <f>Données!D287/Données!D286-1</f>
        <v>-1.1303789581438628E-2</v>
      </c>
      <c r="E286" s="197">
        <f>Données!E287/Données!E286-1</f>
        <v>-9.6846205554895759E-3</v>
      </c>
      <c r="F286" s="197">
        <f>Données!F287/Données!F286-1</f>
        <v>-9.6846205237858252E-3</v>
      </c>
      <c r="H286" s="197">
        <f t="shared" si="12"/>
        <v>2.4172076869999337E-4</v>
      </c>
      <c r="I286" s="197">
        <f t="shared" si="13"/>
        <v>-2.0719242599186449E-3</v>
      </c>
      <c r="J286" s="197">
        <f t="shared" si="14"/>
        <v>-1.6191690576528028E-3</v>
      </c>
    </row>
    <row r="287" spans="1:10" x14ac:dyDescent="0.2">
      <c r="A287" s="212">
        <f>Données!A288</f>
        <v>43887</v>
      </c>
      <c r="B287" s="197">
        <f>Données!B288/Données!B287-1</f>
        <v>-3.1163869124803956E-3</v>
      </c>
      <c r="C287" s="197">
        <f>Données!C288/Données!C287-1</f>
        <v>-2.6331593485580118E-3</v>
      </c>
      <c r="D287" s="197">
        <f>Données!D288/Données!D287-1</f>
        <v>-2.7278994715610461E-3</v>
      </c>
      <c r="E287" s="197">
        <f>Données!E288/Données!E287-1</f>
        <v>-3.0367458990796514E-3</v>
      </c>
      <c r="F287" s="197">
        <f>Données!F288/Données!F287-1</f>
        <v>-3.0367450627524217E-3</v>
      </c>
      <c r="H287" s="197">
        <f t="shared" si="12"/>
        <v>-7.9641013400744143E-5</v>
      </c>
      <c r="I287" s="197">
        <f t="shared" si="13"/>
        <v>4.0358571419440992E-4</v>
      </c>
      <c r="J287" s="197">
        <f t="shared" si="14"/>
        <v>3.0884559119137567E-4</v>
      </c>
    </row>
    <row r="288" spans="1:10" x14ac:dyDescent="0.2">
      <c r="A288" s="212">
        <f>Données!A289</f>
        <v>43888</v>
      </c>
      <c r="B288" s="197">
        <f>Données!B289/Données!B288-1</f>
        <v>-9.3535597347347288E-3</v>
      </c>
      <c r="C288" s="197">
        <f>Données!C289/Données!C288-1</f>
        <v>-1.331340909342571E-2</v>
      </c>
      <c r="D288" s="197">
        <f>Données!D289/Données!D288-1</f>
        <v>-1.2537355639668735E-2</v>
      </c>
      <c r="E288" s="197">
        <f>Données!E289/Données!E288-1</f>
        <v>-9.8053565438611656E-3</v>
      </c>
      <c r="F288" s="197">
        <f>Données!F289/Données!F288-1</f>
        <v>-9.8053575334589027E-3</v>
      </c>
      <c r="H288" s="197">
        <f t="shared" si="12"/>
        <v>4.5179680912643683E-4</v>
      </c>
      <c r="I288" s="197">
        <f t="shared" si="13"/>
        <v>-3.5080515599668072E-3</v>
      </c>
      <c r="J288" s="197">
        <f t="shared" si="14"/>
        <v>-2.731998106209832E-3</v>
      </c>
    </row>
    <row r="289" spans="1:10" x14ac:dyDescent="0.2">
      <c r="A289" s="212">
        <f>Données!A290</f>
        <v>43889</v>
      </c>
      <c r="B289" s="197">
        <f>Données!B290/Données!B289-1</f>
        <v>-3.2456181204674195E-3</v>
      </c>
      <c r="C289" s="197">
        <f>Données!C290/Données!C289-1</f>
        <v>-3.5115545870446629E-3</v>
      </c>
      <c r="D289" s="197">
        <f>Données!D290/Données!D289-1</f>
        <v>-3.4592683342221653E-3</v>
      </c>
      <c r="E289" s="197">
        <f>Données!E290/Données!E289-1</f>
        <v>-3.5075885120000594E-3</v>
      </c>
      <c r="F289" s="197">
        <f>Données!F290/Données!F289-1</f>
        <v>-3.5075883296393773E-3</v>
      </c>
      <c r="H289" s="197">
        <f t="shared" si="12"/>
        <v>2.619703915326399E-4</v>
      </c>
      <c r="I289" s="197">
        <f t="shared" si="13"/>
        <v>-3.9662574052856669E-6</v>
      </c>
      <c r="J289" s="197">
        <f t="shared" si="14"/>
        <v>4.8319995417211992E-5</v>
      </c>
    </row>
    <row r="290" spans="1:10" x14ac:dyDescent="0.2">
      <c r="A290" s="212">
        <f>Données!A291</f>
        <v>43892</v>
      </c>
      <c r="B290" s="197">
        <f>Données!B291/Données!B290-1</f>
        <v>8.7337872366490821E-3</v>
      </c>
      <c r="C290" s="197">
        <f>Données!C291/Données!C290-1</f>
        <v>1.1838925005654977E-2</v>
      </c>
      <c r="D290" s="197">
        <f>Données!D291/Données!D290-1</f>
        <v>1.1228285406304828E-2</v>
      </c>
      <c r="E290" s="197">
        <f>Données!E291/Données!E290-1</f>
        <v>9.3704470318110022E-3</v>
      </c>
      <c r="F290" s="197">
        <f>Données!F291/Données!F290-1</f>
        <v>9.3704468836133259E-3</v>
      </c>
      <c r="H290" s="197">
        <f t="shared" si="12"/>
        <v>-6.3665979516192017E-4</v>
      </c>
      <c r="I290" s="197">
        <f t="shared" si="13"/>
        <v>2.4684781220416507E-3</v>
      </c>
      <c r="J290" s="197">
        <f t="shared" si="14"/>
        <v>1.8578385226915017E-3</v>
      </c>
    </row>
    <row r="291" spans="1:10" x14ac:dyDescent="0.2">
      <c r="A291" s="212">
        <f>Données!A292</f>
        <v>43893</v>
      </c>
      <c r="B291" s="197">
        <f>Données!B292/Données!B291-1</f>
        <v>1.2987502710393173E-5</v>
      </c>
      <c r="C291" s="197">
        <f>Données!C292/Données!C291-1</f>
        <v>-2.5751075680667812E-3</v>
      </c>
      <c r="D291" s="197">
        <f>Données!D292/Données!D291-1</f>
        <v>-2.0674025340496893E-3</v>
      </c>
      <c r="E291" s="197">
        <f>Données!E292/Données!E291-1</f>
        <v>-4.0601415119456696E-4</v>
      </c>
      <c r="F291" s="197">
        <f>Données!F292/Données!F291-1</f>
        <v>-4.0601355266478567E-4</v>
      </c>
      <c r="H291" s="197">
        <f t="shared" si="12"/>
        <v>4.1900165390496014E-4</v>
      </c>
      <c r="I291" s="197">
        <f t="shared" si="13"/>
        <v>-2.1690940154019955E-3</v>
      </c>
      <c r="J291" s="197">
        <f t="shared" si="14"/>
        <v>-1.6613889813849037E-3</v>
      </c>
    </row>
    <row r="292" spans="1:10" x14ac:dyDescent="0.2">
      <c r="A292" s="212">
        <f>Données!A293</f>
        <v>43894</v>
      </c>
      <c r="B292" s="197">
        <f>Données!B293/Données!B292-1</f>
        <v>1.3583252864727502E-2</v>
      </c>
      <c r="C292" s="197">
        <f>Données!C293/Données!C292-1</f>
        <v>1.6348972548003049E-2</v>
      </c>
      <c r="D292" s="197">
        <f>Données!D293/Données!D292-1</f>
        <v>1.5805291692367662E-2</v>
      </c>
      <c r="E292" s="197">
        <f>Données!E293/Données!E292-1</f>
        <v>1.4433863580979089E-2</v>
      </c>
      <c r="F292" s="197">
        <f>Données!F293/Données!F292-1</f>
        <v>1.443386345905795E-2</v>
      </c>
      <c r="H292" s="197">
        <f t="shared" si="12"/>
        <v>-8.5061071625158746E-4</v>
      </c>
      <c r="I292" s="197">
        <f t="shared" si="13"/>
        <v>1.9151090889450995E-3</v>
      </c>
      <c r="J292" s="197">
        <f t="shared" si="14"/>
        <v>1.3714282333097128E-3</v>
      </c>
    </row>
    <row r="293" spans="1:10" x14ac:dyDescent="0.2">
      <c r="A293" s="212">
        <f>Données!A294</f>
        <v>43895</v>
      </c>
      <c r="B293" s="197">
        <f>Données!B294/Données!B293-1</f>
        <v>-3.3004072738059831E-3</v>
      </c>
      <c r="C293" s="197">
        <f>Données!C294/Données!C293-1</f>
        <v>-9.3794689133428477E-3</v>
      </c>
      <c r="D293" s="197">
        <f>Données!D294/Données!D293-1</f>
        <v>-8.1870707354313454E-3</v>
      </c>
      <c r="E293" s="197">
        <f>Données!E294/Données!E293-1</f>
        <v>-3.8985138436841149E-3</v>
      </c>
      <c r="F293" s="197">
        <f>Données!F294/Données!F293-1</f>
        <v>-3.8985136119777941E-3</v>
      </c>
      <c r="H293" s="197">
        <f t="shared" si="12"/>
        <v>5.9810656987813182E-4</v>
      </c>
      <c r="I293" s="197">
        <f t="shared" si="13"/>
        <v>-5.4809553013650536E-3</v>
      </c>
      <c r="J293" s="197">
        <f t="shared" si="14"/>
        <v>-4.2885571234535513E-3</v>
      </c>
    </row>
    <row r="294" spans="1:10" x14ac:dyDescent="0.2">
      <c r="A294" s="212">
        <f>Données!A295</f>
        <v>43896</v>
      </c>
      <c r="B294" s="197">
        <f>Données!B295/Données!B294-1</f>
        <v>-1.5312345640231539E-3</v>
      </c>
      <c r="C294" s="197">
        <f>Données!C295/Données!C294-1</f>
        <v>-5.3204842560441445E-3</v>
      </c>
      <c r="D294" s="197">
        <f>Données!D295/Données!D294-1</f>
        <v>-4.5735672064373123E-3</v>
      </c>
      <c r="E294" s="197">
        <f>Données!E295/Données!E294-1</f>
        <v>-2.2409070779804141E-3</v>
      </c>
      <c r="F294" s="197">
        <f>Données!F295/Données!F294-1</f>
        <v>-2.2409078047864739E-3</v>
      </c>
      <c r="H294" s="197">
        <f t="shared" si="12"/>
        <v>7.0967251395726016E-4</v>
      </c>
      <c r="I294" s="197">
        <f t="shared" si="13"/>
        <v>-3.0795764512576707E-3</v>
      </c>
      <c r="J294" s="197">
        <f t="shared" si="14"/>
        <v>-2.3326594016508384E-3</v>
      </c>
    </row>
    <row r="295" spans="1:10" x14ac:dyDescent="0.2">
      <c r="A295" s="212">
        <f>Données!A296</f>
        <v>43899</v>
      </c>
      <c r="B295" s="197">
        <f>Données!B296/Données!B295-1</f>
        <v>-2.7349973518949855E-2</v>
      </c>
      <c r="C295" s="197">
        <f>Données!C296/Données!C295-1</f>
        <v>-4.422056421750975E-2</v>
      </c>
      <c r="D295" s="197">
        <f>Données!D296/Données!D295-1</f>
        <v>-4.0884956319481303E-2</v>
      </c>
      <c r="E295" s="197">
        <f>Données!E296/Données!E295-1</f>
        <v>-2.9874925764354798E-2</v>
      </c>
      <c r="F295" s="197">
        <f>Données!F296/Données!F295-1</f>
        <v>-2.9874925630112847E-2</v>
      </c>
      <c r="H295" s="197">
        <f t="shared" si="12"/>
        <v>2.5249522454049433E-3</v>
      </c>
      <c r="I295" s="197">
        <f t="shared" si="13"/>
        <v>-1.4345638587396903E-2</v>
      </c>
      <c r="J295" s="197">
        <f t="shared" si="14"/>
        <v>-1.1010030689368455E-2</v>
      </c>
    </row>
    <row r="296" spans="1:10" x14ac:dyDescent="0.2">
      <c r="A296" s="212">
        <f>Données!A297</f>
        <v>43900</v>
      </c>
      <c r="B296" s="197">
        <f>Données!B297/Données!B296-1</f>
        <v>1.476021448398801E-2</v>
      </c>
      <c r="C296" s="197">
        <f>Données!C297/Données!C296-1</f>
        <v>2.2470755365551431E-2</v>
      </c>
      <c r="D296" s="197">
        <f>Données!D297/Données!D296-1</f>
        <v>2.0924733636037196E-2</v>
      </c>
      <c r="E296" s="197">
        <f>Données!E297/Données!E296-1</f>
        <v>1.7193599192451448E-2</v>
      </c>
      <c r="F296" s="197">
        <f>Données!F297/Données!F296-1</f>
        <v>1.7193599600077381E-2</v>
      </c>
      <c r="H296" s="197">
        <f t="shared" si="12"/>
        <v>-2.4333847084634375E-3</v>
      </c>
      <c r="I296" s="197">
        <f t="shared" si="13"/>
        <v>5.2771557654740509E-3</v>
      </c>
      <c r="J296" s="197">
        <f t="shared" si="14"/>
        <v>3.7311340359598155E-3</v>
      </c>
    </row>
    <row r="297" spans="1:10" x14ac:dyDescent="0.2">
      <c r="A297" s="212">
        <f>Données!A298</f>
        <v>43901</v>
      </c>
      <c r="B297" s="197">
        <f>Données!B298/Données!B297-1</f>
        <v>-2.6262376158763034E-2</v>
      </c>
      <c r="C297" s="197">
        <f>Données!C298/Données!C297-1</f>
        <v>-3.3231805672276793E-2</v>
      </c>
      <c r="D297" s="197">
        <f>Données!D298/Données!D297-1</f>
        <v>-3.1842819770247721E-2</v>
      </c>
      <c r="E297" s="197">
        <f>Données!E298/Données!E297-1</f>
        <v>-2.7724320682533166E-2</v>
      </c>
      <c r="F297" s="197">
        <f>Données!F298/Données!F297-1</f>
        <v>-2.7724320866403751E-2</v>
      </c>
      <c r="H297" s="197">
        <f t="shared" si="12"/>
        <v>1.4619445237701312E-3</v>
      </c>
      <c r="I297" s="197">
        <f t="shared" si="13"/>
        <v>-5.5074848058730419E-3</v>
      </c>
      <c r="J297" s="197">
        <f t="shared" si="14"/>
        <v>-4.1184989038439701E-3</v>
      </c>
    </row>
    <row r="298" spans="1:10" x14ac:dyDescent="0.2">
      <c r="A298" s="212">
        <f>Données!A299</f>
        <v>43902</v>
      </c>
      <c r="B298" s="197">
        <f>Données!B299/Données!B298-1</f>
        <v>-6.4785194183305306E-2</v>
      </c>
      <c r="C298" s="197">
        <f>Données!C299/Données!C298-1</f>
        <v>-7.394976172152079E-2</v>
      </c>
      <c r="D298" s="197">
        <f>Données!D299/Données!D298-1</f>
        <v>-7.2112765889764674E-2</v>
      </c>
      <c r="E298" s="197">
        <f>Données!E299/Données!E298-1</f>
        <v>-6.8211259304492011E-2</v>
      </c>
      <c r="F298" s="197">
        <f>Données!F299/Données!F298-1</f>
        <v>-6.8211259120077306E-2</v>
      </c>
      <c r="H298" s="197">
        <f t="shared" si="12"/>
        <v>3.4260651211867055E-3</v>
      </c>
      <c r="I298" s="197">
        <f t="shared" si="13"/>
        <v>-5.7385026014434848E-3</v>
      </c>
      <c r="J298" s="197">
        <f t="shared" si="14"/>
        <v>-3.9015067696873684E-3</v>
      </c>
    </row>
    <row r="299" spans="1:10" x14ac:dyDescent="0.2">
      <c r="A299" s="212">
        <f>Données!A300</f>
        <v>43903</v>
      </c>
      <c r="B299" s="197">
        <f>Données!B300/Données!B299-1</f>
        <v>4.4755071902186527E-2</v>
      </c>
      <c r="C299" s="197">
        <f>Données!C300/Données!C299-1</f>
        <v>5.623195305550599E-2</v>
      </c>
      <c r="D299" s="197">
        <f>Données!D300/Données!D299-1</f>
        <v>5.3913296685201395E-2</v>
      </c>
      <c r="E299" s="197">
        <f>Données!E300/Données!E299-1</f>
        <v>4.9178778330879691E-2</v>
      </c>
      <c r="F299" s="197">
        <f>Données!F300/Données!F299-1</f>
        <v>4.9178777979356658E-2</v>
      </c>
      <c r="H299" s="197">
        <f t="shared" si="12"/>
        <v>-4.4237064286931638E-3</v>
      </c>
      <c r="I299" s="197">
        <f t="shared" si="13"/>
        <v>7.0531750761493317E-3</v>
      </c>
      <c r="J299" s="197">
        <f t="shared" si="14"/>
        <v>4.7345187058447369E-3</v>
      </c>
    </row>
    <row r="300" spans="1:10" x14ac:dyDescent="0.2">
      <c r="A300" s="212">
        <f>Données!A301</f>
        <v>43906</v>
      </c>
      <c r="B300" s="197">
        <f>Données!B301/Données!B300-1</f>
        <v>-5.9688867257377209E-2</v>
      </c>
      <c r="C300" s="197">
        <f>Données!C301/Données!C300-1</f>
        <v>-6.8688369034864971E-2</v>
      </c>
      <c r="D300" s="197">
        <f>Données!D301/Données!D300-1</f>
        <v>-6.6886013000146849E-2</v>
      </c>
      <c r="E300" s="197">
        <f>Données!E301/Données!E300-1</f>
        <v>-6.3281236645963745E-2</v>
      </c>
      <c r="F300" s="197">
        <f>Données!F301/Données!F300-1</f>
        <v>-6.3281236606420266E-2</v>
      </c>
      <c r="H300" s="197">
        <f t="shared" si="12"/>
        <v>3.592369388586536E-3</v>
      </c>
      <c r="I300" s="197">
        <f t="shared" si="13"/>
        <v>-5.4071324284447053E-3</v>
      </c>
      <c r="J300" s="197">
        <f t="shared" si="14"/>
        <v>-3.6047763937265831E-3</v>
      </c>
    </row>
    <row r="301" spans="1:10" x14ac:dyDescent="0.2">
      <c r="A301" s="212">
        <f>Données!A302</f>
        <v>43907</v>
      </c>
      <c r="B301" s="197">
        <f>Données!B302/Données!B301-1</f>
        <v>2.0463461854563159E-2</v>
      </c>
      <c r="C301" s="197">
        <f>Données!C302/Données!C301-1</f>
        <v>1.723142257108945E-2</v>
      </c>
      <c r="D301" s="197">
        <f>Données!D302/Données!D301-1</f>
        <v>1.7883704854295912E-2</v>
      </c>
      <c r="E301" s="197">
        <f>Données!E302/Données!E301-1</f>
        <v>2.4218421086647179E-2</v>
      </c>
      <c r="F301" s="197">
        <f>Données!F302/Données!F301-1</f>
        <v>2.4218420864283274E-2</v>
      </c>
      <c r="H301" s="197">
        <f t="shared" si="12"/>
        <v>-3.7549592320840208E-3</v>
      </c>
      <c r="I301" s="197">
        <f t="shared" si="13"/>
        <v>-6.9869982931938246E-3</v>
      </c>
      <c r="J301" s="197">
        <f t="shared" si="14"/>
        <v>-6.3347160099873623E-3</v>
      </c>
    </row>
    <row r="302" spans="1:10" x14ac:dyDescent="0.2">
      <c r="A302" s="212">
        <f>Données!A303</f>
        <v>43908</v>
      </c>
      <c r="B302" s="197">
        <f>Données!B303/Données!B302-1</f>
        <v>-5.4706376513407595E-2</v>
      </c>
      <c r="C302" s="197">
        <f>Données!C303/Données!C302-1</f>
        <v>-5.3096752938659009E-2</v>
      </c>
      <c r="D302" s="197">
        <f>Données!D303/Données!D302-1</f>
        <v>-5.3422426474868279E-2</v>
      </c>
      <c r="E302" s="197">
        <f>Données!E303/Données!E302-1</f>
        <v>-5.4940342447077795E-2</v>
      </c>
      <c r="F302" s="197">
        <f>Données!F303/Données!F302-1</f>
        <v>-5.4940342273529286E-2</v>
      </c>
      <c r="H302" s="197">
        <f t="shared" si="12"/>
        <v>2.3396593367019936E-4</v>
      </c>
      <c r="I302" s="197">
        <f t="shared" si="13"/>
        <v>1.843589334870277E-3</v>
      </c>
      <c r="J302" s="197">
        <f t="shared" si="14"/>
        <v>1.517915798661007E-3</v>
      </c>
    </row>
    <row r="303" spans="1:10" x14ac:dyDescent="0.2">
      <c r="A303" s="212">
        <f>Données!A304</f>
        <v>43909</v>
      </c>
      <c r="B303" s="197">
        <f>Données!B304/Données!B303-1</f>
        <v>2.9630938653381733E-2</v>
      </c>
      <c r="C303" s="197">
        <f>Données!C304/Données!C303-1</f>
        <v>1.1093307583051493E-2</v>
      </c>
      <c r="D303" s="197">
        <f>Données!D304/Données!D303-1</f>
        <v>1.4838921692450047E-2</v>
      </c>
      <c r="E303" s="197">
        <f>Données!E304/Données!E303-1</f>
        <v>2.9210963158100789E-2</v>
      </c>
      <c r="F303" s="197">
        <f>Données!F304/Données!F303-1</f>
        <v>2.9210963180008154E-2</v>
      </c>
      <c r="H303" s="197">
        <f t="shared" si="12"/>
        <v>4.1997549528094424E-4</v>
      </c>
      <c r="I303" s="197">
        <f t="shared" si="13"/>
        <v>-1.8117655596956661E-2</v>
      </c>
      <c r="J303" s="197">
        <f t="shared" si="14"/>
        <v>-1.4372041487558107E-2</v>
      </c>
    </row>
    <row r="304" spans="1:10" x14ac:dyDescent="0.2">
      <c r="A304" s="212">
        <f>Données!A305</f>
        <v>43910</v>
      </c>
      <c r="B304" s="197">
        <f>Données!B305/Données!B304-1</f>
        <v>-3.768508315148078E-3</v>
      </c>
      <c r="C304" s="197">
        <f>Données!C305/Données!C304-1</f>
        <v>-5.4200584882286851E-3</v>
      </c>
      <c r="D304" s="197">
        <f>Données!D305/Données!D304-1</f>
        <v>-5.081491195006449E-3</v>
      </c>
      <c r="E304" s="197">
        <f>Données!E305/Données!E304-1</f>
        <v>-5.8642225609674137E-3</v>
      </c>
      <c r="F304" s="197">
        <f>Données!F305/Données!F304-1</f>
        <v>-5.8642226405569708E-3</v>
      </c>
      <c r="H304" s="197">
        <f t="shared" si="12"/>
        <v>2.0957142458193356E-3</v>
      </c>
      <c r="I304" s="197">
        <f t="shared" si="13"/>
        <v>4.4416415232828577E-4</v>
      </c>
      <c r="J304" s="197">
        <f t="shared" si="14"/>
        <v>7.8273144555052188E-4</v>
      </c>
    </row>
    <row r="305" spans="1:10" x14ac:dyDescent="0.2">
      <c r="A305" s="212">
        <f>Données!A306</f>
        <v>43913</v>
      </c>
      <c r="B305" s="197">
        <f>Données!B306/Données!B305-1</f>
        <v>-1.9467323958416105E-2</v>
      </c>
      <c r="C305" s="197">
        <f>Données!C306/Données!C305-1</f>
        <v>-2.49451496942239E-2</v>
      </c>
      <c r="D305" s="197">
        <f>Données!D306/Données!D305-1</f>
        <v>-2.3820714939154608E-2</v>
      </c>
      <c r="E305" s="197">
        <f>Données!E306/Données!E305-1</f>
        <v>-2.0210065614647554E-2</v>
      </c>
      <c r="F305" s="197">
        <f>Données!F306/Données!F305-1</f>
        <v>-2.0210065588085468E-2</v>
      </c>
      <c r="H305" s="197">
        <f t="shared" si="12"/>
        <v>7.4274165623144928E-4</v>
      </c>
      <c r="I305" s="197">
        <f t="shared" si="13"/>
        <v>-4.7350841061384319E-3</v>
      </c>
      <c r="J305" s="197">
        <f t="shared" si="14"/>
        <v>-3.6106493510691395E-3</v>
      </c>
    </row>
    <row r="306" spans="1:10" x14ac:dyDescent="0.2">
      <c r="A306" s="212">
        <f>Données!A307</f>
        <v>43914</v>
      </c>
      <c r="B306" s="197">
        <f>Données!B307/Données!B306-1</f>
        <v>4.2854486744712705E-2</v>
      </c>
      <c r="C306" s="197">
        <f>Données!C307/Données!C306-1</f>
        <v>6.5723623990999513E-2</v>
      </c>
      <c r="D306" s="197">
        <f>Données!D307/Données!D306-1</f>
        <v>6.100833517191262E-2</v>
      </c>
      <c r="E306" s="197">
        <f>Données!E307/Données!E306-1</f>
        <v>4.8117529448830298E-2</v>
      </c>
      <c r="F306" s="197">
        <f>Données!F307/Données!F306-1</f>
        <v>4.8117529322670549E-2</v>
      </c>
      <c r="H306" s="197">
        <f t="shared" si="12"/>
        <v>-5.2630427041175931E-3</v>
      </c>
      <c r="I306" s="197">
        <f t="shared" si="13"/>
        <v>1.7606094668328964E-2</v>
      </c>
      <c r="J306" s="197">
        <f t="shared" si="14"/>
        <v>1.2890805849242071E-2</v>
      </c>
    </row>
    <row r="307" spans="1:10" x14ac:dyDescent="0.2">
      <c r="A307" s="212">
        <f>Données!A308</f>
        <v>43915</v>
      </c>
      <c r="B307" s="197">
        <f>Données!B308/Données!B307-1</f>
        <v>8.7344943751486159E-3</v>
      </c>
      <c r="C307" s="197">
        <f>Données!C308/Données!C307-1</f>
        <v>1.8295678536264903E-2</v>
      </c>
      <c r="D307" s="197">
        <f>Données!D308/Données!D307-1</f>
        <v>1.6358029540403107E-2</v>
      </c>
      <c r="E307" s="197">
        <f>Données!E308/Données!E307-1</f>
        <v>9.965413579554383E-3</v>
      </c>
      <c r="F307" s="197">
        <f>Données!F308/Données!F307-1</f>
        <v>9.965414087582003E-3</v>
      </c>
      <c r="H307" s="197">
        <f t="shared" si="12"/>
        <v>-1.2309192044057671E-3</v>
      </c>
      <c r="I307" s="197">
        <f t="shared" si="13"/>
        <v>8.3302644486829003E-3</v>
      </c>
      <c r="J307" s="197">
        <f t="shared" si="14"/>
        <v>6.3926154528211043E-3</v>
      </c>
    </row>
    <row r="308" spans="1:10" x14ac:dyDescent="0.2">
      <c r="A308" s="212">
        <f>Données!A309</f>
        <v>43916</v>
      </c>
      <c r="B308" s="197">
        <f>Données!B309/Données!B308-1</f>
        <v>3.8628976945178639E-3</v>
      </c>
      <c r="C308" s="197">
        <f>Données!C309/Données!C308-1</f>
        <v>1.4366681246827717E-2</v>
      </c>
      <c r="D308" s="197">
        <f>Données!D309/Données!D308-1</f>
        <v>1.2253973685280695E-2</v>
      </c>
      <c r="E308" s="197">
        <f>Données!E309/Données!E308-1</f>
        <v>5.8550552706060355E-3</v>
      </c>
      <c r="F308" s="197">
        <f>Données!F309/Données!F308-1</f>
        <v>5.8550548879807707E-3</v>
      </c>
      <c r="H308" s="197">
        <f t="shared" si="12"/>
        <v>-1.9921575760881716E-3</v>
      </c>
      <c r="I308" s="197">
        <f t="shared" si="13"/>
        <v>8.5116263588469465E-3</v>
      </c>
      <c r="J308" s="197">
        <f t="shared" si="14"/>
        <v>6.398918797299924E-3</v>
      </c>
    </row>
    <row r="309" spans="1:10" x14ac:dyDescent="0.2">
      <c r="A309" s="212">
        <f>Données!A310</f>
        <v>43917</v>
      </c>
      <c r="B309" s="197">
        <f>Données!B310/Données!B309-1</f>
        <v>-6.480080882504069E-3</v>
      </c>
      <c r="C309" s="197">
        <f>Données!C310/Données!C309-1</f>
        <v>-1.6715773945180867E-2</v>
      </c>
      <c r="D309" s="197">
        <f>Données!D310/Données!D309-1</f>
        <v>-1.4674055776323636E-2</v>
      </c>
      <c r="E309" s="197">
        <f>Données!E310/Données!E309-1</f>
        <v>-8.6715630979908864E-3</v>
      </c>
      <c r="F309" s="197">
        <f>Données!F310/Données!F309-1</f>
        <v>-8.6715629264154659E-3</v>
      </c>
      <c r="H309" s="197">
        <f t="shared" si="12"/>
        <v>2.1914822154868174E-3</v>
      </c>
      <c r="I309" s="197">
        <f t="shared" si="13"/>
        <v>-8.0442110187654015E-3</v>
      </c>
      <c r="J309" s="197">
        <f t="shared" si="14"/>
        <v>-6.0024928499081698E-3</v>
      </c>
    </row>
    <row r="310" spans="1:10" x14ac:dyDescent="0.2">
      <c r="A310" s="212">
        <f>Données!A311</f>
        <v>43920</v>
      </c>
      <c r="B310" s="197">
        <f>Données!B311/Données!B310-1</f>
        <v>1.8040189789804595E-2</v>
      </c>
      <c r="C310" s="197">
        <f>Données!C311/Données!C310-1</f>
        <v>2.3329785173517026E-2</v>
      </c>
      <c r="D310" s="197">
        <f>Données!D311/Données!D310-1</f>
        <v>2.2265893400528203E-2</v>
      </c>
      <c r="E310" s="197">
        <f>Données!E311/Données!E310-1</f>
        <v>1.9457565755534256E-2</v>
      </c>
      <c r="F310" s="197">
        <f>Données!F311/Données!F310-1</f>
        <v>1.945756551588862E-2</v>
      </c>
      <c r="H310" s="197">
        <f t="shared" si="12"/>
        <v>-1.4173759657296614E-3</v>
      </c>
      <c r="I310" s="197">
        <f t="shared" si="13"/>
        <v>3.8722196576284063E-3</v>
      </c>
      <c r="J310" s="197">
        <f t="shared" si="14"/>
        <v>2.8083278846395832E-3</v>
      </c>
    </row>
    <row r="311" spans="1:10" x14ac:dyDescent="0.2">
      <c r="A311" s="212">
        <f>Données!A312</f>
        <v>43921</v>
      </c>
      <c r="B311" s="197">
        <f>Données!B312/Données!B311-1</f>
        <v>6.4371381333387934E-3</v>
      </c>
      <c r="C311" s="197">
        <f>Données!C312/Données!C311-1</f>
        <v>3.4789048160508429E-3</v>
      </c>
      <c r="D311" s="197">
        <f>Données!D312/Données!D311-1</f>
        <v>4.0714323170774058E-3</v>
      </c>
      <c r="E311" s="197">
        <f>Données!E312/Données!E311-1</f>
        <v>6.4589746596412922E-3</v>
      </c>
      <c r="F311" s="197">
        <f>Données!F312/Données!F311-1</f>
        <v>6.4589750665517975E-3</v>
      </c>
      <c r="H311" s="197">
        <f t="shared" si="12"/>
        <v>-2.1836526302498882E-5</v>
      </c>
      <c r="I311" s="197">
        <f t="shared" si="13"/>
        <v>-2.9800702505009546E-3</v>
      </c>
      <c r="J311" s="197">
        <f t="shared" si="14"/>
        <v>-2.3875427494743917E-3</v>
      </c>
    </row>
    <row r="312" spans="1:10" x14ac:dyDescent="0.2">
      <c r="A312" s="212">
        <f>Données!A313</f>
        <v>43922</v>
      </c>
      <c r="B312" s="197">
        <f>Données!B313/Données!B312-1</f>
        <v>-4.8905599447978121E-3</v>
      </c>
      <c r="C312" s="197">
        <f>Données!C313/Données!C312-1</f>
        <v>-1.1649292654758892E-2</v>
      </c>
      <c r="D312" s="197">
        <f>Données!D313/Données!D312-1</f>
        <v>-1.0292343379593727E-2</v>
      </c>
      <c r="E312" s="197">
        <f>Données!E313/Données!E312-1</f>
        <v>-7.1805269197224852E-3</v>
      </c>
      <c r="F312" s="197">
        <f>Données!F313/Données!F312-1</f>
        <v>-7.1805272770216755E-3</v>
      </c>
      <c r="H312" s="197">
        <f t="shared" si="12"/>
        <v>2.2899669749246732E-3</v>
      </c>
      <c r="I312" s="197">
        <f t="shared" si="13"/>
        <v>-4.468765377737216E-3</v>
      </c>
      <c r="J312" s="197">
        <f t="shared" si="14"/>
        <v>-3.1118161025720514E-3</v>
      </c>
    </row>
    <row r="313" spans="1:10" x14ac:dyDescent="0.2">
      <c r="A313" s="212">
        <f>Données!A314</f>
        <v>43923</v>
      </c>
      <c r="B313" s="197">
        <f>Données!B314/Données!B313-1</f>
        <v>3.2616411531056766E-3</v>
      </c>
      <c r="C313" s="197">
        <f>Données!C314/Données!C313-1</f>
        <v>1.0106743267103369E-2</v>
      </c>
      <c r="D313" s="197">
        <f>Données!D314/Données!D313-1</f>
        <v>8.7249522633110477E-3</v>
      </c>
      <c r="E313" s="197">
        <f>Données!E314/Données!E313-1</f>
        <v>4.5992507749457179E-3</v>
      </c>
      <c r="F313" s="197">
        <f>Données!F314/Données!F313-1</f>
        <v>4.5992504840910442E-3</v>
      </c>
      <c r="H313" s="197">
        <f t="shared" si="12"/>
        <v>-1.3376096218400413E-3</v>
      </c>
      <c r="I313" s="197">
        <f t="shared" si="13"/>
        <v>5.5074927830123244E-3</v>
      </c>
      <c r="J313" s="197">
        <f t="shared" si="14"/>
        <v>4.1257017792200035E-3</v>
      </c>
    </row>
    <row r="314" spans="1:10" x14ac:dyDescent="0.2">
      <c r="A314" s="212">
        <f>Données!A315</f>
        <v>43924</v>
      </c>
      <c r="B314" s="197">
        <f>Données!B315/Données!B314-1</f>
        <v>-3.1163854543522218E-3</v>
      </c>
      <c r="C314" s="197">
        <f>Données!C315/Données!C314-1</f>
        <v>-9.8295904766921849E-3</v>
      </c>
      <c r="D314" s="197">
        <f>Données!D315/Données!D314-1</f>
        <v>-8.4817652827622325E-3</v>
      </c>
      <c r="E314" s="197">
        <f>Données!E315/Données!E314-1</f>
        <v>-4.173446877506759E-3</v>
      </c>
      <c r="F314" s="197">
        <f>Données!F315/Données!F314-1</f>
        <v>-4.1734468838831029E-3</v>
      </c>
      <c r="H314" s="197">
        <f t="shared" si="12"/>
        <v>1.0570614231545372E-3</v>
      </c>
      <c r="I314" s="197">
        <f t="shared" si="13"/>
        <v>-5.656143592809082E-3</v>
      </c>
      <c r="J314" s="197">
        <f t="shared" si="14"/>
        <v>-4.3083183988791296E-3</v>
      </c>
    </row>
    <row r="315" spans="1:10" x14ac:dyDescent="0.2">
      <c r="A315" s="212">
        <f>Données!A316</f>
        <v>43927</v>
      </c>
      <c r="B315" s="197">
        <f>Données!B316/Données!B315-1</f>
        <v>1.7824222595504979E-2</v>
      </c>
      <c r="C315" s="197">
        <f>Données!C316/Données!C315-1</f>
        <v>2.5950922989927516E-2</v>
      </c>
      <c r="D315" s="197">
        <f>Données!D316/Données!D315-1</f>
        <v>2.431047814446563E-2</v>
      </c>
      <c r="E315" s="197">
        <f>Données!E316/Données!E315-1</f>
        <v>2.1226852151880138E-2</v>
      </c>
      <c r="F315" s="197">
        <f>Données!F316/Données!F315-1</f>
        <v>2.1226852832720189E-2</v>
      </c>
      <c r="H315" s="197">
        <f t="shared" si="12"/>
        <v>-3.4026295563751585E-3</v>
      </c>
      <c r="I315" s="197">
        <f t="shared" si="13"/>
        <v>4.7240701572073274E-3</v>
      </c>
      <c r="J315" s="197">
        <f t="shared" si="14"/>
        <v>3.0836253117454415E-3</v>
      </c>
    </row>
    <row r="316" spans="1:10" x14ac:dyDescent="0.2">
      <c r="A316" s="212">
        <f>Données!A317</f>
        <v>43928</v>
      </c>
      <c r="B316" s="197">
        <f>Données!B317/Données!B316-1</f>
        <v>-2.334802888549925E-3</v>
      </c>
      <c r="C316" s="197">
        <f>Données!C317/Données!C316-1</f>
        <v>-3.4443673094310956E-3</v>
      </c>
      <c r="D316" s="197">
        <f>Données!D317/Données!D316-1</f>
        <v>-3.221810856416818E-3</v>
      </c>
      <c r="E316" s="197">
        <f>Données!E317/Données!E316-1</f>
        <v>-2.458726108114373E-3</v>
      </c>
      <c r="F316" s="197">
        <f>Données!F317/Données!F316-1</f>
        <v>-2.4587265034541339E-3</v>
      </c>
      <c r="H316" s="197">
        <f t="shared" si="12"/>
        <v>1.2392321956444796E-4</v>
      </c>
      <c r="I316" s="197">
        <f t="shared" si="13"/>
        <v>-9.8564080597696169E-4</v>
      </c>
      <c r="J316" s="197">
        <f t="shared" si="14"/>
        <v>-7.6308435296268406E-4</v>
      </c>
    </row>
    <row r="317" spans="1:10" x14ac:dyDescent="0.2">
      <c r="A317" s="212">
        <f>Données!A318</f>
        <v>43929</v>
      </c>
      <c r="B317" s="197">
        <f>Données!B318/Données!B317-1</f>
        <v>4.6483967322437092E-3</v>
      </c>
      <c r="C317" s="197">
        <f>Données!C318/Données!C317-1</f>
        <v>1.4841815393180413E-2</v>
      </c>
      <c r="D317" s="197">
        <f>Données!D318/Données!D317-1</f>
        <v>1.2795396506627643E-2</v>
      </c>
      <c r="E317" s="197">
        <f>Données!E318/Données!E317-1</f>
        <v>5.8594326185639201E-3</v>
      </c>
      <c r="F317" s="197">
        <f>Données!F318/Données!F317-1</f>
        <v>5.8594327767884646E-3</v>
      </c>
      <c r="H317" s="197">
        <f t="shared" si="12"/>
        <v>-1.2110358863202109E-3</v>
      </c>
      <c r="I317" s="197">
        <f t="shared" si="13"/>
        <v>8.9823826163919485E-3</v>
      </c>
      <c r="J317" s="197">
        <f t="shared" si="14"/>
        <v>6.9359637298391785E-3</v>
      </c>
    </row>
    <row r="318" spans="1:10" x14ac:dyDescent="0.2">
      <c r="A318" s="212">
        <f>Données!A319</f>
        <v>43930</v>
      </c>
      <c r="B318" s="197">
        <f>Données!B319/Données!B318-1</f>
        <v>1.2057642107033972E-2</v>
      </c>
      <c r="C318" s="197">
        <f>Données!C319/Données!C318-1</f>
        <v>1.6955799324264609E-2</v>
      </c>
      <c r="D318" s="197">
        <f>Données!D319/Données!D318-1</f>
        <v>1.598036088201038E-2</v>
      </c>
      <c r="E318" s="197">
        <f>Données!E319/Données!E318-1</f>
        <v>1.2446468530460164E-2</v>
      </c>
      <c r="F318" s="197">
        <f>Données!F319/Données!F318-1</f>
        <v>1.2446468614612405E-2</v>
      </c>
      <c r="H318" s="197">
        <f t="shared" si="12"/>
        <v>-3.8882642342619178E-4</v>
      </c>
      <c r="I318" s="197">
        <f t="shared" si="13"/>
        <v>4.509330709652204E-3</v>
      </c>
      <c r="J318" s="197">
        <f t="shared" si="14"/>
        <v>3.5338922673979756E-3</v>
      </c>
    </row>
    <row r="319" spans="1:10" x14ac:dyDescent="0.2">
      <c r="A319" s="212">
        <f>Données!A320</f>
        <v>43934</v>
      </c>
      <c r="B319" s="197">
        <f>Données!B320/Données!B319-1</f>
        <v>-2.4699794019940047E-3</v>
      </c>
      <c r="C319" s="197">
        <f>Données!C320/Données!C319-1</f>
        <v>-5.8979142135062723E-3</v>
      </c>
      <c r="D319" s="197">
        <f>Données!D320/Données!D319-1</f>
        <v>-5.2178968509114521E-3</v>
      </c>
      <c r="E319" s="197">
        <f>Données!E320/Données!E319-1</f>
        <v>-2.5294255326793191E-3</v>
      </c>
      <c r="F319" s="197">
        <f>Données!F320/Données!F319-1</f>
        <v>-2.529426188076167E-3</v>
      </c>
      <c r="H319" s="197">
        <f t="shared" si="12"/>
        <v>5.9446130685314458E-5</v>
      </c>
      <c r="I319" s="197">
        <f t="shared" si="13"/>
        <v>-3.3684880254301053E-3</v>
      </c>
      <c r="J319" s="197">
        <f t="shared" si="14"/>
        <v>-2.688470662835285E-3</v>
      </c>
    </row>
    <row r="320" spans="1:10" x14ac:dyDescent="0.2">
      <c r="A320" s="212">
        <f>Données!A321</f>
        <v>43935</v>
      </c>
      <c r="B320" s="197">
        <f>Données!B321/Données!B320-1</f>
        <v>9.303718275205819E-3</v>
      </c>
      <c r="C320" s="197">
        <f>Données!C321/Données!C320-1</f>
        <v>1.3103483712535891E-2</v>
      </c>
      <c r="D320" s="197">
        <f>Données!D321/Données!D320-1</f>
        <v>1.2347622416164938E-2</v>
      </c>
      <c r="E320" s="197">
        <f>Données!E321/Données!E320-1</f>
        <v>9.5148026251838935E-3</v>
      </c>
      <c r="F320" s="197">
        <f>Données!F321/Données!F320-1</f>
        <v>9.514802836244618E-3</v>
      </c>
      <c r="H320" s="197">
        <f t="shared" si="12"/>
        <v>-2.1108434997807457E-4</v>
      </c>
      <c r="I320" s="197">
        <f t="shared" si="13"/>
        <v>3.5886808762912725E-3</v>
      </c>
      <c r="J320" s="197">
        <f t="shared" si="14"/>
        <v>2.8328195799203204E-3</v>
      </c>
    </row>
    <row r="321" spans="1:10" x14ac:dyDescent="0.2">
      <c r="A321" s="212">
        <f>Données!A322</f>
        <v>43936</v>
      </c>
      <c r="B321" s="197">
        <f>Données!B322/Données!B321-1</f>
        <v>9.0049330545289852E-3</v>
      </c>
      <c r="C321" s="197">
        <f>Données!C322/Données!C321-1</f>
        <v>4.7457752678035092E-3</v>
      </c>
      <c r="D321" s="197">
        <f>Données!D322/Données!D321-1</f>
        <v>5.5904716099735019E-3</v>
      </c>
      <c r="E321" s="197">
        <f>Données!E322/Données!E321-1</f>
        <v>8.923359905144812E-3</v>
      </c>
      <c r="F321" s="197">
        <f>Données!F322/Données!F321-1</f>
        <v>8.9233604930807342E-3</v>
      </c>
      <c r="H321" s="197">
        <f t="shared" si="12"/>
        <v>8.1573149384173149E-5</v>
      </c>
      <c r="I321" s="197">
        <f t="shared" si="13"/>
        <v>-4.177585225277225E-3</v>
      </c>
      <c r="J321" s="197">
        <f t="shared" si="14"/>
        <v>-3.3328888831072323E-3</v>
      </c>
    </row>
    <row r="322" spans="1:10" x14ac:dyDescent="0.2">
      <c r="A322" s="212">
        <f>Données!A323</f>
        <v>43937</v>
      </c>
      <c r="B322" s="197">
        <f>Données!B323/Données!B322-1</f>
        <v>-2.2702204309525964E-3</v>
      </c>
      <c r="C322" s="197">
        <f>Données!C323/Données!C322-1</f>
        <v>-2.5907780809637515E-3</v>
      </c>
      <c r="D322" s="197">
        <f>Données!D323/Données!D322-1</f>
        <v>-2.5269865831548666E-3</v>
      </c>
      <c r="E322" s="197">
        <f>Données!E323/Données!E322-1</f>
        <v>-2.2203086903566094E-3</v>
      </c>
      <c r="F322" s="197">
        <f>Données!F323/Données!F322-1</f>
        <v>-2.2203091042286571E-3</v>
      </c>
      <c r="H322" s="197">
        <f t="shared" si="12"/>
        <v>-4.991174059598702E-5</v>
      </c>
      <c r="I322" s="197">
        <f t="shared" si="13"/>
        <v>-3.7046897673509438E-4</v>
      </c>
      <c r="J322" s="197">
        <f t="shared" si="14"/>
        <v>-3.0667747892620945E-4</v>
      </c>
    </row>
    <row r="323" spans="1:10" x14ac:dyDescent="0.2">
      <c r="A323" s="212">
        <f>Données!A324</f>
        <v>43938</v>
      </c>
      <c r="B323" s="197">
        <f>Données!B324/Données!B323-1</f>
        <v>8.6061083047623832E-3</v>
      </c>
      <c r="C323" s="197">
        <f>Données!C324/Données!C323-1</f>
        <v>1.0970313646089247E-2</v>
      </c>
      <c r="D323" s="197">
        <f>Données!D324/Données!D323-1</f>
        <v>1.0499719088851611E-2</v>
      </c>
      <c r="E323" s="197">
        <f>Données!E324/Données!E323-1</f>
        <v>8.9558373343618936E-3</v>
      </c>
      <c r="F323" s="197">
        <f>Données!F324/Données!F323-1</f>
        <v>8.9558371953282201E-3</v>
      </c>
      <c r="H323" s="197">
        <f t="shared" ref="H323:H386" si="15">B323-E323</f>
        <v>-3.4972902959951035E-4</v>
      </c>
      <c r="I323" s="197">
        <f t="shared" ref="I323:I386" si="16">C323-F323</f>
        <v>2.0144764507610269E-3</v>
      </c>
      <c r="J323" s="197">
        <f t="shared" ref="J323:J386" si="17">D323-F323</f>
        <v>1.5438818935233911E-3</v>
      </c>
    </row>
    <row r="324" spans="1:10" x14ac:dyDescent="0.2">
      <c r="A324" s="212">
        <f>Données!A325</f>
        <v>43941</v>
      </c>
      <c r="B324" s="197">
        <f>Données!B325/Données!B324-1</f>
        <v>-2.7877466566478271E-3</v>
      </c>
      <c r="C324" s="197">
        <f>Données!C325/Données!C324-1</f>
        <v>-2.0938517428956693E-3</v>
      </c>
      <c r="D324" s="197">
        <f>Données!D325/Données!D324-1</f>
        <v>-2.2317125409551108E-3</v>
      </c>
      <c r="E324" s="197">
        <f>Données!E325/Données!E324-1</f>
        <v>-2.7946879604167085E-3</v>
      </c>
      <c r="F324" s="197">
        <f>Données!F325/Données!F324-1</f>
        <v>-2.7946876730220449E-3</v>
      </c>
      <c r="H324" s="197">
        <f t="shared" si="15"/>
        <v>6.9413037688814683E-6</v>
      </c>
      <c r="I324" s="197">
        <f t="shared" si="16"/>
        <v>7.0083593012637557E-4</v>
      </c>
      <c r="J324" s="197">
        <f t="shared" si="17"/>
        <v>5.6297513206693406E-4</v>
      </c>
    </row>
    <row r="325" spans="1:10" x14ac:dyDescent="0.2">
      <c r="A325" s="212">
        <f>Données!A326</f>
        <v>43942</v>
      </c>
      <c r="B325" s="197">
        <f>Données!B326/Données!B325-1</f>
        <v>-6.5355883549715887E-3</v>
      </c>
      <c r="C325" s="197">
        <f>Données!C326/Données!C325-1</f>
        <v>-1.3890917829135319E-2</v>
      </c>
      <c r="D325" s="197">
        <f>Données!D326/Données!D325-1</f>
        <v>-1.2430400873178704E-2</v>
      </c>
      <c r="E325" s="197">
        <f>Données!E326/Données!E325-1</f>
        <v>-6.7079414564238382E-3</v>
      </c>
      <c r="F325" s="197">
        <f>Données!F326/Données!F325-1</f>
        <v>-6.7079412969478502E-3</v>
      </c>
      <c r="H325" s="197">
        <f t="shared" si="15"/>
        <v>1.7235310145224947E-4</v>
      </c>
      <c r="I325" s="197">
        <f t="shared" si="16"/>
        <v>-7.1829765321874683E-3</v>
      </c>
      <c r="J325" s="197">
        <f t="shared" si="17"/>
        <v>-5.7224595762308539E-3</v>
      </c>
    </row>
    <row r="326" spans="1:10" x14ac:dyDescent="0.2">
      <c r="A326" s="212">
        <f>Données!A327</f>
        <v>43943</v>
      </c>
      <c r="B326" s="197">
        <f>Données!B327/Données!B326-1</f>
        <v>8.279032335043901E-3</v>
      </c>
      <c r="C326" s="197">
        <f>Données!C327/Données!C326-1</f>
        <v>1.1376993170695515E-2</v>
      </c>
      <c r="D326" s="197">
        <f>Données!D327/Données!D326-1</f>
        <v>1.0758173164638229E-2</v>
      </c>
      <c r="E326" s="197">
        <f>Données!E327/Données!E326-1</f>
        <v>8.6051032981082631E-3</v>
      </c>
      <c r="F326" s="197">
        <f>Données!F327/Données!F326-1</f>
        <v>8.6051027154425697E-3</v>
      </c>
      <c r="H326" s="197">
        <f t="shared" si="15"/>
        <v>-3.2607096306436212E-4</v>
      </c>
      <c r="I326" s="197">
        <f t="shared" si="16"/>
        <v>2.7718904552529455E-3</v>
      </c>
      <c r="J326" s="197">
        <f t="shared" si="17"/>
        <v>2.1530704491956598E-3</v>
      </c>
    </row>
    <row r="327" spans="1:10" x14ac:dyDescent="0.2">
      <c r="A327" s="212">
        <f>Données!A328</f>
        <v>43944</v>
      </c>
      <c r="B327" s="197">
        <f>Données!B328/Données!B327-1</f>
        <v>-3.9469218240081316E-3</v>
      </c>
      <c r="C327" s="197">
        <f>Données!C328/Données!C327-1</f>
        <v>-3.1660006955479547E-3</v>
      </c>
      <c r="D327" s="197">
        <f>Données!D328/Données!D327-1</f>
        <v>-3.3216081939985154E-3</v>
      </c>
      <c r="E327" s="197">
        <f>Données!E328/Données!E327-1</f>
        <v>-4.0050041837884631E-3</v>
      </c>
      <c r="F327" s="197">
        <f>Données!F328/Données!F327-1</f>
        <v>-4.0050043150342551E-3</v>
      </c>
      <c r="H327" s="197">
        <f t="shared" si="15"/>
        <v>5.8082359780331494E-5</v>
      </c>
      <c r="I327" s="197">
        <f t="shared" si="16"/>
        <v>8.3900361948630042E-4</v>
      </c>
      <c r="J327" s="197">
        <f t="shared" si="17"/>
        <v>6.8339612103573977E-4</v>
      </c>
    </row>
    <row r="328" spans="1:10" x14ac:dyDescent="0.2">
      <c r="A328" s="212">
        <f>Données!A329</f>
        <v>43945</v>
      </c>
      <c r="B328" s="197">
        <f>Données!B329/Données!B328-1</f>
        <v>5.9910363066710826E-3</v>
      </c>
      <c r="C328" s="197">
        <f>Données!C329/Données!C328-1</f>
        <v>5.0491928074625214E-3</v>
      </c>
      <c r="D328" s="197">
        <f>Données!D329/Données!D328-1</f>
        <v>5.236747253675178E-3</v>
      </c>
      <c r="E328" s="197">
        <f>Données!E329/Données!E328-1</f>
        <v>6.1066115255707931E-3</v>
      </c>
      <c r="F328" s="197">
        <f>Données!F329/Données!F328-1</f>
        <v>6.1066120624468923E-3</v>
      </c>
      <c r="H328" s="197">
        <f t="shared" si="15"/>
        <v>-1.1557521889971056E-4</v>
      </c>
      <c r="I328" s="197">
        <f t="shared" si="16"/>
        <v>-1.0574192549843708E-3</v>
      </c>
      <c r="J328" s="197">
        <f t="shared" si="17"/>
        <v>-8.6986480877171424E-4</v>
      </c>
    </row>
    <row r="329" spans="1:10" x14ac:dyDescent="0.2">
      <c r="A329" s="212">
        <f>Données!A330</f>
        <v>43948</v>
      </c>
      <c r="B329" s="197">
        <f>Données!B330/Données!B329-1</f>
        <v>2.3695508135570531E-3</v>
      </c>
      <c r="C329" s="197">
        <f>Données!C330/Données!C329-1</f>
        <v>3.5740090614717612E-3</v>
      </c>
      <c r="D329" s="197">
        <f>Données!D330/Données!D329-1</f>
        <v>3.3339778212269078E-3</v>
      </c>
      <c r="E329" s="197">
        <f>Données!E330/Données!E329-1</f>
        <v>2.4702505924512064E-3</v>
      </c>
      <c r="F329" s="197">
        <f>Données!F330/Données!F329-1</f>
        <v>2.4702506022482584E-3</v>
      </c>
      <c r="H329" s="197">
        <f t="shared" si="15"/>
        <v>-1.0069977889415327E-4</v>
      </c>
      <c r="I329" s="197">
        <f t="shared" si="16"/>
        <v>1.1037584592235028E-3</v>
      </c>
      <c r="J329" s="197">
        <f t="shared" si="17"/>
        <v>8.6372721897864935E-4</v>
      </c>
    </row>
    <row r="330" spans="1:10" x14ac:dyDescent="0.2">
      <c r="A330" s="212">
        <f>Données!A331</f>
        <v>43949</v>
      </c>
      <c r="B330" s="197">
        <f>Données!B331/Données!B330-1</f>
        <v>2.6885920214365644E-3</v>
      </c>
      <c r="C330" s="197">
        <f>Données!C331/Données!C330-1</f>
        <v>3.0576282335663674E-3</v>
      </c>
      <c r="D330" s="197">
        <f>Données!D331/Données!D330-1</f>
        <v>2.9841559630761072E-3</v>
      </c>
      <c r="E330" s="197">
        <f>Données!E331/Données!E330-1</f>
        <v>2.7330979520174825E-3</v>
      </c>
      <c r="F330" s="197">
        <f>Données!F331/Données!F330-1</f>
        <v>2.7330977937811696E-3</v>
      </c>
      <c r="H330" s="197">
        <f t="shared" si="15"/>
        <v>-4.4505930580918118E-5</v>
      </c>
      <c r="I330" s="197">
        <f t="shared" si="16"/>
        <v>3.245304397851978E-4</v>
      </c>
      <c r="J330" s="197">
        <f t="shared" si="17"/>
        <v>2.5105816929493763E-4</v>
      </c>
    </row>
    <row r="331" spans="1:10" x14ac:dyDescent="0.2">
      <c r="A331" s="212">
        <f>Données!A332</f>
        <v>43950</v>
      </c>
      <c r="B331" s="197">
        <f>Données!B332/Données!B331-1</f>
        <v>1.0610634579750755E-2</v>
      </c>
      <c r="C331" s="197">
        <f>Données!C332/Données!C331-1</f>
        <v>1.2722406302089206E-2</v>
      </c>
      <c r="D331" s="197">
        <f>Données!D332/Données!D331-1</f>
        <v>1.2302088797828903E-2</v>
      </c>
      <c r="E331" s="197">
        <f>Données!E332/Données!E331-1</f>
        <v>1.0692887553919617E-2</v>
      </c>
      <c r="F331" s="197">
        <f>Données!F332/Données!F331-1</f>
        <v>1.0692887883932967E-2</v>
      </c>
      <c r="H331" s="197">
        <f t="shared" si="15"/>
        <v>-8.225297416886157E-5</v>
      </c>
      <c r="I331" s="197">
        <f t="shared" si="16"/>
        <v>2.0295184181562398E-3</v>
      </c>
      <c r="J331" s="197">
        <f t="shared" si="17"/>
        <v>1.6092009138959362E-3</v>
      </c>
    </row>
    <row r="332" spans="1:10" x14ac:dyDescent="0.2">
      <c r="A332" s="212">
        <f>Données!A333</f>
        <v>43951</v>
      </c>
      <c r="B332" s="197">
        <f>Données!B333/Données!B332-1</f>
        <v>-3.9791709358334426E-3</v>
      </c>
      <c r="C332" s="197">
        <f>Données!C333/Données!C332-1</f>
        <v>-6.3351776324678255E-3</v>
      </c>
      <c r="D332" s="197">
        <f>Données!D333/Données!D332-1</f>
        <v>-5.8670325215076646E-3</v>
      </c>
      <c r="E332" s="197">
        <f>Données!E333/Données!E332-1</f>
        <v>-3.9386700324288704E-3</v>
      </c>
      <c r="F332" s="197">
        <f>Données!F333/Données!F332-1</f>
        <v>-3.9386705450984438E-3</v>
      </c>
      <c r="H332" s="197">
        <f t="shared" si="15"/>
        <v>-4.0500903404572242E-5</v>
      </c>
      <c r="I332" s="197">
        <f t="shared" si="16"/>
        <v>-2.3965070873693817E-3</v>
      </c>
      <c r="J332" s="197">
        <f t="shared" si="17"/>
        <v>-1.9283619764092208E-3</v>
      </c>
    </row>
    <row r="333" spans="1:10" x14ac:dyDescent="0.2">
      <c r="A333" s="212">
        <f>Données!A334</f>
        <v>43952</v>
      </c>
      <c r="B333" s="197">
        <f>Données!B334/Données!B333-1</f>
        <v>-2.7304669572263407E-3</v>
      </c>
      <c r="C333" s="197">
        <f>Données!C334/Données!C333-1</f>
        <v>-6.0061905573467467E-3</v>
      </c>
      <c r="D333" s="197">
        <f>Données!D334/Données!D333-1</f>
        <v>-5.3540587834441933E-3</v>
      </c>
      <c r="E333" s="197">
        <f>Données!E334/Données!E333-1</f>
        <v>-2.8109487336683836E-3</v>
      </c>
      <c r="F333" s="197">
        <f>Données!F334/Données!F333-1</f>
        <v>-2.8109479758047229E-3</v>
      </c>
      <c r="H333" s="197">
        <f t="shared" si="15"/>
        <v>8.0481776442042907E-5</v>
      </c>
      <c r="I333" s="197">
        <f t="shared" si="16"/>
        <v>-3.1952425815420238E-3</v>
      </c>
      <c r="J333" s="197">
        <f t="shared" si="17"/>
        <v>-2.5431108076394704E-3</v>
      </c>
    </row>
    <row r="334" spans="1:10" x14ac:dyDescent="0.2">
      <c r="A334" s="212">
        <f>Données!A335</f>
        <v>43955</v>
      </c>
      <c r="B334" s="197">
        <f>Données!B335/Données!B334-1</f>
        <v>1.3946660140673472E-3</v>
      </c>
      <c r="C334" s="197">
        <f>Données!C335/Données!C334-1</f>
        <v>3.2898671645338329E-3</v>
      </c>
      <c r="D334" s="197">
        <f>Données!D335/Données!D334-1</f>
        <v>2.9115745545149618E-3</v>
      </c>
      <c r="E334" s="197">
        <f>Données!E335/Données!E334-1</f>
        <v>1.4824049025712327E-3</v>
      </c>
      <c r="F334" s="197">
        <f>Données!F335/Données!F334-1</f>
        <v>1.4824040601391086E-3</v>
      </c>
      <c r="H334" s="197">
        <f t="shared" si="15"/>
        <v>-8.7738888503885448E-5</v>
      </c>
      <c r="I334" s="197">
        <f t="shared" si="16"/>
        <v>1.8074631043947242E-3</v>
      </c>
      <c r="J334" s="197">
        <f t="shared" si="17"/>
        <v>1.4291704943758532E-3</v>
      </c>
    </row>
    <row r="335" spans="1:10" x14ac:dyDescent="0.2">
      <c r="A335" s="212">
        <f>Données!A336</f>
        <v>43956</v>
      </c>
      <c r="B335" s="197">
        <f>Données!B336/Données!B335-1</f>
        <v>2.2044615456890959E-3</v>
      </c>
      <c r="C335" s="197">
        <f>Données!C336/Données!C335-1</f>
        <v>2.8304013072144585E-3</v>
      </c>
      <c r="D335" s="197">
        <f>Données!D336/Données!D335-1</f>
        <v>2.705649792277276E-3</v>
      </c>
      <c r="E335" s="197">
        <f>Données!E336/Données!E335-1</f>
        <v>2.2265789790032464E-3</v>
      </c>
      <c r="F335" s="197">
        <f>Données!F336/Données!F335-1</f>
        <v>2.2265798321201569E-3</v>
      </c>
      <c r="H335" s="197">
        <f t="shared" si="15"/>
        <v>-2.2117433314150503E-5</v>
      </c>
      <c r="I335" s="197">
        <f t="shared" si="16"/>
        <v>6.0382147509430162E-4</v>
      </c>
      <c r="J335" s="197">
        <f t="shared" si="17"/>
        <v>4.7906996015711911E-4</v>
      </c>
    </row>
    <row r="336" spans="1:10" x14ac:dyDescent="0.2">
      <c r="A336" s="212">
        <f>Données!A337</f>
        <v>43957</v>
      </c>
      <c r="B336" s="197">
        <f>Données!B337/Données!B336-1</f>
        <v>-1.4813923558770759E-3</v>
      </c>
      <c r="C336" s="197">
        <f>Données!C337/Données!C336-1</f>
        <v>-1.5372244503574217E-3</v>
      </c>
      <c r="D336" s="197">
        <f>Données!D337/Données!D336-1</f>
        <v>-1.5261030548021637E-3</v>
      </c>
      <c r="E336" s="197">
        <f>Données!E337/Données!E336-1</f>
        <v>-1.4687360209764133E-3</v>
      </c>
      <c r="F336" s="197">
        <f>Données!F337/Données!F336-1</f>
        <v>-1.4687362807378479E-3</v>
      </c>
      <c r="H336" s="197">
        <f t="shared" si="15"/>
        <v>-1.2656334900662536E-5</v>
      </c>
      <c r="I336" s="197">
        <f t="shared" si="16"/>
        <v>-6.8488169619573824E-5</v>
      </c>
      <c r="J336" s="197">
        <f t="shared" si="17"/>
        <v>-5.7366774064315784E-5</v>
      </c>
    </row>
    <row r="337" spans="1:10" x14ac:dyDescent="0.2">
      <c r="A337" s="212">
        <f>Données!A338</f>
        <v>43958</v>
      </c>
      <c r="B337" s="197">
        <f>Données!B338/Données!B337-1</f>
        <v>5.6954079384996525E-4</v>
      </c>
      <c r="C337" s="197">
        <f>Données!C338/Données!C337-1</f>
        <v>8.0507182985223302E-4</v>
      </c>
      <c r="D337" s="197">
        <f>Données!D338/Données!D337-1</f>
        <v>7.5815192538897236E-4</v>
      </c>
      <c r="E337" s="197">
        <f>Données!E338/Données!E337-1</f>
        <v>5.7867047724280418E-4</v>
      </c>
      <c r="F337" s="197">
        <f>Données!F338/Données!F337-1</f>
        <v>5.7867061363081618E-4</v>
      </c>
      <c r="H337" s="197">
        <f t="shared" si="15"/>
        <v>-9.1296833928389276E-6</v>
      </c>
      <c r="I337" s="197">
        <f t="shared" si="16"/>
        <v>2.2640121622141685E-4</v>
      </c>
      <c r="J337" s="197">
        <f t="shared" si="17"/>
        <v>1.7948131175815618E-4</v>
      </c>
    </row>
    <row r="338" spans="1:10" x14ac:dyDescent="0.2">
      <c r="A338" s="212">
        <f>Données!A339</f>
        <v>43959</v>
      </c>
      <c r="B338" s="197">
        <f>Données!B339/Données!B338-1</f>
        <v>4.7096207954080427E-3</v>
      </c>
      <c r="C338" s="197">
        <f>Données!C339/Données!C338-1</f>
        <v>5.7546044960863352E-3</v>
      </c>
      <c r="D338" s="197">
        <f>Données!D339/Données!D338-1</f>
        <v>5.5464695513347539E-3</v>
      </c>
      <c r="E338" s="197">
        <f>Données!E339/Données!E338-1</f>
        <v>4.7877204299811016E-3</v>
      </c>
      <c r="F338" s="197">
        <f>Données!F339/Données!F338-1</f>
        <v>4.7877204101522963E-3</v>
      </c>
      <c r="H338" s="197">
        <f t="shared" si="15"/>
        <v>-7.8099634573058907E-5</v>
      </c>
      <c r="I338" s="197">
        <f t="shared" si="16"/>
        <v>9.6688408593403885E-4</v>
      </c>
      <c r="J338" s="197">
        <f t="shared" si="17"/>
        <v>7.5874914118245762E-4</v>
      </c>
    </row>
    <row r="339" spans="1:10" x14ac:dyDescent="0.2">
      <c r="A339" s="212">
        <f>Données!A340</f>
        <v>43962</v>
      </c>
      <c r="B339" s="197">
        <f>Données!B340/Données!B339-1</f>
        <v>1.1014373425228818E-3</v>
      </c>
      <c r="C339" s="197">
        <f>Données!C340/Données!C339-1</f>
        <v>1.624062337661325E-3</v>
      </c>
      <c r="D339" s="197">
        <f>Données!D340/Données!D339-1</f>
        <v>1.5200544254074799E-3</v>
      </c>
      <c r="E339" s="197">
        <f>Données!E340/Données!E339-1</f>
        <v>1.1102002128491328E-3</v>
      </c>
      <c r="F339" s="197">
        <f>Données!F340/Données!F339-1</f>
        <v>1.1102005810095239E-3</v>
      </c>
      <c r="H339" s="197">
        <f t="shared" si="15"/>
        <v>-8.7628703262510044E-6</v>
      </c>
      <c r="I339" s="197">
        <f t="shared" si="16"/>
        <v>5.1386175665180112E-4</v>
      </c>
      <c r="J339" s="197">
        <f t="shared" si="17"/>
        <v>4.0985384439795602E-4</v>
      </c>
    </row>
    <row r="340" spans="1:10" x14ac:dyDescent="0.2">
      <c r="A340" s="212">
        <f>Données!A341</f>
        <v>43963</v>
      </c>
      <c r="B340" s="197">
        <f>Données!B341/Données!B340-1</f>
        <v>-4.7642931193569993E-3</v>
      </c>
      <c r="C340" s="197">
        <f>Données!C341/Données!C340-1</f>
        <v>-5.3375716321196753E-3</v>
      </c>
      <c r="D340" s="197">
        <f>Données!D341/Données!D340-1</f>
        <v>-5.223531010872029E-3</v>
      </c>
      <c r="E340" s="197">
        <f>Données!E341/Données!E340-1</f>
        <v>-4.7446694679070811E-3</v>
      </c>
      <c r="F340" s="197">
        <f>Données!F341/Données!F340-1</f>
        <v>-4.7446703928262224E-3</v>
      </c>
      <c r="H340" s="197">
        <f t="shared" si="15"/>
        <v>-1.9623651449918178E-5</v>
      </c>
      <c r="I340" s="197">
        <f t="shared" si="16"/>
        <v>-5.9290123929345295E-4</v>
      </c>
      <c r="J340" s="197">
        <f t="shared" si="17"/>
        <v>-4.788606180458066E-4</v>
      </c>
    </row>
    <row r="341" spans="1:10" x14ac:dyDescent="0.2">
      <c r="A341" s="212">
        <f>Données!A342</f>
        <v>43964</v>
      </c>
      <c r="B341" s="197">
        <f>Données!B342/Données!B341-1</f>
        <v>-5.7183248486244453E-3</v>
      </c>
      <c r="C341" s="197">
        <f>Données!C342/Données!C341-1</f>
        <v>-8.1165131793389245E-3</v>
      </c>
      <c r="D341" s="197">
        <f>Données!D342/Données!D341-1</f>
        <v>-7.6392307686067307E-3</v>
      </c>
      <c r="E341" s="197">
        <f>Données!E342/Données!E341-1</f>
        <v>-5.742569874153447E-3</v>
      </c>
      <c r="F341" s="197">
        <f>Données!F342/Données!F341-1</f>
        <v>-5.7425697770930872E-3</v>
      </c>
      <c r="H341" s="197">
        <f t="shared" si="15"/>
        <v>2.4245025529001651E-5</v>
      </c>
      <c r="I341" s="197">
        <f t="shared" si="16"/>
        <v>-2.3739434022458372E-3</v>
      </c>
      <c r="J341" s="197">
        <f t="shared" si="17"/>
        <v>-1.8966609915136434E-3</v>
      </c>
    </row>
    <row r="342" spans="1:10" x14ac:dyDescent="0.2">
      <c r="A342" s="212">
        <f>Données!A343</f>
        <v>43965</v>
      </c>
      <c r="B342" s="197">
        <f>Données!B343/Données!B342-1</f>
        <v>-9.1462260340957613E-5</v>
      </c>
      <c r="C342" s="197">
        <f>Données!C343/Données!C342-1</f>
        <v>1.7383458939947971E-3</v>
      </c>
      <c r="D342" s="197">
        <f>Données!D343/Données!D342-1</f>
        <v>1.3734762978701021E-3</v>
      </c>
      <c r="E342" s="197">
        <f>Données!E343/Données!E342-1</f>
        <v>9.5436993743858167E-4</v>
      </c>
      <c r="F342" s="197">
        <f>Données!F343/Données!F342-1</f>
        <v>9.5436986386987499E-4</v>
      </c>
      <c r="H342" s="197">
        <f t="shared" si="15"/>
        <v>-1.0458321977795393E-3</v>
      </c>
      <c r="I342" s="197">
        <f t="shared" si="16"/>
        <v>7.8397603012492212E-4</v>
      </c>
      <c r="J342" s="197">
        <f t="shared" si="17"/>
        <v>4.1910643400022707E-4</v>
      </c>
    </row>
    <row r="343" spans="1:10" x14ac:dyDescent="0.2">
      <c r="A343" s="212">
        <f>Données!A344</f>
        <v>43966</v>
      </c>
      <c r="B343" s="197">
        <f>Données!B344/Données!B343-1</f>
        <v>2.0567607467991689E-3</v>
      </c>
      <c r="C343" s="197">
        <f>Données!C344/Données!C343-1</f>
        <v>1.4845454169651884E-3</v>
      </c>
      <c r="D343" s="197">
        <f>Données!D344/Données!D343-1</f>
        <v>1.5984801010631156E-3</v>
      </c>
      <c r="E343" s="197">
        <f>Données!E344/Données!E343-1</f>
        <v>2.4398937183103264E-3</v>
      </c>
      <c r="F343" s="197">
        <f>Données!F344/Données!F343-1</f>
        <v>2.439893615094002E-3</v>
      </c>
      <c r="H343" s="197">
        <f t="shared" si="15"/>
        <v>-3.8313297151115755E-4</v>
      </c>
      <c r="I343" s="197">
        <f t="shared" si="16"/>
        <v>-9.5534819812881366E-4</v>
      </c>
      <c r="J343" s="197">
        <f t="shared" si="17"/>
        <v>-8.4141351403088649E-4</v>
      </c>
    </row>
    <row r="344" spans="1:10" x14ac:dyDescent="0.2">
      <c r="A344" s="212">
        <f>Données!A345</f>
        <v>43970</v>
      </c>
      <c r="B344" s="197">
        <f>Données!B345/Données!B344-1</f>
        <v>1.4964775438870426E-3</v>
      </c>
      <c r="C344" s="197">
        <f>Données!C345/Données!C344-1</f>
        <v>5.1190698297363113E-3</v>
      </c>
      <c r="D344" s="197">
        <f>Données!D345/Données!D344-1</f>
        <v>4.3974397498578455E-3</v>
      </c>
      <c r="E344" s="197">
        <f>Données!E345/Données!E344-1</f>
        <v>2.998125734768875E-3</v>
      </c>
      <c r="F344" s="197">
        <f>Données!F345/Données!F344-1</f>
        <v>2.9981263904841349E-3</v>
      </c>
      <c r="H344" s="197">
        <f t="shared" si="15"/>
        <v>-1.5016481908818324E-3</v>
      </c>
      <c r="I344" s="197">
        <f t="shared" si="16"/>
        <v>2.1209434392521764E-3</v>
      </c>
      <c r="J344" s="197">
        <f t="shared" si="17"/>
        <v>1.3993133593737106E-3</v>
      </c>
    </row>
    <row r="345" spans="1:10" x14ac:dyDescent="0.2">
      <c r="A345" s="212">
        <f>Données!A346</f>
        <v>43971</v>
      </c>
      <c r="B345" s="197">
        <f>Données!B346/Données!B345-1</f>
        <v>4.3758611987154694E-3</v>
      </c>
      <c r="C345" s="197">
        <f>Données!C346/Données!C345-1</f>
        <v>8.6529894055553669E-3</v>
      </c>
      <c r="D345" s="197">
        <f>Données!D346/Données!D345-1</f>
        <v>7.8034352184324085E-3</v>
      </c>
      <c r="E345" s="197">
        <f>Données!E346/Données!E345-1</f>
        <v>5.4653392452073124E-3</v>
      </c>
      <c r="F345" s="197">
        <f>Données!F346/Données!F345-1</f>
        <v>5.4653389684407028E-3</v>
      </c>
      <c r="H345" s="197">
        <f t="shared" si="15"/>
        <v>-1.089478046491843E-3</v>
      </c>
      <c r="I345" s="197">
        <f t="shared" si="16"/>
        <v>3.1876504371146641E-3</v>
      </c>
      <c r="J345" s="197">
        <f t="shared" si="17"/>
        <v>2.3380962499917057E-3</v>
      </c>
    </row>
    <row r="346" spans="1:10" x14ac:dyDescent="0.2">
      <c r="A346" s="212">
        <f>Données!A347</f>
        <v>43972</v>
      </c>
      <c r="B346" s="197">
        <f>Données!B347/Données!B346-1</f>
        <v>-2.9923556591693323E-4</v>
      </c>
      <c r="C346" s="197">
        <f>Données!C347/Données!C346-1</f>
        <v>-2.1021998575431189E-3</v>
      </c>
      <c r="D346" s="197">
        <f>Données!D347/Données!D346-1</f>
        <v>-1.7452989908310901E-3</v>
      </c>
      <c r="E346" s="197">
        <f>Données!E347/Données!E346-1</f>
        <v>-1.0464011496333914E-3</v>
      </c>
      <c r="F346" s="197">
        <f>Données!F347/Données!F346-1</f>
        <v>-1.0464013916391401E-3</v>
      </c>
      <c r="H346" s="197">
        <f t="shared" si="15"/>
        <v>7.4716558371645814E-4</v>
      </c>
      <c r="I346" s="197">
        <f t="shared" si="16"/>
        <v>-1.0557984659039787E-3</v>
      </c>
      <c r="J346" s="197">
        <f t="shared" si="17"/>
        <v>-6.9889759919194994E-4</v>
      </c>
    </row>
    <row r="347" spans="1:10" x14ac:dyDescent="0.2">
      <c r="A347" s="212">
        <f>Données!A348</f>
        <v>43973</v>
      </c>
      <c r="B347" s="197">
        <f>Données!B348/Données!B347-1</f>
        <v>6.3738670041302292E-4</v>
      </c>
      <c r="C347" s="197">
        <f>Données!C348/Données!C347-1</f>
        <v>-7.0565272337508311E-4</v>
      </c>
      <c r="D347" s="197">
        <f>Données!D348/Données!D347-1</f>
        <v>-4.3941120788582033E-4</v>
      </c>
      <c r="E347" s="197">
        <f>Données!E348/Données!E347-1</f>
        <v>2.4797975774060177E-4</v>
      </c>
      <c r="F347" s="197">
        <f>Données!F348/Données!F347-1</f>
        <v>2.4798047425700354E-4</v>
      </c>
      <c r="H347" s="197">
        <f t="shared" si="15"/>
        <v>3.8940694267242115E-4</v>
      </c>
      <c r="I347" s="197">
        <f t="shared" si="16"/>
        <v>-9.5363319763208665E-4</v>
      </c>
      <c r="J347" s="197">
        <f t="shared" si="17"/>
        <v>-6.8739168214282387E-4</v>
      </c>
    </row>
    <row r="348" spans="1:10" x14ac:dyDescent="0.2">
      <c r="A348" s="212">
        <f>Données!A349</f>
        <v>43976</v>
      </c>
      <c r="B348" s="197">
        <f>Données!B349/Données!B348-1</f>
        <v>6.1616380788185321E-3</v>
      </c>
      <c r="C348" s="197">
        <f>Données!C349/Données!C348-1</f>
        <v>9.1361747845510877E-3</v>
      </c>
      <c r="D348" s="197">
        <f>Données!D349/Données!D348-1</f>
        <v>8.5458710784567238E-3</v>
      </c>
      <c r="E348" s="197">
        <f>Données!E349/Données!E348-1</f>
        <v>7.5226217532271544E-3</v>
      </c>
      <c r="F348" s="197">
        <f>Données!F349/Données!F348-1</f>
        <v>7.5226213747749959E-3</v>
      </c>
      <c r="H348" s="197">
        <f t="shared" si="15"/>
        <v>-1.3609836744086223E-3</v>
      </c>
      <c r="I348" s="197">
        <f t="shared" si="16"/>
        <v>1.6135534097760917E-3</v>
      </c>
      <c r="J348" s="197">
        <f t="shared" si="17"/>
        <v>1.0232497036817279E-3</v>
      </c>
    </row>
    <row r="349" spans="1:10" x14ac:dyDescent="0.2">
      <c r="A349" s="212">
        <f>Données!A350</f>
        <v>43977</v>
      </c>
      <c r="B349" s="197">
        <f>Données!B350/Données!B349-1</f>
        <v>-3.2245735539554454E-3</v>
      </c>
      <c r="C349" s="197">
        <f>Données!C350/Données!C349-1</f>
        <v>-4.2893975485376323E-3</v>
      </c>
      <c r="D349" s="197">
        <f>Données!D350/Données!D349-1</f>
        <v>-4.0785797328682927E-3</v>
      </c>
      <c r="E349" s="197">
        <f>Données!E350/Données!E349-1</f>
        <v>-3.4824100799583091E-3</v>
      </c>
      <c r="F349" s="197">
        <f>Données!F350/Données!F349-1</f>
        <v>-3.4824104014271606E-3</v>
      </c>
      <c r="H349" s="197">
        <f t="shared" si="15"/>
        <v>2.5783652600286366E-4</v>
      </c>
      <c r="I349" s="197">
        <f t="shared" si="16"/>
        <v>-8.069871471104717E-4</v>
      </c>
      <c r="J349" s="197">
        <f t="shared" si="17"/>
        <v>-5.9616933144113204E-4</v>
      </c>
    </row>
    <row r="350" spans="1:10" x14ac:dyDescent="0.2">
      <c r="A350" s="212">
        <f>Données!A351</f>
        <v>43978</v>
      </c>
      <c r="B350" s="197">
        <f>Données!B351/Données!B350-1</f>
        <v>2.0575399378817139E-3</v>
      </c>
      <c r="C350" s="197">
        <f>Données!C351/Données!C350-1</f>
        <v>4.5514308260525826E-3</v>
      </c>
      <c r="D350" s="197">
        <f>Données!D351/Données!D350-1</f>
        <v>4.0572594688712549E-3</v>
      </c>
      <c r="E350" s="197">
        <f>Données!E351/Données!E350-1</f>
        <v>2.860113749345361E-3</v>
      </c>
      <c r="F350" s="197">
        <f>Données!F351/Données!F350-1</f>
        <v>2.8601137663646359E-3</v>
      </c>
      <c r="H350" s="197">
        <f t="shared" si="15"/>
        <v>-8.0257381146364715E-4</v>
      </c>
      <c r="I350" s="197">
        <f t="shared" si="16"/>
        <v>1.6913170596879468E-3</v>
      </c>
      <c r="J350" s="197">
        <f t="shared" si="17"/>
        <v>1.197145702506619E-3</v>
      </c>
    </row>
    <row r="351" spans="1:10" x14ac:dyDescent="0.2">
      <c r="A351" s="212">
        <f>Données!A352</f>
        <v>43979</v>
      </c>
      <c r="B351" s="197">
        <f>Données!B352/Données!B351-1</f>
        <v>-6.7388769066190068E-4</v>
      </c>
      <c r="C351" s="197">
        <f>Données!C352/Données!C351-1</f>
        <v>-1.1151377656561934E-3</v>
      </c>
      <c r="D351" s="197">
        <f>Données!D352/Données!D351-1</f>
        <v>-1.0278769225379181E-3</v>
      </c>
      <c r="E351" s="197">
        <f>Données!E352/Données!E351-1</f>
        <v>-4.2439280281947322E-4</v>
      </c>
      <c r="F351" s="197">
        <f>Données!F352/Données!F351-1</f>
        <v>-4.2439232297986074E-4</v>
      </c>
      <c r="H351" s="197">
        <f t="shared" si="15"/>
        <v>-2.4949488784242746E-4</v>
      </c>
      <c r="I351" s="197">
        <f t="shared" si="16"/>
        <v>-6.9074544267633264E-4</v>
      </c>
      <c r="J351" s="197">
        <f t="shared" si="17"/>
        <v>-6.0348459955805733E-4</v>
      </c>
    </row>
    <row r="352" spans="1:10" x14ac:dyDescent="0.2">
      <c r="A352" s="212">
        <f>Données!A353</f>
        <v>43980</v>
      </c>
      <c r="B352" s="197">
        <f>Données!B353/Données!B352-1</f>
        <v>3.4363617313242223E-3</v>
      </c>
      <c r="C352" s="197">
        <f>Données!C353/Données!C352-1</f>
        <v>4.5748934835803112E-3</v>
      </c>
      <c r="D352" s="197">
        <f>Données!D353/Données!D352-1</f>
        <v>4.3496600312153966E-3</v>
      </c>
      <c r="E352" s="197">
        <f>Données!E353/Données!E352-1</f>
        <v>3.377844838612587E-3</v>
      </c>
      <c r="F352" s="197">
        <f>Données!F353/Données!F352-1</f>
        <v>3.3778441371739021E-3</v>
      </c>
      <c r="H352" s="197">
        <f t="shared" si="15"/>
        <v>5.8516892711635293E-5</v>
      </c>
      <c r="I352" s="197">
        <f t="shared" si="16"/>
        <v>1.1970493464064091E-3</v>
      </c>
      <c r="J352" s="197">
        <f t="shared" si="17"/>
        <v>9.7181589404149449E-4</v>
      </c>
    </row>
    <row r="353" spans="1:10" x14ac:dyDescent="0.2">
      <c r="A353" s="212">
        <f>Données!A354</f>
        <v>43983</v>
      </c>
      <c r="B353" s="197">
        <f>Données!B354/Données!B353-1</f>
        <v>5.4991225874956307E-4</v>
      </c>
      <c r="C353" s="197">
        <f>Données!C354/Données!C353-1</f>
        <v>5.610636120800816E-4</v>
      </c>
      <c r="D353" s="197">
        <f>Données!D354/Données!D353-1</f>
        <v>5.5885998511007173E-4</v>
      </c>
      <c r="E353" s="197">
        <f>Données!E354/Données!E353-1</f>
        <v>5.7464615096902705E-4</v>
      </c>
      <c r="F353" s="197">
        <f>Données!F354/Données!F353-1</f>
        <v>5.7464709601995345E-4</v>
      </c>
      <c r="H353" s="197">
        <f t="shared" si="15"/>
        <v>-2.4733892219463982E-5</v>
      </c>
      <c r="I353" s="197">
        <f t="shared" si="16"/>
        <v>-1.3583483939871854E-5</v>
      </c>
      <c r="J353" s="197">
        <f t="shared" si="17"/>
        <v>-1.5787110909881719E-5</v>
      </c>
    </row>
    <row r="354" spans="1:10" x14ac:dyDescent="0.2">
      <c r="A354" s="212">
        <f>Données!A355</f>
        <v>43984</v>
      </c>
      <c r="B354" s="197">
        <f>Données!B355/Données!B354-1</f>
        <v>3.1496651393521091E-3</v>
      </c>
      <c r="C354" s="197">
        <f>Données!C355/Données!C354-1</f>
        <v>5.3308547424817387E-3</v>
      </c>
      <c r="D354" s="197">
        <f>Données!D355/Données!D354-1</f>
        <v>4.8997502858192377E-3</v>
      </c>
      <c r="E354" s="197">
        <f>Données!E355/Données!E354-1</f>
        <v>3.9331933231456784E-3</v>
      </c>
      <c r="F354" s="197">
        <f>Données!F355/Données!F354-1</f>
        <v>3.9331920571936685E-3</v>
      </c>
      <c r="H354" s="197">
        <f t="shared" si="15"/>
        <v>-7.8352818379356926E-4</v>
      </c>
      <c r="I354" s="197">
        <f t="shared" si="16"/>
        <v>1.3976626852880703E-3</v>
      </c>
      <c r="J354" s="197">
        <f t="shared" si="17"/>
        <v>9.6655822862556917E-4</v>
      </c>
    </row>
    <row r="355" spans="1:10" x14ac:dyDescent="0.2">
      <c r="A355" s="212">
        <f>Données!A356</f>
        <v>43985</v>
      </c>
      <c r="B355" s="197">
        <f>Données!B356/Données!B355-1</f>
        <v>2.454621589191408E-3</v>
      </c>
      <c r="C355" s="197">
        <f>Données!C356/Données!C355-1</f>
        <v>6.4437635488805434E-3</v>
      </c>
      <c r="D355" s="197">
        <f>Données!D356/Données!D355-1</f>
        <v>5.6566961215325229E-3</v>
      </c>
      <c r="E355" s="197">
        <f>Données!E356/Données!E355-1</f>
        <v>3.954334587298769E-3</v>
      </c>
      <c r="F355" s="197">
        <f>Données!F356/Données!F355-1</f>
        <v>3.9543345741497316E-3</v>
      </c>
      <c r="H355" s="197">
        <f t="shared" si="15"/>
        <v>-1.4997129981073609E-3</v>
      </c>
      <c r="I355" s="197">
        <f t="shared" si="16"/>
        <v>2.4894289747308118E-3</v>
      </c>
      <c r="J355" s="197">
        <f t="shared" si="17"/>
        <v>1.7023615473827913E-3</v>
      </c>
    </row>
    <row r="356" spans="1:10" x14ac:dyDescent="0.2">
      <c r="A356" s="212">
        <f>Données!A357</f>
        <v>43986</v>
      </c>
      <c r="B356" s="197">
        <f>Données!B357/Données!B356-1</f>
        <v>-3.3806157292707306E-3</v>
      </c>
      <c r="C356" s="197">
        <f>Données!C357/Données!C356-1</f>
        <v>-3.7049979132666166E-3</v>
      </c>
      <c r="D356" s="197">
        <f>Données!D357/Données!D356-1</f>
        <v>-3.641199389289973E-3</v>
      </c>
      <c r="E356" s="197">
        <f>Données!E357/Données!E356-1</f>
        <v>-3.5642147029072424E-3</v>
      </c>
      <c r="F356" s="197">
        <f>Données!F357/Données!F356-1</f>
        <v>-3.5642134965988559E-3</v>
      </c>
      <c r="H356" s="197">
        <f t="shared" si="15"/>
        <v>1.8359897363651179E-4</v>
      </c>
      <c r="I356" s="197">
        <f t="shared" si="16"/>
        <v>-1.4078441666776076E-4</v>
      </c>
      <c r="J356" s="197">
        <f t="shared" si="17"/>
        <v>-7.6985892691117108E-5</v>
      </c>
    </row>
    <row r="357" spans="1:10" x14ac:dyDescent="0.2">
      <c r="A357" s="212">
        <f>Données!A358</f>
        <v>43987</v>
      </c>
      <c r="B357" s="197">
        <f>Données!B358/Données!B357-1</f>
        <v>3.8143485422477141E-3</v>
      </c>
      <c r="C357" s="197">
        <f>Données!C358/Données!C357-1</f>
        <v>1.0001062880541145E-2</v>
      </c>
      <c r="D357" s="197">
        <f>Données!D358/Données!D357-1</f>
        <v>8.7839786831434008E-3</v>
      </c>
      <c r="E357" s="197">
        <f>Données!E358/Données!E357-1</f>
        <v>5.9063737493414425E-3</v>
      </c>
      <c r="F357" s="197">
        <f>Données!F358/Données!F357-1</f>
        <v>5.9063740702316458E-3</v>
      </c>
      <c r="H357" s="197">
        <f t="shared" si="15"/>
        <v>-2.0920252070937284E-3</v>
      </c>
      <c r="I357" s="197">
        <f t="shared" si="16"/>
        <v>4.0946888103094992E-3</v>
      </c>
      <c r="J357" s="197">
        <f t="shared" si="17"/>
        <v>2.877604612911755E-3</v>
      </c>
    </row>
    <row r="358" spans="1:10" x14ac:dyDescent="0.2">
      <c r="A358" s="212">
        <f>Données!A359</f>
        <v>43990</v>
      </c>
      <c r="B358" s="197">
        <f>Données!B359/Données!B358-1</f>
        <v>5.3782618152047323E-3</v>
      </c>
      <c r="C358" s="197">
        <f>Données!C359/Données!C358-1</f>
        <v>4.7889362291753113E-3</v>
      </c>
      <c r="D358" s="197">
        <f>Données!D359/Données!D358-1</f>
        <v>4.9043005820954555E-3</v>
      </c>
      <c r="E358" s="197">
        <f>Données!E359/Données!E358-1</f>
        <v>5.2826781531953859E-3</v>
      </c>
      <c r="F358" s="197">
        <f>Données!F359/Données!F358-1</f>
        <v>5.2826767334979152E-3</v>
      </c>
      <c r="H358" s="197">
        <f t="shared" si="15"/>
        <v>9.5583662009346426E-5</v>
      </c>
      <c r="I358" s="197">
        <f t="shared" si="16"/>
        <v>-4.9374050432260397E-4</v>
      </c>
      <c r="J358" s="197">
        <f t="shared" si="17"/>
        <v>-3.7837615140245973E-4</v>
      </c>
    </row>
    <row r="359" spans="1:10" x14ac:dyDescent="0.2">
      <c r="A359" s="212">
        <f>Données!A360</f>
        <v>43991</v>
      </c>
      <c r="B359" s="197">
        <f>Données!B360/Données!B359-1</f>
        <v>9.576811353764203E-4</v>
      </c>
      <c r="C359" s="197">
        <f>Données!C360/Données!C359-1</f>
        <v>-2.2235030014623458E-3</v>
      </c>
      <c r="D359" s="197">
        <f>Données!D360/Données!D359-1</f>
        <v>-1.6004730581899995E-3</v>
      </c>
      <c r="E359" s="197">
        <f>Données!E360/Données!E359-1</f>
        <v>1.0868834202804045E-4</v>
      </c>
      <c r="F359" s="197">
        <f>Données!F360/Données!F359-1</f>
        <v>1.086891649049182E-4</v>
      </c>
      <c r="H359" s="197">
        <f t="shared" si="15"/>
        <v>8.4899279334837985E-4</v>
      </c>
      <c r="I359" s="197">
        <f t="shared" si="16"/>
        <v>-2.332192166367264E-3</v>
      </c>
      <c r="J359" s="197">
        <f t="shared" si="17"/>
        <v>-1.7091622230949177E-3</v>
      </c>
    </row>
    <row r="360" spans="1:10" x14ac:dyDescent="0.2">
      <c r="A360" s="212">
        <f>Données!A361</f>
        <v>43992</v>
      </c>
      <c r="B360" s="197">
        <f>Données!B361/Données!B360-1</f>
        <v>1.6020701014711758E-3</v>
      </c>
      <c r="C360" s="197">
        <f>Données!C361/Données!C360-1</f>
        <v>-2.877964680152445E-4</v>
      </c>
      <c r="D360" s="197">
        <f>Données!D361/Données!D360-1</f>
        <v>8.3280188708512171E-5</v>
      </c>
      <c r="E360" s="197">
        <f>Données!E361/Données!E360-1</f>
        <v>8.1613019404302989E-4</v>
      </c>
      <c r="F360" s="197">
        <f>Données!F361/Données!F360-1</f>
        <v>8.1612973547939838E-4</v>
      </c>
      <c r="H360" s="197">
        <f t="shared" si="15"/>
        <v>7.859399074281459E-4</v>
      </c>
      <c r="I360" s="197">
        <f t="shared" si="16"/>
        <v>-1.1039262034946429E-3</v>
      </c>
      <c r="J360" s="197">
        <f t="shared" si="17"/>
        <v>-7.3284954677088621E-4</v>
      </c>
    </row>
    <row r="361" spans="1:10" x14ac:dyDescent="0.2">
      <c r="A361" s="212">
        <f>Données!A362</f>
        <v>43993</v>
      </c>
      <c r="B361" s="197">
        <f>Données!B362/Données!B361-1</f>
        <v>-1.1411609660215261E-2</v>
      </c>
      <c r="C361" s="197">
        <f>Données!C362/Données!C361-1</f>
        <v>-2.0229432813238635E-2</v>
      </c>
      <c r="D361" s="197">
        <f>Données!D362/Données!D361-1</f>
        <v>-1.8495420298034748E-2</v>
      </c>
      <c r="E361" s="197">
        <f>Données!E362/Données!E361-1</f>
        <v>-1.5073021864189573E-2</v>
      </c>
      <c r="F361" s="197">
        <f>Données!F362/Données!F361-1</f>
        <v>-1.5073020996607345E-2</v>
      </c>
      <c r="H361" s="197">
        <f t="shared" si="15"/>
        <v>3.6614122039743124E-3</v>
      </c>
      <c r="I361" s="197">
        <f t="shared" si="16"/>
        <v>-5.15641181663129E-3</v>
      </c>
      <c r="J361" s="197">
        <f t="shared" si="17"/>
        <v>-3.4223993014274035E-3</v>
      </c>
    </row>
    <row r="362" spans="1:10" x14ac:dyDescent="0.2">
      <c r="A362" s="212">
        <f>Données!A363</f>
        <v>43994</v>
      </c>
      <c r="B362" s="197">
        <f>Données!B363/Données!B362-1</f>
        <v>4.4791738973473105E-3</v>
      </c>
      <c r="C362" s="197">
        <f>Données!C363/Données!C362-1</f>
        <v>6.8038943682178221E-3</v>
      </c>
      <c r="D362" s="197">
        <f>Données!D363/Données!D362-1</f>
        <v>6.3434415084016038E-3</v>
      </c>
      <c r="E362" s="197">
        <f>Données!E363/Données!E362-1</f>
        <v>5.7014570399174236E-3</v>
      </c>
      <c r="F362" s="197">
        <f>Données!F363/Données!F362-1</f>
        <v>5.7014566993887072E-3</v>
      </c>
      <c r="H362" s="197">
        <f t="shared" si="15"/>
        <v>-1.2222831425701131E-3</v>
      </c>
      <c r="I362" s="197">
        <f t="shared" si="16"/>
        <v>1.1024376688291149E-3</v>
      </c>
      <c r="J362" s="197">
        <f t="shared" si="17"/>
        <v>6.4198480901289656E-4</v>
      </c>
    </row>
    <row r="363" spans="1:10" x14ac:dyDescent="0.2">
      <c r="A363" s="212">
        <f>Données!A364</f>
        <v>43997</v>
      </c>
      <c r="B363" s="197">
        <f>Données!B364/Données!B363-1</f>
        <v>3.1613541367094822E-3</v>
      </c>
      <c r="C363" s="197">
        <f>Données!C364/Données!C363-1</f>
        <v>3.861222886457627E-3</v>
      </c>
      <c r="D363" s="197">
        <f>Données!D364/Données!D363-1</f>
        <v>3.7228582158803647E-3</v>
      </c>
      <c r="E363" s="197">
        <f>Données!E364/Données!E363-1</f>
        <v>3.2383253520429367E-3</v>
      </c>
      <c r="F363" s="197">
        <f>Données!F364/Données!F363-1</f>
        <v>3.2383252134067231E-3</v>
      </c>
      <c r="H363" s="197">
        <f t="shared" si="15"/>
        <v>-7.6971215333454523E-5</v>
      </c>
      <c r="I363" s="197">
        <f t="shared" si="16"/>
        <v>6.2289767305090393E-4</v>
      </c>
      <c r="J363" s="197">
        <f t="shared" si="17"/>
        <v>4.8453300247364162E-4</v>
      </c>
    </row>
    <row r="364" spans="1:10" x14ac:dyDescent="0.2">
      <c r="A364" s="212">
        <f>Données!A365</f>
        <v>43998</v>
      </c>
      <c r="B364" s="197">
        <f>Données!B365/Données!B364-1</f>
        <v>3.834377620043572E-3</v>
      </c>
      <c r="C364" s="197">
        <f>Données!C365/Données!C364-1</f>
        <v>6.4831002517933278E-3</v>
      </c>
      <c r="D364" s="197">
        <f>Données!D365/Données!D364-1</f>
        <v>5.9597378597411321E-3</v>
      </c>
      <c r="E364" s="197">
        <f>Données!E365/Données!E364-1</f>
        <v>5.179272198277296E-3</v>
      </c>
      <c r="F364" s="197">
        <f>Données!F365/Données!F364-1</f>
        <v>5.1792724081107799E-3</v>
      </c>
      <c r="H364" s="197">
        <f t="shared" si="15"/>
        <v>-1.344894578233724E-3</v>
      </c>
      <c r="I364" s="197">
        <f t="shared" si="16"/>
        <v>1.3038278436825479E-3</v>
      </c>
      <c r="J364" s="197">
        <f t="shared" si="17"/>
        <v>7.8046545163035219E-4</v>
      </c>
    </row>
    <row r="365" spans="1:10" x14ac:dyDescent="0.2">
      <c r="A365" s="212">
        <f>Données!A366</f>
        <v>43999</v>
      </c>
      <c r="B365" s="197">
        <f>Données!B366/Données!B365-1</f>
        <v>6.8146135529478791E-4</v>
      </c>
      <c r="C365" s="197">
        <f>Données!C366/Données!C365-1</f>
        <v>-3.2347725113557324E-4</v>
      </c>
      <c r="D365" s="197">
        <f>Données!D366/Données!D365-1</f>
        <v>-1.2532972879475412E-4</v>
      </c>
      <c r="E365" s="197">
        <f>Données!E366/Données!E365-1</f>
        <v>4.3302169124115331E-4</v>
      </c>
      <c r="F365" s="197">
        <f>Données!F366/Données!F365-1</f>
        <v>4.330213664536231E-4</v>
      </c>
      <c r="H365" s="197">
        <f t="shared" si="15"/>
        <v>2.484396640536346E-4</v>
      </c>
      <c r="I365" s="197">
        <f t="shared" si="16"/>
        <v>-7.5649861758919634E-4</v>
      </c>
      <c r="J365" s="197">
        <f t="shared" si="17"/>
        <v>-5.5835109524837723E-4</v>
      </c>
    </row>
    <row r="366" spans="1:10" x14ac:dyDescent="0.2">
      <c r="A366" s="212">
        <f>Données!A367</f>
        <v>44000</v>
      </c>
      <c r="B366" s="197">
        <f>Données!B367/Données!B366-1</f>
        <v>2.3128499445237427E-3</v>
      </c>
      <c r="C366" s="197">
        <f>Données!C367/Données!C366-1</f>
        <v>2.2542680204176158E-3</v>
      </c>
      <c r="D366" s="197">
        <f>Données!D367/Données!D366-1</f>
        <v>2.2658273962339326E-3</v>
      </c>
      <c r="E366" s="197">
        <f>Données!E367/Données!E366-1</f>
        <v>2.2178992711001655E-3</v>
      </c>
      <c r="F366" s="197">
        <f>Données!F367/Données!F366-1</f>
        <v>2.2178989593175658E-3</v>
      </c>
      <c r="H366" s="197">
        <f t="shared" si="15"/>
        <v>9.4950673423577214E-5</v>
      </c>
      <c r="I366" s="197">
        <f t="shared" si="16"/>
        <v>3.6369061100050004E-5</v>
      </c>
      <c r="J366" s="197">
        <f t="shared" si="17"/>
        <v>4.7928436916366834E-5</v>
      </c>
    </row>
    <row r="367" spans="1:10" x14ac:dyDescent="0.2">
      <c r="A367" s="212">
        <f>Données!A368</f>
        <v>44001</v>
      </c>
      <c r="B367" s="197">
        <f>Données!B368/Données!B367-1</f>
        <v>-1.3387293404855116E-3</v>
      </c>
      <c r="C367" s="197">
        <f>Données!C368/Données!C367-1</f>
        <v>-1.1347305040656508E-3</v>
      </c>
      <c r="D367" s="197">
        <f>Données!D368/Données!D367-1</f>
        <v>-1.1749874750913714E-3</v>
      </c>
      <c r="E367" s="197">
        <f>Données!E368/Données!E367-1</f>
        <v>-1.5553345884112835E-3</v>
      </c>
      <c r="F367" s="197">
        <f>Données!F368/Données!F367-1</f>
        <v>-1.5553341157631406E-3</v>
      </c>
      <c r="H367" s="197">
        <f t="shared" si="15"/>
        <v>2.1660524792577185E-4</v>
      </c>
      <c r="I367" s="197">
        <f t="shared" si="16"/>
        <v>4.2060361169748983E-4</v>
      </c>
      <c r="J367" s="197">
        <f t="shared" si="17"/>
        <v>3.8034664067176926E-4</v>
      </c>
    </row>
    <row r="368" spans="1:10" x14ac:dyDescent="0.2">
      <c r="A368" s="212">
        <f>Données!A369</f>
        <v>44004</v>
      </c>
      <c r="B368" s="197">
        <f>Données!B369/Données!B368-1</f>
        <v>1.7463450019858939E-3</v>
      </c>
      <c r="C368" s="197">
        <f>Données!C369/Données!C368-1</f>
        <v>1.045841274551762E-3</v>
      </c>
      <c r="D368" s="197">
        <f>Données!D369/Données!D368-1</f>
        <v>1.1840565571483719E-3</v>
      </c>
      <c r="E368" s="197">
        <f>Données!E369/Données!E368-1</f>
        <v>1.9111040336439178E-3</v>
      </c>
      <c r="F368" s="197">
        <f>Données!F369/Données!F368-1</f>
        <v>1.9111030854872535E-3</v>
      </c>
      <c r="H368" s="197">
        <f t="shared" si="15"/>
        <v>-1.6475903165802386E-4</v>
      </c>
      <c r="I368" s="197">
        <f t="shared" si="16"/>
        <v>-8.6526181093549148E-4</v>
      </c>
      <c r="J368" s="197">
        <f t="shared" si="17"/>
        <v>-7.2704652833888161E-4</v>
      </c>
    </row>
    <row r="369" spans="1:10" x14ac:dyDescent="0.2">
      <c r="A369" s="212">
        <f>Données!A370</f>
        <v>44005</v>
      </c>
      <c r="B369" s="197">
        <f>Données!B370/Données!B369-1</f>
        <v>5.8020972456196418E-4</v>
      </c>
      <c r="C369" s="197">
        <f>Données!C370/Données!C369-1</f>
        <v>1.8332282964124147E-3</v>
      </c>
      <c r="D369" s="197">
        <f>Données!D370/Données!D369-1</f>
        <v>1.5858581571677188E-3</v>
      </c>
      <c r="E369" s="197">
        <f>Données!E370/Données!E369-1</f>
        <v>1.0865797952308576E-3</v>
      </c>
      <c r="F369" s="197">
        <f>Données!F370/Données!F369-1</f>
        <v>1.0865806920836718E-3</v>
      </c>
      <c r="H369" s="197">
        <f t="shared" si="15"/>
        <v>-5.0637007066889339E-4</v>
      </c>
      <c r="I369" s="197">
        <f t="shared" si="16"/>
        <v>7.4664760432874289E-4</v>
      </c>
      <c r="J369" s="197">
        <f t="shared" si="17"/>
        <v>4.9927746508404702E-4</v>
      </c>
    </row>
    <row r="370" spans="1:10" x14ac:dyDescent="0.2">
      <c r="A370" s="212">
        <f>Données!A371</f>
        <v>44006</v>
      </c>
      <c r="B370" s="197">
        <f>Données!B371/Données!B370-1</f>
        <v>-9.1274189612838841E-3</v>
      </c>
      <c r="C370" s="197">
        <f>Données!C371/Données!C370-1</f>
        <v>-1.1356743312647688E-2</v>
      </c>
      <c r="D370" s="197">
        <f>Données!D371/Données!D370-1</f>
        <v>-1.0917072471280265E-2</v>
      </c>
      <c r="E370" s="197">
        <f>Données!E371/Données!E370-1</f>
        <v>-1.0735067980581658E-2</v>
      </c>
      <c r="F370" s="197">
        <f>Données!F371/Données!F370-1</f>
        <v>-1.0735068274203452E-2</v>
      </c>
      <c r="H370" s="197">
        <f t="shared" si="15"/>
        <v>1.6076490192977744E-3</v>
      </c>
      <c r="I370" s="197">
        <f t="shared" si="16"/>
        <v>-6.2167503844423599E-4</v>
      </c>
      <c r="J370" s="197">
        <f t="shared" si="17"/>
        <v>-1.820041970768127E-4</v>
      </c>
    </row>
    <row r="371" spans="1:10" x14ac:dyDescent="0.2">
      <c r="A371" s="212">
        <f>Données!A372</f>
        <v>44007</v>
      </c>
      <c r="B371" s="197">
        <f>Données!B372/Données!B371-1</f>
        <v>4.1419230630488357E-3</v>
      </c>
      <c r="C371" s="197">
        <f>Données!C372/Données!C371-1</f>
        <v>5.1884556481101018E-3</v>
      </c>
      <c r="D371" s="197">
        <f>Données!D372/Données!D371-1</f>
        <v>4.9816833976756847E-3</v>
      </c>
      <c r="E371" s="197">
        <f>Données!E372/Données!E371-1</f>
        <v>5.0720821568117636E-3</v>
      </c>
      <c r="F371" s="197">
        <f>Données!F372/Données!F371-1</f>
        <v>5.0720826720005441E-3</v>
      </c>
      <c r="H371" s="197">
        <f t="shared" si="15"/>
        <v>-9.3015909376292782E-4</v>
      </c>
      <c r="I371" s="197">
        <f t="shared" si="16"/>
        <v>1.1637297610955777E-4</v>
      </c>
      <c r="J371" s="197">
        <f t="shared" si="17"/>
        <v>-9.0399274324859391E-5</v>
      </c>
    </row>
    <row r="372" spans="1:10" x14ac:dyDescent="0.2">
      <c r="A372" s="212">
        <f>Données!A373</f>
        <v>44008</v>
      </c>
      <c r="B372" s="197">
        <f>Données!B373/Données!B372-1</f>
        <v>-4.617095686256012E-3</v>
      </c>
      <c r="C372" s="197">
        <f>Données!C373/Données!C372-1</f>
        <v>-8.582267763615814E-3</v>
      </c>
      <c r="D372" s="197">
        <f>Données!D373/Données!D372-1</f>
        <v>-7.799490391934949E-3</v>
      </c>
      <c r="E372" s="197">
        <f>Données!E373/Données!E372-1</f>
        <v>-6.2670328629194083E-3</v>
      </c>
      <c r="F372" s="197">
        <f>Données!F373/Données!F372-1</f>
        <v>-6.2670332402172679E-3</v>
      </c>
      <c r="H372" s="197">
        <f t="shared" si="15"/>
        <v>1.6499371766633963E-3</v>
      </c>
      <c r="I372" s="197">
        <f t="shared" si="16"/>
        <v>-2.3152345233985461E-3</v>
      </c>
      <c r="J372" s="197">
        <f t="shared" si="17"/>
        <v>-1.532457151717681E-3</v>
      </c>
    </row>
    <row r="373" spans="1:10" x14ac:dyDescent="0.2">
      <c r="A373" s="212">
        <f>Données!A374</f>
        <v>44011</v>
      </c>
      <c r="B373" s="197">
        <f>Données!B374/Données!B373-1</f>
        <v>4.3985164749442696E-3</v>
      </c>
      <c r="C373" s="197">
        <f>Données!C374/Données!C373-1</f>
        <v>6.0926361919828587E-3</v>
      </c>
      <c r="D373" s="197">
        <f>Données!D374/Données!D373-1</f>
        <v>5.7571213735747584E-3</v>
      </c>
      <c r="E373" s="197">
        <f>Données!E374/Données!E373-1</f>
        <v>5.5240362099242546E-3</v>
      </c>
      <c r="F373" s="197">
        <f>Données!F374/Données!F373-1</f>
        <v>5.5240355890768811E-3</v>
      </c>
      <c r="H373" s="197">
        <f t="shared" si="15"/>
        <v>-1.125519734979985E-3</v>
      </c>
      <c r="I373" s="197">
        <f t="shared" si="16"/>
        <v>5.6860060290597758E-4</v>
      </c>
      <c r="J373" s="197">
        <f t="shared" si="17"/>
        <v>2.3308578449787731E-4</v>
      </c>
    </row>
    <row r="374" spans="1:10" x14ac:dyDescent="0.2">
      <c r="A374" s="212">
        <f>Données!A375</f>
        <v>44012</v>
      </c>
      <c r="B374" s="197">
        <f>Données!B375/Données!B374-1</f>
        <v>4.4399993840626983E-3</v>
      </c>
      <c r="C374" s="197">
        <f>Données!C375/Données!C374-1</f>
        <v>6.0113065417219946E-3</v>
      </c>
      <c r="D374" s="197">
        <f>Données!D375/Données!D374-1</f>
        <v>5.7005351659253911E-3</v>
      </c>
      <c r="E374" s="197">
        <f>Données!E375/Données!E374-1</f>
        <v>4.7939781930865788E-3</v>
      </c>
      <c r="F374" s="197">
        <f>Données!F375/Données!F374-1</f>
        <v>4.7939793573725797E-3</v>
      </c>
      <c r="H374" s="197">
        <f t="shared" si="15"/>
        <v>-3.5397880902388046E-4</v>
      </c>
      <c r="I374" s="197">
        <f t="shared" si="16"/>
        <v>1.2173271843494149E-3</v>
      </c>
      <c r="J374" s="197">
        <f t="shared" si="17"/>
        <v>9.0655580855281137E-4</v>
      </c>
    </row>
    <row r="375" spans="1:10" x14ac:dyDescent="0.2">
      <c r="A375" s="212">
        <f>Données!A376</f>
        <v>44014</v>
      </c>
      <c r="B375" s="197">
        <f>Données!B376/Données!B375-1</f>
        <v>2.9979837739060322E-3</v>
      </c>
      <c r="C375" s="197">
        <f>Données!C376/Données!C375-1</f>
        <v>5.5737319462314527E-3</v>
      </c>
      <c r="D375" s="197">
        <f>Données!D376/Données!D375-1</f>
        <v>5.064942229227487E-3</v>
      </c>
      <c r="E375" s="197">
        <f>Données!E376/Données!E375-1</f>
        <v>4.0744102024585782E-3</v>
      </c>
      <c r="F375" s="197">
        <f>Données!F376/Données!F375-1</f>
        <v>4.0744097967204684E-3</v>
      </c>
      <c r="H375" s="197">
        <f t="shared" si="15"/>
        <v>-1.076426428552546E-3</v>
      </c>
      <c r="I375" s="197">
        <f t="shared" si="16"/>
        <v>1.4993221495109843E-3</v>
      </c>
      <c r="J375" s="197">
        <f t="shared" si="17"/>
        <v>9.9053243250701861E-4</v>
      </c>
    </row>
    <row r="376" spans="1:10" x14ac:dyDescent="0.2">
      <c r="A376" s="212">
        <f>Données!A377</f>
        <v>44015</v>
      </c>
      <c r="B376" s="197">
        <f>Données!B377/Données!B376-1</f>
        <v>6.5526190664133566E-4</v>
      </c>
      <c r="C376" s="197">
        <f>Données!C377/Données!C376-1</f>
        <v>1.4237719771510449E-3</v>
      </c>
      <c r="D376" s="197">
        <f>Données!D377/Données!D376-1</f>
        <v>1.2722788087142778E-3</v>
      </c>
      <c r="E376" s="197">
        <f>Données!E377/Données!E376-1</f>
        <v>6.5662532096832926E-4</v>
      </c>
      <c r="F376" s="197">
        <f>Données!F377/Données!F376-1</f>
        <v>6.5662549766676293E-4</v>
      </c>
      <c r="H376" s="197">
        <f t="shared" si="15"/>
        <v>-1.3634143269936061E-6</v>
      </c>
      <c r="I376" s="197">
        <f t="shared" si="16"/>
        <v>7.6714647948428194E-4</v>
      </c>
      <c r="J376" s="197">
        <f t="shared" si="17"/>
        <v>6.1565331104751486E-4</v>
      </c>
    </row>
    <row r="377" spans="1:10" x14ac:dyDescent="0.2">
      <c r="A377" s="212">
        <f>Données!A378</f>
        <v>44018</v>
      </c>
      <c r="B377" s="197">
        <f>Données!B378/Données!B377-1</f>
        <v>4.0684792448901774E-3</v>
      </c>
      <c r="C377" s="197">
        <f>Données!C378/Données!C377-1</f>
        <v>6.2139761245287861E-3</v>
      </c>
      <c r="D377" s="197">
        <f>Données!D378/Données!D377-1</f>
        <v>5.791306807854335E-3</v>
      </c>
      <c r="E377" s="197">
        <f>Données!E378/Données!E377-1</f>
        <v>5.0472872503566357E-3</v>
      </c>
      <c r="F377" s="197">
        <f>Données!F378/Données!F377-1</f>
        <v>5.047286859224176E-3</v>
      </c>
      <c r="H377" s="197">
        <f t="shared" si="15"/>
        <v>-9.788080054664583E-4</v>
      </c>
      <c r="I377" s="197">
        <f t="shared" si="16"/>
        <v>1.1666892653046101E-3</v>
      </c>
      <c r="J377" s="197">
        <f t="shared" si="17"/>
        <v>7.4401994863015908E-4</v>
      </c>
    </row>
    <row r="378" spans="1:10" x14ac:dyDescent="0.2">
      <c r="A378" s="212">
        <f>Données!A379</f>
        <v>44019</v>
      </c>
      <c r="B378" s="197">
        <f>Données!B379/Données!B378-1</f>
        <v>-5.5768653644416855E-4</v>
      </c>
      <c r="C378" s="197">
        <f>Données!C379/Données!C378-1</f>
        <v>-2.582941002547634E-3</v>
      </c>
      <c r="D378" s="197">
        <f>Données!D379/Données!D378-1</f>
        <v>-2.1846431364783703E-3</v>
      </c>
      <c r="E378" s="197">
        <f>Données!E379/Données!E378-1</f>
        <v>-1.2836719105837613E-3</v>
      </c>
      <c r="F378" s="197">
        <f>Données!F379/Données!F378-1</f>
        <v>-1.2836716786753799E-3</v>
      </c>
      <c r="H378" s="197">
        <f t="shared" si="15"/>
        <v>7.2598537413959274E-4</v>
      </c>
      <c r="I378" s="197">
        <f t="shared" si="16"/>
        <v>-1.2992693238722541E-3</v>
      </c>
      <c r="J378" s="197">
        <f t="shared" si="17"/>
        <v>-9.0097145780299037E-4</v>
      </c>
    </row>
    <row r="379" spans="1:10" x14ac:dyDescent="0.2">
      <c r="A379" s="212">
        <f>Données!A380</f>
        <v>44020</v>
      </c>
      <c r="B379" s="197">
        <f>Données!B380/Données!B379-1</f>
        <v>-2.3462591393927923E-3</v>
      </c>
      <c r="C379" s="197">
        <f>Données!C380/Données!C379-1</f>
        <v>2.4390008805275087E-4</v>
      </c>
      <c r="D379" s="197">
        <f>Données!D380/Données!D379-1</f>
        <v>-2.6632644858415322E-4</v>
      </c>
      <c r="E379" s="197">
        <f>Données!E380/Données!E379-1</f>
        <v>-1.7909177398828247E-3</v>
      </c>
      <c r="F379" s="197">
        <f>Données!F380/Données!F379-1</f>
        <v>-1.7909178272625947E-3</v>
      </c>
      <c r="H379" s="197">
        <f t="shared" si="15"/>
        <v>-5.5534139950996764E-4</v>
      </c>
      <c r="I379" s="197">
        <f t="shared" si="16"/>
        <v>2.0348179153153456E-3</v>
      </c>
      <c r="J379" s="197">
        <f t="shared" si="17"/>
        <v>1.5245913786784415E-3</v>
      </c>
    </row>
    <row r="380" spans="1:10" x14ac:dyDescent="0.2">
      <c r="A380" s="212">
        <f>Données!A381</f>
        <v>44021</v>
      </c>
      <c r="B380" s="197">
        <f>Données!B381/Données!B380-1</f>
        <v>5.2306685477310211E-4</v>
      </c>
      <c r="C380" s="197">
        <f>Données!C381/Données!C380-1</f>
        <v>1.387455612320565E-4</v>
      </c>
      <c r="D380" s="197">
        <f>Données!D381/Données!D380-1</f>
        <v>2.1429483995238918E-4</v>
      </c>
      <c r="E380" s="197">
        <f>Données!E381/Données!E380-1</f>
        <v>3.0992923124162353E-4</v>
      </c>
      <c r="F380" s="197">
        <f>Données!F381/Données!F380-1</f>
        <v>3.0992853193834158E-4</v>
      </c>
      <c r="H380" s="197">
        <f t="shared" si="15"/>
        <v>2.1313762353147858E-4</v>
      </c>
      <c r="I380" s="197">
        <f t="shared" si="16"/>
        <v>-1.7118297070628508E-4</v>
      </c>
      <c r="J380" s="197">
        <f t="shared" si="17"/>
        <v>-9.5633691985952396E-5</v>
      </c>
    </row>
    <row r="381" spans="1:10" x14ac:dyDescent="0.2">
      <c r="A381" s="212">
        <f>Données!A382</f>
        <v>44022</v>
      </c>
      <c r="B381" s="197">
        <f>Données!B382/Données!B381-1</f>
        <v>2.7678734622649248E-3</v>
      </c>
      <c r="C381" s="197">
        <f>Données!C382/Données!C381-1</f>
        <v>4.5883718337107471E-3</v>
      </c>
      <c r="D381" s="197">
        <f>Données!D382/Données!D381-1</f>
        <v>4.2303932604268457E-3</v>
      </c>
      <c r="E381" s="197">
        <f>Données!E382/Données!E381-1</f>
        <v>3.6074238243593015E-3</v>
      </c>
      <c r="F381" s="197">
        <f>Données!F382/Données!F381-1</f>
        <v>3.607424868965925E-3</v>
      </c>
      <c r="H381" s="197">
        <f t="shared" si="15"/>
        <v>-8.3955036209437672E-4</v>
      </c>
      <c r="I381" s="197">
        <f t="shared" si="16"/>
        <v>9.8094696474482213E-4</v>
      </c>
      <c r="J381" s="197">
        <f t="shared" si="17"/>
        <v>6.2296839146092076E-4</v>
      </c>
    </row>
    <row r="382" spans="1:10" x14ac:dyDescent="0.2">
      <c r="A382" s="212">
        <f>Données!A383</f>
        <v>44025</v>
      </c>
      <c r="B382" s="197">
        <f>Données!B383/Données!B382-1</f>
        <v>-9.3209649731440525E-4</v>
      </c>
      <c r="C382" s="197">
        <f>Données!C383/Données!C382-1</f>
        <v>-2.911255095082943E-3</v>
      </c>
      <c r="D382" s="197">
        <f>Données!D383/Données!D382-1</f>
        <v>-2.5226449105112403E-3</v>
      </c>
      <c r="E382" s="197">
        <f>Données!E383/Données!E382-1</f>
        <v>-1.5998545324674707E-3</v>
      </c>
      <c r="F382" s="197">
        <f>Données!F383/Données!F382-1</f>
        <v>-1.5998554585348046E-3</v>
      </c>
      <c r="H382" s="197">
        <f t="shared" si="15"/>
        <v>6.6775803515306542E-4</v>
      </c>
      <c r="I382" s="197">
        <f t="shared" si="16"/>
        <v>-1.3113996365481384E-3</v>
      </c>
      <c r="J382" s="197">
        <f t="shared" si="17"/>
        <v>-9.2278945197643569E-4</v>
      </c>
    </row>
    <row r="383" spans="1:10" x14ac:dyDescent="0.2">
      <c r="A383" s="212">
        <f>Données!A384</f>
        <v>44026</v>
      </c>
      <c r="B383" s="197">
        <f>Données!B384/Données!B383-1</f>
        <v>4.8123494241829601E-3</v>
      </c>
      <c r="C383" s="197">
        <f>Données!C384/Données!C383-1</f>
        <v>6.9349063603270089E-3</v>
      </c>
      <c r="D383" s="197">
        <f>Données!D384/Données!D383-1</f>
        <v>6.517475656607985E-3</v>
      </c>
      <c r="E383" s="197">
        <f>Données!E384/Données!E383-1</f>
        <v>6.0835578809792512E-3</v>
      </c>
      <c r="F383" s="197">
        <f>Données!F384/Données!F383-1</f>
        <v>6.0835579343381241E-3</v>
      </c>
      <c r="H383" s="197">
        <f t="shared" si="15"/>
        <v>-1.2712084567962911E-3</v>
      </c>
      <c r="I383" s="197">
        <f t="shared" si="16"/>
        <v>8.5134842598888483E-4</v>
      </c>
      <c r="J383" s="197">
        <f t="shared" si="17"/>
        <v>4.3391772226986092E-4</v>
      </c>
    </row>
    <row r="384" spans="1:10" x14ac:dyDescent="0.2">
      <c r="A384" s="212">
        <f>Données!A385</f>
        <v>44027</v>
      </c>
      <c r="B384" s="197">
        <f>Données!B385/Données!B384-1</f>
        <v>1.8242434711832622E-3</v>
      </c>
      <c r="C384" s="197">
        <f>Données!C385/Données!C384-1</f>
        <v>2.0635206844166198E-3</v>
      </c>
      <c r="D384" s="197">
        <f>Données!D385/Données!D384-1</f>
        <v>2.0165429930560919E-3</v>
      </c>
      <c r="E384" s="197">
        <f>Données!E385/Données!E384-1</f>
        <v>2.041884966288654E-3</v>
      </c>
      <c r="F384" s="197">
        <f>Données!F385/Données!F384-1</f>
        <v>2.041885488662798E-3</v>
      </c>
      <c r="H384" s="197">
        <f t="shared" si="15"/>
        <v>-2.1764149510539177E-4</v>
      </c>
      <c r="I384" s="197">
        <f t="shared" si="16"/>
        <v>2.163519575382189E-5</v>
      </c>
      <c r="J384" s="197">
        <f t="shared" si="17"/>
        <v>-2.5342495606706095E-5</v>
      </c>
    </row>
    <row r="385" spans="1:10" x14ac:dyDescent="0.2">
      <c r="A385" s="212">
        <f>Données!A386</f>
        <v>44028</v>
      </c>
      <c r="B385" s="197">
        <f>Données!B386/Données!B385-1</f>
        <v>1.4457028538796823E-3</v>
      </c>
      <c r="C385" s="197">
        <f>Données!C386/Données!C385-1</f>
        <v>1.448038556501885E-4</v>
      </c>
      <c r="D385" s="197">
        <f>Données!D386/Données!D385-1</f>
        <v>4.0016091127692555E-4</v>
      </c>
      <c r="E385" s="197">
        <f>Données!E386/Données!E385-1</f>
        <v>9.794477433553439E-4</v>
      </c>
      <c r="F385" s="197">
        <f>Données!F386/Données!F385-1</f>
        <v>9.794480072207179E-4</v>
      </c>
      <c r="H385" s="197">
        <f t="shared" si="15"/>
        <v>4.6625511052433843E-4</v>
      </c>
      <c r="I385" s="197">
        <f t="shared" si="16"/>
        <v>-8.346441515705294E-4</v>
      </c>
      <c r="J385" s="197">
        <f t="shared" si="17"/>
        <v>-5.7928709594379235E-4</v>
      </c>
    </row>
    <row r="386" spans="1:10" x14ac:dyDescent="0.2">
      <c r="A386" s="212">
        <f>Données!A387</f>
        <v>44029</v>
      </c>
      <c r="B386" s="197">
        <f>Données!B387/Données!B386-1</f>
        <v>1.6990124111802007E-3</v>
      </c>
      <c r="C386" s="197">
        <f>Données!C387/Données!C386-1</f>
        <v>4.0068124952707951E-3</v>
      </c>
      <c r="D386" s="197">
        <f>Données!D387/Données!D386-1</f>
        <v>3.5533342209062013E-3</v>
      </c>
      <c r="E386" s="197">
        <f>Données!E387/Données!E386-1</f>
        <v>2.2565160366949666E-3</v>
      </c>
      <c r="F386" s="197">
        <f>Données!F387/Données!F386-1</f>
        <v>2.2565157911871303E-3</v>
      </c>
      <c r="H386" s="197">
        <f t="shared" si="15"/>
        <v>-5.5750362551476584E-4</v>
      </c>
      <c r="I386" s="197">
        <f t="shared" si="16"/>
        <v>1.7502967040836648E-3</v>
      </c>
      <c r="J386" s="197">
        <f t="shared" si="17"/>
        <v>1.296818429719071E-3</v>
      </c>
    </row>
    <row r="387" spans="1:10" x14ac:dyDescent="0.2">
      <c r="A387" s="212">
        <f>Données!A388</f>
        <v>44032</v>
      </c>
      <c r="B387" s="197">
        <f>Données!B388/Données!B387-1</f>
        <v>2.3061264710375617E-3</v>
      </c>
      <c r="C387" s="197">
        <f>Données!C388/Données!C387-1</f>
        <v>2.7515004797560305E-3</v>
      </c>
      <c r="D387" s="197">
        <f>Données!D388/Données!D387-1</f>
        <v>2.6641463288736844E-3</v>
      </c>
      <c r="E387" s="197">
        <f>Données!E388/Données!E387-1</f>
        <v>2.5255420660172945E-3</v>
      </c>
      <c r="F387" s="197">
        <f>Données!F388/Données!F387-1</f>
        <v>2.52554126277027E-3</v>
      </c>
      <c r="H387" s="197">
        <f t="shared" ref="H387:H450" si="18">B387-E387</f>
        <v>-2.1941559497973273E-4</v>
      </c>
      <c r="I387" s="197">
        <f t="shared" ref="I387:I450" si="19">C387-F387</f>
        <v>2.2595921698576049E-4</v>
      </c>
      <c r="J387" s="197">
        <f t="shared" ref="J387:J450" si="20">D387-F387</f>
        <v>1.3860506610341439E-4</v>
      </c>
    </row>
    <row r="388" spans="1:10" x14ac:dyDescent="0.2">
      <c r="A388" s="212">
        <f>Données!A389</f>
        <v>44033</v>
      </c>
      <c r="B388" s="197">
        <f>Données!B389/Données!B388-1</f>
        <v>-3.7209206225063962E-4</v>
      </c>
      <c r="C388" s="197">
        <f>Données!C389/Données!C388-1</f>
        <v>-8.5669771396579275E-4</v>
      </c>
      <c r="D388" s="197">
        <f>Données!D389/Données!D388-1</f>
        <v>-7.6168277762878045E-4</v>
      </c>
      <c r="E388" s="197">
        <f>Données!E389/Données!E388-1</f>
        <v>-6.3952720755156012E-4</v>
      </c>
      <c r="F388" s="197">
        <f>Données!F389/Données!F388-1</f>
        <v>-6.3952611126771863E-4</v>
      </c>
      <c r="H388" s="197">
        <f t="shared" si="18"/>
        <v>2.674351453009205E-4</v>
      </c>
      <c r="I388" s="197">
        <f t="shared" si="19"/>
        <v>-2.1717160269807412E-4</v>
      </c>
      <c r="J388" s="197">
        <f t="shared" si="20"/>
        <v>-1.2215666636106182E-4</v>
      </c>
    </row>
    <row r="389" spans="1:10" x14ac:dyDescent="0.2">
      <c r="A389" s="212">
        <f>Données!A390</f>
        <v>44034</v>
      </c>
      <c r="B389" s="197">
        <f>Données!B390/Données!B389-1</f>
        <v>-1.7342352327032184E-4</v>
      </c>
      <c r="C389" s="197">
        <f>Données!C390/Données!C389-1</f>
        <v>1.6879828814464481E-4</v>
      </c>
      <c r="D389" s="197">
        <f>Données!D390/Données!D389-1</f>
        <v>1.0167438202213219E-4</v>
      </c>
      <c r="E389" s="197">
        <f>Données!E390/Données!E389-1</f>
        <v>-1.2063345232993239E-4</v>
      </c>
      <c r="F389" s="197">
        <f>Données!F390/Données!F389-1</f>
        <v>-1.2063371961501534E-4</v>
      </c>
      <c r="H389" s="197">
        <f t="shared" si="18"/>
        <v>-5.2790070940389455E-5</v>
      </c>
      <c r="I389" s="197">
        <f t="shared" si="19"/>
        <v>2.8943200775966016E-4</v>
      </c>
      <c r="J389" s="197">
        <f t="shared" si="20"/>
        <v>2.2230810163714754E-4</v>
      </c>
    </row>
    <row r="390" spans="1:10" x14ac:dyDescent="0.2">
      <c r="A390" s="212">
        <f>Données!A391</f>
        <v>44035</v>
      </c>
      <c r="B390" s="197">
        <f>Données!B391/Données!B390-1</f>
        <v>-3.5194043879578363E-3</v>
      </c>
      <c r="C390" s="197">
        <f>Données!C391/Données!C390-1</f>
        <v>-4.5154062185365218E-3</v>
      </c>
      <c r="D390" s="197">
        <f>Données!D391/Données!D390-1</f>
        <v>-4.3201024102962338E-3</v>
      </c>
      <c r="E390" s="197">
        <f>Données!E391/Données!E390-1</f>
        <v>-4.4058472057826314E-3</v>
      </c>
      <c r="F390" s="197">
        <f>Données!F391/Données!F390-1</f>
        <v>-4.4058471373084052E-3</v>
      </c>
      <c r="H390" s="197">
        <f t="shared" si="18"/>
        <v>8.8644281782479517E-4</v>
      </c>
      <c r="I390" s="197">
        <f t="shared" si="19"/>
        <v>-1.0955908122811664E-4</v>
      </c>
      <c r="J390" s="197">
        <f t="shared" si="20"/>
        <v>8.5744727012171396E-5</v>
      </c>
    </row>
    <row r="391" spans="1:10" x14ac:dyDescent="0.2">
      <c r="A391" s="212">
        <f>Données!A392</f>
        <v>44036</v>
      </c>
      <c r="B391" s="197">
        <f>Données!B392/Données!B391-1</f>
        <v>2.4616401545607403E-5</v>
      </c>
      <c r="C391" s="197">
        <f>Données!C392/Données!C391-1</f>
        <v>-1.0036161467704696E-3</v>
      </c>
      <c r="D391" s="197">
        <f>Données!D392/Données!D391-1</f>
        <v>-8.018302966682489E-4</v>
      </c>
      <c r="E391" s="197">
        <f>Données!E392/Données!E391-1</f>
        <v>-3.0654814868169566E-4</v>
      </c>
      <c r="F391" s="197">
        <f>Données!F392/Données!F391-1</f>
        <v>-3.0654831574261632E-4</v>
      </c>
      <c r="H391" s="197">
        <f t="shared" si="18"/>
        <v>3.3116455022730307E-4</v>
      </c>
      <c r="I391" s="197">
        <f t="shared" si="19"/>
        <v>-6.970678310278533E-4</v>
      </c>
      <c r="J391" s="197">
        <f t="shared" si="20"/>
        <v>-4.9528198092563258E-4</v>
      </c>
    </row>
    <row r="392" spans="1:10" x14ac:dyDescent="0.2">
      <c r="A392" s="212">
        <f>Données!A393</f>
        <v>44039</v>
      </c>
      <c r="B392" s="197">
        <f>Données!B393/Données!B392-1</f>
        <v>9.7805212993629098E-5</v>
      </c>
      <c r="C392" s="197">
        <f>Données!C393/Données!C392-1</f>
        <v>1.8696101461528336E-3</v>
      </c>
      <c r="D392" s="197">
        <f>Données!D393/Données!D392-1</f>
        <v>1.5216131902644481E-3</v>
      </c>
      <c r="E392" s="197">
        <f>Données!E393/Données!E392-1</f>
        <v>9.5667258139209288E-4</v>
      </c>
      <c r="F392" s="197">
        <f>Données!F393/Données!F392-1</f>
        <v>9.5667242258268281E-4</v>
      </c>
      <c r="H392" s="197">
        <f t="shared" si="18"/>
        <v>-8.5886736839846378E-4</v>
      </c>
      <c r="I392" s="197">
        <f t="shared" si="19"/>
        <v>9.1293772357015079E-4</v>
      </c>
      <c r="J392" s="197">
        <f t="shared" si="20"/>
        <v>5.6494076768176527E-4</v>
      </c>
    </row>
    <row r="393" spans="1:10" x14ac:dyDescent="0.2">
      <c r="A393" s="212">
        <f>Données!A394</f>
        <v>44040</v>
      </c>
      <c r="B393" s="197">
        <f>Données!B394/Données!B393-1</f>
        <v>1.2484231745790719E-3</v>
      </c>
      <c r="C393" s="197">
        <f>Données!C394/Données!C393-1</f>
        <v>-9.8800544982224903E-4</v>
      </c>
      <c r="D393" s="197">
        <f>Données!D394/Données!D393-1</f>
        <v>-5.4937721982029064E-4</v>
      </c>
      <c r="E393" s="197">
        <f>Données!E394/Données!E393-1</f>
        <v>7.1507730534547953E-4</v>
      </c>
      <c r="F393" s="197">
        <f>Données!F394/Données!F393-1</f>
        <v>7.1507678725213353E-4</v>
      </c>
      <c r="H393" s="197">
        <f t="shared" si="18"/>
        <v>5.333458692335924E-4</v>
      </c>
      <c r="I393" s="197">
        <f t="shared" si="19"/>
        <v>-1.7030822370743826E-3</v>
      </c>
      <c r="J393" s="197">
        <f t="shared" si="20"/>
        <v>-1.2644540070724242E-3</v>
      </c>
    </row>
    <row r="394" spans="1:10" x14ac:dyDescent="0.2">
      <c r="A394" s="212">
        <f>Données!A395</f>
        <v>44041</v>
      </c>
      <c r="B394" s="197">
        <f>Données!B395/Données!B394-1</f>
        <v>2.3134503283939178E-3</v>
      </c>
      <c r="C394" s="197">
        <f>Données!C395/Données!C394-1</f>
        <v>4.8692603082098884E-3</v>
      </c>
      <c r="D394" s="197">
        <f>Données!D395/Données!D394-1</f>
        <v>4.3670913130529065E-3</v>
      </c>
      <c r="E394" s="197">
        <f>Données!E395/Données!E394-1</f>
        <v>3.1245128633112795E-3</v>
      </c>
      <c r="F394" s="197">
        <f>Données!F395/Données!F394-1</f>
        <v>3.124514085081298E-3</v>
      </c>
      <c r="H394" s="197">
        <f t="shared" si="18"/>
        <v>-8.1106253491736169E-4</v>
      </c>
      <c r="I394" s="197">
        <f t="shared" si="19"/>
        <v>1.7447462231285904E-3</v>
      </c>
      <c r="J394" s="197">
        <f t="shared" si="20"/>
        <v>1.2425772279716085E-3</v>
      </c>
    </row>
    <row r="395" spans="1:10" x14ac:dyDescent="0.2">
      <c r="A395" s="212">
        <f>Données!A396</f>
        <v>44042</v>
      </c>
      <c r="B395" s="197">
        <f>Données!B396/Données!B395-1</f>
        <v>2.326109829413836E-3</v>
      </c>
      <c r="C395" s="197">
        <f>Données!C396/Données!C395-1</f>
        <v>2.0622101098464185E-3</v>
      </c>
      <c r="D395" s="197">
        <f>Données!D396/Données!D395-1</f>
        <v>2.1139547858990415E-3</v>
      </c>
      <c r="E395" s="197">
        <f>Données!E396/Données!E395-1</f>
        <v>2.1834711772472648E-3</v>
      </c>
      <c r="F395" s="197">
        <f>Données!F396/Données!F395-1</f>
        <v>2.1834700138290142E-3</v>
      </c>
      <c r="H395" s="197">
        <f t="shared" si="18"/>
        <v>1.4263865216657123E-4</v>
      </c>
      <c r="I395" s="197">
        <f t="shared" si="19"/>
        <v>-1.2125990398259567E-4</v>
      </c>
      <c r="J395" s="197">
        <f t="shared" si="20"/>
        <v>-6.9515227929972667E-5</v>
      </c>
    </row>
    <row r="396" spans="1:10" x14ac:dyDescent="0.2">
      <c r="A396" s="212">
        <f>Données!A397</f>
        <v>44043</v>
      </c>
      <c r="B396" s="197">
        <f>Données!B397/Données!B396-1</f>
        <v>-1.0574396271247899E-3</v>
      </c>
      <c r="C396" s="197">
        <f>Données!C397/Données!C396-1</f>
        <v>-1.5699151283482538E-3</v>
      </c>
      <c r="D396" s="197">
        <f>Données!D397/Données!D396-1</f>
        <v>-1.4694067412975853E-3</v>
      </c>
      <c r="E396" s="197">
        <f>Données!E397/Données!E396-1</f>
        <v>-2.2470946853305751E-3</v>
      </c>
      <c r="F396" s="197">
        <f>Données!F397/Données!F396-1</f>
        <v>-2.2470940188811239E-3</v>
      </c>
      <c r="H396" s="197">
        <f t="shared" si="18"/>
        <v>1.1896550582057852E-3</v>
      </c>
      <c r="I396" s="197">
        <f t="shared" si="19"/>
        <v>6.7717889053287017E-4</v>
      </c>
      <c r="J396" s="197">
        <f t="shared" si="20"/>
        <v>7.7768727758353862E-4</v>
      </c>
    </row>
    <row r="397" spans="1:10" x14ac:dyDescent="0.2">
      <c r="A397" s="212">
        <f>Données!A398</f>
        <v>44047</v>
      </c>
      <c r="B397" s="197">
        <f>Données!B398/Données!B397-1</f>
        <v>6.324490377962011E-3</v>
      </c>
      <c r="C397" s="197">
        <f>Données!C398/Données!C397-1</f>
        <v>7.2165920791680271E-3</v>
      </c>
      <c r="D397" s="197">
        <f>Données!D398/Données!D397-1</f>
        <v>7.0415592598471743E-3</v>
      </c>
      <c r="E397" s="197">
        <f>Données!E398/Données!E397-1</f>
        <v>7.2699404251042044E-3</v>
      </c>
      <c r="F397" s="197">
        <f>Données!F398/Données!F397-1</f>
        <v>7.2699402339042596E-3</v>
      </c>
      <c r="H397" s="197">
        <f t="shared" si="18"/>
        <v>-9.4545004714219338E-4</v>
      </c>
      <c r="I397" s="197">
        <f t="shared" si="19"/>
        <v>-5.3348154736232445E-5</v>
      </c>
      <c r="J397" s="197">
        <f t="shared" si="20"/>
        <v>-2.2838097405708524E-4</v>
      </c>
    </row>
    <row r="398" spans="1:10" x14ac:dyDescent="0.2">
      <c r="A398" s="212">
        <f>Données!A399</f>
        <v>44048</v>
      </c>
      <c r="B398" s="197">
        <f>Données!B399/Données!B398-1</f>
        <v>-5.1914069136105301E-4</v>
      </c>
      <c r="C398" s="197">
        <f>Données!C399/Données!C398-1</f>
        <v>1.3760102706021904E-3</v>
      </c>
      <c r="D398" s="197">
        <f>Données!D399/Données!D398-1</f>
        <v>1.0044427619524399E-3</v>
      </c>
      <c r="E398" s="197">
        <f>Données!E399/Données!E398-1</f>
        <v>2.0121237960468719E-4</v>
      </c>
      <c r="F398" s="197">
        <f>Données!F399/Données!F398-1</f>
        <v>2.0121231845959819E-4</v>
      </c>
      <c r="H398" s="197">
        <f t="shared" si="18"/>
        <v>-7.2035307096574019E-4</v>
      </c>
      <c r="I398" s="197">
        <f t="shared" si="19"/>
        <v>1.1747979521425922E-3</v>
      </c>
      <c r="J398" s="197">
        <f t="shared" si="20"/>
        <v>8.0323044349284167E-4</v>
      </c>
    </row>
    <row r="399" spans="1:10" x14ac:dyDescent="0.2">
      <c r="A399" s="212">
        <f>Données!A400</f>
        <v>44049</v>
      </c>
      <c r="B399" s="197">
        <f>Données!B400/Données!B399-1</f>
        <v>3.4209782835923352E-3</v>
      </c>
      <c r="C399" s="197">
        <f>Données!C400/Données!C399-1</f>
        <v>3.6153358813615366E-3</v>
      </c>
      <c r="D399" s="197">
        <f>Données!D400/Données!D399-1</f>
        <v>3.5772879117301759E-3</v>
      </c>
      <c r="E399" s="197">
        <f>Données!E400/Données!E399-1</f>
        <v>3.6494608389876504E-3</v>
      </c>
      <c r="F399" s="197">
        <f>Données!F400/Données!F399-1</f>
        <v>3.6494602842052082E-3</v>
      </c>
      <c r="H399" s="197">
        <f t="shared" si="18"/>
        <v>-2.2848255539531515E-4</v>
      </c>
      <c r="I399" s="197">
        <f t="shared" si="19"/>
        <v>-3.4124402843671575E-5</v>
      </c>
      <c r="J399" s="197">
        <f t="shared" si="20"/>
        <v>-7.2172372475032276E-5</v>
      </c>
    </row>
    <row r="400" spans="1:10" x14ac:dyDescent="0.2">
      <c r="A400" s="212">
        <f>Données!A401</f>
        <v>44050</v>
      </c>
      <c r="B400" s="197">
        <f>Données!B401/Données!B400-1</f>
        <v>-9.7748365942129656E-4</v>
      </c>
      <c r="C400" s="197">
        <f>Données!C401/Données!C400-1</f>
        <v>-5.1008362588578215E-4</v>
      </c>
      <c r="D400" s="197">
        <f>Données!D401/Données!D400-1</f>
        <v>-6.0156948893674844E-4</v>
      </c>
      <c r="E400" s="197">
        <f>Données!E401/Données!E400-1</f>
        <v>-7.4999266623831939E-4</v>
      </c>
      <c r="F400" s="197">
        <f>Données!F401/Données!F400-1</f>
        <v>-7.4999206012071884E-4</v>
      </c>
      <c r="H400" s="197">
        <f t="shared" si="18"/>
        <v>-2.2749099318297716E-4</v>
      </c>
      <c r="I400" s="197">
        <f t="shared" si="19"/>
        <v>2.3990843423493668E-4</v>
      </c>
      <c r="J400" s="197">
        <f t="shared" si="20"/>
        <v>1.484225711839704E-4</v>
      </c>
    </row>
    <row r="401" spans="1:10" x14ac:dyDescent="0.2">
      <c r="A401" s="212">
        <f>Données!A402</f>
        <v>44053</v>
      </c>
      <c r="B401" s="197">
        <f>Données!B402/Données!B401-1</f>
        <v>-4.4207331448642417E-4</v>
      </c>
      <c r="C401" s="197">
        <f>Données!C402/Données!C401-1</f>
        <v>6.2370614937901081E-4</v>
      </c>
      <c r="D401" s="197">
        <f>Données!D402/Données!D401-1</f>
        <v>4.1517583343875231E-4</v>
      </c>
      <c r="E401" s="197">
        <f>Données!E402/Données!E401-1</f>
        <v>-1.7628474867426025E-4</v>
      </c>
      <c r="F401" s="197">
        <f>Données!F402/Données!F401-1</f>
        <v>-1.7628483449183552E-4</v>
      </c>
      <c r="H401" s="197">
        <f t="shared" si="18"/>
        <v>-2.6578856581216392E-4</v>
      </c>
      <c r="I401" s="197">
        <f t="shared" si="19"/>
        <v>7.9999098387084633E-4</v>
      </c>
      <c r="J401" s="197">
        <f t="shared" si="20"/>
        <v>5.9146066793058782E-4</v>
      </c>
    </row>
    <row r="402" spans="1:10" x14ac:dyDescent="0.2">
      <c r="A402" s="212">
        <f>Données!A403</f>
        <v>44054</v>
      </c>
      <c r="B402" s="197">
        <f>Données!B403/Données!B402-1</f>
        <v>-5.4444962960772392E-3</v>
      </c>
      <c r="C402" s="197">
        <f>Données!C403/Données!C402-1</f>
        <v>-5.980404581430232E-3</v>
      </c>
      <c r="D402" s="197">
        <f>Données!D403/Données!D402-1</f>
        <v>-5.8756391101099092E-3</v>
      </c>
      <c r="E402" s="197">
        <f>Données!E403/Données!E402-1</f>
        <v>-5.4947773509983477E-3</v>
      </c>
      <c r="F402" s="197">
        <f>Données!F403/Données!F402-1</f>
        <v>-5.4947766955038002E-3</v>
      </c>
      <c r="H402" s="197">
        <f t="shared" si="18"/>
        <v>5.028105492110857E-5</v>
      </c>
      <c r="I402" s="197">
        <f t="shared" si="19"/>
        <v>-4.856278859264318E-4</v>
      </c>
      <c r="J402" s="197">
        <f t="shared" si="20"/>
        <v>-3.8086241460610903E-4</v>
      </c>
    </row>
    <row r="403" spans="1:10" x14ac:dyDescent="0.2">
      <c r="A403" s="212">
        <f>Données!A404</f>
        <v>44055</v>
      </c>
      <c r="B403" s="197">
        <f>Données!B404/Données!B403-1</f>
        <v>1.1576808893081214E-3</v>
      </c>
      <c r="C403" s="197">
        <f>Données!C404/Données!C403-1</f>
        <v>3.091629074679636E-3</v>
      </c>
      <c r="D403" s="197">
        <f>Données!D404/Données!D403-1</f>
        <v>2.7133934934360227E-3</v>
      </c>
      <c r="E403" s="197">
        <f>Données!E404/Données!E403-1</f>
        <v>2.2413740922722081E-3</v>
      </c>
      <c r="F403" s="197">
        <f>Données!F404/Données!F403-1</f>
        <v>2.2413736164428322E-3</v>
      </c>
      <c r="H403" s="197">
        <f t="shared" si="18"/>
        <v>-1.0836932029640867E-3</v>
      </c>
      <c r="I403" s="197">
        <f t="shared" si="19"/>
        <v>8.5025545823680382E-4</v>
      </c>
      <c r="J403" s="197">
        <f t="shared" si="20"/>
        <v>4.7201987699319048E-4</v>
      </c>
    </row>
    <row r="404" spans="1:10" x14ac:dyDescent="0.2">
      <c r="A404" s="212">
        <f>Données!A405</f>
        <v>44056</v>
      </c>
      <c r="B404" s="197">
        <f>Données!B405/Données!B404-1</f>
        <v>-3.8563994607082597E-3</v>
      </c>
      <c r="C404" s="197">
        <f>Données!C405/Données!C404-1</f>
        <v>-3.5550998055007277E-3</v>
      </c>
      <c r="D404" s="197">
        <f>Données!D405/Données!D404-1</f>
        <v>-3.6139354787146916E-3</v>
      </c>
      <c r="E404" s="197">
        <f>Données!E405/Données!E404-1</f>
        <v>-4.0289161040319987E-3</v>
      </c>
      <c r="F404" s="197">
        <f>Données!F405/Données!F404-1</f>
        <v>-4.0289163347364543E-3</v>
      </c>
      <c r="H404" s="197">
        <f t="shared" si="18"/>
        <v>1.7251664332373906E-4</v>
      </c>
      <c r="I404" s="197">
        <f t="shared" si="19"/>
        <v>4.7381652923572659E-4</v>
      </c>
      <c r="J404" s="197">
        <f t="shared" si="20"/>
        <v>4.1498085602176271E-4</v>
      </c>
    </row>
    <row r="405" spans="1:10" x14ac:dyDescent="0.2">
      <c r="A405" s="212">
        <f>Données!A406</f>
        <v>44057</v>
      </c>
      <c r="B405" s="197">
        <f>Données!B406/Données!B405-1</f>
        <v>5.8914583183211633E-4</v>
      </c>
      <c r="C405" s="197">
        <f>Données!C406/Données!C405-1</f>
        <v>2.2896792254112341E-4</v>
      </c>
      <c r="D405" s="197">
        <f>Données!D406/Données!D405-1</f>
        <v>2.9928394963985028E-4</v>
      </c>
      <c r="E405" s="197">
        <f>Données!E406/Données!E405-1</f>
        <v>5.1094200053447558E-4</v>
      </c>
      <c r="F405" s="197">
        <f>Données!F406/Données!F405-1</f>
        <v>5.1094174351740129E-4</v>
      </c>
      <c r="H405" s="197">
        <f t="shared" si="18"/>
        <v>7.8203831297640747E-5</v>
      </c>
      <c r="I405" s="197">
        <f t="shared" si="19"/>
        <v>-2.8197382097627788E-4</v>
      </c>
      <c r="J405" s="197">
        <f t="shared" si="20"/>
        <v>-2.1165779387755101E-4</v>
      </c>
    </row>
    <row r="406" spans="1:10" x14ac:dyDescent="0.2">
      <c r="A406" s="212">
        <f>Données!A407</f>
        <v>44060</v>
      </c>
      <c r="B406" s="197">
        <f>Données!B407/Données!B406-1</f>
        <v>2.8206977306948211E-3</v>
      </c>
      <c r="C406" s="197">
        <f>Données!C407/Données!C406-1</f>
        <v>2.5954610360523489E-3</v>
      </c>
      <c r="D406" s="197">
        <f>Données!D407/Données!D406-1</f>
        <v>2.6394466930337313E-3</v>
      </c>
      <c r="E406" s="197">
        <f>Données!E407/Données!E406-1</f>
        <v>2.9484554936578533E-3</v>
      </c>
      <c r="F406" s="197">
        <f>Données!F407/Données!F406-1</f>
        <v>2.9484560052468467E-3</v>
      </c>
      <c r="H406" s="197">
        <f t="shared" si="18"/>
        <v>-1.2775776296303221E-4</v>
      </c>
      <c r="I406" s="197">
        <f t="shared" si="19"/>
        <v>-3.529949691944978E-4</v>
      </c>
      <c r="J406" s="197">
        <f t="shared" si="20"/>
        <v>-3.0900931221311545E-4</v>
      </c>
    </row>
    <row r="407" spans="1:10" x14ac:dyDescent="0.2">
      <c r="A407" s="212">
        <f>Données!A408</f>
        <v>44061</v>
      </c>
      <c r="B407" s="197">
        <f>Données!B408/Données!B407-1</f>
        <v>6.1321978719020009E-4</v>
      </c>
      <c r="C407" s="197">
        <f>Données!C408/Données!C407-1</f>
        <v>3.8342750841025008E-5</v>
      </c>
      <c r="D407" s="197">
        <f>Données!D408/Données!D407-1</f>
        <v>1.506253339509378E-4</v>
      </c>
      <c r="E407" s="197">
        <f>Données!E408/Données!E407-1</f>
        <v>4.06802739183032E-4</v>
      </c>
      <c r="F407" s="197">
        <f>Données!F408/Données!F407-1</f>
        <v>4.0680258831216065E-4</v>
      </c>
      <c r="H407" s="197">
        <f t="shared" si="18"/>
        <v>2.0641704800716809E-4</v>
      </c>
      <c r="I407" s="197">
        <f t="shared" si="19"/>
        <v>-3.6845983747113564E-4</v>
      </c>
      <c r="J407" s="197">
        <f t="shared" si="20"/>
        <v>-2.5617725436122285E-4</v>
      </c>
    </row>
    <row r="408" spans="1:10" x14ac:dyDescent="0.2">
      <c r="A408" s="212">
        <f>Données!A409</f>
        <v>44062</v>
      </c>
      <c r="B408" s="197">
        <f>Données!B409/Données!B408-1</f>
        <v>-1.7800205696382188E-3</v>
      </c>
      <c r="C408" s="197">
        <f>Données!C409/Données!C408-1</f>
        <v>-2.1250230655319724E-3</v>
      </c>
      <c r="D408" s="197">
        <f>Données!D409/Données!D408-1</f>
        <v>-2.0576061323485106E-3</v>
      </c>
      <c r="E408" s="197">
        <f>Données!E409/Données!E408-1</f>
        <v>-1.7853773606587575E-3</v>
      </c>
      <c r="F408" s="197">
        <f>Données!F409/Données!F408-1</f>
        <v>-1.7853768627811295E-3</v>
      </c>
      <c r="H408" s="197">
        <f t="shared" si="18"/>
        <v>5.3567910205387648E-6</v>
      </c>
      <c r="I408" s="197">
        <f t="shared" si="19"/>
        <v>-3.396462027508429E-4</v>
      </c>
      <c r="J408" s="197">
        <f t="shared" si="20"/>
        <v>-2.7222926956738114E-4</v>
      </c>
    </row>
    <row r="409" spans="1:10" x14ac:dyDescent="0.2">
      <c r="A409" s="212">
        <f>Données!A410</f>
        <v>44063</v>
      </c>
      <c r="B409" s="197">
        <f>Données!B410/Données!B409-1</f>
        <v>5.1905508965655045E-4</v>
      </c>
      <c r="C409" s="197">
        <f>Données!C410/Données!C409-1</f>
        <v>5.4474565441964273E-4</v>
      </c>
      <c r="D409" s="197">
        <f>Données!D410/Données!D409-1</f>
        <v>5.3972446721450851E-4</v>
      </c>
      <c r="E409" s="197">
        <f>Données!E410/Données!E409-1</f>
        <v>3.5534830212968771E-4</v>
      </c>
      <c r="F409" s="197">
        <f>Données!F410/Données!F409-1</f>
        <v>3.5534821912097669E-4</v>
      </c>
      <c r="H409" s="197">
        <f t="shared" si="18"/>
        <v>1.6370678752686274E-4</v>
      </c>
      <c r="I409" s="197">
        <f t="shared" si="19"/>
        <v>1.8939743529866604E-4</v>
      </c>
      <c r="J409" s="197">
        <f t="shared" si="20"/>
        <v>1.8437624809353181E-4</v>
      </c>
    </row>
    <row r="410" spans="1:10" x14ac:dyDescent="0.2">
      <c r="A410" s="212">
        <f>Données!A411</f>
        <v>44064</v>
      </c>
      <c r="B410" s="197">
        <f>Données!B411/Données!B410-1</f>
        <v>1.6625582915397175E-4</v>
      </c>
      <c r="C410" s="197">
        <f>Données!C411/Données!C410-1</f>
        <v>6.3114482874837563E-4</v>
      </c>
      <c r="D410" s="197">
        <f>Données!D411/Données!D410-1</f>
        <v>5.4027755503205377E-4</v>
      </c>
      <c r="E410" s="197">
        <f>Données!E411/Données!E410-1</f>
        <v>4.2442450520097097E-5</v>
      </c>
      <c r="F410" s="197">
        <f>Données!F411/Données!F410-1</f>
        <v>4.2442523877195271E-5</v>
      </c>
      <c r="H410" s="197">
        <f t="shared" si="18"/>
        <v>1.2381337863387465E-4</v>
      </c>
      <c r="I410" s="197">
        <f t="shared" si="19"/>
        <v>5.8870230487118036E-4</v>
      </c>
      <c r="J410" s="197">
        <f t="shared" si="20"/>
        <v>4.978350311548585E-4</v>
      </c>
    </row>
    <row r="411" spans="1:10" x14ac:dyDescent="0.2">
      <c r="A411" s="212">
        <f>Données!A412</f>
        <v>44067</v>
      </c>
      <c r="B411" s="197">
        <f>Données!B412/Données!B411-1</f>
        <v>3.0660016059922413E-3</v>
      </c>
      <c r="C411" s="197">
        <f>Données!C412/Données!C411-1</f>
        <v>4.6640707169520734E-3</v>
      </c>
      <c r="D411" s="197">
        <f>Données!D412/Données!D411-1</f>
        <v>4.351831945575535E-3</v>
      </c>
      <c r="E411" s="197">
        <f>Données!E412/Données!E411-1</f>
        <v>4.0205511991366905E-3</v>
      </c>
      <c r="F411" s="197">
        <f>Données!F412/Données!F411-1</f>
        <v>4.0205513431099682E-3</v>
      </c>
      <c r="H411" s="197">
        <f t="shared" si="18"/>
        <v>-9.545495931444492E-4</v>
      </c>
      <c r="I411" s="197">
        <f t="shared" si="19"/>
        <v>6.4351937384210522E-4</v>
      </c>
      <c r="J411" s="197">
        <f t="shared" si="20"/>
        <v>3.3128060246556679E-4</v>
      </c>
    </row>
    <row r="412" spans="1:10" x14ac:dyDescent="0.2">
      <c r="A412" s="212">
        <f>Données!A413</f>
        <v>44068</v>
      </c>
      <c r="B412" s="197">
        <f>Données!B413/Données!B412-1</f>
        <v>-3.4899648502108027E-3</v>
      </c>
      <c r="C412" s="197">
        <f>Données!C413/Données!C412-1</f>
        <v>-2.3250194944439695E-3</v>
      </c>
      <c r="D412" s="197">
        <f>Données!D413/Données!D412-1</f>
        <v>-2.5523420049995416E-3</v>
      </c>
      <c r="E412" s="197">
        <f>Données!E413/Données!E412-1</f>
        <v>-3.3893528205050094E-3</v>
      </c>
      <c r="F412" s="197">
        <f>Données!F413/Données!F412-1</f>
        <v>-3.389353555508845E-3</v>
      </c>
      <c r="H412" s="197">
        <f t="shared" si="18"/>
        <v>-1.006120297057933E-4</v>
      </c>
      <c r="I412" s="197">
        <f t="shared" si="19"/>
        <v>1.0643340610648755E-3</v>
      </c>
      <c r="J412" s="197">
        <f t="shared" si="20"/>
        <v>8.3701155050930343E-4</v>
      </c>
    </row>
    <row r="413" spans="1:10" x14ac:dyDescent="0.2">
      <c r="A413" s="212">
        <f>Données!A414</f>
        <v>44069</v>
      </c>
      <c r="B413" s="197">
        <f>Données!B414/Données!B413-1</f>
        <v>2.4790474057296841E-3</v>
      </c>
      <c r="C413" s="197">
        <f>Données!C414/Données!C413-1</f>
        <v>2.9493547288470534E-3</v>
      </c>
      <c r="D413" s="197">
        <f>Données!D414/Données!D413-1</f>
        <v>2.8576674814158043E-3</v>
      </c>
      <c r="E413" s="197">
        <f>Données!E414/Données!E413-1</f>
        <v>2.3658541961144586E-3</v>
      </c>
      <c r="F413" s="197">
        <f>Données!F414/Données!F413-1</f>
        <v>2.3658547836360455E-3</v>
      </c>
      <c r="H413" s="197">
        <f t="shared" si="18"/>
        <v>1.131932096152255E-4</v>
      </c>
      <c r="I413" s="197">
        <f t="shared" si="19"/>
        <v>5.834999452110079E-4</v>
      </c>
      <c r="J413" s="197">
        <f t="shared" si="20"/>
        <v>4.9181269777975878E-4</v>
      </c>
    </row>
    <row r="414" spans="1:10" x14ac:dyDescent="0.2">
      <c r="A414" s="212">
        <f>Données!A415</f>
        <v>44070</v>
      </c>
      <c r="B414" s="197">
        <f>Données!B415/Données!B414-1</f>
        <v>-4.0249895237376432E-3</v>
      </c>
      <c r="C414" s="197">
        <f>Données!C415/Données!C414-1</f>
        <v>-3.2570203320977376E-3</v>
      </c>
      <c r="D414" s="197">
        <f>Données!D415/Données!D414-1</f>
        <v>-3.406680894381009E-3</v>
      </c>
      <c r="E414" s="197">
        <f>Données!E415/Données!E414-1</f>
        <v>-3.8382156001371959E-3</v>
      </c>
      <c r="F414" s="197">
        <f>Données!F415/Données!F414-1</f>
        <v>-3.8382155050415978E-3</v>
      </c>
      <c r="H414" s="197">
        <f t="shared" si="18"/>
        <v>-1.8677392360044731E-4</v>
      </c>
      <c r="I414" s="197">
        <f t="shared" si="19"/>
        <v>5.8119517294386025E-4</v>
      </c>
      <c r="J414" s="197">
        <f t="shared" si="20"/>
        <v>4.3153461066058885E-4</v>
      </c>
    </row>
    <row r="415" spans="1:10" x14ac:dyDescent="0.2">
      <c r="A415" s="212">
        <f>Données!A416</f>
        <v>44071</v>
      </c>
      <c r="B415" s="197">
        <f>Données!B416/Données!B415-1</f>
        <v>1.1200432685507522E-3</v>
      </c>
      <c r="C415" s="197">
        <f>Données!C416/Données!C415-1</f>
        <v>1.9991679845574595E-3</v>
      </c>
      <c r="D415" s="197">
        <f>Données!D416/Données!D415-1</f>
        <v>1.8279515913539601E-3</v>
      </c>
      <c r="E415" s="197">
        <f>Données!E416/Données!E415-1</f>
        <v>1.0780962938892191E-3</v>
      </c>
      <c r="F415" s="197">
        <f>Données!F416/Données!F415-1</f>
        <v>1.0780958123843831E-3</v>
      </c>
      <c r="H415" s="197">
        <f t="shared" si="18"/>
        <v>4.1946974661533076E-5</v>
      </c>
      <c r="I415" s="197">
        <f t="shared" si="19"/>
        <v>9.2107217217307635E-4</v>
      </c>
      <c r="J415" s="197">
        <f t="shared" si="20"/>
        <v>7.49855778969577E-4</v>
      </c>
    </row>
    <row r="416" spans="1:10" x14ac:dyDescent="0.2">
      <c r="A416" s="212">
        <f>Données!A417</f>
        <v>44074</v>
      </c>
      <c r="B416" s="197">
        <f>Données!B417/Données!B416-1</f>
        <v>-2.0450898807694573E-3</v>
      </c>
      <c r="C416" s="197">
        <f>Données!C417/Données!C416-1</f>
        <v>-3.2885943561568043E-3</v>
      </c>
      <c r="D416" s="197">
        <f>Données!D417/Données!D416-1</f>
        <v>-3.0465831211773375E-3</v>
      </c>
      <c r="E416" s="197">
        <f>Données!E417/Données!E416-1</f>
        <v>-1.7623509412980631E-3</v>
      </c>
      <c r="F416" s="197">
        <f>Données!F417/Données!F416-1</f>
        <v>-1.7623508984123681E-3</v>
      </c>
      <c r="H416" s="197">
        <f t="shared" si="18"/>
        <v>-2.8273893947139417E-4</v>
      </c>
      <c r="I416" s="197">
        <f t="shared" si="19"/>
        <v>-1.5262434577444361E-3</v>
      </c>
      <c r="J416" s="197">
        <f t="shared" si="20"/>
        <v>-1.2842322227649694E-3</v>
      </c>
    </row>
    <row r="417" spans="1:10" x14ac:dyDescent="0.2">
      <c r="A417" s="212">
        <f>Données!A418</f>
        <v>44075</v>
      </c>
      <c r="B417" s="197">
        <f>Données!B418/Données!B417-1</f>
        <v>6.2877021722500537E-3</v>
      </c>
      <c r="C417" s="197">
        <f>Données!C418/Données!C417-1</f>
        <v>6.625295957287447E-3</v>
      </c>
      <c r="D417" s="197">
        <f>Données!D418/Données!D417-1</f>
        <v>6.5595278066248319E-3</v>
      </c>
      <c r="E417" s="197">
        <f>Données!E418/Données!E417-1</f>
        <v>6.0162228062377032E-3</v>
      </c>
      <c r="F417" s="197">
        <f>Données!F418/Données!F417-1</f>
        <v>6.0162227300355475E-3</v>
      </c>
      <c r="H417" s="197">
        <f t="shared" si="18"/>
        <v>2.7147936601235045E-4</v>
      </c>
      <c r="I417" s="197">
        <f t="shared" si="19"/>
        <v>6.090732272518995E-4</v>
      </c>
      <c r="J417" s="197">
        <f t="shared" si="20"/>
        <v>5.433050765892844E-4</v>
      </c>
    </row>
    <row r="418" spans="1:10" x14ac:dyDescent="0.2">
      <c r="A418" s="212">
        <f>Données!A419</f>
        <v>44076</v>
      </c>
      <c r="B418" s="197">
        <f>Données!B419/Données!B418-1</f>
        <v>7.1722479977858189E-3</v>
      </c>
      <c r="C418" s="197">
        <f>Données!C419/Données!C418-1</f>
        <v>6.9600385217627458E-3</v>
      </c>
      <c r="D418" s="197">
        <f>Données!D419/Données!D418-1</f>
        <v>7.0013681729297339E-3</v>
      </c>
      <c r="E418" s="197">
        <f>Données!E419/Données!E418-1</f>
        <v>6.8524749599587764E-3</v>
      </c>
      <c r="F418" s="197">
        <f>Données!F419/Données!F418-1</f>
        <v>6.8524750569074477E-3</v>
      </c>
      <c r="H418" s="197">
        <f t="shared" si="18"/>
        <v>3.1977303782704247E-4</v>
      </c>
      <c r="I418" s="197">
        <f t="shared" si="19"/>
        <v>1.0756346485529811E-4</v>
      </c>
      <c r="J418" s="197">
        <f t="shared" si="20"/>
        <v>1.4889311602228616E-4</v>
      </c>
    </row>
    <row r="419" spans="1:10" x14ac:dyDescent="0.2">
      <c r="A419" s="212">
        <f>Données!A420</f>
        <v>44077</v>
      </c>
      <c r="B419" s="197">
        <f>Données!B420/Données!B419-1</f>
        <v>-8.8257753827089003E-3</v>
      </c>
      <c r="C419" s="197">
        <f>Données!C420/Données!C419-1</f>
        <v>-1.0736354876880072E-2</v>
      </c>
      <c r="D419" s="197">
        <f>Données!D420/Données!D419-1</f>
        <v>-1.0364181908796843E-2</v>
      </c>
      <c r="E419" s="197">
        <f>Données!E420/Données!E419-1</f>
        <v>-8.3916115495841215E-3</v>
      </c>
      <c r="F419" s="197">
        <f>Données!F420/Données!F419-1</f>
        <v>-8.3916120412491635E-3</v>
      </c>
      <c r="H419" s="197">
        <f t="shared" si="18"/>
        <v>-4.341638331247788E-4</v>
      </c>
      <c r="I419" s="197">
        <f t="shared" si="19"/>
        <v>-2.3447428356309086E-3</v>
      </c>
      <c r="J419" s="197">
        <f t="shared" si="20"/>
        <v>-1.9725698675476799E-3</v>
      </c>
    </row>
    <row r="420" spans="1:10" x14ac:dyDescent="0.2">
      <c r="A420" s="212">
        <f>Données!A421</f>
        <v>44078</v>
      </c>
      <c r="B420" s="197">
        <f>Données!B421/Données!B420-1</f>
        <v>-6.4309855104942582E-3</v>
      </c>
      <c r="C420" s="197">
        <f>Données!C421/Données!C420-1</f>
        <v>-7.1925314806221552E-3</v>
      </c>
      <c r="D420" s="197">
        <f>Données!D421/Données!D420-1</f>
        <v>-7.0439544770659612E-3</v>
      </c>
      <c r="E420" s="197">
        <f>Données!E421/Données!E420-1</f>
        <v>-6.1662998245763934E-3</v>
      </c>
      <c r="F420" s="197">
        <f>Données!F421/Données!F420-1</f>
        <v>-6.1662997601069636E-3</v>
      </c>
      <c r="H420" s="197">
        <f t="shared" si="18"/>
        <v>-2.6468568591786479E-4</v>
      </c>
      <c r="I420" s="197">
        <f t="shared" si="19"/>
        <v>-1.0262317205151916E-3</v>
      </c>
      <c r="J420" s="197">
        <f t="shared" si="20"/>
        <v>-8.7765471695899766E-4</v>
      </c>
    </row>
    <row r="421" spans="1:10" x14ac:dyDescent="0.2">
      <c r="A421" s="212">
        <f>Données!A422</f>
        <v>44082</v>
      </c>
      <c r="B421" s="197">
        <f>Données!B422/Données!B421-1</f>
        <v>-3.9291421290506001E-3</v>
      </c>
      <c r="C421" s="197">
        <f>Données!C422/Données!C421-1</f>
        <v>-5.4772840560209923E-3</v>
      </c>
      <c r="D421" s="197">
        <f>Données!D422/Données!D421-1</f>
        <v>-5.1750574753338663E-3</v>
      </c>
      <c r="E421" s="197">
        <f>Données!E422/Données!E421-1</f>
        <v>-3.8026977083891467E-3</v>
      </c>
      <c r="F421" s="197">
        <f>Données!F422/Données!F421-1</f>
        <v>-3.8026971845316337E-3</v>
      </c>
      <c r="H421" s="197">
        <f t="shared" si="18"/>
        <v>-1.2644442066145345E-4</v>
      </c>
      <c r="I421" s="197">
        <f t="shared" si="19"/>
        <v>-1.6745868714893586E-3</v>
      </c>
      <c r="J421" s="197">
        <f t="shared" si="20"/>
        <v>-1.3723602908022325E-3</v>
      </c>
    </row>
    <row r="422" spans="1:10" x14ac:dyDescent="0.2">
      <c r="A422" s="212">
        <f>Données!A423</f>
        <v>44083</v>
      </c>
      <c r="B422" s="197">
        <f>Données!B423/Données!B422-1</f>
        <v>6.3867335452874041E-3</v>
      </c>
      <c r="C422" s="197">
        <f>Données!C423/Données!C422-1</f>
        <v>7.5182401641866736E-3</v>
      </c>
      <c r="D422" s="197">
        <f>Données!D423/Données!D422-1</f>
        <v>7.297071628748153E-3</v>
      </c>
      <c r="E422" s="197">
        <f>Données!E423/Données!E422-1</f>
        <v>6.2139021825744489E-3</v>
      </c>
      <c r="F422" s="197">
        <f>Données!F423/Données!F422-1</f>
        <v>6.2139021130831473E-3</v>
      </c>
      <c r="H422" s="197">
        <f t="shared" si="18"/>
        <v>1.7283136271295518E-4</v>
      </c>
      <c r="I422" s="197">
        <f t="shared" si="19"/>
        <v>1.3043380511035263E-3</v>
      </c>
      <c r="J422" s="197">
        <f t="shared" si="20"/>
        <v>1.0831695156650056E-3</v>
      </c>
    </row>
    <row r="423" spans="1:10" x14ac:dyDescent="0.2">
      <c r="A423" s="212">
        <f>Données!A424</f>
        <v>44084</v>
      </c>
      <c r="B423" s="197">
        <f>Données!B424/Données!B423-1</f>
        <v>-4.1107831806834749E-3</v>
      </c>
      <c r="C423" s="197">
        <f>Données!C424/Données!C423-1</f>
        <v>-5.7073439662749248E-3</v>
      </c>
      <c r="D423" s="197">
        <f>Données!D424/Données!D423-1</f>
        <v>-5.3955567885206612E-3</v>
      </c>
      <c r="E423" s="197">
        <f>Données!E424/Données!E423-1</f>
        <v>-4.0024048649213162E-3</v>
      </c>
      <c r="F423" s="197">
        <f>Données!F424/Données!F423-1</f>
        <v>-4.0024046066405861E-3</v>
      </c>
      <c r="H423" s="197">
        <f t="shared" si="18"/>
        <v>-1.0837831576215873E-4</v>
      </c>
      <c r="I423" s="197">
        <f t="shared" si="19"/>
        <v>-1.7049393596343387E-3</v>
      </c>
      <c r="J423" s="197">
        <f t="shared" si="20"/>
        <v>-1.3931521818800752E-3</v>
      </c>
    </row>
    <row r="424" spans="1:10" x14ac:dyDescent="0.2">
      <c r="A424" s="212">
        <f>Données!A425</f>
        <v>44085</v>
      </c>
      <c r="B424" s="197">
        <f>Données!B425/Données!B424-1</f>
        <v>3.1199807671915547E-3</v>
      </c>
      <c r="C424" s="197">
        <f>Données!C425/Données!C424-1</f>
        <v>2.291201879361715E-3</v>
      </c>
      <c r="D424" s="197">
        <f>Données!D425/Données!D424-1</f>
        <v>2.453260521196432E-3</v>
      </c>
      <c r="E424" s="197">
        <f>Données!E425/Données!E424-1</f>
        <v>2.9969212478413443E-3</v>
      </c>
      <c r="F424" s="197">
        <f>Données!F425/Données!F424-1</f>
        <v>2.9969215706979746E-3</v>
      </c>
      <c r="H424" s="197">
        <f t="shared" si="18"/>
        <v>1.2305951935021042E-4</v>
      </c>
      <c r="I424" s="197">
        <f t="shared" si="19"/>
        <v>-7.0571969133625956E-4</v>
      </c>
      <c r="J424" s="197">
        <f t="shared" si="20"/>
        <v>-5.4366104950154259E-4</v>
      </c>
    </row>
    <row r="425" spans="1:10" x14ac:dyDescent="0.2">
      <c r="A425" s="212">
        <f>Données!A426</f>
        <v>44088</v>
      </c>
      <c r="B425" s="197">
        <f>Données!B426/Données!B425-1</f>
        <v>3.4562378349571876E-3</v>
      </c>
      <c r="C425" s="197">
        <f>Données!C426/Données!C425-1</f>
        <v>5.1052644797107138E-3</v>
      </c>
      <c r="D425" s="197">
        <f>Données!D426/Données!D425-1</f>
        <v>4.782600642353696E-3</v>
      </c>
      <c r="E425" s="197">
        <f>Données!E426/Données!E425-1</f>
        <v>3.4024156654473003E-3</v>
      </c>
      <c r="F425" s="197">
        <f>Données!F426/Données!F425-1</f>
        <v>3.4024146507249942E-3</v>
      </c>
      <c r="H425" s="197">
        <f t="shared" si="18"/>
        <v>5.3822169509887274E-5</v>
      </c>
      <c r="I425" s="197">
        <f t="shared" si="19"/>
        <v>1.7028498289857197E-3</v>
      </c>
      <c r="J425" s="197">
        <f t="shared" si="20"/>
        <v>1.3801859916287018E-3</v>
      </c>
    </row>
    <row r="426" spans="1:10" x14ac:dyDescent="0.2">
      <c r="A426" s="212">
        <f>Données!A427</f>
        <v>44089</v>
      </c>
      <c r="B426" s="197">
        <f>Données!B427/Données!B426-1</f>
        <v>1.8059581647413836E-3</v>
      </c>
      <c r="C426" s="197">
        <f>Données!C427/Données!C426-1</f>
        <v>2.5422328123743121E-3</v>
      </c>
      <c r="D426" s="197">
        <f>Données!D427/Données!D426-1</f>
        <v>2.3983568244241305E-3</v>
      </c>
      <c r="E426" s="197">
        <f>Données!E427/Données!E426-1</f>
        <v>1.7515496000661823E-3</v>
      </c>
      <c r="F426" s="197">
        <f>Données!F427/Données!F426-1</f>
        <v>1.7515495719582219E-3</v>
      </c>
      <c r="H426" s="197">
        <f t="shared" si="18"/>
        <v>5.4408564675201276E-5</v>
      </c>
      <c r="I426" s="197">
        <f t="shared" si="19"/>
        <v>7.9068324041609017E-4</v>
      </c>
      <c r="J426" s="197">
        <f t="shared" si="20"/>
        <v>6.4680725246590853E-4</v>
      </c>
    </row>
    <row r="427" spans="1:10" x14ac:dyDescent="0.2">
      <c r="A427" s="212">
        <f>Données!A428</f>
        <v>44090</v>
      </c>
      <c r="B427" s="197">
        <f>Données!B428/Données!B427-1</f>
        <v>-2.9659993185775502E-3</v>
      </c>
      <c r="C427" s="197">
        <f>Données!C428/Données!C427-1</f>
        <v>-3.1855839572521027E-3</v>
      </c>
      <c r="D427" s="197">
        <f>Données!D428/Données!D427-1</f>
        <v>-3.142700019699407E-3</v>
      </c>
      <c r="E427" s="197">
        <f>Données!E428/Données!E427-1</f>
        <v>-2.8592148311886723E-3</v>
      </c>
      <c r="F427" s="197">
        <f>Données!F428/Données!F427-1</f>
        <v>-2.8592144313823731E-3</v>
      </c>
      <c r="H427" s="197">
        <f t="shared" si="18"/>
        <v>-1.0678448738887791E-4</v>
      </c>
      <c r="I427" s="197">
        <f t="shared" si="19"/>
        <v>-3.2636952586972967E-4</v>
      </c>
      <c r="J427" s="197">
        <f t="shared" si="20"/>
        <v>-2.8348558831703397E-4</v>
      </c>
    </row>
    <row r="428" spans="1:10" x14ac:dyDescent="0.2">
      <c r="A428" s="212">
        <f>Données!A429</f>
        <v>44091</v>
      </c>
      <c r="B428" s="197">
        <f>Données!B429/Données!B428-1</f>
        <v>-2.0022844695687381E-3</v>
      </c>
      <c r="C428" s="197">
        <f>Données!C429/Données!C428-1</f>
        <v>-1.0003478545950739E-2</v>
      </c>
      <c r="D428" s="197">
        <f>Données!D429/Données!D428-1</f>
        <v>-8.4406062101881618E-3</v>
      </c>
      <c r="E428" s="197">
        <f>Données!E429/Données!E428-1</f>
        <v>-1.9499595892388255E-3</v>
      </c>
      <c r="F428" s="197">
        <f>Données!F429/Données!F428-1</f>
        <v>-1.9499598620964509E-3</v>
      </c>
      <c r="H428" s="197">
        <f t="shared" si="18"/>
        <v>-5.232488032991256E-5</v>
      </c>
      <c r="I428" s="197">
        <f t="shared" si="19"/>
        <v>-8.0535186838542883E-3</v>
      </c>
      <c r="J428" s="197">
        <f t="shared" si="20"/>
        <v>-6.4906463480917109E-3</v>
      </c>
    </row>
    <row r="429" spans="1:10" x14ac:dyDescent="0.2">
      <c r="A429" s="212">
        <f>Données!A430</f>
        <v>44092</v>
      </c>
      <c r="B429" s="197">
        <f>Données!B430/Données!B429-1</f>
        <v>-2.0828927638605332E-3</v>
      </c>
      <c r="C429" s="197">
        <f>Données!C430/Données!C429-1</f>
        <v>-2.7933879268238204E-3</v>
      </c>
      <c r="D429" s="197">
        <f>Données!D430/Données!D429-1</f>
        <v>-2.6537052897397384E-3</v>
      </c>
      <c r="E429" s="197">
        <f>Données!E430/Données!E429-1</f>
        <v>-2.0267075012394553E-3</v>
      </c>
      <c r="F429" s="197">
        <f>Données!F430/Données!F429-1</f>
        <v>-2.0267064612675689E-3</v>
      </c>
      <c r="H429" s="197">
        <f t="shared" si="18"/>
        <v>-5.6185262621077925E-5</v>
      </c>
      <c r="I429" s="197">
        <f t="shared" si="19"/>
        <v>-7.666814655562515E-4</v>
      </c>
      <c r="J429" s="197">
        <f t="shared" si="20"/>
        <v>-6.2699882847216948E-4</v>
      </c>
    </row>
    <row r="430" spans="1:10" x14ac:dyDescent="0.2">
      <c r="A430" s="212">
        <f>Données!A431</f>
        <v>44095</v>
      </c>
      <c r="B430" s="197">
        <f>Données!B431/Données!B430-1</f>
        <v>-2.9985977114762585E-3</v>
      </c>
      <c r="C430" s="197">
        <f>Données!C431/Données!C430-1</f>
        <v>-3.2854427057061875E-3</v>
      </c>
      <c r="D430" s="197">
        <f>Données!D431/Données!D430-1</f>
        <v>-3.2290173052738069E-3</v>
      </c>
      <c r="E430" s="197">
        <f>Données!E431/Données!E430-1</f>
        <v>-2.9023715009333095E-3</v>
      </c>
      <c r="F430" s="197">
        <f>Données!F431/Données!F430-1</f>
        <v>-2.9023725710841664E-3</v>
      </c>
      <c r="H430" s="197">
        <f t="shared" si="18"/>
        <v>-9.6226210542948998E-5</v>
      </c>
      <c r="I430" s="197">
        <f t="shared" si="19"/>
        <v>-3.8307013462202111E-4</v>
      </c>
      <c r="J430" s="197">
        <f t="shared" si="20"/>
        <v>-3.2664473418964057E-4</v>
      </c>
    </row>
    <row r="431" spans="1:10" x14ac:dyDescent="0.2">
      <c r="A431" s="212">
        <f>Données!A432</f>
        <v>44096</v>
      </c>
      <c r="B431" s="197">
        <f>Données!B432/Données!B431-1</f>
        <v>2.492951794896392E-3</v>
      </c>
      <c r="C431" s="197">
        <f>Données!C432/Données!C431-1</f>
        <v>3.1046797681617555E-3</v>
      </c>
      <c r="D431" s="197">
        <f>Données!D432/Données!D431-1</f>
        <v>2.9843183052609135E-3</v>
      </c>
      <c r="E431" s="197">
        <f>Données!E432/Données!E431-1</f>
        <v>2.4666255870335885E-3</v>
      </c>
      <c r="F431" s="197">
        <f>Données!F432/Données!F431-1</f>
        <v>2.4666261009709256E-3</v>
      </c>
      <c r="H431" s="197">
        <f t="shared" si="18"/>
        <v>2.6326207862803486E-5</v>
      </c>
      <c r="I431" s="197">
        <f t="shared" si="19"/>
        <v>6.380536671908299E-4</v>
      </c>
      <c r="J431" s="197">
        <f t="shared" si="20"/>
        <v>5.1769220428998786E-4</v>
      </c>
    </row>
    <row r="432" spans="1:10" x14ac:dyDescent="0.2">
      <c r="A432" s="212">
        <f>Données!A433</f>
        <v>44097</v>
      </c>
      <c r="B432" s="197">
        <f>Données!B433/Données!B432-1</f>
        <v>-5.6259622673060505E-3</v>
      </c>
      <c r="C432" s="197">
        <f>Données!C433/Données!C432-1</f>
        <v>-8.0694728241121894E-3</v>
      </c>
      <c r="D432" s="197">
        <f>Données!D433/Données!D432-1</f>
        <v>-7.5889323135396314E-3</v>
      </c>
      <c r="E432" s="197">
        <f>Données!E433/Données!E432-1</f>
        <v>-5.4984958111626847E-3</v>
      </c>
      <c r="F432" s="197">
        <f>Données!F433/Données!F432-1</f>
        <v>-5.498496288327881E-3</v>
      </c>
      <c r="H432" s="197">
        <f t="shared" si="18"/>
        <v>-1.2746645614336582E-4</v>
      </c>
      <c r="I432" s="197">
        <f t="shared" si="19"/>
        <v>-2.5709765357843084E-3</v>
      </c>
      <c r="J432" s="197">
        <f t="shared" si="20"/>
        <v>-2.0904360252117504E-3</v>
      </c>
    </row>
    <row r="433" spans="1:10" x14ac:dyDescent="0.2">
      <c r="A433" s="212">
        <f>Données!A434</f>
        <v>44098</v>
      </c>
      <c r="B433" s="197">
        <f>Données!B434/Données!B433-1</f>
        <v>-1.1531271166251855E-3</v>
      </c>
      <c r="C433" s="197">
        <f>Données!C434/Données!C433-1</f>
        <v>-1.2481399826083095E-3</v>
      </c>
      <c r="D433" s="197">
        <f>Données!D434/Données!D433-1</f>
        <v>-1.2294181116205838E-3</v>
      </c>
      <c r="E433" s="197">
        <f>Données!E434/Données!E433-1</f>
        <v>-1.0535566409686226E-3</v>
      </c>
      <c r="F433" s="197">
        <f>Données!F434/Données!F433-1</f>
        <v>-1.0535561799118742E-3</v>
      </c>
      <c r="H433" s="197">
        <f t="shared" si="18"/>
        <v>-9.9570475656562962E-5</v>
      </c>
      <c r="I433" s="197">
        <f t="shared" si="19"/>
        <v>-1.9458380269643527E-4</v>
      </c>
      <c r="J433" s="197">
        <f t="shared" si="20"/>
        <v>-1.7586193170870956E-4</v>
      </c>
    </row>
    <row r="434" spans="1:10" x14ac:dyDescent="0.2">
      <c r="A434" s="212">
        <f>Données!A435</f>
        <v>44099</v>
      </c>
      <c r="B434" s="197">
        <f>Données!B435/Données!B434-1</f>
        <v>4.2197684727984797E-3</v>
      </c>
      <c r="C434" s="197">
        <f>Données!C435/Données!C434-1</f>
        <v>6.5769084859139681E-3</v>
      </c>
      <c r="D434" s="197">
        <f>Données!D435/Données!D434-1</f>
        <v>6.1124013979674263E-3</v>
      </c>
      <c r="E434" s="197">
        <f>Données!E435/Données!E434-1</f>
        <v>4.1858663051461686E-3</v>
      </c>
      <c r="F434" s="197">
        <f>Données!F435/Données!F434-1</f>
        <v>4.1858657986959535E-3</v>
      </c>
      <c r="H434" s="197">
        <f t="shared" si="18"/>
        <v>3.3902167652311022E-5</v>
      </c>
      <c r="I434" s="197">
        <f t="shared" si="19"/>
        <v>2.3910426872180146E-3</v>
      </c>
      <c r="J434" s="197">
        <f t="shared" si="20"/>
        <v>1.9265355992714728E-3</v>
      </c>
    </row>
    <row r="435" spans="1:10" x14ac:dyDescent="0.2">
      <c r="A435" s="212">
        <f>Données!A436</f>
        <v>44102</v>
      </c>
      <c r="B435" s="197">
        <f>Données!B436/Données!B435-1</f>
        <v>4.0184444420954257E-3</v>
      </c>
      <c r="C435" s="197">
        <f>Données!C436/Données!C435-1</f>
        <v>5.8953614993721981E-3</v>
      </c>
      <c r="D435" s="197">
        <f>Données!D436/Données!D435-1</f>
        <v>5.5261845483409733E-3</v>
      </c>
      <c r="E435" s="197">
        <f>Données!E436/Données!E435-1</f>
        <v>3.9413194099362503E-3</v>
      </c>
      <c r="F435" s="197">
        <f>Données!F436/Données!F435-1</f>
        <v>3.9413196729849442E-3</v>
      </c>
      <c r="H435" s="197">
        <f t="shared" si="18"/>
        <v>7.7125032159175433E-5</v>
      </c>
      <c r="I435" s="197">
        <f t="shared" si="19"/>
        <v>1.9540418263872539E-3</v>
      </c>
      <c r="J435" s="197">
        <f t="shared" si="20"/>
        <v>1.584864875356029E-3</v>
      </c>
    </row>
    <row r="436" spans="1:10" x14ac:dyDescent="0.2">
      <c r="A436" s="212">
        <f>Données!A437</f>
        <v>44103</v>
      </c>
      <c r="B436" s="197">
        <f>Données!B437/Données!B436-1</f>
        <v>-7.0623661962199158E-5</v>
      </c>
      <c r="C436" s="197">
        <f>Données!C437/Données!C436-1</f>
        <v>-9.0790585129707502E-4</v>
      </c>
      <c r="D436" s="197">
        <f>Données!D437/Données!D436-1</f>
        <v>-7.4346471428654581E-4</v>
      </c>
      <c r="E436" s="197">
        <f>Données!E437/Données!E436-1</f>
        <v>-7.6954379817695262E-5</v>
      </c>
      <c r="F436" s="197">
        <f>Données!F437/Données!F436-1</f>
        <v>-7.6954501650794427E-5</v>
      </c>
      <c r="H436" s="197">
        <f t="shared" si="18"/>
        <v>6.3307178554961041E-6</v>
      </c>
      <c r="I436" s="197">
        <f t="shared" si="19"/>
        <v>-8.3095134964628059E-4</v>
      </c>
      <c r="J436" s="197">
        <f t="shared" si="20"/>
        <v>-6.6651021263575139E-4</v>
      </c>
    </row>
    <row r="437" spans="1:10" x14ac:dyDescent="0.2">
      <c r="A437" s="212">
        <f>Données!A438</f>
        <v>44104</v>
      </c>
      <c r="B437" s="197">
        <f>Données!B438/Données!B437-1</f>
        <v>-1.0999240240416874E-3</v>
      </c>
      <c r="C437" s="197">
        <f>Données!C438/Données!C437-1</f>
        <v>-8.9032999478877439E-4</v>
      </c>
      <c r="D437" s="197">
        <f>Données!D438/Données!D437-1</f>
        <v>-9.3152143340979876E-4</v>
      </c>
      <c r="E437" s="197">
        <f>Données!E438/Données!E437-1</f>
        <v>-1.0433030955145917E-3</v>
      </c>
      <c r="F437" s="197">
        <f>Données!F438/Données!F437-1</f>
        <v>-1.0433032991752356E-3</v>
      </c>
      <c r="H437" s="197">
        <f t="shared" si="18"/>
        <v>-5.6620928527095771E-5</v>
      </c>
      <c r="I437" s="197">
        <f t="shared" si="19"/>
        <v>1.5297330438646117E-4</v>
      </c>
      <c r="J437" s="197">
        <f t="shared" si="20"/>
        <v>1.1178186576543681E-4</v>
      </c>
    </row>
    <row r="438" spans="1:10" x14ac:dyDescent="0.2">
      <c r="A438" s="212">
        <f>Données!A439</f>
        <v>44105</v>
      </c>
      <c r="B438" s="197">
        <f>Données!B439/Données!B438-1</f>
        <v>1.0810685482389726E-3</v>
      </c>
      <c r="C438" s="197">
        <f>Données!C439/Données!C438-1</f>
        <v>1.8018273440583155E-3</v>
      </c>
      <c r="D438" s="197">
        <f>Données!D439/Données!D438-1</f>
        <v>1.6601997344323216E-3</v>
      </c>
      <c r="E438" s="197">
        <f>Données!E439/Données!E438-1</f>
        <v>1.0495142725719386E-3</v>
      </c>
      <c r="F438" s="197">
        <f>Données!F439/Données!F438-1</f>
        <v>1.0495147834705953E-3</v>
      </c>
      <c r="H438" s="197">
        <f t="shared" si="18"/>
        <v>3.1554275667033949E-5</v>
      </c>
      <c r="I438" s="197">
        <f t="shared" si="19"/>
        <v>7.5231256058772011E-4</v>
      </c>
      <c r="J438" s="197">
        <f t="shared" si="20"/>
        <v>6.1068495096172626E-4</v>
      </c>
    </row>
    <row r="439" spans="1:10" x14ac:dyDescent="0.2">
      <c r="A439" s="212">
        <f>Données!A440</f>
        <v>44106</v>
      </c>
      <c r="B439" s="197">
        <f>Données!B440/Données!B439-1</f>
        <v>-4.8412752535220704E-4</v>
      </c>
      <c r="C439" s="197">
        <f>Données!C440/Données!C439-1</f>
        <v>-1.4672726393529789E-3</v>
      </c>
      <c r="D439" s="197">
        <f>Données!D440/Données!D439-1</f>
        <v>-1.2741987301911895E-3</v>
      </c>
      <c r="E439" s="197">
        <f>Données!E440/Données!E439-1</f>
        <v>-4.7278365474567874E-4</v>
      </c>
      <c r="F439" s="197">
        <f>Données!F440/Données!F439-1</f>
        <v>-4.7278388203064736E-4</v>
      </c>
      <c r="H439" s="197">
        <f t="shared" si="18"/>
        <v>-1.1343870606528306E-5</v>
      </c>
      <c r="I439" s="197">
        <f t="shared" si="19"/>
        <v>-9.9448875732233155E-4</v>
      </c>
      <c r="J439" s="197">
        <f t="shared" si="20"/>
        <v>-8.0141484816054209E-4</v>
      </c>
    </row>
    <row r="440" spans="1:10" x14ac:dyDescent="0.2">
      <c r="A440" s="212">
        <f>Données!A441</f>
        <v>44109</v>
      </c>
      <c r="B440" s="197">
        <f>Données!B441/Données!B440-1</f>
        <v>3.6688193518974455E-3</v>
      </c>
      <c r="C440" s="197">
        <f>Données!C441/Données!C440-1</f>
        <v>5.0279640921109259E-3</v>
      </c>
      <c r="D440" s="197">
        <f>Données!D441/Données!D440-1</f>
        <v>4.7608391751392531E-3</v>
      </c>
      <c r="E440" s="197">
        <f>Données!E441/Données!E440-1</f>
        <v>3.4479891386753891E-3</v>
      </c>
      <c r="F440" s="197">
        <f>Données!F441/Données!F440-1</f>
        <v>3.447989685033459E-3</v>
      </c>
      <c r="H440" s="197">
        <f t="shared" si="18"/>
        <v>2.2083021322205632E-4</v>
      </c>
      <c r="I440" s="197">
        <f t="shared" si="19"/>
        <v>1.5799744070774668E-3</v>
      </c>
      <c r="J440" s="197">
        <f t="shared" si="20"/>
        <v>1.3128494901057941E-3</v>
      </c>
    </row>
    <row r="441" spans="1:10" x14ac:dyDescent="0.2">
      <c r="A441" s="212">
        <f>Données!A442</f>
        <v>44110</v>
      </c>
      <c r="B441" s="197">
        <f>Données!B442/Données!B441-1</f>
        <v>-2.3322097593836411E-3</v>
      </c>
      <c r="C441" s="197">
        <f>Données!C442/Données!C441-1</f>
        <v>-2.8418961705637402E-3</v>
      </c>
      <c r="D441" s="197">
        <f>Données!D442/Données!D441-1</f>
        <v>-2.741831551989482E-3</v>
      </c>
      <c r="E441" s="197">
        <f>Données!E442/Données!E441-1</f>
        <v>-1.7129183760768996E-3</v>
      </c>
      <c r="F441" s="197">
        <f>Données!F442/Données!F441-1</f>
        <v>-1.7129181005764993E-3</v>
      </c>
      <c r="H441" s="197">
        <f t="shared" si="18"/>
        <v>-6.1929138330674149E-4</v>
      </c>
      <c r="I441" s="197">
        <f t="shared" si="19"/>
        <v>-1.1289780699872409E-3</v>
      </c>
      <c r="J441" s="197">
        <f t="shared" si="20"/>
        <v>-1.0289134514129827E-3</v>
      </c>
    </row>
    <row r="442" spans="1:10" x14ac:dyDescent="0.2">
      <c r="A442" s="212">
        <f>Données!A443</f>
        <v>44111</v>
      </c>
      <c r="B442" s="197">
        <f>Données!B443/Données!B442-1</f>
        <v>3.9424141188297845E-3</v>
      </c>
      <c r="C442" s="197">
        <f>Données!C443/Données!C442-1</f>
        <v>5.0357394505504693E-3</v>
      </c>
      <c r="D442" s="197">
        <f>Données!D443/Données!D442-1</f>
        <v>4.8210040103358054E-3</v>
      </c>
      <c r="E442" s="197">
        <f>Données!E443/Données!E442-1</f>
        <v>3.1125478426248243E-3</v>
      </c>
      <c r="F442" s="197">
        <f>Données!F443/Données!F442-1</f>
        <v>3.1125472016035882E-3</v>
      </c>
      <c r="H442" s="197">
        <f t="shared" si="18"/>
        <v>8.2986627620496023E-4</v>
      </c>
      <c r="I442" s="197">
        <f t="shared" si="19"/>
        <v>1.9231922489468811E-3</v>
      </c>
      <c r="J442" s="197">
        <f t="shared" si="20"/>
        <v>1.7084568087322172E-3</v>
      </c>
    </row>
    <row r="443" spans="1:10" x14ac:dyDescent="0.2">
      <c r="A443" s="212">
        <f>Données!A444</f>
        <v>44112</v>
      </c>
      <c r="B443" s="197">
        <f>Données!B444/Données!B443-1</f>
        <v>1.7611758475908346E-3</v>
      </c>
      <c r="C443" s="197">
        <f>Données!C444/Données!C443-1</f>
        <v>2.2869677181494019E-3</v>
      </c>
      <c r="D443" s="197">
        <f>Données!D444/Données!D443-1</f>
        <v>2.1837888672584516E-3</v>
      </c>
      <c r="E443" s="197">
        <f>Données!E444/Données!E443-1</f>
        <v>1.4889258381698411E-3</v>
      </c>
      <c r="F443" s="197">
        <f>Données!F444/Données!F443-1</f>
        <v>1.4889255869889872E-3</v>
      </c>
      <c r="H443" s="197">
        <f t="shared" si="18"/>
        <v>2.7225000942099342E-4</v>
      </c>
      <c r="I443" s="197">
        <f t="shared" si="19"/>
        <v>7.9804213116041467E-4</v>
      </c>
      <c r="J443" s="197">
        <f t="shared" si="20"/>
        <v>6.9486328026946431E-4</v>
      </c>
    </row>
    <row r="444" spans="1:10" x14ac:dyDescent="0.2">
      <c r="A444" s="212">
        <f>Données!A445</f>
        <v>44113</v>
      </c>
      <c r="B444" s="197">
        <f>Données!B445/Données!B444-1</f>
        <v>8.6187107189417134E-4</v>
      </c>
      <c r="C444" s="197">
        <f>Données!C445/Données!C444-1</f>
        <v>1.1051666007260152E-3</v>
      </c>
      <c r="D444" s="197">
        <f>Données!D445/Données!D444-1</f>
        <v>1.0574432674044232E-3</v>
      </c>
      <c r="E444" s="197">
        <f>Données!E445/Données!E444-1</f>
        <v>7.6397734941990869E-4</v>
      </c>
      <c r="F444" s="197">
        <f>Données!F445/Données!F444-1</f>
        <v>7.6397743368161741E-4</v>
      </c>
      <c r="H444" s="197">
        <f t="shared" si="18"/>
        <v>9.7893722474262646E-5</v>
      </c>
      <c r="I444" s="197">
        <f t="shared" si="19"/>
        <v>3.4118916704439783E-4</v>
      </c>
      <c r="J444" s="197">
        <f t="shared" si="20"/>
        <v>2.9346583372280577E-4</v>
      </c>
    </row>
    <row r="445" spans="1:10" x14ac:dyDescent="0.2">
      <c r="A445" s="212">
        <f>Données!A446</f>
        <v>44117</v>
      </c>
      <c r="B445" s="197">
        <f>Données!B446/Données!B445-1</f>
        <v>1.6974054161225105E-3</v>
      </c>
      <c r="C445" s="197">
        <f>Données!C446/Données!C445-1</f>
        <v>2.2531969541974561E-3</v>
      </c>
      <c r="D445" s="197">
        <f>Données!D446/Données!D445-1</f>
        <v>2.144198992633406E-3</v>
      </c>
      <c r="E445" s="197">
        <f>Données!E446/Données!E445-1</f>
        <v>1.5658513190957013E-3</v>
      </c>
      <c r="F445" s="197">
        <f>Données!F446/Données!F445-1</f>
        <v>1.5658511991150093E-3</v>
      </c>
      <c r="H445" s="197">
        <f t="shared" si="18"/>
        <v>1.315540970268092E-4</v>
      </c>
      <c r="I445" s="197">
        <f t="shared" si="19"/>
        <v>6.8734575508244689E-4</v>
      </c>
      <c r="J445" s="197">
        <f t="shared" si="20"/>
        <v>5.7834779351839671E-4</v>
      </c>
    </row>
    <row r="446" spans="1:10" x14ac:dyDescent="0.2">
      <c r="A446" s="212">
        <f>Données!A447</f>
        <v>44118</v>
      </c>
      <c r="B446" s="197">
        <f>Données!B447/Données!B446-1</f>
        <v>-1.4775075292609019E-3</v>
      </c>
      <c r="C446" s="197">
        <f>Données!C447/Données!C446-1</f>
        <v>-2.0023761082571534E-3</v>
      </c>
      <c r="D446" s="197">
        <f>Données!D447/Données!D446-1</f>
        <v>-1.8994881673839448E-3</v>
      </c>
      <c r="E446" s="197">
        <f>Données!E447/Données!E446-1</f>
        <v>-1.1347989692591653E-3</v>
      </c>
      <c r="F446" s="197">
        <f>Données!F447/Données!F446-1</f>
        <v>-1.1347987415138983E-3</v>
      </c>
      <c r="H446" s="197">
        <f t="shared" si="18"/>
        <v>-3.4270856000173655E-4</v>
      </c>
      <c r="I446" s="197">
        <f t="shared" si="19"/>
        <v>-8.6757736674325514E-4</v>
      </c>
      <c r="J446" s="197">
        <f t="shared" si="20"/>
        <v>-7.6468942587004651E-4</v>
      </c>
    </row>
    <row r="447" spans="1:10" x14ac:dyDescent="0.2">
      <c r="A447" s="212">
        <f>Données!A448</f>
        <v>44119</v>
      </c>
      <c r="B447" s="197">
        <f>Données!B448/Données!B447-1</f>
        <v>7.2777522412859064E-4</v>
      </c>
      <c r="C447" s="197">
        <f>Données!C448/Données!C447-1</f>
        <v>9.4374793035689741E-4</v>
      </c>
      <c r="D447" s="197">
        <f>Données!D448/Données!D447-1</f>
        <v>9.0139395730326477E-4</v>
      </c>
      <c r="E447" s="197">
        <f>Données!E448/Données!E447-1</f>
        <v>6.7071621071024268E-4</v>
      </c>
      <c r="F447" s="197">
        <f>Données!F448/Données!F447-1</f>
        <v>6.7071663222262323E-4</v>
      </c>
      <c r="H447" s="197">
        <f t="shared" si="18"/>
        <v>5.7059013418347959E-5</v>
      </c>
      <c r="I447" s="197">
        <f t="shared" si="19"/>
        <v>2.7303129813427418E-4</v>
      </c>
      <c r="J447" s="197">
        <f t="shared" si="20"/>
        <v>2.3067732508064154E-4</v>
      </c>
    </row>
    <row r="448" spans="1:10" x14ac:dyDescent="0.2">
      <c r="A448" s="212">
        <f>Données!A449</f>
        <v>44120</v>
      </c>
      <c r="B448" s="197">
        <f>Données!B449/Données!B448-1</f>
        <v>-3.3450845755222947E-4</v>
      </c>
      <c r="C448" s="197">
        <f>Données!C449/Données!C448-1</f>
        <v>-8.5244635444359229E-4</v>
      </c>
      <c r="D448" s="197">
        <f>Données!D449/Données!D448-1</f>
        <v>-7.5089159620111978E-4</v>
      </c>
      <c r="E448" s="197">
        <f>Données!E449/Données!E448-1</f>
        <v>-2.0757223537104519E-4</v>
      </c>
      <c r="F448" s="197">
        <f>Données!F449/Données!F448-1</f>
        <v>-2.075732265379715E-4</v>
      </c>
      <c r="H448" s="197">
        <f t="shared" si="18"/>
        <v>-1.2693622218118428E-4</v>
      </c>
      <c r="I448" s="197">
        <f t="shared" si="19"/>
        <v>-6.4487312790562079E-4</v>
      </c>
      <c r="J448" s="197">
        <f t="shared" si="20"/>
        <v>-5.4331836966314828E-4</v>
      </c>
    </row>
    <row r="449" spans="1:10" x14ac:dyDescent="0.2">
      <c r="A449" s="212">
        <f>Données!A450</f>
        <v>44123</v>
      </c>
      <c r="B449" s="197">
        <f>Données!B450/Données!B449-1</f>
        <v>-6.0114733129210673E-3</v>
      </c>
      <c r="C449" s="197">
        <f>Données!C450/Données!C449-1</f>
        <v>-6.0894517016729655E-3</v>
      </c>
      <c r="D449" s="197">
        <f>Données!D450/Données!D449-1</f>
        <v>-6.0741561899587682E-3</v>
      </c>
      <c r="E449" s="197">
        <f>Données!E450/Données!E449-1</f>
        <v>-5.2822806009664713E-3</v>
      </c>
      <c r="F449" s="197">
        <f>Données!F450/Données!F449-1</f>
        <v>-5.2822799854370661E-3</v>
      </c>
      <c r="H449" s="197">
        <f t="shared" si="18"/>
        <v>-7.2919271195459601E-4</v>
      </c>
      <c r="I449" s="197">
        <f t="shared" si="19"/>
        <v>-8.0717171623589934E-4</v>
      </c>
      <c r="J449" s="197">
        <f t="shared" si="20"/>
        <v>-7.9187620452170204E-4</v>
      </c>
    </row>
    <row r="450" spans="1:10" x14ac:dyDescent="0.2">
      <c r="A450" s="212">
        <f>Données!A451</f>
        <v>44124</v>
      </c>
      <c r="B450" s="197">
        <f>Données!B451/Données!B450-1</f>
        <v>-9.7737314547952092E-4</v>
      </c>
      <c r="C450" s="197">
        <f>Données!C451/Données!C450-1</f>
        <v>-4.3998697527136699E-4</v>
      </c>
      <c r="D450" s="197">
        <f>Données!D451/Données!D450-1</f>
        <v>-5.4540533967539773E-4</v>
      </c>
      <c r="E450" s="197">
        <f>Données!E451/Données!E450-1</f>
        <v>-1.0957163790890068E-3</v>
      </c>
      <c r="F450" s="197">
        <f>Données!F451/Données!F450-1</f>
        <v>-1.0957168623231262E-3</v>
      </c>
      <c r="H450" s="197">
        <f t="shared" si="18"/>
        <v>1.1834323360948584E-4</v>
      </c>
      <c r="I450" s="197">
        <f t="shared" si="19"/>
        <v>6.5572988705175916E-4</v>
      </c>
      <c r="J450" s="197">
        <f t="shared" si="20"/>
        <v>5.5031152264772842E-4</v>
      </c>
    </row>
    <row r="451" spans="1:10" x14ac:dyDescent="0.2">
      <c r="A451" s="212">
        <f>Données!A452</f>
        <v>44125</v>
      </c>
      <c r="B451" s="197">
        <f>Données!B452/Données!B451-1</f>
        <v>-1.1919781099459792E-3</v>
      </c>
      <c r="C451" s="197">
        <f>Données!C452/Données!C451-1</f>
        <v>-1.1401861212039233E-3</v>
      </c>
      <c r="D451" s="197">
        <f>Données!D452/Données!D451-1</f>
        <v>-1.1503418138184562E-3</v>
      </c>
      <c r="E451" s="197">
        <f>Données!E452/Données!E451-1</f>
        <v>-1.0238752493753056E-3</v>
      </c>
      <c r="F451" s="197">
        <f>Données!F452/Données!F451-1</f>
        <v>-1.023875183099987E-3</v>
      </c>
      <c r="H451" s="197">
        <f t="shared" ref="H451:H514" si="21">B451-E451</f>
        <v>-1.6810286057067358E-4</v>
      </c>
      <c r="I451" s="197">
        <f t="shared" ref="I451:I514" si="22">C451-F451</f>
        <v>-1.1631093810393622E-4</v>
      </c>
      <c r="J451" s="197">
        <f t="shared" ref="J451:J514" si="23">D451-F451</f>
        <v>-1.264666307184692E-4</v>
      </c>
    </row>
    <row r="452" spans="1:10" x14ac:dyDescent="0.2">
      <c r="A452" s="212">
        <f>Données!A453</f>
        <v>44126</v>
      </c>
      <c r="B452" s="197">
        <f>Données!B453/Données!B452-1</f>
        <v>7.4628241608643009E-6</v>
      </c>
      <c r="C452" s="197">
        <f>Données!C453/Données!C452-1</f>
        <v>7.2219583874111315E-4</v>
      </c>
      <c r="D452" s="197">
        <f>Données!D453/Données!D452-1</f>
        <v>5.8205392733845507E-4</v>
      </c>
      <c r="E452" s="197">
        <f>Données!E453/Données!E452-1</f>
        <v>-2.8341221202976552E-4</v>
      </c>
      <c r="F452" s="197">
        <f>Données!F453/Données!F452-1</f>
        <v>-2.8341131554221466E-4</v>
      </c>
      <c r="H452" s="197">
        <f t="shared" si="21"/>
        <v>2.9087503619062982E-4</v>
      </c>
      <c r="I452" s="197">
        <f t="shared" si="22"/>
        <v>1.0056071542833278E-3</v>
      </c>
      <c r="J452" s="197">
        <f t="shared" si="23"/>
        <v>8.6546524288066973E-4</v>
      </c>
    </row>
    <row r="453" spans="1:10" x14ac:dyDescent="0.2">
      <c r="A453" s="212">
        <f>Données!A454</f>
        <v>44127</v>
      </c>
      <c r="B453" s="197">
        <f>Données!B454/Données!B453-1</f>
        <v>2.3795859755428861E-3</v>
      </c>
      <c r="C453" s="197">
        <f>Données!C454/Données!C453-1</f>
        <v>2.3834168180352222E-3</v>
      </c>
      <c r="D453" s="197">
        <f>Données!D454/Données!D453-1</f>
        <v>2.382665588574584E-3</v>
      </c>
      <c r="E453" s="197">
        <f>Données!E454/Données!E453-1</f>
        <v>2.15531521354273E-3</v>
      </c>
      <c r="F453" s="197">
        <f>Données!F454/Données!F453-1</f>
        <v>2.1553140329764187E-3</v>
      </c>
      <c r="H453" s="197">
        <f t="shared" si="21"/>
        <v>2.2427076200015605E-4</v>
      </c>
      <c r="I453" s="197">
        <f t="shared" si="22"/>
        <v>2.2810278505880355E-4</v>
      </c>
      <c r="J453" s="197">
        <f t="shared" si="23"/>
        <v>2.2735155559816533E-4</v>
      </c>
    </row>
    <row r="454" spans="1:10" x14ac:dyDescent="0.2">
      <c r="A454" s="212">
        <f>Données!A455</f>
        <v>44130</v>
      </c>
      <c r="B454" s="197">
        <f>Données!B455/Données!B454-1</f>
        <v>-7.5021102055146116E-3</v>
      </c>
      <c r="C454" s="197">
        <f>Données!C455/Données!C454-1</f>
        <v>-7.3811072908785968E-3</v>
      </c>
      <c r="D454" s="197">
        <f>Données!D455/Données!D454-1</f>
        <v>-7.4048188081092814E-3</v>
      </c>
      <c r="E454" s="197">
        <f>Données!E455/Données!E454-1</f>
        <v>-6.6344772582042078E-3</v>
      </c>
      <c r="F454" s="197">
        <f>Données!F455/Données!F454-1</f>
        <v>-6.634477230542779E-3</v>
      </c>
      <c r="H454" s="197">
        <f t="shared" si="21"/>
        <v>-8.6763294731040386E-4</v>
      </c>
      <c r="I454" s="197">
        <f t="shared" si="22"/>
        <v>-7.466300603358178E-4</v>
      </c>
      <c r="J454" s="197">
        <f t="shared" si="23"/>
        <v>-7.7034157756650234E-4</v>
      </c>
    </row>
    <row r="455" spans="1:10" x14ac:dyDescent="0.2">
      <c r="A455" s="212">
        <f>Données!A456</f>
        <v>44131</v>
      </c>
      <c r="B455" s="197">
        <f>Données!B456/Données!B455-1</f>
        <v>-1.4108412578496266E-3</v>
      </c>
      <c r="C455" s="197">
        <f>Données!C456/Données!C455-1</f>
        <v>-1.5850477683598818E-3</v>
      </c>
      <c r="D455" s="197">
        <f>Données!D456/Données!D455-1</f>
        <v>-1.5509127078260354E-3</v>
      </c>
      <c r="E455" s="197">
        <f>Données!E456/Données!E455-1</f>
        <v>-1.0302438571688777E-3</v>
      </c>
      <c r="F455" s="197">
        <f>Données!F456/Données!F455-1</f>
        <v>-1.0302437100738748E-3</v>
      </c>
      <c r="H455" s="197">
        <f t="shared" si="21"/>
        <v>-3.8059740068074888E-4</v>
      </c>
      <c r="I455" s="197">
        <f t="shared" si="22"/>
        <v>-5.5480405828600698E-4</v>
      </c>
      <c r="J455" s="197">
        <f t="shared" si="23"/>
        <v>-5.2066899775216058E-4</v>
      </c>
    </row>
    <row r="456" spans="1:10" x14ac:dyDescent="0.2">
      <c r="A456" s="212">
        <f>Données!A457</f>
        <v>44132</v>
      </c>
      <c r="B456" s="197">
        <f>Données!B457/Données!B456-1</f>
        <v>-1.0802130526016529E-2</v>
      </c>
      <c r="C456" s="197">
        <f>Données!C457/Données!C456-1</f>
        <v>-1.1981930555865716E-2</v>
      </c>
      <c r="D456" s="197">
        <f>Données!D457/Données!D456-1</f>
        <v>-1.175072399372401E-2</v>
      </c>
      <c r="E456" s="197">
        <f>Données!E457/Données!E456-1</f>
        <v>-9.2836460846915658E-3</v>
      </c>
      <c r="F456" s="197">
        <f>Données!F457/Données!F456-1</f>
        <v>-9.2836455331948287E-3</v>
      </c>
      <c r="H456" s="197">
        <f t="shared" si="21"/>
        <v>-1.5184844413249632E-3</v>
      </c>
      <c r="I456" s="197">
        <f t="shared" si="22"/>
        <v>-2.6982850226708877E-3</v>
      </c>
      <c r="J456" s="197">
        <f t="shared" si="23"/>
        <v>-2.4670784605291818E-3</v>
      </c>
    </row>
    <row r="457" spans="1:10" x14ac:dyDescent="0.2">
      <c r="A457" s="212">
        <f>Données!A458</f>
        <v>44133</v>
      </c>
      <c r="B457" s="197">
        <f>Données!B458/Données!B457-1</f>
        <v>2.0822267300646402E-3</v>
      </c>
      <c r="C457" s="197">
        <f>Données!C458/Données!C457-1</f>
        <v>3.2247350765537419E-3</v>
      </c>
      <c r="D457" s="197">
        <f>Données!D458/Données!D457-1</f>
        <v>3.0006208545099167E-3</v>
      </c>
      <c r="E457" s="197">
        <f>Données!E458/Données!E457-1</f>
        <v>1.5146552816880376E-3</v>
      </c>
      <c r="F457" s="197">
        <f>Données!F458/Données!F457-1</f>
        <v>1.5146554176368454E-3</v>
      </c>
      <c r="H457" s="197">
        <f t="shared" si="21"/>
        <v>5.6757144837660256E-4</v>
      </c>
      <c r="I457" s="197">
        <f t="shared" si="22"/>
        <v>1.7100796589168965E-3</v>
      </c>
      <c r="J457" s="197">
        <f t="shared" si="23"/>
        <v>1.4859654368730713E-3</v>
      </c>
    </row>
    <row r="458" spans="1:10" x14ac:dyDescent="0.2">
      <c r="A458" s="212">
        <f>Données!A459</f>
        <v>44134</v>
      </c>
      <c r="B458" s="197">
        <f>Données!B459/Données!B458-1</f>
        <v>-4.0977171085081476E-3</v>
      </c>
      <c r="C458" s="197">
        <f>Données!C459/Données!C458-1</f>
        <v>-5.3504727131786778E-3</v>
      </c>
      <c r="D458" s="197">
        <f>Données!D459/Données!D458-1</f>
        <v>-5.1049576019702725E-3</v>
      </c>
      <c r="E458" s="197">
        <f>Données!E459/Données!E458-1</f>
        <v>-3.5655473743642085E-3</v>
      </c>
      <c r="F458" s="197">
        <f>Données!F459/Données!F458-1</f>
        <v>-3.5655479937820589E-3</v>
      </c>
      <c r="H458" s="197">
        <f t="shared" si="21"/>
        <v>-5.3216973414393909E-4</v>
      </c>
      <c r="I458" s="197">
        <f t="shared" si="22"/>
        <v>-1.7849247193966189E-3</v>
      </c>
      <c r="J458" s="197">
        <f t="shared" si="23"/>
        <v>-1.5394096081882136E-3</v>
      </c>
    </row>
    <row r="459" spans="1:10" x14ac:dyDescent="0.2">
      <c r="A459" s="212">
        <f>Données!A460</f>
        <v>44137</v>
      </c>
      <c r="B459" s="197">
        <f>Données!B460/Données!B459-1</f>
        <v>3.2121773899991268E-3</v>
      </c>
      <c r="C459" s="197">
        <f>Données!C460/Données!C459-1</f>
        <v>3.5144290946034218E-3</v>
      </c>
      <c r="D459" s="197">
        <f>Données!D460/Données!D459-1</f>
        <v>3.4551334388017718E-3</v>
      </c>
      <c r="E459" s="197">
        <f>Données!E460/Données!E459-1</f>
        <v>3.0103806527685961E-3</v>
      </c>
      <c r="F459" s="197">
        <f>Données!F460/Données!F459-1</f>
        <v>3.0103809771167001E-3</v>
      </c>
      <c r="H459" s="197">
        <f t="shared" si="21"/>
        <v>2.0179673723053071E-4</v>
      </c>
      <c r="I459" s="197">
        <f t="shared" si="22"/>
        <v>5.0404811748672174E-4</v>
      </c>
      <c r="J459" s="197">
        <f t="shared" si="23"/>
        <v>4.4475246168507176E-4</v>
      </c>
    </row>
    <row r="460" spans="1:10" x14ac:dyDescent="0.2">
      <c r="A460" s="212">
        <f>Données!A461</f>
        <v>44138</v>
      </c>
      <c r="B460" s="197">
        <f>Données!B461/Données!B460-1</f>
        <v>4.5627442719355926E-3</v>
      </c>
      <c r="C460" s="197">
        <f>Données!C461/Données!C460-1</f>
        <v>5.3150152838734588E-3</v>
      </c>
      <c r="D460" s="197">
        <f>Données!D461/Données!D460-1</f>
        <v>5.1674721109755684E-3</v>
      </c>
      <c r="E460" s="197">
        <f>Données!E461/Données!E460-1</f>
        <v>3.6992093671970316E-3</v>
      </c>
      <c r="F460" s="197">
        <f>Données!F461/Données!F460-1</f>
        <v>3.699209086437838E-3</v>
      </c>
      <c r="H460" s="197">
        <f t="shared" si="21"/>
        <v>8.6353490473856098E-4</v>
      </c>
      <c r="I460" s="197">
        <f t="shared" si="22"/>
        <v>1.6158061974356208E-3</v>
      </c>
      <c r="J460" s="197">
        <f t="shared" si="23"/>
        <v>1.4682630245377304E-3</v>
      </c>
    </row>
    <row r="461" spans="1:10" x14ac:dyDescent="0.2">
      <c r="A461" s="212">
        <f>Données!A462</f>
        <v>44139</v>
      </c>
      <c r="B461" s="197">
        <f>Données!B462/Données!B461-1</f>
        <v>1.0252944512932682E-2</v>
      </c>
      <c r="C461" s="197">
        <f>Données!C462/Données!C461-1</f>
        <v>1.0780151382260517E-2</v>
      </c>
      <c r="D461" s="197">
        <f>Données!D462/Données!D461-1</f>
        <v>1.0676812647476774E-2</v>
      </c>
      <c r="E461" s="197">
        <f>Données!E462/Données!E461-1</f>
        <v>9.3528764846864121E-3</v>
      </c>
      <c r="F461" s="197">
        <f>Données!F462/Données!F461-1</f>
        <v>9.3528768808468499E-3</v>
      </c>
      <c r="H461" s="197">
        <f t="shared" si="21"/>
        <v>9.000680282462703E-4</v>
      </c>
      <c r="I461" s="197">
        <f t="shared" si="22"/>
        <v>1.4272745014136667E-3</v>
      </c>
      <c r="J461" s="197">
        <f t="shared" si="23"/>
        <v>1.3239357666299245E-3</v>
      </c>
    </row>
    <row r="462" spans="1:10" x14ac:dyDescent="0.2">
      <c r="A462" s="212">
        <f>Données!A463</f>
        <v>44140</v>
      </c>
      <c r="B462" s="197">
        <f>Données!B463/Données!B462-1</f>
        <v>7.5427730452144459E-3</v>
      </c>
      <c r="C462" s="197">
        <f>Données!C463/Données!C462-1</f>
        <v>8.1182704797244654E-3</v>
      </c>
      <c r="D462" s="197">
        <f>Données!D463/Données!D462-1</f>
        <v>8.005513398913644E-3</v>
      </c>
      <c r="E462" s="197">
        <f>Données!E463/Données!E462-1</f>
        <v>6.559187829912716E-3</v>
      </c>
      <c r="F462" s="197">
        <f>Données!F463/Données!F462-1</f>
        <v>6.5591876342721012E-3</v>
      </c>
      <c r="H462" s="197">
        <f t="shared" si="21"/>
        <v>9.8358521530172993E-4</v>
      </c>
      <c r="I462" s="197">
        <f t="shared" si="22"/>
        <v>1.5590828454523642E-3</v>
      </c>
      <c r="J462" s="197">
        <f t="shared" si="23"/>
        <v>1.4463257646415428E-3</v>
      </c>
    </row>
    <row r="463" spans="1:10" x14ac:dyDescent="0.2">
      <c r="A463" s="212">
        <f>Données!A464</f>
        <v>44141</v>
      </c>
      <c r="B463" s="197">
        <f>Données!B464/Données!B463-1</f>
        <v>-7.4664395980839071E-4</v>
      </c>
      <c r="C463" s="197">
        <f>Données!C464/Données!C463-1</f>
        <v>-5.4271018640217328E-4</v>
      </c>
      <c r="D463" s="197">
        <f>Données!D464/Données!D463-1</f>
        <v>-5.8264911702310407E-4</v>
      </c>
      <c r="E463" s="197">
        <f>Données!E464/Données!E463-1</f>
        <v>-7.89932366974333E-4</v>
      </c>
      <c r="F463" s="197">
        <f>Données!F464/Données!F463-1</f>
        <v>-7.8993209731015313E-4</v>
      </c>
      <c r="H463" s="197">
        <f t="shared" si="21"/>
        <v>4.3288407165942289E-5</v>
      </c>
      <c r="I463" s="197">
        <f t="shared" si="22"/>
        <v>2.4722191090797985E-4</v>
      </c>
      <c r="J463" s="197">
        <f t="shared" si="23"/>
        <v>2.0728298028704906E-4</v>
      </c>
    </row>
    <row r="464" spans="1:10" x14ac:dyDescent="0.2">
      <c r="A464" s="212">
        <f>Données!A465</f>
        <v>44144</v>
      </c>
      <c r="B464" s="197">
        <f>Données!B465/Données!B464-1</f>
        <v>3.7601512521470148E-3</v>
      </c>
      <c r="C464" s="197">
        <f>Données!C465/Données!C464-1</f>
        <v>4.5433808843335921E-3</v>
      </c>
      <c r="D464" s="197">
        <f>Données!D465/Données!D464-1</f>
        <v>4.3900187153691483E-3</v>
      </c>
      <c r="E464" s="197">
        <f>Données!E465/Données!E464-1</f>
        <v>2.6688053977004245E-3</v>
      </c>
      <c r="F464" s="197">
        <f>Données!F465/Données!F464-1</f>
        <v>2.6688055299557423E-3</v>
      </c>
      <c r="H464" s="197">
        <f t="shared" si="21"/>
        <v>1.0913458544465904E-3</v>
      </c>
      <c r="I464" s="197">
        <f t="shared" si="22"/>
        <v>1.8745753543778498E-3</v>
      </c>
      <c r="J464" s="197">
        <f t="shared" si="23"/>
        <v>1.7212131854134061E-3</v>
      </c>
    </row>
    <row r="465" spans="1:10" x14ac:dyDescent="0.2">
      <c r="A465" s="212">
        <f>Données!A466</f>
        <v>44145</v>
      </c>
      <c r="B465" s="197">
        <f>Données!B466/Données!B465-1</f>
        <v>8.9142270732311957E-4</v>
      </c>
      <c r="C465" s="197">
        <f>Données!C466/Données!C465-1</f>
        <v>1.6691455922979159E-3</v>
      </c>
      <c r="D465" s="197">
        <f>Données!D466/Données!D465-1</f>
        <v>1.5169565367738613E-3</v>
      </c>
      <c r="E465" s="197">
        <f>Données!E466/Données!E465-1</f>
        <v>4.5974339665333375E-4</v>
      </c>
      <c r="F465" s="197">
        <f>Données!F466/Données!F465-1</f>
        <v>4.5974257588921041E-4</v>
      </c>
      <c r="H465" s="197">
        <f t="shared" si="21"/>
        <v>4.3167931066978582E-4</v>
      </c>
      <c r="I465" s="197">
        <f t="shared" si="22"/>
        <v>1.2094030164087055E-3</v>
      </c>
      <c r="J465" s="197">
        <f t="shared" si="23"/>
        <v>1.0572139608846509E-3</v>
      </c>
    </row>
    <row r="466" spans="1:10" x14ac:dyDescent="0.2">
      <c r="A466" s="212">
        <f>Données!A467</f>
        <v>44146</v>
      </c>
      <c r="B466" s="197">
        <f>Données!B467/Données!B466-1</f>
        <v>5.3301121469400137E-3</v>
      </c>
      <c r="C466" s="197">
        <f>Données!C467/Données!C466-1</f>
        <v>4.9761478353873567E-3</v>
      </c>
      <c r="D466" s="197">
        <f>Données!D467/Données!D466-1</f>
        <v>5.0453698455530382E-3</v>
      </c>
      <c r="E466" s="197">
        <f>Données!E467/Données!E466-1</f>
        <v>4.5596904344735734E-3</v>
      </c>
      <c r="F466" s="197">
        <f>Données!F467/Données!F466-1</f>
        <v>4.5596913106624726E-3</v>
      </c>
      <c r="H466" s="197">
        <f t="shared" si="21"/>
        <v>7.7042171246644031E-4</v>
      </c>
      <c r="I466" s="197">
        <f t="shared" si="22"/>
        <v>4.1645652472488415E-4</v>
      </c>
      <c r="J466" s="197">
        <f t="shared" si="23"/>
        <v>4.8567853489056567E-4</v>
      </c>
    </row>
    <row r="467" spans="1:10" x14ac:dyDescent="0.2">
      <c r="A467" s="212">
        <f>Données!A468</f>
        <v>44147</v>
      </c>
      <c r="B467" s="197">
        <f>Données!B468/Données!B467-1</f>
        <v>-1.2449654922093156E-3</v>
      </c>
      <c r="C467" s="197">
        <f>Données!C468/Données!C467-1</f>
        <v>-2.1115157312695532E-3</v>
      </c>
      <c r="D467" s="197">
        <f>Données!D468/Données!D467-1</f>
        <v>-1.9420025395956442E-3</v>
      </c>
      <c r="E467" s="197">
        <f>Données!E468/Données!E467-1</f>
        <v>-4.8725687139783425E-4</v>
      </c>
      <c r="F467" s="197">
        <f>Données!F468/Données!F467-1</f>
        <v>-4.8725744795230508E-4</v>
      </c>
      <c r="H467" s="197">
        <f t="shared" si="21"/>
        <v>-7.5770862081148138E-4</v>
      </c>
      <c r="I467" s="197">
        <f t="shared" si="22"/>
        <v>-1.6242582833172481E-3</v>
      </c>
      <c r="J467" s="197">
        <f t="shared" si="23"/>
        <v>-1.4547450916433391E-3</v>
      </c>
    </row>
    <row r="468" spans="1:10" x14ac:dyDescent="0.2">
      <c r="A468" s="212">
        <f>Données!A469</f>
        <v>44148</v>
      </c>
      <c r="B468" s="197">
        <f>Données!B469/Données!B468-1</f>
        <v>5.1596527449362384E-3</v>
      </c>
      <c r="C468" s="197">
        <f>Données!C469/Données!C468-1</f>
        <v>5.4190923078587527E-3</v>
      </c>
      <c r="D468" s="197">
        <f>Données!D469/Données!D468-1</f>
        <v>5.3683055231312782E-3</v>
      </c>
      <c r="E468" s="197">
        <f>Données!E469/Données!E468-1</f>
        <v>4.2558976853810382E-3</v>
      </c>
      <c r="F468" s="197">
        <f>Données!F469/Données!F468-1</f>
        <v>4.255897962322619E-3</v>
      </c>
      <c r="H468" s="197">
        <f t="shared" si="21"/>
        <v>9.0375505955520019E-4</v>
      </c>
      <c r="I468" s="197">
        <f t="shared" si="22"/>
        <v>1.1631943455361338E-3</v>
      </c>
      <c r="J468" s="197">
        <f t="shared" si="23"/>
        <v>1.1124075608086592E-3</v>
      </c>
    </row>
    <row r="469" spans="1:10" x14ac:dyDescent="0.2">
      <c r="A469" s="212">
        <f>Données!A470</f>
        <v>44151</v>
      </c>
      <c r="B469" s="197">
        <f>Données!B470/Données!B469-1</f>
        <v>4.18231405327818E-3</v>
      </c>
      <c r="C469" s="197">
        <f>Données!C470/Données!C469-1</f>
        <v>5.2660074999022477E-3</v>
      </c>
      <c r="D469" s="197">
        <f>Données!D470/Données!D469-1</f>
        <v>5.0539131487710165E-3</v>
      </c>
      <c r="E469" s="197">
        <f>Données!E470/Données!E469-1</f>
        <v>3.363446180992824E-3</v>
      </c>
      <c r="F469" s="197">
        <f>Données!F470/Données!F469-1</f>
        <v>3.3634461213634115E-3</v>
      </c>
      <c r="H469" s="197">
        <f t="shared" si="21"/>
        <v>8.1886787228535596E-4</v>
      </c>
      <c r="I469" s="197">
        <f t="shared" si="22"/>
        <v>1.9025613785388362E-3</v>
      </c>
      <c r="J469" s="197">
        <f t="shared" si="23"/>
        <v>1.690467027407605E-3</v>
      </c>
    </row>
    <row r="470" spans="1:10" x14ac:dyDescent="0.2">
      <c r="A470" s="212">
        <f>Données!A471</f>
        <v>44152</v>
      </c>
      <c r="B470" s="197">
        <f>Données!B471/Données!B470-1</f>
        <v>1.2344071221843667E-3</v>
      </c>
      <c r="C470" s="197">
        <f>Données!C471/Données!C470-1</f>
        <v>7.6039291882490367E-4</v>
      </c>
      <c r="D470" s="197">
        <f>Données!D471/Données!D470-1</f>
        <v>8.530841310583348E-4</v>
      </c>
      <c r="E470" s="197">
        <f>Données!E471/Données!E470-1</f>
        <v>1.3969389898462747E-3</v>
      </c>
      <c r="F470" s="197">
        <f>Données!F471/Données!F470-1</f>
        <v>1.3969397326545341E-3</v>
      </c>
      <c r="H470" s="197">
        <f t="shared" si="21"/>
        <v>-1.6253186766190808E-4</v>
      </c>
      <c r="I470" s="197">
        <f t="shared" si="22"/>
        <v>-6.3654681382963041E-4</v>
      </c>
      <c r="J470" s="197">
        <f t="shared" si="23"/>
        <v>-5.4385560159619928E-4</v>
      </c>
    </row>
    <row r="471" spans="1:10" x14ac:dyDescent="0.2">
      <c r="A471" s="212">
        <f>Données!A472</f>
        <v>44153</v>
      </c>
      <c r="B471" s="197">
        <f>Données!B472/Données!B471-1</f>
        <v>-3.5475211097388826E-3</v>
      </c>
      <c r="C471" s="197">
        <f>Données!C472/Données!C471-1</f>
        <v>-3.4938261880531618E-3</v>
      </c>
      <c r="D471" s="197">
        <f>Données!D472/Données!D471-1</f>
        <v>-3.5043300097005181E-3</v>
      </c>
      <c r="E471" s="197">
        <f>Données!E472/Données!E471-1</f>
        <v>-2.9737664324491764E-3</v>
      </c>
      <c r="F471" s="197">
        <f>Données!F472/Données!F471-1</f>
        <v>-2.9737672213028254E-3</v>
      </c>
      <c r="H471" s="197">
        <f t="shared" si="21"/>
        <v>-5.7375467728970619E-4</v>
      </c>
      <c r="I471" s="197">
        <f t="shared" si="22"/>
        <v>-5.2005896675033636E-4</v>
      </c>
      <c r="J471" s="197">
        <f t="shared" si="23"/>
        <v>-5.3056278839769266E-4</v>
      </c>
    </row>
    <row r="472" spans="1:10" x14ac:dyDescent="0.2">
      <c r="A472" s="212">
        <f>Données!A473</f>
        <v>44154</v>
      </c>
      <c r="B472" s="197">
        <f>Données!B473/Données!B472-1</f>
        <v>2.5093258168160659E-3</v>
      </c>
      <c r="C472" s="197">
        <f>Données!C473/Données!C472-1</f>
        <v>2.2014464524213739E-3</v>
      </c>
      <c r="D472" s="197">
        <f>Données!D473/Données!D472-1</f>
        <v>2.2616714900549617E-3</v>
      </c>
      <c r="E472" s="197">
        <f>Données!E473/Données!E472-1</f>
        <v>2.3634741522937652E-3</v>
      </c>
      <c r="F472" s="197">
        <f>Données!F473/Données!F472-1</f>
        <v>2.3634737207098855E-3</v>
      </c>
      <c r="H472" s="197">
        <f t="shared" si="21"/>
        <v>1.4585166452230069E-4</v>
      </c>
      <c r="I472" s="197">
        <f t="shared" si="22"/>
        <v>-1.6202726828851155E-4</v>
      </c>
      <c r="J472" s="197">
        <f t="shared" si="23"/>
        <v>-1.0180223065492378E-4</v>
      </c>
    </row>
    <row r="473" spans="1:10" x14ac:dyDescent="0.2">
      <c r="A473" s="212">
        <f>Données!A474</f>
        <v>44155</v>
      </c>
      <c r="B473" s="197">
        <f>Données!B474/Données!B473-1</f>
        <v>2.4308192625388525E-3</v>
      </c>
      <c r="C473" s="197">
        <f>Données!C474/Données!C473-1</f>
        <v>1.437532272797748E-3</v>
      </c>
      <c r="D473" s="197">
        <f>Données!D474/Données!D473-1</f>
        <v>1.6318777714319221E-3</v>
      </c>
      <c r="E473" s="197">
        <f>Données!E474/Données!E473-1</f>
        <v>2.3948201138919156E-3</v>
      </c>
      <c r="F473" s="197">
        <f>Données!F474/Données!F473-1</f>
        <v>2.3948204530674921E-3</v>
      </c>
      <c r="H473" s="197">
        <f t="shared" si="21"/>
        <v>3.5999148646936874E-5</v>
      </c>
      <c r="I473" s="197">
        <f t="shared" si="22"/>
        <v>-9.5728818026974416E-4</v>
      </c>
      <c r="J473" s="197">
        <f t="shared" si="23"/>
        <v>-7.6294268163557E-4</v>
      </c>
    </row>
    <row r="474" spans="1:10" x14ac:dyDescent="0.2">
      <c r="A474" s="212">
        <f>Données!A475</f>
        <v>44158</v>
      </c>
      <c r="B474" s="197">
        <f>Données!B475/Données!B474-1</f>
        <v>9.2344732427385168E-4</v>
      </c>
      <c r="C474" s="197">
        <f>Données!C475/Données!C474-1</f>
        <v>1.7005498125803875E-3</v>
      </c>
      <c r="D474" s="197">
        <f>Données!D475/Données!D474-1</f>
        <v>1.5483805052272093E-3</v>
      </c>
      <c r="E474" s="197">
        <f>Données!E475/Données!E474-1</f>
        <v>5.4551303494698722E-4</v>
      </c>
      <c r="F474" s="197">
        <f>Données!F475/Données!F474-1</f>
        <v>5.4551314177819776E-4</v>
      </c>
      <c r="H474" s="197">
        <f t="shared" si="21"/>
        <v>3.7793428932686446E-4</v>
      </c>
      <c r="I474" s="197">
        <f t="shared" si="22"/>
        <v>1.1550366708021897E-3</v>
      </c>
      <c r="J474" s="197">
        <f t="shared" si="23"/>
        <v>1.0028673634490115E-3</v>
      </c>
    </row>
    <row r="475" spans="1:10" x14ac:dyDescent="0.2">
      <c r="A475" s="212">
        <f>Données!A476</f>
        <v>44159</v>
      </c>
      <c r="B475" s="197">
        <f>Données!B476/Données!B475-1</f>
        <v>1.5401886353267891E-3</v>
      </c>
      <c r="C475" s="197">
        <f>Données!C476/Données!C475-1</f>
        <v>2.568408602540595E-3</v>
      </c>
      <c r="D475" s="197">
        <f>Données!D476/Données!D475-1</f>
        <v>2.3671930865862834E-3</v>
      </c>
      <c r="E475" s="197">
        <f>Données!E476/Données!E475-1</f>
        <v>8.3893895422204601E-4</v>
      </c>
      <c r="F475" s="197">
        <f>Données!F476/Données!F475-1</f>
        <v>8.3893912061427933E-4</v>
      </c>
      <c r="H475" s="197">
        <f t="shared" si="21"/>
        <v>7.0124968110474306E-4</v>
      </c>
      <c r="I475" s="197">
        <f t="shared" si="22"/>
        <v>1.7294694819263157E-3</v>
      </c>
      <c r="J475" s="197">
        <f t="shared" si="23"/>
        <v>1.528253965972004E-3</v>
      </c>
    </row>
    <row r="476" spans="1:10" x14ac:dyDescent="0.2">
      <c r="A476" s="212">
        <f>Données!A477</f>
        <v>44160</v>
      </c>
      <c r="B476" s="197">
        <f>Données!B477/Données!B476-1</f>
        <v>-2.8890922662383467E-4</v>
      </c>
      <c r="C476" s="197">
        <f>Données!C477/Données!C476-1</f>
        <v>-1.6046569627758966E-4</v>
      </c>
      <c r="D476" s="197">
        <f>Données!D477/Données!D476-1</f>
        <v>-1.8557952061337701E-4</v>
      </c>
      <c r="E476" s="197">
        <f>Données!E477/Données!E476-1</f>
        <v>-1.8737660421119795E-4</v>
      </c>
      <c r="F476" s="197">
        <f>Données!F477/Données!F476-1</f>
        <v>-1.8737721864214851E-4</v>
      </c>
      <c r="H476" s="197">
        <f t="shared" si="21"/>
        <v>-1.0153262241263672E-4</v>
      </c>
      <c r="I476" s="197">
        <f t="shared" si="22"/>
        <v>2.6911522364558849E-5</v>
      </c>
      <c r="J476" s="197">
        <f t="shared" si="23"/>
        <v>1.7976980287714994E-6</v>
      </c>
    </row>
    <row r="477" spans="1:10" x14ac:dyDescent="0.2">
      <c r="A477" s="212">
        <f>Données!A478</f>
        <v>44161</v>
      </c>
      <c r="B477" s="197">
        <f>Données!B478/Données!B477-1</f>
        <v>1.6674655702961783E-3</v>
      </c>
      <c r="C477" s="197">
        <f>Données!C478/Données!C477-1</f>
        <v>1.3026724610802898E-3</v>
      </c>
      <c r="D477" s="197">
        <f>Données!D478/Données!D477-1</f>
        <v>1.3739935006709114E-3</v>
      </c>
      <c r="E477" s="197">
        <f>Données!E478/Données!E477-1</f>
        <v>1.6146299398858144E-3</v>
      </c>
      <c r="F477" s="197">
        <f>Données!F478/Données!F477-1</f>
        <v>1.6146305507465097E-3</v>
      </c>
      <c r="H477" s="197">
        <f t="shared" si="21"/>
        <v>5.2835630410363876E-5</v>
      </c>
      <c r="I477" s="197">
        <f t="shared" si="22"/>
        <v>-3.1195808966621996E-4</v>
      </c>
      <c r="J477" s="197">
        <f t="shared" si="23"/>
        <v>-2.4063705007559832E-4</v>
      </c>
    </row>
    <row r="478" spans="1:10" x14ac:dyDescent="0.2">
      <c r="A478" s="212">
        <f>Données!A479</f>
        <v>44162</v>
      </c>
      <c r="B478" s="197">
        <f>Données!B479/Données!B478-1</f>
        <v>2.9223989530418049E-3</v>
      </c>
      <c r="C478" s="197">
        <f>Données!C479/Données!C478-1</f>
        <v>2.8731463593509865E-3</v>
      </c>
      <c r="D478" s="197">
        <f>Données!D479/Données!D478-1</f>
        <v>2.8827786322427329E-3</v>
      </c>
      <c r="E478" s="197">
        <f>Données!E479/Données!E478-1</f>
        <v>2.6143498020341216E-3</v>
      </c>
      <c r="F478" s="197">
        <f>Données!F479/Données!F478-1</f>
        <v>2.6143493731680678E-3</v>
      </c>
      <c r="H478" s="197">
        <f t="shared" si="21"/>
        <v>3.0804915100768326E-4</v>
      </c>
      <c r="I478" s="197">
        <f t="shared" si="22"/>
        <v>2.5879698618291869E-4</v>
      </c>
      <c r="J478" s="197">
        <f t="shared" si="23"/>
        <v>2.6842925907466508E-4</v>
      </c>
    </row>
    <row r="479" spans="1:10" x14ac:dyDescent="0.2">
      <c r="A479" s="212">
        <f>Données!A480</f>
        <v>44165</v>
      </c>
      <c r="B479" s="197">
        <f>Données!B480/Données!B479-1</f>
        <v>-2.8269957225625086E-3</v>
      </c>
      <c r="C479" s="197">
        <f>Données!C480/Données!C479-1</f>
        <v>-3.7293773413903386E-3</v>
      </c>
      <c r="D479" s="197">
        <f>Données!D480/Données!D479-1</f>
        <v>-3.5528929197872205E-3</v>
      </c>
      <c r="E479" s="197">
        <f>Données!E480/Données!E479-1</f>
        <v>-1.6827926587857922E-3</v>
      </c>
      <c r="F479" s="197">
        <f>Données!F480/Données!F479-1</f>
        <v>-1.682792382519116E-3</v>
      </c>
      <c r="H479" s="197">
        <f t="shared" si="21"/>
        <v>-1.1442030637767164E-3</v>
      </c>
      <c r="I479" s="197">
        <f t="shared" si="22"/>
        <v>-2.0465849588712226E-3</v>
      </c>
      <c r="J479" s="197">
        <f t="shared" si="23"/>
        <v>-1.8701005372681045E-3</v>
      </c>
    </row>
    <row r="480" spans="1:10" x14ac:dyDescent="0.2">
      <c r="A480" s="212">
        <f>Données!A481</f>
        <v>44166</v>
      </c>
      <c r="B480" s="197">
        <f>Données!B481/Données!B480-1</f>
        <v>2.19234942013391E-3</v>
      </c>
      <c r="C480" s="197">
        <f>Données!C481/Données!C480-1</f>
        <v>2.9994421377448344E-3</v>
      </c>
      <c r="D480" s="197">
        <f>Données!D481/Données!D480-1</f>
        <v>2.8414795599789322E-3</v>
      </c>
      <c r="E480" s="197">
        <f>Données!E481/Données!E480-1</f>
        <v>1.381314484522278E-3</v>
      </c>
      <c r="F480" s="197">
        <f>Données!F481/Données!F480-1</f>
        <v>1.3813144682266465E-3</v>
      </c>
      <c r="H480" s="197">
        <f t="shared" si="21"/>
        <v>8.1103493561163198E-4</v>
      </c>
      <c r="I480" s="197">
        <f t="shared" si="22"/>
        <v>1.6181276695181879E-3</v>
      </c>
      <c r="J480" s="197">
        <f t="shared" si="23"/>
        <v>1.4601650917522857E-3</v>
      </c>
    </row>
    <row r="481" spans="1:10" x14ac:dyDescent="0.2">
      <c r="A481" s="212">
        <f>Données!A482</f>
        <v>44167</v>
      </c>
      <c r="B481" s="197">
        <f>Données!B482/Données!B481-1</f>
        <v>-3.5517211693636419E-4</v>
      </c>
      <c r="C481" s="197">
        <f>Données!C482/Données!C481-1</f>
        <v>2.4945857429692353E-4</v>
      </c>
      <c r="D481" s="197">
        <f>Données!D482/Données!D481-1</f>
        <v>1.3119684358287032E-4</v>
      </c>
      <c r="E481" s="197">
        <f>Données!E482/Données!E481-1</f>
        <v>-6.1780681966328022E-4</v>
      </c>
      <c r="F481" s="197">
        <f>Données!F482/Données!F481-1</f>
        <v>-6.1780638725073E-4</v>
      </c>
      <c r="H481" s="197">
        <f t="shared" si="21"/>
        <v>2.6263470272691603E-4</v>
      </c>
      <c r="I481" s="197">
        <f t="shared" si="22"/>
        <v>8.6726496154765353E-4</v>
      </c>
      <c r="J481" s="197">
        <f t="shared" si="23"/>
        <v>7.4900323083360032E-4</v>
      </c>
    </row>
    <row r="482" spans="1:10" x14ac:dyDescent="0.2">
      <c r="A482" s="212">
        <f>Données!A483</f>
        <v>44168</v>
      </c>
      <c r="B482" s="197">
        <f>Données!B483/Données!B482-1</f>
        <v>-2.285285034613338E-4</v>
      </c>
      <c r="C482" s="197">
        <f>Données!C483/Données!C482-1</f>
        <v>2.0275543242842531E-4</v>
      </c>
      <c r="D482" s="197">
        <f>Données!D483/Données!D482-1</f>
        <v>1.184404212530854E-4</v>
      </c>
      <c r="E482" s="197">
        <f>Données!E483/Données!E482-1</f>
        <v>-2.3690189882930035E-4</v>
      </c>
      <c r="F482" s="197">
        <f>Données!F483/Données!F482-1</f>
        <v>-2.3690294282063817E-4</v>
      </c>
      <c r="H482" s="197">
        <f t="shared" si="21"/>
        <v>8.3733953679665518E-6</v>
      </c>
      <c r="I482" s="197">
        <f t="shared" si="22"/>
        <v>4.3965837524906348E-4</v>
      </c>
      <c r="J482" s="197">
        <f t="shared" si="23"/>
        <v>3.5534336407372358E-4</v>
      </c>
    </row>
    <row r="483" spans="1:10" x14ac:dyDescent="0.2">
      <c r="A483" s="212">
        <f>Données!A484</f>
        <v>44169</v>
      </c>
      <c r="B483" s="197">
        <f>Données!B484/Données!B483-1</f>
        <v>-1.3665854171784897E-4</v>
      </c>
      <c r="C483" s="197">
        <f>Données!C484/Données!C483-1</f>
        <v>7.5352552707674825E-4</v>
      </c>
      <c r="D483" s="197">
        <f>Données!D484/Données!D483-1</f>
        <v>5.7955841839696376E-4</v>
      </c>
      <c r="E483" s="197">
        <f>Données!E484/Données!E483-1</f>
        <v>-8.1524930756771141E-4</v>
      </c>
      <c r="F483" s="197">
        <f>Données!F484/Données!F483-1</f>
        <v>-8.1524812585853645E-4</v>
      </c>
      <c r="H483" s="197">
        <f t="shared" si="21"/>
        <v>6.7859076584986244E-4</v>
      </c>
      <c r="I483" s="197">
        <f t="shared" si="22"/>
        <v>1.5687736529352847E-3</v>
      </c>
      <c r="J483" s="197">
        <f t="shared" si="23"/>
        <v>1.3948065442555002E-3</v>
      </c>
    </row>
    <row r="484" spans="1:10" x14ac:dyDescent="0.2">
      <c r="A484" s="212">
        <f>Données!A485</f>
        <v>44172</v>
      </c>
      <c r="B484" s="197">
        <f>Données!B485/Données!B484-1</f>
        <v>1.3986099396567919E-3</v>
      </c>
      <c r="C484" s="197">
        <f>Données!C485/Données!C484-1</f>
        <v>9.072809585533026E-4</v>
      </c>
      <c r="D484" s="197">
        <f>Données!D485/Données!D484-1</f>
        <v>1.0032315806403069E-3</v>
      </c>
      <c r="E484" s="197">
        <f>Données!E485/Données!E484-1</f>
        <v>1.3716669779513246E-3</v>
      </c>
      <c r="F484" s="197">
        <f>Données!F485/Données!F484-1</f>
        <v>1.3716668479384353E-3</v>
      </c>
      <c r="H484" s="197">
        <f t="shared" si="21"/>
        <v>2.6942961705467283E-5</v>
      </c>
      <c r="I484" s="197">
        <f t="shared" si="22"/>
        <v>-4.643858893851327E-4</v>
      </c>
      <c r="J484" s="197">
        <f t="shared" si="23"/>
        <v>-3.6843526729812837E-4</v>
      </c>
    </row>
    <row r="485" spans="1:10" x14ac:dyDescent="0.2">
      <c r="A485" s="212">
        <f>Données!A486</f>
        <v>44173</v>
      </c>
      <c r="B485" s="197">
        <f>Données!B486/Données!B485-1</f>
        <v>2.6436132900435894E-3</v>
      </c>
      <c r="C485" s="197">
        <f>Données!C486/Données!C485-1</f>
        <v>2.6698681404102587E-3</v>
      </c>
      <c r="D485" s="197">
        <f>Données!D486/Données!D485-1</f>
        <v>2.6647391093896911E-3</v>
      </c>
      <c r="E485" s="197">
        <f>Données!E486/Données!E485-1</f>
        <v>2.2207417697444054E-3</v>
      </c>
      <c r="F485" s="197">
        <f>Données!F486/Données!F485-1</f>
        <v>2.2207409172605441E-3</v>
      </c>
      <c r="H485" s="197">
        <f t="shared" si="21"/>
        <v>4.2287152029918396E-4</v>
      </c>
      <c r="I485" s="197">
        <f t="shared" si="22"/>
        <v>4.4912722314971454E-4</v>
      </c>
      <c r="J485" s="197">
        <f t="shared" si="23"/>
        <v>4.4399819212914693E-4</v>
      </c>
    </row>
    <row r="486" spans="1:10" x14ac:dyDescent="0.2">
      <c r="A486" s="212">
        <f>Données!A487</f>
        <v>44174</v>
      </c>
      <c r="B486" s="197">
        <f>Données!B487/Données!B486-1</f>
        <v>-2.5163195997528476E-3</v>
      </c>
      <c r="C486" s="197">
        <f>Données!C487/Données!C486-1</f>
        <v>-2.6291831037417168E-3</v>
      </c>
      <c r="D486" s="197">
        <f>Données!D487/Données!D486-1</f>
        <v>-2.607133651339244E-3</v>
      </c>
      <c r="E486" s="197">
        <f>Données!E487/Données!E486-1</f>
        <v>-1.8262564172779605E-3</v>
      </c>
      <c r="F486" s="197">
        <f>Données!F487/Données!F486-1</f>
        <v>-1.8262558448473021E-3</v>
      </c>
      <c r="H486" s="197">
        <f t="shared" si="21"/>
        <v>-6.9006318247488707E-4</v>
      </c>
      <c r="I486" s="197">
        <f t="shared" si="22"/>
        <v>-8.0292725889441474E-4</v>
      </c>
      <c r="J486" s="197">
        <f t="shared" si="23"/>
        <v>-7.8087780649194194E-4</v>
      </c>
    </row>
    <row r="487" spans="1:10" x14ac:dyDescent="0.2">
      <c r="A487" s="212">
        <f>Données!A488</f>
        <v>44175</v>
      </c>
      <c r="B487" s="197">
        <f>Données!B488/Données!B487-1</f>
        <v>-5.1564826097783012E-4</v>
      </c>
      <c r="C487" s="197">
        <f>Données!C488/Données!C487-1</f>
        <v>-8.7562959882114821E-4</v>
      </c>
      <c r="D487" s="197">
        <f>Données!D488/Données!D487-1</f>
        <v>-8.0529639098769756E-4</v>
      </c>
      <c r="E487" s="197">
        <f>Données!E488/Données!E487-1</f>
        <v>-4.8217343519108002E-4</v>
      </c>
      <c r="F487" s="197">
        <f>Données!F488/Données!F487-1</f>
        <v>-4.8217305129627519E-4</v>
      </c>
      <c r="H487" s="197">
        <f t="shared" si="21"/>
        <v>-3.3474825786750095E-5</v>
      </c>
      <c r="I487" s="197">
        <f t="shared" si="22"/>
        <v>-3.9345654752487302E-4</v>
      </c>
      <c r="J487" s="197">
        <f t="shared" si="23"/>
        <v>-3.2312333969142237E-4</v>
      </c>
    </row>
    <row r="488" spans="1:10" x14ac:dyDescent="0.2">
      <c r="A488" s="212">
        <f>Données!A489</f>
        <v>44176</v>
      </c>
      <c r="B488" s="197">
        <f>Données!B489/Données!B488-1</f>
        <v>-5.1292510835576621E-5</v>
      </c>
      <c r="C488" s="197">
        <f>Données!C489/Données!C488-1</f>
        <v>-5.6241426988823395E-4</v>
      </c>
      <c r="D488" s="197">
        <f>Données!D489/Données!D488-1</f>
        <v>-4.6252241713284903E-4</v>
      </c>
      <c r="E488" s="197">
        <f>Données!E489/Données!E488-1</f>
        <v>3.509663995480139E-4</v>
      </c>
      <c r="F488" s="197">
        <f>Données!F489/Données!F488-1</f>
        <v>3.5096549930568877E-4</v>
      </c>
      <c r="H488" s="197">
        <f t="shared" si="21"/>
        <v>-4.0225891038359052E-4</v>
      </c>
      <c r="I488" s="197">
        <f t="shared" si="22"/>
        <v>-9.1337976919392272E-4</v>
      </c>
      <c r="J488" s="197">
        <f t="shared" si="23"/>
        <v>-8.1348791643853779E-4</v>
      </c>
    </row>
    <row r="489" spans="1:10" x14ac:dyDescent="0.2">
      <c r="A489" s="212">
        <f>Données!A490</f>
        <v>44179</v>
      </c>
      <c r="B489" s="197">
        <f>Données!B490/Données!B489-1</f>
        <v>-3.4823805680945785E-3</v>
      </c>
      <c r="C489" s="197">
        <f>Données!C490/Données!C489-1</f>
        <v>-3.7037065771855504E-3</v>
      </c>
      <c r="D489" s="197">
        <f>Données!D490/Données!D489-1</f>
        <v>-3.6604330916083505E-3</v>
      </c>
      <c r="E489" s="197">
        <f>Données!E490/Données!E489-1</f>
        <v>-2.8389369808643483E-3</v>
      </c>
      <c r="F489" s="197">
        <f>Données!F490/Données!F489-1</f>
        <v>-2.8389366244697678E-3</v>
      </c>
      <c r="H489" s="197">
        <f t="shared" si="21"/>
        <v>-6.4344358723023021E-4</v>
      </c>
      <c r="I489" s="197">
        <f t="shared" si="22"/>
        <v>-8.6476995271578261E-4</v>
      </c>
      <c r="J489" s="197">
        <f t="shared" si="23"/>
        <v>-8.2149646713858271E-4</v>
      </c>
    </row>
    <row r="490" spans="1:10" x14ac:dyDescent="0.2">
      <c r="A490" s="212">
        <f>Données!A491</f>
        <v>44180</v>
      </c>
      <c r="B490" s="197">
        <f>Données!B491/Données!B490-1</f>
        <v>3.6600441796363903E-3</v>
      </c>
      <c r="C490" s="197">
        <f>Données!C491/Données!C490-1</f>
        <v>3.1068012666923828E-3</v>
      </c>
      <c r="D490" s="197">
        <f>Données!D491/Données!D490-1</f>
        <v>3.21498808213172E-3</v>
      </c>
      <c r="E490" s="197">
        <f>Données!E491/Données!E490-1</f>
        <v>3.0663924950908861E-3</v>
      </c>
      <c r="F490" s="197">
        <f>Données!F491/Données!F490-1</f>
        <v>3.0663930496515057E-3</v>
      </c>
      <c r="H490" s="197">
        <f t="shared" si="21"/>
        <v>5.9365168454550421E-4</v>
      </c>
      <c r="I490" s="197">
        <f t="shared" si="22"/>
        <v>4.0408217040877048E-5</v>
      </c>
      <c r="J490" s="197">
        <f t="shared" si="23"/>
        <v>1.4859503248021433E-4</v>
      </c>
    </row>
    <row r="491" spans="1:10" x14ac:dyDescent="0.2">
      <c r="A491" s="212">
        <f>Données!A492</f>
        <v>44181</v>
      </c>
      <c r="B491" s="197">
        <f>Données!B492/Données!B491-1</f>
        <v>2.6746785501781112E-3</v>
      </c>
      <c r="C491" s="197">
        <f>Données!C492/Données!C491-1</f>
        <v>2.9056857657629998E-3</v>
      </c>
      <c r="D491" s="197">
        <f>Données!D492/Données!D491-1</f>
        <v>2.8604918260382028E-3</v>
      </c>
      <c r="E491" s="197">
        <f>Données!E492/Données!E491-1</f>
        <v>2.1192795324258551E-3</v>
      </c>
      <c r="F491" s="197">
        <f>Données!F492/Données!F491-1</f>
        <v>2.1192791190336457E-3</v>
      </c>
      <c r="H491" s="197">
        <f t="shared" si="21"/>
        <v>5.5539901775225609E-4</v>
      </c>
      <c r="I491" s="197">
        <f t="shared" si="22"/>
        <v>7.8640664672935401E-4</v>
      </c>
      <c r="J491" s="197">
        <f t="shared" si="23"/>
        <v>7.412127070045571E-4</v>
      </c>
    </row>
    <row r="492" spans="1:10" x14ac:dyDescent="0.2">
      <c r="A492" s="212">
        <f>Données!A493</f>
        <v>44182</v>
      </c>
      <c r="B492" s="197">
        <f>Données!B493/Données!B492-1</f>
        <v>2.3336489739820276E-3</v>
      </c>
      <c r="C492" s="197">
        <f>Données!C493/Données!C492-1</f>
        <v>2.215120439894136E-3</v>
      </c>
      <c r="D492" s="197">
        <f>Données!D493/Données!D492-1</f>
        <v>2.2383052716914431E-3</v>
      </c>
      <c r="E492" s="197">
        <f>Données!E493/Données!E492-1</f>
        <v>1.806322125056381E-3</v>
      </c>
      <c r="F492" s="197">
        <f>Données!F493/Données!F492-1</f>
        <v>1.8063216732060461E-3</v>
      </c>
      <c r="H492" s="197">
        <f t="shared" si="21"/>
        <v>5.2732684892564663E-4</v>
      </c>
      <c r="I492" s="197">
        <f t="shared" si="22"/>
        <v>4.087987666880899E-4</v>
      </c>
      <c r="J492" s="197">
        <f t="shared" si="23"/>
        <v>4.3198359848539702E-4</v>
      </c>
    </row>
    <row r="493" spans="1:10" x14ac:dyDescent="0.2">
      <c r="A493" s="212">
        <f>Données!A494</f>
        <v>44183</v>
      </c>
      <c r="B493" s="197">
        <f>Données!B494/Données!B493-1</f>
        <v>-2.9103626049720166E-4</v>
      </c>
      <c r="C493" s="197">
        <f>Données!C494/Données!C493-1</f>
        <v>5.5870695199855547E-5</v>
      </c>
      <c r="D493" s="197">
        <f>Données!D494/Données!D493-1</f>
        <v>-1.1991846370351666E-5</v>
      </c>
      <c r="E493" s="197">
        <f>Données!E494/Données!E493-1</f>
        <v>-1.3498195563921289E-4</v>
      </c>
      <c r="F493" s="197">
        <f>Données!F494/Données!F493-1</f>
        <v>-1.3498120984245521E-4</v>
      </c>
      <c r="H493" s="197">
        <f t="shared" si="21"/>
        <v>-1.5605430485798877E-4</v>
      </c>
      <c r="I493" s="197">
        <f t="shared" si="22"/>
        <v>1.9085190504231075E-4</v>
      </c>
      <c r="J493" s="197">
        <f t="shared" si="23"/>
        <v>1.2298936347210354E-4</v>
      </c>
    </row>
    <row r="494" spans="1:10" x14ac:dyDescent="0.2">
      <c r="A494" s="212">
        <f>Données!A495</f>
        <v>44186</v>
      </c>
      <c r="B494" s="197">
        <f>Données!B495/Données!B494-1</f>
        <v>-9.8518740793640536E-4</v>
      </c>
      <c r="C494" s="197">
        <f>Données!C495/Données!C494-1</f>
        <v>-9.0772882735923321E-4</v>
      </c>
      <c r="D494" s="197">
        <f>Données!D495/Données!D494-1</f>
        <v>-9.2287749731090329E-4</v>
      </c>
      <c r="E494" s="197">
        <f>Données!E495/Données!E494-1</f>
        <v>-6.8457949611011593E-4</v>
      </c>
      <c r="F494" s="197">
        <f>Données!F495/Données!F494-1</f>
        <v>-6.8457967778479123E-4</v>
      </c>
      <c r="H494" s="197">
        <f t="shared" si="21"/>
        <v>-3.0060791182628943E-4</v>
      </c>
      <c r="I494" s="197">
        <f t="shared" si="22"/>
        <v>-2.2314914957444199E-4</v>
      </c>
      <c r="J494" s="197">
        <f t="shared" si="23"/>
        <v>-2.3829781952611206E-4</v>
      </c>
    </row>
    <row r="495" spans="1:10" x14ac:dyDescent="0.2">
      <c r="A495" s="212">
        <f>Données!A496</f>
        <v>44187</v>
      </c>
      <c r="B495" s="197">
        <f>Données!B496/Données!B495-1</f>
        <v>2.3268352576240048E-3</v>
      </c>
      <c r="C495" s="197">
        <f>Données!C496/Données!C495-1</f>
        <v>1.9041277013003288E-3</v>
      </c>
      <c r="D495" s="197">
        <f>Données!D496/Données!D495-1</f>
        <v>1.9867906590291806E-3</v>
      </c>
      <c r="E495" s="197">
        <f>Données!E496/Données!E495-1</f>
        <v>2.3409409257011404E-3</v>
      </c>
      <c r="F495" s="197">
        <f>Données!F496/Données!F495-1</f>
        <v>2.340940642245215E-3</v>
      </c>
      <c r="H495" s="197">
        <f t="shared" si="21"/>
        <v>-1.4105668077135647E-5</v>
      </c>
      <c r="I495" s="197">
        <f t="shared" si="22"/>
        <v>-4.3681294094488621E-4</v>
      </c>
      <c r="J495" s="197">
        <f t="shared" si="23"/>
        <v>-3.5414998321603441E-4</v>
      </c>
    </row>
    <row r="496" spans="1:10" x14ac:dyDescent="0.2">
      <c r="A496" s="212">
        <f>Données!A497</f>
        <v>44188</v>
      </c>
      <c r="B496" s="197">
        <f>Données!B497/Données!B496-1</f>
        <v>-6.2454932123445772E-4</v>
      </c>
      <c r="C496" s="197">
        <f>Données!C497/Données!C496-1</f>
        <v>-2.108231815645123E-4</v>
      </c>
      <c r="D496" s="197">
        <f>Données!D497/Données!D496-1</f>
        <v>-2.917569419795818E-4</v>
      </c>
      <c r="E496" s="197">
        <f>Données!E497/Données!E496-1</f>
        <v>-7.6327257983743735E-4</v>
      </c>
      <c r="F496" s="197">
        <f>Données!F497/Données!F496-1</f>
        <v>-7.6327216915283991E-4</v>
      </c>
      <c r="H496" s="197">
        <f t="shared" si="21"/>
        <v>1.3872325860297963E-4</v>
      </c>
      <c r="I496" s="197">
        <f t="shared" si="22"/>
        <v>5.5244898758832761E-4</v>
      </c>
      <c r="J496" s="197">
        <f t="shared" si="23"/>
        <v>4.7151522717325811E-4</v>
      </c>
    </row>
    <row r="497" spans="1:10" x14ac:dyDescent="0.2">
      <c r="A497" s="212">
        <f>Données!A498</f>
        <v>44189</v>
      </c>
      <c r="B497" s="197">
        <f>Données!B498/Données!B497-1</f>
        <v>7.320023295656064E-4</v>
      </c>
      <c r="C497" s="197">
        <f>Données!C498/Données!C497-1</f>
        <v>5.6605479489335586E-4</v>
      </c>
      <c r="D497" s="197">
        <f>Données!D498/Données!D497-1</f>
        <v>5.985068825768991E-4</v>
      </c>
      <c r="E497" s="197">
        <f>Données!E498/Données!E497-1</f>
        <v>8.8819912003623713E-4</v>
      </c>
      <c r="F497" s="197">
        <f>Données!F498/Données!F497-1</f>
        <v>8.8819836625786408E-4</v>
      </c>
      <c r="H497" s="197">
        <f t="shared" si="21"/>
        <v>-1.5619679047063073E-4</v>
      </c>
      <c r="I497" s="197">
        <f t="shared" si="22"/>
        <v>-3.2214357136450822E-4</v>
      </c>
      <c r="J497" s="197">
        <f t="shared" si="23"/>
        <v>-2.8969148368096498E-4</v>
      </c>
    </row>
    <row r="498" spans="1:10" x14ac:dyDescent="0.2">
      <c r="A498" s="212">
        <f>Données!A499</f>
        <v>44194</v>
      </c>
      <c r="B498" s="197">
        <f>Données!B499/Données!B498-1</f>
        <v>3.537694825164861E-3</v>
      </c>
      <c r="C498" s="197">
        <f>Données!C499/Données!C498-1</f>
        <v>2.612187573608038E-3</v>
      </c>
      <c r="D498" s="197">
        <f>Données!D499/Données!D498-1</f>
        <v>2.7932000901087495E-3</v>
      </c>
      <c r="E498" s="197">
        <f>Données!E499/Données!E498-1</f>
        <v>3.1983153911814277E-3</v>
      </c>
      <c r="F498" s="197">
        <f>Données!F499/Données!F498-1</f>
        <v>3.1983152554257988E-3</v>
      </c>
      <c r="H498" s="197">
        <f t="shared" si="21"/>
        <v>3.3937943398343329E-4</v>
      </c>
      <c r="I498" s="197">
        <f t="shared" si="22"/>
        <v>-5.8612768181776076E-4</v>
      </c>
      <c r="J498" s="197">
        <f t="shared" si="23"/>
        <v>-4.0511516531704928E-4</v>
      </c>
    </row>
    <row r="499" spans="1:10" x14ac:dyDescent="0.2">
      <c r="A499" s="212">
        <f>Données!A500</f>
        <v>44195</v>
      </c>
      <c r="B499" s="197">
        <f>Données!B500/Données!B499-1</f>
        <v>-3.783351946249236E-3</v>
      </c>
      <c r="C499" s="197">
        <f>Données!C500/Données!C499-1</f>
        <v>-3.5694428410651957E-3</v>
      </c>
      <c r="D499" s="197">
        <f>Données!D500/Données!D499-1</f>
        <v>-3.6113110376058133E-3</v>
      </c>
      <c r="E499" s="197">
        <f>Données!E500/Données!E499-1</f>
        <v>-3.5722681615396601E-3</v>
      </c>
      <c r="F499" s="197">
        <f>Données!F500/Données!F499-1</f>
        <v>-3.5722679945682234E-3</v>
      </c>
      <c r="H499" s="197">
        <f t="shared" si="21"/>
        <v>-2.1108378470957589E-4</v>
      </c>
      <c r="I499" s="197">
        <f t="shared" si="22"/>
        <v>2.8251535030276997E-6</v>
      </c>
      <c r="J499" s="197">
        <f t="shared" si="23"/>
        <v>-3.9043043037589875E-5</v>
      </c>
    </row>
    <row r="500" spans="1:10" x14ac:dyDescent="0.2">
      <c r="A500" s="212">
        <f>Données!A501</f>
        <v>44196</v>
      </c>
      <c r="B500" s="197">
        <f>Données!B501/Données!B500-1</f>
        <v>7.4886657067008144E-4</v>
      </c>
      <c r="C500" s="197">
        <f>Données!C501/Données!C500-1</f>
        <v>1.779654313738277E-4</v>
      </c>
      <c r="D500" s="197">
        <f>Données!D501/Données!D500-1</f>
        <v>2.896876852001018E-4</v>
      </c>
      <c r="E500" s="197">
        <f>Données!E501/Données!E500-1</f>
        <v>1.1588295467581666E-3</v>
      </c>
      <c r="F500" s="197">
        <f>Données!F501/Données!F500-1</f>
        <v>1.1588298894791293E-3</v>
      </c>
      <c r="H500" s="197">
        <f t="shared" si="21"/>
        <v>-4.0996297608808518E-4</v>
      </c>
      <c r="I500" s="197">
        <f t="shared" si="22"/>
        <v>-9.8086445810530165E-4</v>
      </c>
      <c r="J500" s="197">
        <f t="shared" si="23"/>
        <v>-8.6914220427902755E-4</v>
      </c>
    </row>
    <row r="501" spans="1:10" x14ac:dyDescent="0.2">
      <c r="A501" s="212">
        <f>Données!A502</f>
        <v>44200</v>
      </c>
      <c r="B501" s="197">
        <f>Données!B502/Données!B501-1</f>
        <v>-4.3432497872608611E-4</v>
      </c>
      <c r="C501" s="197">
        <f>Données!C502/Données!C501-1</f>
        <v>1.6167958238733071E-4</v>
      </c>
      <c r="D501" s="197">
        <f>Données!D502/Données!D501-1</f>
        <v>4.4991508582947759E-5</v>
      </c>
      <c r="E501" s="197">
        <f>Données!E502/Données!E501-1</f>
        <v>-7.0933879578627401E-4</v>
      </c>
      <c r="F501" s="197">
        <f>Données!F502/Données!F501-1</f>
        <v>-7.0933901900416263E-4</v>
      </c>
      <c r="H501" s="197">
        <f t="shared" si="21"/>
        <v>2.750138170601879E-4</v>
      </c>
      <c r="I501" s="197">
        <f t="shared" si="22"/>
        <v>8.7101860139149334E-4</v>
      </c>
      <c r="J501" s="197">
        <f t="shared" si="23"/>
        <v>7.5433052758711039E-4</v>
      </c>
    </row>
    <row r="502" spans="1:10" x14ac:dyDescent="0.2">
      <c r="A502" s="212">
        <f>Données!A503</f>
        <v>44201</v>
      </c>
      <c r="B502" s="197">
        <f>Données!B503/Données!B502-1</f>
        <v>6.8209210625913563E-4</v>
      </c>
      <c r="C502" s="197">
        <f>Données!C503/Données!C502-1</f>
        <v>1.3554037584664336E-3</v>
      </c>
      <c r="D502" s="197">
        <f>Données!D503/Données!D502-1</f>
        <v>1.2236442281439164E-3</v>
      </c>
      <c r="E502" s="197">
        <f>Données!E503/Données!E502-1</f>
        <v>-2.9571621805069004E-4</v>
      </c>
      <c r="F502" s="197">
        <f>Données!F503/Données!F502-1</f>
        <v>-2.9571619297830143E-4</v>
      </c>
      <c r="H502" s="197">
        <f t="shared" si="21"/>
        <v>9.7780832430982567E-4</v>
      </c>
      <c r="I502" s="197">
        <f t="shared" si="22"/>
        <v>1.651119951444735E-3</v>
      </c>
      <c r="J502" s="197">
        <f t="shared" si="23"/>
        <v>1.5193604211222178E-3</v>
      </c>
    </row>
    <row r="503" spans="1:10" x14ac:dyDescent="0.2">
      <c r="A503" s="212">
        <f>Données!A504</f>
        <v>44202</v>
      </c>
      <c r="B503" s="197">
        <f>Données!B504/Données!B503-1</f>
        <v>3.7517048830604249E-3</v>
      </c>
      <c r="C503" s="197">
        <f>Données!C504/Données!C503-1</f>
        <v>3.801315914233605E-3</v>
      </c>
      <c r="D503" s="197">
        <f>Données!D504/Données!D503-1</f>
        <v>3.7916127244026487E-3</v>
      </c>
      <c r="E503" s="197">
        <f>Données!E504/Données!E503-1</f>
        <v>3.163428940271773E-3</v>
      </c>
      <c r="F503" s="197">
        <f>Données!F504/Données!F503-1</f>
        <v>3.1634293752431653E-3</v>
      </c>
      <c r="H503" s="197">
        <f t="shared" si="21"/>
        <v>5.8827594278865192E-4</v>
      </c>
      <c r="I503" s="197">
        <f t="shared" si="22"/>
        <v>6.3788653899043979E-4</v>
      </c>
      <c r="J503" s="197">
        <f t="shared" si="23"/>
        <v>6.2818334915948348E-4</v>
      </c>
    </row>
    <row r="504" spans="1:10" x14ac:dyDescent="0.2">
      <c r="A504" s="212">
        <f>Données!A505</f>
        <v>44203</v>
      </c>
      <c r="B504" s="197">
        <f>Données!B505/Données!B504-1</f>
        <v>4.8595013264807196E-3</v>
      </c>
      <c r="C504" s="197">
        <f>Données!C505/Données!C504-1</f>
        <v>5.7616139911720321E-3</v>
      </c>
      <c r="D504" s="197">
        <f>Données!D505/Données!D504-1</f>
        <v>5.5851829153894528E-3</v>
      </c>
      <c r="E504" s="197">
        <f>Données!E505/Données!E504-1</f>
        <v>3.4193290778459229E-3</v>
      </c>
      <c r="F504" s="197">
        <f>Données!F505/Données!F504-1</f>
        <v>3.4193294136368735E-3</v>
      </c>
      <c r="H504" s="197">
        <f t="shared" si="21"/>
        <v>1.4401722486347968E-3</v>
      </c>
      <c r="I504" s="197">
        <f t="shared" si="22"/>
        <v>2.3422845775351586E-3</v>
      </c>
      <c r="J504" s="197">
        <f t="shared" si="23"/>
        <v>2.1658535017525793E-3</v>
      </c>
    </row>
    <row r="505" spans="1:10" x14ac:dyDescent="0.2">
      <c r="A505" s="212">
        <f>Données!A506</f>
        <v>44204</v>
      </c>
      <c r="B505" s="197">
        <f>Données!B506/Données!B505-1</f>
        <v>4.755401681059146E-3</v>
      </c>
      <c r="C505" s="197">
        <f>Données!C506/Données!C505-1</f>
        <v>4.6517018759464346E-3</v>
      </c>
      <c r="D505" s="197">
        <f>Données!D506/Données!D505-1</f>
        <v>4.6719684343878853E-3</v>
      </c>
      <c r="E505" s="197">
        <f>Données!E506/Données!E505-1</f>
        <v>3.4581006095546485E-3</v>
      </c>
      <c r="F505" s="197">
        <f>Données!F506/Données!F505-1</f>
        <v>3.4580999969568982E-3</v>
      </c>
      <c r="H505" s="197">
        <f t="shared" si="21"/>
        <v>1.2973010715044975E-3</v>
      </c>
      <c r="I505" s="197">
        <f t="shared" si="22"/>
        <v>1.1936018789895364E-3</v>
      </c>
      <c r="J505" s="197">
        <f t="shared" si="23"/>
        <v>1.2138684374309872E-3</v>
      </c>
    </row>
    <row r="506" spans="1:10" x14ac:dyDescent="0.2">
      <c r="A506" s="212">
        <f>Données!A507</f>
        <v>44207</v>
      </c>
      <c r="B506" s="197">
        <f>Données!B507/Données!B506-1</f>
        <v>-3.5112529101155587E-3</v>
      </c>
      <c r="C506" s="197">
        <f>Données!C507/Données!C506-1</f>
        <v>-3.2337103867555728E-3</v>
      </c>
      <c r="D506" s="197">
        <f>Données!D507/Données!D506-1</f>
        <v>-3.2879566175558761E-3</v>
      </c>
      <c r="E506" s="197">
        <f>Données!E507/Données!E506-1</f>
        <v>-3.2060770027416696E-3</v>
      </c>
      <c r="F506" s="197">
        <f>Données!F507/Données!F506-1</f>
        <v>-3.2060768578170418E-3</v>
      </c>
      <c r="H506" s="197">
        <f t="shared" si="21"/>
        <v>-3.0517590737388911E-4</v>
      </c>
      <c r="I506" s="197">
        <f t="shared" si="22"/>
        <v>-2.7633528938530993E-5</v>
      </c>
      <c r="J506" s="197">
        <f t="shared" si="23"/>
        <v>-8.1879759738834323E-5</v>
      </c>
    </row>
    <row r="507" spans="1:10" x14ac:dyDescent="0.2">
      <c r="A507" s="212">
        <f>Données!A508</f>
        <v>44208</v>
      </c>
      <c r="B507" s="197">
        <f>Données!B508/Données!B507-1</f>
        <v>1.6590737251664933E-4</v>
      </c>
      <c r="C507" s="197">
        <f>Données!C508/Données!C507-1</f>
        <v>1.2116562874231462E-4</v>
      </c>
      <c r="D507" s="197">
        <f>Données!D508/Données!D507-1</f>
        <v>1.299084066621603E-4</v>
      </c>
      <c r="E507" s="197">
        <f>Données!E508/Données!E507-1</f>
        <v>3.1471621261491833E-5</v>
      </c>
      <c r="F507" s="197">
        <f>Données!F508/Données!F507-1</f>
        <v>3.1471892727452655E-5</v>
      </c>
      <c r="H507" s="197">
        <f t="shared" si="21"/>
        <v>1.344357512551575E-4</v>
      </c>
      <c r="I507" s="197">
        <f t="shared" si="22"/>
        <v>8.9693736014861969E-5</v>
      </c>
      <c r="J507" s="197">
        <f t="shared" si="23"/>
        <v>9.8436513934707648E-5</v>
      </c>
    </row>
    <row r="508" spans="1:10" x14ac:dyDescent="0.2">
      <c r="A508" s="212">
        <f>Données!A509</f>
        <v>44209</v>
      </c>
      <c r="B508" s="197">
        <f>Données!B509/Données!B508-1</f>
        <v>5.8199011493753616E-4</v>
      </c>
      <c r="C508" s="197">
        <f>Données!C509/Données!C508-1</f>
        <v>1.0213363330588976E-3</v>
      </c>
      <c r="D508" s="197">
        <f>Données!D509/Données!D508-1</f>
        <v>9.3548191350456555E-4</v>
      </c>
      <c r="E508" s="197">
        <f>Données!E509/Données!E508-1</f>
        <v>6.583608095829252E-4</v>
      </c>
      <c r="F508" s="197">
        <f>Données!F509/Données!F508-1</f>
        <v>6.583605550234406E-4</v>
      </c>
      <c r="H508" s="197">
        <f t="shared" si="21"/>
        <v>-7.6370694645389037E-5</v>
      </c>
      <c r="I508" s="197">
        <f t="shared" si="22"/>
        <v>3.62975778035457E-4</v>
      </c>
      <c r="J508" s="197">
        <f t="shared" si="23"/>
        <v>2.7712135848112496E-4</v>
      </c>
    </row>
    <row r="509" spans="1:10" x14ac:dyDescent="0.2">
      <c r="A509" s="212">
        <f>Données!A510</f>
        <v>44210</v>
      </c>
      <c r="B509" s="197">
        <f>Données!B510/Données!B509-1</f>
        <v>-2.161174565695978E-3</v>
      </c>
      <c r="C509" s="197">
        <f>Données!C510/Données!C509-1</f>
        <v>-1.848380674011052E-3</v>
      </c>
      <c r="D509" s="197">
        <f>Données!D510/Données!D509-1</f>
        <v>-1.9094825536204452E-3</v>
      </c>
      <c r="E509" s="197">
        <f>Données!E510/Données!E509-1</f>
        <v>-2.1945223184007823E-3</v>
      </c>
      <c r="F509" s="197">
        <f>Données!F510/Données!F509-1</f>
        <v>-2.1945216997225625E-3</v>
      </c>
      <c r="H509" s="197">
        <f t="shared" si="21"/>
        <v>3.3347752704804279E-5</v>
      </c>
      <c r="I509" s="197">
        <f t="shared" si="22"/>
        <v>3.4614102571151051E-4</v>
      </c>
      <c r="J509" s="197">
        <f t="shared" si="23"/>
        <v>2.8503914610211734E-4</v>
      </c>
    </row>
    <row r="510" spans="1:10" x14ac:dyDescent="0.2">
      <c r="A510" s="212">
        <f>Données!A511</f>
        <v>44211</v>
      </c>
      <c r="B510" s="197">
        <f>Données!B511/Données!B510-1</f>
        <v>5.7251631779386969E-4</v>
      </c>
      <c r="C510" s="197">
        <f>Données!C511/Données!C510-1</f>
        <v>-1.104329272039184E-4</v>
      </c>
      <c r="D510" s="197">
        <f>Données!D511/Données!D510-1</f>
        <v>2.294321930151888E-5</v>
      </c>
      <c r="E510" s="197">
        <f>Données!E511/Données!E510-1</f>
        <v>1.0467092815955592E-3</v>
      </c>
      <c r="F510" s="197">
        <f>Données!F511/Données!F510-1</f>
        <v>1.0467091375470083E-3</v>
      </c>
      <c r="H510" s="197">
        <f t="shared" si="21"/>
        <v>-4.7419296380168952E-4</v>
      </c>
      <c r="I510" s="197">
        <f t="shared" si="22"/>
        <v>-1.1571420647509267E-3</v>
      </c>
      <c r="J510" s="197">
        <f t="shared" si="23"/>
        <v>-1.0237659182454895E-3</v>
      </c>
    </row>
    <row r="511" spans="1:10" x14ac:dyDescent="0.2">
      <c r="A511" s="212">
        <f>Données!A512</f>
        <v>44214</v>
      </c>
      <c r="B511" s="197">
        <f>Données!B512/Données!B511-1</f>
        <v>3.1656742420376194E-3</v>
      </c>
      <c r="C511" s="197">
        <f>Données!C512/Données!C511-1</f>
        <v>2.6566078881793409E-3</v>
      </c>
      <c r="D511" s="197">
        <f>Données!D512/Données!D511-1</f>
        <v>2.7560813047846633E-3</v>
      </c>
      <c r="E511" s="197">
        <f>Données!E512/Données!E511-1</f>
        <v>2.6434349544981472E-3</v>
      </c>
      <c r="F511" s="197">
        <f>Données!F512/Données!F511-1</f>
        <v>2.6434344692547462E-3</v>
      </c>
      <c r="H511" s="197">
        <f t="shared" si="21"/>
        <v>5.2223928753947213E-4</v>
      </c>
      <c r="I511" s="197">
        <f t="shared" si="22"/>
        <v>1.3173418924594671E-5</v>
      </c>
      <c r="J511" s="197">
        <f t="shared" si="23"/>
        <v>1.1264683552991706E-4</v>
      </c>
    </row>
    <row r="512" spans="1:10" x14ac:dyDescent="0.2">
      <c r="A512" s="212">
        <f>Données!A513</f>
        <v>44215</v>
      </c>
      <c r="B512" s="197">
        <f>Données!B513/Données!B512-1</f>
        <v>-9.2419705851276568E-5</v>
      </c>
      <c r="C512" s="197">
        <f>Données!C513/Données!C512-1</f>
        <v>8.7448277805135533E-4</v>
      </c>
      <c r="D512" s="197">
        <f>Données!D513/Données!D512-1</f>
        <v>6.8546996956020401E-4</v>
      </c>
      <c r="E512" s="197">
        <f>Données!E513/Données!E512-1</f>
        <v>-4.5817223021149545E-4</v>
      </c>
      <c r="F512" s="197">
        <f>Données!F513/Données!F512-1</f>
        <v>-4.5817188470687054E-4</v>
      </c>
      <c r="H512" s="197">
        <f t="shared" si="21"/>
        <v>3.6575252436021888E-4</v>
      </c>
      <c r="I512" s="197">
        <f t="shared" si="22"/>
        <v>1.3326546627582259E-3</v>
      </c>
      <c r="J512" s="197">
        <f t="shared" si="23"/>
        <v>1.1436418542670745E-3</v>
      </c>
    </row>
    <row r="513" spans="1:10" x14ac:dyDescent="0.2">
      <c r="A513" s="212">
        <f>Données!A514</f>
        <v>44216</v>
      </c>
      <c r="B513" s="197">
        <f>Données!B514/Données!B513-1</f>
        <v>2.3444532803873486E-3</v>
      </c>
      <c r="C513" s="197">
        <f>Données!C514/Données!C513-1</f>
        <v>2.0961047449292725E-3</v>
      </c>
      <c r="D513" s="197">
        <f>Données!D514/Données!D513-1</f>
        <v>2.1446145121151172E-3</v>
      </c>
      <c r="E513" s="197">
        <f>Données!E514/Données!E513-1</f>
        <v>1.6035119018336097E-3</v>
      </c>
      <c r="F513" s="197">
        <f>Données!F514/Données!F513-1</f>
        <v>1.6035114014356644E-3</v>
      </c>
      <c r="H513" s="197">
        <f t="shared" si="21"/>
        <v>7.4094137855373887E-4</v>
      </c>
      <c r="I513" s="197">
        <f t="shared" si="22"/>
        <v>4.9259334349360806E-4</v>
      </c>
      <c r="J513" s="197">
        <f t="shared" si="23"/>
        <v>5.4110311067945283E-4</v>
      </c>
    </row>
    <row r="514" spans="1:10" x14ac:dyDescent="0.2">
      <c r="A514" s="212">
        <f>Données!A515</f>
        <v>44217</v>
      </c>
      <c r="B514" s="197">
        <f>Données!B515/Données!B514-1</f>
        <v>-2.3105791497320949E-3</v>
      </c>
      <c r="C514" s="197">
        <f>Données!C515/Données!C514-1</f>
        <v>-2.3398701104399011E-3</v>
      </c>
      <c r="D514" s="197">
        <f>Données!D515/Données!D514-1</f>
        <v>-2.3341474629775538E-3</v>
      </c>
      <c r="E514" s="197">
        <f>Données!E515/Données!E514-1</f>
        <v>-2.2544808403948124E-3</v>
      </c>
      <c r="F514" s="197">
        <f>Données!F515/Données!F514-1</f>
        <v>-2.2544806497712955E-3</v>
      </c>
      <c r="H514" s="197">
        <f t="shared" si="21"/>
        <v>-5.6098309337282437E-5</v>
      </c>
      <c r="I514" s="197">
        <f t="shared" si="22"/>
        <v>-8.5389460668605643E-5</v>
      </c>
      <c r="J514" s="197">
        <f t="shared" si="23"/>
        <v>-7.9666813206258347E-5</v>
      </c>
    </row>
    <row r="515" spans="1:10" x14ac:dyDescent="0.2">
      <c r="A515" s="212">
        <f>Données!A516</f>
        <v>44218</v>
      </c>
      <c r="B515" s="197">
        <f>Données!B516/Données!B515-1</f>
        <v>5.3524376410352126E-4</v>
      </c>
      <c r="C515" s="197">
        <f>Données!C516/Données!C515-1</f>
        <v>8.2403154766175213E-4</v>
      </c>
      <c r="D515" s="197">
        <f>Données!D516/Données!D515-1</f>
        <v>7.6760974311085306E-4</v>
      </c>
      <c r="E515" s="197">
        <f>Données!E516/Données!E515-1</f>
        <v>6.1770897113144763E-4</v>
      </c>
      <c r="F515" s="197">
        <f>Données!F516/Données!F515-1</f>
        <v>6.1770946524219994E-4</v>
      </c>
      <c r="H515" s="197">
        <f t="shared" ref="H515:H578" si="24">B515-E515</f>
        <v>-8.2465207027926368E-5</v>
      </c>
      <c r="I515" s="197">
        <f t="shared" ref="I515:I578" si="25">C515-F515</f>
        <v>2.0632208241955219E-4</v>
      </c>
      <c r="J515" s="197">
        <f t="shared" ref="J515:J578" si="26">D515-F515</f>
        <v>1.4990027786865312E-4</v>
      </c>
    </row>
    <row r="516" spans="1:10" x14ac:dyDescent="0.2">
      <c r="A516" s="212">
        <f>Données!A517</f>
        <v>44221</v>
      </c>
      <c r="B516" s="197">
        <f>Données!B517/Données!B516-1</f>
        <v>1.7469264239373672E-3</v>
      </c>
      <c r="C516" s="197">
        <f>Données!C517/Données!C516-1</f>
        <v>1.4769859501690963E-3</v>
      </c>
      <c r="D516" s="197">
        <f>Données!D517/Données!D516-1</f>
        <v>1.5297134443645888E-3</v>
      </c>
      <c r="E516" s="197">
        <f>Données!E517/Données!E516-1</f>
        <v>1.0752689466579923E-3</v>
      </c>
      <c r="F516" s="197">
        <f>Données!F517/Données!F516-1</f>
        <v>1.0752677382779297E-3</v>
      </c>
      <c r="H516" s="197">
        <f t="shared" si="24"/>
        <v>6.7165747727937486E-4</v>
      </c>
      <c r="I516" s="197">
        <f t="shared" si="25"/>
        <v>4.0171821189116663E-4</v>
      </c>
      <c r="J516" s="197">
        <f t="shared" si="26"/>
        <v>4.5444570608665913E-4</v>
      </c>
    </row>
    <row r="517" spans="1:10" x14ac:dyDescent="0.2">
      <c r="A517" s="212">
        <f>Données!A518</f>
        <v>44222</v>
      </c>
      <c r="B517" s="197">
        <f>Données!B518/Données!B517-1</f>
        <v>-4.0466153827861673E-3</v>
      </c>
      <c r="C517" s="197">
        <f>Données!C518/Données!C517-1</f>
        <v>-3.7171920400165259E-3</v>
      </c>
      <c r="D517" s="197">
        <f>Données!D518/Données!D517-1</f>
        <v>-3.7815524902025111E-3</v>
      </c>
      <c r="E517" s="197">
        <f>Données!E518/Données!E517-1</f>
        <v>-3.1810710566545497E-3</v>
      </c>
      <c r="F517" s="197">
        <f>Données!F518/Données!F517-1</f>
        <v>-3.1810699684723387E-3</v>
      </c>
      <c r="H517" s="197">
        <f t="shared" si="24"/>
        <v>-8.6554432613161758E-4</v>
      </c>
      <c r="I517" s="197">
        <f t="shared" si="25"/>
        <v>-5.3612207154418723E-4</v>
      </c>
      <c r="J517" s="197">
        <f t="shared" si="26"/>
        <v>-6.0048252173017236E-4</v>
      </c>
    </row>
    <row r="518" spans="1:10" x14ac:dyDescent="0.2">
      <c r="A518" s="212">
        <f>Données!A519</f>
        <v>44223</v>
      </c>
      <c r="B518" s="197">
        <f>Données!B519/Données!B518-1</f>
        <v>-1.0127271069612642E-2</v>
      </c>
      <c r="C518" s="197">
        <f>Données!C519/Données!C518-1</f>
        <v>-1.0696421516287913E-2</v>
      </c>
      <c r="D518" s="197">
        <f>Données!D519/Données!D518-1</f>
        <v>-1.0585254742997763E-2</v>
      </c>
      <c r="E518" s="197">
        <f>Données!E519/Données!E518-1</f>
        <v>-8.0616381049463115E-3</v>
      </c>
      <c r="F518" s="197">
        <f>Données!F519/Données!F518-1</f>
        <v>-8.0616388353589308E-3</v>
      </c>
      <c r="H518" s="197">
        <f t="shared" si="24"/>
        <v>-2.0656329646663307E-3</v>
      </c>
      <c r="I518" s="197">
        <f t="shared" si="25"/>
        <v>-2.634782680928982E-3</v>
      </c>
      <c r="J518" s="197">
        <f t="shared" si="26"/>
        <v>-2.523615907638832E-3</v>
      </c>
    </row>
    <row r="519" spans="1:10" x14ac:dyDescent="0.2">
      <c r="A519" s="212">
        <f>Données!A520</f>
        <v>44224</v>
      </c>
      <c r="B519" s="197">
        <f>Données!B520/Données!B519-1</f>
        <v>6.692600084479583E-3</v>
      </c>
      <c r="C519" s="197">
        <f>Données!C520/Données!C519-1</f>
        <v>6.9283920688381073E-3</v>
      </c>
      <c r="D519" s="197">
        <f>Données!D520/Données!D519-1</f>
        <v>6.8823161390794141E-3</v>
      </c>
      <c r="E519" s="197">
        <f>Données!E520/Données!E519-1</f>
        <v>5.3677152664945993E-3</v>
      </c>
      <c r="F519" s="197">
        <f>Données!F520/Données!F519-1</f>
        <v>5.3677160690779324E-3</v>
      </c>
      <c r="H519" s="197">
        <f t="shared" si="24"/>
        <v>1.3248848179849837E-3</v>
      </c>
      <c r="I519" s="197">
        <f t="shared" si="25"/>
        <v>1.5606759997601749E-3</v>
      </c>
      <c r="J519" s="197">
        <f t="shared" si="26"/>
        <v>1.5146000700014817E-3</v>
      </c>
    </row>
    <row r="520" spans="1:10" x14ac:dyDescent="0.2">
      <c r="A520" s="212">
        <f>Données!A521</f>
        <v>44225</v>
      </c>
      <c r="B520" s="197">
        <f>Données!B521/Données!B520-1</f>
        <v>-1.0101272937969141E-2</v>
      </c>
      <c r="C520" s="197">
        <f>Données!C521/Données!C520-1</f>
        <v>-1.1097387433426698E-2</v>
      </c>
      <c r="D520" s="197">
        <f>Données!D521/Données!D520-1</f>
        <v>-1.090277329170497E-2</v>
      </c>
      <c r="E520" s="197">
        <f>Données!E521/Données!E520-1</f>
        <v>-7.4823161112467229E-3</v>
      </c>
      <c r="F520" s="197">
        <f>Données!F521/Données!F520-1</f>
        <v>-7.4823159443552223E-3</v>
      </c>
      <c r="H520" s="197">
        <f t="shared" si="24"/>
        <v>-2.6189568267224184E-3</v>
      </c>
      <c r="I520" s="197">
        <f t="shared" si="25"/>
        <v>-3.6150714890714752E-3</v>
      </c>
      <c r="J520" s="197">
        <f t="shared" si="26"/>
        <v>-3.4204573473497479E-3</v>
      </c>
    </row>
    <row r="521" spans="1:10" x14ac:dyDescent="0.2">
      <c r="A521" s="212">
        <f>Données!A522</f>
        <v>44228</v>
      </c>
      <c r="B521" s="197">
        <f>Données!B522/Données!B521-1</f>
        <v>1.0606920684963717E-2</v>
      </c>
      <c r="C521" s="197">
        <f>Données!C522/Données!C521-1</f>
        <v>1.1817989635618087E-2</v>
      </c>
      <c r="D521" s="197">
        <f>Données!D522/Données!D521-1</f>
        <v>1.1581187677660809E-2</v>
      </c>
      <c r="E521" s="197">
        <f>Données!E522/Données!E521-1</f>
        <v>8.0415564304046061E-3</v>
      </c>
      <c r="F521" s="197">
        <f>Données!F522/Données!F521-1</f>
        <v>8.0415552006500857E-3</v>
      </c>
      <c r="H521" s="197">
        <f t="shared" si="24"/>
        <v>2.5653642545591104E-3</v>
      </c>
      <c r="I521" s="197">
        <f t="shared" si="25"/>
        <v>3.7764344349680012E-3</v>
      </c>
      <c r="J521" s="197">
        <f t="shared" si="26"/>
        <v>3.5396324770107235E-3</v>
      </c>
    </row>
    <row r="522" spans="1:10" x14ac:dyDescent="0.2">
      <c r="A522" s="212">
        <f>Données!A523</f>
        <v>44229</v>
      </c>
      <c r="B522" s="197">
        <f>Données!B523/Données!B522-1</f>
        <v>4.7088617484813966E-3</v>
      </c>
      <c r="C522" s="197">
        <f>Données!C523/Données!C522-1</f>
        <v>4.6776689798226911E-3</v>
      </c>
      <c r="D522" s="197">
        <f>Données!D523/Données!D522-1</f>
        <v>4.6837617469694948E-3</v>
      </c>
      <c r="E522" s="197">
        <f>Données!E523/Données!E522-1</f>
        <v>3.6566299320772711E-3</v>
      </c>
      <c r="F522" s="197">
        <f>Données!F523/Données!F522-1</f>
        <v>3.6566308240761902E-3</v>
      </c>
      <c r="H522" s="197">
        <f t="shared" si="24"/>
        <v>1.0522318164041256E-3</v>
      </c>
      <c r="I522" s="197">
        <f t="shared" si="25"/>
        <v>1.0210381557465009E-3</v>
      </c>
      <c r="J522" s="197">
        <f t="shared" si="26"/>
        <v>1.0271309228933045E-3</v>
      </c>
    </row>
    <row r="523" spans="1:10" x14ac:dyDescent="0.2">
      <c r="A523" s="212">
        <f>Données!A524</f>
        <v>44230</v>
      </c>
      <c r="B523" s="197">
        <f>Données!B524/Données!B523-1</f>
        <v>-6.4026200281230849E-4</v>
      </c>
      <c r="C523" s="197">
        <f>Données!C524/Données!C523-1</f>
        <v>-1.1023100291951415E-4</v>
      </c>
      <c r="D523" s="197">
        <f>Données!D524/Données!D523-1</f>
        <v>-2.1377084958473791E-4</v>
      </c>
      <c r="E523" s="197">
        <f>Données!E524/Données!E523-1</f>
        <v>-1.1006853390157501E-3</v>
      </c>
      <c r="F523" s="197">
        <f>Données!F524/Données!F523-1</f>
        <v>-1.1006851713515342E-3</v>
      </c>
      <c r="H523" s="197">
        <f t="shared" si="24"/>
        <v>4.6042333620344156E-4</v>
      </c>
      <c r="I523" s="197">
        <f t="shared" si="25"/>
        <v>9.9045416843202005E-4</v>
      </c>
      <c r="J523" s="197">
        <f t="shared" si="26"/>
        <v>8.869143217667963E-4</v>
      </c>
    </row>
    <row r="524" spans="1:10" x14ac:dyDescent="0.2">
      <c r="A524" s="212">
        <f>Données!A525</f>
        <v>44231</v>
      </c>
      <c r="B524" s="197">
        <f>Données!B525/Données!B524-1</f>
        <v>3.2842152688494775E-3</v>
      </c>
      <c r="C524" s="197">
        <f>Données!C525/Données!C524-1</f>
        <v>4.0938923219548951E-3</v>
      </c>
      <c r="D524" s="197">
        <f>Données!D525/Données!D524-1</f>
        <v>3.9357910568231791E-3</v>
      </c>
      <c r="E524" s="197">
        <f>Données!E525/Données!E524-1</f>
        <v>1.9167748214039548E-3</v>
      </c>
      <c r="F524" s="197">
        <f>Données!F525/Données!F524-1</f>
        <v>1.9167738746423968E-3</v>
      </c>
      <c r="H524" s="197">
        <f t="shared" si="24"/>
        <v>1.3674404474455226E-3</v>
      </c>
      <c r="I524" s="197">
        <f t="shared" si="25"/>
        <v>2.1771184473124983E-3</v>
      </c>
      <c r="J524" s="197">
        <f t="shared" si="26"/>
        <v>2.0190171821807823E-3</v>
      </c>
    </row>
    <row r="525" spans="1:10" x14ac:dyDescent="0.2">
      <c r="A525" s="212">
        <f>Données!A526</f>
        <v>44232</v>
      </c>
      <c r="B525" s="197">
        <f>Données!B526/Données!B525-1</f>
        <v>3.9254319292059137E-4</v>
      </c>
      <c r="C525" s="197">
        <f>Données!C526/Données!C525-1</f>
        <v>3.6389722102381228E-4</v>
      </c>
      <c r="D525" s="197">
        <f>Données!D526/Données!D525-1</f>
        <v>3.6948687088167453E-4</v>
      </c>
      <c r="E525" s="197">
        <f>Données!E526/Données!E525-1</f>
        <v>-1.9164657577908084E-4</v>
      </c>
      <c r="F525" s="197">
        <f>Données!F526/Données!F525-1</f>
        <v>-1.916463272836344E-4</v>
      </c>
      <c r="H525" s="197">
        <f t="shared" si="24"/>
        <v>5.8418976869967221E-4</v>
      </c>
      <c r="I525" s="197">
        <f t="shared" si="25"/>
        <v>5.5554354830744668E-4</v>
      </c>
      <c r="J525" s="197">
        <f t="shared" si="26"/>
        <v>5.6113319816530893E-4</v>
      </c>
    </row>
    <row r="526" spans="1:10" x14ac:dyDescent="0.2">
      <c r="A526" s="212">
        <f>Données!A527</f>
        <v>44235</v>
      </c>
      <c r="B526" s="197">
        <f>Données!B527/Données!B526-1</f>
        <v>3.3023402669669633E-3</v>
      </c>
      <c r="C526" s="197">
        <f>Données!C527/Données!C526-1</f>
        <v>3.5559360287278352E-3</v>
      </c>
      <c r="D526" s="197">
        <f>Données!D527/Données!D526-1</f>
        <v>3.5064491859393421E-3</v>
      </c>
      <c r="E526" s="197">
        <f>Données!E527/Données!E526-1</f>
        <v>2.3892219401759895E-3</v>
      </c>
      <c r="F526" s="197">
        <f>Données!F527/Données!F526-1</f>
        <v>2.3892222529271478E-3</v>
      </c>
      <c r="H526" s="197">
        <f t="shared" si="24"/>
        <v>9.1311832679097371E-4</v>
      </c>
      <c r="I526" s="197">
        <f t="shared" si="25"/>
        <v>1.1667137758006874E-3</v>
      </c>
      <c r="J526" s="197">
        <f t="shared" si="26"/>
        <v>1.1172269330121942E-3</v>
      </c>
    </row>
    <row r="527" spans="1:10" x14ac:dyDescent="0.2">
      <c r="A527" s="212">
        <f>Données!A528</f>
        <v>44236</v>
      </c>
      <c r="B527" s="197">
        <f>Données!B528/Données!B527-1</f>
        <v>1.5338722930304804E-3</v>
      </c>
      <c r="C527" s="197">
        <f>Données!C528/Données!C527-1</f>
        <v>8.208380116405678E-4</v>
      </c>
      <c r="D527" s="197">
        <f>Données!D528/Données!D527-1</f>
        <v>9.5995280545935202E-4</v>
      </c>
      <c r="E527" s="197">
        <f>Données!E528/Données!E527-1</f>
        <v>1.0587942029047781E-3</v>
      </c>
      <c r="F527" s="197">
        <f>Données!F528/Données!F527-1</f>
        <v>1.0587946541753546E-3</v>
      </c>
      <c r="H527" s="197">
        <f t="shared" si="24"/>
        <v>4.7507809012570235E-4</v>
      </c>
      <c r="I527" s="197">
        <f t="shared" si="25"/>
        <v>-2.3795664253478677E-4</v>
      </c>
      <c r="J527" s="197">
        <f t="shared" si="26"/>
        <v>-9.8841848716002545E-5</v>
      </c>
    </row>
    <row r="528" spans="1:10" x14ac:dyDescent="0.2">
      <c r="A528" s="212">
        <f>Données!A529</f>
        <v>44237</v>
      </c>
      <c r="B528" s="197">
        <f>Données!B529/Données!B528-1</f>
        <v>1.128033749020485E-3</v>
      </c>
      <c r="C528" s="197">
        <f>Données!C529/Données!C528-1</f>
        <v>1.1725585152566609E-3</v>
      </c>
      <c r="D528" s="197">
        <f>Données!D529/Données!D528-1</f>
        <v>1.1638660260682165E-3</v>
      </c>
      <c r="E528" s="197">
        <f>Données!E529/Données!E528-1</f>
        <v>7.7500205086655782E-4</v>
      </c>
      <c r="F528" s="197">
        <f>Données!F529/Données!F528-1</f>
        <v>7.7500208394365444E-4</v>
      </c>
      <c r="H528" s="197">
        <f t="shared" si="24"/>
        <v>3.5303169815392721E-4</v>
      </c>
      <c r="I528" s="197">
        <f t="shared" si="25"/>
        <v>3.9755643131300644E-4</v>
      </c>
      <c r="J528" s="197">
        <f t="shared" si="26"/>
        <v>3.888639421245621E-4</v>
      </c>
    </row>
    <row r="529" spans="1:10" x14ac:dyDescent="0.2">
      <c r="A529" s="212">
        <f>Données!A530</f>
        <v>44238</v>
      </c>
      <c r="B529" s="197">
        <f>Données!B530/Données!B529-1</f>
        <v>1.7441891922342911E-3</v>
      </c>
      <c r="C529" s="197">
        <f>Données!C530/Données!C529-1</f>
        <v>1.2567067965756351E-3</v>
      </c>
      <c r="D529" s="197">
        <f>Données!D530/Données!D529-1</f>
        <v>1.35186703025858E-3</v>
      </c>
      <c r="E529" s="197">
        <f>Données!E530/Données!E529-1</f>
        <v>9.52862251526021E-4</v>
      </c>
      <c r="F529" s="197">
        <f>Données!F530/Données!F529-1</f>
        <v>9.5286143033135318E-4</v>
      </c>
      <c r="H529" s="197">
        <f t="shared" si="24"/>
        <v>7.9132694070827014E-4</v>
      </c>
      <c r="I529" s="197">
        <f t="shared" si="25"/>
        <v>3.0384536624428193E-4</v>
      </c>
      <c r="J529" s="197">
        <f t="shared" si="26"/>
        <v>3.9900559992722684E-4</v>
      </c>
    </row>
    <row r="530" spans="1:10" x14ac:dyDescent="0.2">
      <c r="A530" s="212">
        <f>Données!A531</f>
        <v>44239</v>
      </c>
      <c r="B530" s="197">
        <f>Données!B531/Données!B530-1</f>
        <v>1.3940476030480653E-3</v>
      </c>
      <c r="C530" s="197">
        <f>Données!C531/Données!C530-1</f>
        <v>1.6708254860902105E-3</v>
      </c>
      <c r="D530" s="197">
        <f>Données!D531/Données!D530-1</f>
        <v>1.6167748157813744E-3</v>
      </c>
      <c r="E530" s="197">
        <f>Données!E531/Données!E530-1</f>
        <v>5.9982681578452102E-4</v>
      </c>
      <c r="F530" s="197">
        <f>Données!F531/Données!F530-1</f>
        <v>5.9982698961591474E-4</v>
      </c>
      <c r="H530" s="197">
        <f t="shared" si="24"/>
        <v>7.9422078726354428E-4</v>
      </c>
      <c r="I530" s="197">
        <f t="shared" si="25"/>
        <v>1.0709984964742958E-3</v>
      </c>
      <c r="J530" s="197">
        <f t="shared" si="26"/>
        <v>1.0169478261654596E-3</v>
      </c>
    </row>
    <row r="531" spans="1:10" x14ac:dyDescent="0.2">
      <c r="A531" s="212">
        <f>Données!A532</f>
        <v>44243</v>
      </c>
      <c r="B531" s="197">
        <f>Données!B532/Données!B531-1</f>
        <v>-3.31545648936038E-3</v>
      </c>
      <c r="C531" s="197">
        <f>Données!C532/Données!C531-1</f>
        <v>-2.6811650941571674E-3</v>
      </c>
      <c r="D531" s="197">
        <f>Données!D532/Données!D531-1</f>
        <v>-2.8050041983743723E-3</v>
      </c>
      <c r="E531" s="197">
        <f>Données!E532/Données!E531-1</f>
        <v>-4.1251365659544792E-3</v>
      </c>
      <c r="F531" s="197">
        <f>Données!F532/Données!F531-1</f>
        <v>-4.1251372691790689E-3</v>
      </c>
      <c r="H531" s="197">
        <f t="shared" si="24"/>
        <v>8.0968007659409924E-4</v>
      </c>
      <c r="I531" s="197">
        <f t="shared" si="25"/>
        <v>1.4439721750219014E-3</v>
      </c>
      <c r="J531" s="197">
        <f t="shared" si="26"/>
        <v>1.3201330708046966E-3</v>
      </c>
    </row>
    <row r="532" spans="1:10" x14ac:dyDescent="0.2">
      <c r="A532" s="212">
        <f>Données!A533</f>
        <v>44244</v>
      </c>
      <c r="B532" s="197">
        <f>Données!B533/Données!B532-1</f>
        <v>-4.1940703126419621E-4</v>
      </c>
      <c r="C532" s="197">
        <f>Données!C533/Données!C532-1</f>
        <v>-4.7774952798629311E-4</v>
      </c>
      <c r="D532" s="197">
        <f>Données!D533/Données!D532-1</f>
        <v>-4.6636397996024925E-4</v>
      </c>
      <c r="E532" s="197">
        <f>Données!E533/Données!E532-1</f>
        <v>-3.0957886418092606E-4</v>
      </c>
      <c r="F532" s="197">
        <f>Données!F533/Données!F532-1</f>
        <v>-3.0957782894736052E-4</v>
      </c>
      <c r="H532" s="197">
        <f t="shared" si="24"/>
        <v>-1.0982816708327015E-4</v>
      </c>
      <c r="I532" s="197">
        <f t="shared" si="25"/>
        <v>-1.6817169903893259E-4</v>
      </c>
      <c r="J532" s="197">
        <f t="shared" si="26"/>
        <v>-1.5678615101288873E-4</v>
      </c>
    </row>
    <row r="533" spans="1:10" x14ac:dyDescent="0.2">
      <c r="A533" s="212">
        <f>Données!A534</f>
        <v>44245</v>
      </c>
      <c r="B533" s="197">
        <f>Données!B534/Données!B533-1</f>
        <v>-5.4677366555260232E-3</v>
      </c>
      <c r="C533" s="197">
        <f>Données!C534/Données!C533-1</f>
        <v>-4.605749590840591E-3</v>
      </c>
      <c r="D533" s="197">
        <f>Données!D534/Données!D533-1</f>
        <v>-4.7739669067983215E-3</v>
      </c>
      <c r="E533" s="197">
        <f>Données!E534/Données!E533-1</f>
        <v>-4.1439206133907502E-3</v>
      </c>
      <c r="F533" s="197">
        <f>Données!F534/Données!F533-1</f>
        <v>-4.1439209915724584E-3</v>
      </c>
      <c r="H533" s="197">
        <f t="shared" si="24"/>
        <v>-1.3238160421352729E-3</v>
      </c>
      <c r="I533" s="197">
        <f t="shared" si="25"/>
        <v>-4.6182859926813258E-4</v>
      </c>
      <c r="J533" s="197">
        <f t="shared" si="26"/>
        <v>-6.3004591522586306E-4</v>
      </c>
    </row>
    <row r="534" spans="1:10" x14ac:dyDescent="0.2">
      <c r="A534" s="212">
        <f>Données!A535</f>
        <v>44246</v>
      </c>
      <c r="B534" s="197">
        <f>Données!B535/Données!B534-1</f>
        <v>-2.5594071426396914E-3</v>
      </c>
      <c r="C534" s="197">
        <f>Données!C535/Données!C534-1</f>
        <v>-2.6237645829502165E-3</v>
      </c>
      <c r="D534" s="197">
        <f>Données!D535/Données!D534-1</f>
        <v>-2.6112133257036874E-3</v>
      </c>
      <c r="E534" s="197">
        <f>Données!E535/Données!E534-1</f>
        <v>-3.4296052135592836E-3</v>
      </c>
      <c r="F534" s="197">
        <f>Données!F535/Données!F534-1</f>
        <v>-3.4296050169254633E-3</v>
      </c>
      <c r="H534" s="197">
        <f t="shared" si="24"/>
        <v>8.7019807091959223E-4</v>
      </c>
      <c r="I534" s="197">
        <f t="shared" si="25"/>
        <v>8.0584043397524674E-4</v>
      </c>
      <c r="J534" s="197">
        <f t="shared" si="26"/>
        <v>8.1839169122177591E-4</v>
      </c>
    </row>
    <row r="535" spans="1:10" x14ac:dyDescent="0.2">
      <c r="A535" s="212">
        <f>Données!A536</f>
        <v>44249</v>
      </c>
      <c r="B535" s="197">
        <f>Données!B536/Données!B535-1</f>
        <v>-8.7538612623299095E-3</v>
      </c>
      <c r="C535" s="197">
        <f>Données!C536/Données!C535-1</f>
        <v>-7.2254505498434707E-3</v>
      </c>
      <c r="D535" s="197">
        <f>Données!D536/Données!D535-1</f>
        <v>-7.5235269262143856E-3</v>
      </c>
      <c r="E535" s="197">
        <f>Données!E536/Données!E535-1</f>
        <v>-6.4180331491193732E-3</v>
      </c>
      <c r="F535" s="197">
        <f>Données!F536/Données!F535-1</f>
        <v>-6.4180336982909703E-3</v>
      </c>
      <c r="H535" s="197">
        <f t="shared" si="24"/>
        <v>-2.3358281132105363E-3</v>
      </c>
      <c r="I535" s="197">
        <f t="shared" si="25"/>
        <v>-8.0741685155250043E-4</v>
      </c>
      <c r="J535" s="197">
        <f t="shared" si="26"/>
        <v>-1.1054932279234153E-3</v>
      </c>
    </row>
    <row r="536" spans="1:10" x14ac:dyDescent="0.2">
      <c r="A536" s="212">
        <f>Données!A537</f>
        <v>44250</v>
      </c>
      <c r="B536" s="197">
        <f>Données!B537/Données!B536-1</f>
        <v>-1.4834030399537568E-3</v>
      </c>
      <c r="C536" s="197">
        <f>Données!C537/Données!C536-1</f>
        <v>-1.5419073739788569E-3</v>
      </c>
      <c r="D536" s="197">
        <f>Données!D537/Données!D536-1</f>
        <v>-1.5305119652184729E-3</v>
      </c>
      <c r="E536" s="197">
        <f>Données!E537/Données!E536-1</f>
        <v>-1.6200777566579561E-3</v>
      </c>
      <c r="F536" s="197">
        <f>Données!F537/Données!F536-1</f>
        <v>-1.6200767167403596E-3</v>
      </c>
      <c r="H536" s="197">
        <f t="shared" si="24"/>
        <v>1.3667471670419928E-4</v>
      </c>
      <c r="I536" s="197">
        <f t="shared" si="25"/>
        <v>7.8169342761502669E-5</v>
      </c>
      <c r="J536" s="197">
        <f t="shared" si="26"/>
        <v>8.9564751521886699E-5</v>
      </c>
    </row>
    <row r="537" spans="1:10" x14ac:dyDescent="0.2">
      <c r="A537" s="212">
        <f>Données!A538</f>
        <v>44251</v>
      </c>
      <c r="B537" s="197">
        <f>Données!B538/Données!B537-1</f>
        <v>-5.1493740259000997E-4</v>
      </c>
      <c r="C537" s="197">
        <f>Données!C538/Données!C537-1</f>
        <v>3.2575289468539381E-4</v>
      </c>
      <c r="D537" s="197">
        <f>Données!D538/Données!D537-1</f>
        <v>1.6199356497148543E-4</v>
      </c>
      <c r="E537" s="197">
        <f>Données!E538/Données!E537-1</f>
        <v>-9.3396649442056834E-4</v>
      </c>
      <c r="F537" s="197">
        <f>Données!F538/Données!F537-1</f>
        <v>-9.3396672351409027E-4</v>
      </c>
      <c r="H537" s="197">
        <f t="shared" si="24"/>
        <v>4.1902909183055836E-4</v>
      </c>
      <c r="I537" s="197">
        <f t="shared" si="25"/>
        <v>1.2597196181994841E-3</v>
      </c>
      <c r="J537" s="197">
        <f t="shared" si="26"/>
        <v>1.0959602884855757E-3</v>
      </c>
    </row>
    <row r="538" spans="1:10" x14ac:dyDescent="0.2">
      <c r="A538" s="212">
        <f>Données!A539</f>
        <v>44252</v>
      </c>
      <c r="B538" s="197">
        <f>Données!B539/Données!B538-1</f>
        <v>-1.021112591888107E-2</v>
      </c>
      <c r="C538" s="197">
        <f>Données!C539/Données!C538-1</f>
        <v>-1.1154961717645406E-2</v>
      </c>
      <c r="D538" s="197">
        <f>Données!D539/Données!D538-1</f>
        <v>-1.0971234863000778E-2</v>
      </c>
      <c r="E538" s="197">
        <f>Données!E539/Données!E538-1</f>
        <v>-7.9847238566761458E-3</v>
      </c>
      <c r="F538" s="197">
        <f>Données!F539/Données!F538-1</f>
        <v>-7.9847241067527719E-3</v>
      </c>
      <c r="H538" s="197">
        <f t="shared" si="24"/>
        <v>-2.2264020622049241E-3</v>
      </c>
      <c r="I538" s="197">
        <f t="shared" si="25"/>
        <v>-3.1702376108926345E-3</v>
      </c>
      <c r="J538" s="197">
        <f t="shared" si="26"/>
        <v>-2.9865107562480064E-3</v>
      </c>
    </row>
    <row r="539" spans="1:10" x14ac:dyDescent="0.2">
      <c r="A539" s="212">
        <f>Données!A540</f>
        <v>44253</v>
      </c>
      <c r="B539" s="197">
        <f>Données!B540/Données!B539-1</f>
        <v>3.8349989956010244E-3</v>
      </c>
      <c r="C539" s="197">
        <f>Données!C540/Données!C539-1</f>
        <v>4.5356585727389653E-3</v>
      </c>
      <c r="D539" s="197">
        <f>Données!D540/Données!D539-1</f>
        <v>4.399163553747254E-3</v>
      </c>
      <c r="E539" s="197">
        <f>Données!E540/Données!E539-1</f>
        <v>5.4864430704248957E-3</v>
      </c>
      <c r="F539" s="197">
        <f>Données!F540/Données!F539-1</f>
        <v>5.4864430358170235E-3</v>
      </c>
      <c r="H539" s="197">
        <f t="shared" si="24"/>
        <v>-1.6514440748238712E-3</v>
      </c>
      <c r="I539" s="197">
        <f t="shared" si="25"/>
        <v>-9.507844630780582E-4</v>
      </c>
      <c r="J539" s="197">
        <f t="shared" si="26"/>
        <v>-1.0872794820697695E-3</v>
      </c>
    </row>
    <row r="540" spans="1:10" x14ac:dyDescent="0.2">
      <c r="A540" s="212">
        <f>Données!A541</f>
        <v>44256</v>
      </c>
      <c r="B540" s="197">
        <f>Données!B541/Données!B540-1</f>
        <v>1.1105543013915087E-2</v>
      </c>
      <c r="C540" s="197">
        <f>Données!C541/Données!C540-1</f>
        <v>9.8537332578583214E-3</v>
      </c>
      <c r="D540" s="197">
        <f>Données!D541/Données!D540-1</f>
        <v>1.0097460753699661E-2</v>
      </c>
      <c r="E540" s="197">
        <f>Données!E541/Données!E540-1</f>
        <v>8.1220374256780747E-3</v>
      </c>
      <c r="F540" s="197">
        <f>Données!F541/Données!F540-1</f>
        <v>8.1220372823342935E-3</v>
      </c>
      <c r="H540" s="197">
        <f t="shared" si="24"/>
        <v>2.9835055882370121E-3</v>
      </c>
      <c r="I540" s="197">
        <f t="shared" si="25"/>
        <v>1.731695975524028E-3</v>
      </c>
      <c r="J540" s="197">
        <f t="shared" si="26"/>
        <v>1.9754234713653673E-3</v>
      </c>
    </row>
    <row r="541" spans="1:10" x14ac:dyDescent="0.2">
      <c r="A541" s="212">
        <f>Données!A542</f>
        <v>44257</v>
      </c>
      <c r="B541" s="197">
        <f>Données!B542/Données!B541-1</f>
        <v>-2.7232903320369983E-3</v>
      </c>
      <c r="C541" s="197">
        <f>Données!C542/Données!C541-1</f>
        <v>-3.0393171298933597E-3</v>
      </c>
      <c r="D541" s="197">
        <f>Données!D542/Données!D541-1</f>
        <v>-2.9777260864418675E-3</v>
      </c>
      <c r="E541" s="197">
        <f>Données!E542/Données!E541-1</f>
        <v>-1.6383015290931668E-3</v>
      </c>
      <c r="F541" s="197">
        <f>Données!F542/Données!F541-1</f>
        <v>-1.6383016981798004E-3</v>
      </c>
      <c r="H541" s="197">
        <f t="shared" si="24"/>
        <v>-1.0849888029438315E-3</v>
      </c>
      <c r="I541" s="197">
        <f t="shared" si="25"/>
        <v>-1.4010154317135592E-3</v>
      </c>
      <c r="J541" s="197">
        <f t="shared" si="26"/>
        <v>-1.3394243882620671E-3</v>
      </c>
    </row>
    <row r="542" spans="1:10" x14ac:dyDescent="0.2">
      <c r="A542" s="212">
        <f>Données!A543</f>
        <v>44258</v>
      </c>
      <c r="B542" s="197">
        <f>Données!B543/Données!B542-1</f>
        <v>-5.2439490115142595E-3</v>
      </c>
      <c r="C542" s="197">
        <f>Données!C543/Données!C542-1</f>
        <v>-5.1223339472492579E-3</v>
      </c>
      <c r="D542" s="197">
        <f>Données!D543/Données!D542-1</f>
        <v>-5.1460415727609954E-3</v>
      </c>
      <c r="E542" s="197">
        <f>Données!E543/Données!E542-1</f>
        <v>-4.6834434624059007E-3</v>
      </c>
      <c r="F542" s="197">
        <f>Données!F543/Données!F542-1</f>
        <v>-4.6834433978742984E-3</v>
      </c>
      <c r="H542" s="197">
        <f t="shared" si="24"/>
        <v>-5.6050554910835881E-4</v>
      </c>
      <c r="I542" s="197">
        <f t="shared" si="25"/>
        <v>-4.3889054937495953E-4</v>
      </c>
      <c r="J542" s="197">
        <f t="shared" si="26"/>
        <v>-4.6259817488669697E-4</v>
      </c>
    </row>
    <row r="543" spans="1:10" x14ac:dyDescent="0.2">
      <c r="A543" s="212">
        <f>Données!A544</f>
        <v>44259</v>
      </c>
      <c r="B543" s="197">
        <f>Données!B544/Données!B543-1</f>
        <v>-1.0246297426035889E-2</v>
      </c>
      <c r="C543" s="197">
        <f>Données!C544/Données!C543-1</f>
        <v>-9.206511735726286E-3</v>
      </c>
      <c r="D543" s="197">
        <f>Données!D544/Données!D543-1</f>
        <v>-9.4091914411359445E-3</v>
      </c>
      <c r="E543" s="197">
        <f>Données!E544/Données!E543-1</f>
        <v>-8.0762257533423254E-3</v>
      </c>
      <c r="F543" s="197">
        <f>Données!F544/Données!F543-1</f>
        <v>-8.0762259284863358E-3</v>
      </c>
      <c r="H543" s="197">
        <f t="shared" si="24"/>
        <v>-2.1700716726935632E-3</v>
      </c>
      <c r="I543" s="197">
        <f t="shared" si="25"/>
        <v>-1.1302858072399502E-3</v>
      </c>
      <c r="J543" s="197">
        <f t="shared" si="26"/>
        <v>-1.3329655126496087E-3</v>
      </c>
    </row>
    <row r="544" spans="1:10" x14ac:dyDescent="0.2">
      <c r="A544" s="212">
        <f>Données!A545</f>
        <v>44260</v>
      </c>
      <c r="B544" s="197">
        <f>Données!B545/Données!B544-1</f>
        <v>1.0770544856184561E-2</v>
      </c>
      <c r="C544" s="197">
        <f>Données!C545/Données!C544-1</f>
        <v>9.0803329055724191E-3</v>
      </c>
      <c r="D544" s="197">
        <f>Données!D545/Données!D544-1</f>
        <v>9.4095176546700188E-3</v>
      </c>
      <c r="E544" s="197">
        <f>Données!E545/Données!E544-1</f>
        <v>6.4594800221173809E-3</v>
      </c>
      <c r="F544" s="197">
        <f>Données!F545/Données!F544-1</f>
        <v>6.459480569422249E-3</v>
      </c>
      <c r="H544" s="197">
        <f t="shared" si="24"/>
        <v>4.3110648340671798E-3</v>
      </c>
      <c r="I544" s="197">
        <f t="shared" si="25"/>
        <v>2.6208523361501701E-3</v>
      </c>
      <c r="J544" s="197">
        <f t="shared" si="26"/>
        <v>2.9500370852477698E-3</v>
      </c>
    </row>
    <row r="545" spans="1:10" x14ac:dyDescent="0.2">
      <c r="A545" s="212">
        <f>Données!A546</f>
        <v>44263</v>
      </c>
      <c r="B545" s="197">
        <f>Données!B546/Données!B545-1</f>
        <v>-5.5233481068193147E-3</v>
      </c>
      <c r="C545" s="197">
        <f>Données!C546/Données!C545-1</f>
        <v>-4.5704044359088369E-3</v>
      </c>
      <c r="D545" s="197">
        <f>Données!D546/Données!D545-1</f>
        <v>-4.7562496037476532E-3</v>
      </c>
      <c r="E545" s="197">
        <f>Données!E546/Données!E545-1</f>
        <v>-3.1279748824630804E-3</v>
      </c>
      <c r="F545" s="197">
        <f>Données!F546/Données!F545-1</f>
        <v>-3.1279746915705564E-3</v>
      </c>
      <c r="H545" s="197">
        <f t="shared" si="24"/>
        <v>-2.3953732243562342E-3</v>
      </c>
      <c r="I545" s="197">
        <f t="shared" si="25"/>
        <v>-1.4424297443382805E-3</v>
      </c>
      <c r="J545" s="197">
        <f t="shared" si="26"/>
        <v>-1.6282749121770967E-3</v>
      </c>
    </row>
    <row r="546" spans="1:10" x14ac:dyDescent="0.2">
      <c r="A546" s="212">
        <f>Données!A547</f>
        <v>44264</v>
      </c>
      <c r="B546" s="197">
        <f>Données!B547/Données!B546-1</f>
        <v>8.1062955470407871E-3</v>
      </c>
      <c r="C546" s="197">
        <f>Données!C547/Données!C546-1</f>
        <v>6.5942279737143394E-3</v>
      </c>
      <c r="D546" s="197">
        <f>Données!D547/Données!D546-1</f>
        <v>6.8888875052302012E-3</v>
      </c>
      <c r="E546" s="197">
        <f>Données!E547/Données!E546-1</f>
        <v>6.1241131870166665E-3</v>
      </c>
      <c r="F546" s="197">
        <f>Données!F547/Données!F546-1</f>
        <v>6.1241135522553947E-3</v>
      </c>
      <c r="H546" s="197">
        <f t="shared" si="24"/>
        <v>1.9821823600241206E-3</v>
      </c>
      <c r="I546" s="197">
        <f t="shared" si="25"/>
        <v>4.7011442145894478E-4</v>
      </c>
      <c r="J546" s="197">
        <f t="shared" si="26"/>
        <v>7.6477395297480655E-4</v>
      </c>
    </row>
    <row r="547" spans="1:10" x14ac:dyDescent="0.2">
      <c r="A547" s="212">
        <f>Données!A548</f>
        <v>44265</v>
      </c>
      <c r="B547" s="197">
        <f>Données!B548/Données!B547-1</f>
        <v>3.2334694847737655E-3</v>
      </c>
      <c r="C547" s="197">
        <f>Données!C548/Données!C547-1</f>
        <v>3.1727049444194577E-3</v>
      </c>
      <c r="D547" s="197">
        <f>Données!D548/Données!D547-1</f>
        <v>3.1845605227565077E-3</v>
      </c>
      <c r="E547" s="197">
        <f>Données!E548/Données!E547-1</f>
        <v>3.6480451350737741E-3</v>
      </c>
      <c r="F547" s="197">
        <f>Données!F548/Données!F547-1</f>
        <v>3.6480445643556347E-3</v>
      </c>
      <c r="H547" s="197">
        <f t="shared" si="24"/>
        <v>-4.1457565030000865E-4</v>
      </c>
      <c r="I547" s="197">
        <f t="shared" si="25"/>
        <v>-4.7533961993617702E-4</v>
      </c>
      <c r="J547" s="197">
        <f t="shared" si="26"/>
        <v>-4.6348404159912704E-4</v>
      </c>
    </row>
    <row r="548" spans="1:10" x14ac:dyDescent="0.2">
      <c r="A548" s="212">
        <f>Données!A549</f>
        <v>44266</v>
      </c>
      <c r="B548" s="197">
        <f>Données!B549/Données!B548-1</f>
        <v>2.6206035329185973E-3</v>
      </c>
      <c r="C548" s="197">
        <f>Données!C549/Données!C548-1</f>
        <v>2.0681649267633162E-3</v>
      </c>
      <c r="D548" s="197">
        <f>Données!D549/Données!D548-1</f>
        <v>2.175955573911148E-3</v>
      </c>
      <c r="E548" s="197">
        <f>Données!E549/Données!E548-1</f>
        <v>-2.2396932631651989E-4</v>
      </c>
      <c r="F548" s="197">
        <f>Données!F549/Données!F548-1</f>
        <v>-2.2396994161311135E-4</v>
      </c>
      <c r="H548" s="197">
        <f t="shared" si="24"/>
        <v>2.8445728592351172E-3</v>
      </c>
      <c r="I548" s="197">
        <f t="shared" si="25"/>
        <v>2.2921348683764275E-3</v>
      </c>
      <c r="J548" s="197">
        <f t="shared" si="26"/>
        <v>2.3999255155242594E-3</v>
      </c>
    </row>
    <row r="549" spans="1:10" x14ac:dyDescent="0.2">
      <c r="A549" s="212">
        <f>Données!A550</f>
        <v>44267</v>
      </c>
      <c r="B549" s="197">
        <f>Données!B550/Données!B549-1</f>
        <v>-6.5919104661922301E-3</v>
      </c>
      <c r="C549" s="197">
        <f>Données!C550/Données!C549-1</f>
        <v>-5.9136919095164053E-3</v>
      </c>
      <c r="D549" s="197">
        <f>Données!D550/Données!D549-1</f>
        <v>-6.0460826594497252E-3</v>
      </c>
      <c r="E549" s="197">
        <f>Données!E550/Données!E549-1</f>
        <v>-6.6350883647069425E-3</v>
      </c>
      <c r="F549" s="197">
        <f>Données!F550/Données!F549-1</f>
        <v>-6.6350883249564063E-3</v>
      </c>
      <c r="H549" s="197">
        <f t="shared" si="24"/>
        <v>4.3177898514712432E-5</v>
      </c>
      <c r="I549" s="197">
        <f t="shared" si="25"/>
        <v>7.2139641544000099E-4</v>
      </c>
      <c r="J549" s="197">
        <f t="shared" si="26"/>
        <v>5.890056655066811E-4</v>
      </c>
    </row>
    <row r="550" spans="1:10" x14ac:dyDescent="0.2">
      <c r="A550" s="212">
        <f>Données!A551</f>
        <v>44270</v>
      </c>
      <c r="B550" s="197">
        <f>Données!B551/Données!B550-1</f>
        <v>3.0066983456789043E-3</v>
      </c>
      <c r="C550" s="197">
        <f>Données!C551/Données!C550-1</f>
        <v>2.4241894435284017E-3</v>
      </c>
      <c r="D550" s="197">
        <f>Données!D551/Données!D550-1</f>
        <v>2.5378344711544099E-3</v>
      </c>
      <c r="E550" s="197">
        <f>Données!E551/Données!E550-1</f>
        <v>2.0898240247835265E-3</v>
      </c>
      <c r="F550" s="197">
        <f>Données!F551/Données!F550-1</f>
        <v>2.0898243275562223E-3</v>
      </c>
      <c r="H550" s="197">
        <f t="shared" si="24"/>
        <v>9.1687432089537779E-4</v>
      </c>
      <c r="I550" s="197">
        <f t="shared" si="25"/>
        <v>3.3436511597217944E-4</v>
      </c>
      <c r="J550" s="197">
        <f t="shared" si="26"/>
        <v>4.4801014359818758E-4</v>
      </c>
    </row>
    <row r="551" spans="1:10" x14ac:dyDescent="0.2">
      <c r="A551" s="212">
        <f>Données!A552</f>
        <v>44271</v>
      </c>
      <c r="B551" s="197">
        <f>Données!B552/Données!B551-1</f>
        <v>-2.1459586692300636E-3</v>
      </c>
      <c r="C551" s="197">
        <f>Données!C552/Données!C551-1</f>
        <v>-2.2214450297984856E-3</v>
      </c>
      <c r="D551" s="197">
        <f>Données!D552/Données!D551-1</f>
        <v>-2.2067108676742109E-3</v>
      </c>
      <c r="E551" s="197">
        <f>Données!E552/Données!E551-1</f>
        <v>-2.2869271821732706E-3</v>
      </c>
      <c r="F551" s="197">
        <f>Données!F552/Données!F551-1</f>
        <v>-2.2869271799875746E-3</v>
      </c>
      <c r="H551" s="197">
        <f t="shared" si="24"/>
        <v>1.40968512943207E-4</v>
      </c>
      <c r="I551" s="197">
        <f t="shared" si="25"/>
        <v>6.5482150189088983E-5</v>
      </c>
      <c r="J551" s="197">
        <f t="shared" si="26"/>
        <v>8.021631231336368E-5</v>
      </c>
    </row>
    <row r="552" spans="1:10" x14ac:dyDescent="0.2">
      <c r="A552" s="212">
        <f>Données!A553</f>
        <v>44272</v>
      </c>
      <c r="B552" s="197">
        <f>Données!B553/Données!B552-1</f>
        <v>3.3084723034626506E-4</v>
      </c>
      <c r="C552" s="197">
        <f>Données!C553/Données!C552-1</f>
        <v>1.0760958876576687E-4</v>
      </c>
      <c r="D552" s="197">
        <f>Données!D553/Données!D552-1</f>
        <v>1.5118536749136879E-4</v>
      </c>
      <c r="E552" s="197">
        <f>Données!E553/Données!E552-1</f>
        <v>-4.3004740306351597E-4</v>
      </c>
      <c r="F552" s="197">
        <f>Données!F553/Données!F552-1</f>
        <v>-4.3004740891505744E-4</v>
      </c>
      <c r="H552" s="197">
        <f t="shared" si="24"/>
        <v>7.6089463340978103E-4</v>
      </c>
      <c r="I552" s="197">
        <f t="shared" si="25"/>
        <v>5.3765699768082431E-4</v>
      </c>
      <c r="J552" s="197">
        <f t="shared" si="26"/>
        <v>5.8123277640642623E-4</v>
      </c>
    </row>
    <row r="553" spans="1:10" x14ac:dyDescent="0.2">
      <c r="A553" s="212">
        <f>Données!A554</f>
        <v>44273</v>
      </c>
      <c r="B553" s="197">
        <f>Données!B554/Données!B553-1</f>
        <v>-4.5766040831095589E-3</v>
      </c>
      <c r="C553" s="197">
        <f>Données!C554/Données!C553-1</f>
        <v>-3.8966126558609426E-3</v>
      </c>
      <c r="D553" s="197">
        <f>Données!D554/Données!D553-1</f>
        <v>-4.0293701972267115E-3</v>
      </c>
      <c r="E553" s="197">
        <f>Données!E554/Données!E553-1</f>
        <v>-3.8354779924142379E-3</v>
      </c>
      <c r="F553" s="197">
        <f>Données!F554/Données!F553-1</f>
        <v>-3.8354782243222862E-3</v>
      </c>
      <c r="H553" s="197">
        <f t="shared" si="24"/>
        <v>-7.4112609069532098E-4</v>
      </c>
      <c r="I553" s="197">
        <f t="shared" si="25"/>
        <v>-6.1134431538656386E-5</v>
      </c>
      <c r="J553" s="197">
        <f t="shared" si="26"/>
        <v>-1.9389197290442528E-4</v>
      </c>
    </row>
    <row r="554" spans="1:10" x14ac:dyDescent="0.2">
      <c r="A554" s="212">
        <f>Données!A555</f>
        <v>44274</v>
      </c>
      <c r="B554" s="197">
        <f>Données!B555/Données!B554-1</f>
        <v>1.2993876307740848E-3</v>
      </c>
      <c r="C554" s="197">
        <f>Données!C555/Données!C554-1</f>
        <v>4.0553672001131247E-4</v>
      </c>
      <c r="D554" s="197">
        <f>Données!D555/Données!D554-1</f>
        <v>5.7995129234211795E-4</v>
      </c>
      <c r="E554" s="197">
        <f>Données!E555/Données!E554-1</f>
        <v>1.3755211111103893E-3</v>
      </c>
      <c r="F554" s="197">
        <f>Données!F555/Données!F554-1</f>
        <v>1.3755215965822742E-3</v>
      </c>
      <c r="H554" s="197">
        <f t="shared" si="24"/>
        <v>-7.6133480336304515E-5</v>
      </c>
      <c r="I554" s="197">
        <f t="shared" si="25"/>
        <v>-9.6998487657096177E-4</v>
      </c>
      <c r="J554" s="197">
        <f t="shared" si="26"/>
        <v>-7.9557030424015629E-4</v>
      </c>
    </row>
    <row r="555" spans="1:10" x14ac:dyDescent="0.2">
      <c r="A555" s="212">
        <f>Données!A556</f>
        <v>44277</v>
      </c>
      <c r="B555" s="197">
        <f>Données!B556/Données!B555-1</f>
        <v>2.996449505117571E-3</v>
      </c>
      <c r="C555" s="197">
        <f>Données!C556/Données!C555-1</f>
        <v>3.4084077695284432E-3</v>
      </c>
      <c r="D555" s="197">
        <f>Données!D556/Données!D555-1</f>
        <v>3.3279652676276861E-3</v>
      </c>
      <c r="E555" s="197">
        <f>Données!E556/Données!E555-1</f>
        <v>2.8767763578010364E-3</v>
      </c>
      <c r="F555" s="197">
        <f>Données!F556/Données!F555-1</f>
        <v>2.8767757928618298E-3</v>
      </c>
      <c r="H555" s="197">
        <f t="shared" si="24"/>
        <v>1.1967314731653467E-4</v>
      </c>
      <c r="I555" s="197">
        <f t="shared" si="25"/>
        <v>5.3163197666661333E-4</v>
      </c>
      <c r="J555" s="197">
        <f t="shared" si="26"/>
        <v>4.5118947476585625E-4</v>
      </c>
    </row>
    <row r="556" spans="1:10" x14ac:dyDescent="0.2">
      <c r="A556" s="212">
        <f>Données!A557</f>
        <v>44278</v>
      </c>
      <c r="B556" s="197">
        <f>Données!B557/Données!B556-1</f>
        <v>-2.4220671088379664E-3</v>
      </c>
      <c r="C556" s="197">
        <f>Données!C557/Données!C556-1</f>
        <v>-1.2295506578325899E-3</v>
      </c>
      <c r="D556" s="197">
        <f>Données!D557/Données!D556-1</f>
        <v>-1.4623330138688884E-3</v>
      </c>
      <c r="E556" s="197">
        <f>Données!E557/Données!E556-1</f>
        <v>1.7988177877215072E-4</v>
      </c>
      <c r="F556" s="197">
        <f>Données!F557/Données!F556-1</f>
        <v>1.7988244432043388E-4</v>
      </c>
      <c r="H556" s="197">
        <f t="shared" si="24"/>
        <v>-2.6019488876101171E-3</v>
      </c>
      <c r="I556" s="197">
        <f t="shared" si="25"/>
        <v>-1.4094331021530238E-3</v>
      </c>
      <c r="J556" s="197">
        <f t="shared" si="26"/>
        <v>-1.6422154581893222E-3</v>
      </c>
    </row>
    <row r="557" spans="1:10" x14ac:dyDescent="0.2">
      <c r="A557" s="212">
        <f>Données!A558</f>
        <v>44279</v>
      </c>
      <c r="B557" s="197">
        <f>Données!B558/Données!B557-1</f>
        <v>-3.42406807059914E-3</v>
      </c>
      <c r="C557" s="197">
        <f>Données!C558/Données!C557-1</f>
        <v>-1.191146935103693E-3</v>
      </c>
      <c r="D557" s="197">
        <f>Données!D558/Données!D557-1</f>
        <v>-1.6266016052678411E-3</v>
      </c>
      <c r="E557" s="197">
        <f>Données!E558/Données!E557-1</f>
        <v>-8.620693930171397E-4</v>
      </c>
      <c r="F557" s="197">
        <f>Données!F558/Données!F557-1</f>
        <v>-8.6206978406977441E-4</v>
      </c>
      <c r="H557" s="197">
        <f t="shared" si="24"/>
        <v>-2.5619986775820003E-3</v>
      </c>
      <c r="I557" s="197">
        <f t="shared" si="25"/>
        <v>-3.2907715103391855E-4</v>
      </c>
      <c r="J557" s="197">
        <f t="shared" si="26"/>
        <v>-7.6453182119806673E-4</v>
      </c>
    </row>
    <row r="558" spans="1:10" x14ac:dyDescent="0.2">
      <c r="A558" s="212">
        <f>Données!A559</f>
        <v>44280</v>
      </c>
      <c r="B558" s="197">
        <f>Données!B559/Données!B558-1</f>
        <v>3.3750832075878368E-3</v>
      </c>
      <c r="C558" s="197">
        <f>Données!C559/Données!C558-1</f>
        <v>2.3536985969643265E-3</v>
      </c>
      <c r="D558" s="197">
        <f>Données!D559/Données!D558-1</f>
        <v>2.5525259017908919E-3</v>
      </c>
      <c r="E558" s="197">
        <f>Données!E559/Données!E558-1</f>
        <v>1.9032591431416002E-3</v>
      </c>
      <c r="F558" s="197">
        <f>Données!F559/Données!F558-1</f>
        <v>1.9032594731669406E-3</v>
      </c>
      <c r="H558" s="197">
        <f t="shared" si="24"/>
        <v>1.4718240644462366E-3</v>
      </c>
      <c r="I558" s="197">
        <f t="shared" si="25"/>
        <v>4.5043912379738593E-4</v>
      </c>
      <c r="J558" s="197">
        <f t="shared" si="26"/>
        <v>6.4926642862395134E-4</v>
      </c>
    </row>
    <row r="559" spans="1:10" x14ac:dyDescent="0.2">
      <c r="A559" s="212">
        <f>Données!A560</f>
        <v>44281</v>
      </c>
      <c r="B559" s="197">
        <f>Données!B560/Données!B559-1</f>
        <v>5.9825547105512022E-3</v>
      </c>
      <c r="C559" s="197">
        <f>Données!C560/Données!C559-1</f>
        <v>4.2733600641633451E-3</v>
      </c>
      <c r="D559" s="197">
        <f>Données!D560/Données!D559-1</f>
        <v>4.6063520723487184E-3</v>
      </c>
      <c r="E559" s="197">
        <f>Données!E560/Données!E559-1</f>
        <v>2.547522363048671E-3</v>
      </c>
      <c r="F559" s="197">
        <f>Données!F560/Données!F559-1</f>
        <v>2.5475227789435451E-3</v>
      </c>
      <c r="H559" s="197">
        <f t="shared" si="24"/>
        <v>3.4350323475025313E-3</v>
      </c>
      <c r="I559" s="197">
        <f t="shared" si="25"/>
        <v>1.7258372852198001E-3</v>
      </c>
      <c r="J559" s="197">
        <f t="shared" si="26"/>
        <v>2.0588292934051733E-3</v>
      </c>
    </row>
    <row r="560" spans="1:10" x14ac:dyDescent="0.2">
      <c r="A560" s="212">
        <f>Données!A561</f>
        <v>44284</v>
      </c>
      <c r="B560" s="197">
        <f>Données!B561/Données!B560-1</f>
        <v>-2.2896239392820039E-3</v>
      </c>
      <c r="C560" s="197">
        <f>Données!C561/Données!C560-1</f>
        <v>-2.0522143333627785E-3</v>
      </c>
      <c r="D560" s="197">
        <f>Données!D561/Données!D560-1</f>
        <v>-2.0985305195629911E-3</v>
      </c>
      <c r="E560" s="197">
        <f>Données!E561/Données!E560-1</f>
        <v>-2.1858007894290932E-3</v>
      </c>
      <c r="F560" s="197">
        <f>Données!F561/Données!F560-1</f>
        <v>-2.1858012867703724E-3</v>
      </c>
      <c r="H560" s="197">
        <f t="shared" si="24"/>
        <v>-1.0382314985291075E-4</v>
      </c>
      <c r="I560" s="197">
        <f t="shared" si="25"/>
        <v>1.3358695340759397E-4</v>
      </c>
      <c r="J560" s="197">
        <f t="shared" si="26"/>
        <v>8.7270767207381361E-5</v>
      </c>
    </row>
    <row r="561" spans="1:10" x14ac:dyDescent="0.2">
      <c r="A561" s="212">
        <f>Données!A562</f>
        <v>44285</v>
      </c>
      <c r="B561" s="197">
        <f>Données!B562/Données!B561-1</f>
        <v>1.2607659398100601E-3</v>
      </c>
      <c r="C561" s="197">
        <f>Données!C562/Données!C561-1</f>
        <v>1.1022981376902496E-3</v>
      </c>
      <c r="D561" s="197">
        <f>Données!D562/Données!D561-1</f>
        <v>1.1332076052459339E-3</v>
      </c>
      <c r="E561" s="197">
        <f>Données!E562/Données!E561-1</f>
        <v>8.2398464928679083E-4</v>
      </c>
      <c r="F561" s="197">
        <f>Données!F562/Données!F561-1</f>
        <v>8.2398414627471439E-4</v>
      </c>
      <c r="H561" s="197">
        <f t="shared" si="24"/>
        <v>4.3678129052326931E-4</v>
      </c>
      <c r="I561" s="197">
        <f t="shared" si="25"/>
        <v>2.7831399141553526E-4</v>
      </c>
      <c r="J561" s="197">
        <f t="shared" si="26"/>
        <v>3.092234589712195E-4</v>
      </c>
    </row>
    <row r="562" spans="1:10" x14ac:dyDescent="0.2">
      <c r="A562" s="212">
        <f>Données!A563</f>
        <v>44286</v>
      </c>
      <c r="B562" s="197">
        <f>Données!B563/Données!B562-1</f>
        <v>2.7662461499211588E-4</v>
      </c>
      <c r="C562" s="197">
        <f>Données!C563/Données!C562-1</f>
        <v>5.2744980776120443E-4</v>
      </c>
      <c r="D562" s="197">
        <f>Données!D563/Données!D562-1</f>
        <v>4.7851963336231762E-4</v>
      </c>
      <c r="E562" s="197">
        <f>Données!E563/Données!E562-1</f>
        <v>1.1436695548252551E-3</v>
      </c>
      <c r="F562" s="197">
        <f>Données!F563/Données!F562-1</f>
        <v>1.1436700994413851E-3</v>
      </c>
      <c r="H562" s="197">
        <f t="shared" si="24"/>
        <v>-8.6704493983313924E-4</v>
      </c>
      <c r="I562" s="197">
        <f t="shared" si="25"/>
        <v>-6.1622029168018067E-4</v>
      </c>
      <c r="J562" s="197">
        <f t="shared" si="26"/>
        <v>-6.6515046607906747E-4</v>
      </c>
    </row>
    <row r="563" spans="1:10" x14ac:dyDescent="0.2">
      <c r="A563" s="212">
        <f>Données!A564</f>
        <v>44287</v>
      </c>
      <c r="B563" s="197">
        <f>Données!B564/Données!B563-1</f>
        <v>8.1716339750148581E-3</v>
      </c>
      <c r="C563" s="197">
        <f>Données!C564/Données!C563-1</f>
        <v>7.2517190055183534E-3</v>
      </c>
      <c r="D563" s="197">
        <f>Données!D564/Données!D563-1</f>
        <v>7.4311383163974121E-3</v>
      </c>
      <c r="E563" s="197">
        <f>Données!E564/Données!E563-1</f>
        <v>6.3490962945180751E-3</v>
      </c>
      <c r="F563" s="197">
        <f>Données!F564/Données!F563-1</f>
        <v>6.349096036376789E-3</v>
      </c>
      <c r="H563" s="197">
        <f t="shared" si="24"/>
        <v>1.822537680496783E-3</v>
      </c>
      <c r="I563" s="197">
        <f t="shared" si="25"/>
        <v>9.0262296914156437E-4</v>
      </c>
      <c r="J563" s="197">
        <f t="shared" si="26"/>
        <v>1.0820422800206231E-3</v>
      </c>
    </row>
    <row r="564" spans="1:10" x14ac:dyDescent="0.2">
      <c r="A564" s="212">
        <f>Données!A565</f>
        <v>44291</v>
      </c>
      <c r="B564" s="197">
        <f>Données!B565/Données!B564-1</f>
        <v>3.1584260536285935E-3</v>
      </c>
      <c r="C564" s="197">
        <f>Données!C565/Données!C564-1</f>
        <v>2.1552425023181332E-3</v>
      </c>
      <c r="D564" s="197">
        <f>Données!D565/Données!D564-1</f>
        <v>2.3510464870213355E-3</v>
      </c>
      <c r="E564" s="197">
        <f>Données!E565/Données!E564-1</f>
        <v>9.1876750908936877E-4</v>
      </c>
      <c r="F564" s="197">
        <f>Données!F565/Données!F564-1</f>
        <v>9.1876788818501254E-4</v>
      </c>
      <c r="H564" s="197">
        <f t="shared" si="24"/>
        <v>2.2396585445392247E-3</v>
      </c>
      <c r="I564" s="197">
        <f t="shared" si="25"/>
        <v>1.2364746141331207E-3</v>
      </c>
      <c r="J564" s="197">
        <f t="shared" si="26"/>
        <v>1.4322785988363229E-3</v>
      </c>
    </row>
    <row r="565" spans="1:10" x14ac:dyDescent="0.2">
      <c r="A565" s="212">
        <f>Données!A566</f>
        <v>44292</v>
      </c>
      <c r="B565" s="197">
        <f>Données!B566/Données!B565-1</f>
        <v>3.2107495691133803E-3</v>
      </c>
      <c r="C565" s="197">
        <f>Données!C566/Données!C565-1</f>
        <v>3.7742933965703163E-3</v>
      </c>
      <c r="D565" s="197">
        <f>Données!D566/Données!D565-1</f>
        <v>3.6642109298787862E-3</v>
      </c>
      <c r="E565" s="197">
        <f>Données!E566/Données!E565-1</f>
        <v>3.4633393083454145E-3</v>
      </c>
      <c r="F565" s="197">
        <f>Données!F566/Données!F565-1</f>
        <v>3.4633384895836894E-3</v>
      </c>
      <c r="H565" s="197">
        <f t="shared" si="24"/>
        <v>-2.525897392320342E-4</v>
      </c>
      <c r="I565" s="197">
        <f t="shared" si="25"/>
        <v>3.1095490698662687E-4</v>
      </c>
      <c r="J565" s="197">
        <f t="shared" si="26"/>
        <v>2.0087244029509677E-4</v>
      </c>
    </row>
    <row r="566" spans="1:10" x14ac:dyDescent="0.2">
      <c r="A566" s="212">
        <f>Données!A567</f>
        <v>44293</v>
      </c>
      <c r="B566" s="197">
        <f>Données!B567/Données!B566-1</f>
        <v>1.9127148812474459E-3</v>
      </c>
      <c r="C566" s="197">
        <f>Données!C567/Données!C566-1</f>
        <v>7.677045782832348E-4</v>
      </c>
      <c r="D566" s="197">
        <f>Données!D567/Données!D566-1</f>
        <v>9.9126925428882906E-4</v>
      </c>
      <c r="E566" s="197">
        <f>Données!E567/Données!E566-1</f>
        <v>1.2948972078536958E-3</v>
      </c>
      <c r="F566" s="197">
        <f>Données!F567/Données!F566-1</f>
        <v>1.2948973887347837E-3</v>
      </c>
      <c r="H566" s="197">
        <f t="shared" si="24"/>
        <v>6.1781767339375016E-4</v>
      </c>
      <c r="I566" s="197">
        <f t="shared" si="25"/>
        <v>-5.2719281045154887E-4</v>
      </c>
      <c r="J566" s="197">
        <f t="shared" si="26"/>
        <v>-3.036281344459546E-4</v>
      </c>
    </row>
    <row r="567" spans="1:10" x14ac:dyDescent="0.2">
      <c r="A567" s="212">
        <f>Données!A568</f>
        <v>44294</v>
      </c>
      <c r="B567" s="197">
        <f>Données!B568/Données!B567-1</f>
        <v>1.9316756039402527E-3</v>
      </c>
      <c r="C567" s="197">
        <f>Données!C568/Données!C567-1</f>
        <v>1.9102978069069909E-3</v>
      </c>
      <c r="D567" s="197">
        <f>Données!D568/Données!D567-1</f>
        <v>1.9144754696103217E-3</v>
      </c>
      <c r="E567" s="197">
        <f>Données!E568/Données!E567-1</f>
        <v>1.8515386444064585E-3</v>
      </c>
      <c r="F567" s="197">
        <f>Données!F568/Données!F567-1</f>
        <v>1.8515397189771132E-3</v>
      </c>
      <c r="H567" s="197">
        <f t="shared" si="24"/>
        <v>8.0136959533794183E-5</v>
      </c>
      <c r="I567" s="197">
        <f t="shared" si="25"/>
        <v>5.8758087929877689E-5</v>
      </c>
      <c r="J567" s="197">
        <f t="shared" si="26"/>
        <v>6.2935750633208443E-5</v>
      </c>
    </row>
    <row r="568" spans="1:10" x14ac:dyDescent="0.2">
      <c r="A568" s="212">
        <f>Données!A569</f>
        <v>44295</v>
      </c>
      <c r="B568" s="197">
        <f>Données!B569/Données!B568-1</f>
        <v>3.9106242311381934E-4</v>
      </c>
      <c r="C568" s="197">
        <f>Données!C569/Données!C568-1</f>
        <v>-1.1021090002905076E-4</v>
      </c>
      <c r="D568" s="197">
        <f>Données!D569/Données!D568-1</f>
        <v>-1.2244438354680476E-5</v>
      </c>
      <c r="E568" s="197">
        <f>Données!E569/Données!E568-1</f>
        <v>-6.9375694456752512E-5</v>
      </c>
      <c r="F568" s="197">
        <f>Données!F569/Données!F568-1</f>
        <v>-6.9376183103875277E-5</v>
      </c>
      <c r="H568" s="197">
        <f t="shared" si="24"/>
        <v>4.6043811757057185E-4</v>
      </c>
      <c r="I568" s="197">
        <f t="shared" si="25"/>
        <v>-4.0834716925175485E-5</v>
      </c>
      <c r="J568" s="197">
        <f t="shared" si="26"/>
        <v>5.7131744749194802E-5</v>
      </c>
    </row>
    <row r="569" spans="1:10" x14ac:dyDescent="0.2">
      <c r="A569" s="212">
        <f>Données!A570</f>
        <v>44298</v>
      </c>
      <c r="B569" s="197">
        <f>Données!B570/Données!B569-1</f>
        <v>-2.6789534706139762E-6</v>
      </c>
      <c r="C569" s="197">
        <f>Données!C570/Données!C569-1</f>
        <v>2.6276589537599371E-4</v>
      </c>
      <c r="D569" s="197">
        <f>Données!D570/Données!D569-1</f>
        <v>2.1086841881978735E-4</v>
      </c>
      <c r="E569" s="197">
        <f>Données!E570/Données!E569-1</f>
        <v>-8.1710833510961756E-4</v>
      </c>
      <c r="F569" s="197">
        <f>Données!F570/Données!F569-1</f>
        <v>-8.1710860267170116E-4</v>
      </c>
      <c r="H569" s="197">
        <f t="shared" si="24"/>
        <v>8.1442938163900358E-4</v>
      </c>
      <c r="I569" s="197">
        <f t="shared" si="25"/>
        <v>1.0798744980476949E-3</v>
      </c>
      <c r="J569" s="197">
        <f t="shared" si="26"/>
        <v>1.0279770214914885E-3</v>
      </c>
    </row>
    <row r="570" spans="1:10" x14ac:dyDescent="0.2">
      <c r="A570" s="212">
        <f>Données!A571</f>
        <v>44299</v>
      </c>
      <c r="B570" s="197">
        <f>Données!B571/Données!B570-1</f>
        <v>2.4693959126942389E-4</v>
      </c>
      <c r="C570" s="197">
        <f>Données!C571/Données!C570-1</f>
        <v>1.0712721452232898E-4</v>
      </c>
      <c r="D570" s="197">
        <f>Données!D571/Données!D570-1</f>
        <v>1.3445592630279002E-4</v>
      </c>
      <c r="E570" s="197">
        <f>Données!E571/Données!E570-1</f>
        <v>2.6352365078907702E-4</v>
      </c>
      <c r="F570" s="197">
        <f>Données!F571/Données!F570-1</f>
        <v>2.6352315868827247E-4</v>
      </c>
      <c r="H570" s="197">
        <f t="shared" si="24"/>
        <v>-1.6584059519653138E-5</v>
      </c>
      <c r="I570" s="197">
        <f t="shared" si="25"/>
        <v>-1.5639594416594349E-4</v>
      </c>
      <c r="J570" s="197">
        <f t="shared" si="26"/>
        <v>-1.2906723238548246E-4</v>
      </c>
    </row>
    <row r="571" spans="1:10" x14ac:dyDescent="0.2">
      <c r="A571" s="212">
        <f>Données!A572</f>
        <v>44300</v>
      </c>
      <c r="B571" s="197">
        <f>Données!B572/Données!B571-1</f>
        <v>-1.5616388744249532E-3</v>
      </c>
      <c r="C571" s="197">
        <f>Données!C572/Données!C571-1</f>
        <v>-1.3327222629578861E-3</v>
      </c>
      <c r="D571" s="197">
        <f>Données!D572/Données!D571-1</f>
        <v>-1.3774734714829817E-3</v>
      </c>
      <c r="E571" s="197">
        <f>Données!E572/Données!E571-1</f>
        <v>-1.3334382347752749E-3</v>
      </c>
      <c r="F571" s="197">
        <f>Données!F572/Données!F571-1</f>
        <v>-1.3334379851405176E-3</v>
      </c>
      <c r="H571" s="197">
        <f t="shared" si="24"/>
        <v>-2.2820063964967829E-4</v>
      </c>
      <c r="I571" s="197">
        <f t="shared" si="25"/>
        <v>7.1572218263149523E-7</v>
      </c>
      <c r="J571" s="197">
        <f t="shared" si="26"/>
        <v>-4.4035486342464125E-5</v>
      </c>
    </row>
    <row r="572" spans="1:10" x14ac:dyDescent="0.2">
      <c r="A572" s="212">
        <f>Données!A573</f>
        <v>44301</v>
      </c>
      <c r="B572" s="197">
        <f>Données!B573/Données!B572-1</f>
        <v>8.8547360276183262E-3</v>
      </c>
      <c r="C572" s="197">
        <f>Données!C573/Données!C572-1</f>
        <v>7.7091143735297241E-3</v>
      </c>
      <c r="D572" s="197">
        <f>Données!D573/Données!D572-1</f>
        <v>7.9330342223415951E-3</v>
      </c>
      <c r="E572" s="197">
        <f>Données!E573/Données!E572-1</f>
        <v>7.8835544453421669E-3</v>
      </c>
      <c r="F572" s="197">
        <f>Données!F573/Données!F572-1</f>
        <v>7.8835540809791826E-3</v>
      </c>
      <c r="H572" s="197">
        <f t="shared" si="24"/>
        <v>9.7118158227615936E-4</v>
      </c>
      <c r="I572" s="197">
        <f t="shared" si="25"/>
        <v>-1.7443970744945858E-4</v>
      </c>
      <c r="J572" s="197">
        <f t="shared" si="26"/>
        <v>4.9480141362412411E-5</v>
      </c>
    </row>
    <row r="573" spans="1:10" x14ac:dyDescent="0.2">
      <c r="A573" s="212">
        <f>Données!A574</f>
        <v>44302</v>
      </c>
      <c r="B573" s="197">
        <f>Données!B574/Données!B573-1</f>
        <v>-8.5934480953053782E-4</v>
      </c>
      <c r="C573" s="197">
        <f>Données!C574/Données!C573-1</f>
        <v>-1.7871829929257954E-3</v>
      </c>
      <c r="D573" s="197">
        <f>Données!D574/Données!D573-1</f>
        <v>-1.605663752088482E-3</v>
      </c>
      <c r="E573" s="197">
        <f>Données!E574/Données!E573-1</f>
        <v>-2.3707306788652849E-3</v>
      </c>
      <c r="F573" s="197">
        <f>Données!F574/Données!F573-1</f>
        <v>-2.3707306217145563E-3</v>
      </c>
      <c r="H573" s="197">
        <f t="shared" si="24"/>
        <v>1.5113858693347471E-3</v>
      </c>
      <c r="I573" s="197">
        <f t="shared" si="25"/>
        <v>5.8354762878876087E-4</v>
      </c>
      <c r="J573" s="197">
        <f t="shared" si="26"/>
        <v>7.6506686962607429E-4</v>
      </c>
    </row>
    <row r="574" spans="1:10" x14ac:dyDescent="0.2">
      <c r="A574" s="212">
        <f>Données!A575</f>
        <v>44305</v>
      </c>
      <c r="B574" s="197">
        <f>Données!B575/Données!B574-1</f>
        <v>-4.0621844607936497E-3</v>
      </c>
      <c r="C574" s="197">
        <f>Données!C575/Données!C574-1</f>
        <v>-3.4187309869634364E-3</v>
      </c>
      <c r="D574" s="197">
        <f>Données!D575/Données!D574-1</f>
        <v>-3.5447079040415996E-3</v>
      </c>
      <c r="E574" s="197">
        <f>Données!E575/Données!E574-1</f>
        <v>-3.1458328516900114E-3</v>
      </c>
      <c r="F574" s="197">
        <f>Données!F575/Données!F574-1</f>
        <v>-3.1458323498736451E-3</v>
      </c>
      <c r="H574" s="197">
        <f t="shared" si="24"/>
        <v>-9.1635160910363833E-4</v>
      </c>
      <c r="I574" s="197">
        <f t="shared" si="25"/>
        <v>-2.7289863708979123E-4</v>
      </c>
      <c r="J574" s="197">
        <f t="shared" si="26"/>
        <v>-3.988755541679545E-4</v>
      </c>
    </row>
    <row r="575" spans="1:10" x14ac:dyDescent="0.2">
      <c r="A575" s="212">
        <f>Données!A576</f>
        <v>44306</v>
      </c>
      <c r="B575" s="197">
        <f>Données!B576/Données!B575-1</f>
        <v>-3.0897431590313218E-3</v>
      </c>
      <c r="C575" s="197">
        <f>Données!C576/Données!C575-1</f>
        <v>-1.7845347815610424E-3</v>
      </c>
      <c r="D575" s="197">
        <f>Données!D576/Données!D575-1</f>
        <v>-2.0399394107485369E-3</v>
      </c>
      <c r="E575" s="197">
        <f>Données!E576/Données!E575-1</f>
        <v>-1.787879612874077E-3</v>
      </c>
      <c r="F575" s="197">
        <f>Données!F576/Données!F575-1</f>
        <v>-1.7878799422378355E-3</v>
      </c>
      <c r="H575" s="197">
        <f t="shared" si="24"/>
        <v>-1.3018635461572448E-3</v>
      </c>
      <c r="I575" s="197">
        <f t="shared" si="25"/>
        <v>3.3451606767931352E-6</v>
      </c>
      <c r="J575" s="197">
        <f t="shared" si="26"/>
        <v>-2.5205946851070138E-4</v>
      </c>
    </row>
    <row r="576" spans="1:10" x14ac:dyDescent="0.2">
      <c r="A576" s="212">
        <f>Données!A577</f>
        <v>44307</v>
      </c>
      <c r="B576" s="197">
        <f>Données!B577/Données!B576-1</f>
        <v>7.7672757653135527E-4</v>
      </c>
      <c r="C576" s="197">
        <f>Données!C577/Données!C576-1</f>
        <v>5.9733715546572697E-4</v>
      </c>
      <c r="D576" s="197">
        <f>Données!D577/Données!D576-1</f>
        <v>6.3240321103386066E-4</v>
      </c>
      <c r="E576" s="197">
        <f>Données!E577/Données!E576-1</f>
        <v>1.4241793013214377E-4</v>
      </c>
      <c r="F576" s="197">
        <f>Données!F577/Données!F576-1</f>
        <v>1.4241813897242217E-4</v>
      </c>
      <c r="H576" s="197">
        <f t="shared" si="24"/>
        <v>6.343096463992115E-4</v>
      </c>
      <c r="I576" s="197">
        <f t="shared" si="25"/>
        <v>4.549190164933048E-4</v>
      </c>
      <c r="J576" s="197">
        <f t="shared" si="26"/>
        <v>4.8998507206143849E-4</v>
      </c>
    </row>
    <row r="577" spans="1:10" x14ac:dyDescent="0.2">
      <c r="A577" s="212">
        <f>Données!A578</f>
        <v>44308</v>
      </c>
      <c r="B577" s="197">
        <f>Données!B578/Données!B577-1</f>
        <v>-3.9384507555705328E-3</v>
      </c>
      <c r="C577" s="197">
        <f>Données!C578/Données!C577-1</f>
        <v>-2.9856646122040642E-3</v>
      </c>
      <c r="D577" s="197">
        <f>Données!D578/Données!D577-1</f>
        <v>-3.1719368303192441E-3</v>
      </c>
      <c r="E577" s="197">
        <f>Données!E578/Données!E577-1</f>
        <v>-2.4536733161114599E-3</v>
      </c>
      <c r="F577" s="197">
        <f>Données!F578/Données!F577-1</f>
        <v>-2.4536734190300225E-3</v>
      </c>
      <c r="H577" s="197">
        <f t="shared" si="24"/>
        <v>-1.4847774394590729E-3</v>
      </c>
      <c r="I577" s="197">
        <f t="shared" si="25"/>
        <v>-5.3199119317404175E-4</v>
      </c>
      <c r="J577" s="197">
        <f t="shared" si="26"/>
        <v>-7.1826341128922166E-4</v>
      </c>
    </row>
    <row r="578" spans="1:10" x14ac:dyDescent="0.2">
      <c r="A578" s="212">
        <f>Données!A579</f>
        <v>44309</v>
      </c>
      <c r="B578" s="197">
        <f>Données!B579/Données!B578-1</f>
        <v>4.3201804260049048E-3</v>
      </c>
      <c r="C578" s="197">
        <f>Données!C579/Données!C578-1</f>
        <v>3.2410478762028294E-3</v>
      </c>
      <c r="D578" s="197">
        <f>Données!D579/Données!D578-1</f>
        <v>3.4518600638437924E-3</v>
      </c>
      <c r="E578" s="197">
        <f>Données!E579/Données!E578-1</f>
        <v>2.5498018389722432E-3</v>
      </c>
      <c r="F578" s="197">
        <f>Données!F579/Données!F578-1</f>
        <v>2.549801991926115E-3</v>
      </c>
      <c r="H578" s="197">
        <f t="shared" si="24"/>
        <v>1.7703785870326616E-3</v>
      </c>
      <c r="I578" s="197">
        <f t="shared" si="25"/>
        <v>6.9124588427671441E-4</v>
      </c>
      <c r="J578" s="197">
        <f t="shared" si="26"/>
        <v>9.020580719176774E-4</v>
      </c>
    </row>
    <row r="579" spans="1:10" x14ac:dyDescent="0.2">
      <c r="A579" s="212">
        <f>Données!A580</f>
        <v>44312</v>
      </c>
      <c r="B579" s="197">
        <f>Données!B580/Données!B579-1</f>
        <v>-2.9624793163269825E-3</v>
      </c>
      <c r="C579" s="197">
        <f>Données!C580/Données!C579-1</f>
        <v>-2.4712794853978259E-3</v>
      </c>
      <c r="D579" s="197">
        <f>Données!D580/Données!D579-1</f>
        <v>-2.5673201271456669E-3</v>
      </c>
      <c r="E579" s="197">
        <f>Données!E580/Données!E579-1</f>
        <v>-3.3042061298363956E-3</v>
      </c>
      <c r="F579" s="197">
        <f>Données!F580/Données!F579-1</f>
        <v>-3.3042064968418217E-3</v>
      </c>
      <c r="H579" s="197">
        <f t="shared" ref="H579:H642" si="27">B579-E579</f>
        <v>3.4172681350941314E-4</v>
      </c>
      <c r="I579" s="197">
        <f t="shared" ref="I579:I642" si="28">C579-F579</f>
        <v>8.3292701144399572E-4</v>
      </c>
      <c r="J579" s="197">
        <f t="shared" ref="J579:J642" si="29">D579-F579</f>
        <v>7.3688636969615473E-4</v>
      </c>
    </row>
    <row r="580" spans="1:10" x14ac:dyDescent="0.2">
      <c r="A580" s="212">
        <f>Données!A581</f>
        <v>44313</v>
      </c>
      <c r="B580" s="197">
        <f>Données!B581/Données!B580-1</f>
        <v>-3.613000124553789E-4</v>
      </c>
      <c r="C580" s="197">
        <f>Données!C581/Données!C580-1</f>
        <v>-5.8282229280082198E-4</v>
      </c>
      <c r="D580" s="197">
        <f>Données!D581/Données!D580-1</f>
        <v>-5.3952739644358427E-4</v>
      </c>
      <c r="E580" s="197">
        <f>Données!E581/Données!E580-1</f>
        <v>-9.7699989997246384E-4</v>
      </c>
      <c r="F580" s="197">
        <f>Données!F581/Données!F580-1</f>
        <v>-9.7699989396560216E-4</v>
      </c>
      <c r="H580" s="197">
        <f t="shared" si="27"/>
        <v>6.1569988751708493E-4</v>
      </c>
      <c r="I580" s="197">
        <f t="shared" si="28"/>
        <v>3.9417760116478018E-4</v>
      </c>
      <c r="J580" s="197">
        <f t="shared" si="29"/>
        <v>4.3747249752201789E-4</v>
      </c>
    </row>
    <row r="581" spans="1:10" x14ac:dyDescent="0.2">
      <c r="A581" s="212">
        <f>Données!A582</f>
        <v>44314</v>
      </c>
      <c r="B581" s="197">
        <f>Données!B582/Données!B581-1</f>
        <v>1.0638985867454931E-3</v>
      </c>
      <c r="C581" s="197">
        <f>Données!C582/Données!C581-1</f>
        <v>5.2862405445108784E-4</v>
      </c>
      <c r="D581" s="197">
        <f>Données!D582/Données!D581-1</f>
        <v>6.3325950319681468E-4</v>
      </c>
      <c r="E581" s="197">
        <f>Données!E582/Données!E581-1</f>
        <v>1.3489823560874914E-3</v>
      </c>
      <c r="F581" s="197">
        <f>Données!F582/Données!F581-1</f>
        <v>1.3489821687735493E-3</v>
      </c>
      <c r="H581" s="197">
        <f t="shared" si="27"/>
        <v>-2.8508376934199831E-4</v>
      </c>
      <c r="I581" s="197">
        <f t="shared" si="28"/>
        <v>-8.2035811432246142E-4</v>
      </c>
      <c r="J581" s="197">
        <f t="shared" si="29"/>
        <v>-7.1572266557673458E-4</v>
      </c>
    </row>
    <row r="582" spans="1:10" x14ac:dyDescent="0.2">
      <c r="A582" s="212">
        <f>Données!A583</f>
        <v>44315</v>
      </c>
      <c r="B582" s="197">
        <f>Données!B583/Données!B582-1</f>
        <v>-1.1222692066253925E-3</v>
      </c>
      <c r="C582" s="197">
        <f>Données!C583/Données!C582-1</f>
        <v>-1.183853033962956E-3</v>
      </c>
      <c r="D582" s="197">
        <f>Données!D583/Données!D582-1</f>
        <v>-1.1718099722516362E-3</v>
      </c>
      <c r="E582" s="197">
        <f>Données!E583/Données!E582-1</f>
        <v>-7.5077151551594667E-4</v>
      </c>
      <c r="F582" s="197">
        <f>Données!F583/Données!F582-1</f>
        <v>-7.507707953730014E-4</v>
      </c>
      <c r="H582" s="197">
        <f t="shared" si="27"/>
        <v>-3.7149769110944586E-4</v>
      </c>
      <c r="I582" s="197">
        <f t="shared" si="28"/>
        <v>-4.3308223858995465E-4</v>
      </c>
      <c r="J582" s="197">
        <f t="shared" si="29"/>
        <v>-4.2103917687863479E-4</v>
      </c>
    </row>
    <row r="583" spans="1:10" x14ac:dyDescent="0.2">
      <c r="A583" s="212">
        <f>Données!A584</f>
        <v>44316</v>
      </c>
      <c r="B583" s="197">
        <f>Données!B584/Données!B583-1</f>
        <v>-4.3573916131515178E-3</v>
      </c>
      <c r="C583" s="197">
        <f>Données!C584/Données!C583-1</f>
        <v>-2.7473716072605736E-3</v>
      </c>
      <c r="D583" s="197">
        <f>Données!D584/Données!D583-1</f>
        <v>-3.0622485814396638E-3</v>
      </c>
      <c r="E583" s="197">
        <f>Données!E584/Données!E583-1</f>
        <v>-1.8504788199936728E-3</v>
      </c>
      <c r="F583" s="197">
        <f>Données!F584/Données!F583-1</f>
        <v>-1.8504787778487186E-3</v>
      </c>
      <c r="H583" s="197">
        <f t="shared" si="27"/>
        <v>-2.506912793157845E-3</v>
      </c>
      <c r="I583" s="197">
        <f t="shared" si="28"/>
        <v>-8.96892829411855E-4</v>
      </c>
      <c r="J583" s="197">
        <f t="shared" si="29"/>
        <v>-1.2117698035909452E-3</v>
      </c>
    </row>
    <row r="584" spans="1:10" x14ac:dyDescent="0.2">
      <c r="A584" s="212">
        <f>Données!A585</f>
        <v>44319</v>
      </c>
      <c r="B584" s="197">
        <f>Données!B585/Données!B584-1</f>
        <v>2.6527894189409817E-3</v>
      </c>
      <c r="C584" s="197">
        <f>Données!C585/Données!C584-1</f>
        <v>1.9501886006998426E-3</v>
      </c>
      <c r="D584" s="197">
        <f>Données!D585/Données!D584-1</f>
        <v>2.0874203418395076E-3</v>
      </c>
      <c r="E584" s="197">
        <f>Données!E585/Données!E584-1</f>
        <v>2.0341730844011252E-3</v>
      </c>
      <c r="F584" s="197">
        <f>Données!F585/Données!F584-1</f>
        <v>2.0341735993116838E-3</v>
      </c>
      <c r="H584" s="197">
        <f t="shared" si="27"/>
        <v>6.1861633453985654E-4</v>
      </c>
      <c r="I584" s="197">
        <f t="shared" si="28"/>
        <v>-8.3984998611841277E-5</v>
      </c>
      <c r="J584" s="197">
        <f t="shared" si="29"/>
        <v>5.3246742527823798E-5</v>
      </c>
    </row>
    <row r="585" spans="1:10" x14ac:dyDescent="0.2">
      <c r="A585" s="212">
        <f>Données!A586</f>
        <v>44320</v>
      </c>
      <c r="B585" s="197">
        <f>Données!B586/Données!B585-1</f>
        <v>-2.8698637256551196E-3</v>
      </c>
      <c r="C585" s="197">
        <f>Données!C586/Données!C585-1</f>
        <v>-2.3237333397018167E-3</v>
      </c>
      <c r="D585" s="197">
        <f>Données!D586/Données!D585-1</f>
        <v>-2.4304636272595159E-3</v>
      </c>
      <c r="E585" s="197">
        <f>Données!E586/Données!E585-1</f>
        <v>-1.8087379924021096E-3</v>
      </c>
      <c r="F585" s="197">
        <f>Données!F586/Données!F585-1</f>
        <v>-1.8087381911860989E-3</v>
      </c>
      <c r="H585" s="197">
        <f t="shared" si="27"/>
        <v>-1.06112573325301E-3</v>
      </c>
      <c r="I585" s="197">
        <f t="shared" si="28"/>
        <v>-5.1499514851571782E-4</v>
      </c>
      <c r="J585" s="197">
        <f t="shared" si="29"/>
        <v>-6.2172543607341701E-4</v>
      </c>
    </row>
    <row r="586" spans="1:10" x14ac:dyDescent="0.2">
      <c r="A586" s="212">
        <f>Données!A587</f>
        <v>44321</v>
      </c>
      <c r="B586" s="197">
        <f>Données!B587/Données!B586-1</f>
        <v>3.0071907518587349E-3</v>
      </c>
      <c r="C586" s="197">
        <f>Données!C587/Données!C586-1</f>
        <v>2.2224781822539619E-3</v>
      </c>
      <c r="D586" s="197">
        <f>Données!D587/Données!D586-1</f>
        <v>2.3757667855275333E-3</v>
      </c>
      <c r="E586" s="197">
        <f>Données!E587/Données!E586-1</f>
        <v>2.3392172252791887E-3</v>
      </c>
      <c r="F586" s="197">
        <f>Données!F587/Données!F586-1</f>
        <v>2.3392174980312319E-3</v>
      </c>
      <c r="H586" s="197">
        <f t="shared" si="27"/>
        <v>6.6797352657954612E-4</v>
      </c>
      <c r="I586" s="197">
        <f t="shared" si="28"/>
        <v>-1.1673931577727004E-4</v>
      </c>
      <c r="J586" s="197">
        <f t="shared" si="29"/>
        <v>3.6549287496301375E-5</v>
      </c>
    </row>
    <row r="587" spans="1:10" x14ac:dyDescent="0.2">
      <c r="A587" s="212">
        <f>Données!A588</f>
        <v>44322</v>
      </c>
      <c r="B587" s="197">
        <f>Données!B588/Données!B587-1</f>
        <v>-3.6575231205848713E-4</v>
      </c>
      <c r="C587" s="197">
        <f>Données!C588/Données!C587-1</f>
        <v>-3.0152817447892666E-4</v>
      </c>
      <c r="D587" s="197">
        <f>Données!D588/Données!D587-1</f>
        <v>-3.140817030704568E-4</v>
      </c>
      <c r="E587" s="197">
        <f>Données!E588/Données!E587-1</f>
        <v>1.3903104767165608E-4</v>
      </c>
      <c r="F587" s="197">
        <f>Données!F588/Données!F587-1</f>
        <v>1.3903011888216632E-4</v>
      </c>
      <c r="H587" s="197">
        <f t="shared" si="27"/>
        <v>-5.0478335973014321E-4</v>
      </c>
      <c r="I587" s="197">
        <f t="shared" si="28"/>
        <v>-4.4055829336109298E-4</v>
      </c>
      <c r="J587" s="197">
        <f t="shared" si="29"/>
        <v>-4.5311182195262312E-4</v>
      </c>
    </row>
    <row r="588" spans="1:10" x14ac:dyDescent="0.2">
      <c r="A588" s="212">
        <f>Données!A589</f>
        <v>44323</v>
      </c>
      <c r="B588" s="197">
        <f>Données!B589/Données!B588-1</f>
        <v>5.2649942283917728E-3</v>
      </c>
      <c r="C588" s="197">
        <f>Données!C589/Données!C588-1</f>
        <v>4.0451036383455374E-3</v>
      </c>
      <c r="D588" s="197">
        <f>Données!D589/Données!D588-1</f>
        <v>4.2835383898196522E-3</v>
      </c>
      <c r="E588" s="197">
        <f>Données!E589/Données!E588-1</f>
        <v>3.1503546901601176E-3</v>
      </c>
      <c r="F588" s="197">
        <f>Données!F589/Données!F588-1</f>
        <v>3.1503548675422266E-3</v>
      </c>
      <c r="H588" s="197">
        <f t="shared" si="27"/>
        <v>2.1146395382316552E-3</v>
      </c>
      <c r="I588" s="197">
        <f t="shared" si="28"/>
        <v>8.9474877080331083E-4</v>
      </c>
      <c r="J588" s="197">
        <f t="shared" si="29"/>
        <v>1.1331835222774256E-3</v>
      </c>
    </row>
    <row r="589" spans="1:10" x14ac:dyDescent="0.2">
      <c r="A589" s="212">
        <f>Données!A590</f>
        <v>44326</v>
      </c>
      <c r="B589" s="197">
        <f>Données!B590/Données!B589-1</f>
        <v>-7.292340364699279E-3</v>
      </c>
      <c r="C589" s="197">
        <f>Données!C590/Données!C589-1</f>
        <v>-6.5785367732146272E-3</v>
      </c>
      <c r="D589" s="197">
        <f>Données!D590/Données!D589-1</f>
        <v>-6.7181898217969493E-3</v>
      </c>
      <c r="E589" s="197">
        <f>Données!E590/Données!E589-1</f>
        <v>-4.8333843043096847E-3</v>
      </c>
      <c r="F589" s="197">
        <f>Données!F590/Données!F589-1</f>
        <v>-4.8333844803509773E-3</v>
      </c>
      <c r="H589" s="197">
        <f t="shared" si="27"/>
        <v>-2.4589560603895944E-3</v>
      </c>
      <c r="I589" s="197">
        <f t="shared" si="28"/>
        <v>-1.7451522928636498E-3</v>
      </c>
      <c r="J589" s="197">
        <f t="shared" si="29"/>
        <v>-1.884805341445972E-3</v>
      </c>
    </row>
    <row r="590" spans="1:10" x14ac:dyDescent="0.2">
      <c r="A590" s="212">
        <f>Données!A591</f>
        <v>44327</v>
      </c>
      <c r="B590" s="197">
        <f>Données!B591/Données!B590-1</f>
        <v>-6.4198044377697938E-3</v>
      </c>
      <c r="C590" s="197">
        <f>Données!C591/Données!C590-1</f>
        <v>-4.9595921097767004E-3</v>
      </c>
      <c r="D590" s="197">
        <f>Données!D591/Données!D590-1</f>
        <v>-5.2451138719763479E-3</v>
      </c>
      <c r="E590" s="197">
        <f>Données!E591/Données!E590-1</f>
        <v>-5.2997820773053039E-3</v>
      </c>
      <c r="F590" s="197">
        <f>Données!F591/Données!F590-1</f>
        <v>-5.2997811222570412E-3</v>
      </c>
      <c r="H590" s="197">
        <f t="shared" si="27"/>
        <v>-1.1200223604644899E-3</v>
      </c>
      <c r="I590" s="197">
        <f t="shared" si="28"/>
        <v>3.4018901248034084E-4</v>
      </c>
      <c r="J590" s="197">
        <f t="shared" si="29"/>
        <v>5.4667250280693302E-5</v>
      </c>
    </row>
    <row r="591" spans="1:10" x14ac:dyDescent="0.2">
      <c r="A591" s="212">
        <f>Données!A592</f>
        <v>44328</v>
      </c>
      <c r="B591" s="197">
        <f>Données!B592/Données!B591-1</f>
        <v>-1.0321502819279793E-2</v>
      </c>
      <c r="C591" s="197">
        <f>Données!C592/Données!C591-1</f>
        <v>-9.0545202744809483E-3</v>
      </c>
      <c r="D591" s="197">
        <f>Données!D592/Données!D591-1</f>
        <v>-9.3019657193726957E-3</v>
      </c>
      <c r="E591" s="197">
        <f>Données!E592/Données!E591-1</f>
        <v>-7.8701966681223867E-3</v>
      </c>
      <c r="F591" s="197">
        <f>Données!F592/Données!F591-1</f>
        <v>-7.8701972980202983E-3</v>
      </c>
      <c r="H591" s="197">
        <f t="shared" si="27"/>
        <v>-2.4513061511574064E-3</v>
      </c>
      <c r="I591" s="197">
        <f t="shared" si="28"/>
        <v>-1.18432297646065E-3</v>
      </c>
      <c r="J591" s="197">
        <f t="shared" si="29"/>
        <v>-1.4317684213523973E-3</v>
      </c>
    </row>
    <row r="592" spans="1:10" x14ac:dyDescent="0.2">
      <c r="A592" s="212">
        <f>Données!A593</f>
        <v>44329</v>
      </c>
      <c r="B592" s="197">
        <f>Données!B593/Données!B592-1</f>
        <v>6.6854110657883492E-3</v>
      </c>
      <c r="C592" s="197">
        <f>Données!C593/Données!C592-1</f>
        <v>5.4860712471351825E-3</v>
      </c>
      <c r="D592" s="197">
        <f>Données!D593/Données!D592-1</f>
        <v>5.7200651381810186E-3</v>
      </c>
      <c r="E592" s="197">
        <f>Données!E593/Données!E592-1</f>
        <v>5.2297934188283435E-3</v>
      </c>
      <c r="F592" s="197">
        <f>Données!F593/Données!F592-1</f>
        <v>5.2297931585780777E-3</v>
      </c>
      <c r="H592" s="197">
        <f t="shared" si="27"/>
        <v>1.4556176469600057E-3</v>
      </c>
      <c r="I592" s="197">
        <f t="shared" si="28"/>
        <v>2.5627808855710477E-4</v>
      </c>
      <c r="J592" s="197">
        <f t="shared" si="29"/>
        <v>4.9027197960294089E-4</v>
      </c>
    </row>
    <row r="593" spans="1:10" x14ac:dyDescent="0.2">
      <c r="A593" s="212">
        <f>Données!A594</f>
        <v>44330</v>
      </c>
      <c r="B593" s="197">
        <f>Données!B594/Données!B593-1</f>
        <v>8.1707935867991743E-3</v>
      </c>
      <c r="C593" s="197">
        <f>Données!C594/Données!C593-1</f>
        <v>6.7134458096893557E-3</v>
      </c>
      <c r="D593" s="197">
        <f>Données!D594/Données!D593-1</f>
        <v>6.9980505020004191E-3</v>
      </c>
      <c r="E593" s="197">
        <f>Données!E594/Données!E593-1</f>
        <v>5.0694060692975107E-3</v>
      </c>
      <c r="F593" s="197">
        <f>Données!F594/Données!F593-1</f>
        <v>5.0694069904353434E-3</v>
      </c>
      <c r="H593" s="197">
        <f t="shared" si="27"/>
        <v>3.1013875175016636E-3</v>
      </c>
      <c r="I593" s="197">
        <f t="shared" si="28"/>
        <v>1.6440388192540123E-3</v>
      </c>
      <c r="J593" s="197">
        <f t="shared" si="29"/>
        <v>1.9286435115650757E-3</v>
      </c>
    </row>
    <row r="594" spans="1:10" x14ac:dyDescent="0.2">
      <c r="A594" s="212">
        <f>Données!A595</f>
        <v>44333</v>
      </c>
      <c r="B594" s="197">
        <f>Données!B595/Données!B594-1</f>
        <v>-2.002837065530616E-3</v>
      </c>
      <c r="C594" s="197">
        <f>Données!C595/Données!C594-1</f>
        <v>-1.8500450250596989E-3</v>
      </c>
      <c r="D594" s="197">
        <f>Données!D595/Données!D594-1</f>
        <v>-1.8799190594112059E-3</v>
      </c>
      <c r="E594" s="197">
        <f>Données!E595/Données!E594-1</f>
        <v>-1.6831524568408085E-3</v>
      </c>
      <c r="F594" s="197">
        <f>Données!F595/Données!F594-1</f>
        <v>-1.6831526477282255E-3</v>
      </c>
      <c r="H594" s="197">
        <f t="shared" si="27"/>
        <v>-3.1968460868980753E-4</v>
      </c>
      <c r="I594" s="197">
        <f t="shared" si="28"/>
        <v>-1.6689237733147344E-4</v>
      </c>
      <c r="J594" s="197">
        <f t="shared" si="29"/>
        <v>-1.9676641168298037E-4</v>
      </c>
    </row>
    <row r="595" spans="1:10" x14ac:dyDescent="0.2">
      <c r="A595" s="212">
        <f>Données!A596</f>
        <v>44334</v>
      </c>
      <c r="B595" s="197">
        <f>Données!B596/Données!B595-1</f>
        <v>6.9008575671625216E-4</v>
      </c>
      <c r="C595" s="197">
        <f>Données!C596/Données!C595-1</f>
        <v>3.8161099107369978E-6</v>
      </c>
      <c r="D595" s="197">
        <f>Données!D596/Données!D595-1</f>
        <v>1.3797743407262253E-4</v>
      </c>
      <c r="E595" s="197">
        <f>Données!E596/Données!E595-1</f>
        <v>1.1148685624899901E-3</v>
      </c>
      <c r="F595" s="197">
        <f>Données!F596/Données!F595-1</f>
        <v>1.1148686277386854E-3</v>
      </c>
      <c r="H595" s="197">
        <f t="shared" si="27"/>
        <v>-4.2478280577373795E-4</v>
      </c>
      <c r="I595" s="197">
        <f t="shared" si="28"/>
        <v>-1.1110525178279484E-3</v>
      </c>
      <c r="J595" s="197">
        <f t="shared" si="29"/>
        <v>-9.7689119366606292E-4</v>
      </c>
    </row>
    <row r="596" spans="1:10" x14ac:dyDescent="0.2">
      <c r="A596" s="212">
        <f>Données!A597</f>
        <v>44335</v>
      </c>
      <c r="B596" s="197">
        <f>Données!B597/Données!B596-1</f>
        <v>-1.7840516444067589E-3</v>
      </c>
      <c r="C596" s="197">
        <f>Données!C597/Données!C596-1</f>
        <v>-1.0892257974769448E-3</v>
      </c>
      <c r="D596" s="197">
        <f>Données!D597/Données!D596-1</f>
        <v>-1.2251346503433513E-3</v>
      </c>
      <c r="E596" s="197">
        <f>Données!E597/Données!E596-1</f>
        <v>-1.3030820432998746E-3</v>
      </c>
      <c r="F596" s="197">
        <f>Données!F597/Données!F596-1</f>
        <v>-1.3030828564752905E-3</v>
      </c>
      <c r="H596" s="197">
        <f t="shared" si="27"/>
        <v>-4.8096960110688425E-4</v>
      </c>
      <c r="I596" s="197">
        <f t="shared" si="28"/>
        <v>2.1385705899834573E-4</v>
      </c>
      <c r="J596" s="197">
        <f t="shared" si="29"/>
        <v>7.7948206131939202E-5</v>
      </c>
    </row>
    <row r="597" spans="1:10" x14ac:dyDescent="0.2">
      <c r="A597" s="212">
        <f>Données!A598</f>
        <v>44336</v>
      </c>
      <c r="B597" s="197">
        <f>Données!B598/Données!B597-1</f>
        <v>4.9406714855630973E-3</v>
      </c>
      <c r="C597" s="197">
        <f>Données!C598/Données!C597-1</f>
        <v>3.9796578374480251E-3</v>
      </c>
      <c r="D597" s="197">
        <f>Données!D598/Données!D597-1</f>
        <v>4.1675277245079023E-3</v>
      </c>
      <c r="E597" s="197">
        <f>Données!E598/Données!E597-1</f>
        <v>3.8029077860988192E-3</v>
      </c>
      <c r="F597" s="197">
        <f>Données!F598/Données!F597-1</f>
        <v>3.8029079641643815E-3</v>
      </c>
      <c r="H597" s="197">
        <f t="shared" si="27"/>
        <v>1.1377636994642781E-3</v>
      </c>
      <c r="I597" s="197">
        <f t="shared" si="28"/>
        <v>1.7674987328364367E-4</v>
      </c>
      <c r="J597" s="197">
        <f t="shared" si="29"/>
        <v>3.6461976034352084E-4</v>
      </c>
    </row>
    <row r="598" spans="1:10" x14ac:dyDescent="0.2">
      <c r="A598" s="212">
        <f>Données!A599</f>
        <v>44337</v>
      </c>
      <c r="B598" s="197">
        <f>Données!B599/Données!B598-1</f>
        <v>-3.5076974911080194E-3</v>
      </c>
      <c r="C598" s="197">
        <f>Données!C599/Données!C598-1</f>
        <v>-2.9765240865501363E-3</v>
      </c>
      <c r="D598" s="197">
        <f>Données!D599/Données!D598-1</f>
        <v>-3.080442840502795E-3</v>
      </c>
      <c r="E598" s="197">
        <f>Données!E599/Données!E598-1</f>
        <v>-3.1538996854962864E-3</v>
      </c>
      <c r="F598" s="197">
        <f>Données!F599/Données!F598-1</f>
        <v>-3.153900022894951E-3</v>
      </c>
      <c r="H598" s="197">
        <f t="shared" si="27"/>
        <v>-3.5379780561173302E-4</v>
      </c>
      <c r="I598" s="197">
        <f t="shared" si="28"/>
        <v>1.7737593634481463E-4</v>
      </c>
      <c r="J598" s="197">
        <f t="shared" si="29"/>
        <v>7.3457182392155929E-5</v>
      </c>
    </row>
    <row r="599" spans="1:10" x14ac:dyDescent="0.2">
      <c r="A599" s="212">
        <f>Données!A600</f>
        <v>44341</v>
      </c>
      <c r="B599" s="197">
        <f>Données!B600/Données!B599-1</f>
        <v>6.9967757227724636E-3</v>
      </c>
      <c r="C599" s="197">
        <f>Données!C600/Données!C599-1</f>
        <v>6.1307901439431323E-3</v>
      </c>
      <c r="D599" s="197">
        <f>Données!D600/Données!D599-1</f>
        <v>6.3001400533408969E-3</v>
      </c>
      <c r="E599" s="197">
        <f>Données!E600/Données!E599-1</f>
        <v>6.5721883934957148E-3</v>
      </c>
      <c r="F599" s="197">
        <f>Données!F600/Données!F599-1</f>
        <v>6.5721886702718724E-3</v>
      </c>
      <c r="H599" s="197">
        <f t="shared" si="27"/>
        <v>4.245873292767488E-4</v>
      </c>
      <c r="I599" s="197">
        <f t="shared" si="28"/>
        <v>-4.413985263287401E-4</v>
      </c>
      <c r="J599" s="197">
        <f t="shared" si="29"/>
        <v>-2.7204861693097548E-4</v>
      </c>
    </row>
    <row r="600" spans="1:10" x14ac:dyDescent="0.2">
      <c r="A600" s="212">
        <f>Données!A601</f>
        <v>44342</v>
      </c>
      <c r="B600" s="197">
        <f>Données!B601/Données!B600-1</f>
        <v>5.0750441071538699E-3</v>
      </c>
      <c r="C600" s="197">
        <f>Données!C601/Données!C600-1</f>
        <v>4.3601588066768393E-3</v>
      </c>
      <c r="D600" s="197">
        <f>Données!D601/Données!D600-1</f>
        <v>4.5000565806734283E-3</v>
      </c>
      <c r="E600" s="197">
        <f>Données!E601/Données!E600-1</f>
        <v>3.2939976687815786E-3</v>
      </c>
      <c r="F600" s="197">
        <f>Données!F601/Données!F600-1</f>
        <v>3.2939974125125726E-3</v>
      </c>
      <c r="H600" s="197">
        <f t="shared" si="27"/>
        <v>1.7810464383722913E-3</v>
      </c>
      <c r="I600" s="197">
        <f t="shared" si="28"/>
        <v>1.0661613941642667E-3</v>
      </c>
      <c r="J600" s="197">
        <f t="shared" si="29"/>
        <v>1.2060591681608557E-3</v>
      </c>
    </row>
    <row r="601" spans="1:10" x14ac:dyDescent="0.2">
      <c r="A601" s="212">
        <f>Données!A602</f>
        <v>44343</v>
      </c>
      <c r="B601" s="197">
        <f>Données!B602/Données!B601-1</f>
        <v>-1.2882078338725123E-3</v>
      </c>
      <c r="C601" s="197">
        <f>Données!C602/Données!C601-1</f>
        <v>-1.3186758962003831E-3</v>
      </c>
      <c r="D601" s="197">
        <f>Données!D602/Données!D601-1</f>
        <v>-1.3127094983896859E-3</v>
      </c>
      <c r="E601" s="197">
        <f>Données!E602/Données!E601-1</f>
        <v>-1.1291305424900866E-3</v>
      </c>
      <c r="F601" s="197">
        <f>Données!F602/Données!F601-1</f>
        <v>-1.1291303739638936E-3</v>
      </c>
      <c r="H601" s="197">
        <f t="shared" si="27"/>
        <v>-1.5907729138242566E-4</v>
      </c>
      <c r="I601" s="197">
        <f t="shared" si="28"/>
        <v>-1.8954552223648946E-4</v>
      </c>
      <c r="J601" s="197">
        <f t="shared" si="29"/>
        <v>-1.8357912442579227E-4</v>
      </c>
    </row>
    <row r="602" spans="1:10" x14ac:dyDescent="0.2">
      <c r="A602" s="212">
        <f>Données!A603</f>
        <v>44344</v>
      </c>
      <c r="B602" s="197">
        <f>Données!B603/Données!B602-1</f>
        <v>5.453634549171138E-3</v>
      </c>
      <c r="C602" s="197">
        <f>Données!C603/Données!C602-1</f>
        <v>4.1134550867942821E-3</v>
      </c>
      <c r="D602" s="197">
        <f>Données!D603/Données!D602-1</f>
        <v>4.3758756381313546E-3</v>
      </c>
      <c r="E602" s="197">
        <f>Données!E603/Données!E602-1</f>
        <v>4.4100252065235601E-3</v>
      </c>
      <c r="F602" s="197">
        <f>Données!F603/Données!F602-1</f>
        <v>4.4100254638428371E-3</v>
      </c>
      <c r="H602" s="197">
        <f t="shared" si="27"/>
        <v>1.0436093426475779E-3</v>
      </c>
      <c r="I602" s="197">
        <f t="shared" si="28"/>
        <v>-2.9657037704855505E-4</v>
      </c>
      <c r="J602" s="197">
        <f t="shared" si="29"/>
        <v>-3.4149825711482507E-5</v>
      </c>
    </row>
    <row r="603" spans="1:10" x14ac:dyDescent="0.2">
      <c r="A603" s="212">
        <f>Données!A604</f>
        <v>44347</v>
      </c>
      <c r="B603" s="197">
        <f>Données!B604/Données!B603-1</f>
        <v>-2.1629238562369535E-3</v>
      </c>
      <c r="C603" s="197">
        <f>Données!C604/Données!C603-1</f>
        <v>-1.6956576827058534E-3</v>
      </c>
      <c r="D603" s="197">
        <f>Données!D604/Données!D603-1</f>
        <v>-1.7872514715269183E-3</v>
      </c>
      <c r="E603" s="197">
        <f>Données!E604/Données!E603-1</f>
        <v>-1.0680500438443596E-3</v>
      </c>
      <c r="F603" s="197">
        <f>Données!F604/Données!F603-1</f>
        <v>-1.0680503907716243E-3</v>
      </c>
      <c r="H603" s="197">
        <f t="shared" si="27"/>
        <v>-1.0948738123925938E-3</v>
      </c>
      <c r="I603" s="197">
        <f t="shared" si="28"/>
        <v>-6.2760729193422904E-4</v>
      </c>
      <c r="J603" s="197">
        <f t="shared" si="29"/>
        <v>-7.1920108075529399E-4</v>
      </c>
    </row>
    <row r="604" spans="1:10" x14ac:dyDescent="0.2">
      <c r="A604" s="212">
        <f>Données!A605</f>
        <v>44348</v>
      </c>
      <c r="B604" s="197">
        <f>Données!B605/Données!B604-1</f>
        <v>4.9260469715959321E-3</v>
      </c>
      <c r="C604" s="197">
        <f>Données!C605/Données!C604-1</f>
        <v>4.3917274919014204E-3</v>
      </c>
      <c r="D604" s="197">
        <f>Données!D605/Données!D604-1</f>
        <v>4.4964253522865594E-3</v>
      </c>
      <c r="E604" s="197">
        <f>Données!E605/Données!E604-1</f>
        <v>3.0678061724374039E-3</v>
      </c>
      <c r="F604" s="197">
        <f>Données!F605/Données!F604-1</f>
        <v>3.0678061977738036E-3</v>
      </c>
      <c r="H604" s="197">
        <f t="shared" si="27"/>
        <v>1.8582407991585281E-3</v>
      </c>
      <c r="I604" s="197">
        <f t="shared" si="28"/>
        <v>1.3239212941276168E-3</v>
      </c>
      <c r="J604" s="197">
        <f t="shared" si="29"/>
        <v>1.4286191545127558E-3</v>
      </c>
    </row>
    <row r="605" spans="1:10" x14ac:dyDescent="0.2">
      <c r="A605" s="212">
        <f>Données!A606</f>
        <v>44349</v>
      </c>
      <c r="B605" s="197">
        <f>Données!B606/Données!B605-1</f>
        <v>-4.5227649162937755E-4</v>
      </c>
      <c r="C605" s="197">
        <f>Données!C606/Données!C605-1</f>
        <v>-4.3950211920584792E-4</v>
      </c>
      <c r="D605" s="197">
        <f>Données!D606/Données!D605-1</f>
        <v>-4.4200602404498301E-4</v>
      </c>
      <c r="E605" s="197">
        <f>Données!E606/Données!E605-1</f>
        <v>7.6335123431858776E-5</v>
      </c>
      <c r="F605" s="197">
        <f>Données!F606/Données!F605-1</f>
        <v>7.6335580266206904E-5</v>
      </c>
      <c r="H605" s="197">
        <f t="shared" si="27"/>
        <v>-5.2861161506123633E-4</v>
      </c>
      <c r="I605" s="197">
        <f t="shared" si="28"/>
        <v>-5.1583769947205482E-4</v>
      </c>
      <c r="J605" s="197">
        <f t="shared" si="29"/>
        <v>-5.1834160431118992E-4</v>
      </c>
    </row>
    <row r="606" spans="1:10" x14ac:dyDescent="0.2">
      <c r="A606" s="212">
        <f>Données!A607</f>
        <v>44350</v>
      </c>
      <c r="B606" s="197">
        <f>Données!B607/Données!B606-1</f>
        <v>-4.4862061408046383E-4</v>
      </c>
      <c r="C606" s="197">
        <f>Données!C607/Données!C606-1</f>
        <v>-4.4837686976517688E-4</v>
      </c>
      <c r="D606" s="197">
        <f>Données!D607/Données!D606-1</f>
        <v>-4.4842500252606499E-4</v>
      </c>
      <c r="E606" s="197">
        <f>Données!E607/Données!E606-1</f>
        <v>-1.0691824540453032E-3</v>
      </c>
      <c r="F606" s="197">
        <f>Données!F607/Données!F606-1</f>
        <v>-1.0691830673615899E-3</v>
      </c>
      <c r="H606" s="197">
        <f t="shared" si="27"/>
        <v>6.2056183996483938E-4</v>
      </c>
      <c r="I606" s="197">
        <f t="shared" si="28"/>
        <v>6.2080619759641298E-4</v>
      </c>
      <c r="J606" s="197">
        <f t="shared" si="29"/>
        <v>6.2075806483552487E-4</v>
      </c>
    </row>
    <row r="607" spans="1:10" x14ac:dyDescent="0.2">
      <c r="A607" s="212">
        <f>Données!A608</f>
        <v>44351</v>
      </c>
      <c r="B607" s="197">
        <f>Données!B608/Données!B607-1</f>
        <v>6.0404850562523205E-3</v>
      </c>
      <c r="C607" s="197">
        <f>Données!C608/Données!C607-1</f>
        <v>5.1405488164990576E-3</v>
      </c>
      <c r="D607" s="197">
        <f>Données!D608/Données!D607-1</f>
        <v>5.3169622462503341E-3</v>
      </c>
      <c r="E607" s="197">
        <f>Données!E608/Données!E607-1</f>
        <v>5.3910414004514351E-3</v>
      </c>
      <c r="F607" s="197">
        <f>Données!F608/Données!F607-1</f>
        <v>5.3910418542550964E-3</v>
      </c>
      <c r="H607" s="197">
        <f t="shared" si="27"/>
        <v>6.4944365580088537E-4</v>
      </c>
      <c r="I607" s="197">
        <f t="shared" si="28"/>
        <v>-2.5049303775603882E-4</v>
      </c>
      <c r="J607" s="197">
        <f t="shared" si="29"/>
        <v>-7.4079608004762321E-5</v>
      </c>
    </row>
    <row r="608" spans="1:10" x14ac:dyDescent="0.2">
      <c r="A608" s="212">
        <f>Données!A609</f>
        <v>44354</v>
      </c>
      <c r="B608" s="197">
        <f>Données!B609/Données!B608-1</f>
        <v>-6.9117341775970509E-4</v>
      </c>
      <c r="C608" s="197">
        <f>Données!C609/Données!C608-1</f>
        <v>-1.0199920946186714E-3</v>
      </c>
      <c r="D608" s="197">
        <f>Données!D609/Données!D608-1</f>
        <v>-9.5548768238296056E-4</v>
      </c>
      <c r="E608" s="197">
        <f>Données!E609/Données!E608-1</f>
        <v>-7.6154990061305661E-4</v>
      </c>
      <c r="F608" s="197">
        <f>Données!F609/Données!F608-1</f>
        <v>-7.6155047915615892E-4</v>
      </c>
      <c r="H608" s="197">
        <f t="shared" si="27"/>
        <v>7.0376482853351519E-5</v>
      </c>
      <c r="I608" s="197">
        <f t="shared" si="28"/>
        <v>-2.5844161546251243E-4</v>
      </c>
      <c r="J608" s="197">
        <f t="shared" si="29"/>
        <v>-1.9393720322680164E-4</v>
      </c>
    </row>
    <row r="609" spans="1:10" x14ac:dyDescent="0.2">
      <c r="A609" s="212">
        <f>Données!A610</f>
        <v>44355</v>
      </c>
      <c r="B609" s="197">
        <f>Données!B610/Données!B609-1</f>
        <v>1.6563785743695103E-3</v>
      </c>
      <c r="C609" s="197">
        <f>Données!C610/Données!C609-1</f>
        <v>1.5881602997267485E-3</v>
      </c>
      <c r="D609" s="197">
        <f>Données!D610/Données!D609-1</f>
        <v>1.6015461603329229E-3</v>
      </c>
      <c r="E609" s="197">
        <f>Données!E610/Données!E609-1</f>
        <v>1.4714182695343414E-3</v>
      </c>
      <c r="F609" s="197">
        <f>Données!F610/Données!F609-1</f>
        <v>1.4714182853095004E-3</v>
      </c>
      <c r="H609" s="197">
        <f t="shared" si="27"/>
        <v>1.849603048351689E-4</v>
      </c>
      <c r="I609" s="197">
        <f t="shared" si="28"/>
        <v>1.1674201441724819E-4</v>
      </c>
      <c r="J609" s="197">
        <f t="shared" si="29"/>
        <v>1.3012787502342249E-4</v>
      </c>
    </row>
    <row r="610" spans="1:10" x14ac:dyDescent="0.2">
      <c r="A610" s="212">
        <f>Données!A611</f>
        <v>44356</v>
      </c>
      <c r="B610" s="197">
        <f>Données!B611/Données!B610-1</f>
        <v>-1.0586897879697466E-3</v>
      </c>
      <c r="C610" s="197">
        <f>Données!C611/Données!C610-1</f>
        <v>-3.8102102597559195E-4</v>
      </c>
      <c r="D610" s="197">
        <f>Données!D611/Données!D610-1</f>
        <v>-5.1400138621016112E-4</v>
      </c>
      <c r="E610" s="197">
        <f>Données!E611/Données!E610-1</f>
        <v>1.8496786976318624E-4</v>
      </c>
      <c r="F610" s="197">
        <f>Données!F611/Données!F610-1</f>
        <v>1.8496785172361641E-4</v>
      </c>
      <c r="H610" s="197">
        <f t="shared" si="27"/>
        <v>-1.2436576577329328E-3</v>
      </c>
      <c r="I610" s="197">
        <f t="shared" si="28"/>
        <v>-5.6598887769920836E-4</v>
      </c>
      <c r="J610" s="197">
        <f t="shared" si="29"/>
        <v>-6.9896923793377752E-4</v>
      </c>
    </row>
    <row r="611" spans="1:10" x14ac:dyDescent="0.2">
      <c r="A611" s="212">
        <f>Données!A612</f>
        <v>44357</v>
      </c>
      <c r="B611" s="197">
        <f>Données!B612/Données!B611-1</f>
        <v>1.7912692070807257E-3</v>
      </c>
      <c r="C611" s="197">
        <f>Données!C612/Données!C611-1</f>
        <v>1.5483988824853689E-3</v>
      </c>
      <c r="D611" s="197">
        <f>Données!D612/Données!D611-1</f>
        <v>1.5960318865713141E-3</v>
      </c>
      <c r="E611" s="197">
        <f>Données!E612/Données!E611-1</f>
        <v>1.4260186202237346E-3</v>
      </c>
      <c r="F611" s="197">
        <f>Données!F612/Données!F611-1</f>
        <v>1.4260193863286919E-3</v>
      </c>
      <c r="H611" s="197">
        <f t="shared" si="27"/>
        <v>3.6525058685699108E-4</v>
      </c>
      <c r="I611" s="197">
        <f t="shared" si="28"/>
        <v>1.2237949615667709E-4</v>
      </c>
      <c r="J611" s="197">
        <f t="shared" si="29"/>
        <v>1.7001250024262227E-4</v>
      </c>
    </row>
    <row r="612" spans="1:10" x14ac:dyDescent="0.2">
      <c r="A612" s="212">
        <f>Données!A613</f>
        <v>44358</v>
      </c>
      <c r="B612" s="197">
        <f>Données!B613/Données!B612-1</f>
        <v>3.8021282369484766E-3</v>
      </c>
      <c r="C612" s="197">
        <f>Données!C613/Données!C612-1</f>
        <v>3.0261620863936134E-3</v>
      </c>
      <c r="D612" s="197">
        <f>Données!D613/Données!D612-1</f>
        <v>3.178378350011446E-3</v>
      </c>
      <c r="E612" s="197">
        <f>Données!E613/Données!E612-1</f>
        <v>2.2968201459501181E-3</v>
      </c>
      <c r="F612" s="197">
        <f>Données!F613/Données!F612-1</f>
        <v>2.2968203345714588E-3</v>
      </c>
      <c r="H612" s="197">
        <f t="shared" si="27"/>
        <v>1.5053080909983585E-3</v>
      </c>
      <c r="I612" s="197">
        <f t="shared" si="28"/>
        <v>7.2934175182215455E-4</v>
      </c>
      <c r="J612" s="197">
        <f t="shared" si="29"/>
        <v>8.8155801543998713E-4</v>
      </c>
    </row>
    <row r="613" spans="1:10" x14ac:dyDescent="0.2">
      <c r="A613" s="212">
        <f>Données!A614</f>
        <v>44361</v>
      </c>
      <c r="B613" s="197">
        <f>Données!B614/Données!B613-1</f>
        <v>6.454537167199792E-4</v>
      </c>
      <c r="C613" s="197">
        <f>Données!C614/Données!C613-1</f>
        <v>3.3587682375846306E-4</v>
      </c>
      <c r="D613" s="197">
        <f>Données!D614/Données!D613-1</f>
        <v>3.9664206223255505E-4</v>
      </c>
      <c r="E613" s="197">
        <f>Données!E614/Données!E613-1</f>
        <v>-3.1665246348844267E-4</v>
      </c>
      <c r="F613" s="197">
        <f>Données!F614/Données!F613-1</f>
        <v>-3.1665296423422085E-4</v>
      </c>
      <c r="H613" s="197">
        <f t="shared" si="27"/>
        <v>9.6210618020842187E-4</v>
      </c>
      <c r="I613" s="197">
        <f t="shared" si="28"/>
        <v>6.5252978799268391E-4</v>
      </c>
      <c r="J613" s="197">
        <f t="shared" si="29"/>
        <v>7.1329502646677589E-4</v>
      </c>
    </row>
    <row r="614" spans="1:10" x14ac:dyDescent="0.2">
      <c r="A614" s="212">
        <f>Données!A615</f>
        <v>44362</v>
      </c>
      <c r="B614" s="197">
        <f>Données!B615/Données!B614-1</f>
        <v>2.4576753882958879E-3</v>
      </c>
      <c r="C614" s="197">
        <f>Données!C615/Données!C614-1</f>
        <v>1.6850595643185251E-3</v>
      </c>
      <c r="D614" s="197">
        <f>Données!D615/Données!D614-1</f>
        <v>1.8367499877671722E-3</v>
      </c>
      <c r="E614" s="197">
        <f>Données!E615/Données!E614-1</f>
        <v>2.292880485514015E-3</v>
      </c>
      <c r="F614" s="197">
        <f>Données!F615/Données!F614-1</f>
        <v>2.2928803624806537E-3</v>
      </c>
      <c r="H614" s="197">
        <f t="shared" si="27"/>
        <v>1.6479490278187292E-4</v>
      </c>
      <c r="I614" s="197">
        <f t="shared" si="28"/>
        <v>-6.0782079816212864E-4</v>
      </c>
      <c r="J614" s="197">
        <f t="shared" si="29"/>
        <v>-4.561303747134815E-4</v>
      </c>
    </row>
    <row r="615" spans="1:10" x14ac:dyDescent="0.2">
      <c r="A615" s="212">
        <f>Données!A616</f>
        <v>44363</v>
      </c>
      <c r="B615" s="197">
        <f>Données!B616/Données!B615-1</f>
        <v>-1.6532897831682547E-3</v>
      </c>
      <c r="C615" s="197">
        <f>Données!C616/Données!C615-1</f>
        <v>-1.9369588401101367E-3</v>
      </c>
      <c r="D615" s="197">
        <f>Données!D616/Données!D615-1</f>
        <v>-1.8812297808070699E-3</v>
      </c>
      <c r="E615" s="197">
        <f>Données!E616/Données!E615-1</f>
        <v>-2.0401807299847974E-3</v>
      </c>
      <c r="F615" s="197">
        <f>Données!F616/Données!F615-1</f>
        <v>-2.0401807005830941E-3</v>
      </c>
      <c r="H615" s="197">
        <f t="shared" si="27"/>
        <v>3.8689094681654268E-4</v>
      </c>
      <c r="I615" s="197">
        <f t="shared" si="28"/>
        <v>1.0322186047295734E-4</v>
      </c>
      <c r="J615" s="197">
        <f t="shared" si="29"/>
        <v>1.5895091977602416E-4</v>
      </c>
    </row>
    <row r="616" spans="1:10" x14ac:dyDescent="0.2">
      <c r="A616" s="212">
        <f>Données!A617</f>
        <v>44364</v>
      </c>
      <c r="B616" s="197">
        <f>Données!B617/Données!B616-1</f>
        <v>3.5060274577927153E-3</v>
      </c>
      <c r="C616" s="197">
        <f>Données!C617/Données!C616-1</f>
        <v>3.841865670503708E-3</v>
      </c>
      <c r="D616" s="197">
        <f>Données!D617/Données!D616-1</f>
        <v>3.7758727587224872E-3</v>
      </c>
      <c r="E616" s="197">
        <f>Données!E617/Données!E616-1</f>
        <v>3.0611344171216359E-3</v>
      </c>
      <c r="F616" s="197">
        <f>Données!F617/Données!F616-1</f>
        <v>3.0611351682785504E-3</v>
      </c>
      <c r="H616" s="197">
        <f t="shared" si="27"/>
        <v>4.4489304067107938E-4</v>
      </c>
      <c r="I616" s="197">
        <f t="shared" si="28"/>
        <v>7.8073050222515761E-4</v>
      </c>
      <c r="J616" s="197">
        <f t="shared" si="29"/>
        <v>7.1473759044393681E-4</v>
      </c>
    </row>
    <row r="617" spans="1:10" x14ac:dyDescent="0.2">
      <c r="A617" s="212">
        <f>Données!A618</f>
        <v>44365</v>
      </c>
      <c r="B617" s="197">
        <f>Données!B618/Données!B617-1</f>
        <v>-3.4948229384305085E-3</v>
      </c>
      <c r="C617" s="197">
        <f>Données!C618/Données!C617-1</f>
        <v>-2.1661752603169271E-3</v>
      </c>
      <c r="D617" s="197">
        <f>Données!D618/Données!D617-1</f>
        <v>-2.4271850878745393E-3</v>
      </c>
      <c r="E617" s="197">
        <f>Données!E618/Données!E617-1</f>
        <v>-8.0880235230285091E-4</v>
      </c>
      <c r="F617" s="197">
        <f>Données!F618/Données!F617-1</f>
        <v>-8.0880308838704451E-4</v>
      </c>
      <c r="H617" s="197">
        <f t="shared" si="27"/>
        <v>-2.6860205861276576E-3</v>
      </c>
      <c r="I617" s="197">
        <f t="shared" si="28"/>
        <v>-1.3573721719298826E-3</v>
      </c>
      <c r="J617" s="197">
        <f t="shared" si="29"/>
        <v>-1.6183819994874948E-3</v>
      </c>
    </row>
    <row r="618" spans="1:10" x14ac:dyDescent="0.2">
      <c r="A618" s="212">
        <f>Données!A619</f>
        <v>44368</v>
      </c>
      <c r="B618" s="197">
        <f>Données!B619/Données!B618-1</f>
        <v>2.9811930602561265E-3</v>
      </c>
      <c r="C618" s="197">
        <f>Données!C619/Données!C618-1</f>
        <v>2.1483539121351924E-3</v>
      </c>
      <c r="D618" s="197">
        <f>Données!D619/Données!D618-1</f>
        <v>2.3117876844045426E-3</v>
      </c>
      <c r="E618" s="197">
        <f>Données!E619/Données!E618-1</f>
        <v>6.3981212400099352E-4</v>
      </c>
      <c r="F618" s="197">
        <f>Données!F619/Données!F618-1</f>
        <v>6.3981187628314728E-4</v>
      </c>
      <c r="H618" s="197">
        <f t="shared" si="27"/>
        <v>2.341380936255133E-3</v>
      </c>
      <c r="I618" s="197">
        <f t="shared" si="28"/>
        <v>1.5085420358520452E-3</v>
      </c>
      <c r="J618" s="197">
        <f t="shared" si="29"/>
        <v>1.6719758081213953E-3</v>
      </c>
    </row>
    <row r="619" spans="1:10" x14ac:dyDescent="0.2">
      <c r="A619" s="212">
        <f>Données!A620</f>
        <v>44369</v>
      </c>
      <c r="B619" s="197">
        <f>Données!B620/Données!B619-1</f>
        <v>-5.1359478318413476E-4</v>
      </c>
      <c r="C619" s="197">
        <f>Données!C620/Données!C619-1</f>
        <v>-6.3887872409296165E-5</v>
      </c>
      <c r="D619" s="197">
        <f>Données!D620/Données!D619-1</f>
        <v>-1.5219583545844628E-4</v>
      </c>
      <c r="E619" s="197">
        <f>Données!E620/Données!E619-1</f>
        <v>1.596002357431292E-4</v>
      </c>
      <c r="F619" s="197">
        <f>Données!F620/Données!F619-1</f>
        <v>1.5960028330952447E-4</v>
      </c>
      <c r="H619" s="197">
        <f t="shared" si="27"/>
        <v>-6.7319501892726397E-4</v>
      </c>
      <c r="I619" s="197">
        <f t="shared" si="28"/>
        <v>-2.2348815571882064E-4</v>
      </c>
      <c r="J619" s="197">
        <f t="shared" si="29"/>
        <v>-3.1179611876797075E-4</v>
      </c>
    </row>
    <row r="620" spans="1:10" x14ac:dyDescent="0.2">
      <c r="A620" s="212">
        <f>Données!A621</f>
        <v>44370</v>
      </c>
      <c r="B620" s="197">
        <f>Données!B621/Données!B620-1</f>
        <v>-5.7712539904120064E-4</v>
      </c>
      <c r="C620" s="197">
        <f>Données!C621/Données!C620-1</f>
        <v>-5.4745258109956119E-4</v>
      </c>
      <c r="D620" s="197">
        <f>Données!D621/Données!D620-1</f>
        <v>-5.5327718089848155E-4</v>
      </c>
      <c r="E620" s="197">
        <f>Données!E621/Données!E620-1</f>
        <v>-1.1183067254472157E-4</v>
      </c>
      <c r="F620" s="197">
        <f>Données!F621/Données!F620-1</f>
        <v>-1.1183019283322881E-4</v>
      </c>
      <c r="H620" s="197">
        <f t="shared" si="27"/>
        <v>-4.6529472649647907E-4</v>
      </c>
      <c r="I620" s="197">
        <f t="shared" si="28"/>
        <v>-4.3562238826633237E-4</v>
      </c>
      <c r="J620" s="197">
        <f t="shared" si="29"/>
        <v>-4.4144698806525273E-4</v>
      </c>
    </row>
    <row r="621" spans="1:10" x14ac:dyDescent="0.2">
      <c r="A621" s="212">
        <f>Données!A622</f>
        <v>44371</v>
      </c>
      <c r="B621" s="197">
        <f>Données!B622/Données!B621-1</f>
        <v>3.4065816903883217E-4</v>
      </c>
      <c r="C621" s="197">
        <f>Données!C622/Données!C621-1</f>
        <v>8.2187671827282927E-4</v>
      </c>
      <c r="D621" s="197">
        <f>Données!D622/Données!D621-1</f>
        <v>7.2741696061240368E-4</v>
      </c>
      <c r="E621" s="197">
        <f>Données!E622/Données!E621-1</f>
        <v>-2.6962144291842183E-4</v>
      </c>
      <c r="F621" s="197">
        <f>Données!F622/Données!F621-1</f>
        <v>-2.6962170150357512E-4</v>
      </c>
      <c r="H621" s="197">
        <f t="shared" si="27"/>
        <v>6.10279611957254E-4</v>
      </c>
      <c r="I621" s="197">
        <f t="shared" si="28"/>
        <v>1.0914984197764044E-3</v>
      </c>
      <c r="J621" s="197">
        <f t="shared" si="29"/>
        <v>9.970386621159788E-4</v>
      </c>
    </row>
    <row r="622" spans="1:10" x14ac:dyDescent="0.2">
      <c r="A622" s="212">
        <f>Données!A623</f>
        <v>44372</v>
      </c>
      <c r="B622" s="197">
        <f>Données!B623/Données!B622-1</f>
        <v>3.1602274912367889E-4</v>
      </c>
      <c r="C622" s="197">
        <f>Données!C623/Données!C622-1</f>
        <v>-2.1947519896725609E-4</v>
      </c>
      <c r="D622" s="197">
        <f>Données!D623/Données!D622-1</f>
        <v>-1.1440144384078366E-4</v>
      </c>
      <c r="E622" s="197">
        <f>Données!E623/Données!E622-1</f>
        <v>-9.785193433624606E-4</v>
      </c>
      <c r="F622" s="197">
        <f>Données!F623/Données!F622-1</f>
        <v>-9.7851869757847876E-4</v>
      </c>
      <c r="H622" s="197">
        <f t="shared" si="27"/>
        <v>1.2945420924861395E-3</v>
      </c>
      <c r="I622" s="197">
        <f t="shared" si="28"/>
        <v>7.5904349861122267E-4</v>
      </c>
      <c r="J622" s="197">
        <f t="shared" si="29"/>
        <v>8.641172537376951E-4</v>
      </c>
    </row>
    <row r="623" spans="1:10" x14ac:dyDescent="0.2">
      <c r="A623" s="212">
        <f>Données!A624</f>
        <v>44375</v>
      </c>
      <c r="B623" s="197">
        <f>Données!B624/Données!B623-1</f>
        <v>8.4986032374367859E-4</v>
      </c>
      <c r="C623" s="197">
        <f>Données!C624/Données!C623-1</f>
        <v>1.5463108837634465E-3</v>
      </c>
      <c r="D623" s="197">
        <f>Données!D624/Données!D623-1</f>
        <v>1.4095964404339245E-3</v>
      </c>
      <c r="E623" s="197">
        <f>Données!E624/Données!E623-1</f>
        <v>9.8495439253687422E-4</v>
      </c>
      <c r="F623" s="197">
        <f>Données!F624/Données!F623-1</f>
        <v>9.8495350056837516E-4</v>
      </c>
      <c r="H623" s="197">
        <f t="shared" si="27"/>
        <v>-1.3509406879319563E-4</v>
      </c>
      <c r="I623" s="197">
        <f t="shared" si="28"/>
        <v>5.6135738319507134E-4</v>
      </c>
      <c r="J623" s="197">
        <f t="shared" si="29"/>
        <v>4.2464293986554935E-4</v>
      </c>
    </row>
    <row r="624" spans="1:10" x14ac:dyDescent="0.2">
      <c r="A624" s="212">
        <f>Données!A625</f>
        <v>44376</v>
      </c>
      <c r="B624" s="197">
        <f>Données!B625/Données!B624-1</f>
        <v>2.1439173367938658E-3</v>
      </c>
      <c r="C624" s="197">
        <f>Données!C625/Données!C624-1</f>
        <v>1.6008044224544715E-3</v>
      </c>
      <c r="D624" s="197">
        <f>Données!D625/Données!D624-1</f>
        <v>1.7073588153517782E-3</v>
      </c>
      <c r="E624" s="197">
        <f>Données!E625/Données!E624-1</f>
        <v>1.16771528984283E-3</v>
      </c>
      <c r="F624" s="197">
        <f>Données!F625/Données!F624-1</f>
        <v>1.1677162027718957E-3</v>
      </c>
      <c r="H624" s="197">
        <f t="shared" si="27"/>
        <v>9.7620204695103574E-4</v>
      </c>
      <c r="I624" s="197">
        <f t="shared" si="28"/>
        <v>4.3308821968257583E-4</v>
      </c>
      <c r="J624" s="197">
        <f t="shared" si="29"/>
        <v>5.3964261257988255E-4</v>
      </c>
    </row>
    <row r="625" spans="1:10" x14ac:dyDescent="0.2">
      <c r="A625" s="212">
        <f>Données!A626</f>
        <v>44377</v>
      </c>
      <c r="B625" s="197">
        <f>Données!B626/Données!B625-1</f>
        <v>3.1309977595583849E-3</v>
      </c>
      <c r="C625" s="197">
        <f>Données!C626/Données!C625-1</f>
        <v>2.7328748109187728E-3</v>
      </c>
      <c r="D625" s="197">
        <f>Données!D626/Données!D625-1</f>
        <v>2.8110177412408177E-3</v>
      </c>
      <c r="E625" s="197">
        <f>Données!E626/Données!E625-1</f>
        <v>3.63017254135789E-3</v>
      </c>
      <c r="F625" s="197">
        <f>Données!F626/Données!F625-1</f>
        <v>3.6301726050933514E-3</v>
      </c>
      <c r="H625" s="197">
        <f t="shared" si="27"/>
        <v>-4.9917478179950514E-4</v>
      </c>
      <c r="I625" s="197">
        <f t="shared" si="28"/>
        <v>-8.9729779417457856E-4</v>
      </c>
      <c r="J625" s="197">
        <f t="shared" si="29"/>
        <v>-8.1915486385253367E-4</v>
      </c>
    </row>
    <row r="626" spans="1:10" x14ac:dyDescent="0.2">
      <c r="A626" s="212">
        <f>Données!A627</f>
        <v>44379</v>
      </c>
      <c r="B626" s="197">
        <f>Données!B627/Données!B626-1</f>
        <v>1.1245112718711869E-3</v>
      </c>
      <c r="C626" s="197">
        <f>Données!C627/Données!C626-1</f>
        <v>1.0436654491383646E-3</v>
      </c>
      <c r="D626" s="197">
        <f>Données!D627/Données!D626-1</f>
        <v>1.0595380491114081E-3</v>
      </c>
      <c r="E626" s="197">
        <f>Données!E627/Données!E626-1</f>
        <v>6.7841051488803927E-4</v>
      </c>
      <c r="F626" s="197">
        <f>Données!F627/Données!F626-1</f>
        <v>6.7840997925383562E-4</v>
      </c>
      <c r="H626" s="197">
        <f t="shared" si="27"/>
        <v>4.4610075698314766E-4</v>
      </c>
      <c r="I626" s="197">
        <f t="shared" si="28"/>
        <v>3.6525546988452895E-4</v>
      </c>
      <c r="J626" s="197">
        <f t="shared" si="29"/>
        <v>3.8112806985757253E-4</v>
      </c>
    </row>
    <row r="627" spans="1:10" x14ac:dyDescent="0.2">
      <c r="A627" s="212">
        <f>Données!A628</f>
        <v>44382</v>
      </c>
      <c r="B627" s="197">
        <f>Données!B628/Données!B627-1</f>
        <v>9.3820397649135856E-4</v>
      </c>
      <c r="C627" s="197">
        <f>Données!C628/Données!C627-1</f>
        <v>3.4792294119045941E-4</v>
      </c>
      <c r="D627" s="197">
        <f>Données!D628/Données!D627-1</f>
        <v>4.6382636188746496E-4</v>
      </c>
      <c r="E627" s="197">
        <f>Données!E628/Données!E627-1</f>
        <v>-2.0357559321393381E-5</v>
      </c>
      <c r="F627" s="197">
        <f>Données!F628/Données!F627-1</f>
        <v>-2.035713568271369E-5</v>
      </c>
      <c r="H627" s="197">
        <f t="shared" si="27"/>
        <v>9.5856153581275194E-4</v>
      </c>
      <c r="I627" s="197">
        <f t="shared" si="28"/>
        <v>3.682800768731731E-4</v>
      </c>
      <c r="J627" s="197">
        <f t="shared" si="29"/>
        <v>4.8418349757017864E-4</v>
      </c>
    </row>
    <row r="628" spans="1:10" x14ac:dyDescent="0.2">
      <c r="A628" s="212">
        <f>Données!A629</f>
        <v>44383</v>
      </c>
      <c r="B628" s="197">
        <f>Données!B629/Données!B628-1</f>
        <v>3.4876168092710103E-3</v>
      </c>
      <c r="C628" s="197">
        <f>Données!C629/Données!C628-1</f>
        <v>3.7268400667982426E-3</v>
      </c>
      <c r="D628" s="197">
        <f>Données!D629/Données!D628-1</f>
        <v>3.6798464929459485E-3</v>
      </c>
      <c r="E628" s="197">
        <f>Données!E629/Données!E628-1</f>
        <v>3.3673798757356543E-3</v>
      </c>
      <c r="F628" s="197">
        <f>Données!F629/Données!F628-1</f>
        <v>3.3673797264652805E-3</v>
      </c>
      <c r="H628" s="197">
        <f t="shared" si="27"/>
        <v>1.2023693353535592E-4</v>
      </c>
      <c r="I628" s="197">
        <f t="shared" si="28"/>
        <v>3.5946034033296215E-4</v>
      </c>
      <c r="J628" s="197">
        <f t="shared" si="29"/>
        <v>3.1246676648066796E-4</v>
      </c>
    </row>
    <row r="629" spans="1:10" x14ac:dyDescent="0.2">
      <c r="A629" s="212">
        <f>Données!A630</f>
        <v>44384</v>
      </c>
      <c r="B629" s="197">
        <f>Données!B630/Données!B629-1</f>
        <v>3.3923952046872596E-3</v>
      </c>
      <c r="C629" s="197">
        <f>Données!C630/Données!C629-1</f>
        <v>2.522007523637626E-3</v>
      </c>
      <c r="D629" s="197">
        <f>Données!D630/Données!D629-1</f>
        <v>2.692957547009156E-3</v>
      </c>
      <c r="E629" s="197">
        <f>Données!E630/Données!E629-1</f>
        <v>3.0841487916932753E-3</v>
      </c>
      <c r="F629" s="197">
        <f>Données!F630/Données!F629-1</f>
        <v>3.084148304850709E-3</v>
      </c>
      <c r="H629" s="197">
        <f t="shared" si="27"/>
        <v>3.0824641299398436E-4</v>
      </c>
      <c r="I629" s="197">
        <f t="shared" si="28"/>
        <v>-5.6214078121308297E-4</v>
      </c>
      <c r="J629" s="197">
        <f t="shared" si="29"/>
        <v>-3.9119075784155299E-4</v>
      </c>
    </row>
    <row r="630" spans="1:10" x14ac:dyDescent="0.2">
      <c r="A630" s="212">
        <f>Données!A631</f>
        <v>44385</v>
      </c>
      <c r="B630" s="197">
        <f>Données!B631/Données!B630-1</f>
        <v>-5.2848137160177444E-3</v>
      </c>
      <c r="C630" s="197">
        <f>Données!C631/Données!C630-1</f>
        <v>-3.8766107900872759E-3</v>
      </c>
      <c r="D630" s="197">
        <f>Données!D631/Données!D630-1</f>
        <v>-4.1533857900692972E-3</v>
      </c>
      <c r="E630" s="197">
        <f>Données!E631/Données!E630-1</f>
        <v>-2.5802350660032447E-3</v>
      </c>
      <c r="F630" s="197">
        <f>Données!F631/Données!F630-1</f>
        <v>-2.5802342674805523E-3</v>
      </c>
      <c r="H630" s="197">
        <f t="shared" si="27"/>
        <v>-2.7045786500144997E-3</v>
      </c>
      <c r="I630" s="197">
        <f t="shared" si="28"/>
        <v>-1.2963765226067236E-3</v>
      </c>
      <c r="J630" s="197">
        <f t="shared" si="29"/>
        <v>-1.5731515225887449E-3</v>
      </c>
    </row>
    <row r="631" spans="1:10" x14ac:dyDescent="0.2">
      <c r="A631" s="212">
        <f>Données!A632</f>
        <v>44386</v>
      </c>
      <c r="B631" s="197">
        <f>Données!B632/Données!B631-1</f>
        <v>3.2046893183839131E-3</v>
      </c>
      <c r="C631" s="197">
        <f>Données!C632/Données!C631-1</f>
        <v>1.5832457907098973E-3</v>
      </c>
      <c r="D631" s="197">
        <f>Données!D632/Données!D631-1</f>
        <v>1.9015707652629832E-3</v>
      </c>
      <c r="E631" s="197">
        <f>Données!E632/Données!E631-1</f>
        <v>7.1895239635244579E-5</v>
      </c>
      <c r="F631" s="197">
        <f>Données!F632/Données!F631-1</f>
        <v>7.1894235041503052E-5</v>
      </c>
      <c r="H631" s="197">
        <f t="shared" si="27"/>
        <v>3.1327940787486686E-3</v>
      </c>
      <c r="I631" s="197">
        <f t="shared" si="28"/>
        <v>1.5113515556683943E-3</v>
      </c>
      <c r="J631" s="197">
        <f t="shared" si="29"/>
        <v>1.8296765302214801E-3</v>
      </c>
    </row>
    <row r="632" spans="1:10" x14ac:dyDescent="0.2">
      <c r="A632" s="212">
        <f>Données!A633</f>
        <v>44389</v>
      </c>
      <c r="B632" s="197">
        <f>Données!B633/Données!B632-1</f>
        <v>1.9536238179915788E-3</v>
      </c>
      <c r="C632" s="197">
        <f>Données!C633/Données!C632-1</f>
        <v>1.5277927144989878E-3</v>
      </c>
      <c r="D632" s="197">
        <f>Données!D633/Données!D632-1</f>
        <v>1.6115008503563288E-3</v>
      </c>
      <c r="E632" s="197">
        <f>Données!E633/Données!E632-1</f>
        <v>1.6349384343858908E-3</v>
      </c>
      <c r="F632" s="197">
        <f>Données!F633/Données!F632-1</f>
        <v>1.6349389504886069E-3</v>
      </c>
      <c r="H632" s="197">
        <f t="shared" si="27"/>
        <v>3.1868538360568799E-4</v>
      </c>
      <c r="I632" s="197">
        <f t="shared" si="28"/>
        <v>-1.0714623598961914E-4</v>
      </c>
      <c r="J632" s="197">
        <f t="shared" si="29"/>
        <v>-2.3438100132278095E-5</v>
      </c>
    </row>
    <row r="633" spans="1:10" x14ac:dyDescent="0.2">
      <c r="A633" s="212">
        <f>Données!A634</f>
        <v>44390</v>
      </c>
      <c r="B633" s="197">
        <f>Données!B634/Données!B633-1</f>
        <v>-2.9718886583440796E-4</v>
      </c>
      <c r="C633" s="197">
        <f>Données!C634/Données!C633-1</f>
        <v>-1.5211168609141623E-6</v>
      </c>
      <c r="D633" s="197">
        <f>Données!D634/Données!D633-1</f>
        <v>-5.9661746991013231E-5</v>
      </c>
      <c r="E633" s="197">
        <f>Données!E634/Données!E633-1</f>
        <v>-1.9354042671658744E-3</v>
      </c>
      <c r="F633" s="197">
        <f>Données!F634/Données!F633-1</f>
        <v>-1.935404439244337E-3</v>
      </c>
      <c r="H633" s="197">
        <f t="shared" si="27"/>
        <v>1.6382154013314665E-3</v>
      </c>
      <c r="I633" s="197">
        <f t="shared" si="28"/>
        <v>1.9338833223834229E-3</v>
      </c>
      <c r="J633" s="197">
        <f t="shared" si="29"/>
        <v>1.8757426922533238E-3</v>
      </c>
    </row>
    <row r="634" spans="1:10" x14ac:dyDescent="0.2">
      <c r="A634" s="212">
        <f>Données!A635</f>
        <v>44391</v>
      </c>
      <c r="B634" s="197">
        <f>Données!B635/Données!B634-1</f>
        <v>1.1619986945952121E-3</v>
      </c>
      <c r="C634" s="197">
        <f>Données!C635/Données!C634-1</f>
        <v>1.0051632386021137E-3</v>
      </c>
      <c r="D634" s="197">
        <f>Données!D635/Données!D634-1</f>
        <v>1.0359967946302895E-3</v>
      </c>
      <c r="E634" s="197">
        <f>Données!E635/Données!E634-1</f>
        <v>2.9421055205980373E-3</v>
      </c>
      <c r="F634" s="197">
        <f>Données!F635/Données!F634-1</f>
        <v>2.9421055045488753E-3</v>
      </c>
      <c r="H634" s="197">
        <f t="shared" si="27"/>
        <v>-1.7801068260028252E-3</v>
      </c>
      <c r="I634" s="197">
        <f t="shared" si="28"/>
        <v>-1.9369422659467617E-3</v>
      </c>
      <c r="J634" s="197">
        <f t="shared" si="29"/>
        <v>-1.9061087099185858E-3</v>
      </c>
    </row>
    <row r="635" spans="1:10" x14ac:dyDescent="0.2">
      <c r="A635" s="212">
        <f>Données!A636</f>
        <v>44392</v>
      </c>
      <c r="B635" s="197">
        <f>Données!B636/Données!B635-1</f>
        <v>2.8125549945992034E-3</v>
      </c>
      <c r="C635" s="197">
        <f>Données!C636/Données!C635-1</f>
        <v>2.7987509890092799E-3</v>
      </c>
      <c r="D635" s="197">
        <f>Données!D636/Données!D635-1</f>
        <v>2.8014649887371235E-3</v>
      </c>
      <c r="E635" s="197">
        <f>Données!E636/Données!E635-1</f>
        <v>2.4952910855600141E-3</v>
      </c>
      <c r="F635" s="197">
        <f>Données!F636/Données!F635-1</f>
        <v>2.4952909466779971E-3</v>
      </c>
      <c r="H635" s="197">
        <f t="shared" si="27"/>
        <v>3.1726390903918933E-4</v>
      </c>
      <c r="I635" s="197">
        <f t="shared" si="28"/>
        <v>3.0346004233128276E-4</v>
      </c>
      <c r="J635" s="197">
        <f t="shared" si="29"/>
        <v>3.0617404205912635E-4</v>
      </c>
    </row>
    <row r="636" spans="1:10" x14ac:dyDescent="0.2">
      <c r="A636" s="212">
        <f>Données!A637</f>
        <v>44393</v>
      </c>
      <c r="B636" s="197">
        <f>Données!B637/Données!B636-1</f>
        <v>-4.5218726279105947E-3</v>
      </c>
      <c r="C636" s="197">
        <f>Données!C637/Données!C636-1</f>
        <v>-3.4377093183097784E-3</v>
      </c>
      <c r="D636" s="197">
        <f>Données!D637/Données!D636-1</f>
        <v>-3.6508829247092756E-3</v>
      </c>
      <c r="E636" s="197">
        <f>Données!E637/Données!E636-1</f>
        <v>-2.2315461244161172E-3</v>
      </c>
      <c r="F636" s="197">
        <f>Données!F637/Données!F636-1</f>
        <v>-2.2315460176913771E-3</v>
      </c>
      <c r="H636" s="197">
        <f t="shared" si="27"/>
        <v>-2.2903265034944775E-3</v>
      </c>
      <c r="I636" s="197">
        <f t="shared" si="28"/>
        <v>-1.2061633006184014E-3</v>
      </c>
      <c r="J636" s="197">
        <f t="shared" si="29"/>
        <v>-1.4193369070178985E-3</v>
      </c>
    </row>
    <row r="637" spans="1:10" x14ac:dyDescent="0.2">
      <c r="A637" s="212">
        <f>Données!A638</f>
        <v>44396</v>
      </c>
      <c r="B637" s="197">
        <f>Données!B638/Données!B637-1</f>
        <v>-3.2942073060602262E-3</v>
      </c>
      <c r="C637" s="197">
        <f>Données!C638/Données!C637-1</f>
        <v>-1.2988551021216876E-3</v>
      </c>
      <c r="D637" s="197">
        <f>Données!D638/Données!D637-1</f>
        <v>-1.6908470484837679E-3</v>
      </c>
      <c r="E637" s="197">
        <f>Données!E638/Données!E637-1</f>
        <v>1.0711663918394621E-4</v>
      </c>
      <c r="F637" s="197">
        <f>Données!F638/Données!F637-1</f>
        <v>1.071158892189672E-4</v>
      </c>
      <c r="H637" s="197">
        <f t="shared" si="27"/>
        <v>-3.4013239452441724E-3</v>
      </c>
      <c r="I637" s="197">
        <f t="shared" si="28"/>
        <v>-1.4059709913406548E-3</v>
      </c>
      <c r="J637" s="197">
        <f t="shared" si="29"/>
        <v>-1.7979629377027351E-3</v>
      </c>
    </row>
    <row r="638" spans="1:10" x14ac:dyDescent="0.2">
      <c r="A638" s="212">
        <f>Données!A639</f>
        <v>44397</v>
      </c>
      <c r="B638" s="197">
        <f>Données!B639/Données!B638-1</f>
        <v>3.4776528094564441E-3</v>
      </c>
      <c r="C638" s="197">
        <f>Données!C639/Données!C638-1</f>
        <v>2.5309647120406176E-3</v>
      </c>
      <c r="D638" s="197">
        <f>Données!D639/Données!D638-1</f>
        <v>2.7166455910530019E-3</v>
      </c>
      <c r="E638" s="197">
        <f>Données!E639/Données!E638-1</f>
        <v>8.6778820919097832E-4</v>
      </c>
      <c r="F638" s="197">
        <f>Données!F639/Données!F638-1</f>
        <v>8.6778920276953109E-4</v>
      </c>
      <c r="H638" s="197">
        <f t="shared" si="27"/>
        <v>2.6098646002654657E-3</v>
      </c>
      <c r="I638" s="197">
        <f t="shared" si="28"/>
        <v>1.6631755092710865E-3</v>
      </c>
      <c r="J638" s="197">
        <f t="shared" si="29"/>
        <v>1.8488563882834708E-3</v>
      </c>
    </row>
    <row r="639" spans="1:10" x14ac:dyDescent="0.2">
      <c r="A639" s="212">
        <f>Données!A640</f>
        <v>44398</v>
      </c>
      <c r="B639" s="197">
        <f>Données!B640/Données!B639-1</f>
        <v>8.4695518718991281E-4</v>
      </c>
      <c r="C639" s="197">
        <f>Données!C640/Données!C639-1</f>
        <v>-5.4404734187418757E-4</v>
      </c>
      <c r="D639" s="197">
        <f>Données!D640/Données!D639-1</f>
        <v>-2.7101355810099648E-4</v>
      </c>
      <c r="E639" s="197">
        <f>Données!E640/Données!E639-1</f>
        <v>-1.1567657634049544E-3</v>
      </c>
      <c r="F639" s="197">
        <f>Données!F640/Données!F639-1</f>
        <v>-1.1567655893756079E-3</v>
      </c>
      <c r="H639" s="197">
        <f t="shared" si="27"/>
        <v>2.0037209505948672E-3</v>
      </c>
      <c r="I639" s="197">
        <f t="shared" si="28"/>
        <v>6.1271824750142034E-4</v>
      </c>
      <c r="J639" s="197">
        <f t="shared" si="29"/>
        <v>8.8575203127461144E-4</v>
      </c>
    </row>
    <row r="640" spans="1:10" x14ac:dyDescent="0.2">
      <c r="A640" s="212">
        <f>Données!A641</f>
        <v>44399</v>
      </c>
      <c r="B640" s="197">
        <f>Données!B641/Données!B640-1</f>
        <v>2.3372847016822629E-3</v>
      </c>
      <c r="C640" s="197">
        <f>Données!C641/Données!C640-1</f>
        <v>2.2578922578717631E-3</v>
      </c>
      <c r="D640" s="197">
        <f>Données!D641/Données!D640-1</f>
        <v>2.2734935169184123E-3</v>
      </c>
      <c r="E640" s="197">
        <f>Données!E641/Données!E640-1</f>
        <v>3.1068715639528399E-3</v>
      </c>
      <c r="F640" s="197">
        <f>Données!F641/Données!F640-1</f>
        <v>3.1068710358159723E-3</v>
      </c>
      <c r="H640" s="197">
        <f t="shared" si="27"/>
        <v>-7.6958686227057704E-4</v>
      </c>
      <c r="I640" s="197">
        <f t="shared" si="28"/>
        <v>-8.4897877794420928E-4</v>
      </c>
      <c r="J640" s="197">
        <f t="shared" si="29"/>
        <v>-8.3337751889756007E-4</v>
      </c>
    </row>
    <row r="641" spans="1:10" x14ac:dyDescent="0.2">
      <c r="A641" s="212">
        <f>Données!A642</f>
        <v>44400</v>
      </c>
      <c r="B641" s="197">
        <f>Données!B642/Données!B641-1</f>
        <v>3.6387833313795692E-3</v>
      </c>
      <c r="C641" s="197">
        <f>Données!C642/Données!C641-1</f>
        <v>2.3396855562995977E-3</v>
      </c>
      <c r="D641" s="197">
        <f>Données!D642/Données!D641-1</f>
        <v>2.5949817658155183E-3</v>
      </c>
      <c r="E641" s="197">
        <f>Données!E642/Données!E641-1</f>
        <v>1.5548011488273339E-3</v>
      </c>
      <c r="F641" s="197">
        <f>Données!F642/Données!F641-1</f>
        <v>1.5548013523281057E-3</v>
      </c>
      <c r="H641" s="197">
        <f t="shared" si="27"/>
        <v>2.0839821825522353E-3</v>
      </c>
      <c r="I641" s="197">
        <f t="shared" si="28"/>
        <v>7.8488420397149206E-4</v>
      </c>
      <c r="J641" s="197">
        <f t="shared" si="29"/>
        <v>1.0401804134874126E-3</v>
      </c>
    </row>
    <row r="642" spans="1:10" x14ac:dyDescent="0.2">
      <c r="A642" s="212">
        <f>Données!A643</f>
        <v>44403</v>
      </c>
      <c r="B642" s="197">
        <f>Données!B643/Données!B642-1</f>
        <v>-3.040325592640114E-3</v>
      </c>
      <c r="C642" s="197">
        <f>Données!C643/Données!C642-1</f>
        <v>-3.1840065482585667E-3</v>
      </c>
      <c r="D642" s="197">
        <f>Données!D643/Données!D642-1</f>
        <v>-3.15574075085856E-3</v>
      </c>
      <c r="E642" s="197">
        <f>Données!E643/Données!E642-1</f>
        <v>-2.895733045581661E-3</v>
      </c>
      <c r="F642" s="197">
        <f>Données!F643/Données!F642-1</f>
        <v>-2.8957331176748813E-3</v>
      </c>
      <c r="H642" s="197">
        <f t="shared" si="27"/>
        <v>-1.4459254705845304E-4</v>
      </c>
      <c r="I642" s="197">
        <f t="shared" si="28"/>
        <v>-2.8827343058368537E-4</v>
      </c>
      <c r="J642" s="197">
        <f t="shared" si="29"/>
        <v>-2.600076331836787E-4</v>
      </c>
    </row>
    <row r="643" spans="1:10" x14ac:dyDescent="0.2">
      <c r="A643" s="212">
        <f>Données!A644</f>
        <v>44404</v>
      </c>
      <c r="B643" s="197">
        <f>Données!B644/Données!B643-1</f>
        <v>-1.5816054753425846E-5</v>
      </c>
      <c r="C643" s="197">
        <f>Données!C644/Données!C643-1</f>
        <v>6.5518987454638022E-4</v>
      </c>
      <c r="D643" s="197">
        <f>Données!D644/Données!D643-1</f>
        <v>5.2317210424890348E-4</v>
      </c>
      <c r="E643" s="197">
        <f>Données!E644/Données!E643-1</f>
        <v>1.0972098962693799E-3</v>
      </c>
      <c r="F643" s="197">
        <f>Données!F644/Données!F643-1</f>
        <v>1.0972100550215025E-3</v>
      </c>
      <c r="H643" s="197">
        <f t="shared" ref="H643:H706" si="30">B643-E643</f>
        <v>-1.1130259510228058E-3</v>
      </c>
      <c r="I643" s="197">
        <f t="shared" ref="I643:I706" si="31">C643-F643</f>
        <v>-4.4202018047512226E-4</v>
      </c>
      <c r="J643" s="197">
        <f t="shared" ref="J643:J706" si="32">D643-F643</f>
        <v>-5.74037950772599E-4</v>
      </c>
    </row>
    <row r="644" spans="1:10" x14ac:dyDescent="0.2">
      <c r="A644" s="212">
        <f>Données!A645</f>
        <v>44405</v>
      </c>
      <c r="B644" s="197">
        <f>Données!B645/Données!B644-1</f>
        <v>8.9232249697435151E-4</v>
      </c>
      <c r="C644" s="197">
        <f>Données!C645/Données!C644-1</f>
        <v>7.6205871806767078E-4</v>
      </c>
      <c r="D644" s="197">
        <f>Données!D645/Données!D644-1</f>
        <v>7.8767389174028146E-4</v>
      </c>
      <c r="E644" s="197">
        <f>Données!E645/Données!E644-1</f>
        <v>8.24136399738995E-4</v>
      </c>
      <c r="F644" s="197">
        <f>Données!F645/Données!F644-1</f>
        <v>8.2413691324600968E-4</v>
      </c>
      <c r="H644" s="197">
        <f t="shared" si="30"/>
        <v>6.8186097235356513E-5</v>
      </c>
      <c r="I644" s="197">
        <f t="shared" si="31"/>
        <v>-6.2078195178338902E-5</v>
      </c>
      <c r="J644" s="197">
        <f t="shared" si="32"/>
        <v>-3.6463021505728221E-5</v>
      </c>
    </row>
    <row r="645" spans="1:10" x14ac:dyDescent="0.2">
      <c r="A645" s="212">
        <f>Données!A646</f>
        <v>44406</v>
      </c>
      <c r="B645" s="197">
        <f>Données!B646/Données!B645-1</f>
        <v>-4.7693174439300545E-4</v>
      </c>
      <c r="C645" s="197">
        <f>Données!C646/Données!C645-1</f>
        <v>-7.2287643090052089E-4</v>
      </c>
      <c r="D645" s="197">
        <f>Données!D646/Données!D645-1</f>
        <v>-6.7450925504053405E-4</v>
      </c>
      <c r="E645" s="197">
        <f>Données!E646/Données!E645-1</f>
        <v>-1.0390443944557903E-3</v>
      </c>
      <c r="F645" s="197">
        <f>Données!F646/Données!F645-1</f>
        <v>-1.0390450039784449E-3</v>
      </c>
      <c r="H645" s="197">
        <f t="shared" si="30"/>
        <v>5.6211265006278488E-4</v>
      </c>
      <c r="I645" s="197">
        <f t="shared" si="31"/>
        <v>3.1616857307792401E-4</v>
      </c>
      <c r="J645" s="197">
        <f t="shared" si="32"/>
        <v>3.6453574893791085E-4</v>
      </c>
    </row>
    <row r="646" spans="1:10" x14ac:dyDescent="0.2">
      <c r="A646" s="212">
        <f>Données!A647</f>
        <v>44407</v>
      </c>
      <c r="B646" s="197">
        <f>Données!B647/Données!B646-1</f>
        <v>-1.401550809065899E-3</v>
      </c>
      <c r="C646" s="197">
        <f>Données!C647/Données!C646-1</f>
        <v>-7.7561469955889084E-4</v>
      </c>
      <c r="D646" s="197">
        <f>Données!D647/Données!D646-1</f>
        <v>-8.9873538028162336E-4</v>
      </c>
      <c r="E646" s="197">
        <f>Données!E647/Données!E646-1</f>
        <v>5.4817066232870637E-4</v>
      </c>
      <c r="F646" s="197">
        <f>Données!F647/Données!F646-1</f>
        <v>5.481700887504104E-4</v>
      </c>
      <c r="H646" s="197">
        <f t="shared" si="30"/>
        <v>-1.9497214713946054E-3</v>
      </c>
      <c r="I646" s="197">
        <f t="shared" si="31"/>
        <v>-1.3237847883093012E-3</v>
      </c>
      <c r="J646" s="197">
        <f t="shared" si="32"/>
        <v>-1.4469054690320338E-3</v>
      </c>
    </row>
    <row r="647" spans="1:10" x14ac:dyDescent="0.2">
      <c r="A647" s="212">
        <f>Données!A648</f>
        <v>44411</v>
      </c>
      <c r="B647" s="197">
        <f>Données!B648/Données!B647-1</f>
        <v>9.3460644455614084E-3</v>
      </c>
      <c r="C647" s="197">
        <f>Données!C648/Données!C647-1</f>
        <v>7.1677579933007163E-3</v>
      </c>
      <c r="D647" s="197">
        <f>Données!D648/Données!D647-1</f>
        <v>7.596012768001259E-3</v>
      </c>
      <c r="E647" s="197">
        <f>Données!E648/Données!E647-1</f>
        <v>7.0991414227812299E-3</v>
      </c>
      <c r="F647" s="197">
        <f>Données!F648/Données!F647-1</f>
        <v>7.0991414600622971E-3</v>
      </c>
      <c r="H647" s="197">
        <f t="shared" si="30"/>
        <v>2.2469230227801784E-3</v>
      </c>
      <c r="I647" s="197">
        <f t="shared" si="31"/>
        <v>6.8616533238419208E-5</v>
      </c>
      <c r="J647" s="197">
        <f t="shared" si="32"/>
        <v>4.9687130793896195E-4</v>
      </c>
    </row>
    <row r="648" spans="1:10" x14ac:dyDescent="0.2">
      <c r="A648" s="212">
        <f>Données!A649</f>
        <v>44412</v>
      </c>
      <c r="B648" s="197">
        <f>Données!B649/Données!B648-1</f>
        <v>-1.1530035206623879E-3</v>
      </c>
      <c r="C648" s="197">
        <f>Données!C649/Données!C648-1</f>
        <v>-9.9223049052110657E-4</v>
      </c>
      <c r="D648" s="197">
        <f>Données!D649/Données!D648-1</f>
        <v>-1.0238933461607092E-3</v>
      </c>
      <c r="E648" s="197">
        <f>Données!E649/Données!E648-1</f>
        <v>-1.1357653005523716E-3</v>
      </c>
      <c r="F648" s="197">
        <f>Données!F649/Données!F648-1</f>
        <v>-1.1357652245815864E-3</v>
      </c>
      <c r="H648" s="197">
        <f t="shared" si="30"/>
        <v>-1.72382201100163E-5</v>
      </c>
      <c r="I648" s="197">
        <f t="shared" si="31"/>
        <v>1.4353473406047979E-4</v>
      </c>
      <c r="J648" s="197">
        <f t="shared" si="32"/>
        <v>1.118718784208772E-4</v>
      </c>
    </row>
    <row r="649" spans="1:10" x14ac:dyDescent="0.2">
      <c r="A649" s="212">
        <f>Données!A650</f>
        <v>44413</v>
      </c>
      <c r="B649" s="197">
        <f>Données!B650/Données!B649-1</f>
        <v>-6.3912929115295114E-4</v>
      </c>
      <c r="C649" s="197">
        <f>Données!C650/Données!C649-1</f>
        <v>-1.062837996575805E-3</v>
      </c>
      <c r="D649" s="197">
        <f>Données!D650/Données!D649-1</f>
        <v>-9.7940313217659281E-4</v>
      </c>
      <c r="E649" s="197">
        <f>Données!E650/Données!E649-1</f>
        <v>-1.0118201815220162E-3</v>
      </c>
      <c r="F649" s="197">
        <f>Données!F650/Données!F649-1</f>
        <v>-1.011820133218988E-3</v>
      </c>
      <c r="H649" s="197">
        <f t="shared" si="30"/>
        <v>3.7269089036906511E-4</v>
      </c>
      <c r="I649" s="197">
        <f t="shared" si="31"/>
        <v>-5.1017863356817017E-5</v>
      </c>
      <c r="J649" s="197">
        <f t="shared" si="32"/>
        <v>3.2417001042395199E-5</v>
      </c>
    </row>
    <row r="650" spans="1:10" x14ac:dyDescent="0.2">
      <c r="A650" s="212">
        <f>Données!A651</f>
        <v>44414</v>
      </c>
      <c r="B650" s="197">
        <f>Données!B651/Données!B650-1</f>
        <v>2.0739458655529841E-3</v>
      </c>
      <c r="C650" s="197">
        <f>Données!C651/Données!C650-1</f>
        <v>1.048474142809841E-3</v>
      </c>
      <c r="D650" s="197">
        <f>Données!D651/Données!D650-1</f>
        <v>1.2504749150272776E-3</v>
      </c>
      <c r="E650" s="197">
        <f>Données!E651/Données!E650-1</f>
        <v>-3.4462120269784791E-4</v>
      </c>
      <c r="F650" s="197">
        <f>Données!F651/Données!F650-1</f>
        <v>-3.4462098869569857E-4</v>
      </c>
      <c r="H650" s="197">
        <f t="shared" si="30"/>
        <v>2.418567068250832E-3</v>
      </c>
      <c r="I650" s="197">
        <f t="shared" si="31"/>
        <v>1.3930951315055395E-3</v>
      </c>
      <c r="J650" s="197">
        <f t="shared" si="32"/>
        <v>1.5950959037229762E-3</v>
      </c>
    </row>
    <row r="651" spans="1:10" x14ac:dyDescent="0.2">
      <c r="A651" s="212">
        <f>Données!A652</f>
        <v>44417</v>
      </c>
      <c r="B651" s="197">
        <f>Données!B652/Données!B651-1</f>
        <v>-2.2774940503622609E-5</v>
      </c>
      <c r="C651" s="197">
        <f>Données!C652/Données!C651-1</f>
        <v>-4.8002256999202242E-4</v>
      </c>
      <c r="D651" s="197">
        <f>Données!D652/Données!D651-1</f>
        <v>-3.8987860441230815E-4</v>
      </c>
      <c r="E651" s="197">
        <f>Données!E652/Données!E651-1</f>
        <v>-1.0173018640825537E-3</v>
      </c>
      <c r="F651" s="197">
        <f>Données!F652/Données!F651-1</f>
        <v>-1.0173016534049673E-3</v>
      </c>
      <c r="H651" s="197">
        <f t="shared" si="30"/>
        <v>9.9452692357893113E-4</v>
      </c>
      <c r="I651" s="197">
        <f t="shared" si="31"/>
        <v>5.3727908341294484E-4</v>
      </c>
      <c r="J651" s="197">
        <f t="shared" si="32"/>
        <v>6.274230489926591E-4</v>
      </c>
    </row>
    <row r="652" spans="1:10" x14ac:dyDescent="0.2">
      <c r="A652" s="212">
        <f>Données!A653</f>
        <v>44418</v>
      </c>
      <c r="B652" s="197">
        <f>Données!B653/Données!B652-1</f>
        <v>-1.19130236955034E-3</v>
      </c>
      <c r="C652" s="197">
        <f>Données!C653/Données!C652-1</f>
        <v>-1.3062572470823319E-3</v>
      </c>
      <c r="D652" s="197">
        <f>Données!D653/Données!D652-1</f>
        <v>-1.2835857180231169E-3</v>
      </c>
      <c r="E652" s="197">
        <f>Données!E653/Données!E652-1</f>
        <v>-9.4436856399415792E-4</v>
      </c>
      <c r="F652" s="197">
        <f>Données!F653/Données!F652-1</f>
        <v>-9.4436871857139781E-4</v>
      </c>
      <c r="H652" s="197">
        <f t="shared" si="30"/>
        <v>-2.4693380555618205E-4</v>
      </c>
      <c r="I652" s="197">
        <f t="shared" si="31"/>
        <v>-3.6188852851093412E-4</v>
      </c>
      <c r="J652" s="197">
        <f t="shared" si="32"/>
        <v>-3.3921699945171913E-4</v>
      </c>
    </row>
    <row r="653" spans="1:10" x14ac:dyDescent="0.2">
      <c r="A653" s="212">
        <f>Données!A654</f>
        <v>44419</v>
      </c>
      <c r="B653" s="197">
        <f>Données!B654/Données!B653-1</f>
        <v>1.6678628971622533E-3</v>
      </c>
      <c r="C653" s="197">
        <f>Données!C654/Données!C653-1</f>
        <v>1.0119948023643577E-3</v>
      </c>
      <c r="D653" s="197">
        <f>Données!D654/Données!D653-1</f>
        <v>1.1413550720413834E-3</v>
      </c>
      <c r="E653" s="197">
        <f>Données!E654/Données!E653-1</f>
        <v>6.9016418623180087E-4</v>
      </c>
      <c r="F653" s="197">
        <f>Données!F654/Données!F653-1</f>
        <v>6.9016479992023427E-4</v>
      </c>
      <c r="H653" s="197">
        <f t="shared" si="30"/>
        <v>9.7769871093045246E-4</v>
      </c>
      <c r="I653" s="197">
        <f t="shared" si="31"/>
        <v>3.2183000244412341E-4</v>
      </c>
      <c r="J653" s="197">
        <f t="shared" si="32"/>
        <v>4.5119027212114915E-4</v>
      </c>
    </row>
    <row r="654" spans="1:10" x14ac:dyDescent="0.2">
      <c r="A654" s="212">
        <f>Données!A655</f>
        <v>44420</v>
      </c>
      <c r="B654" s="197">
        <f>Données!B655/Données!B654-1</f>
        <v>-1.5749794768082914E-4</v>
      </c>
      <c r="C654" s="197">
        <f>Données!C655/Données!C654-1</f>
        <v>2.9260387748242245E-4</v>
      </c>
      <c r="D654" s="197">
        <f>Données!D655/Données!D654-1</f>
        <v>2.0378036558432733E-4</v>
      </c>
      <c r="E654" s="197">
        <f>Données!E655/Données!E654-1</f>
        <v>-2.2973718922414399E-4</v>
      </c>
      <c r="F654" s="197">
        <f>Données!F655/Données!F654-1</f>
        <v>-2.2973716528162935E-4</v>
      </c>
      <c r="H654" s="197">
        <f t="shared" si="30"/>
        <v>7.2239241543314847E-5</v>
      </c>
      <c r="I654" s="197">
        <f t="shared" si="31"/>
        <v>5.223410427640518E-4</v>
      </c>
      <c r="J654" s="197">
        <f t="shared" si="32"/>
        <v>4.3351753086595668E-4</v>
      </c>
    </row>
    <row r="655" spans="1:10" x14ac:dyDescent="0.2">
      <c r="A655" s="212">
        <f>Données!A656</f>
        <v>44421</v>
      </c>
      <c r="B655" s="197">
        <f>Données!B656/Données!B655-1</f>
        <v>2.5988174882745074E-3</v>
      </c>
      <c r="C655" s="197">
        <f>Données!C656/Données!C655-1</f>
        <v>2.4375849328381882E-3</v>
      </c>
      <c r="D655" s="197">
        <f>Données!D656/Données!D655-1</f>
        <v>2.4693910823629928E-3</v>
      </c>
      <c r="E655" s="197">
        <f>Données!E656/Données!E655-1</f>
        <v>3.5115249108801372E-3</v>
      </c>
      <c r="F655" s="197">
        <f>Données!F656/Données!F655-1</f>
        <v>3.511524648955211E-3</v>
      </c>
      <c r="H655" s="197">
        <f t="shared" si="30"/>
        <v>-9.1270742260562976E-4</v>
      </c>
      <c r="I655" s="197">
        <f t="shared" si="31"/>
        <v>-1.0739397161170228E-3</v>
      </c>
      <c r="J655" s="197">
        <f t="shared" si="32"/>
        <v>-1.0421335665922182E-3</v>
      </c>
    </row>
    <row r="656" spans="1:10" x14ac:dyDescent="0.2">
      <c r="A656" s="212">
        <f>Données!A657</f>
        <v>44424</v>
      </c>
      <c r="B656" s="197">
        <f>Données!B657/Données!B656-1</f>
        <v>1.9719222528331581E-3</v>
      </c>
      <c r="C656" s="197">
        <f>Données!C657/Données!C656-1</f>
        <v>1.9308202425489807E-3</v>
      </c>
      <c r="D656" s="197">
        <f>Données!D657/Données!D656-1</f>
        <v>1.9389295905241077E-3</v>
      </c>
      <c r="E656" s="197">
        <f>Données!E657/Données!E656-1</f>
        <v>1.9984856354655633E-3</v>
      </c>
      <c r="F656" s="197">
        <f>Données!F657/Données!F656-1</f>
        <v>1.9984851170467E-3</v>
      </c>
      <c r="H656" s="197">
        <f t="shared" si="30"/>
        <v>-2.6563382632405208E-5</v>
      </c>
      <c r="I656" s="197">
        <f t="shared" si="31"/>
        <v>-6.7664874497719296E-5</v>
      </c>
      <c r="J656" s="197">
        <f t="shared" si="32"/>
        <v>-5.9555526522592217E-5</v>
      </c>
    </row>
    <row r="657" spans="1:10" x14ac:dyDescent="0.2">
      <c r="A657" s="212">
        <f>Données!A658</f>
        <v>44425</v>
      </c>
      <c r="B657" s="197">
        <f>Données!B658/Données!B657-1</f>
        <v>-3.8944922809539539E-3</v>
      </c>
      <c r="C657" s="197">
        <f>Données!C658/Données!C657-1</f>
        <v>-2.9022828485846253E-3</v>
      </c>
      <c r="D657" s="197">
        <f>Données!D658/Données!D657-1</f>
        <v>-3.098045414969719E-3</v>
      </c>
      <c r="E657" s="197">
        <f>Données!E658/Données!E657-1</f>
        <v>-2.4893009911585162E-3</v>
      </c>
      <c r="F657" s="197">
        <f>Données!F658/Données!F657-1</f>
        <v>-2.4893009705748703E-3</v>
      </c>
      <c r="H657" s="197">
        <f t="shared" si="30"/>
        <v>-1.4051912897954377E-3</v>
      </c>
      <c r="I657" s="197">
        <f t="shared" si="31"/>
        <v>-4.1298187800975494E-4</v>
      </c>
      <c r="J657" s="197">
        <f t="shared" si="32"/>
        <v>-6.0874444439484865E-4</v>
      </c>
    </row>
    <row r="658" spans="1:10" x14ac:dyDescent="0.2">
      <c r="A658" s="212">
        <f>Données!A659</f>
        <v>44426</v>
      </c>
      <c r="B658" s="197">
        <f>Données!B659/Données!B658-1</f>
        <v>-2.5327568449449167E-3</v>
      </c>
      <c r="C658" s="197">
        <f>Données!C659/Données!C658-1</f>
        <v>-2.3046224987947062E-3</v>
      </c>
      <c r="D658" s="197">
        <f>Données!D659/Données!D658-1</f>
        <v>-2.3495974611614789E-3</v>
      </c>
      <c r="E658" s="197">
        <f>Données!E659/Données!E658-1</f>
        <v>-1.5360985701818874E-3</v>
      </c>
      <c r="F658" s="197">
        <f>Données!F659/Données!F658-1</f>
        <v>-1.5360984343374406E-3</v>
      </c>
      <c r="H658" s="197">
        <f t="shared" si="30"/>
        <v>-9.9665827476302926E-4</v>
      </c>
      <c r="I658" s="197">
        <f t="shared" si="31"/>
        <v>-7.6852406445726551E-4</v>
      </c>
      <c r="J658" s="197">
        <f t="shared" si="32"/>
        <v>-8.134990268240383E-4</v>
      </c>
    </row>
    <row r="659" spans="1:10" x14ac:dyDescent="0.2">
      <c r="A659" s="212">
        <f>Données!A660</f>
        <v>44427</v>
      </c>
      <c r="B659" s="197">
        <f>Données!B660/Données!B659-1</f>
        <v>3.035623241465446E-3</v>
      </c>
      <c r="C659" s="197">
        <f>Données!C660/Données!C659-1</f>
        <v>2.7528680697843644E-3</v>
      </c>
      <c r="D659" s="197">
        <f>Données!D660/Données!D659-1</f>
        <v>2.8086006999148427E-3</v>
      </c>
      <c r="E659" s="197">
        <f>Données!E660/Données!E659-1</f>
        <v>2.3317255961141647E-3</v>
      </c>
      <c r="F659" s="197">
        <f>Données!F660/Données!F659-1</f>
        <v>2.3317260366149117E-3</v>
      </c>
      <c r="H659" s="197">
        <f t="shared" si="30"/>
        <v>7.038976453512813E-4</v>
      </c>
      <c r="I659" s="197">
        <f t="shared" si="31"/>
        <v>4.2114203316945265E-4</v>
      </c>
      <c r="J659" s="197">
        <f t="shared" si="32"/>
        <v>4.76874663299931E-4</v>
      </c>
    </row>
    <row r="660" spans="1:10" x14ac:dyDescent="0.2">
      <c r="A660" s="212">
        <f>Données!A661</f>
        <v>44428</v>
      </c>
      <c r="B660" s="197">
        <f>Données!B661/Données!B660-1</f>
        <v>4.0731840466141644E-3</v>
      </c>
      <c r="C660" s="197">
        <f>Données!C661/Données!C660-1</f>
        <v>3.2989440412656279E-3</v>
      </c>
      <c r="D660" s="197">
        <f>Données!D661/Données!D660-1</f>
        <v>3.4515860518435915E-3</v>
      </c>
      <c r="E660" s="197">
        <f>Données!E661/Données!E660-1</f>
        <v>2.286323384035116E-3</v>
      </c>
      <c r="F660" s="197">
        <f>Données!F661/Données!F660-1</f>
        <v>2.2863231114238491E-3</v>
      </c>
      <c r="H660" s="197">
        <f t="shared" si="30"/>
        <v>1.7868606625790484E-3</v>
      </c>
      <c r="I660" s="197">
        <f t="shared" si="31"/>
        <v>1.0126209298417788E-3</v>
      </c>
      <c r="J660" s="197">
        <f t="shared" si="32"/>
        <v>1.1652629404197423E-3</v>
      </c>
    </row>
    <row r="661" spans="1:10" x14ac:dyDescent="0.2">
      <c r="A661" s="212">
        <f>Données!A662</f>
        <v>44431</v>
      </c>
      <c r="B661" s="197">
        <f>Données!B662/Données!B661-1</f>
        <v>-4.4923332520874215E-4</v>
      </c>
      <c r="C661" s="197">
        <f>Données!C662/Données!C661-1</f>
        <v>-3.5049414320620365E-4</v>
      </c>
      <c r="D661" s="197">
        <f>Données!D662/Données!D661-1</f>
        <v>-3.6997282088557792E-4</v>
      </c>
      <c r="E661" s="197">
        <f>Données!E662/Données!E661-1</f>
        <v>-8.6279977697767407E-4</v>
      </c>
      <c r="F661" s="197">
        <f>Données!F662/Données!F661-1</f>
        <v>-8.6280025190754728E-4</v>
      </c>
      <c r="H661" s="197">
        <f t="shared" si="30"/>
        <v>4.1356645176893192E-4</v>
      </c>
      <c r="I661" s="197">
        <f t="shared" si="31"/>
        <v>5.1230610870134363E-4</v>
      </c>
      <c r="J661" s="197">
        <f t="shared" si="32"/>
        <v>4.9282743102196935E-4</v>
      </c>
    </row>
    <row r="662" spans="1:10" x14ac:dyDescent="0.2">
      <c r="A662" s="212">
        <f>Données!A663</f>
        <v>44432</v>
      </c>
      <c r="B662" s="197">
        <f>Données!B663/Données!B662-1</f>
        <v>-2.9769867448736775E-4</v>
      </c>
      <c r="C662" s="197">
        <f>Données!C663/Données!C662-1</f>
        <v>-1.8456263116173321E-4</v>
      </c>
      <c r="D662" s="197">
        <f>Données!D663/Données!D662-1</f>
        <v>-2.068798567393948E-4</v>
      </c>
      <c r="E662" s="197">
        <f>Données!E663/Données!E662-1</f>
        <v>-1.2448430128281229E-3</v>
      </c>
      <c r="F662" s="197">
        <f>Données!F663/Données!F662-1</f>
        <v>-1.2448430854041792E-3</v>
      </c>
      <c r="H662" s="197">
        <f t="shared" si="30"/>
        <v>9.4714433834075518E-4</v>
      </c>
      <c r="I662" s="197">
        <f t="shared" si="31"/>
        <v>1.060280454242446E-3</v>
      </c>
      <c r="J662" s="197">
        <f t="shared" si="32"/>
        <v>1.0379632286647844E-3</v>
      </c>
    </row>
    <row r="663" spans="1:10" x14ac:dyDescent="0.2">
      <c r="A663" s="212">
        <f>Données!A664</f>
        <v>44433</v>
      </c>
      <c r="B663" s="197">
        <f>Données!B664/Données!B663-1</f>
        <v>-2.4298004505148851E-3</v>
      </c>
      <c r="C663" s="197">
        <f>Données!C664/Données!C663-1</f>
        <v>-2.8227340568101056E-3</v>
      </c>
      <c r="D663" s="197">
        <f>Données!D664/Données!D663-1</f>
        <v>-2.7452314487043106E-3</v>
      </c>
      <c r="E663" s="197">
        <f>Données!E664/Données!E663-1</f>
        <v>-3.292202396177446E-3</v>
      </c>
      <c r="F663" s="197">
        <f>Données!F664/Données!F663-1</f>
        <v>-3.2922018198441316E-3</v>
      </c>
      <c r="H663" s="197">
        <f t="shared" si="30"/>
        <v>8.624019456625609E-4</v>
      </c>
      <c r="I663" s="197">
        <f t="shared" si="31"/>
        <v>4.6946776303402604E-4</v>
      </c>
      <c r="J663" s="197">
        <f t="shared" si="32"/>
        <v>5.4697037113982105E-4</v>
      </c>
    </row>
    <row r="664" spans="1:10" x14ac:dyDescent="0.2">
      <c r="A664" s="212">
        <f>Données!A665</f>
        <v>44434</v>
      </c>
      <c r="B664" s="197">
        <f>Données!B665/Données!B664-1</f>
        <v>1.1532220345600308E-4</v>
      </c>
      <c r="C664" s="197">
        <f>Données!C665/Données!C664-1</f>
        <v>6.1740024096423873E-4</v>
      </c>
      <c r="D664" s="197">
        <f>Données!D665/Données!D664-1</f>
        <v>5.1833908619980384E-4</v>
      </c>
      <c r="E664" s="197">
        <f>Données!E665/Données!E664-1</f>
        <v>9.572932739827511E-4</v>
      </c>
      <c r="F664" s="197">
        <f>Données!F665/Données!F664-1</f>
        <v>9.5729285065537795E-4</v>
      </c>
      <c r="H664" s="197">
        <f t="shared" si="30"/>
        <v>-8.4197107052674802E-4</v>
      </c>
      <c r="I664" s="197">
        <f t="shared" si="31"/>
        <v>-3.3989260969113921E-4</v>
      </c>
      <c r="J664" s="197">
        <f t="shared" si="32"/>
        <v>-4.389537644555741E-4</v>
      </c>
    </row>
    <row r="665" spans="1:10" x14ac:dyDescent="0.2">
      <c r="A665" s="212">
        <f>Données!A666</f>
        <v>44435</v>
      </c>
      <c r="B665" s="197">
        <f>Données!B666/Données!B665-1</f>
        <v>3.6096319149210299E-3</v>
      </c>
      <c r="C665" s="197">
        <f>Données!C666/Données!C665-1</f>
        <v>3.1893769772064484E-3</v>
      </c>
      <c r="D665" s="197">
        <f>Données!D666/Données!D665-1</f>
        <v>3.2722606471269344E-3</v>
      </c>
      <c r="E665" s="197">
        <f>Données!E666/Données!E665-1</f>
        <v>2.8296581038371738E-3</v>
      </c>
      <c r="F665" s="197">
        <f>Données!F666/Données!F665-1</f>
        <v>2.829658354332576E-3</v>
      </c>
      <c r="H665" s="197">
        <f t="shared" si="30"/>
        <v>7.7997381108385611E-4</v>
      </c>
      <c r="I665" s="197">
        <f t="shared" si="31"/>
        <v>3.5971862287387246E-4</v>
      </c>
      <c r="J665" s="197">
        <f t="shared" si="32"/>
        <v>4.4260229279435848E-4</v>
      </c>
    </row>
    <row r="666" spans="1:10" x14ac:dyDescent="0.2">
      <c r="A666" s="212">
        <f>Données!A667</f>
        <v>44438</v>
      </c>
      <c r="B666" s="197">
        <f>Données!B667/Données!B666-1</f>
        <v>1.3199620537651668E-3</v>
      </c>
      <c r="C666" s="197">
        <f>Données!C667/Données!C666-1</f>
        <v>1.4035193865187257E-3</v>
      </c>
      <c r="D666" s="197">
        <f>Données!D667/Données!D666-1</f>
        <v>1.3870349543620986E-3</v>
      </c>
      <c r="E666" s="197">
        <f>Données!E667/Données!E666-1</f>
        <v>1.3837942218564159E-3</v>
      </c>
      <c r="F666" s="197">
        <f>Données!F667/Données!F666-1</f>
        <v>1.3837943173513612E-3</v>
      </c>
      <c r="H666" s="197">
        <f t="shared" si="30"/>
        <v>-6.3832168091249031E-5</v>
      </c>
      <c r="I666" s="197">
        <f t="shared" si="31"/>
        <v>1.9725069167364495E-5</v>
      </c>
      <c r="J666" s="197">
        <f t="shared" si="32"/>
        <v>3.2406370107374016E-6</v>
      </c>
    </row>
    <row r="667" spans="1:10" x14ac:dyDescent="0.2">
      <c r="A667" s="212">
        <f>Données!A668</f>
        <v>44439</v>
      </c>
      <c r="B667" s="197">
        <f>Données!B668/Données!B667-1</f>
        <v>1.562906583494561E-3</v>
      </c>
      <c r="C667" s="197">
        <f>Données!C668/Données!C667-1</f>
        <v>9.5651323918266584E-4</v>
      </c>
      <c r="D667" s="197">
        <f>Données!D668/Données!D667-1</f>
        <v>1.0761392236557921E-3</v>
      </c>
      <c r="E667" s="197">
        <f>Données!E668/Données!E667-1</f>
        <v>6.2557080802316811E-4</v>
      </c>
      <c r="F667" s="197">
        <f>Données!F668/Données!F667-1</f>
        <v>6.2557098431392788E-4</v>
      </c>
      <c r="H667" s="197">
        <f t="shared" si="30"/>
        <v>9.3733577547139291E-4</v>
      </c>
      <c r="I667" s="197">
        <f t="shared" si="31"/>
        <v>3.3094225486873796E-4</v>
      </c>
      <c r="J667" s="197">
        <f t="shared" si="32"/>
        <v>4.5056823934186419E-4</v>
      </c>
    </row>
    <row r="668" spans="1:10" x14ac:dyDescent="0.2">
      <c r="A668" s="212">
        <f>Données!A669</f>
        <v>44440</v>
      </c>
      <c r="B668" s="197">
        <f>Données!B669/Données!B668-1</f>
        <v>5.2761745609009036E-3</v>
      </c>
      <c r="C668" s="197">
        <f>Données!C669/Données!C668-1</f>
        <v>4.2522770698141255E-3</v>
      </c>
      <c r="D668" s="197">
        <f>Données!D669/Données!D668-1</f>
        <v>4.4543654771811436E-3</v>
      </c>
      <c r="E668" s="197">
        <f>Données!E669/Données!E668-1</f>
        <v>4.5415934519592582E-3</v>
      </c>
      <c r="F668" s="197">
        <f>Données!F669/Données!F668-1</f>
        <v>4.5415936744603869E-3</v>
      </c>
      <c r="H668" s="197">
        <f t="shared" si="30"/>
        <v>7.3458110894164541E-4</v>
      </c>
      <c r="I668" s="197">
        <f t="shared" si="31"/>
        <v>-2.8931660464626141E-4</v>
      </c>
      <c r="J668" s="197">
        <f t="shared" si="32"/>
        <v>-8.7228197279243247E-5</v>
      </c>
    </row>
    <row r="669" spans="1:10" x14ac:dyDescent="0.2">
      <c r="A669" s="212">
        <f>Données!A670</f>
        <v>44441</v>
      </c>
      <c r="B669" s="197">
        <f>Données!B670/Données!B669-1</f>
        <v>5.6819277041397775E-4</v>
      </c>
      <c r="C669" s="197">
        <f>Données!C670/Données!C669-1</f>
        <v>2.9497933238920027E-4</v>
      </c>
      <c r="D669" s="197">
        <f>Données!D670/Données!D669-1</f>
        <v>3.4894783065975155E-4</v>
      </c>
      <c r="E669" s="197">
        <f>Données!E670/Données!E669-1</f>
        <v>1.1911830965369852E-3</v>
      </c>
      <c r="F669" s="197">
        <f>Données!F670/Données!F669-1</f>
        <v>1.1911827697677069E-3</v>
      </c>
      <c r="H669" s="197">
        <f t="shared" si="30"/>
        <v>-6.2299032612300742E-4</v>
      </c>
      <c r="I669" s="197">
        <f t="shared" si="31"/>
        <v>-8.9620343737850661E-4</v>
      </c>
      <c r="J669" s="197">
        <f t="shared" si="32"/>
        <v>-8.4223493910795533E-4</v>
      </c>
    </row>
    <row r="670" spans="1:10" x14ac:dyDescent="0.2">
      <c r="A670" s="212">
        <f>Données!A671</f>
        <v>44442</v>
      </c>
      <c r="B670" s="197">
        <f>Données!B671/Données!B670-1</f>
        <v>-4.0630277020270444E-4</v>
      </c>
      <c r="C670" s="197">
        <f>Données!C671/Données!C670-1</f>
        <v>-6.5253421799793543E-4</v>
      </c>
      <c r="D670" s="197">
        <f>Données!D671/Données!D670-1</f>
        <v>-6.0388513565934332E-4</v>
      </c>
      <c r="E670" s="197">
        <f>Données!E671/Données!E670-1</f>
        <v>-8.5268156810924811E-4</v>
      </c>
      <c r="F670" s="197">
        <f>Données!F671/Données!F670-1</f>
        <v>-8.5268165410801178E-4</v>
      </c>
      <c r="H670" s="197">
        <f t="shared" si="30"/>
        <v>4.4637879790654367E-4</v>
      </c>
      <c r="I670" s="197">
        <f t="shared" si="31"/>
        <v>2.0014743611007635E-4</v>
      </c>
      <c r="J670" s="197">
        <f t="shared" si="32"/>
        <v>2.4879651844866846E-4</v>
      </c>
    </row>
    <row r="671" spans="1:10" x14ac:dyDescent="0.2">
      <c r="A671" s="212">
        <f>Données!A672</f>
        <v>44446</v>
      </c>
      <c r="B671" s="197">
        <f>Données!B672/Données!B671-1</f>
        <v>3.4817665659840902E-3</v>
      </c>
      <c r="C671" s="197">
        <f>Données!C672/Données!C671-1</f>
        <v>1.838587802392766E-3</v>
      </c>
      <c r="D671" s="197">
        <f>Données!D672/Données!D671-1</f>
        <v>2.1633057382210996E-3</v>
      </c>
      <c r="E671" s="197">
        <f>Données!E672/Données!E671-1</f>
        <v>7.1436373935562791E-4</v>
      </c>
      <c r="F671" s="197">
        <f>Données!F672/Données!F671-1</f>
        <v>7.1436381415779238E-4</v>
      </c>
      <c r="H671" s="197">
        <f t="shared" si="30"/>
        <v>2.7674028266284623E-3</v>
      </c>
      <c r="I671" s="197">
        <f t="shared" si="31"/>
        <v>1.1242239882349736E-3</v>
      </c>
      <c r="J671" s="197">
        <f t="shared" si="32"/>
        <v>1.4489419240633072E-3</v>
      </c>
    </row>
    <row r="672" spans="1:10" x14ac:dyDescent="0.2">
      <c r="A672" s="212">
        <f>Données!A673</f>
        <v>44447</v>
      </c>
      <c r="B672" s="197">
        <f>Données!B673/Données!B672-1</f>
        <v>-1.7783040919010507E-3</v>
      </c>
      <c r="C672" s="197">
        <f>Données!C673/Données!C672-1</f>
        <v>-8.1394635586107267E-4</v>
      </c>
      <c r="D672" s="197">
        <f>Données!D673/Données!D672-1</f>
        <v>-1.0047694666202034E-3</v>
      </c>
      <c r="E672" s="197">
        <f>Données!E673/Données!E672-1</f>
        <v>-5.4488936644780939E-4</v>
      </c>
      <c r="F672" s="197">
        <f>Données!F673/Données!F672-1</f>
        <v>-5.4488990652412639E-4</v>
      </c>
      <c r="H672" s="197">
        <f t="shared" si="30"/>
        <v>-1.2334147254532413E-3</v>
      </c>
      <c r="I672" s="197">
        <f t="shared" si="31"/>
        <v>-2.6905644933694628E-4</v>
      </c>
      <c r="J672" s="197">
        <f t="shared" si="32"/>
        <v>-4.59879560096077E-4</v>
      </c>
    </row>
    <row r="673" spans="1:10" x14ac:dyDescent="0.2">
      <c r="A673" s="212">
        <f>Données!A674</f>
        <v>44448</v>
      </c>
      <c r="B673" s="197">
        <f>Données!B674/Données!B673-1</f>
        <v>-1.9162151872437194E-3</v>
      </c>
      <c r="C673" s="197">
        <f>Données!C674/Données!C673-1</f>
        <v>-1.0498546240963469E-3</v>
      </c>
      <c r="D673" s="197">
        <f>Données!D674/Données!D673-1</f>
        <v>-1.2211530984939101E-3</v>
      </c>
      <c r="E673" s="197">
        <f>Données!E674/Données!E673-1</f>
        <v>-4.4385523893941681E-4</v>
      </c>
      <c r="F673" s="197">
        <f>Données!F674/Données!F673-1</f>
        <v>-4.4385495713550327E-4</v>
      </c>
      <c r="H673" s="197">
        <f t="shared" si="30"/>
        <v>-1.4723599483043026E-3</v>
      </c>
      <c r="I673" s="197">
        <f t="shared" si="31"/>
        <v>-6.0599966696084362E-4</v>
      </c>
      <c r="J673" s="197">
        <f t="shared" si="32"/>
        <v>-7.772981413584068E-4</v>
      </c>
    </row>
    <row r="674" spans="1:10" x14ac:dyDescent="0.2">
      <c r="A674" s="212">
        <f>Données!A675</f>
        <v>44449</v>
      </c>
      <c r="B674" s="197">
        <f>Données!B675/Données!B674-1</f>
        <v>-3.8634125695107269E-3</v>
      </c>
      <c r="C674" s="197">
        <f>Données!C675/Données!C674-1</f>
        <v>-3.7903573414317382E-3</v>
      </c>
      <c r="D674" s="197">
        <f>Données!D675/Données!D674-1</f>
        <v>-3.8047922852894045E-3</v>
      </c>
      <c r="E674" s="197">
        <f>Données!E675/Données!E674-1</f>
        <v>-3.8450966450807034E-3</v>
      </c>
      <c r="F674" s="197">
        <f>Données!F675/Données!F674-1</f>
        <v>-3.8450969409291602E-3</v>
      </c>
      <c r="H674" s="197">
        <f t="shared" si="30"/>
        <v>-1.83159244300235E-5</v>
      </c>
      <c r="I674" s="197">
        <f t="shared" si="31"/>
        <v>5.473959949742202E-5</v>
      </c>
      <c r="J674" s="197">
        <f t="shared" si="32"/>
        <v>4.0304655639755715E-5</v>
      </c>
    </row>
    <row r="675" spans="1:10" x14ac:dyDescent="0.2">
      <c r="A675" s="212">
        <f>Données!A676</f>
        <v>44452</v>
      </c>
      <c r="B675" s="197">
        <f>Données!B676/Données!B675-1</f>
        <v>1.1274160664223043E-3</v>
      </c>
      <c r="C675" s="197">
        <f>Données!C676/Données!C675-1</f>
        <v>9.0316015771363389E-4</v>
      </c>
      <c r="D675" s="197">
        <f>Données!D676/Données!D675-1</f>
        <v>9.4746691456570886E-4</v>
      </c>
      <c r="E675" s="197">
        <f>Données!E676/Données!E675-1</f>
        <v>5.4468706774191133E-4</v>
      </c>
      <c r="F675" s="197">
        <f>Données!F676/Données!F675-1</f>
        <v>5.4468738600310651E-4</v>
      </c>
      <c r="H675" s="197">
        <f t="shared" si="30"/>
        <v>5.8272899868039296E-4</v>
      </c>
      <c r="I675" s="197">
        <f t="shared" si="31"/>
        <v>3.5847277171052738E-4</v>
      </c>
      <c r="J675" s="197">
        <f t="shared" si="32"/>
        <v>4.0277952856260235E-4</v>
      </c>
    </row>
    <row r="676" spans="1:10" x14ac:dyDescent="0.2">
      <c r="A676" s="212">
        <f>Données!A677</f>
        <v>44453</v>
      </c>
      <c r="B676" s="197">
        <f>Données!B677/Données!B676-1</f>
        <v>-1.0268194919283991E-3</v>
      </c>
      <c r="C676" s="197">
        <f>Données!C677/Données!C676-1</f>
        <v>-4.3953267583529687E-4</v>
      </c>
      <c r="D676" s="197">
        <f>Données!D677/Données!D676-1</f>
        <v>-5.5558489543927614E-4</v>
      </c>
      <c r="E676" s="197">
        <f>Données!E677/Données!E676-1</f>
        <v>7.0994144645020185E-4</v>
      </c>
      <c r="F676" s="197">
        <f>Données!F677/Données!F676-1</f>
        <v>7.0994174761418449E-4</v>
      </c>
      <c r="H676" s="197">
        <f t="shared" si="30"/>
        <v>-1.7367609383786009E-3</v>
      </c>
      <c r="I676" s="197">
        <f t="shared" si="31"/>
        <v>-1.1494744234494814E-3</v>
      </c>
      <c r="J676" s="197">
        <f t="shared" si="32"/>
        <v>-1.2655266430534606E-3</v>
      </c>
    </row>
    <row r="677" spans="1:10" x14ac:dyDescent="0.2">
      <c r="A677" s="212">
        <f>Données!A678</f>
        <v>44454</v>
      </c>
      <c r="B677" s="197">
        <f>Données!B678/Données!B677-1</f>
        <v>6.7139282218819929E-4</v>
      </c>
      <c r="C677" s="197">
        <f>Données!C678/Données!C677-1</f>
        <v>1.4980021172728009E-4</v>
      </c>
      <c r="D677" s="197">
        <f>Données!D678/Données!D677-1</f>
        <v>2.5282262967230018E-4</v>
      </c>
      <c r="E677" s="197">
        <f>Données!E678/Données!E677-1</f>
        <v>-6.8547174190680682E-4</v>
      </c>
      <c r="F677" s="197">
        <f>Données!F678/Données!F677-1</f>
        <v>-6.8547200942126185E-4</v>
      </c>
      <c r="H677" s="197">
        <f t="shared" si="30"/>
        <v>1.3568645640950061E-3</v>
      </c>
      <c r="I677" s="197">
        <f t="shared" si="31"/>
        <v>8.3527222114854194E-4</v>
      </c>
      <c r="J677" s="197">
        <f t="shared" si="32"/>
        <v>9.3829463909356203E-4</v>
      </c>
    </row>
    <row r="678" spans="1:10" x14ac:dyDescent="0.2">
      <c r="A678" s="212">
        <f>Données!A679</f>
        <v>44455</v>
      </c>
      <c r="B678" s="197">
        <f>Données!B679/Données!B678-1</f>
        <v>-3.3629484445985014E-4</v>
      </c>
      <c r="C678" s="197">
        <f>Données!C679/Données!C678-1</f>
        <v>-5.2360770193760064E-4</v>
      </c>
      <c r="D678" s="197">
        <f>Données!D679/Données!D678-1</f>
        <v>-4.8659500619163687E-4</v>
      </c>
      <c r="E678" s="197">
        <f>Données!E679/Données!E678-1</f>
        <v>-1.7453634829478482E-4</v>
      </c>
      <c r="F678" s="197">
        <f>Données!F679/Données!F678-1</f>
        <v>-1.7453668758882213E-4</v>
      </c>
      <c r="H678" s="197">
        <f t="shared" si="30"/>
        <v>-1.6175849616506532E-4</v>
      </c>
      <c r="I678" s="197">
        <f t="shared" si="31"/>
        <v>-3.4907101434877852E-4</v>
      </c>
      <c r="J678" s="197">
        <f t="shared" si="32"/>
        <v>-3.1205831860281474E-4</v>
      </c>
    </row>
    <row r="679" spans="1:10" x14ac:dyDescent="0.2">
      <c r="A679" s="212">
        <f>Données!A680</f>
        <v>44456</v>
      </c>
      <c r="B679" s="197">
        <f>Données!B680/Données!B679-1</f>
        <v>-4.8215024355754421E-3</v>
      </c>
      <c r="C679" s="197">
        <f>Données!C680/Données!C679-1</f>
        <v>-3.8990164648569081E-3</v>
      </c>
      <c r="D679" s="197">
        <f>Données!D680/Données!D679-1</f>
        <v>-4.0813253896064827E-3</v>
      </c>
      <c r="E679" s="197">
        <f>Données!E680/Données!E679-1</f>
        <v>-4.2767606958614701E-3</v>
      </c>
      <c r="F679" s="197">
        <f>Données!F680/Données!F679-1</f>
        <v>-4.2767604470650422E-3</v>
      </c>
      <c r="H679" s="197">
        <f t="shared" si="30"/>
        <v>-5.44741739713972E-4</v>
      </c>
      <c r="I679" s="197">
        <f t="shared" si="31"/>
        <v>3.777439822081341E-4</v>
      </c>
      <c r="J679" s="197">
        <f t="shared" si="32"/>
        <v>1.9543505745855949E-4</v>
      </c>
    </row>
    <row r="680" spans="1:10" x14ac:dyDescent="0.2">
      <c r="A680" s="212">
        <f>Données!A681</f>
        <v>44459</v>
      </c>
      <c r="B680" s="197">
        <f>Données!B681/Données!B680-1</f>
        <v>-8.5621781356530757E-3</v>
      </c>
      <c r="C680" s="197">
        <f>Données!C681/Données!C680-1</f>
        <v>-5.8911264790489914E-3</v>
      </c>
      <c r="D680" s="197">
        <f>Données!D681/Données!D680-1</f>
        <v>-6.4186070427040276E-3</v>
      </c>
      <c r="E680" s="197">
        <f>Données!E681/Données!E680-1</f>
        <v>-3.903301614549437E-3</v>
      </c>
      <c r="F680" s="197">
        <f>Données!F681/Données!F680-1</f>
        <v>-3.9033016922297437E-3</v>
      </c>
      <c r="H680" s="197">
        <f t="shared" si="30"/>
        <v>-4.6588765211036387E-3</v>
      </c>
      <c r="I680" s="197">
        <f t="shared" si="31"/>
        <v>-1.9878247868192478E-3</v>
      </c>
      <c r="J680" s="197">
        <f t="shared" si="32"/>
        <v>-2.5153053504742839E-3</v>
      </c>
    </row>
    <row r="681" spans="1:10" x14ac:dyDescent="0.2">
      <c r="A681" s="212">
        <f>Données!A682</f>
        <v>44460</v>
      </c>
      <c r="B681" s="197">
        <f>Données!B682/Données!B681-1</f>
        <v>2.3645777318876959E-3</v>
      </c>
      <c r="C681" s="197">
        <f>Données!C682/Données!C681-1</f>
        <v>1.1996958757594101E-3</v>
      </c>
      <c r="D681" s="197">
        <f>Données!D682/Données!D681-1</f>
        <v>1.4292410611829176E-3</v>
      </c>
      <c r="E681" s="197">
        <f>Données!E682/Données!E681-1</f>
        <v>1.0472121791937905E-3</v>
      </c>
      <c r="F681" s="197">
        <f>Données!F682/Données!F681-1</f>
        <v>1.0472131236112237E-3</v>
      </c>
      <c r="H681" s="197">
        <f t="shared" si="30"/>
        <v>1.3173655526939054E-3</v>
      </c>
      <c r="I681" s="197">
        <f t="shared" si="31"/>
        <v>1.5248275214818641E-4</v>
      </c>
      <c r="J681" s="197">
        <f t="shared" si="32"/>
        <v>3.8202793757169395E-4</v>
      </c>
    </row>
    <row r="682" spans="1:10" x14ac:dyDescent="0.2">
      <c r="A682" s="212">
        <f>Données!A683</f>
        <v>44461</v>
      </c>
      <c r="B682" s="197">
        <f>Données!B683/Données!B682-1</f>
        <v>4.3563461199580544E-3</v>
      </c>
      <c r="C682" s="197">
        <f>Données!C683/Données!C682-1</f>
        <v>3.7946074711061595E-3</v>
      </c>
      <c r="D682" s="197">
        <f>Données!D683/Données!D682-1</f>
        <v>3.9054045712414442E-3</v>
      </c>
      <c r="E682" s="197">
        <f>Données!E683/Données!E682-1</f>
        <v>3.4286000528538363E-3</v>
      </c>
      <c r="F682" s="197">
        <f>Données!F683/Données!F682-1</f>
        <v>3.4285989817226525E-3</v>
      </c>
      <c r="H682" s="197">
        <f t="shared" si="30"/>
        <v>9.2774606710421814E-4</v>
      </c>
      <c r="I682" s="197">
        <f t="shared" si="31"/>
        <v>3.6600848938350694E-4</v>
      </c>
      <c r="J682" s="197">
        <f t="shared" si="32"/>
        <v>4.7680558951879171E-4</v>
      </c>
    </row>
    <row r="683" spans="1:10" x14ac:dyDescent="0.2">
      <c r="A683" s="212">
        <f>Données!A684</f>
        <v>44462</v>
      </c>
      <c r="B683" s="197">
        <f>Données!B684/Données!B683-1</f>
        <v>-2.3947933984558301E-4</v>
      </c>
      <c r="C683" s="197">
        <f>Données!C684/Données!C683-1</f>
        <v>-1.2190754242831225E-3</v>
      </c>
      <c r="D683" s="197">
        <f>Données!D684/Données!D683-1</f>
        <v>-1.0257751686560956E-3</v>
      </c>
      <c r="E683" s="197">
        <f>Données!E684/Données!E683-1</f>
        <v>-2.6318019760552813E-3</v>
      </c>
      <c r="F683" s="197">
        <f>Données!F684/Données!F683-1</f>
        <v>-2.6318019050832753E-3</v>
      </c>
      <c r="H683" s="197">
        <f t="shared" si="30"/>
        <v>2.3923226362096983E-3</v>
      </c>
      <c r="I683" s="197">
        <f t="shared" si="31"/>
        <v>1.4127264808001527E-3</v>
      </c>
      <c r="J683" s="197">
        <f t="shared" si="32"/>
        <v>1.6060267364271796E-3</v>
      </c>
    </row>
    <row r="684" spans="1:10" x14ac:dyDescent="0.2">
      <c r="A684" s="212">
        <f>Données!A685</f>
        <v>44463</v>
      </c>
      <c r="B684" s="197">
        <f>Données!B685/Données!B684-1</f>
        <v>-4.4214270469598027E-3</v>
      </c>
      <c r="C684" s="197">
        <f>Données!C685/Données!C684-1</f>
        <v>-4.0076751525314203E-3</v>
      </c>
      <c r="D684" s="197">
        <f>Données!D685/Données!D684-1</f>
        <v>-4.0893835727880967E-3</v>
      </c>
      <c r="E684" s="197">
        <f>Données!E685/Données!E684-1</f>
        <v>-4.6583482642755802E-3</v>
      </c>
      <c r="F684" s="197">
        <f>Données!F685/Données!F684-1</f>
        <v>-4.6583474700854222E-3</v>
      </c>
      <c r="H684" s="197">
        <f t="shared" si="30"/>
        <v>2.3692121731577753E-4</v>
      </c>
      <c r="I684" s="197">
        <f t="shared" si="31"/>
        <v>6.506723175540019E-4</v>
      </c>
      <c r="J684" s="197">
        <f t="shared" si="32"/>
        <v>5.6896389729732544E-4</v>
      </c>
    </row>
    <row r="685" spans="1:10" x14ac:dyDescent="0.2">
      <c r="A685" s="212">
        <f>Données!A686</f>
        <v>44466</v>
      </c>
      <c r="B685" s="197">
        <f>Données!B686/Données!B685-1</f>
        <v>-8.4184439896151098E-4</v>
      </c>
      <c r="C685" s="197">
        <f>Données!C686/Données!C685-1</f>
        <v>-5.6248947730874743E-4</v>
      </c>
      <c r="D685" s="197">
        <f>Données!D686/Données!D685-1</f>
        <v>-6.1763913844792295E-4</v>
      </c>
      <c r="E685" s="197">
        <f>Données!E686/Données!E685-1</f>
        <v>-1.015625322225544E-3</v>
      </c>
      <c r="F685" s="197">
        <f>Données!F686/Données!F685-1</f>
        <v>-1.015625637220241E-3</v>
      </c>
      <c r="H685" s="197">
        <f t="shared" si="30"/>
        <v>1.7378092326403305E-4</v>
      </c>
      <c r="I685" s="197">
        <f t="shared" si="31"/>
        <v>4.5313615991149359E-4</v>
      </c>
      <c r="J685" s="197">
        <f t="shared" si="32"/>
        <v>3.9798649877231806E-4</v>
      </c>
    </row>
    <row r="686" spans="1:10" x14ac:dyDescent="0.2">
      <c r="A686" s="212">
        <f>Données!A687</f>
        <v>44467</v>
      </c>
      <c r="B686" s="197">
        <f>Données!B687/Données!B686-1</f>
        <v>-1.1253016658933079E-2</v>
      </c>
      <c r="C686" s="197">
        <f>Données!C687/Données!C686-1</f>
        <v>-9.2455432435009088E-3</v>
      </c>
      <c r="D686" s="197">
        <f>Données!D687/Données!D686-1</f>
        <v>-9.6417627774945114E-3</v>
      </c>
      <c r="E686" s="197">
        <f>Données!E687/Données!E686-1</f>
        <v>-8.0303499243599141E-3</v>
      </c>
      <c r="F686" s="197">
        <f>Données!F687/Données!F686-1</f>
        <v>-8.0303503226593076E-3</v>
      </c>
      <c r="H686" s="197">
        <f t="shared" si="30"/>
        <v>-3.2226667345731652E-3</v>
      </c>
      <c r="I686" s="197">
        <f t="shared" si="31"/>
        <v>-1.2151929208416012E-3</v>
      </c>
      <c r="J686" s="197">
        <f t="shared" si="32"/>
        <v>-1.6114124548352038E-3</v>
      </c>
    </row>
    <row r="687" spans="1:10" x14ac:dyDescent="0.2">
      <c r="A687" s="212">
        <f>Données!A688</f>
        <v>44468</v>
      </c>
      <c r="B687" s="197">
        <f>Données!B688/Données!B687-1</f>
        <v>1.5152171115013768E-3</v>
      </c>
      <c r="C687" s="197">
        <f>Données!C688/Données!C687-1</f>
        <v>1.1297819031075296E-3</v>
      </c>
      <c r="D687" s="197">
        <f>Données!D688/Données!D687-1</f>
        <v>1.205732108907176E-3</v>
      </c>
      <c r="E687" s="197">
        <f>Données!E688/Données!E687-1</f>
        <v>4.4699254772062602E-4</v>
      </c>
      <c r="F687" s="197">
        <f>Données!F688/Données!F687-1</f>
        <v>4.4699281799287505E-4</v>
      </c>
      <c r="H687" s="197">
        <f t="shared" si="30"/>
        <v>1.0682245637807508E-3</v>
      </c>
      <c r="I687" s="197">
        <f t="shared" si="31"/>
        <v>6.8278908511465453E-4</v>
      </c>
      <c r="J687" s="197">
        <f t="shared" si="32"/>
        <v>7.5873929091430092E-4</v>
      </c>
    </row>
    <row r="688" spans="1:10" x14ac:dyDescent="0.2">
      <c r="A688" s="212">
        <f>Données!A689</f>
        <v>44469</v>
      </c>
      <c r="B688" s="197">
        <f>Données!B689/Données!B688-1</f>
        <v>-7.2359521083659173E-3</v>
      </c>
      <c r="C688" s="197">
        <f>Données!C689/Données!C688-1</f>
        <v>-6.0476725294026368E-3</v>
      </c>
      <c r="D688" s="197">
        <f>Données!D689/Données!D688-1</f>
        <v>-6.2818968135376352E-3</v>
      </c>
      <c r="E688" s="197">
        <f>Données!E689/Données!E688-1</f>
        <v>-4.5935616898697962E-3</v>
      </c>
      <c r="F688" s="197">
        <f>Données!F689/Données!F688-1</f>
        <v>-4.5935617273239471E-3</v>
      </c>
      <c r="H688" s="197">
        <f t="shared" si="30"/>
        <v>-2.6423904184961211E-3</v>
      </c>
      <c r="I688" s="197">
        <f t="shared" si="31"/>
        <v>-1.4541108020786897E-3</v>
      </c>
      <c r="J688" s="197">
        <f t="shared" si="32"/>
        <v>-1.6883350862136881E-3</v>
      </c>
    </row>
    <row r="689" spans="1:10" x14ac:dyDescent="0.2">
      <c r="A689" s="212">
        <f>Données!A690</f>
        <v>44470</v>
      </c>
      <c r="B689" s="197">
        <f>Données!B690/Données!B689-1</f>
        <v>4.8654954817530793E-3</v>
      </c>
      <c r="C689" s="197">
        <f>Données!C690/Données!C689-1</f>
        <v>4.8916794895605964E-3</v>
      </c>
      <c r="D689" s="197">
        <f>Données!D690/Données!D689-1</f>
        <v>4.8865234796469093E-3</v>
      </c>
      <c r="E689" s="197">
        <f>Données!E690/Données!E689-1</f>
        <v>4.7857612377653069E-3</v>
      </c>
      <c r="F689" s="197">
        <f>Données!F690/Données!F689-1</f>
        <v>4.7857612100214997E-3</v>
      </c>
      <c r="H689" s="197">
        <f t="shared" si="30"/>
        <v>7.9734243987772402E-5</v>
      </c>
      <c r="I689" s="197">
        <f t="shared" si="31"/>
        <v>1.0591827953909672E-4</v>
      </c>
      <c r="J689" s="197">
        <f t="shared" si="32"/>
        <v>1.0076226962540957E-4</v>
      </c>
    </row>
    <row r="690" spans="1:10" x14ac:dyDescent="0.2">
      <c r="A690" s="212">
        <f>Données!A691</f>
        <v>44473</v>
      </c>
      <c r="B690" s="197">
        <f>Données!B691/Données!B690-1</f>
        <v>-7.8416702646867398E-3</v>
      </c>
      <c r="C690" s="197">
        <f>Données!C691/Données!C690-1</f>
        <v>-6.6232415633306063E-3</v>
      </c>
      <c r="D690" s="197">
        <f>Données!D691/Données!D690-1</f>
        <v>-6.8631732785200406E-3</v>
      </c>
      <c r="E690" s="197">
        <f>Données!E691/Données!E690-1</f>
        <v>-4.6691156846250248E-3</v>
      </c>
      <c r="F690" s="197">
        <f>Données!F691/Données!F690-1</f>
        <v>-4.6691152609317221E-3</v>
      </c>
      <c r="H690" s="197">
        <f t="shared" si="30"/>
        <v>-3.172554580061715E-3</v>
      </c>
      <c r="I690" s="197">
        <f t="shared" si="31"/>
        <v>-1.9541263023988842E-3</v>
      </c>
      <c r="J690" s="197">
        <f t="shared" si="32"/>
        <v>-2.1940580175883184E-3</v>
      </c>
    </row>
    <row r="691" spans="1:10" x14ac:dyDescent="0.2">
      <c r="A691" s="212">
        <f>Données!A692</f>
        <v>44474</v>
      </c>
      <c r="B691" s="197">
        <f>Données!B692/Données!B691-1</f>
        <v>4.0002023266234588E-3</v>
      </c>
      <c r="C691" s="197">
        <f>Données!C692/Données!C691-1</f>
        <v>2.8812183142090664E-3</v>
      </c>
      <c r="D691" s="197">
        <f>Données!D692/Données!D691-1</f>
        <v>3.1013507491473025E-3</v>
      </c>
      <c r="E691" s="197">
        <f>Données!E692/Données!E691-1</f>
        <v>1.2384612666358485E-3</v>
      </c>
      <c r="F691" s="197">
        <f>Données!F692/Données!F691-1</f>
        <v>1.2384609059241658E-3</v>
      </c>
      <c r="H691" s="197">
        <f t="shared" si="30"/>
        <v>2.7617410599876102E-3</v>
      </c>
      <c r="I691" s="197">
        <f t="shared" si="31"/>
        <v>1.6427574082849006E-3</v>
      </c>
      <c r="J691" s="197">
        <f t="shared" si="32"/>
        <v>1.8628898432231367E-3</v>
      </c>
    </row>
    <row r="692" spans="1:10" x14ac:dyDescent="0.2">
      <c r="A692" s="212">
        <f>Données!A693</f>
        <v>44475</v>
      </c>
      <c r="B692" s="197">
        <f>Données!B693/Données!B692-1</f>
        <v>9.6861647061619038E-4</v>
      </c>
      <c r="C692" s="197">
        <f>Données!C693/Données!C692-1</f>
        <v>1.5719818068471447E-3</v>
      </c>
      <c r="D692" s="197">
        <f>Données!D693/Données!D692-1</f>
        <v>1.4531782912627911E-3</v>
      </c>
      <c r="E692" s="197">
        <f>Données!E693/Données!E692-1</f>
        <v>1.6435277330053566E-3</v>
      </c>
      <c r="F692" s="197">
        <f>Données!F693/Données!F692-1</f>
        <v>1.643528492943469E-3</v>
      </c>
      <c r="H692" s="197">
        <f t="shared" si="30"/>
        <v>-6.7491126238916621E-4</v>
      </c>
      <c r="I692" s="197">
        <f t="shared" si="31"/>
        <v>-7.1546686096324308E-5</v>
      </c>
      <c r="J692" s="197">
        <f t="shared" si="32"/>
        <v>-1.9035020168067796E-4</v>
      </c>
    </row>
    <row r="693" spans="1:10" x14ac:dyDescent="0.2">
      <c r="A693" s="212">
        <f>Données!A694</f>
        <v>44476</v>
      </c>
      <c r="B693" s="197">
        <f>Données!B694/Données!B693-1</f>
        <v>2.808501513980266E-3</v>
      </c>
      <c r="C693" s="197">
        <f>Données!C694/Données!C693-1</f>
        <v>2.6247552897860071E-3</v>
      </c>
      <c r="D693" s="197">
        <f>Données!D694/Données!D693-1</f>
        <v>2.660917289380782E-3</v>
      </c>
      <c r="E693" s="197">
        <f>Données!E694/Données!E693-1</f>
        <v>7.5421743675763153E-4</v>
      </c>
      <c r="F693" s="197">
        <f>Données!F694/Données!F693-1</f>
        <v>7.5421707560718865E-4</v>
      </c>
      <c r="H693" s="197">
        <f t="shared" si="30"/>
        <v>2.0542840772226345E-3</v>
      </c>
      <c r="I693" s="197">
        <f t="shared" si="31"/>
        <v>1.8705382141788185E-3</v>
      </c>
      <c r="J693" s="197">
        <f t="shared" si="32"/>
        <v>1.9067002137735933E-3</v>
      </c>
    </row>
    <row r="694" spans="1:10" x14ac:dyDescent="0.2">
      <c r="A694" s="212">
        <f>Données!A695</f>
        <v>44477</v>
      </c>
      <c r="B694" s="197">
        <f>Données!B695/Données!B694-1</f>
        <v>-3.7582230204727951E-3</v>
      </c>
      <c r="C694" s="197">
        <f>Données!C695/Données!C694-1</f>
        <v>-3.7903964563348325E-3</v>
      </c>
      <c r="D694" s="197">
        <f>Données!D695/Données!D694-1</f>
        <v>-3.7840633882945118E-3</v>
      </c>
      <c r="E694" s="197">
        <f>Données!E695/Données!E694-1</f>
        <v>-3.8403799157670226E-3</v>
      </c>
      <c r="F694" s="197">
        <f>Données!F695/Données!F694-1</f>
        <v>-3.8403807849095584E-3</v>
      </c>
      <c r="H694" s="197">
        <f t="shared" si="30"/>
        <v>8.2156895294227539E-5</v>
      </c>
      <c r="I694" s="197">
        <f t="shared" si="31"/>
        <v>4.99843285747259E-5</v>
      </c>
      <c r="J694" s="197">
        <f t="shared" si="32"/>
        <v>5.6317396615046533E-5</v>
      </c>
    </row>
    <row r="695" spans="1:10" x14ac:dyDescent="0.2">
      <c r="A695" s="212">
        <f>Données!A696</f>
        <v>44481</v>
      </c>
      <c r="B695" s="197">
        <f>Données!B696/Données!B695-1</f>
        <v>-3.6428002849306917E-3</v>
      </c>
      <c r="C695" s="197">
        <f>Données!C696/Données!C695-1</f>
        <v>-3.3470725745539109E-3</v>
      </c>
      <c r="D695" s="197">
        <f>Données!D696/Données!D695-1</f>
        <v>-3.4052835835365336E-3</v>
      </c>
      <c r="E695" s="197">
        <f>Données!E696/Données!E695-1</f>
        <v>-2.8503623303001158E-3</v>
      </c>
      <c r="F695" s="197">
        <f>Données!F696/Données!F695-1</f>
        <v>-2.8503619295773275E-3</v>
      </c>
      <c r="H695" s="197">
        <f t="shared" si="30"/>
        <v>-7.9243795463057598E-4</v>
      </c>
      <c r="I695" s="197">
        <f t="shared" si="31"/>
        <v>-4.9671064497658346E-4</v>
      </c>
      <c r="J695" s="197">
        <f t="shared" si="32"/>
        <v>-5.5492165395920612E-4</v>
      </c>
    </row>
    <row r="696" spans="1:10" x14ac:dyDescent="0.2">
      <c r="A696" s="212">
        <f>Données!A697</f>
        <v>44482</v>
      </c>
      <c r="B696" s="197">
        <f>Données!B697/Données!B696-1</f>
        <v>4.4847514752555107E-3</v>
      </c>
      <c r="C696" s="197">
        <f>Données!C697/Données!C696-1</f>
        <v>3.8213110798845928E-3</v>
      </c>
      <c r="D696" s="197">
        <f>Données!D697/Données!D696-1</f>
        <v>3.9518715033843854E-3</v>
      </c>
      <c r="E696" s="197">
        <f>Données!E697/Données!E696-1</f>
        <v>3.3083984155179991E-3</v>
      </c>
      <c r="F696" s="197">
        <f>Données!F697/Données!F696-1</f>
        <v>3.3083989783693202E-3</v>
      </c>
      <c r="H696" s="197">
        <f t="shared" si="30"/>
        <v>1.1763530597375116E-3</v>
      </c>
      <c r="I696" s="197">
        <f t="shared" si="31"/>
        <v>5.1291210151527267E-4</v>
      </c>
      <c r="J696" s="197">
        <f t="shared" si="32"/>
        <v>6.4347252501506524E-4</v>
      </c>
    </row>
    <row r="697" spans="1:10" x14ac:dyDescent="0.2">
      <c r="A697" s="212">
        <f>Données!A698</f>
        <v>44483</v>
      </c>
      <c r="B697" s="197">
        <f>Données!B698/Données!B697-1</f>
        <v>8.0241247414956085E-3</v>
      </c>
      <c r="C697" s="197">
        <f>Données!C698/Données!C697-1</f>
        <v>6.9583640575188177E-3</v>
      </c>
      <c r="D697" s="197">
        <f>Données!D698/Données!D697-1</f>
        <v>7.1682096257790207E-3</v>
      </c>
      <c r="E697" s="197">
        <f>Données!E698/Données!E697-1</f>
        <v>7.3484395855403228E-3</v>
      </c>
      <c r="F697" s="197">
        <f>Données!F698/Données!F697-1</f>
        <v>7.3484390894638096E-3</v>
      </c>
      <c r="H697" s="197">
        <f t="shared" si="30"/>
        <v>6.7568515595528567E-4</v>
      </c>
      <c r="I697" s="197">
        <f t="shared" si="31"/>
        <v>-3.9007503194499193E-4</v>
      </c>
      <c r="J697" s="197">
        <f t="shared" si="32"/>
        <v>-1.8022946368478898E-4</v>
      </c>
    </row>
    <row r="698" spans="1:10" x14ac:dyDescent="0.2">
      <c r="A698" s="212">
        <f>Données!A699</f>
        <v>44484</v>
      </c>
      <c r="B698" s="197">
        <f>Données!B699/Données!B698-1</f>
        <v>3.8271415684068E-3</v>
      </c>
      <c r="C698" s="197">
        <f>Données!C699/Données!C698-1</f>
        <v>2.7091401813439386E-3</v>
      </c>
      <c r="D698" s="197">
        <f>Données!D699/Données!D698-1</f>
        <v>2.9294589722523856E-3</v>
      </c>
      <c r="E698" s="197">
        <f>Données!E699/Données!E698-1</f>
        <v>2.0842623521384329E-3</v>
      </c>
      <c r="F698" s="197">
        <f>Données!F699/Données!F698-1</f>
        <v>2.0842620414769364E-3</v>
      </c>
      <c r="H698" s="197">
        <f t="shared" si="30"/>
        <v>1.7428792162683671E-3</v>
      </c>
      <c r="I698" s="197">
        <f t="shared" si="31"/>
        <v>6.2487813986700225E-4</v>
      </c>
      <c r="J698" s="197">
        <f t="shared" si="32"/>
        <v>8.4519693077544922E-4</v>
      </c>
    </row>
    <row r="699" spans="1:10" x14ac:dyDescent="0.2">
      <c r="A699" s="212">
        <f>Données!A700</f>
        <v>44487</v>
      </c>
      <c r="B699" s="197">
        <f>Données!B700/Données!B699-1</f>
        <v>6.8978097924388138E-4</v>
      </c>
      <c r="C699" s="197">
        <f>Données!C700/Données!C699-1</f>
        <v>1.2147854098609745E-3</v>
      </c>
      <c r="D699" s="197">
        <f>Données!D700/Données!D699-1</f>
        <v>1.1112325167594861E-3</v>
      </c>
      <c r="E699" s="197">
        <f>Données!E700/Données!E699-1</f>
        <v>3.0355010168969798E-4</v>
      </c>
      <c r="F699" s="197">
        <f>Données!F700/Données!F699-1</f>
        <v>3.0355025196127094E-4</v>
      </c>
      <c r="H699" s="197">
        <f t="shared" si="30"/>
        <v>3.8623087755418339E-4</v>
      </c>
      <c r="I699" s="197">
        <f t="shared" si="31"/>
        <v>9.1123515789970355E-4</v>
      </c>
      <c r="J699" s="197">
        <f t="shared" si="32"/>
        <v>8.0768226479821514E-4</v>
      </c>
    </row>
    <row r="700" spans="1:10" x14ac:dyDescent="0.2">
      <c r="A700" s="212">
        <f>Données!A701</f>
        <v>44488</v>
      </c>
      <c r="B700" s="197">
        <f>Données!B701/Données!B700-1</f>
        <v>2.279940259657609E-3</v>
      </c>
      <c r="C700" s="197">
        <f>Données!C701/Données!C700-1</f>
        <v>2.206569135292602E-3</v>
      </c>
      <c r="D700" s="197">
        <f>Données!D701/Données!D700-1</f>
        <v>2.2210353302460906E-3</v>
      </c>
      <c r="E700" s="197">
        <f>Données!E701/Données!E700-1</f>
        <v>7.0538794678109973E-4</v>
      </c>
      <c r="F700" s="197">
        <f>Données!F701/Données!F700-1</f>
        <v>7.053877209213244E-4</v>
      </c>
      <c r="H700" s="197">
        <f t="shared" si="30"/>
        <v>1.5745523128765093E-3</v>
      </c>
      <c r="I700" s="197">
        <f t="shared" si="31"/>
        <v>1.5011814143712776E-3</v>
      </c>
      <c r="J700" s="197">
        <f t="shared" si="32"/>
        <v>1.5156476093247662E-3</v>
      </c>
    </row>
    <row r="701" spans="1:10" x14ac:dyDescent="0.2">
      <c r="A701" s="212">
        <f>Données!A702</f>
        <v>44489</v>
      </c>
      <c r="B701" s="197">
        <f>Données!B702/Données!B701-1</f>
        <v>7.5525926834063561E-4</v>
      </c>
      <c r="C701" s="197">
        <f>Données!C702/Données!C701-1</f>
        <v>4.195262591561999E-4</v>
      </c>
      <c r="D701" s="197">
        <f>Données!D702/Données!D701-1</f>
        <v>4.8572220898268625E-4</v>
      </c>
      <c r="E701" s="197">
        <f>Données!E702/Données!E701-1</f>
        <v>1.0417050132782713E-4</v>
      </c>
      <c r="F701" s="197">
        <f>Données!F702/Données!F701-1</f>
        <v>1.0417131085271869E-4</v>
      </c>
      <c r="H701" s="197">
        <f t="shared" si="30"/>
        <v>6.5108876701280849E-4</v>
      </c>
      <c r="I701" s="197">
        <f t="shared" si="31"/>
        <v>3.1535494830348121E-4</v>
      </c>
      <c r="J701" s="197">
        <f t="shared" si="32"/>
        <v>3.8155089812996756E-4</v>
      </c>
    </row>
    <row r="702" spans="1:10" x14ac:dyDescent="0.2">
      <c r="A702" s="212">
        <f>Données!A703</f>
        <v>44490</v>
      </c>
      <c r="B702" s="197">
        <f>Données!B703/Données!B702-1</f>
        <v>-2.2277755686850309E-4</v>
      </c>
      <c r="C702" s="197">
        <f>Données!C703/Données!C702-1</f>
        <v>-4.2826999234080176E-4</v>
      </c>
      <c r="D702" s="197">
        <f>Données!D703/Données!D702-1</f>
        <v>-3.8774250223339024E-4</v>
      </c>
      <c r="E702" s="197">
        <f>Données!E703/Données!E702-1</f>
        <v>-1.365576708117433E-3</v>
      </c>
      <c r="F702" s="197">
        <f>Données!F703/Données!F702-1</f>
        <v>-1.3655771156847463E-3</v>
      </c>
      <c r="H702" s="197">
        <f t="shared" si="30"/>
        <v>1.1427991512489299E-3</v>
      </c>
      <c r="I702" s="197">
        <f t="shared" si="31"/>
        <v>9.373071233439445E-4</v>
      </c>
      <c r="J702" s="197">
        <f t="shared" si="32"/>
        <v>9.7783461345135603E-4</v>
      </c>
    </row>
    <row r="703" spans="1:10" x14ac:dyDescent="0.2">
      <c r="A703" s="212">
        <f>Données!A704</f>
        <v>44491</v>
      </c>
      <c r="B703" s="197">
        <f>Données!B704/Données!B703-1</f>
        <v>9.1300171634434157E-4</v>
      </c>
      <c r="C703" s="197">
        <f>Données!C704/Données!C703-1</f>
        <v>1.0947532331557763E-3</v>
      </c>
      <c r="D703" s="197">
        <f>Données!D704/Données!D703-1</f>
        <v>1.0589026604359564E-3</v>
      </c>
      <c r="E703" s="197">
        <f>Données!E704/Données!E703-1</f>
        <v>1.078620192499935E-3</v>
      </c>
      <c r="F703" s="197">
        <f>Données!F704/Données!F703-1</f>
        <v>1.0786202254418065E-3</v>
      </c>
      <c r="H703" s="197">
        <f t="shared" si="30"/>
        <v>-1.6561847615559344E-4</v>
      </c>
      <c r="I703" s="197">
        <f t="shared" si="31"/>
        <v>1.613300771396986E-5</v>
      </c>
      <c r="J703" s="197">
        <f t="shared" si="32"/>
        <v>-1.9717565005850091E-5</v>
      </c>
    </row>
    <row r="704" spans="1:10" x14ac:dyDescent="0.2">
      <c r="A704" s="212">
        <f>Données!A705</f>
        <v>44494</v>
      </c>
      <c r="B704" s="197">
        <f>Données!B705/Données!B704-1</f>
        <v>1.5736188354578129E-3</v>
      </c>
      <c r="C704" s="197">
        <f>Données!C705/Données!C704-1</f>
        <v>1.0686564985133984E-3</v>
      </c>
      <c r="D704" s="197">
        <f>Données!D705/Données!D704-1</f>
        <v>1.1682479028585213E-3</v>
      </c>
      <c r="E704" s="197">
        <f>Données!E705/Données!E704-1</f>
        <v>5.9034729356310933E-4</v>
      </c>
      <c r="F704" s="197">
        <f>Données!F705/Données!F704-1</f>
        <v>5.9034786340594891E-4</v>
      </c>
      <c r="H704" s="197">
        <f t="shared" si="30"/>
        <v>9.8327154189470356E-4</v>
      </c>
      <c r="I704" s="197">
        <f t="shared" si="31"/>
        <v>4.7830863510744948E-4</v>
      </c>
      <c r="J704" s="197">
        <f t="shared" si="32"/>
        <v>5.779000394525724E-4</v>
      </c>
    </row>
    <row r="705" spans="1:10" x14ac:dyDescent="0.2">
      <c r="A705" s="212">
        <f>Données!A706</f>
        <v>44495</v>
      </c>
      <c r="B705" s="197">
        <f>Données!B706/Données!B705-1</f>
        <v>-2.2456058692932324E-4</v>
      </c>
      <c r="C705" s="197">
        <f>Données!C706/Données!C705-1</f>
        <v>3.6391434791149813E-4</v>
      </c>
      <c r="D705" s="197">
        <f>Données!D706/Données!D705-1</f>
        <v>2.4780489820641627E-4</v>
      </c>
      <c r="E705" s="197">
        <f>Données!E706/Données!E705-1</f>
        <v>3.0014807424039169E-4</v>
      </c>
      <c r="F705" s="197">
        <f>Données!F706/Données!F705-1</f>
        <v>3.0014765342123439E-4</v>
      </c>
      <c r="H705" s="197">
        <f t="shared" si="30"/>
        <v>-5.2470866116971493E-4</v>
      </c>
      <c r="I705" s="197">
        <f t="shared" si="31"/>
        <v>6.3766694490263731E-5</v>
      </c>
      <c r="J705" s="197">
        <f t="shared" si="32"/>
        <v>-5.2342755214818126E-5</v>
      </c>
    </row>
    <row r="706" spans="1:10" x14ac:dyDescent="0.2">
      <c r="A706" s="212">
        <f>Données!A707</f>
        <v>44496</v>
      </c>
      <c r="B706" s="197">
        <f>Données!B707/Données!B706-1</f>
        <v>-3.7384154741694209E-3</v>
      </c>
      <c r="C706" s="197">
        <f>Données!C707/Données!C706-1</f>
        <v>-3.3340933566013975E-3</v>
      </c>
      <c r="D706" s="197">
        <f>Données!D707/Données!D706-1</f>
        <v>-3.413831169308712E-3</v>
      </c>
      <c r="E706" s="197">
        <f>Données!E707/Données!E706-1</f>
        <v>-1.6374851149487668E-3</v>
      </c>
      <c r="F706" s="197">
        <f>Données!F707/Données!F706-1</f>
        <v>-1.6374855741398964E-3</v>
      </c>
      <c r="H706" s="197">
        <f t="shared" si="30"/>
        <v>-2.1009303592206541E-3</v>
      </c>
      <c r="I706" s="197">
        <f t="shared" si="31"/>
        <v>-1.6966077824615011E-3</v>
      </c>
      <c r="J706" s="197">
        <f t="shared" si="32"/>
        <v>-1.7763455951688156E-3</v>
      </c>
    </row>
    <row r="707" spans="1:10" x14ac:dyDescent="0.2">
      <c r="A707" s="212">
        <f>Données!A708</f>
        <v>44497</v>
      </c>
      <c r="B707" s="197">
        <f>Données!B708/Données!B707-1</f>
        <v>4.8399084874011233E-3</v>
      </c>
      <c r="C707" s="197">
        <f>Données!C708/Données!C707-1</f>
        <v>3.5245443049498615E-3</v>
      </c>
      <c r="D707" s="197">
        <f>Données!D708/Données!D707-1</f>
        <v>3.7838666999350234E-3</v>
      </c>
      <c r="E707" s="197">
        <f>Données!E708/Données!E707-1</f>
        <v>2.6587481056772333E-3</v>
      </c>
      <c r="F707" s="197">
        <f>Données!F708/Données!F707-1</f>
        <v>2.6587487887534955E-3</v>
      </c>
      <c r="H707" s="197">
        <f t="shared" ref="H707:H770" si="33">B707-E707</f>
        <v>2.18116038172389E-3</v>
      </c>
      <c r="I707" s="197">
        <f t="shared" ref="I707:I770" si="34">C707-F707</f>
        <v>8.6579551619636597E-4</v>
      </c>
      <c r="J707" s="197">
        <f t="shared" ref="J707:J770" si="35">D707-F707</f>
        <v>1.1251179111815279E-3</v>
      </c>
    </row>
    <row r="708" spans="1:10" x14ac:dyDescent="0.2">
      <c r="A708" s="212">
        <f>Données!A709</f>
        <v>44498</v>
      </c>
      <c r="B708" s="197">
        <f>Données!B709/Données!B708-1</f>
        <v>-3.0517282949162894E-3</v>
      </c>
      <c r="C708" s="197">
        <f>Données!C709/Données!C708-1</f>
        <v>-2.1511815671452217E-3</v>
      </c>
      <c r="D708" s="197">
        <f>Données!D709/Données!D708-1</f>
        <v>-2.328909808533397E-3</v>
      </c>
      <c r="E708" s="197">
        <f>Données!E709/Données!E708-1</f>
        <v>-3.1456213645555398E-3</v>
      </c>
      <c r="F708" s="197">
        <f>Données!F709/Données!F708-1</f>
        <v>-3.1456220855621275E-3</v>
      </c>
      <c r="H708" s="197">
        <f t="shared" si="33"/>
        <v>9.3893069639250371E-5</v>
      </c>
      <c r="I708" s="197">
        <f t="shared" si="34"/>
        <v>9.9444051841690584E-4</v>
      </c>
      <c r="J708" s="197">
        <f t="shared" si="35"/>
        <v>8.167122770287305E-4</v>
      </c>
    </row>
    <row r="709" spans="1:10" x14ac:dyDescent="0.2">
      <c r="A709" s="212">
        <f>Données!A710</f>
        <v>44501</v>
      </c>
      <c r="B709" s="197">
        <f>Données!B710/Données!B709-1</f>
        <v>3.2375522225205344E-3</v>
      </c>
      <c r="C709" s="197">
        <f>Données!C710/Données!C709-1</f>
        <v>2.2985722683381837E-3</v>
      </c>
      <c r="D709" s="197">
        <f>Données!D710/Données!D709-1</f>
        <v>2.4837515215625494E-3</v>
      </c>
      <c r="E709" s="197">
        <f>Données!E710/Données!E709-1</f>
        <v>1.7767868804430265E-3</v>
      </c>
      <c r="F709" s="197">
        <f>Données!F710/Données!F709-1</f>
        <v>1.7767871446701111E-3</v>
      </c>
      <c r="H709" s="197">
        <f t="shared" si="33"/>
        <v>1.460765342077508E-3</v>
      </c>
      <c r="I709" s="197">
        <f t="shared" si="34"/>
        <v>5.2178512366807261E-4</v>
      </c>
      <c r="J709" s="197">
        <f t="shared" si="35"/>
        <v>7.069643768924383E-4</v>
      </c>
    </row>
    <row r="710" spans="1:10" x14ac:dyDescent="0.2">
      <c r="A710" s="212">
        <f>Données!A711</f>
        <v>44502</v>
      </c>
      <c r="B710" s="197">
        <f>Données!B711/Données!B710-1</f>
        <v>6.4633121067192434E-5</v>
      </c>
      <c r="C710" s="197">
        <f>Données!C711/Données!C710-1</f>
        <v>6.7363382937135619E-4</v>
      </c>
      <c r="D710" s="197">
        <f>Données!D711/Données!D710-1</f>
        <v>5.5343999023782509E-4</v>
      </c>
      <c r="E710" s="197">
        <f>Données!E711/Données!E710-1</f>
        <v>-1.5638846184939936E-4</v>
      </c>
      <c r="F710" s="197">
        <f>Données!F711/Données!F710-1</f>
        <v>-1.5638836705433867E-4</v>
      </c>
      <c r="H710" s="197">
        <f t="shared" si="33"/>
        <v>2.210215829165918E-4</v>
      </c>
      <c r="I710" s="197">
        <f t="shared" si="34"/>
        <v>8.3002219642569486E-4</v>
      </c>
      <c r="J710" s="197">
        <f t="shared" si="35"/>
        <v>7.0982835729216376E-4</v>
      </c>
    </row>
    <row r="711" spans="1:10" x14ac:dyDescent="0.2">
      <c r="A711" s="212">
        <f>Données!A712</f>
        <v>44503</v>
      </c>
      <c r="B711" s="197">
        <f>Données!B712/Données!B711-1</f>
        <v>3.0178465760251072E-3</v>
      </c>
      <c r="C711" s="197">
        <f>Données!C712/Données!C711-1</f>
        <v>2.3276868506236781E-3</v>
      </c>
      <c r="D711" s="197">
        <f>Données!D712/Données!D711-1</f>
        <v>2.4638314726401767E-3</v>
      </c>
      <c r="E711" s="197">
        <f>Données!E712/Données!E711-1</f>
        <v>1.9176643129785731E-3</v>
      </c>
      <c r="F711" s="197">
        <f>Données!F712/Données!F711-1</f>
        <v>1.9176648562193588E-3</v>
      </c>
      <c r="H711" s="197">
        <f t="shared" si="33"/>
        <v>1.1001822630465341E-3</v>
      </c>
      <c r="I711" s="197">
        <f t="shared" si="34"/>
        <v>4.100219944043193E-4</v>
      </c>
      <c r="J711" s="197">
        <f t="shared" si="35"/>
        <v>5.4616661642081787E-4</v>
      </c>
    </row>
    <row r="712" spans="1:10" x14ac:dyDescent="0.2">
      <c r="A712" s="212">
        <f>Données!A713</f>
        <v>44504</v>
      </c>
      <c r="B712" s="197">
        <f>Données!B713/Données!B712-1</f>
        <v>6.6835777503404525E-3</v>
      </c>
      <c r="C712" s="197">
        <f>Données!C713/Données!C712-1</f>
        <v>6.0410844249467743E-3</v>
      </c>
      <c r="D712" s="197">
        <f>Données!D713/Données!D712-1</f>
        <v>6.1678965988627432E-3</v>
      </c>
      <c r="E712" s="197">
        <f>Données!E713/Données!E712-1</f>
        <v>5.9504199839084393E-3</v>
      </c>
      <c r="F712" s="197">
        <f>Données!F713/Données!F712-1</f>
        <v>5.9504199972300054E-3</v>
      </c>
      <c r="H712" s="197">
        <f t="shared" si="33"/>
        <v>7.3315776643201325E-4</v>
      </c>
      <c r="I712" s="197">
        <f t="shared" si="34"/>
        <v>9.0664427716768969E-5</v>
      </c>
      <c r="J712" s="197">
        <f t="shared" si="35"/>
        <v>2.1747660163273785E-4</v>
      </c>
    </row>
    <row r="713" spans="1:10" x14ac:dyDescent="0.2">
      <c r="A713" s="212">
        <f>Données!A714</f>
        <v>44505</v>
      </c>
      <c r="B713" s="197">
        <f>Données!B714/Données!B713-1</f>
        <v>3.1663378102462225E-3</v>
      </c>
      <c r="C713" s="197">
        <f>Données!C714/Données!C713-1</f>
        <v>3.3103989931000388E-3</v>
      </c>
      <c r="D713" s="197">
        <f>Données!D714/Données!D713-1</f>
        <v>3.2819502804366518E-3</v>
      </c>
      <c r="E713" s="197">
        <f>Données!E714/Données!E713-1</f>
        <v>3.4647807591248192E-3</v>
      </c>
      <c r="F713" s="197">
        <f>Données!F714/Données!F713-1</f>
        <v>3.4647801995690841E-3</v>
      </c>
      <c r="H713" s="197">
        <f t="shared" si="33"/>
        <v>-2.9844294887859668E-4</v>
      </c>
      <c r="I713" s="197">
        <f t="shared" si="34"/>
        <v>-1.543812064690453E-4</v>
      </c>
      <c r="J713" s="197">
        <f t="shared" si="35"/>
        <v>-1.8282991913243229E-4</v>
      </c>
    </row>
    <row r="714" spans="1:10" x14ac:dyDescent="0.2">
      <c r="A714" s="212">
        <f>Données!A715</f>
        <v>44508</v>
      </c>
      <c r="B714" s="197">
        <f>Données!B715/Données!B714-1</f>
        <v>5.4189545243232828E-4</v>
      </c>
      <c r="C714" s="197">
        <f>Données!C715/Données!C714-1</f>
        <v>3.6595909448666752E-4</v>
      </c>
      <c r="D714" s="197">
        <f>Données!D715/Données!D714-1</f>
        <v>4.0069775456719192E-4</v>
      </c>
      <c r="E714" s="197">
        <f>Données!E715/Données!E714-1</f>
        <v>-3.5424341627543487E-4</v>
      </c>
      <c r="F714" s="197">
        <f>Données!F715/Données!F714-1</f>
        <v>-3.542432812704277E-4</v>
      </c>
      <c r="H714" s="197">
        <f t="shared" si="33"/>
        <v>8.9613886870776316E-4</v>
      </c>
      <c r="I714" s="197">
        <f t="shared" si="34"/>
        <v>7.2020237575709523E-4</v>
      </c>
      <c r="J714" s="197">
        <f t="shared" si="35"/>
        <v>7.5494103583761962E-4</v>
      </c>
    </row>
    <row r="715" spans="1:10" x14ac:dyDescent="0.2">
      <c r="A715" s="212">
        <f>Données!A716</f>
        <v>44509</v>
      </c>
      <c r="B715" s="197">
        <f>Données!B716/Données!B715-1</f>
        <v>1.0220128251936522E-4</v>
      </c>
      <c r="C715" s="197">
        <f>Données!C716/Données!C715-1</f>
        <v>5.2062865726720808E-4</v>
      </c>
      <c r="D715" s="197">
        <f>Données!D716/Données!D715-1</f>
        <v>4.3799775566411014E-4</v>
      </c>
      <c r="E715" s="197">
        <f>Données!E716/Données!E715-1</f>
        <v>6.8796412300708987E-4</v>
      </c>
      <c r="F715" s="197">
        <f>Données!F716/Données!F715-1</f>
        <v>6.8796395520664966E-4</v>
      </c>
      <c r="H715" s="197">
        <f t="shared" si="33"/>
        <v>-5.8576284048772465E-4</v>
      </c>
      <c r="I715" s="197">
        <f t="shared" si="34"/>
        <v>-1.6733529793944157E-4</v>
      </c>
      <c r="J715" s="197">
        <f t="shared" si="35"/>
        <v>-2.4996619954253951E-4</v>
      </c>
    </row>
    <row r="716" spans="1:10" x14ac:dyDescent="0.2">
      <c r="A716" s="212">
        <f>Données!A717</f>
        <v>44510</v>
      </c>
      <c r="B716" s="197">
        <f>Données!B717/Données!B716-1</f>
        <v>-5.761147334645389E-3</v>
      </c>
      <c r="C716" s="197">
        <f>Données!C717/Données!C716-1</f>
        <v>-5.0255422906343439E-3</v>
      </c>
      <c r="D716" s="197">
        <f>Données!D717/Données!D716-1</f>
        <v>-5.170761030188209E-3</v>
      </c>
      <c r="E716" s="197">
        <f>Données!E717/Données!E716-1</f>
        <v>-5.8664756404853691E-3</v>
      </c>
      <c r="F716" s="197">
        <f>Données!F717/Données!F716-1</f>
        <v>-5.8664763501306005E-3</v>
      </c>
      <c r="H716" s="197">
        <f t="shared" si="33"/>
        <v>1.053283058399801E-4</v>
      </c>
      <c r="I716" s="197">
        <f t="shared" si="34"/>
        <v>8.4093405949625666E-4</v>
      </c>
      <c r="J716" s="197">
        <f t="shared" si="35"/>
        <v>6.9571531994239155E-4</v>
      </c>
    </row>
    <row r="717" spans="1:10" x14ac:dyDescent="0.2">
      <c r="A717" s="212">
        <f>Données!A718</f>
        <v>44511</v>
      </c>
      <c r="B717" s="197">
        <f>Données!B718/Données!B717-1</f>
        <v>5.6404871791688738E-3</v>
      </c>
      <c r="C717" s="197">
        <f>Données!C718/Données!C717-1</f>
        <v>4.034640569709369E-3</v>
      </c>
      <c r="D717" s="197">
        <f>Données!D718/Données!D717-1</f>
        <v>4.3514699933884238E-3</v>
      </c>
      <c r="E717" s="197">
        <f>Données!E718/Données!E717-1</f>
        <v>4.3071688730929036E-3</v>
      </c>
      <c r="F717" s="197">
        <f>Données!F718/Données!F717-1</f>
        <v>4.307169314814896E-3</v>
      </c>
      <c r="H717" s="197">
        <f t="shared" si="33"/>
        <v>1.3333183060759701E-3</v>
      </c>
      <c r="I717" s="197">
        <f t="shared" si="34"/>
        <v>-2.7252874510552694E-4</v>
      </c>
      <c r="J717" s="197">
        <f t="shared" si="35"/>
        <v>4.4300678573527819E-5</v>
      </c>
    </row>
    <row r="718" spans="1:10" x14ac:dyDescent="0.2">
      <c r="A718" s="212">
        <f>Données!A719</f>
        <v>44512</v>
      </c>
      <c r="B718" s="197">
        <f>Données!B719/Données!B718-1</f>
        <v>3.8562145463449937E-3</v>
      </c>
      <c r="C718" s="197">
        <f>Données!C719/Données!C718-1</f>
        <v>3.4878461049872023E-3</v>
      </c>
      <c r="D718" s="197">
        <f>Données!D719/Données!D718-1</f>
        <v>3.5606169909725427E-3</v>
      </c>
      <c r="E718" s="197">
        <f>Données!E719/Données!E718-1</f>
        <v>1.5649331656812926E-3</v>
      </c>
      <c r="F718" s="197">
        <f>Données!F719/Données!F718-1</f>
        <v>1.5649334372953572E-3</v>
      </c>
      <c r="H718" s="197">
        <f t="shared" si="33"/>
        <v>2.2912813806637011E-3</v>
      </c>
      <c r="I718" s="197">
        <f t="shared" si="34"/>
        <v>1.9229126676918451E-3</v>
      </c>
      <c r="J718" s="197">
        <f t="shared" si="35"/>
        <v>1.9956835536771855E-3</v>
      </c>
    </row>
    <row r="719" spans="1:10" x14ac:dyDescent="0.2">
      <c r="A719" s="212">
        <f>Données!A720</f>
        <v>44515</v>
      </c>
      <c r="B719" s="197">
        <f>Données!B720/Données!B719-1</f>
        <v>-2.8784127259504633E-3</v>
      </c>
      <c r="C719" s="197">
        <f>Données!C720/Données!C719-1</f>
        <v>-3.0788949742746041E-3</v>
      </c>
      <c r="D719" s="197">
        <f>Données!D720/Données!D719-1</f>
        <v>-3.0392782836703436E-3</v>
      </c>
      <c r="E719" s="197">
        <f>Données!E720/Données!E719-1</f>
        <v>-2.4980589470288139E-3</v>
      </c>
      <c r="F719" s="197">
        <f>Données!F720/Données!F719-1</f>
        <v>-2.4980588982421725E-3</v>
      </c>
      <c r="H719" s="197">
        <f t="shared" si="33"/>
        <v>-3.8035377892164934E-4</v>
      </c>
      <c r="I719" s="197">
        <f t="shared" si="34"/>
        <v>-5.8083607603243159E-4</v>
      </c>
      <c r="J719" s="197">
        <f t="shared" si="35"/>
        <v>-5.4121938542817105E-4</v>
      </c>
    </row>
    <row r="720" spans="1:10" x14ac:dyDescent="0.2">
      <c r="A720" s="212">
        <f>Données!A721</f>
        <v>44516</v>
      </c>
      <c r="B720" s="197">
        <f>Données!B721/Données!B720-1</f>
        <v>9.8582815422498804E-4</v>
      </c>
      <c r="C720" s="197">
        <f>Données!C721/Données!C720-1</f>
        <v>5.1857158634605049E-4</v>
      </c>
      <c r="D720" s="197">
        <f>Données!D721/Données!D720-1</f>
        <v>6.109208073781236E-4</v>
      </c>
      <c r="E720" s="197">
        <f>Données!E721/Données!E720-1</f>
        <v>-1.0118580950889688E-3</v>
      </c>
      <c r="F720" s="197">
        <f>Données!F721/Données!F720-1</f>
        <v>-1.0118576234241505E-3</v>
      </c>
      <c r="H720" s="197">
        <f t="shared" si="33"/>
        <v>1.9976862493139569E-3</v>
      </c>
      <c r="I720" s="197">
        <f t="shared" si="34"/>
        <v>1.530429209770201E-3</v>
      </c>
      <c r="J720" s="197">
        <f t="shared" si="35"/>
        <v>1.6227784308022741E-3</v>
      </c>
    </row>
    <row r="721" spans="1:10" x14ac:dyDescent="0.2">
      <c r="A721" s="212">
        <f>Données!A722</f>
        <v>44517</v>
      </c>
      <c r="B721" s="197">
        <f>Données!B722/Données!B721-1</f>
        <v>1.5124626866860336E-3</v>
      </c>
      <c r="C721" s="197">
        <f>Données!C722/Données!C721-1</f>
        <v>1.8112771930829386E-3</v>
      </c>
      <c r="D721" s="197">
        <f>Données!D722/Données!D721-1</f>
        <v>1.7521969144183025E-3</v>
      </c>
      <c r="E721" s="197">
        <f>Données!E722/Données!E721-1</f>
        <v>2.7350250989484071E-3</v>
      </c>
      <c r="F721" s="197">
        <f>Données!F722/Données!F721-1</f>
        <v>2.7350244319999106E-3</v>
      </c>
      <c r="H721" s="197">
        <f t="shared" si="33"/>
        <v>-1.2225624122623735E-3</v>
      </c>
      <c r="I721" s="197">
        <f t="shared" si="34"/>
        <v>-9.2374723891697208E-4</v>
      </c>
      <c r="J721" s="197">
        <f t="shared" si="35"/>
        <v>-9.8282751758160813E-4</v>
      </c>
    </row>
    <row r="722" spans="1:10" x14ac:dyDescent="0.2">
      <c r="A722" s="212">
        <f>Données!A723</f>
        <v>44518</v>
      </c>
      <c r="B722" s="197">
        <f>Données!B723/Données!B722-1</f>
        <v>1.226255604373172E-3</v>
      </c>
      <c r="C722" s="197">
        <f>Données!C723/Données!C722-1</f>
        <v>4.6456205930911487E-4</v>
      </c>
      <c r="D722" s="197">
        <f>Données!D723/Données!D722-1</f>
        <v>6.1512365980376238E-4</v>
      </c>
      <c r="E722" s="197">
        <f>Données!E723/Données!E722-1</f>
        <v>7.3825171749763996E-4</v>
      </c>
      <c r="F722" s="197">
        <f>Données!F723/Données!F722-1</f>
        <v>7.3825150122175387E-4</v>
      </c>
      <c r="H722" s="197">
        <f t="shared" si="33"/>
        <v>4.8800388687553209E-4</v>
      </c>
      <c r="I722" s="197">
        <f t="shared" si="34"/>
        <v>-2.73689441912639E-4</v>
      </c>
      <c r="J722" s="197">
        <f t="shared" si="35"/>
        <v>-1.2312784141799149E-4</v>
      </c>
    </row>
    <row r="723" spans="1:10" x14ac:dyDescent="0.2">
      <c r="A723" s="212">
        <f>Données!A724</f>
        <v>44519</v>
      </c>
      <c r="B723" s="197">
        <f>Données!B724/Données!B723-1</f>
        <v>-8.0722321221249338E-5</v>
      </c>
      <c r="C723" s="197">
        <f>Données!C724/Données!C723-1</f>
        <v>9.7132719802406342E-4</v>
      </c>
      <c r="D723" s="197">
        <f>Données!D724/Données!D723-1</f>
        <v>7.6324438231822889E-4</v>
      </c>
      <c r="E723" s="197">
        <f>Données!E724/Données!E723-1</f>
        <v>8.9099474593656858E-4</v>
      </c>
      <c r="F723" s="197">
        <f>Données!F724/Données!F723-1</f>
        <v>8.9099574607476306E-4</v>
      </c>
      <c r="H723" s="197">
        <f t="shared" si="33"/>
        <v>-9.7171706715781792E-4</v>
      </c>
      <c r="I723" s="197">
        <f t="shared" si="34"/>
        <v>8.0331451949300359E-5</v>
      </c>
      <c r="J723" s="197">
        <f t="shared" si="35"/>
        <v>-1.2775136375653418E-4</v>
      </c>
    </row>
    <row r="724" spans="1:10" x14ac:dyDescent="0.2">
      <c r="A724" s="212">
        <f>Données!A725</f>
        <v>44522</v>
      </c>
      <c r="B724" s="197">
        <f>Données!B725/Données!B724-1</f>
        <v>-4.2323680982793155E-3</v>
      </c>
      <c r="C724" s="197">
        <f>Données!C725/Données!C724-1</f>
        <v>-4.5174005346608759E-3</v>
      </c>
      <c r="D724" s="197">
        <f>Données!D725/Données!D724-1</f>
        <v>-4.4610717518392962E-3</v>
      </c>
      <c r="E724" s="197">
        <f>Données!E725/Données!E724-1</f>
        <v>-5.2320176071052327E-3</v>
      </c>
      <c r="F724" s="197">
        <f>Données!F725/Données!F724-1</f>
        <v>-5.2320185019759657E-3</v>
      </c>
      <c r="H724" s="197">
        <f t="shared" si="33"/>
        <v>9.9964950882591719E-4</v>
      </c>
      <c r="I724" s="197">
        <f t="shared" si="34"/>
        <v>7.1461796731508986E-4</v>
      </c>
      <c r="J724" s="197">
        <f t="shared" si="35"/>
        <v>7.7094675013666958E-4</v>
      </c>
    </row>
    <row r="725" spans="1:10" x14ac:dyDescent="0.2">
      <c r="A725" s="212">
        <f>Données!A726</f>
        <v>44523</v>
      </c>
      <c r="B725" s="197">
        <f>Données!B726/Données!B725-1</f>
        <v>-3.770785873314364E-3</v>
      </c>
      <c r="C725" s="197">
        <f>Données!C726/Données!C725-1</f>
        <v>-3.2992015854499401E-3</v>
      </c>
      <c r="D725" s="197">
        <f>Données!D726/Données!D725-1</f>
        <v>-3.3924182338544995E-3</v>
      </c>
      <c r="E725" s="197">
        <f>Données!E726/Données!E725-1</f>
        <v>-4.6465623415395951E-3</v>
      </c>
      <c r="F725" s="197">
        <f>Données!F726/Données!F725-1</f>
        <v>-4.6465619728248697E-3</v>
      </c>
      <c r="H725" s="197">
        <f t="shared" si="33"/>
        <v>8.7577646822523114E-4</v>
      </c>
      <c r="I725" s="197">
        <f t="shared" si="34"/>
        <v>1.3473603873749296E-3</v>
      </c>
      <c r="J725" s="197">
        <f t="shared" si="35"/>
        <v>1.2541437389703702E-3</v>
      </c>
    </row>
    <row r="726" spans="1:10" x14ac:dyDescent="0.2">
      <c r="A726" s="212">
        <f>Données!A727</f>
        <v>44524</v>
      </c>
      <c r="B726" s="197">
        <f>Données!B727/Données!B726-1</f>
        <v>1.7779085517641846E-3</v>
      </c>
      <c r="C726" s="197">
        <f>Données!C727/Données!C726-1</f>
        <v>1.712020731619246E-3</v>
      </c>
      <c r="D726" s="197">
        <f>Données!D727/Données!D726-1</f>
        <v>1.7250400924919695E-3</v>
      </c>
      <c r="E726" s="197">
        <f>Données!E727/Données!E726-1</f>
        <v>2.5513218399935145E-3</v>
      </c>
      <c r="F726" s="197">
        <f>Données!F727/Données!F726-1</f>
        <v>2.5513220836788086E-3</v>
      </c>
      <c r="H726" s="197">
        <f t="shared" si="33"/>
        <v>-7.7341328822932986E-4</v>
      </c>
      <c r="I726" s="197">
        <f t="shared" si="34"/>
        <v>-8.3930135205956269E-4</v>
      </c>
      <c r="J726" s="197">
        <f t="shared" si="35"/>
        <v>-8.2628199118683909E-4</v>
      </c>
    </row>
    <row r="727" spans="1:10" x14ac:dyDescent="0.2">
      <c r="A727" s="212">
        <f>Données!A728</f>
        <v>44525</v>
      </c>
      <c r="B727" s="197">
        <f>Données!B728/Données!B727-1</f>
        <v>2.2935456148647226E-3</v>
      </c>
      <c r="C727" s="197">
        <f>Données!C728/Données!C727-1</f>
        <v>1.8277833879039029E-3</v>
      </c>
      <c r="D727" s="197">
        <f>Données!D728/Données!D727-1</f>
        <v>1.9198185531759115E-3</v>
      </c>
      <c r="E727" s="197">
        <f>Données!E728/Données!E727-1</f>
        <v>1.3266975802121994E-3</v>
      </c>
      <c r="F727" s="197">
        <f>Données!F728/Données!F727-1</f>
        <v>1.3266977294021931E-3</v>
      </c>
      <c r="H727" s="197">
        <f t="shared" si="33"/>
        <v>9.6684803465252322E-4</v>
      </c>
      <c r="I727" s="197">
        <f t="shared" si="34"/>
        <v>5.0108565850170983E-4</v>
      </c>
      <c r="J727" s="197">
        <f t="shared" si="35"/>
        <v>5.9312082377371844E-4</v>
      </c>
    </row>
    <row r="728" spans="1:10" x14ac:dyDescent="0.2">
      <c r="A728" s="212">
        <f>Données!A729</f>
        <v>44526</v>
      </c>
      <c r="B728" s="197">
        <f>Données!B729/Données!B728-1</f>
        <v>-1.0215975546347345E-2</v>
      </c>
      <c r="C728" s="197">
        <f>Données!C729/Données!C728-1</f>
        <v>-7.1977394709309417E-3</v>
      </c>
      <c r="D728" s="197">
        <f>Données!D729/Données!D728-1</f>
        <v>-7.7943710421758405E-3</v>
      </c>
      <c r="E728" s="197">
        <f>Données!E729/Données!E728-1</f>
        <v>-3.0431620675251958E-3</v>
      </c>
      <c r="F728" s="197">
        <f>Données!F729/Données!F728-1</f>
        <v>-3.0431625435292098E-3</v>
      </c>
      <c r="H728" s="197">
        <f t="shared" si="33"/>
        <v>-7.1728134788221487E-3</v>
      </c>
      <c r="I728" s="197">
        <f t="shared" si="34"/>
        <v>-4.1545769274017319E-3</v>
      </c>
      <c r="J728" s="197">
        <f t="shared" si="35"/>
        <v>-4.7512084986466308E-3</v>
      </c>
    </row>
    <row r="729" spans="1:10" x14ac:dyDescent="0.2">
      <c r="A729" s="212">
        <f>Données!A730</f>
        <v>44529</v>
      </c>
      <c r="B729" s="197">
        <f>Données!B730/Données!B729-1</f>
        <v>3.662532546347963E-3</v>
      </c>
      <c r="C729" s="197">
        <f>Données!C730/Données!C729-1</f>
        <v>2.777572758694058E-3</v>
      </c>
      <c r="D729" s="197">
        <f>Données!D730/Données!D729-1</f>
        <v>2.9520804695526426E-3</v>
      </c>
      <c r="E729" s="197">
        <f>Données!E730/Données!E729-1</f>
        <v>2.4188956613000467E-3</v>
      </c>
      <c r="F729" s="197">
        <f>Données!F730/Données!F729-1</f>
        <v>2.4188960815612059E-3</v>
      </c>
      <c r="H729" s="197">
        <f t="shared" si="33"/>
        <v>1.2436368850479163E-3</v>
      </c>
      <c r="I729" s="197">
        <f t="shared" si="34"/>
        <v>3.5867667713285201E-4</v>
      </c>
      <c r="J729" s="197">
        <f t="shared" si="35"/>
        <v>5.3318438799143664E-4</v>
      </c>
    </row>
    <row r="730" spans="1:10" x14ac:dyDescent="0.2">
      <c r="A730" s="212">
        <f>Données!A731</f>
        <v>44530</v>
      </c>
      <c r="B730" s="197">
        <f>Données!B731/Données!B730-1</f>
        <v>-6.853732644108379E-3</v>
      </c>
      <c r="C730" s="197">
        <f>Données!C731/Données!C730-1</f>
        <v>-5.1294161872139643E-3</v>
      </c>
      <c r="D730" s="197">
        <f>Données!D731/Données!D730-1</f>
        <v>-5.4696801203164558E-3</v>
      </c>
      <c r="E730" s="197">
        <f>Données!E731/Données!E730-1</f>
        <v>-1.7138957804964106E-3</v>
      </c>
      <c r="F730" s="197">
        <f>Données!F731/Données!F730-1</f>
        <v>-1.7138969621905975E-3</v>
      </c>
      <c r="H730" s="197">
        <f t="shared" si="33"/>
        <v>-5.1398368636119685E-3</v>
      </c>
      <c r="I730" s="197">
        <f t="shared" si="34"/>
        <v>-3.4155192250233668E-3</v>
      </c>
      <c r="J730" s="197">
        <f t="shared" si="35"/>
        <v>-3.7557831581258583E-3</v>
      </c>
    </row>
    <row r="731" spans="1:10" x14ac:dyDescent="0.2">
      <c r="A731" s="212">
        <f>Données!A732</f>
        <v>44531</v>
      </c>
      <c r="B731" s="197">
        <f>Données!B732/Données!B731-1</f>
        <v>-2.5422957169344285E-3</v>
      </c>
      <c r="C731" s="197">
        <f>Données!C732/Données!C731-1</f>
        <v>-1.1135941918599679E-3</v>
      </c>
      <c r="D731" s="197">
        <f>Données!D732/Données!D731-1</f>
        <v>-1.395131456351284E-3</v>
      </c>
      <c r="E731" s="197">
        <f>Données!E732/Données!E731-1</f>
        <v>9.3285393445596831E-4</v>
      </c>
      <c r="F731" s="197">
        <f>Données!F732/Données!F731-1</f>
        <v>9.3285510503182678E-4</v>
      </c>
      <c r="H731" s="197">
        <f t="shared" si="33"/>
        <v>-3.4751496513903968E-3</v>
      </c>
      <c r="I731" s="197">
        <f t="shared" si="34"/>
        <v>-2.0464492968917947E-3</v>
      </c>
      <c r="J731" s="197">
        <f t="shared" si="35"/>
        <v>-2.3279865613831108E-3</v>
      </c>
    </row>
    <row r="732" spans="1:10" x14ac:dyDescent="0.2">
      <c r="A732" s="212">
        <f>Données!A733</f>
        <v>44532</v>
      </c>
      <c r="B732" s="197">
        <f>Données!B733/Données!B732-1</f>
        <v>9.0399363416946432E-3</v>
      </c>
      <c r="C732" s="197">
        <f>Données!C733/Données!C732-1</f>
        <v>7.8238565997044152E-3</v>
      </c>
      <c r="D732" s="197">
        <f>Données!D733/Données!D732-1</f>
        <v>8.0632196451722038E-3</v>
      </c>
      <c r="E732" s="197">
        <f>Données!E733/Données!E732-1</f>
        <v>5.6677235078901322E-3</v>
      </c>
      <c r="F732" s="197">
        <f>Données!F733/Données!F732-1</f>
        <v>5.6677235875906007E-3</v>
      </c>
      <c r="H732" s="197">
        <f t="shared" si="33"/>
        <v>3.372212833804511E-3</v>
      </c>
      <c r="I732" s="197">
        <f t="shared" si="34"/>
        <v>2.1561330121138145E-3</v>
      </c>
      <c r="J732" s="197">
        <f t="shared" si="35"/>
        <v>2.3954960575816031E-3</v>
      </c>
    </row>
    <row r="733" spans="1:10" x14ac:dyDescent="0.2">
      <c r="A733" s="212">
        <f>Données!A734</f>
        <v>44533</v>
      </c>
      <c r="B733" s="197">
        <f>Données!B734/Données!B733-1</f>
        <v>-2.5342164245765186E-3</v>
      </c>
      <c r="C733" s="197">
        <f>Données!C734/Données!C733-1</f>
        <v>-1.7664335972263912E-3</v>
      </c>
      <c r="D733" s="197">
        <f>Données!D734/Données!D733-1</f>
        <v>-1.917704515792984E-3</v>
      </c>
      <c r="E733" s="197">
        <f>Données!E734/Données!E733-1</f>
        <v>-6.6066213238058502E-4</v>
      </c>
      <c r="F733" s="197">
        <f>Données!F734/Données!F733-1</f>
        <v>-6.6066218911375874E-4</v>
      </c>
      <c r="H733" s="197">
        <f t="shared" si="33"/>
        <v>-1.8735542921959336E-3</v>
      </c>
      <c r="I733" s="197">
        <f t="shared" si="34"/>
        <v>-1.1057714081126324E-3</v>
      </c>
      <c r="J733" s="197">
        <f t="shared" si="35"/>
        <v>-1.2570423266792252E-3</v>
      </c>
    </row>
    <row r="734" spans="1:10" x14ac:dyDescent="0.2">
      <c r="A734" s="212">
        <f>Données!A735</f>
        <v>44536</v>
      </c>
      <c r="B734" s="197">
        <f>Données!B735/Données!B734-1</f>
        <v>2.6454395643267237E-3</v>
      </c>
      <c r="C734" s="197">
        <f>Données!C735/Données!C734-1</f>
        <v>1.522683026041749E-3</v>
      </c>
      <c r="D734" s="197">
        <f>Données!D735/Données!D734-1</f>
        <v>1.74375510138991E-3</v>
      </c>
      <c r="E734" s="197">
        <f>Données!E735/Données!E734-1</f>
        <v>-2.5593147432745322E-4</v>
      </c>
      <c r="F734" s="197">
        <f>Données!F735/Données!F734-1</f>
        <v>-2.5593136079804513E-4</v>
      </c>
      <c r="H734" s="197">
        <f t="shared" si="33"/>
        <v>2.9013710386541769E-3</v>
      </c>
      <c r="I734" s="197">
        <f t="shared" si="34"/>
        <v>1.7786143868397941E-3</v>
      </c>
      <c r="J734" s="197">
        <f t="shared" si="35"/>
        <v>1.9996864621879551E-3</v>
      </c>
    </row>
    <row r="735" spans="1:10" x14ac:dyDescent="0.2">
      <c r="A735" s="212">
        <f>Données!A736</f>
        <v>44537</v>
      </c>
      <c r="B735" s="197">
        <f>Données!B736/Données!B735-1</f>
        <v>6.0392358691983006E-3</v>
      </c>
      <c r="C735" s="197">
        <f>Données!C736/Données!C735-1</f>
        <v>4.41864525560276E-3</v>
      </c>
      <c r="D735" s="197">
        <f>Données!D736/Données!D735-1</f>
        <v>4.7380279378763657E-3</v>
      </c>
      <c r="E735" s="197">
        <f>Données!E736/Données!E735-1</f>
        <v>2.6750477717532029E-3</v>
      </c>
      <c r="F735" s="197">
        <f>Données!F736/Données!F735-1</f>
        <v>2.6750477294845698E-3</v>
      </c>
      <c r="H735" s="197">
        <f t="shared" si="33"/>
        <v>3.3641880974450977E-3</v>
      </c>
      <c r="I735" s="197">
        <f t="shared" si="34"/>
        <v>1.7435975261181902E-3</v>
      </c>
      <c r="J735" s="197">
        <f t="shared" si="35"/>
        <v>2.0629802083917959E-3</v>
      </c>
    </row>
    <row r="736" spans="1:10" x14ac:dyDescent="0.2">
      <c r="A736" s="212">
        <f>Données!A737</f>
        <v>44538</v>
      </c>
      <c r="B736" s="197">
        <f>Données!B737/Données!B736-1</f>
        <v>8.9777830879356202E-4</v>
      </c>
      <c r="C736" s="197">
        <f>Données!C737/Données!C736-1</f>
        <v>9.2708252463169494E-4</v>
      </c>
      <c r="D736" s="197">
        <f>Données!D737/Données!D736-1</f>
        <v>9.2130012096669489E-4</v>
      </c>
      <c r="E736" s="197">
        <f>Données!E737/Données!E736-1</f>
        <v>1.009956925955402E-3</v>
      </c>
      <c r="F736" s="197">
        <f>Données!F737/Données!F736-1</f>
        <v>1.0099561142227209E-3</v>
      </c>
      <c r="H736" s="197">
        <f t="shared" si="33"/>
        <v>-1.1217861716183997E-4</v>
      </c>
      <c r="I736" s="197">
        <f t="shared" si="34"/>
        <v>-8.2873589591025976E-5</v>
      </c>
      <c r="J736" s="197">
        <f t="shared" si="35"/>
        <v>-8.8655993256026022E-5</v>
      </c>
    </row>
    <row r="737" spans="1:10" x14ac:dyDescent="0.2">
      <c r="A737" s="212">
        <f>Données!A738</f>
        <v>44539</v>
      </c>
      <c r="B737" s="197">
        <f>Données!B738/Données!B737-1</f>
        <v>-7.2602630868867646E-4</v>
      </c>
      <c r="C737" s="197">
        <f>Données!C738/Données!C737-1</f>
        <v>1.2596616618076872E-4</v>
      </c>
      <c r="D737" s="197">
        <f>Données!D738/Données!D737-1</f>
        <v>-4.2156239152268959E-5</v>
      </c>
      <c r="E737" s="197">
        <f>Données!E738/Données!E737-1</f>
        <v>8.2720318016171746E-4</v>
      </c>
      <c r="F737" s="197">
        <f>Données!F738/Données!F737-1</f>
        <v>8.2720395927582402E-4</v>
      </c>
      <c r="H737" s="197">
        <f t="shared" si="33"/>
        <v>-1.5532294888503939E-3</v>
      </c>
      <c r="I737" s="197">
        <f t="shared" si="34"/>
        <v>-7.012377930950553E-4</v>
      </c>
      <c r="J737" s="197">
        <f t="shared" si="35"/>
        <v>-8.6936019842809298E-4</v>
      </c>
    </row>
    <row r="738" spans="1:10" x14ac:dyDescent="0.2">
      <c r="A738" s="212">
        <f>Données!A739</f>
        <v>44540</v>
      </c>
      <c r="B738" s="197">
        <f>Données!B739/Données!B738-1</f>
        <v>3.2339126217268976E-3</v>
      </c>
      <c r="C738" s="197">
        <f>Données!C739/Données!C738-1</f>
        <v>2.7561235041060339E-3</v>
      </c>
      <c r="D738" s="197">
        <f>Données!D739/Données!D738-1</f>
        <v>2.8503400117276811E-3</v>
      </c>
      <c r="E738" s="197">
        <f>Données!E739/Données!E738-1</f>
        <v>2.6608793364601979E-3</v>
      </c>
      <c r="F738" s="197">
        <f>Données!F739/Données!F738-1</f>
        <v>2.6608788771103065E-3</v>
      </c>
      <c r="H738" s="197">
        <f t="shared" si="33"/>
        <v>5.7303328526669972E-4</v>
      </c>
      <c r="I738" s="197">
        <f t="shared" si="34"/>
        <v>9.5244626995727444E-5</v>
      </c>
      <c r="J738" s="197">
        <f t="shared" si="35"/>
        <v>1.8946113461737468E-4</v>
      </c>
    </row>
    <row r="739" spans="1:10" x14ac:dyDescent="0.2">
      <c r="A739" s="212">
        <f>Données!A740</f>
        <v>44543</v>
      </c>
      <c r="B739" s="197">
        <f>Données!B740/Données!B739-1</f>
        <v>-7.758826675974273E-4</v>
      </c>
      <c r="C739" s="197">
        <f>Données!C740/Données!C739-1</f>
        <v>-1.3976127121906323E-4</v>
      </c>
      <c r="D739" s="197">
        <f>Données!D740/Données!D739-1</f>
        <v>-2.652481121813155E-4</v>
      </c>
      <c r="E739" s="197">
        <f>Données!E740/Données!E739-1</f>
        <v>1.0227339205548525E-3</v>
      </c>
      <c r="F739" s="197">
        <f>Données!F740/Données!F739-1</f>
        <v>1.0227339730435325E-3</v>
      </c>
      <c r="H739" s="197">
        <f t="shared" si="33"/>
        <v>-1.7986165881522798E-3</v>
      </c>
      <c r="I739" s="197">
        <f t="shared" si="34"/>
        <v>-1.1624952442625958E-3</v>
      </c>
      <c r="J739" s="197">
        <f t="shared" si="35"/>
        <v>-1.287982085224848E-3</v>
      </c>
    </row>
    <row r="740" spans="1:10" x14ac:dyDescent="0.2">
      <c r="A740" s="212">
        <f>Données!A741</f>
        <v>44544</v>
      </c>
      <c r="B740" s="197">
        <f>Données!B741/Données!B740-1</f>
        <v>-3.0958365409158306E-3</v>
      </c>
      <c r="C740" s="197">
        <f>Données!C741/Données!C740-1</f>
        <v>-2.7478884042602125E-3</v>
      </c>
      <c r="D740" s="197">
        <f>Données!D741/Données!D740-1</f>
        <v>-2.8164928553184865E-3</v>
      </c>
      <c r="E740" s="197">
        <f>Données!E741/Données!E740-1</f>
        <v>-3.0175561202294698E-3</v>
      </c>
      <c r="F740" s="197">
        <f>Données!F741/Données!F740-1</f>
        <v>-3.0175558387884882E-3</v>
      </c>
      <c r="H740" s="197">
        <f t="shared" si="33"/>
        <v>-7.8280420686360763E-5</v>
      </c>
      <c r="I740" s="197">
        <f t="shared" si="34"/>
        <v>2.6966743452827568E-4</v>
      </c>
      <c r="J740" s="197">
        <f t="shared" si="35"/>
        <v>2.0106298347000173E-4</v>
      </c>
    </row>
    <row r="741" spans="1:10" x14ac:dyDescent="0.2">
      <c r="A741" s="212">
        <f>Données!A742</f>
        <v>44545</v>
      </c>
      <c r="B741" s="197">
        <f>Données!B742/Données!B741-1</f>
        <v>7.3337905552499638E-3</v>
      </c>
      <c r="C741" s="197">
        <f>Données!C742/Données!C741-1</f>
        <v>5.8474622915201113E-3</v>
      </c>
      <c r="D741" s="197">
        <f>Données!D742/Données!D741-1</f>
        <v>6.1404374168736453E-3</v>
      </c>
      <c r="E741" s="197">
        <f>Données!E742/Données!E741-1</f>
        <v>5.2548491994715008E-3</v>
      </c>
      <c r="F741" s="197">
        <f>Données!F742/Données!F741-1</f>
        <v>5.2548493840947064E-3</v>
      </c>
      <c r="H741" s="197">
        <f t="shared" si="33"/>
        <v>2.0789413557784631E-3</v>
      </c>
      <c r="I741" s="197">
        <f t="shared" si="34"/>
        <v>5.9261290742540496E-4</v>
      </c>
      <c r="J741" s="197">
        <f t="shared" si="35"/>
        <v>8.8558803277893894E-4</v>
      </c>
    </row>
    <row r="742" spans="1:10" x14ac:dyDescent="0.2">
      <c r="A742" s="212">
        <f>Données!A743</f>
        <v>44546</v>
      </c>
      <c r="B742" s="197">
        <f>Données!B743/Données!B742-1</f>
        <v>-1.9339407860798907E-3</v>
      </c>
      <c r="C742" s="197">
        <f>Données!C743/Données!C742-1</f>
        <v>-2.3539642580691078E-3</v>
      </c>
      <c r="D742" s="197">
        <f>Données!D743/Données!D742-1</f>
        <v>-2.2710738717994783E-3</v>
      </c>
      <c r="E742" s="197">
        <f>Données!E743/Données!E742-1</f>
        <v>5.3955301689367907E-4</v>
      </c>
      <c r="F742" s="197">
        <f>Données!F743/Données!F742-1</f>
        <v>5.3955306490283128E-4</v>
      </c>
      <c r="H742" s="197">
        <f t="shared" si="33"/>
        <v>-2.4734938029735698E-3</v>
      </c>
      <c r="I742" s="197">
        <f t="shared" si="34"/>
        <v>-2.8935173229719391E-3</v>
      </c>
      <c r="J742" s="197">
        <f t="shared" si="35"/>
        <v>-2.8106269367023096E-3</v>
      </c>
    </row>
    <row r="743" spans="1:10" x14ac:dyDescent="0.2">
      <c r="A743" s="212">
        <f>Données!A744</f>
        <v>44547</v>
      </c>
      <c r="B743" s="197">
        <f>Données!B744/Données!B743-1</f>
        <v>-2.0486931562291311E-4</v>
      </c>
      <c r="C743" s="197">
        <f>Données!C744/Données!C743-1</f>
        <v>7.9944818348409719E-4</v>
      </c>
      <c r="D743" s="197">
        <f>Données!D744/Données!D743-1</f>
        <v>6.0118210856741072E-4</v>
      </c>
      <c r="E743" s="197">
        <f>Données!E744/Données!E743-1</f>
        <v>6.4270151279477439E-4</v>
      </c>
      <c r="F743" s="197">
        <f>Données!F744/Données!F743-1</f>
        <v>6.4270133103661031E-4</v>
      </c>
      <c r="H743" s="197">
        <f t="shared" si="33"/>
        <v>-8.4757082841768749E-4</v>
      </c>
      <c r="I743" s="197">
        <f t="shared" si="34"/>
        <v>1.5674685244748687E-4</v>
      </c>
      <c r="J743" s="197">
        <f t="shared" si="35"/>
        <v>-4.151922246919959E-5</v>
      </c>
    </row>
    <row r="744" spans="1:10" x14ac:dyDescent="0.2">
      <c r="A744" s="212">
        <f>Données!A745</f>
        <v>44550</v>
      </c>
      <c r="B744" s="197">
        <f>Données!B745/Données!B744-1</f>
        <v>-6.377888612622562E-3</v>
      </c>
      <c r="C744" s="197">
        <f>Données!C745/Données!C744-1</f>
        <v>-6.2902390105609163E-3</v>
      </c>
      <c r="D744" s="197">
        <f>Données!D745/Données!D744-1</f>
        <v>-6.307528528857631E-3</v>
      </c>
      <c r="E744" s="197">
        <f>Données!E745/Données!E744-1</f>
        <v>-5.9083291472999955E-3</v>
      </c>
      <c r="F744" s="197">
        <f>Données!F745/Données!F744-1</f>
        <v>-5.9083292939540177E-3</v>
      </c>
      <c r="H744" s="197">
        <f t="shared" si="33"/>
        <v>-4.6955946532256654E-4</v>
      </c>
      <c r="I744" s="197">
        <f t="shared" si="34"/>
        <v>-3.8190971660689854E-4</v>
      </c>
      <c r="J744" s="197">
        <f t="shared" si="35"/>
        <v>-3.9919923490361331E-4</v>
      </c>
    </row>
    <row r="745" spans="1:10" x14ac:dyDescent="0.2">
      <c r="A745" s="212">
        <f>Données!A746</f>
        <v>44551</v>
      </c>
      <c r="B745" s="197">
        <f>Données!B746/Données!B745-1</f>
        <v>7.8889034324138851E-3</v>
      </c>
      <c r="C745" s="197">
        <f>Données!C746/Données!C745-1</f>
        <v>6.5044270554492911E-3</v>
      </c>
      <c r="D745" s="197">
        <f>Données!D746/Données!D745-1</f>
        <v>6.7775020748335191E-3</v>
      </c>
      <c r="E745" s="197">
        <f>Données!E746/Données!E745-1</f>
        <v>4.0078234127098877E-3</v>
      </c>
      <c r="F745" s="197">
        <f>Données!F746/Données!F745-1</f>
        <v>4.0078230377453838E-3</v>
      </c>
      <c r="H745" s="197">
        <f t="shared" si="33"/>
        <v>3.8810800197039974E-3</v>
      </c>
      <c r="I745" s="197">
        <f t="shared" si="34"/>
        <v>2.4966040177039073E-3</v>
      </c>
      <c r="J745" s="197">
        <f t="shared" si="35"/>
        <v>2.7696790370881352E-3</v>
      </c>
    </row>
    <row r="746" spans="1:10" x14ac:dyDescent="0.2">
      <c r="A746" s="212">
        <f>Données!A747</f>
        <v>44552</v>
      </c>
      <c r="B746" s="197">
        <f>Données!B747/Données!B746-1</f>
        <v>3.5100483126835336E-3</v>
      </c>
      <c r="C746" s="197">
        <f>Données!C747/Données!C746-1</f>
        <v>3.1898537578161079E-3</v>
      </c>
      <c r="D746" s="197">
        <f>Données!D747/Données!D746-1</f>
        <v>3.2530789130056359E-3</v>
      </c>
      <c r="E746" s="197">
        <f>Données!E747/Données!E746-1</f>
        <v>2.7408818006715574E-3</v>
      </c>
      <c r="F746" s="197">
        <f>Données!F747/Données!F746-1</f>
        <v>2.7408815977554291E-3</v>
      </c>
      <c r="H746" s="197">
        <f t="shared" si="33"/>
        <v>7.6916651201197617E-4</v>
      </c>
      <c r="I746" s="197">
        <f t="shared" si="34"/>
        <v>4.4897216006067886E-4</v>
      </c>
      <c r="J746" s="197">
        <f t="shared" si="35"/>
        <v>5.1219731525020684E-4</v>
      </c>
    </row>
    <row r="747" spans="1:10" x14ac:dyDescent="0.2">
      <c r="A747" s="212">
        <f>Données!A748</f>
        <v>44553</v>
      </c>
      <c r="B747" s="197">
        <f>Données!B748/Données!B747-1</f>
        <v>4.5295843970072358E-3</v>
      </c>
      <c r="C747" s="197">
        <f>Données!C748/Données!C747-1</f>
        <v>3.5208314526229412E-3</v>
      </c>
      <c r="D747" s="197">
        <f>Données!D748/Données!D747-1</f>
        <v>3.7200694134580381E-3</v>
      </c>
      <c r="E747" s="197">
        <f>Données!E748/Données!E747-1</f>
        <v>2.9559397830805079E-3</v>
      </c>
      <c r="F747" s="197">
        <f>Données!F748/Données!F747-1</f>
        <v>2.9559399493195304E-3</v>
      </c>
      <c r="H747" s="197">
        <f t="shared" si="33"/>
        <v>1.5736446139267279E-3</v>
      </c>
      <c r="I747" s="197">
        <f t="shared" si="34"/>
        <v>5.6489150330341076E-4</v>
      </c>
      <c r="J747" s="197">
        <f t="shared" si="35"/>
        <v>7.6412946413850769E-4</v>
      </c>
    </row>
    <row r="748" spans="1:10" x14ac:dyDescent="0.2">
      <c r="A748" s="212">
        <f>Données!A749</f>
        <v>44554</v>
      </c>
      <c r="B748" s="197">
        <f>Données!B749/Données!B748-1</f>
        <v>-1.0779629756866305E-3</v>
      </c>
      <c r="C748" s="197">
        <f>Données!C749/Données!C748-1</f>
        <v>-8.8350801057857087E-4</v>
      </c>
      <c r="D748" s="197">
        <f>Données!D749/Données!D748-1</f>
        <v>-9.2194552329893931E-4</v>
      </c>
      <c r="E748" s="197">
        <f>Données!E749/Données!E748-1</f>
        <v>-1.2679502555631439E-3</v>
      </c>
      <c r="F748" s="197">
        <f>Données!F749/Données!F748-1</f>
        <v>-1.2679501037304863E-3</v>
      </c>
      <c r="H748" s="197">
        <f t="shared" si="33"/>
        <v>1.8998727987651343E-4</v>
      </c>
      <c r="I748" s="197">
        <f t="shared" si="34"/>
        <v>3.8444209315191546E-4</v>
      </c>
      <c r="J748" s="197">
        <f t="shared" si="35"/>
        <v>3.4600458043154703E-4</v>
      </c>
    </row>
    <row r="749" spans="1:10" x14ac:dyDescent="0.2">
      <c r="A749" s="212">
        <f>Données!A750</f>
        <v>44559</v>
      </c>
      <c r="B749" s="197">
        <f>Données!B750/Données!B749-1</f>
        <v>5.1153519007438586E-3</v>
      </c>
      <c r="C749" s="197">
        <f>Données!C750/Données!C749-1</f>
        <v>4.2739785429262156E-3</v>
      </c>
      <c r="D749" s="197">
        <f>Données!D750/Données!D749-1</f>
        <v>4.4402657878837015E-3</v>
      </c>
      <c r="E749" s="197">
        <f>Données!E750/Données!E749-1</f>
        <v>2.8083228717272757E-3</v>
      </c>
      <c r="F749" s="197">
        <f>Données!F750/Données!F749-1</f>
        <v>2.8083228440021202E-3</v>
      </c>
      <c r="H749" s="197">
        <f t="shared" si="33"/>
        <v>2.3070290290165829E-3</v>
      </c>
      <c r="I749" s="197">
        <f t="shared" si="34"/>
        <v>1.4656556989240954E-3</v>
      </c>
      <c r="J749" s="197">
        <f t="shared" si="35"/>
        <v>1.6319429438815813E-3</v>
      </c>
    </row>
    <row r="750" spans="1:10" x14ac:dyDescent="0.2">
      <c r="A750" s="212">
        <f>Données!A751</f>
        <v>44560</v>
      </c>
      <c r="B750" s="197">
        <f>Données!B751/Données!B750-1</f>
        <v>-5.2686433278698042E-3</v>
      </c>
      <c r="C750" s="197">
        <f>Données!C751/Données!C750-1</f>
        <v>-4.0869676822696821E-3</v>
      </c>
      <c r="D750" s="197">
        <f>Données!D751/Données!D750-1</f>
        <v>-4.3206685494596719E-3</v>
      </c>
      <c r="E750" s="197">
        <f>Données!E751/Données!E750-1</f>
        <v>-3.0599451805087829E-3</v>
      </c>
      <c r="F750" s="197">
        <f>Données!F751/Données!F750-1</f>
        <v>-3.0599450252399851E-3</v>
      </c>
      <c r="H750" s="197">
        <f t="shared" si="33"/>
        <v>-2.2086981473610212E-3</v>
      </c>
      <c r="I750" s="197">
        <f t="shared" si="34"/>
        <v>-1.027022657029697E-3</v>
      </c>
      <c r="J750" s="197">
        <f t="shared" si="35"/>
        <v>-1.2607235242196868E-3</v>
      </c>
    </row>
    <row r="751" spans="1:10" x14ac:dyDescent="0.2">
      <c r="A751" s="212">
        <f>Données!A752</f>
        <v>44561</v>
      </c>
      <c r="B751" s="197">
        <f>Données!B752/Données!B751-1</f>
        <v>-2.8318579823254364E-3</v>
      </c>
      <c r="C751" s="197">
        <f>Données!C752/Données!C751-1</f>
        <v>-2.5516553291927702E-3</v>
      </c>
      <c r="D751" s="197">
        <f>Données!D752/Données!D751-1</f>
        <v>-2.6070180738616555E-3</v>
      </c>
      <c r="E751" s="197">
        <f>Données!E752/Données!E751-1</f>
        <v>-7.5961081940589814E-4</v>
      </c>
      <c r="F751" s="197">
        <f>Données!F752/Données!F751-1</f>
        <v>-7.5961135307422989E-4</v>
      </c>
      <c r="H751" s="197">
        <f t="shared" si="33"/>
        <v>-2.0722471629195383E-3</v>
      </c>
      <c r="I751" s="197">
        <f t="shared" si="34"/>
        <v>-1.7920439761185403E-3</v>
      </c>
      <c r="J751" s="197">
        <f t="shared" si="35"/>
        <v>-1.8474067207874256E-3</v>
      </c>
    </row>
    <row r="752" spans="1:10" x14ac:dyDescent="0.2">
      <c r="A752" s="212">
        <f>Données!A753</f>
        <v>44565</v>
      </c>
      <c r="B752" s="197">
        <f>Données!B753/Données!B752-1</f>
        <v>-5.5450668590895091E-4</v>
      </c>
      <c r="C752" s="197">
        <f>Données!C753/Données!C752-1</f>
        <v>-1.6027051718114915E-3</v>
      </c>
      <c r="D752" s="197">
        <f>Données!D753/Données!D752-1</f>
        <v>-1.3956475310935579E-3</v>
      </c>
      <c r="E752" s="197">
        <f>Données!E753/Données!E752-1</f>
        <v>-4.2017426548129899E-3</v>
      </c>
      <c r="F752" s="197">
        <f>Données!F753/Données!F752-1</f>
        <v>-4.2017423885755134E-3</v>
      </c>
      <c r="H752" s="197">
        <f t="shared" si="33"/>
        <v>3.647235968904039E-3</v>
      </c>
      <c r="I752" s="197">
        <f t="shared" si="34"/>
        <v>2.5990372167640219E-3</v>
      </c>
      <c r="J752" s="197">
        <f t="shared" si="35"/>
        <v>2.8060948574819555E-3</v>
      </c>
    </row>
    <row r="753" spans="1:10" x14ac:dyDescent="0.2">
      <c r="A753" s="212">
        <f>Données!A754</f>
        <v>44566</v>
      </c>
      <c r="B753" s="197">
        <f>Données!B754/Données!B753-1</f>
        <v>-6.7551129394151088E-3</v>
      </c>
      <c r="C753" s="197">
        <f>Données!C754/Données!C753-1</f>
        <v>-6.5774458131843128E-3</v>
      </c>
      <c r="D753" s="197">
        <f>Données!D754/Données!D753-1</f>
        <v>-6.6125708576463271E-3</v>
      </c>
      <c r="E753" s="197">
        <f>Données!E754/Données!E753-1</f>
        <v>-4.9586063915051382E-3</v>
      </c>
      <c r="F753" s="197">
        <f>Données!F754/Données!F753-1</f>
        <v>-4.9586059690546191E-3</v>
      </c>
      <c r="H753" s="197">
        <f t="shared" si="33"/>
        <v>-1.7965065479099707E-3</v>
      </c>
      <c r="I753" s="197">
        <f t="shared" si="34"/>
        <v>-1.6188398441296936E-3</v>
      </c>
      <c r="J753" s="197">
        <f t="shared" si="35"/>
        <v>-1.653964888591708E-3</v>
      </c>
    </row>
    <row r="754" spans="1:10" x14ac:dyDescent="0.2">
      <c r="A754" s="212">
        <f>Données!A755</f>
        <v>44567</v>
      </c>
      <c r="B754" s="197">
        <f>Données!B755/Données!B754-1</f>
        <v>-1.320661216951402E-3</v>
      </c>
      <c r="C754" s="197">
        <f>Données!C755/Données!C754-1</f>
        <v>-3.1855502509048339E-4</v>
      </c>
      <c r="D754" s="197">
        <f>Données!D755/Données!D754-1</f>
        <v>-5.1664670919127076E-4</v>
      </c>
      <c r="E754" s="197">
        <f>Données!E755/Données!E754-1</f>
        <v>-1.9122373198686704E-3</v>
      </c>
      <c r="F754" s="197">
        <f>Données!F755/Données!F754-1</f>
        <v>-1.9122381458751558E-3</v>
      </c>
      <c r="H754" s="197">
        <f t="shared" si="33"/>
        <v>5.9157610291726836E-4</v>
      </c>
      <c r="I754" s="197">
        <f t="shared" si="34"/>
        <v>1.5936831207846724E-3</v>
      </c>
      <c r="J754" s="197">
        <f t="shared" si="35"/>
        <v>1.3955914366838851E-3</v>
      </c>
    </row>
    <row r="755" spans="1:10" x14ac:dyDescent="0.2">
      <c r="A755" s="212">
        <f>Données!A756</f>
        <v>44568</v>
      </c>
      <c r="B755" s="197">
        <f>Données!B756/Données!B755-1</f>
        <v>-4.3557332482543343E-3</v>
      </c>
      <c r="C755" s="197">
        <f>Données!C756/Données!C755-1</f>
        <v>-2.9037119784357523E-3</v>
      </c>
      <c r="D755" s="197">
        <f>Données!D756/Données!D755-1</f>
        <v>-3.1905093020249131E-3</v>
      </c>
      <c r="E755" s="197">
        <f>Données!E756/Données!E755-1</f>
        <v>-3.9115342477273884E-3</v>
      </c>
      <c r="F755" s="197">
        <f>Données!F756/Données!F755-1</f>
        <v>-3.9115333744460523E-3</v>
      </c>
      <c r="H755" s="197">
        <f t="shared" si="33"/>
        <v>-4.4419900052694583E-4</v>
      </c>
      <c r="I755" s="197">
        <f t="shared" si="34"/>
        <v>1.0078213960103E-3</v>
      </c>
      <c r="J755" s="197">
        <f t="shared" si="35"/>
        <v>7.2102407242113919E-4</v>
      </c>
    </row>
    <row r="756" spans="1:10" x14ac:dyDescent="0.2">
      <c r="A756" s="212">
        <f>Données!A757</f>
        <v>44571</v>
      </c>
      <c r="B756" s="197">
        <f>Données!B757/Données!B756-1</f>
        <v>-3.3454697504908815E-4</v>
      </c>
      <c r="C756" s="197">
        <f>Données!C757/Données!C756-1</f>
        <v>-2.9654989432892354E-4</v>
      </c>
      <c r="D756" s="197">
        <f>Données!D757/Données!D756-1</f>
        <v>-3.0404656141080899E-4</v>
      </c>
      <c r="E756" s="197">
        <f>Données!E757/Données!E756-1</f>
        <v>5.3500208346912714E-4</v>
      </c>
      <c r="F756" s="197">
        <f>Données!F757/Données!F756-1</f>
        <v>5.3500192083655307E-4</v>
      </c>
      <c r="H756" s="197">
        <f t="shared" si="33"/>
        <v>-8.6954905851821529E-4</v>
      </c>
      <c r="I756" s="197">
        <f t="shared" si="34"/>
        <v>-8.315518151654766E-4</v>
      </c>
      <c r="J756" s="197">
        <f t="shared" si="35"/>
        <v>-8.3904848224736206E-4</v>
      </c>
    </row>
    <row r="757" spans="1:10" x14ac:dyDescent="0.2">
      <c r="A757" s="212">
        <f>Données!A758</f>
        <v>44572</v>
      </c>
      <c r="B757" s="197">
        <f>Données!B758/Données!B757-1</f>
        <v>2.8701681258362921E-3</v>
      </c>
      <c r="C757" s="197">
        <f>Données!C758/Données!C757-1</f>
        <v>3.4131932875700599E-3</v>
      </c>
      <c r="D757" s="197">
        <f>Données!D758/Données!D757-1</f>
        <v>3.3060653523202532E-3</v>
      </c>
      <c r="E757" s="197">
        <f>Données!E758/Données!E757-1</f>
        <v>2.3121174857527738E-3</v>
      </c>
      <c r="F757" s="197">
        <f>Données!F758/Données!F757-1</f>
        <v>2.3121178591634095E-3</v>
      </c>
      <c r="H757" s="197">
        <f t="shared" si="33"/>
        <v>5.5805064008351835E-4</v>
      </c>
      <c r="I757" s="197">
        <f t="shared" si="34"/>
        <v>1.1010754284066504E-3</v>
      </c>
      <c r="J757" s="197">
        <f t="shared" si="35"/>
        <v>9.9394749315684372E-4</v>
      </c>
    </row>
    <row r="758" spans="1:10" x14ac:dyDescent="0.2">
      <c r="A758" s="212">
        <f>Données!A759</f>
        <v>44573</v>
      </c>
      <c r="B758" s="197">
        <f>Données!B759/Données!B758-1</f>
        <v>6.2614248766901248E-4</v>
      </c>
      <c r="C758" s="197">
        <f>Données!C759/Données!C758-1</f>
        <v>8.523103688302669E-4</v>
      </c>
      <c r="D758" s="197">
        <f>Données!D759/Données!D758-1</f>
        <v>8.0771159317638563E-4</v>
      </c>
      <c r="E758" s="197">
        <f>Données!E759/Données!E758-1</f>
        <v>2.2224021450867326E-4</v>
      </c>
      <c r="F758" s="197">
        <f>Données!F759/Données!F758-1</f>
        <v>2.2224001790172032E-4</v>
      </c>
      <c r="H758" s="197">
        <f t="shared" si="33"/>
        <v>4.0390227316033922E-4</v>
      </c>
      <c r="I758" s="197">
        <f t="shared" si="34"/>
        <v>6.3007035092854657E-4</v>
      </c>
      <c r="J758" s="197">
        <f t="shared" si="35"/>
        <v>5.8547157527466531E-4</v>
      </c>
    </row>
    <row r="759" spans="1:10" x14ac:dyDescent="0.2">
      <c r="A759" s="212">
        <f>Données!A760</f>
        <v>44574</v>
      </c>
      <c r="B759" s="197">
        <f>Données!B760/Données!B759-1</f>
        <v>-4.219058003127607E-3</v>
      </c>
      <c r="C759" s="197">
        <f>Données!C760/Données!C759-1</f>
        <v>-3.7577009764862002E-3</v>
      </c>
      <c r="D759" s="197">
        <f>Données!D760/Données!D759-1</f>
        <v>-3.8486611336584486E-3</v>
      </c>
      <c r="E759" s="197">
        <f>Données!E760/Données!E759-1</f>
        <v>-2.250467386328836E-3</v>
      </c>
      <c r="F759" s="197">
        <f>Données!F760/Données!F759-1</f>
        <v>-2.250468016567142E-3</v>
      </c>
      <c r="H759" s="197">
        <f t="shared" si="33"/>
        <v>-1.968590616798771E-3</v>
      </c>
      <c r="I759" s="197">
        <f t="shared" si="34"/>
        <v>-1.5072329599190581E-3</v>
      </c>
      <c r="J759" s="197">
        <f t="shared" si="35"/>
        <v>-1.5981931170913066E-3</v>
      </c>
    </row>
    <row r="760" spans="1:10" x14ac:dyDescent="0.2">
      <c r="A760" s="212">
        <f>Données!A761</f>
        <v>44575</v>
      </c>
      <c r="B760" s="197">
        <f>Données!B761/Données!B760-1</f>
        <v>-6.2734368227734816E-4</v>
      </c>
      <c r="C760" s="197">
        <f>Données!C761/Données!C760-1</f>
        <v>-2.4211284452846371E-4</v>
      </c>
      <c r="D760" s="197">
        <f>Données!D761/Données!D760-1</f>
        <v>-3.1803581114930868E-4</v>
      </c>
      <c r="E760" s="197">
        <f>Données!E761/Données!E760-1</f>
        <v>-2.2654744445784747E-3</v>
      </c>
      <c r="F760" s="197">
        <f>Données!F761/Données!F760-1</f>
        <v>-2.2654740929416439E-3</v>
      </c>
      <c r="H760" s="197">
        <f t="shared" si="33"/>
        <v>1.6381307623011265E-3</v>
      </c>
      <c r="I760" s="197">
        <f t="shared" si="34"/>
        <v>2.0233612484131802E-3</v>
      </c>
      <c r="J760" s="197">
        <f t="shared" si="35"/>
        <v>1.9474382817923352E-3</v>
      </c>
    </row>
    <row r="761" spans="1:10" x14ac:dyDescent="0.2">
      <c r="A761" s="212">
        <f>Données!A762</f>
        <v>44578</v>
      </c>
      <c r="B761" s="197">
        <f>Données!B762/Données!B761-1</f>
        <v>9.4200760081930568E-4</v>
      </c>
      <c r="C761" s="197">
        <f>Données!C762/Données!C761-1</f>
        <v>1.4212092092757977E-4</v>
      </c>
      <c r="D761" s="197">
        <f>Données!D762/Données!D761-1</f>
        <v>2.9971728491795524E-4</v>
      </c>
      <c r="E761" s="197">
        <f>Données!E762/Données!E761-1</f>
        <v>-5.1199398548451569E-4</v>
      </c>
      <c r="F761" s="197">
        <f>Données!F762/Données!F761-1</f>
        <v>-5.1199468499252276E-4</v>
      </c>
      <c r="H761" s="197">
        <f t="shared" si="33"/>
        <v>1.4540015863038214E-3</v>
      </c>
      <c r="I761" s="197">
        <f t="shared" si="34"/>
        <v>6.5411560592010254E-4</v>
      </c>
      <c r="J761" s="197">
        <f t="shared" si="35"/>
        <v>8.11711969910478E-4</v>
      </c>
    </row>
    <row r="762" spans="1:10" x14ac:dyDescent="0.2">
      <c r="A762" s="212">
        <f>Données!A763</f>
        <v>44579</v>
      </c>
      <c r="B762" s="197">
        <f>Données!B763/Données!B762-1</f>
        <v>-1.2780263396397817E-2</v>
      </c>
      <c r="C762" s="197">
        <f>Données!C763/Données!C762-1</f>
        <v>-1.1111885153920809E-2</v>
      </c>
      <c r="D762" s="197">
        <f>Données!D763/Données!D762-1</f>
        <v>-1.1440806104800361E-2</v>
      </c>
      <c r="E762" s="197">
        <f>Données!E763/Données!E762-1</f>
        <v>-1.0410955624559626E-2</v>
      </c>
      <c r="F762" s="197">
        <f>Données!F763/Données!F762-1</f>
        <v>-1.0410955330459881E-2</v>
      </c>
      <c r="H762" s="197">
        <f t="shared" si="33"/>
        <v>-2.3693077718381916E-3</v>
      </c>
      <c r="I762" s="197">
        <f t="shared" si="34"/>
        <v>-7.0092982346092736E-4</v>
      </c>
      <c r="J762" s="197">
        <f t="shared" si="35"/>
        <v>-1.0298507743404794E-3</v>
      </c>
    </row>
    <row r="763" spans="1:10" x14ac:dyDescent="0.2">
      <c r="A763" s="212">
        <f>Données!A764</f>
        <v>44580</v>
      </c>
      <c r="B763" s="197">
        <f>Données!B764/Données!B763-1</f>
        <v>-2.8413494662742345E-3</v>
      </c>
      <c r="C763" s="197">
        <f>Données!C764/Données!C763-1</f>
        <v>-2.1611879121103961E-3</v>
      </c>
      <c r="D763" s="197">
        <f>Données!D764/Données!D763-1</f>
        <v>-2.2951009289802204E-3</v>
      </c>
      <c r="E763" s="197">
        <f>Données!E764/Données!E763-1</f>
        <v>-1.066031867148598E-3</v>
      </c>
      <c r="F763" s="197">
        <f>Données!F764/Données!F763-1</f>
        <v>-1.0660312902752711E-3</v>
      </c>
      <c r="H763" s="197">
        <f t="shared" si="33"/>
        <v>-1.7753175991256365E-3</v>
      </c>
      <c r="I763" s="197">
        <f t="shared" si="34"/>
        <v>-1.095156621835125E-3</v>
      </c>
      <c r="J763" s="197">
        <f t="shared" si="35"/>
        <v>-1.2290696387049493E-3</v>
      </c>
    </row>
    <row r="764" spans="1:10" x14ac:dyDescent="0.2">
      <c r="A764" s="212">
        <f>Données!A765</f>
        <v>44581</v>
      </c>
      <c r="B764" s="197">
        <f>Données!B765/Données!B764-1</f>
        <v>-3.6336638764137286E-3</v>
      </c>
      <c r="C764" s="197">
        <f>Données!C765/Données!C764-1</f>
        <v>-2.4072356620816748E-3</v>
      </c>
      <c r="D764" s="197">
        <f>Données!D765/Données!D764-1</f>
        <v>-2.6485656381680656E-3</v>
      </c>
      <c r="E764" s="197">
        <f>Données!E765/Données!E764-1</f>
        <v>-1.7024441981005056E-3</v>
      </c>
      <c r="F764" s="197">
        <f>Données!F765/Données!F764-1</f>
        <v>-1.7024447935464204E-3</v>
      </c>
      <c r="H764" s="197">
        <f t="shared" si="33"/>
        <v>-1.9312196783132229E-3</v>
      </c>
      <c r="I764" s="197">
        <f t="shared" si="34"/>
        <v>-7.0479086853525441E-4</v>
      </c>
      <c r="J764" s="197">
        <f t="shared" si="35"/>
        <v>-9.4612084462164514E-4</v>
      </c>
    </row>
    <row r="765" spans="1:10" x14ac:dyDescent="0.2">
      <c r="A765" s="212">
        <f>Données!A766</f>
        <v>44582</v>
      </c>
      <c r="B765" s="197">
        <f>Données!B766/Données!B765-1</f>
        <v>-6.8666719916870012E-3</v>
      </c>
      <c r="C765" s="197">
        <f>Données!C766/Données!C765-1</f>
        <v>-5.4521321228455655E-3</v>
      </c>
      <c r="D765" s="197">
        <f>Données!D766/Données!D765-1</f>
        <v>-5.7302033268580299E-3</v>
      </c>
      <c r="E765" s="197">
        <f>Données!E766/Données!E765-1</f>
        <v>-3.1820047753818859E-3</v>
      </c>
      <c r="F765" s="197">
        <f>Données!F766/Données!F765-1</f>
        <v>-3.1820044967801886E-3</v>
      </c>
      <c r="H765" s="197">
        <f t="shared" si="33"/>
        <v>-3.6846672163051153E-3</v>
      </c>
      <c r="I765" s="197">
        <f t="shared" si="34"/>
        <v>-2.2701276260653769E-3</v>
      </c>
      <c r="J765" s="197">
        <f t="shared" si="35"/>
        <v>-2.5481988300778413E-3</v>
      </c>
    </row>
    <row r="766" spans="1:10" x14ac:dyDescent="0.2">
      <c r="A766" s="212">
        <f>Données!A767</f>
        <v>44585</v>
      </c>
      <c r="B766" s="197">
        <f>Données!B767/Données!B766-1</f>
        <v>-2.3710781079648857E-3</v>
      </c>
      <c r="C766" s="197">
        <f>Données!C767/Données!C766-1</f>
        <v>-2.2094115477017118E-3</v>
      </c>
      <c r="D766" s="197">
        <f>Données!D767/Données!D766-1</f>
        <v>-2.2411566072162437E-3</v>
      </c>
      <c r="E766" s="197">
        <f>Données!E767/Données!E766-1</f>
        <v>-3.4106559426825278E-3</v>
      </c>
      <c r="F766" s="197">
        <f>Données!F767/Données!F766-1</f>
        <v>-3.4106551447977695E-3</v>
      </c>
      <c r="H766" s="197">
        <f t="shared" si="33"/>
        <v>1.0395778347176421E-3</v>
      </c>
      <c r="I766" s="197">
        <f t="shared" si="34"/>
        <v>1.2012435970960578E-3</v>
      </c>
      <c r="J766" s="197">
        <f t="shared" si="35"/>
        <v>1.1694985375815259E-3</v>
      </c>
    </row>
    <row r="767" spans="1:10" x14ac:dyDescent="0.2">
      <c r="A767" s="212">
        <f>Données!A768</f>
        <v>44586</v>
      </c>
      <c r="B767" s="197">
        <f>Données!B768/Données!B767-1</f>
        <v>-3.8735961159213073E-3</v>
      </c>
      <c r="C767" s="197">
        <f>Données!C768/Données!C767-1</f>
        <v>-3.7213135993547919E-3</v>
      </c>
      <c r="D767" s="197">
        <f>Données!D768/Données!D767-1</f>
        <v>-3.7512105584738276E-3</v>
      </c>
      <c r="E767" s="197">
        <f>Données!E768/Données!E767-1</f>
        <v>-3.1192337598614506E-3</v>
      </c>
      <c r="F767" s="197">
        <f>Données!F768/Données!F767-1</f>
        <v>-3.1192337144894111E-3</v>
      </c>
      <c r="H767" s="197">
        <f t="shared" si="33"/>
        <v>-7.5436235605985669E-4</v>
      </c>
      <c r="I767" s="197">
        <f t="shared" si="34"/>
        <v>-6.0207988486538078E-4</v>
      </c>
      <c r="J767" s="197">
        <f t="shared" si="35"/>
        <v>-6.3197684398441645E-4</v>
      </c>
    </row>
    <row r="768" spans="1:10" x14ac:dyDescent="0.2">
      <c r="A768" s="212">
        <f>Données!A769</f>
        <v>44587</v>
      </c>
      <c r="B768" s="197">
        <f>Données!B769/Données!B768-1</f>
        <v>3.1002221895826132E-4</v>
      </c>
      <c r="C768" s="197">
        <f>Données!C769/Données!C768-1</f>
        <v>-7.4471296323042058E-4</v>
      </c>
      <c r="D768" s="197">
        <f>Données!D769/Données!D768-1</f>
        <v>-5.3766245363850995E-4</v>
      </c>
      <c r="E768" s="197">
        <f>Données!E769/Données!E768-1</f>
        <v>-3.4322876898607024E-4</v>
      </c>
      <c r="F768" s="197">
        <f>Données!F769/Données!F768-1</f>
        <v>-3.4323004956726688E-4</v>
      </c>
      <c r="H768" s="197">
        <f t="shared" si="33"/>
        <v>6.5325098794433156E-4</v>
      </c>
      <c r="I768" s="197">
        <f t="shared" si="34"/>
        <v>-4.014829136631537E-4</v>
      </c>
      <c r="J768" s="197">
        <f t="shared" si="35"/>
        <v>-1.9443240407124307E-4</v>
      </c>
    </row>
    <row r="769" spans="1:10" x14ac:dyDescent="0.2">
      <c r="A769" s="212">
        <f>Données!A770</f>
        <v>44588</v>
      </c>
      <c r="B769" s="197">
        <f>Données!B770/Données!B769-1</f>
        <v>5.9662719341702086E-4</v>
      </c>
      <c r="C769" s="197">
        <f>Données!C770/Données!C769-1</f>
        <v>-2.3697299855907072E-4</v>
      </c>
      <c r="D769" s="197">
        <f>Données!D770/Données!D769-1</f>
        <v>-7.3192344071770776E-5</v>
      </c>
      <c r="E769" s="197">
        <f>Données!E770/Données!E769-1</f>
        <v>1.1425740399235718E-3</v>
      </c>
      <c r="F769" s="197">
        <f>Données!F770/Données!F769-1</f>
        <v>1.1425749043083577E-3</v>
      </c>
      <c r="H769" s="197">
        <f t="shared" si="33"/>
        <v>-5.459468465065509E-4</v>
      </c>
      <c r="I769" s="197">
        <f t="shared" si="34"/>
        <v>-1.3795479028674285E-3</v>
      </c>
      <c r="J769" s="197">
        <f t="shared" si="35"/>
        <v>-1.2157672483801285E-3</v>
      </c>
    </row>
    <row r="770" spans="1:10" x14ac:dyDescent="0.2">
      <c r="A770" s="212">
        <f>Données!A771</f>
        <v>44589</v>
      </c>
      <c r="B770" s="197">
        <f>Données!B771/Données!B770-1</f>
        <v>7.7794508979653898E-3</v>
      </c>
      <c r="C770" s="197">
        <f>Données!C771/Données!C770-1</f>
        <v>6.3591787793786381E-3</v>
      </c>
      <c r="D770" s="197">
        <f>Données!D771/Données!D770-1</f>
        <v>6.6384105985528574E-3</v>
      </c>
      <c r="E770" s="197">
        <f>Données!E771/Données!E770-1</f>
        <v>4.6466506068885138E-3</v>
      </c>
      <c r="F770" s="197">
        <f>Données!F771/Données!F770-1</f>
        <v>4.6466508466131984E-3</v>
      </c>
      <c r="H770" s="197">
        <f t="shared" si="33"/>
        <v>3.132800291076876E-3</v>
      </c>
      <c r="I770" s="197">
        <f t="shared" si="34"/>
        <v>1.7125279327654397E-3</v>
      </c>
      <c r="J770" s="197">
        <f t="shared" si="35"/>
        <v>1.991759751939659E-3</v>
      </c>
    </row>
    <row r="771" spans="1:10" x14ac:dyDescent="0.2">
      <c r="A771" s="212">
        <f>Données!A772</f>
        <v>44592</v>
      </c>
      <c r="B771" s="197">
        <f>Données!B772/Données!B771-1</f>
        <v>8.4577484671837233E-3</v>
      </c>
      <c r="C771" s="197">
        <f>Données!C772/Données!C771-1</f>
        <v>7.5648275728934511E-3</v>
      </c>
      <c r="D771" s="197">
        <f>Données!D772/Données!D771-1</f>
        <v>7.7405790744922154E-3</v>
      </c>
      <c r="E771" s="197">
        <f>Données!E772/Données!E771-1</f>
        <v>6.5517947730264758E-3</v>
      </c>
      <c r="F771" s="197">
        <f>Données!F772/Données!F771-1</f>
        <v>6.5517942744872659E-3</v>
      </c>
      <c r="H771" s="197">
        <f t="shared" ref="H771:H834" si="36">B771-E771</f>
        <v>1.9059536941572475E-3</v>
      </c>
      <c r="I771" s="197">
        <f t="shared" ref="I771:I834" si="37">C771-F771</f>
        <v>1.0130332984061852E-3</v>
      </c>
      <c r="J771" s="197">
        <f t="shared" ref="J771:J834" si="38">D771-F771</f>
        <v>1.1887848000049495E-3</v>
      </c>
    </row>
    <row r="772" spans="1:10" x14ac:dyDescent="0.2">
      <c r="A772" s="212">
        <f>Données!A773</f>
        <v>44593</v>
      </c>
      <c r="B772" s="197">
        <f>Données!B773/Données!B772-1</f>
        <v>3.2055918464621858E-3</v>
      </c>
      <c r="C772" s="197">
        <f>Données!C773/Données!C772-1</f>
        <v>2.8891351697459822E-3</v>
      </c>
      <c r="D772" s="197">
        <f>Données!D773/Données!D772-1</f>
        <v>2.9514671966603956E-3</v>
      </c>
      <c r="E772" s="197">
        <f>Données!E773/Données!E772-1</f>
        <v>1.2815421963037199E-3</v>
      </c>
      <c r="F772" s="197">
        <f>Données!F773/Données!F772-1</f>
        <v>1.2815419395610927E-3</v>
      </c>
      <c r="H772" s="197">
        <f t="shared" si="36"/>
        <v>1.9240496501584659E-3</v>
      </c>
      <c r="I772" s="197">
        <f t="shared" si="37"/>
        <v>1.6075932301848894E-3</v>
      </c>
      <c r="J772" s="197">
        <f t="shared" si="38"/>
        <v>1.6699252570993028E-3</v>
      </c>
    </row>
    <row r="773" spans="1:10" x14ac:dyDescent="0.2">
      <c r="A773" s="212">
        <f>Données!A774</f>
        <v>44594</v>
      </c>
      <c r="B773" s="197">
        <f>Données!B774/Données!B773-1</f>
        <v>5.6753179424386957E-3</v>
      </c>
      <c r="C773" s="197">
        <f>Données!C774/Données!C773-1</f>
        <v>3.9820129371646029E-3</v>
      </c>
      <c r="D773" s="197">
        <f>Données!D774/Données!D773-1</f>
        <v>4.3156234647347969E-3</v>
      </c>
      <c r="E773" s="197">
        <f>Données!E774/Données!E773-1</f>
        <v>5.3807572792685665E-3</v>
      </c>
      <c r="F773" s="197">
        <f>Données!F774/Données!F773-1</f>
        <v>5.3807574504181055E-3</v>
      </c>
      <c r="H773" s="197">
        <f t="shared" si="36"/>
        <v>2.9456066317012919E-4</v>
      </c>
      <c r="I773" s="197">
        <f t="shared" si="37"/>
        <v>-1.3987445132535026E-3</v>
      </c>
      <c r="J773" s="197">
        <f t="shared" si="38"/>
        <v>-1.0651339856833086E-3</v>
      </c>
    </row>
    <row r="774" spans="1:10" x14ac:dyDescent="0.2">
      <c r="A774" s="212">
        <f>Données!A775</f>
        <v>44595</v>
      </c>
      <c r="B774" s="197">
        <f>Données!B775/Données!B774-1</f>
        <v>-1.0860248353731339E-2</v>
      </c>
      <c r="C774" s="197">
        <f>Données!C775/Données!C774-1</f>
        <v>-8.8237044472649906E-3</v>
      </c>
      <c r="D774" s="197">
        <f>Données!D775/Données!D774-1</f>
        <v>-9.2254826945079582E-3</v>
      </c>
      <c r="E774" s="197">
        <f>Données!E775/Données!E774-1</f>
        <v>-8.1466915369668991E-3</v>
      </c>
      <c r="F774" s="197">
        <f>Données!F775/Données!F774-1</f>
        <v>-8.1466920255388597E-3</v>
      </c>
      <c r="H774" s="197">
        <f t="shared" si="36"/>
        <v>-2.7135568167644397E-3</v>
      </c>
      <c r="I774" s="197">
        <f t="shared" si="37"/>
        <v>-6.7701242172613085E-4</v>
      </c>
      <c r="J774" s="197">
        <f t="shared" si="38"/>
        <v>-1.0787906689690985E-3</v>
      </c>
    </row>
    <row r="775" spans="1:10" x14ac:dyDescent="0.2">
      <c r="A775" s="212">
        <f>Données!A776</f>
        <v>44596</v>
      </c>
      <c r="B775" s="197">
        <f>Données!B776/Données!B775-1</f>
        <v>3.4665826884312523E-3</v>
      </c>
      <c r="C775" s="197">
        <f>Données!C776/Données!C775-1</f>
        <v>2.0423518541217156E-3</v>
      </c>
      <c r="D775" s="197">
        <f>Données!D776/Données!D775-1</f>
        <v>2.3228663754688572E-3</v>
      </c>
      <c r="E775" s="197">
        <f>Données!E776/Données!E775-1</f>
        <v>1.0914051053945162E-3</v>
      </c>
      <c r="F775" s="197">
        <f>Données!F776/Données!F775-1</f>
        <v>1.091405576623794E-3</v>
      </c>
      <c r="H775" s="197">
        <f t="shared" si="36"/>
        <v>2.3751775830367361E-3</v>
      </c>
      <c r="I775" s="197">
        <f t="shared" si="37"/>
        <v>9.509462774979216E-4</v>
      </c>
      <c r="J775" s="197">
        <f t="shared" si="38"/>
        <v>1.2314607988450632E-3</v>
      </c>
    </row>
    <row r="776" spans="1:10" x14ac:dyDescent="0.2">
      <c r="A776" s="212">
        <f>Données!A777</f>
        <v>44599</v>
      </c>
      <c r="B776" s="197">
        <f>Données!B777/Données!B776-1</f>
        <v>-3.6701739158948588E-3</v>
      </c>
      <c r="C776" s="197">
        <f>Données!C777/Données!C776-1</f>
        <v>-3.0024179888943348E-3</v>
      </c>
      <c r="D776" s="197">
        <f>Données!D777/Données!D776-1</f>
        <v>-3.1340878517032156E-3</v>
      </c>
      <c r="E776" s="197">
        <f>Données!E777/Données!E776-1</f>
        <v>-2.6137014366303113E-3</v>
      </c>
      <c r="F776" s="197">
        <f>Données!F777/Données!F776-1</f>
        <v>-2.6137013727443037E-3</v>
      </c>
      <c r="H776" s="197">
        <f t="shared" si="36"/>
        <v>-1.0564724792645475E-3</v>
      </c>
      <c r="I776" s="197">
        <f t="shared" si="37"/>
        <v>-3.8871661615003106E-4</v>
      </c>
      <c r="J776" s="197">
        <f t="shared" si="38"/>
        <v>-5.2038647895891188E-4</v>
      </c>
    </row>
    <row r="777" spans="1:10" x14ac:dyDescent="0.2">
      <c r="A777" s="212">
        <f>Données!A778</f>
        <v>44600</v>
      </c>
      <c r="B777" s="197">
        <f>Données!B778/Données!B777-1</f>
        <v>4.1616947565177309E-3</v>
      </c>
      <c r="C777" s="197">
        <f>Données!C778/Données!C777-1</f>
        <v>3.1091593941263707E-3</v>
      </c>
      <c r="D777" s="197">
        <f>Données!D778/Données!D777-1</f>
        <v>3.3165896435518594E-3</v>
      </c>
      <c r="E777" s="197">
        <f>Données!E778/Données!E777-1</f>
        <v>2.2147678206831944E-3</v>
      </c>
      <c r="F777" s="197">
        <f>Données!F778/Données!F777-1</f>
        <v>2.2147678471824417E-3</v>
      </c>
      <c r="H777" s="197">
        <f t="shared" si="36"/>
        <v>1.9469269358345365E-3</v>
      </c>
      <c r="I777" s="197">
        <f t="shared" si="37"/>
        <v>8.9439154694392897E-4</v>
      </c>
      <c r="J777" s="197">
        <f t="shared" si="38"/>
        <v>1.1018217963694177E-3</v>
      </c>
    </row>
    <row r="778" spans="1:10" x14ac:dyDescent="0.2">
      <c r="A778" s="212">
        <f>Données!A779</f>
        <v>44601</v>
      </c>
      <c r="B778" s="197">
        <f>Données!B779/Données!B778-1</f>
        <v>6.247374885605117E-3</v>
      </c>
      <c r="C778" s="197">
        <f>Données!C779/Données!C778-1</f>
        <v>6.1480452869755453E-3</v>
      </c>
      <c r="D778" s="197">
        <f>Données!D779/Données!D778-1</f>
        <v>6.1676377069157517E-3</v>
      </c>
      <c r="E778" s="197">
        <f>Données!E779/Données!E778-1</f>
        <v>4.4170713768367786E-3</v>
      </c>
      <c r="F778" s="197">
        <f>Données!F779/Données!F778-1</f>
        <v>4.4170708813457971E-3</v>
      </c>
      <c r="H778" s="197">
        <f t="shared" si="36"/>
        <v>1.8303035087683384E-3</v>
      </c>
      <c r="I778" s="197">
        <f t="shared" si="37"/>
        <v>1.7309744056297482E-3</v>
      </c>
      <c r="J778" s="197">
        <f t="shared" si="38"/>
        <v>1.7505668255699547E-3</v>
      </c>
    </row>
    <row r="779" spans="1:10" x14ac:dyDescent="0.2">
      <c r="A779" s="212">
        <f>Données!A780</f>
        <v>44602</v>
      </c>
      <c r="B779" s="197">
        <f>Données!B780/Données!B779-1</f>
        <v>-7.9937920123691608E-3</v>
      </c>
      <c r="C779" s="197">
        <f>Données!C780/Données!C779-1</f>
        <v>-7.3602801933760897E-3</v>
      </c>
      <c r="D779" s="197">
        <f>Données!D780/Données!D779-1</f>
        <v>-7.4852461188913422E-3</v>
      </c>
      <c r="E779" s="197">
        <f>Données!E780/Données!E779-1</f>
        <v>-7.5237134989775134E-3</v>
      </c>
      <c r="F779" s="197">
        <f>Données!F780/Données!F779-1</f>
        <v>-7.5237129163697736E-3</v>
      </c>
      <c r="H779" s="197">
        <f t="shared" si="36"/>
        <v>-4.7007851339164741E-4</v>
      </c>
      <c r="I779" s="197">
        <f t="shared" si="37"/>
        <v>1.6343272299368383E-4</v>
      </c>
      <c r="J779" s="197">
        <f t="shared" si="38"/>
        <v>3.8466797478431403E-5</v>
      </c>
    </row>
    <row r="780" spans="1:10" x14ac:dyDescent="0.2">
      <c r="A780" s="212">
        <f>Données!A781</f>
        <v>44603</v>
      </c>
      <c r="B780" s="197">
        <f>Données!B781/Données!B780-1</f>
        <v>-2.8088228816338656E-3</v>
      </c>
      <c r="C780" s="197">
        <f>Données!C781/Données!C780-1</f>
        <v>-3.0441410895037935E-3</v>
      </c>
      <c r="D780" s="197">
        <f>Données!D781/Données!D780-1</f>
        <v>-2.9977466110818751E-3</v>
      </c>
      <c r="E780" s="197">
        <f>Données!E781/Données!E780-1</f>
        <v>-4.7943244991310863E-4</v>
      </c>
      <c r="F780" s="197">
        <f>Données!F781/Données!F780-1</f>
        <v>-4.7943261814609173E-4</v>
      </c>
      <c r="H780" s="197">
        <f t="shared" si="36"/>
        <v>-2.329390431720757E-3</v>
      </c>
      <c r="I780" s="197">
        <f t="shared" si="37"/>
        <v>-2.5647084713577017E-3</v>
      </c>
      <c r="J780" s="197">
        <f t="shared" si="38"/>
        <v>-2.5183139929357834E-3</v>
      </c>
    </row>
    <row r="781" spans="1:10" x14ac:dyDescent="0.2">
      <c r="A781" s="212">
        <f>Données!A782</f>
        <v>44606</v>
      </c>
      <c r="B781" s="197">
        <f>Données!B782/Données!B781-1</f>
        <v>-5.8995104279456756E-3</v>
      </c>
      <c r="C781" s="197">
        <f>Données!C782/Données!C781-1</f>
        <v>-5.7902234732767344E-3</v>
      </c>
      <c r="D781" s="197">
        <f>Données!D782/Données!D781-1</f>
        <v>-5.8117745370773743E-3</v>
      </c>
      <c r="E781" s="197">
        <f>Données!E782/Données!E781-1</f>
        <v>-5.2950656685978315E-3</v>
      </c>
      <c r="F781" s="197">
        <f>Données!F782/Données!F781-1</f>
        <v>-5.2950654119400253E-3</v>
      </c>
      <c r="H781" s="197">
        <f t="shared" si="36"/>
        <v>-6.0444475934784414E-4</v>
      </c>
      <c r="I781" s="197">
        <f t="shared" si="37"/>
        <v>-4.9515806133670903E-4</v>
      </c>
      <c r="J781" s="197">
        <f t="shared" si="38"/>
        <v>-5.1670912513734901E-4</v>
      </c>
    </row>
    <row r="782" spans="1:10" x14ac:dyDescent="0.2">
      <c r="A782" s="212">
        <f>Données!A783</f>
        <v>44607</v>
      </c>
      <c r="B782" s="197">
        <f>Données!B783/Données!B782-1</f>
        <v>5.4142098604879063E-3</v>
      </c>
      <c r="C782" s="197">
        <f>Données!C783/Données!C782-1</f>
        <v>5.0314784680021152E-3</v>
      </c>
      <c r="D782" s="197">
        <f>Données!D783/Données!D782-1</f>
        <v>5.1069449864431515E-3</v>
      </c>
      <c r="E782" s="197">
        <f>Données!E783/Données!E782-1</f>
        <v>2.7847139497210183E-3</v>
      </c>
      <c r="F782" s="197">
        <f>Données!F783/Données!F782-1</f>
        <v>2.7847139197141324E-3</v>
      </c>
      <c r="H782" s="197">
        <f t="shared" si="36"/>
        <v>2.629495910766888E-3</v>
      </c>
      <c r="I782" s="197">
        <f t="shared" si="37"/>
        <v>2.2467645482879828E-3</v>
      </c>
      <c r="J782" s="197">
        <f t="shared" si="38"/>
        <v>2.3222310667290191E-3</v>
      </c>
    </row>
    <row r="783" spans="1:10" x14ac:dyDescent="0.2">
      <c r="A783" s="212">
        <f>Données!A784</f>
        <v>44608</v>
      </c>
      <c r="B783" s="197">
        <f>Données!B784/Données!B783-1</f>
        <v>-9.9633926026787556E-4</v>
      </c>
      <c r="C783" s="197">
        <f>Données!C784/Données!C783-1</f>
        <v>-4.8176154514589786E-4</v>
      </c>
      <c r="D783" s="197">
        <f>Données!D784/Données!D783-1</f>
        <v>-5.8325564085659476E-4</v>
      </c>
      <c r="E783" s="197">
        <f>Données!E784/Données!E783-1</f>
        <v>9.640669414245906E-5</v>
      </c>
      <c r="F783" s="197">
        <f>Données!F784/Données!F783-1</f>
        <v>9.6406096559809029E-5</v>
      </c>
      <c r="H783" s="197">
        <f t="shared" si="36"/>
        <v>-1.0927459544103346E-3</v>
      </c>
      <c r="I783" s="197">
        <f t="shared" si="37"/>
        <v>-5.7816764170570689E-4</v>
      </c>
      <c r="J783" s="197">
        <f t="shared" si="38"/>
        <v>-6.7966173741640379E-4</v>
      </c>
    </row>
    <row r="784" spans="1:10" x14ac:dyDescent="0.2">
      <c r="A784" s="212">
        <f>Données!A785</f>
        <v>44609</v>
      </c>
      <c r="B784" s="197">
        <f>Données!B785/Données!B784-1</f>
        <v>-7.8272869177166138E-3</v>
      </c>
      <c r="C784" s="197">
        <f>Données!C785/Données!C784-1</f>
        <v>-6.563830682217664E-3</v>
      </c>
      <c r="D784" s="197">
        <f>Données!D785/Données!D784-1</f>
        <v>-6.812930134778683E-3</v>
      </c>
      <c r="E784" s="197">
        <f>Données!E785/Données!E784-1</f>
        <v>-5.0372151997104542E-3</v>
      </c>
      <c r="F784" s="197">
        <f>Données!F785/Données!F784-1</f>
        <v>-5.0372146007396923E-3</v>
      </c>
      <c r="H784" s="197">
        <f t="shared" si="36"/>
        <v>-2.7900717180061596E-3</v>
      </c>
      <c r="I784" s="197">
        <f t="shared" si="37"/>
        <v>-1.5266160814779717E-3</v>
      </c>
      <c r="J784" s="197">
        <f t="shared" si="38"/>
        <v>-1.7757155340389907E-3</v>
      </c>
    </row>
    <row r="785" spans="1:10" x14ac:dyDescent="0.2">
      <c r="A785" s="212">
        <f>Données!A786</f>
        <v>44610</v>
      </c>
      <c r="B785" s="197">
        <f>Données!B786/Données!B785-1</f>
        <v>-1.1924684102404548E-3</v>
      </c>
      <c r="C785" s="197">
        <f>Données!C786/Données!C785-1</f>
        <v>-1.0982165304791458E-3</v>
      </c>
      <c r="D785" s="197">
        <f>Données!D786/Données!D785-1</f>
        <v>-1.1167795029165539E-3</v>
      </c>
      <c r="E785" s="197">
        <f>Données!E786/Données!E785-1</f>
        <v>-8.8577618164165095E-5</v>
      </c>
      <c r="F785" s="197">
        <f>Données!F786/Données!F785-1</f>
        <v>-8.8578028309860279E-5</v>
      </c>
      <c r="H785" s="197">
        <f t="shared" si="36"/>
        <v>-1.1038907920762897E-3</v>
      </c>
      <c r="I785" s="197">
        <f t="shared" si="37"/>
        <v>-1.0096385021692855E-3</v>
      </c>
      <c r="J785" s="197">
        <f t="shared" si="38"/>
        <v>-1.0282014746066936E-3</v>
      </c>
    </row>
    <row r="786" spans="1:10" x14ac:dyDescent="0.2">
      <c r="A786" s="212">
        <f>Données!A787</f>
        <v>44614</v>
      </c>
      <c r="B786" s="197">
        <f>Données!B787/Données!B786-1</f>
        <v>-7.892635800299419E-3</v>
      </c>
      <c r="C786" s="197">
        <f>Données!C787/Données!C786-1</f>
        <v>-7.6262392838500892E-3</v>
      </c>
      <c r="D786" s="197">
        <f>Données!D787/Données!D786-1</f>
        <v>-7.6787038076293612E-3</v>
      </c>
      <c r="E786" s="197">
        <f>Données!E787/Données!E786-1</f>
        <v>-6.8754269359584397E-3</v>
      </c>
      <c r="F786" s="197">
        <f>Données!F787/Données!F786-1</f>
        <v>-6.8754265628232503E-3</v>
      </c>
      <c r="H786" s="197">
        <f t="shared" si="36"/>
        <v>-1.0172088643409793E-3</v>
      </c>
      <c r="I786" s="197">
        <f t="shared" si="37"/>
        <v>-7.5081272102683894E-4</v>
      </c>
      <c r="J786" s="197">
        <f t="shared" si="38"/>
        <v>-8.0327724480611096E-4</v>
      </c>
    </row>
    <row r="787" spans="1:10" x14ac:dyDescent="0.2">
      <c r="A787" s="212">
        <f>Données!A788</f>
        <v>44615</v>
      </c>
      <c r="B787" s="197">
        <f>Données!B788/Données!B787-1</f>
        <v>-9.6303450286255865E-3</v>
      </c>
      <c r="C787" s="197">
        <f>Données!C788/Données!C787-1</f>
        <v>-8.5954957889743389E-3</v>
      </c>
      <c r="D787" s="197">
        <f>Données!D788/Données!D787-1</f>
        <v>-8.7992550258939595E-3</v>
      </c>
      <c r="E787" s="197">
        <f>Données!E788/Données!E787-1</f>
        <v>-8.0524931334271521E-3</v>
      </c>
      <c r="F787" s="197">
        <f>Données!F788/Données!F787-1</f>
        <v>-8.0524937470157765E-3</v>
      </c>
      <c r="H787" s="197">
        <f t="shared" si="36"/>
        <v>-1.5778518951984344E-3</v>
      </c>
      <c r="I787" s="197">
        <f t="shared" si="37"/>
        <v>-5.4300204195856239E-4</v>
      </c>
      <c r="J787" s="197">
        <f t="shared" si="38"/>
        <v>-7.46761278878183E-4</v>
      </c>
    </row>
    <row r="788" spans="1:10" x14ac:dyDescent="0.2">
      <c r="A788" s="212">
        <f>Données!A789</f>
        <v>44616</v>
      </c>
      <c r="B788" s="197">
        <f>Données!B789/Données!B788-1</f>
        <v>3.580214910548607E-3</v>
      </c>
      <c r="C788" s="197">
        <f>Données!C789/Données!C788-1</f>
        <v>2.9571893633459911E-3</v>
      </c>
      <c r="D788" s="197">
        <f>Données!D789/Données!D788-1</f>
        <v>3.0797588686541921E-3</v>
      </c>
      <c r="E788" s="197">
        <f>Données!E789/Données!E788-1</f>
        <v>2.480848479989417E-3</v>
      </c>
      <c r="F788" s="197">
        <f>Données!F789/Données!F788-1</f>
        <v>2.4808490951184758E-3</v>
      </c>
      <c r="H788" s="197">
        <f t="shared" si="36"/>
        <v>1.0993664305591899E-3</v>
      </c>
      <c r="I788" s="197">
        <f t="shared" si="37"/>
        <v>4.763402682275153E-4</v>
      </c>
      <c r="J788" s="197">
        <f t="shared" si="38"/>
        <v>5.9890977353571628E-4</v>
      </c>
    </row>
    <row r="789" spans="1:10" x14ac:dyDescent="0.2">
      <c r="A789" s="212">
        <f>Données!A790</f>
        <v>44617</v>
      </c>
      <c r="B789" s="197">
        <f>Données!B790/Données!B789-1</f>
        <v>1.0563642643495408E-2</v>
      </c>
      <c r="C789" s="197">
        <f>Données!C790/Données!C789-1</f>
        <v>8.6905831863466343E-3</v>
      </c>
      <c r="D789" s="197">
        <f>Données!D790/Données!D789-1</f>
        <v>9.0592587620028642E-3</v>
      </c>
      <c r="E789" s="197">
        <f>Données!E790/Données!E789-1</f>
        <v>8.2648750532305915E-3</v>
      </c>
      <c r="F789" s="197">
        <f>Données!F790/Données!F789-1</f>
        <v>8.2648742766584515E-3</v>
      </c>
      <c r="H789" s="197">
        <f t="shared" si="36"/>
        <v>2.2987675902648164E-3</v>
      </c>
      <c r="I789" s="197">
        <f t="shared" si="37"/>
        <v>4.2570890968818276E-4</v>
      </c>
      <c r="J789" s="197">
        <f t="shared" si="38"/>
        <v>7.9438448534441264E-4</v>
      </c>
    </row>
    <row r="790" spans="1:10" x14ac:dyDescent="0.2">
      <c r="A790" s="212">
        <f>Données!A791</f>
        <v>44620</v>
      </c>
      <c r="B790" s="197">
        <f>Données!B791/Données!B790-1</f>
        <v>1.7685182447031433E-3</v>
      </c>
      <c r="C790" s="197">
        <f>Données!C791/Données!C790-1</f>
        <v>2.2957912480006115E-3</v>
      </c>
      <c r="D790" s="197">
        <f>Données!D791/Données!D790-1</f>
        <v>2.1918534451550453E-3</v>
      </c>
      <c r="E790" s="197">
        <f>Données!E791/Données!E790-1</f>
        <v>2.9434548599351906E-3</v>
      </c>
      <c r="F790" s="197">
        <f>Données!F791/Données!F790-1</f>
        <v>2.94345603099333E-3</v>
      </c>
      <c r="H790" s="197">
        <f t="shared" si="36"/>
        <v>-1.1749366152320473E-3</v>
      </c>
      <c r="I790" s="197">
        <f t="shared" si="37"/>
        <v>-6.4766478299271846E-4</v>
      </c>
      <c r="J790" s="197">
        <f t="shared" si="38"/>
        <v>-7.5160258583828465E-4</v>
      </c>
    </row>
    <row r="791" spans="1:10" x14ac:dyDescent="0.2">
      <c r="A791" s="212">
        <f>Données!A792</f>
        <v>44621</v>
      </c>
      <c r="B791" s="197">
        <f>Données!B792/Données!B791-1</f>
        <v>-9.3352615691200125E-4</v>
      </c>
      <c r="C791" s="197">
        <f>Données!C792/Données!C791-1</f>
        <v>-4.2625731834677882E-4</v>
      </c>
      <c r="D791" s="197">
        <f>Données!D792/Données!D791-1</f>
        <v>-5.2621047211209859E-4</v>
      </c>
      <c r="E791" s="197">
        <f>Données!E792/Données!E791-1</f>
        <v>2.2994470448167714E-3</v>
      </c>
      <c r="F791" s="197">
        <f>Données!F792/Données!F791-1</f>
        <v>2.2994465752195214E-3</v>
      </c>
      <c r="H791" s="197">
        <f t="shared" si="36"/>
        <v>-3.2329732017287727E-3</v>
      </c>
      <c r="I791" s="197">
        <f t="shared" si="37"/>
        <v>-2.7257038935663003E-3</v>
      </c>
      <c r="J791" s="197">
        <f t="shared" si="38"/>
        <v>-2.82565704733162E-3</v>
      </c>
    </row>
    <row r="792" spans="1:10" x14ac:dyDescent="0.2">
      <c r="A792" s="212">
        <f>Données!A793</f>
        <v>44622</v>
      </c>
      <c r="B792" s="197">
        <f>Données!B793/Données!B792-1</f>
        <v>2.2893489913395904E-3</v>
      </c>
      <c r="C792" s="197">
        <f>Données!C793/Données!C792-1</f>
        <v>6.0790735711746535E-4</v>
      </c>
      <c r="D792" s="197">
        <f>Données!D793/Données!D792-1</f>
        <v>9.3908607683257372E-4</v>
      </c>
      <c r="E792" s="197">
        <f>Données!E793/Données!E792-1</f>
        <v>-6.8432494876968786E-4</v>
      </c>
      <c r="F792" s="197">
        <f>Données!F793/Données!F792-1</f>
        <v>-6.8432530234963096E-4</v>
      </c>
      <c r="H792" s="197">
        <f t="shared" si="36"/>
        <v>2.9736739401092782E-3</v>
      </c>
      <c r="I792" s="197">
        <f t="shared" si="37"/>
        <v>1.2922326594670963E-3</v>
      </c>
      <c r="J792" s="197">
        <f t="shared" si="38"/>
        <v>1.6234113791822047E-3</v>
      </c>
    </row>
    <row r="793" spans="1:10" x14ac:dyDescent="0.2">
      <c r="A793" s="212">
        <f>Données!A794</f>
        <v>44623</v>
      </c>
      <c r="B793" s="197">
        <f>Données!B794/Données!B793-1</f>
        <v>-1.0584476438519896E-3</v>
      </c>
      <c r="C793" s="197">
        <f>Données!C794/Données!C793-1</f>
        <v>-1.6216444281558218E-3</v>
      </c>
      <c r="D793" s="197">
        <f>Données!D794/Données!D793-1</f>
        <v>-1.5105671882813532E-3</v>
      </c>
      <c r="E793" s="197">
        <f>Données!E794/Données!E793-1</f>
        <v>-1.1674424928095339E-3</v>
      </c>
      <c r="F793" s="197">
        <f>Données!F794/Données!F793-1</f>
        <v>-1.1674416569296131E-3</v>
      </c>
      <c r="H793" s="197">
        <f t="shared" si="36"/>
        <v>1.089948489575443E-4</v>
      </c>
      <c r="I793" s="197">
        <f t="shared" si="37"/>
        <v>-4.5420277122620867E-4</v>
      </c>
      <c r="J793" s="197">
        <f t="shared" si="38"/>
        <v>-3.4312553135174007E-4</v>
      </c>
    </row>
    <row r="794" spans="1:10" x14ac:dyDescent="0.2">
      <c r="A794" s="212">
        <f>Données!A795</f>
        <v>44624</v>
      </c>
      <c r="B794" s="197">
        <f>Données!B795/Données!B794-1</f>
        <v>1.2180635431091602E-3</v>
      </c>
      <c r="C794" s="197">
        <f>Données!C795/Données!C794-1</f>
        <v>1.3037987565578391E-4</v>
      </c>
      <c r="D794" s="197">
        <f>Données!D795/Données!D794-1</f>
        <v>3.4499755998718129E-4</v>
      </c>
      <c r="E794" s="197">
        <f>Données!E795/Données!E794-1</f>
        <v>1.2224160249902916E-3</v>
      </c>
      <c r="F794" s="197">
        <f>Données!F795/Données!F794-1</f>
        <v>1.2224159072340424E-3</v>
      </c>
      <c r="H794" s="197">
        <f t="shared" si="36"/>
        <v>-4.3524818811313537E-6</v>
      </c>
      <c r="I794" s="197">
        <f t="shared" si="37"/>
        <v>-1.0920360315782585E-3</v>
      </c>
      <c r="J794" s="197">
        <f t="shared" si="38"/>
        <v>-8.7741834724686107E-4</v>
      </c>
    </row>
    <row r="795" spans="1:10" x14ac:dyDescent="0.2">
      <c r="A795" s="212">
        <f>Données!A796</f>
        <v>44627</v>
      </c>
      <c r="B795" s="197">
        <f>Données!B796/Données!B795-1</f>
        <v>-1.2235293741556519E-2</v>
      </c>
      <c r="C795" s="197">
        <f>Données!C796/Données!C795-1</f>
        <v>-1.1605684346994605E-2</v>
      </c>
      <c r="D795" s="197">
        <f>Données!D796/Données!D795-1</f>
        <v>-1.1730024947784301E-2</v>
      </c>
      <c r="E795" s="197">
        <f>Données!E796/Données!E795-1</f>
        <v>-1.1715169652135815E-2</v>
      </c>
      <c r="F795" s="197">
        <f>Données!F796/Données!F795-1</f>
        <v>-1.1715169713572449E-2</v>
      </c>
      <c r="H795" s="197">
        <f t="shared" si="36"/>
        <v>-5.2012408942070376E-4</v>
      </c>
      <c r="I795" s="197">
        <f t="shared" si="37"/>
        <v>1.0948536657784391E-4</v>
      </c>
      <c r="J795" s="197">
        <f t="shared" si="38"/>
        <v>-1.4855234211852419E-5</v>
      </c>
    </row>
    <row r="796" spans="1:10" x14ac:dyDescent="0.2">
      <c r="A796" s="212">
        <f>Données!A797</f>
        <v>44628</v>
      </c>
      <c r="B796" s="197">
        <f>Données!B797/Données!B796-1</f>
        <v>-2.8844482486581891E-3</v>
      </c>
      <c r="C796" s="197">
        <f>Données!C797/Données!C796-1</f>
        <v>-3.100974244712229E-3</v>
      </c>
      <c r="D796" s="197">
        <f>Données!D797/Données!D796-1</f>
        <v>-3.0582352758692366E-3</v>
      </c>
      <c r="E796" s="197">
        <f>Données!E797/Données!E796-1</f>
        <v>-3.0129313766583676E-3</v>
      </c>
      <c r="F796" s="197">
        <f>Données!F797/Données!F796-1</f>
        <v>-3.0129316448388455E-3</v>
      </c>
      <c r="H796" s="197">
        <f t="shared" si="36"/>
        <v>1.2848312800017858E-4</v>
      </c>
      <c r="I796" s="197">
        <f t="shared" si="37"/>
        <v>-8.8042599873383587E-5</v>
      </c>
      <c r="J796" s="197">
        <f t="shared" si="38"/>
        <v>-4.5303631030391145E-5</v>
      </c>
    </row>
    <row r="797" spans="1:10" x14ac:dyDescent="0.2">
      <c r="A797" s="212">
        <f>Données!A798</f>
        <v>44629</v>
      </c>
      <c r="B797" s="197">
        <f>Données!B798/Données!B797-1</f>
        <v>7.4425012499848009E-3</v>
      </c>
      <c r="C797" s="197">
        <f>Données!C798/Données!C797-1</f>
        <v>7.7686883281455898E-3</v>
      </c>
      <c r="D797" s="197">
        <f>Données!D798/Données!D797-1</f>
        <v>7.7042923965355836E-3</v>
      </c>
      <c r="E797" s="197">
        <f>Données!E798/Données!E797-1</f>
        <v>5.562321479607002E-3</v>
      </c>
      <c r="F797" s="197">
        <f>Données!F798/Données!F797-1</f>
        <v>5.5623205979000723E-3</v>
      </c>
      <c r="H797" s="197">
        <f t="shared" si="36"/>
        <v>1.8801797703777989E-3</v>
      </c>
      <c r="I797" s="197">
        <f t="shared" si="37"/>
        <v>2.2063677302455176E-3</v>
      </c>
      <c r="J797" s="197">
        <f t="shared" si="38"/>
        <v>2.1419717986355113E-3</v>
      </c>
    </row>
    <row r="798" spans="1:10" x14ac:dyDescent="0.2">
      <c r="A798" s="212">
        <f>Données!A799</f>
        <v>44630</v>
      </c>
      <c r="B798" s="197">
        <f>Données!B799/Données!B798-1</f>
        <v>-4.2366728058801373E-3</v>
      </c>
      <c r="C798" s="197">
        <f>Données!C799/Données!C798-1</f>
        <v>-5.4057966282284875E-3</v>
      </c>
      <c r="D798" s="197">
        <f>Données!D799/Données!D798-1</f>
        <v>-5.1750467248016241E-3</v>
      </c>
      <c r="E798" s="197">
        <f>Données!E799/Données!E798-1</f>
        <v>-4.7269049144104125E-3</v>
      </c>
      <c r="F798" s="197">
        <f>Données!F799/Données!F798-1</f>
        <v>-4.726903957780193E-3</v>
      </c>
      <c r="H798" s="197">
        <f t="shared" si="36"/>
        <v>4.9023210853027521E-4</v>
      </c>
      <c r="I798" s="197">
        <f t="shared" si="37"/>
        <v>-6.7889267044829449E-4</v>
      </c>
      <c r="J798" s="197">
        <f t="shared" si="38"/>
        <v>-4.4814276702143108E-4</v>
      </c>
    </row>
    <row r="799" spans="1:10" x14ac:dyDescent="0.2">
      <c r="A799" s="212">
        <f>Données!A800</f>
        <v>44631</v>
      </c>
      <c r="B799" s="197">
        <f>Données!B800/Données!B799-1</f>
        <v>-8.48112776029597E-3</v>
      </c>
      <c r="C799" s="197">
        <f>Données!C800/Données!C799-1</f>
        <v>-7.3122074189539976E-3</v>
      </c>
      <c r="D799" s="197">
        <f>Données!D800/Données!D799-1</f>
        <v>-7.5431352086431369E-3</v>
      </c>
      <c r="E799" s="197">
        <f>Données!E800/Données!E799-1</f>
        <v>-8.105566439632006E-3</v>
      </c>
      <c r="F799" s="197">
        <f>Données!F800/Données!F799-1</f>
        <v>-8.1055660764578485E-3</v>
      </c>
      <c r="H799" s="197">
        <f t="shared" si="36"/>
        <v>-3.7556132066396408E-4</v>
      </c>
      <c r="I799" s="197">
        <f t="shared" si="37"/>
        <v>7.9335865750385093E-4</v>
      </c>
      <c r="J799" s="197">
        <f t="shared" si="38"/>
        <v>5.6243086781471163E-4</v>
      </c>
    </row>
    <row r="800" spans="1:10" x14ac:dyDescent="0.2">
      <c r="A800" s="212">
        <f>Données!A801</f>
        <v>44634</v>
      </c>
      <c r="B800" s="197">
        <f>Données!B801/Données!B800-1</f>
        <v>-7.3123600272153588E-3</v>
      </c>
      <c r="C800" s="197">
        <f>Données!C801/Données!C800-1</f>
        <v>-8.0639530268658E-3</v>
      </c>
      <c r="D800" s="197">
        <f>Données!D801/Données!D800-1</f>
        <v>-7.9156108608388065E-3</v>
      </c>
      <c r="E800" s="197">
        <f>Données!E801/Données!E800-1</f>
        <v>-7.5106686783800169E-3</v>
      </c>
      <c r="F800" s="197">
        <f>Données!F801/Données!F800-1</f>
        <v>-7.5106692359926397E-3</v>
      </c>
      <c r="H800" s="197">
        <f t="shared" si="36"/>
        <v>1.9830865116465812E-4</v>
      </c>
      <c r="I800" s="197">
        <f t="shared" si="37"/>
        <v>-5.5328379087316026E-4</v>
      </c>
      <c r="J800" s="197">
        <f t="shared" si="38"/>
        <v>-4.049416248461668E-4</v>
      </c>
    </row>
    <row r="801" spans="1:10" x14ac:dyDescent="0.2">
      <c r="A801" s="212">
        <f>Données!A802</f>
        <v>44635</v>
      </c>
      <c r="B801" s="197">
        <f>Données!B802/Données!B801-1</f>
        <v>2.1544971166220783E-3</v>
      </c>
      <c r="C801" s="197">
        <f>Données!C802/Données!C801-1</f>
        <v>2.5139371514308895E-3</v>
      </c>
      <c r="D801" s="197">
        <f>Données!D802/Données!D801-1</f>
        <v>2.4429516499200332E-3</v>
      </c>
      <c r="E801" s="197">
        <f>Données!E802/Données!E801-1</f>
        <v>9.4910083974042436E-4</v>
      </c>
      <c r="F801" s="197">
        <f>Données!F802/Données!F801-1</f>
        <v>9.4910052187002769E-4</v>
      </c>
      <c r="H801" s="197">
        <f t="shared" si="36"/>
        <v>1.205396276881654E-3</v>
      </c>
      <c r="I801" s="197">
        <f t="shared" si="37"/>
        <v>1.5648366295608618E-3</v>
      </c>
      <c r="J801" s="197">
        <f t="shared" si="38"/>
        <v>1.4938511280500055E-3</v>
      </c>
    </row>
    <row r="802" spans="1:10" x14ac:dyDescent="0.2">
      <c r="A802" s="212">
        <f>Données!A803</f>
        <v>44636</v>
      </c>
      <c r="B802" s="197">
        <f>Données!B803/Données!B802-1</f>
        <v>1.2508561613592262E-2</v>
      </c>
      <c r="C802" s="197">
        <f>Données!C803/Données!C802-1</f>
        <v>1.3690409539828918E-2</v>
      </c>
      <c r="D802" s="197">
        <f>Données!D803/Données!D802-1</f>
        <v>1.3457072989044194E-2</v>
      </c>
      <c r="E802" s="197">
        <f>Données!E803/Données!E802-1</f>
        <v>1.1614512613726369E-2</v>
      </c>
      <c r="F802" s="197">
        <f>Données!F803/Données!F802-1</f>
        <v>1.1614512500027985E-2</v>
      </c>
      <c r="H802" s="197">
        <f t="shared" si="36"/>
        <v>8.9404899986589292E-4</v>
      </c>
      <c r="I802" s="197">
        <f t="shared" si="37"/>
        <v>2.0758970398009335E-3</v>
      </c>
      <c r="J802" s="197">
        <f t="shared" si="38"/>
        <v>1.8425604890162095E-3</v>
      </c>
    </row>
    <row r="803" spans="1:10" x14ac:dyDescent="0.2">
      <c r="A803" s="212">
        <f>Données!A804</f>
        <v>44637</v>
      </c>
      <c r="B803" s="197">
        <f>Données!B804/Données!B803-1</f>
        <v>3.9947339703720885E-3</v>
      </c>
      <c r="C803" s="197">
        <f>Données!C804/Données!C803-1</f>
        <v>3.6662813801973115E-3</v>
      </c>
      <c r="D803" s="197">
        <f>Données!D804/Données!D803-1</f>
        <v>3.7310687315663671E-3</v>
      </c>
      <c r="E803" s="197">
        <f>Données!E804/Données!E803-1</f>
        <v>2.3863674644115651E-3</v>
      </c>
      <c r="F803" s="197">
        <f>Données!F804/Données!F803-1</f>
        <v>2.386367871195727E-3</v>
      </c>
      <c r="H803" s="197">
        <f t="shared" si="36"/>
        <v>1.6083665059605234E-3</v>
      </c>
      <c r="I803" s="197">
        <f t="shared" si="37"/>
        <v>1.2799135090015845E-3</v>
      </c>
      <c r="J803" s="197">
        <f t="shared" si="38"/>
        <v>1.3447008603706401E-3</v>
      </c>
    </row>
    <row r="804" spans="1:10" x14ac:dyDescent="0.2">
      <c r="A804" s="212">
        <f>Données!A805</f>
        <v>44638</v>
      </c>
      <c r="B804" s="197">
        <f>Données!B805/Données!B804-1</f>
        <v>4.8709136047646595E-3</v>
      </c>
      <c r="C804" s="197">
        <f>Données!C805/Données!C804-1</f>
        <v>5.1261430113735962E-3</v>
      </c>
      <c r="D804" s="197">
        <f>Données!D805/Données!D804-1</f>
        <v>5.075785658334997E-3</v>
      </c>
      <c r="E804" s="197">
        <f>Données!E805/Données!E804-1</f>
        <v>4.2804597696513014E-3</v>
      </c>
      <c r="F804" s="197">
        <f>Données!F805/Données!F804-1</f>
        <v>4.2804599193275727E-3</v>
      </c>
      <c r="H804" s="197">
        <f t="shared" si="36"/>
        <v>5.9045383511335814E-4</v>
      </c>
      <c r="I804" s="197">
        <f t="shared" si="37"/>
        <v>8.4568309204602343E-4</v>
      </c>
      <c r="J804" s="197">
        <f t="shared" si="38"/>
        <v>7.953257390074242E-4</v>
      </c>
    </row>
    <row r="805" spans="1:10" x14ac:dyDescent="0.2">
      <c r="A805" s="212">
        <f>Données!A806</f>
        <v>44641</v>
      </c>
      <c r="B805" s="197">
        <f>Données!B806/Données!B805-1</f>
        <v>-2.9123496291697526E-3</v>
      </c>
      <c r="C805" s="197">
        <f>Données!C806/Données!C805-1</f>
        <v>-3.6123333459815443E-3</v>
      </c>
      <c r="D805" s="197">
        <f>Données!D806/Données!D805-1</f>
        <v>-3.4742539872322231E-3</v>
      </c>
      <c r="E805" s="197">
        <f>Données!E806/Données!E805-1</f>
        <v>-4.5266873854099554E-3</v>
      </c>
      <c r="F805" s="197">
        <f>Données!F806/Données!F805-1</f>
        <v>-4.5266877381573423E-3</v>
      </c>
      <c r="H805" s="197">
        <f t="shared" si="36"/>
        <v>1.6143377562402028E-3</v>
      </c>
      <c r="I805" s="197">
        <f t="shared" si="37"/>
        <v>9.1435439217579795E-4</v>
      </c>
      <c r="J805" s="197">
        <f t="shared" si="38"/>
        <v>1.0524337509251191E-3</v>
      </c>
    </row>
    <row r="806" spans="1:10" x14ac:dyDescent="0.2">
      <c r="A806" s="212">
        <f>Données!A807</f>
        <v>44642</v>
      </c>
      <c r="B806" s="197">
        <f>Données!B807/Données!B806-1</f>
        <v>2.0359491105015337E-5</v>
      </c>
      <c r="C806" s="197">
        <f>Données!C807/Données!C806-1</f>
        <v>1.0047872020313431E-3</v>
      </c>
      <c r="D806" s="197">
        <f>Données!D807/Données!D806-1</f>
        <v>8.1048911664249879E-4</v>
      </c>
      <c r="E806" s="197">
        <f>Données!E807/Données!E806-1</f>
        <v>-1.7320696680145353E-3</v>
      </c>
      <c r="F806" s="197">
        <f>Données!F807/Données!F806-1</f>
        <v>-1.7320688965939413E-3</v>
      </c>
      <c r="H806" s="197">
        <f t="shared" si="36"/>
        <v>1.7524291591195507E-3</v>
      </c>
      <c r="I806" s="197">
        <f t="shared" si="37"/>
        <v>2.7368560986252843E-3</v>
      </c>
      <c r="J806" s="197">
        <f t="shared" si="38"/>
        <v>2.54255801323644E-3</v>
      </c>
    </row>
    <row r="807" spans="1:10" x14ac:dyDescent="0.2">
      <c r="A807" s="212">
        <f>Données!A808</f>
        <v>44643</v>
      </c>
      <c r="B807" s="197">
        <f>Données!B808/Données!B807-1</f>
        <v>-8.5259428170081364E-4</v>
      </c>
      <c r="C807" s="197">
        <f>Données!C808/Données!C807-1</f>
        <v>-1.454887853128306E-3</v>
      </c>
      <c r="D807" s="197">
        <f>Données!D808/Données!D807-1</f>
        <v>-1.3361064441756998E-3</v>
      </c>
      <c r="E807" s="197">
        <f>Données!E808/Données!E807-1</f>
        <v>1.8757438291476802E-3</v>
      </c>
      <c r="F807" s="197">
        <f>Données!F808/Données!F807-1</f>
        <v>1.8757428699172074E-3</v>
      </c>
      <c r="H807" s="197">
        <f t="shared" si="36"/>
        <v>-2.7283381108484939E-3</v>
      </c>
      <c r="I807" s="197">
        <f t="shared" si="37"/>
        <v>-3.3306307230455134E-3</v>
      </c>
      <c r="J807" s="197">
        <f t="shared" si="38"/>
        <v>-3.2118493140929072E-3</v>
      </c>
    </row>
    <row r="808" spans="1:10" x14ac:dyDescent="0.2">
      <c r="A808" s="212">
        <f>Données!A809</f>
        <v>44644</v>
      </c>
      <c r="B808" s="197">
        <f>Données!B809/Données!B808-1</f>
        <v>8.5367954912674016E-4</v>
      </c>
      <c r="C808" s="197">
        <f>Données!C809/Données!C808-1</f>
        <v>9.4262687387569599E-4</v>
      </c>
      <c r="D808" s="197">
        <f>Données!D809/Données!D808-1</f>
        <v>9.2507705884070646E-4</v>
      </c>
      <c r="E808" s="197">
        <f>Données!E809/Données!E808-1</f>
        <v>-4.4755197865220531E-4</v>
      </c>
      <c r="F808" s="197">
        <f>Données!F809/Données!F808-1</f>
        <v>-4.4755198030865806E-4</v>
      </c>
      <c r="H808" s="197">
        <f t="shared" si="36"/>
        <v>1.3012315277789455E-3</v>
      </c>
      <c r="I808" s="197">
        <f t="shared" si="37"/>
        <v>1.3901788541843541E-3</v>
      </c>
      <c r="J808" s="197">
        <f t="shared" si="38"/>
        <v>1.3726290391493645E-3</v>
      </c>
    </row>
    <row r="809" spans="1:10" x14ac:dyDescent="0.2">
      <c r="A809" s="212">
        <f>Données!A810</f>
        <v>44645</v>
      </c>
      <c r="B809" s="197">
        <f>Données!B810/Données!B809-1</f>
        <v>-5.4707346031198645E-3</v>
      </c>
      <c r="C809" s="197">
        <f>Données!C810/Données!C809-1</f>
        <v>-5.5335040964353821E-3</v>
      </c>
      <c r="D809" s="197">
        <f>Données!D810/Données!D809-1</f>
        <v>-5.5211199560508684E-3</v>
      </c>
      <c r="E809" s="197">
        <f>Données!E810/Données!E809-1</f>
        <v>-7.2475506725250272E-3</v>
      </c>
      <c r="F809" s="197">
        <f>Données!F810/Données!F809-1</f>
        <v>-7.2475498939165162E-3</v>
      </c>
      <c r="H809" s="197">
        <f t="shared" si="36"/>
        <v>1.7768160694051627E-3</v>
      </c>
      <c r="I809" s="197">
        <f t="shared" si="37"/>
        <v>1.7140457974811341E-3</v>
      </c>
      <c r="J809" s="197">
        <f t="shared" si="38"/>
        <v>1.7264299378656478E-3</v>
      </c>
    </row>
    <row r="810" spans="1:10" x14ac:dyDescent="0.2">
      <c r="A810" s="212">
        <f>Données!A811</f>
        <v>44648</v>
      </c>
      <c r="B810" s="197">
        <f>Données!B811/Données!B810-1</f>
        <v>4.5455327477996743E-3</v>
      </c>
      <c r="C810" s="197">
        <f>Données!C811/Données!C810-1</f>
        <v>3.9018595909732223E-3</v>
      </c>
      <c r="D810" s="197">
        <f>Données!D811/Données!D810-1</f>
        <v>4.0288603065581352E-3</v>
      </c>
      <c r="E810" s="197">
        <f>Données!E811/Données!E810-1</f>
        <v>4.3708493689582628E-3</v>
      </c>
      <c r="F810" s="197">
        <f>Données!F811/Données!F810-1</f>
        <v>4.3708488894078634E-3</v>
      </c>
      <c r="H810" s="197">
        <f t="shared" si="36"/>
        <v>1.746833788414115E-4</v>
      </c>
      <c r="I810" s="197">
        <f t="shared" si="37"/>
        <v>-4.689892984346411E-4</v>
      </c>
      <c r="J810" s="197">
        <f t="shared" si="38"/>
        <v>-3.4198858284972822E-4</v>
      </c>
    </row>
    <row r="811" spans="1:10" x14ac:dyDescent="0.2">
      <c r="A811" s="212">
        <f>Données!A812</f>
        <v>44649</v>
      </c>
      <c r="B811" s="197">
        <f>Données!B812/Données!B811-1</f>
        <v>5.6119940504759658E-3</v>
      </c>
      <c r="C811" s="197">
        <f>Données!C812/Données!C811-1</f>
        <v>6.5714897508997172E-3</v>
      </c>
      <c r="D811" s="197">
        <f>Données!D812/Données!D811-1</f>
        <v>6.3820779668126715E-3</v>
      </c>
      <c r="E811" s="197">
        <f>Données!E812/Données!E811-1</f>
        <v>4.8746074658430061E-3</v>
      </c>
      <c r="F811" s="197">
        <f>Données!F812/Données!F811-1</f>
        <v>4.8746072638454763E-3</v>
      </c>
      <c r="H811" s="197">
        <f t="shared" si="36"/>
        <v>7.373865846329597E-4</v>
      </c>
      <c r="I811" s="197">
        <f t="shared" si="37"/>
        <v>1.6968824870542409E-3</v>
      </c>
      <c r="J811" s="197">
        <f t="shared" si="38"/>
        <v>1.5074707029671952E-3</v>
      </c>
    </row>
    <row r="812" spans="1:10" x14ac:dyDescent="0.2">
      <c r="A812" s="212">
        <f>Données!A813</f>
        <v>44650</v>
      </c>
      <c r="B812" s="197">
        <f>Données!B813/Données!B812-1</f>
        <v>-8.5604464258459689E-4</v>
      </c>
      <c r="C812" s="197">
        <f>Données!C813/Données!C812-1</f>
        <v>-7.2714792771122472E-4</v>
      </c>
      <c r="D812" s="197">
        <f>Données!D813/Données!D812-1</f>
        <v>-7.5257410733997609E-4</v>
      </c>
      <c r="E812" s="197">
        <f>Données!E813/Données!E812-1</f>
        <v>2.307249289505986E-4</v>
      </c>
      <c r="F812" s="197">
        <f>Données!F813/Données!F812-1</f>
        <v>2.3072462014339656E-4</v>
      </c>
      <c r="H812" s="197">
        <f t="shared" si="36"/>
        <v>-1.0867695715351955E-3</v>
      </c>
      <c r="I812" s="197">
        <f t="shared" si="37"/>
        <v>-9.5787254785462128E-4</v>
      </c>
      <c r="J812" s="197">
        <f t="shared" si="38"/>
        <v>-9.8329872748337266E-4</v>
      </c>
    </row>
    <row r="813" spans="1:10" x14ac:dyDescent="0.2">
      <c r="A813" s="212">
        <f>Données!A814</f>
        <v>44651</v>
      </c>
      <c r="B813" s="197">
        <f>Données!B814/Données!B813-1</f>
        <v>-1.8049902841785759E-3</v>
      </c>
      <c r="C813" s="197">
        <f>Données!C814/Données!C813-1</f>
        <v>-2.8105740894943665E-3</v>
      </c>
      <c r="D813" s="197">
        <f>Données!D814/Données!D813-1</f>
        <v>-2.6122362708290714E-3</v>
      </c>
      <c r="E813" s="197">
        <f>Données!E814/Données!E813-1</f>
        <v>2.106937100330164E-4</v>
      </c>
      <c r="F813" s="197">
        <f>Données!F814/Données!F813-1</f>
        <v>2.1069412166951906E-4</v>
      </c>
      <c r="H813" s="197">
        <f t="shared" si="36"/>
        <v>-2.0156839942115923E-3</v>
      </c>
      <c r="I813" s="197">
        <f t="shared" si="37"/>
        <v>-3.0212682111638856E-3</v>
      </c>
      <c r="J813" s="197">
        <f t="shared" si="38"/>
        <v>-2.8229303924985905E-3</v>
      </c>
    </row>
    <row r="814" spans="1:10" x14ac:dyDescent="0.2">
      <c r="A814" s="212">
        <f>Données!A815</f>
        <v>44652</v>
      </c>
      <c r="B814" s="197">
        <f>Données!B815/Données!B814-1</f>
        <v>7.4346359427202025E-4</v>
      </c>
      <c r="C814" s="197">
        <f>Données!C815/Données!C814-1</f>
        <v>1.5734030651324282E-3</v>
      </c>
      <c r="D814" s="197">
        <f>Données!D815/Données!D814-1</f>
        <v>1.4095765041133301E-3</v>
      </c>
      <c r="E814" s="197">
        <f>Données!E815/Données!E814-1</f>
        <v>3.2269144226937385E-4</v>
      </c>
      <c r="F814" s="197">
        <f>Données!F815/Données!F814-1</f>
        <v>3.2269147993102543E-4</v>
      </c>
      <c r="H814" s="197">
        <f t="shared" si="36"/>
        <v>4.2077215200264639E-4</v>
      </c>
      <c r="I814" s="197">
        <f t="shared" si="37"/>
        <v>1.2507115852014028E-3</v>
      </c>
      <c r="J814" s="197">
        <f t="shared" si="38"/>
        <v>1.0868850241823047E-3</v>
      </c>
    </row>
    <row r="815" spans="1:10" x14ac:dyDescent="0.2">
      <c r="A815" s="212">
        <f>Données!A816</f>
        <v>44655</v>
      </c>
      <c r="B815" s="197">
        <f>Données!B816/Données!B815-1</f>
        <v>4.423500548162318E-3</v>
      </c>
      <c r="C815" s="197">
        <f>Données!C816/Données!C815-1</f>
        <v>4.213922732673625E-3</v>
      </c>
      <c r="D815" s="197">
        <f>Données!D816/Données!D815-1</f>
        <v>4.2552643784838917E-3</v>
      </c>
      <c r="E815" s="197">
        <f>Données!E816/Données!E815-1</f>
        <v>3.701136335963362E-3</v>
      </c>
      <c r="F815" s="197">
        <f>Données!F816/Données!F815-1</f>
        <v>3.7011366463717277E-3</v>
      </c>
      <c r="H815" s="197">
        <f t="shared" si="36"/>
        <v>7.2236421219895597E-4</v>
      </c>
      <c r="I815" s="197">
        <f t="shared" si="37"/>
        <v>5.1278608630189737E-4</v>
      </c>
      <c r="J815" s="197">
        <f t="shared" si="38"/>
        <v>5.5412773211216404E-4</v>
      </c>
    </row>
    <row r="816" spans="1:10" x14ac:dyDescent="0.2">
      <c r="A816" s="212">
        <f>Données!A817</f>
        <v>44656</v>
      </c>
      <c r="B816" s="197">
        <f>Données!B817/Données!B816-1</f>
        <v>-7.6316640303254468E-3</v>
      </c>
      <c r="C816" s="197">
        <f>Données!C817/Données!C816-1</f>
        <v>-7.6370460019570263E-3</v>
      </c>
      <c r="D816" s="197">
        <f>Données!D817/Données!D816-1</f>
        <v>-7.635983127682433E-3</v>
      </c>
      <c r="E816" s="197">
        <f>Données!E817/Données!E816-1</f>
        <v>-7.6312524669887027E-3</v>
      </c>
      <c r="F816" s="197">
        <f>Données!F817/Données!F816-1</f>
        <v>-7.6312530769382381E-3</v>
      </c>
      <c r="H816" s="197">
        <f t="shared" si="36"/>
        <v>-4.1156333674408074E-7</v>
      </c>
      <c r="I816" s="197">
        <f t="shared" si="37"/>
        <v>-5.7929250187882531E-6</v>
      </c>
      <c r="J816" s="197">
        <f t="shared" si="38"/>
        <v>-4.7300507441949691E-6</v>
      </c>
    </row>
    <row r="817" spans="1:10" x14ac:dyDescent="0.2">
      <c r="A817" s="212">
        <f>Données!A818</f>
        <v>44657</v>
      </c>
      <c r="B817" s="197">
        <f>Données!B818/Données!B817-1</f>
        <v>-4.5183132118348235E-3</v>
      </c>
      <c r="C817" s="197">
        <f>Données!C818/Données!C817-1</f>
        <v>-5.5804081285830698E-3</v>
      </c>
      <c r="D817" s="197">
        <f>Données!D818/Données!D817-1</f>
        <v>-5.3708585640865891E-3</v>
      </c>
      <c r="E817" s="197">
        <f>Données!E818/Données!E817-1</f>
        <v>-4.0792236792807079E-3</v>
      </c>
      <c r="F817" s="197">
        <f>Données!F818/Données!F817-1</f>
        <v>-4.0792226385925057E-3</v>
      </c>
      <c r="H817" s="197">
        <f t="shared" si="36"/>
        <v>-4.3908953255411554E-4</v>
      </c>
      <c r="I817" s="197">
        <f t="shared" si="37"/>
        <v>-1.5011854899905641E-3</v>
      </c>
      <c r="J817" s="197">
        <f t="shared" si="38"/>
        <v>-1.2916359254940835E-3</v>
      </c>
    </row>
    <row r="818" spans="1:10" x14ac:dyDescent="0.2">
      <c r="A818" s="212">
        <f>Données!A819</f>
        <v>44658</v>
      </c>
      <c r="B818" s="197">
        <f>Données!B819/Données!B818-1</f>
        <v>1.7215601384421575E-3</v>
      </c>
      <c r="C818" s="197">
        <f>Données!C819/Données!C818-1</f>
        <v>1.1924139384869026E-3</v>
      </c>
      <c r="D818" s="197">
        <f>Données!D819/Données!D818-1</f>
        <v>1.2969039561969709E-3</v>
      </c>
      <c r="E818" s="197">
        <f>Données!E819/Données!E818-1</f>
        <v>7.8133680496872415E-4</v>
      </c>
      <c r="F818" s="197">
        <f>Données!F819/Données!F818-1</f>
        <v>7.8133620288256544E-4</v>
      </c>
      <c r="H818" s="197">
        <f t="shared" si="36"/>
        <v>9.4022333347343334E-4</v>
      </c>
      <c r="I818" s="197">
        <f t="shared" si="37"/>
        <v>4.1107773560433714E-4</v>
      </c>
      <c r="J818" s="197">
        <f t="shared" si="38"/>
        <v>5.1556775331440541E-4</v>
      </c>
    </row>
    <row r="819" spans="1:10" x14ac:dyDescent="0.2">
      <c r="A819" s="212">
        <f>Données!A820</f>
        <v>44659</v>
      </c>
      <c r="B819" s="197">
        <f>Données!B820/Données!B819-1</f>
        <v>-3.3841559991082404E-3</v>
      </c>
      <c r="C819" s="197">
        <f>Données!C820/Données!C819-1</f>
        <v>-3.3873652031920498E-3</v>
      </c>
      <c r="D819" s="197">
        <f>Données!D820/Données!D819-1</f>
        <v>-3.3867316953776205E-3</v>
      </c>
      <c r="E819" s="197">
        <f>Données!E820/Données!E819-1</f>
        <v>-3.6183522640194088E-3</v>
      </c>
      <c r="F819" s="197">
        <f>Données!F820/Données!F819-1</f>
        <v>-3.6183529364769429E-3</v>
      </c>
      <c r="H819" s="197">
        <f t="shared" si="36"/>
        <v>2.3419626491116841E-4</v>
      </c>
      <c r="I819" s="197">
        <f t="shared" si="37"/>
        <v>2.3098773328489308E-4</v>
      </c>
      <c r="J819" s="197">
        <f t="shared" si="38"/>
        <v>2.3162124109932236E-4</v>
      </c>
    </row>
    <row r="820" spans="1:10" x14ac:dyDescent="0.2">
      <c r="A820" s="212">
        <f>Données!A821</f>
        <v>44662</v>
      </c>
      <c r="B820" s="197">
        <f>Données!B821/Données!B820-1</f>
        <v>-6.6299658760247127E-3</v>
      </c>
      <c r="C820" s="197">
        <f>Données!C821/Données!C820-1</f>
        <v>-5.8281214153478311E-3</v>
      </c>
      <c r="D820" s="197">
        <f>Données!D821/Données!D820-1</f>
        <v>-5.9865276019018809E-3</v>
      </c>
      <c r="E820" s="197">
        <f>Données!E821/Données!E820-1</f>
        <v>-6.7617371237731483E-3</v>
      </c>
      <c r="F820" s="197">
        <f>Données!F821/Données!F820-1</f>
        <v>-6.7617363662179075E-3</v>
      </c>
      <c r="H820" s="197">
        <f t="shared" si="36"/>
        <v>1.3177124774843563E-4</v>
      </c>
      <c r="I820" s="197">
        <f t="shared" si="37"/>
        <v>9.336149508700764E-4</v>
      </c>
      <c r="J820" s="197">
        <f t="shared" si="38"/>
        <v>7.7520876431602659E-4</v>
      </c>
    </row>
    <row r="821" spans="1:10" x14ac:dyDescent="0.2">
      <c r="A821" s="212">
        <f>Données!A822</f>
        <v>44663</v>
      </c>
      <c r="B821" s="197">
        <f>Données!B822/Données!B821-1</f>
        <v>1.1892832609405879E-4</v>
      </c>
      <c r="C821" s="197">
        <f>Données!C822/Données!C821-1</f>
        <v>-4.6111403428894526E-4</v>
      </c>
      <c r="D821" s="197">
        <f>Données!D822/Données!D821-1</f>
        <v>-3.4660024369459475E-4</v>
      </c>
      <c r="E821" s="197">
        <f>Données!E822/Données!E821-1</f>
        <v>1.0340535763084802E-3</v>
      </c>
      <c r="F821" s="197">
        <f>Données!F822/Données!F821-1</f>
        <v>1.0340530413275317E-3</v>
      </c>
      <c r="H821" s="197">
        <f t="shared" si="36"/>
        <v>-9.1512525021442137E-4</v>
      </c>
      <c r="I821" s="197">
        <f t="shared" si="37"/>
        <v>-1.495167075616477E-3</v>
      </c>
      <c r="J821" s="197">
        <f t="shared" si="38"/>
        <v>-1.3806532850221265E-3</v>
      </c>
    </row>
    <row r="822" spans="1:10" x14ac:dyDescent="0.2">
      <c r="A822" s="212">
        <f>Données!A823</f>
        <v>44664</v>
      </c>
      <c r="B822" s="197">
        <f>Données!B823/Données!B822-1</f>
        <v>3.3492757233273274E-3</v>
      </c>
      <c r="C822" s="197">
        <f>Données!C823/Données!C822-1</f>
        <v>2.9757972552053591E-3</v>
      </c>
      <c r="D822" s="197">
        <f>Données!D823/Données!D822-1</f>
        <v>3.0495657789797459E-3</v>
      </c>
      <c r="E822" s="197">
        <f>Données!E823/Données!E822-1</f>
        <v>3.2956356949922494E-3</v>
      </c>
      <c r="F822" s="197">
        <f>Données!F823/Données!F822-1</f>
        <v>3.2956360484410752E-3</v>
      </c>
      <c r="H822" s="197">
        <f t="shared" si="36"/>
        <v>5.3640028335077972E-5</v>
      </c>
      <c r="I822" s="197">
        <f t="shared" si="37"/>
        <v>-3.1983879323571607E-4</v>
      </c>
      <c r="J822" s="197">
        <f t="shared" si="38"/>
        <v>-2.4607026946132926E-4</v>
      </c>
    </row>
    <row r="823" spans="1:10" x14ac:dyDescent="0.2">
      <c r="A823" s="212">
        <f>Données!A824</f>
        <v>44665</v>
      </c>
      <c r="B823" s="197">
        <f>Données!B824/Données!B823-1</f>
        <v>-5.8704364526454E-3</v>
      </c>
      <c r="C823" s="197">
        <f>Données!C824/Données!C823-1</f>
        <v>-5.6240777030306388E-3</v>
      </c>
      <c r="D823" s="197">
        <f>Données!D824/Données!D823-1</f>
        <v>-5.672752021964933E-3</v>
      </c>
      <c r="E823" s="197">
        <f>Données!E824/Données!E823-1</f>
        <v>-6.8220608833791108E-3</v>
      </c>
      <c r="F823" s="197">
        <f>Données!F824/Données!F823-1</f>
        <v>-6.8220611370984896E-3</v>
      </c>
      <c r="H823" s="197">
        <f t="shared" si="36"/>
        <v>9.5162443073371072E-4</v>
      </c>
      <c r="I823" s="197">
        <f t="shared" si="37"/>
        <v>1.1979834340678508E-3</v>
      </c>
      <c r="J823" s="197">
        <f t="shared" si="38"/>
        <v>1.1493091151335566E-3</v>
      </c>
    </row>
    <row r="824" spans="1:10" x14ac:dyDescent="0.2">
      <c r="A824" s="212">
        <f>Données!A825</f>
        <v>44669</v>
      </c>
      <c r="B824" s="197">
        <f>Données!B825/Données!B824-1</f>
        <v>-1.2096706073058128E-3</v>
      </c>
      <c r="C824" s="197">
        <f>Données!C825/Données!C824-1</f>
        <v>-1.5225852162563669E-3</v>
      </c>
      <c r="D824" s="197">
        <f>Données!D825/Données!D824-1</f>
        <v>-1.4607733476829088E-3</v>
      </c>
      <c r="E824" s="197">
        <f>Données!E825/Données!E824-1</f>
        <v>-1.4599681785321117E-3</v>
      </c>
      <c r="F824" s="197">
        <f>Données!F825/Données!F824-1</f>
        <v>-1.459967461791889E-3</v>
      </c>
      <c r="H824" s="197">
        <f t="shared" si="36"/>
        <v>2.5029757122629892E-4</v>
      </c>
      <c r="I824" s="197">
        <f t="shared" si="37"/>
        <v>-6.2617754464477926E-5</v>
      </c>
      <c r="J824" s="197">
        <f t="shared" si="38"/>
        <v>-8.0588589101981967E-7</v>
      </c>
    </row>
    <row r="825" spans="1:10" x14ac:dyDescent="0.2">
      <c r="A825" s="212">
        <f>Données!A826</f>
        <v>44670</v>
      </c>
      <c r="B825" s="197">
        <f>Données!B826/Données!B825-1</f>
        <v>2.7357572339803404E-3</v>
      </c>
      <c r="C825" s="197">
        <f>Données!C826/Données!C825-1</f>
        <v>1.8989809900906707E-3</v>
      </c>
      <c r="D825" s="197">
        <f>Données!D826/Données!D825-1</f>
        <v>2.0643156663755491E-3</v>
      </c>
      <c r="E825" s="197">
        <f>Données!E826/Données!E825-1</f>
        <v>8.8269508412230913E-4</v>
      </c>
      <c r="F825" s="197">
        <f>Données!F826/Données!F825-1</f>
        <v>8.826954262197706E-4</v>
      </c>
      <c r="H825" s="197">
        <f t="shared" si="36"/>
        <v>1.8530621498580313E-3</v>
      </c>
      <c r="I825" s="197">
        <f t="shared" si="37"/>
        <v>1.0162855638709001E-3</v>
      </c>
      <c r="J825" s="197">
        <f t="shared" si="38"/>
        <v>1.1816202401557785E-3</v>
      </c>
    </row>
    <row r="826" spans="1:10" x14ac:dyDescent="0.2">
      <c r="A826" s="212">
        <f>Données!A827</f>
        <v>44671</v>
      </c>
      <c r="B826" s="197">
        <f>Données!B827/Données!B826-1</f>
        <v>-3.0208033722664007E-3</v>
      </c>
      <c r="C826" s="197">
        <f>Données!C827/Données!C826-1</f>
        <v>-2.561820765043632E-3</v>
      </c>
      <c r="D826" s="197">
        <f>Données!D827/Données!D826-1</f>
        <v>-2.652569660148596E-3</v>
      </c>
      <c r="E826" s="197">
        <f>Données!E827/Données!E826-1</f>
        <v>-2.5322003192893572E-3</v>
      </c>
      <c r="F826" s="197">
        <f>Données!F827/Données!F826-1</f>
        <v>-2.5322003750118949E-3</v>
      </c>
      <c r="H826" s="197">
        <f t="shared" si="36"/>
        <v>-4.8860305297704354E-4</v>
      </c>
      <c r="I826" s="197">
        <f t="shared" si="37"/>
        <v>-2.9620390031737109E-5</v>
      </c>
      <c r="J826" s="197">
        <f t="shared" si="38"/>
        <v>-1.2036928513670109E-4</v>
      </c>
    </row>
    <row r="827" spans="1:10" x14ac:dyDescent="0.2">
      <c r="A827" s="212">
        <f>Données!A828</f>
        <v>44672</v>
      </c>
      <c r="B827" s="197">
        <f>Données!B828/Données!B827-1</f>
        <v>-7.4298685842204559E-3</v>
      </c>
      <c r="C827" s="197">
        <f>Données!C828/Données!C827-1</f>
        <v>-8.0508790317677104E-3</v>
      </c>
      <c r="D827" s="197">
        <f>Données!D828/Données!D827-1</f>
        <v>-7.9281394718310194E-3</v>
      </c>
      <c r="E827" s="197">
        <f>Données!E828/Données!E827-1</f>
        <v>-6.8114491661557253E-3</v>
      </c>
      <c r="F827" s="197">
        <f>Données!F828/Données!F827-1</f>
        <v>-6.8114495181282875E-3</v>
      </c>
      <c r="H827" s="197">
        <f t="shared" si="36"/>
        <v>-6.1841941806473066E-4</v>
      </c>
      <c r="I827" s="197">
        <f t="shared" si="37"/>
        <v>-1.2394295136394229E-3</v>
      </c>
      <c r="J827" s="197">
        <f t="shared" si="38"/>
        <v>-1.1166899537027319E-3</v>
      </c>
    </row>
    <row r="828" spans="1:10" x14ac:dyDescent="0.2">
      <c r="A828" s="212">
        <f>Données!A829</f>
        <v>44673</v>
      </c>
      <c r="B828" s="197">
        <f>Données!B829/Données!B828-1</f>
        <v>-7.9902666475724082E-3</v>
      </c>
      <c r="C828" s="197">
        <f>Données!C829/Données!C828-1</f>
        <v>-7.3790875455781446E-3</v>
      </c>
      <c r="D828" s="197">
        <f>Données!D829/Données!D828-1</f>
        <v>-7.4999445943443321E-3</v>
      </c>
      <c r="E828" s="197">
        <f>Données!E829/Données!E828-1</f>
        <v>-5.6541037386369508E-3</v>
      </c>
      <c r="F828" s="197">
        <f>Données!F829/Données!F828-1</f>
        <v>-5.6541038131666665E-3</v>
      </c>
      <c r="H828" s="197">
        <f t="shared" si="36"/>
        <v>-2.3361629089354574E-3</v>
      </c>
      <c r="I828" s="197">
        <f t="shared" si="37"/>
        <v>-1.7249837324114781E-3</v>
      </c>
      <c r="J828" s="197">
        <f t="shared" si="38"/>
        <v>-1.8458407811776656E-3</v>
      </c>
    </row>
    <row r="829" spans="1:10" x14ac:dyDescent="0.2">
      <c r="A829" s="212">
        <f>Données!A830</f>
        <v>44676</v>
      </c>
      <c r="B829" s="197">
        <f>Données!B830/Données!B829-1</f>
        <v>-1.2346417909523399E-3</v>
      </c>
      <c r="C829" s="197">
        <f>Données!C830/Données!C829-1</f>
        <v>-1.6950214592389434E-3</v>
      </c>
      <c r="D829" s="197">
        <f>Données!D830/Données!D829-1</f>
        <v>-1.6040287042630164E-3</v>
      </c>
      <c r="E829" s="197">
        <f>Données!E830/Données!E829-1</f>
        <v>-1.0996319536212829E-3</v>
      </c>
      <c r="F829" s="197">
        <f>Données!F830/Données!F829-1</f>
        <v>-1.0996320619116595E-3</v>
      </c>
      <c r="H829" s="197">
        <f t="shared" si="36"/>
        <v>-1.3500983733105709E-4</v>
      </c>
      <c r="I829" s="197">
        <f t="shared" si="37"/>
        <v>-5.9538939732728391E-4</v>
      </c>
      <c r="J829" s="197">
        <f t="shared" si="38"/>
        <v>-5.0439664235135684E-4</v>
      </c>
    </row>
    <row r="830" spans="1:10" x14ac:dyDescent="0.2">
      <c r="A830" s="212">
        <f>Données!A831</f>
        <v>44677</v>
      </c>
      <c r="B830" s="197">
        <f>Données!B831/Données!B830-1</f>
        <v>-7.3339878949703063E-3</v>
      </c>
      <c r="C830" s="197">
        <f>Données!C831/Données!C830-1</f>
        <v>-7.538178547281893E-3</v>
      </c>
      <c r="D830" s="197">
        <f>Données!D831/Données!D830-1</f>
        <v>-7.4978065563746643E-3</v>
      </c>
      <c r="E830" s="197">
        <f>Données!E831/Données!E830-1</f>
        <v>-4.9863373210352613E-3</v>
      </c>
      <c r="F830" s="197">
        <f>Données!F831/Données!F830-1</f>
        <v>-4.986337214967107E-3</v>
      </c>
      <c r="H830" s="197">
        <f t="shared" si="36"/>
        <v>-2.3476505739350451E-3</v>
      </c>
      <c r="I830" s="197">
        <f t="shared" si="37"/>
        <v>-2.5518413323147859E-3</v>
      </c>
      <c r="J830" s="197">
        <f t="shared" si="38"/>
        <v>-2.5114693414075573E-3</v>
      </c>
    </row>
    <row r="831" spans="1:10" x14ac:dyDescent="0.2">
      <c r="A831" s="212">
        <f>Données!A832</f>
        <v>44678</v>
      </c>
      <c r="B831" s="197">
        <f>Données!B832/Données!B831-1</f>
        <v>-1.6274889174217044E-5</v>
      </c>
      <c r="C831" s="197">
        <f>Données!C832/Données!C831-1</f>
        <v>1.4675638578287575E-4</v>
      </c>
      <c r="D831" s="197">
        <f>Données!D832/Données!D831-1</f>
        <v>1.145172550365281E-4</v>
      </c>
      <c r="E831" s="197">
        <f>Données!E832/Données!E831-1</f>
        <v>-5.2807027098311643E-4</v>
      </c>
      <c r="F831" s="197">
        <f>Données!F832/Données!F831-1</f>
        <v>-5.2807045725211665E-4</v>
      </c>
      <c r="H831" s="197">
        <f t="shared" si="36"/>
        <v>5.1179538180889939E-4</v>
      </c>
      <c r="I831" s="197">
        <f t="shared" si="37"/>
        <v>6.7482684303499241E-4</v>
      </c>
      <c r="J831" s="197">
        <f t="shared" si="38"/>
        <v>6.4258771228864475E-4</v>
      </c>
    </row>
    <row r="832" spans="1:10" x14ac:dyDescent="0.2">
      <c r="A832" s="212">
        <f>Données!A833</f>
        <v>44679</v>
      </c>
      <c r="B832" s="197">
        <f>Données!B833/Données!B832-1</f>
        <v>1.1383792511124202E-2</v>
      </c>
      <c r="C832" s="197">
        <f>Données!C833/Données!C832-1</f>
        <v>1.0677756989501797E-2</v>
      </c>
      <c r="D832" s="197">
        <f>Données!D833/Données!D832-1</f>
        <v>1.0817358393951038E-2</v>
      </c>
      <c r="E832" s="197">
        <f>Données!E833/Données!E832-1</f>
        <v>9.4168476072413743E-3</v>
      </c>
      <c r="F832" s="197">
        <f>Données!F833/Données!F832-1</f>
        <v>9.4168476977101179E-3</v>
      </c>
      <c r="H832" s="197">
        <f t="shared" si="36"/>
        <v>1.9669449038828279E-3</v>
      </c>
      <c r="I832" s="197">
        <f t="shared" si="37"/>
        <v>1.2609092917916787E-3</v>
      </c>
      <c r="J832" s="197">
        <f t="shared" si="38"/>
        <v>1.4005106962409197E-3</v>
      </c>
    </row>
    <row r="833" spans="1:10" x14ac:dyDescent="0.2">
      <c r="A833" s="212">
        <f>Données!A834</f>
        <v>44680</v>
      </c>
      <c r="B833" s="197">
        <f>Données!B834/Données!B833-1</f>
        <v>-1.3391098089368336E-2</v>
      </c>
      <c r="C833" s="197">
        <f>Données!C834/Données!C833-1</f>
        <v>-1.2397112628095508E-2</v>
      </c>
      <c r="D833" s="197">
        <f>Données!D834/Données!D833-1</f>
        <v>-1.2593759517870007E-2</v>
      </c>
      <c r="E833" s="197">
        <f>Données!E834/Données!E833-1</f>
        <v>-1.0755045245469219E-2</v>
      </c>
      <c r="F833" s="197">
        <f>Données!F834/Données!F833-1</f>
        <v>-1.0755045267200058E-2</v>
      </c>
      <c r="H833" s="197">
        <f t="shared" si="36"/>
        <v>-2.6360528438991171E-3</v>
      </c>
      <c r="I833" s="197">
        <f t="shared" si="37"/>
        <v>-1.6420673608954495E-3</v>
      </c>
      <c r="J833" s="197">
        <f t="shared" si="38"/>
        <v>-1.8387142506699483E-3</v>
      </c>
    </row>
    <row r="834" spans="1:10" x14ac:dyDescent="0.2">
      <c r="A834" s="212">
        <f>Données!A835</f>
        <v>44683</v>
      </c>
      <c r="B834" s="197">
        <f>Données!B835/Données!B834-1</f>
        <v>-5.1254330625438715E-4</v>
      </c>
      <c r="C834" s="197">
        <f>Données!C835/Données!C834-1</f>
        <v>-1.0253071549848336E-3</v>
      </c>
      <c r="D834" s="197">
        <f>Données!D835/Données!D834-1</f>
        <v>-9.2394569727294318E-4</v>
      </c>
      <c r="E834" s="197">
        <f>Données!E835/Données!E834-1</f>
        <v>-1.4558922179586098E-3</v>
      </c>
      <c r="F834" s="197">
        <f>Données!F835/Données!F834-1</f>
        <v>-1.4558926034474728E-3</v>
      </c>
      <c r="H834" s="197">
        <f t="shared" si="36"/>
        <v>9.4334891170422264E-4</v>
      </c>
      <c r="I834" s="197">
        <f t="shared" si="37"/>
        <v>4.3058544846263924E-4</v>
      </c>
      <c r="J834" s="197">
        <f t="shared" si="38"/>
        <v>5.3194690617452967E-4</v>
      </c>
    </row>
    <row r="835" spans="1:10" x14ac:dyDescent="0.2">
      <c r="A835" s="212">
        <f>Données!A836</f>
        <v>44684</v>
      </c>
      <c r="B835" s="197">
        <f>Données!B836/Données!B835-1</f>
        <v>2.2456441457296972E-3</v>
      </c>
      <c r="C835" s="197">
        <f>Données!C836/Données!C835-1</f>
        <v>3.1126166186146165E-3</v>
      </c>
      <c r="D835" s="197">
        <f>Données!D836/Données!D835-1</f>
        <v>2.941165446823657E-3</v>
      </c>
      <c r="E835" s="197">
        <f>Données!E836/Données!E835-1</f>
        <v>1.4590692850871001E-3</v>
      </c>
      <c r="F835" s="197">
        <f>Données!F836/Données!F835-1</f>
        <v>1.459069713216854E-3</v>
      </c>
      <c r="H835" s="197">
        <f t="shared" ref="H835:H898" si="39">B835-E835</f>
        <v>7.8657486064259707E-4</v>
      </c>
      <c r="I835" s="197">
        <f t="shared" ref="I835:I898" si="40">C835-F835</f>
        <v>1.6535469053977625E-3</v>
      </c>
      <c r="J835" s="197">
        <f t="shared" ref="J835:J898" si="41">D835-F835</f>
        <v>1.482095733606803E-3</v>
      </c>
    </row>
    <row r="836" spans="1:10" x14ac:dyDescent="0.2">
      <c r="A836" s="212">
        <f>Données!A837</f>
        <v>44685</v>
      </c>
      <c r="B836" s="197">
        <f>Données!B837/Données!B836-1</f>
        <v>1.0544173993686456E-2</v>
      </c>
      <c r="C836" s="197">
        <f>Données!C837/Données!C836-1</f>
        <v>9.5462827538130846E-3</v>
      </c>
      <c r="D836" s="197">
        <f>Données!D837/Données!D836-1</f>
        <v>9.7434877548925325E-3</v>
      </c>
      <c r="E836" s="197">
        <f>Données!E837/Données!E836-1</f>
        <v>9.3629270777610962E-3</v>
      </c>
      <c r="F836" s="197">
        <f>Données!F837/Données!F836-1</f>
        <v>9.3629267652894921E-3</v>
      </c>
      <c r="H836" s="197">
        <f t="shared" si="39"/>
        <v>1.1812469159253602E-3</v>
      </c>
      <c r="I836" s="197">
        <f t="shared" si="40"/>
        <v>1.8335598852359247E-4</v>
      </c>
      <c r="J836" s="197">
        <f t="shared" si="41"/>
        <v>3.8056098960304041E-4</v>
      </c>
    </row>
    <row r="837" spans="1:10" x14ac:dyDescent="0.2">
      <c r="A837" s="212">
        <f>Données!A838</f>
        <v>44686</v>
      </c>
      <c r="B837" s="197">
        <f>Données!B838/Données!B837-1</f>
        <v>-1.709280234261934E-2</v>
      </c>
      <c r="C837" s="197">
        <f>Données!C838/Données!C837-1</f>
        <v>-1.6822813984160301E-2</v>
      </c>
      <c r="D837" s="197">
        <f>Données!D838/Données!D837-1</f>
        <v>-1.6876211756689519E-2</v>
      </c>
      <c r="E837" s="197">
        <f>Données!E838/Données!E837-1</f>
        <v>-1.574277736269647E-2</v>
      </c>
      <c r="F837" s="197">
        <f>Données!F838/Données!F837-1</f>
        <v>-1.5742777237413019E-2</v>
      </c>
      <c r="H837" s="197">
        <f t="shared" si="39"/>
        <v>-1.3500249799228703E-3</v>
      </c>
      <c r="I837" s="197">
        <f t="shared" si="40"/>
        <v>-1.0800367467472816E-3</v>
      </c>
      <c r="J837" s="197">
        <f t="shared" si="41"/>
        <v>-1.1334345192764994E-3</v>
      </c>
    </row>
    <row r="838" spans="1:10" x14ac:dyDescent="0.2">
      <c r="A838" s="212">
        <f>Données!A839</f>
        <v>44687</v>
      </c>
      <c r="B838" s="197">
        <f>Données!B839/Données!B838-1</f>
        <v>-4.6980949482712253E-3</v>
      </c>
      <c r="C838" s="197">
        <f>Données!C839/Données!C838-1</f>
        <v>-4.8674333386186097E-3</v>
      </c>
      <c r="D838" s="197">
        <f>Données!D839/Données!D838-1</f>
        <v>-4.8339493627468366E-3</v>
      </c>
      <c r="E838" s="197">
        <f>Données!E839/Données!E838-1</f>
        <v>-5.1871816113496783E-3</v>
      </c>
      <c r="F838" s="197">
        <f>Données!F839/Données!F838-1</f>
        <v>-5.1871821791868999E-3</v>
      </c>
      <c r="H838" s="197">
        <f t="shared" si="39"/>
        <v>4.8908666307845294E-4</v>
      </c>
      <c r="I838" s="197">
        <f t="shared" si="40"/>
        <v>3.1974884056829023E-4</v>
      </c>
      <c r="J838" s="197">
        <f t="shared" si="41"/>
        <v>3.5323281644006332E-4</v>
      </c>
    </row>
    <row r="839" spans="1:10" x14ac:dyDescent="0.2">
      <c r="A839" s="212">
        <f>Données!A840</f>
        <v>44690</v>
      </c>
      <c r="B839" s="197">
        <f>Données!B840/Données!B839-1</f>
        <v>-8.6045986163525434E-3</v>
      </c>
      <c r="C839" s="197">
        <f>Données!C840/Données!C839-1</f>
        <v>-9.5928971277361441E-3</v>
      </c>
      <c r="D839" s="197">
        <f>Données!D840/Données!D839-1</f>
        <v>-9.3974501186075976E-3</v>
      </c>
      <c r="E839" s="197">
        <f>Données!E840/Données!E839-1</f>
        <v>-5.5370240011045624E-3</v>
      </c>
      <c r="F839" s="197">
        <f>Données!F840/Données!F839-1</f>
        <v>-5.5370238855034781E-3</v>
      </c>
      <c r="H839" s="197">
        <f t="shared" si="39"/>
        <v>-3.067574615247981E-3</v>
      </c>
      <c r="I839" s="197">
        <f t="shared" si="40"/>
        <v>-4.055873242232666E-3</v>
      </c>
      <c r="J839" s="197">
        <f t="shared" si="41"/>
        <v>-3.8604262331041195E-3</v>
      </c>
    </row>
    <row r="840" spans="1:10" x14ac:dyDescent="0.2">
      <c r="A840" s="212">
        <f>Données!A841</f>
        <v>44691</v>
      </c>
      <c r="B840" s="197">
        <f>Données!B841/Données!B840-1</f>
        <v>-3.5849118943764857E-4</v>
      </c>
      <c r="C840" s="197">
        <f>Données!C841/Données!C840-1</f>
        <v>1.9477008419532815E-4</v>
      </c>
      <c r="D840" s="197">
        <f>Données!D841/Données!D840-1</f>
        <v>8.5269429593637369E-5</v>
      </c>
      <c r="E840" s="197">
        <f>Données!E841/Données!E840-1</f>
        <v>-5.8916935140940208E-4</v>
      </c>
      <c r="F840" s="197">
        <f>Données!F841/Données!F840-1</f>
        <v>-5.8916877172499049E-4</v>
      </c>
      <c r="H840" s="197">
        <f t="shared" si="39"/>
        <v>2.306781619717535E-4</v>
      </c>
      <c r="I840" s="197">
        <f t="shared" si="40"/>
        <v>7.8393885592031864E-4</v>
      </c>
      <c r="J840" s="197">
        <f t="shared" si="41"/>
        <v>6.7443820131862786E-4</v>
      </c>
    </row>
    <row r="841" spans="1:10" x14ac:dyDescent="0.2">
      <c r="A841" s="212">
        <f>Données!A842</f>
        <v>44692</v>
      </c>
      <c r="B841" s="197">
        <f>Données!B842/Données!B841-1</f>
        <v>-3.4407451933001765E-3</v>
      </c>
      <c r="C841" s="197">
        <f>Données!C842/Données!C841-1</f>
        <v>-4.1543939627322057E-3</v>
      </c>
      <c r="D841" s="197">
        <f>Données!D842/Données!D841-1</f>
        <v>-4.0132117729680949E-3</v>
      </c>
      <c r="E841" s="197">
        <f>Données!E842/Données!E841-1</f>
        <v>-2.8825693554422882E-3</v>
      </c>
      <c r="F841" s="197">
        <f>Données!F842/Données!F841-1</f>
        <v>-2.8825690944264126E-3</v>
      </c>
      <c r="H841" s="197">
        <f t="shared" si="39"/>
        <v>-5.5817583785788827E-4</v>
      </c>
      <c r="I841" s="197">
        <f t="shared" si="40"/>
        <v>-1.2718248683057931E-3</v>
      </c>
      <c r="J841" s="197">
        <f t="shared" si="41"/>
        <v>-1.1306426785416823E-3</v>
      </c>
    </row>
    <row r="842" spans="1:10" x14ac:dyDescent="0.2">
      <c r="A842" s="212">
        <f>Données!A843</f>
        <v>44693</v>
      </c>
      <c r="B842" s="197">
        <f>Données!B843/Données!B842-1</f>
        <v>2.9130830809263042E-3</v>
      </c>
      <c r="C842" s="197">
        <f>Données!C843/Données!C842-1</f>
        <v>1.8046284577546423E-3</v>
      </c>
      <c r="D842" s="197">
        <f>Données!D843/Données!D842-1</f>
        <v>2.0240433330200869E-3</v>
      </c>
      <c r="E842" s="197">
        <f>Données!E843/Données!E842-1</f>
        <v>3.1483851892544212E-3</v>
      </c>
      <c r="F842" s="197">
        <f>Données!F843/Données!F842-1</f>
        <v>3.1483852294853509E-3</v>
      </c>
      <c r="H842" s="197">
        <f t="shared" si="39"/>
        <v>-2.3530210832811704E-4</v>
      </c>
      <c r="I842" s="197">
        <f t="shared" si="40"/>
        <v>-1.3437567717307086E-3</v>
      </c>
      <c r="J842" s="197">
        <f t="shared" si="41"/>
        <v>-1.1243418964652641E-3</v>
      </c>
    </row>
    <row r="843" spans="1:10" x14ac:dyDescent="0.2">
      <c r="A843" s="212">
        <f>Données!A844</f>
        <v>44694</v>
      </c>
      <c r="B843" s="197">
        <f>Données!B844/Données!B843-1</f>
        <v>5.6627367879367174E-3</v>
      </c>
      <c r="C843" s="197">
        <f>Données!C844/Données!C843-1</f>
        <v>6.181406835925829E-3</v>
      </c>
      <c r="D843" s="197">
        <f>Données!D844/Données!D843-1</f>
        <v>6.0786466770010872E-3</v>
      </c>
      <c r="E843" s="197">
        <f>Données!E844/Données!E843-1</f>
        <v>5.0220488474586045E-3</v>
      </c>
      <c r="F843" s="197">
        <f>Données!F844/Données!F843-1</f>
        <v>5.0220479215175029E-3</v>
      </c>
      <c r="H843" s="197">
        <f t="shared" si="39"/>
        <v>6.4068794047811295E-4</v>
      </c>
      <c r="I843" s="197">
        <f t="shared" si="40"/>
        <v>1.1593589144083261E-3</v>
      </c>
      <c r="J843" s="197">
        <f t="shared" si="41"/>
        <v>1.0565987554835843E-3</v>
      </c>
    </row>
    <row r="844" spans="1:10" x14ac:dyDescent="0.2">
      <c r="A844" s="212">
        <f>Données!A845</f>
        <v>44697</v>
      </c>
      <c r="B844" s="197">
        <f>Données!B845/Données!B844-1</f>
        <v>-1.2046924964792538E-4</v>
      </c>
      <c r="C844" s="197">
        <f>Données!C845/Données!C844-1</f>
        <v>-1.3140511099019037E-4</v>
      </c>
      <c r="D844" s="197">
        <f>Données!D845/Données!D844-1</f>
        <v>-1.2923874003878399E-4</v>
      </c>
      <c r="E844" s="197">
        <f>Données!E845/Données!E844-1</f>
        <v>1.5962713218975466E-4</v>
      </c>
      <c r="F844" s="197">
        <f>Données!F845/Données!F844-1</f>
        <v>1.5962727846163816E-4</v>
      </c>
      <c r="H844" s="197">
        <f t="shared" si="39"/>
        <v>-2.8009638183768004E-4</v>
      </c>
      <c r="I844" s="197">
        <f t="shared" si="40"/>
        <v>-2.9103238945182852E-4</v>
      </c>
      <c r="J844" s="197">
        <f t="shared" si="41"/>
        <v>-2.8886601850042215E-4</v>
      </c>
    </row>
    <row r="845" spans="1:10" x14ac:dyDescent="0.2">
      <c r="A845" s="212">
        <f>Données!A846</f>
        <v>44698</v>
      </c>
      <c r="B845" s="197">
        <f>Données!B846/Données!B845-1</f>
        <v>2.5101471266968378E-3</v>
      </c>
      <c r="C845" s="197">
        <f>Données!C846/Données!C845-1</f>
        <v>4.4279430116769269E-3</v>
      </c>
      <c r="D845" s="197">
        <f>Données!D846/Données!D845-1</f>
        <v>4.0481395987506108E-3</v>
      </c>
      <c r="E845" s="197">
        <f>Données!E846/Données!E845-1</f>
        <v>1.5379306973406504E-3</v>
      </c>
      <c r="F845" s="197">
        <f>Données!F846/Données!F845-1</f>
        <v>1.537931492743061E-3</v>
      </c>
      <c r="H845" s="197">
        <f t="shared" si="39"/>
        <v>9.7221642935618746E-4</v>
      </c>
      <c r="I845" s="197">
        <f t="shared" si="40"/>
        <v>2.890011518933866E-3</v>
      </c>
      <c r="J845" s="197">
        <f t="shared" si="41"/>
        <v>2.5102081060075498E-3</v>
      </c>
    </row>
    <row r="846" spans="1:10" x14ac:dyDescent="0.2">
      <c r="A846" s="212">
        <f>Données!A847</f>
        <v>44699</v>
      </c>
      <c r="B846" s="197">
        <f>Données!B847/Données!B846-1</f>
        <v>-8.311918539121832E-3</v>
      </c>
      <c r="C846" s="197">
        <f>Données!C847/Données!C846-1</f>
        <v>-1.0606591907898588E-2</v>
      </c>
      <c r="D846" s="197">
        <f>Données!D847/Données!D846-1</f>
        <v>-1.015284740683331E-2</v>
      </c>
      <c r="E846" s="197">
        <f>Données!E847/Données!E846-1</f>
        <v>-7.0192683201558692E-3</v>
      </c>
      <c r="F846" s="197">
        <f>Données!F847/Données!F846-1</f>
        <v>-7.0192686376898683E-3</v>
      </c>
      <c r="H846" s="197">
        <f t="shared" si="39"/>
        <v>-1.2926502189659628E-3</v>
      </c>
      <c r="I846" s="197">
        <f t="shared" si="40"/>
        <v>-3.5873232702087199E-3</v>
      </c>
      <c r="J846" s="197">
        <f t="shared" si="41"/>
        <v>-3.1335787691434414E-3</v>
      </c>
    </row>
    <row r="847" spans="1:10" x14ac:dyDescent="0.2">
      <c r="A847" s="212">
        <f>Données!A848</f>
        <v>44700</v>
      </c>
      <c r="B847" s="197">
        <f>Données!B848/Données!B847-1</f>
        <v>1.1861578025913477E-3</v>
      </c>
      <c r="C847" s="197">
        <f>Données!C848/Données!C847-1</f>
        <v>1.2626405956468467E-3</v>
      </c>
      <c r="D847" s="197">
        <f>Données!D848/Données!D847-1</f>
        <v>1.2474886606914648E-3</v>
      </c>
      <c r="E847" s="197">
        <f>Données!E848/Données!E847-1</f>
        <v>1.374516089286848E-3</v>
      </c>
      <c r="F847" s="197">
        <f>Données!F848/Données!F847-1</f>
        <v>1.374515590737202E-3</v>
      </c>
      <c r="H847" s="197">
        <f t="shared" si="39"/>
        <v>-1.8835828669550025E-4</v>
      </c>
      <c r="I847" s="197">
        <f t="shared" si="40"/>
        <v>-1.1187499509035526E-4</v>
      </c>
      <c r="J847" s="197">
        <f t="shared" si="41"/>
        <v>-1.2702693004573717E-4</v>
      </c>
    </row>
    <row r="848" spans="1:10" x14ac:dyDescent="0.2">
      <c r="A848" s="212">
        <f>Données!A849</f>
        <v>44701</v>
      </c>
      <c r="B848" s="197">
        <f>Données!B849/Données!B848-1</f>
        <v>3.8775703354141378E-3</v>
      </c>
      <c r="C848" s="197">
        <f>Données!C849/Données!C848-1</f>
        <v>3.1975993528314817E-3</v>
      </c>
      <c r="D848" s="197">
        <f>Données!D849/Données!D848-1</f>
        <v>3.3322972279583585E-3</v>
      </c>
      <c r="E848" s="197">
        <f>Données!E849/Données!E848-1</f>
        <v>3.853126585826594E-3</v>
      </c>
      <c r="F848" s="197">
        <f>Données!F849/Données!F848-1</f>
        <v>3.8531270510948623E-3</v>
      </c>
      <c r="H848" s="197">
        <f t="shared" si="39"/>
        <v>2.4443749587543806E-5</v>
      </c>
      <c r="I848" s="197">
        <f t="shared" si="40"/>
        <v>-6.5552769826338064E-4</v>
      </c>
      <c r="J848" s="197">
        <f t="shared" si="41"/>
        <v>-5.2082982313650383E-4</v>
      </c>
    </row>
    <row r="849" spans="1:10" x14ac:dyDescent="0.2">
      <c r="A849" s="212">
        <f>Données!A850</f>
        <v>44705</v>
      </c>
      <c r="B849" s="197">
        <f>Données!B850/Données!B849-1</f>
        <v>2.0282466143781708E-3</v>
      </c>
      <c r="C849" s="197">
        <f>Données!C850/Données!C849-1</f>
        <v>2.0414074937868953E-3</v>
      </c>
      <c r="D849" s="197">
        <f>Données!D850/Données!D849-1</f>
        <v>2.0387988320569317E-3</v>
      </c>
      <c r="E849" s="197">
        <f>Données!E850/Données!E849-1</f>
        <v>1.7555437041489874E-3</v>
      </c>
      <c r="F849" s="197">
        <f>Données!F850/Données!F849-1</f>
        <v>1.7555440402803324E-3</v>
      </c>
      <c r="H849" s="197">
        <f t="shared" si="39"/>
        <v>2.7270291022918336E-4</v>
      </c>
      <c r="I849" s="197">
        <f t="shared" si="40"/>
        <v>2.8586345350656295E-4</v>
      </c>
      <c r="J849" s="197">
        <f t="shared" si="41"/>
        <v>2.8325479177659929E-4</v>
      </c>
    </row>
    <row r="850" spans="1:10" x14ac:dyDescent="0.2">
      <c r="A850" s="212">
        <f>Données!A851</f>
        <v>44706</v>
      </c>
      <c r="B850" s="197">
        <f>Données!B851/Données!B850-1</f>
        <v>3.7277591433901858E-3</v>
      </c>
      <c r="C850" s="197">
        <f>Données!C851/Données!C850-1</f>
        <v>4.5577337300122256E-3</v>
      </c>
      <c r="D850" s="197">
        <f>Données!D851/Données!D850-1</f>
        <v>4.3932338462766563E-3</v>
      </c>
      <c r="E850" s="197">
        <f>Données!E851/Données!E850-1</f>
        <v>3.7458369559519866E-3</v>
      </c>
      <c r="F850" s="197">
        <f>Données!F851/Données!F850-1</f>
        <v>3.7458368863192426E-3</v>
      </c>
      <c r="H850" s="197">
        <f t="shared" si="39"/>
        <v>-1.8077812561800854E-5</v>
      </c>
      <c r="I850" s="197">
        <f t="shared" si="40"/>
        <v>8.1189684369298298E-4</v>
      </c>
      <c r="J850" s="197">
        <f t="shared" si="41"/>
        <v>6.4739695995741364E-4</v>
      </c>
    </row>
    <row r="851" spans="1:10" x14ac:dyDescent="0.2">
      <c r="A851" s="212">
        <f>Données!A852</f>
        <v>44707</v>
      </c>
      <c r="B851" s="197">
        <f>Données!B852/Données!B851-1</f>
        <v>4.2519158032070514E-3</v>
      </c>
      <c r="C851" s="197">
        <f>Données!C852/Données!C851-1</f>
        <v>5.5219944417894684E-3</v>
      </c>
      <c r="D851" s="197">
        <f>Données!D852/Données!D851-1</f>
        <v>5.2704321739596161E-3</v>
      </c>
      <c r="E851" s="197">
        <f>Données!E852/Données!E851-1</f>
        <v>3.7205607527999174E-3</v>
      </c>
      <c r="F851" s="197">
        <f>Données!F852/Données!F851-1</f>
        <v>3.7205606160635174E-3</v>
      </c>
      <c r="H851" s="197">
        <f t="shared" si="39"/>
        <v>5.3135505040713404E-4</v>
      </c>
      <c r="I851" s="197">
        <f t="shared" si="40"/>
        <v>1.801433825725951E-3</v>
      </c>
      <c r="J851" s="197">
        <f t="shared" si="41"/>
        <v>1.5498715578960987E-3</v>
      </c>
    </row>
    <row r="852" spans="1:10" x14ac:dyDescent="0.2">
      <c r="A852" s="212">
        <f>Données!A853</f>
        <v>44708</v>
      </c>
      <c r="B852" s="197">
        <f>Données!B853/Données!B852-1</f>
        <v>6.5168991023247802E-3</v>
      </c>
      <c r="C852" s="197">
        <f>Données!C853/Données!C852-1</f>
        <v>7.672470958955957E-3</v>
      </c>
      <c r="D852" s="197">
        <f>Données!D853/Données!D852-1</f>
        <v>7.443821270139761E-3</v>
      </c>
      <c r="E852" s="197">
        <f>Données!E853/Données!E852-1</f>
        <v>6.1759899577931154E-3</v>
      </c>
      <c r="F852" s="197">
        <f>Données!F853/Données!F852-1</f>
        <v>6.175989407450011E-3</v>
      </c>
      <c r="H852" s="197">
        <f t="shared" si="39"/>
        <v>3.4090914453166477E-4</v>
      </c>
      <c r="I852" s="197">
        <f t="shared" si="40"/>
        <v>1.496481551505946E-3</v>
      </c>
      <c r="J852" s="197">
        <f t="shared" si="41"/>
        <v>1.26783186268975E-3</v>
      </c>
    </row>
    <row r="853" spans="1:10" x14ac:dyDescent="0.2">
      <c r="A853" s="212">
        <f>Données!A854</f>
        <v>44711</v>
      </c>
      <c r="B853" s="197">
        <f>Données!B854/Données!B853-1</f>
        <v>2.5756278045161451E-3</v>
      </c>
      <c r="C853" s="197">
        <f>Données!C854/Données!C853-1</f>
        <v>3.0459706080012694E-3</v>
      </c>
      <c r="D853" s="197">
        <f>Données!D854/Données!D853-1</f>
        <v>2.9529907869774163E-3</v>
      </c>
      <c r="E853" s="197">
        <f>Données!E854/Données!E853-1</f>
        <v>2.0793540164616431E-3</v>
      </c>
      <c r="F853" s="197">
        <f>Données!F854/Données!F853-1</f>
        <v>2.079355091839874E-3</v>
      </c>
      <c r="H853" s="197">
        <f t="shared" si="39"/>
        <v>4.9627378805450206E-4</v>
      </c>
      <c r="I853" s="197">
        <f t="shared" si="40"/>
        <v>9.666155161613954E-4</v>
      </c>
      <c r="J853" s="197">
        <f t="shared" si="41"/>
        <v>8.7363569513754236E-4</v>
      </c>
    </row>
    <row r="854" spans="1:10" x14ac:dyDescent="0.2">
      <c r="A854" s="212">
        <f>Données!A855</f>
        <v>44712</v>
      </c>
      <c r="B854" s="197">
        <f>Données!B855/Données!B854-1</f>
        <v>-6.0409766671736254E-3</v>
      </c>
      <c r="C854" s="197">
        <f>Données!C855/Données!C854-1</f>
        <v>-5.8829935314295145E-3</v>
      </c>
      <c r="D854" s="197">
        <f>Données!D855/Données!D854-1</f>
        <v>-5.9142133787081219E-3</v>
      </c>
      <c r="E854" s="197">
        <f>Données!E855/Données!E854-1</f>
        <v>-5.4612994851712671E-3</v>
      </c>
      <c r="F854" s="197">
        <f>Données!F855/Données!F854-1</f>
        <v>-5.4612997316449974E-3</v>
      </c>
      <c r="H854" s="197">
        <f t="shared" si="39"/>
        <v>-5.7967718200235829E-4</v>
      </c>
      <c r="I854" s="197">
        <f t="shared" si="40"/>
        <v>-4.2169379978451715E-4</v>
      </c>
      <c r="J854" s="197">
        <f t="shared" si="41"/>
        <v>-4.5291364706312454E-4</v>
      </c>
    </row>
    <row r="855" spans="1:10" x14ac:dyDescent="0.2">
      <c r="A855" s="212">
        <f>Données!A856</f>
        <v>44713</v>
      </c>
      <c r="B855" s="197">
        <f>Données!B856/Données!B855-1</f>
        <v>-5.0032241703255043E-3</v>
      </c>
      <c r="C855" s="197">
        <f>Données!C856/Données!C855-1</f>
        <v>-4.6974293438354353E-3</v>
      </c>
      <c r="D855" s="197">
        <f>Données!D856/Données!D855-1</f>
        <v>-4.75784978435978E-3</v>
      </c>
      <c r="E855" s="197">
        <f>Données!E856/Données!E855-1</f>
        <v>-4.8959450328636134E-3</v>
      </c>
      <c r="F855" s="197">
        <f>Données!F856/Données!F855-1</f>
        <v>-4.8959456212041008E-3</v>
      </c>
      <c r="H855" s="197">
        <f t="shared" si="39"/>
        <v>-1.0727913746189088E-4</v>
      </c>
      <c r="I855" s="197">
        <f t="shared" si="40"/>
        <v>1.9851627736866551E-4</v>
      </c>
      <c r="J855" s="197">
        <f t="shared" si="41"/>
        <v>1.3809583684432081E-4</v>
      </c>
    </row>
    <row r="856" spans="1:10" x14ac:dyDescent="0.2">
      <c r="A856" s="212">
        <f>Données!A857</f>
        <v>44714</v>
      </c>
      <c r="B856" s="197">
        <f>Données!B857/Données!B856-1</f>
        <v>4.7361618003309847E-3</v>
      </c>
      <c r="C856" s="197">
        <f>Données!C857/Données!C856-1</f>
        <v>5.6287801575964913E-3</v>
      </c>
      <c r="D856" s="197">
        <f>Données!D857/Données!D856-1</f>
        <v>5.4524553609744952E-3</v>
      </c>
      <c r="E856" s="197">
        <f>Données!E857/Données!E856-1</f>
        <v>4.0939471895644619E-3</v>
      </c>
      <c r="F856" s="197">
        <f>Données!F857/Données!F856-1</f>
        <v>4.0939469455130162E-3</v>
      </c>
      <c r="H856" s="197">
        <f t="shared" si="39"/>
        <v>6.4221461076652275E-4</v>
      </c>
      <c r="I856" s="197">
        <f t="shared" si="40"/>
        <v>1.5348332120834751E-3</v>
      </c>
      <c r="J856" s="197">
        <f t="shared" si="41"/>
        <v>1.358508415461479E-3</v>
      </c>
    </row>
    <row r="857" spans="1:10" x14ac:dyDescent="0.2">
      <c r="A857" s="212">
        <f>Données!A858</f>
        <v>44715</v>
      </c>
      <c r="B857" s="197">
        <f>Données!B858/Données!B857-1</f>
        <v>-8.6884905592968797E-3</v>
      </c>
      <c r="C857" s="197">
        <f>Données!C858/Données!C857-1</f>
        <v>-8.9489896954932924E-3</v>
      </c>
      <c r="D857" s="197">
        <f>Données!D858/Données!D857-1</f>
        <v>-8.8975681708454157E-3</v>
      </c>
      <c r="E857" s="197">
        <f>Données!E858/Données!E857-1</f>
        <v>-8.2749147389138411E-3</v>
      </c>
      <c r="F857" s="197">
        <f>Données!F858/Données!F857-1</f>
        <v>-8.2749142336070447E-3</v>
      </c>
      <c r="H857" s="197">
        <f t="shared" si="39"/>
        <v>-4.1357582038303864E-4</v>
      </c>
      <c r="I857" s="197">
        <f t="shared" si="40"/>
        <v>-6.7407546188624767E-4</v>
      </c>
      <c r="J857" s="197">
        <f t="shared" si="41"/>
        <v>-6.2265393723837104E-4</v>
      </c>
    </row>
    <row r="858" spans="1:10" x14ac:dyDescent="0.2">
      <c r="A858" s="212">
        <f>Données!A859</f>
        <v>44718</v>
      </c>
      <c r="B858" s="197">
        <f>Données!B859/Données!B858-1</f>
        <v>-3.1684884024326676E-3</v>
      </c>
      <c r="C858" s="197">
        <f>Données!C859/Données!C858-1</f>
        <v>-2.4182256762314003E-3</v>
      </c>
      <c r="D858" s="197">
        <f>Données!D859/Données!D858-1</f>
        <v>-2.5663566439201313E-3</v>
      </c>
      <c r="E858" s="197">
        <f>Données!E859/Données!E858-1</f>
        <v>-3.7446738536605073E-3</v>
      </c>
      <c r="F858" s="197">
        <f>Données!F859/Données!F858-1</f>
        <v>-3.7446735009087906E-3</v>
      </c>
      <c r="H858" s="197">
        <f t="shared" si="39"/>
        <v>5.7618545122783971E-4</v>
      </c>
      <c r="I858" s="197">
        <f t="shared" si="40"/>
        <v>1.3264478246773903E-3</v>
      </c>
      <c r="J858" s="197">
        <f t="shared" si="41"/>
        <v>1.1783168569886593E-3</v>
      </c>
    </row>
    <row r="859" spans="1:10" x14ac:dyDescent="0.2">
      <c r="A859" s="212">
        <f>Données!A860</f>
        <v>44719</v>
      </c>
      <c r="B859" s="197">
        <f>Données!B860/Données!B859-1</f>
        <v>1.5185652115468073E-4</v>
      </c>
      <c r="C859" s="197">
        <f>Données!C860/Données!C859-1</f>
        <v>1.3498358089312212E-3</v>
      </c>
      <c r="D859" s="197">
        <f>Données!D860/Données!D859-1</f>
        <v>1.1134520308639928E-3</v>
      </c>
      <c r="E859" s="197">
        <f>Données!E860/Données!E859-1</f>
        <v>-6.9161219198976553E-5</v>
      </c>
      <c r="F859" s="197">
        <f>Données!F860/Données!F859-1</f>
        <v>-6.9162638290931611E-5</v>
      </c>
      <c r="H859" s="197">
        <f t="shared" si="39"/>
        <v>2.2101774035365729E-4</v>
      </c>
      <c r="I859" s="197">
        <f t="shared" si="40"/>
        <v>1.4189984472221528E-3</v>
      </c>
      <c r="J859" s="197">
        <f t="shared" si="41"/>
        <v>1.1826146691549244E-3</v>
      </c>
    </row>
    <row r="860" spans="1:10" x14ac:dyDescent="0.2">
      <c r="A860" s="212">
        <f>Données!A861</f>
        <v>44720</v>
      </c>
      <c r="B860" s="197">
        <f>Données!B861/Données!B860-1</f>
        <v>-5.7434059229495293E-3</v>
      </c>
      <c r="C860" s="197">
        <f>Données!C861/Données!C860-1</f>
        <v>-5.8266491659155761E-3</v>
      </c>
      <c r="D860" s="197">
        <f>Données!D861/Données!D860-1</f>
        <v>-5.8102394680383807E-3</v>
      </c>
      <c r="E860" s="197">
        <f>Données!E861/Données!E860-1</f>
        <v>-5.5843016339355289E-3</v>
      </c>
      <c r="F860" s="197">
        <f>Données!F861/Données!F860-1</f>
        <v>-5.5843004020699194E-3</v>
      </c>
      <c r="H860" s="197">
        <f t="shared" si="39"/>
        <v>-1.5910428901400042E-4</v>
      </c>
      <c r="I860" s="197">
        <f t="shared" si="40"/>
        <v>-2.4234876384565673E-4</v>
      </c>
      <c r="J860" s="197">
        <f t="shared" si="41"/>
        <v>-2.2593906596846125E-4</v>
      </c>
    </row>
    <row r="861" spans="1:10" x14ac:dyDescent="0.2">
      <c r="A861" s="212">
        <f>Données!A862</f>
        <v>44721</v>
      </c>
      <c r="B861" s="197">
        <f>Données!B862/Données!B861-1</f>
        <v>1.8005316350597766E-3</v>
      </c>
      <c r="C861" s="197">
        <f>Données!C862/Données!C861-1</f>
        <v>1.0279554268777247E-4</v>
      </c>
      <c r="D861" s="197">
        <f>Données!D862/Données!D861-1</f>
        <v>4.3749128447445607E-4</v>
      </c>
      <c r="E861" s="197">
        <f>Données!E862/Données!E861-1</f>
        <v>1.9965573918567792E-3</v>
      </c>
      <c r="F861" s="197">
        <f>Données!F862/Données!F861-1</f>
        <v>1.9965568392488198E-3</v>
      </c>
      <c r="H861" s="197">
        <f t="shared" si="39"/>
        <v>-1.9602575679700251E-4</v>
      </c>
      <c r="I861" s="197">
        <f t="shared" si="40"/>
        <v>-1.8937612965610473E-3</v>
      </c>
      <c r="J861" s="197">
        <f t="shared" si="41"/>
        <v>-1.5590655547743637E-3</v>
      </c>
    </row>
    <row r="862" spans="1:10" x14ac:dyDescent="0.2">
      <c r="A862" s="212">
        <f>Données!A863</f>
        <v>44722</v>
      </c>
      <c r="B862" s="197">
        <f>Données!B863/Données!B862-1</f>
        <v>-1.7203917395577473E-2</v>
      </c>
      <c r="C862" s="197">
        <f>Données!C863/Données!C862-1</f>
        <v>-1.7254464317269846E-2</v>
      </c>
      <c r="D862" s="197">
        <f>Données!D863/Données!D862-1</f>
        <v>-1.7244485641169538E-2</v>
      </c>
      <c r="E862" s="197">
        <f>Données!E863/Données!E862-1</f>
        <v>-1.6284013576238543E-2</v>
      </c>
      <c r="F862" s="197">
        <f>Données!F863/Données!F862-1</f>
        <v>-1.6284013550595278E-2</v>
      </c>
      <c r="H862" s="197">
        <f t="shared" si="39"/>
        <v>-9.1990381933892973E-4</v>
      </c>
      <c r="I862" s="197">
        <f t="shared" si="40"/>
        <v>-9.7045076667456875E-4</v>
      </c>
      <c r="J862" s="197">
        <f t="shared" si="41"/>
        <v>-9.6047209057426031E-4</v>
      </c>
    </row>
    <row r="863" spans="1:10" x14ac:dyDescent="0.2">
      <c r="A863" s="212">
        <f>Données!A864</f>
        <v>44725</v>
      </c>
      <c r="B863" s="197">
        <f>Données!B864/Données!B863-1</f>
        <v>-1.7989385035485417E-2</v>
      </c>
      <c r="C863" s="197">
        <f>Données!C864/Données!C863-1</f>
        <v>-2.0619137912345153E-2</v>
      </c>
      <c r="D863" s="197">
        <f>Données!D864/Données!D863-1</f>
        <v>-2.0099974010759358E-2</v>
      </c>
      <c r="E863" s="197">
        <f>Données!E864/Données!E863-1</f>
        <v>-1.7530843730794499E-2</v>
      </c>
      <c r="F863" s="197">
        <f>Données!F864/Données!F863-1</f>
        <v>-1.7530843689329445E-2</v>
      </c>
      <c r="H863" s="197">
        <f t="shared" si="39"/>
        <v>-4.5854130469091814E-4</v>
      </c>
      <c r="I863" s="197">
        <f t="shared" si="40"/>
        <v>-3.0882942230157084E-3</v>
      </c>
      <c r="J863" s="197">
        <f t="shared" si="41"/>
        <v>-2.5691303214299133E-3</v>
      </c>
    </row>
    <row r="864" spans="1:10" x14ac:dyDescent="0.2">
      <c r="A864" s="212">
        <f>Données!A865</f>
        <v>44726</v>
      </c>
      <c r="B864" s="197">
        <f>Données!B865/Données!B864-1</f>
        <v>-5.1273003047870302E-3</v>
      </c>
      <c r="C864" s="197">
        <f>Données!C865/Données!C864-1</f>
        <v>-3.0283868919755985E-3</v>
      </c>
      <c r="D864" s="197">
        <f>Données!D865/Données!D864-1</f>
        <v>-3.4436453194007788E-3</v>
      </c>
      <c r="E864" s="197">
        <f>Données!E865/Données!E864-1</f>
        <v>-5.3959345915483015E-3</v>
      </c>
      <c r="F864" s="197">
        <f>Données!F865/Données!F864-1</f>
        <v>-5.3959345638120437E-3</v>
      </c>
      <c r="H864" s="197">
        <f t="shared" si="39"/>
        <v>2.6863428676127121E-4</v>
      </c>
      <c r="I864" s="197">
        <f t="shared" si="40"/>
        <v>2.3675476718364452E-3</v>
      </c>
      <c r="J864" s="197">
        <f t="shared" si="41"/>
        <v>1.9522892444112649E-3</v>
      </c>
    </row>
    <row r="865" spans="1:10" x14ac:dyDescent="0.2">
      <c r="A865" s="212">
        <f>Données!A866</f>
        <v>44727</v>
      </c>
      <c r="B865" s="197">
        <f>Données!B866/Données!B865-1</f>
        <v>8.7794338063293953E-3</v>
      </c>
      <c r="C865" s="197">
        <f>Données!C866/Données!C865-1</f>
        <v>8.5555824855316764E-3</v>
      </c>
      <c r="D865" s="197">
        <f>Données!D866/Données!D865-1</f>
        <v>8.5997953034677721E-3</v>
      </c>
      <c r="E865" s="197">
        <f>Données!E866/Données!E865-1</f>
        <v>8.8376785082404652E-3</v>
      </c>
      <c r="F865" s="197">
        <f>Données!F866/Données!F865-1</f>
        <v>8.8376790887612078E-3</v>
      </c>
      <c r="H865" s="197">
        <f t="shared" si="39"/>
        <v>-5.8244701911069896E-5</v>
      </c>
      <c r="I865" s="197">
        <f t="shared" si="40"/>
        <v>-2.8209660322953134E-4</v>
      </c>
      <c r="J865" s="197">
        <f t="shared" si="41"/>
        <v>-2.3788378529343568E-4</v>
      </c>
    </row>
    <row r="866" spans="1:10" x14ac:dyDescent="0.2">
      <c r="A866" s="212">
        <f>Données!A867</f>
        <v>44728</v>
      </c>
      <c r="B866" s="197">
        <f>Données!B867/Données!B866-1</f>
        <v>-9.6626260488136273E-3</v>
      </c>
      <c r="C866" s="197">
        <f>Données!C867/Données!C866-1</f>
        <v>-1.3029244465425638E-2</v>
      </c>
      <c r="D866" s="197">
        <f>Données!D867/Données!D866-1</f>
        <v>-1.2364184359659247E-2</v>
      </c>
      <c r="E866" s="197">
        <f>Données!E867/Données!E866-1</f>
        <v>-8.5313719277306799E-3</v>
      </c>
      <c r="F866" s="197">
        <f>Données!F867/Données!F866-1</f>
        <v>-8.5313719740346405E-3</v>
      </c>
      <c r="H866" s="197">
        <f t="shared" si="39"/>
        <v>-1.1312541210829474E-3</v>
      </c>
      <c r="I866" s="197">
        <f t="shared" si="40"/>
        <v>-4.4978724913909973E-3</v>
      </c>
      <c r="J866" s="197">
        <f t="shared" si="41"/>
        <v>-3.8328123856246066E-3</v>
      </c>
    </row>
    <row r="867" spans="1:10" x14ac:dyDescent="0.2">
      <c r="A867" s="212">
        <f>Données!A868</f>
        <v>44729</v>
      </c>
      <c r="B867" s="197">
        <f>Données!B868/Données!B867-1</f>
        <v>2.6044606652926294E-3</v>
      </c>
      <c r="C867" s="197">
        <f>Données!C868/Données!C867-1</f>
        <v>2.1479096735148584E-3</v>
      </c>
      <c r="D867" s="197">
        <f>Données!D868/Données!D867-1</f>
        <v>2.2383459758414936E-3</v>
      </c>
      <c r="E867" s="197">
        <f>Données!E868/Données!E867-1</f>
        <v>2.5054446833729926E-3</v>
      </c>
      <c r="F867" s="197">
        <f>Données!F868/Données!F867-1</f>
        <v>2.5054434168620965E-3</v>
      </c>
      <c r="H867" s="197">
        <f t="shared" si="39"/>
        <v>9.9015981919636786E-5</v>
      </c>
      <c r="I867" s="197">
        <f t="shared" si="40"/>
        <v>-3.5753374334723809E-4</v>
      </c>
      <c r="J867" s="197">
        <f t="shared" si="41"/>
        <v>-2.6709744102060284E-4</v>
      </c>
    </row>
    <row r="868" spans="1:10" x14ac:dyDescent="0.2">
      <c r="A868" s="212">
        <f>Données!A869</f>
        <v>44732</v>
      </c>
      <c r="B868" s="197">
        <f>Données!B869/Données!B868-1</f>
        <v>2.6342317245138247E-3</v>
      </c>
      <c r="C868" s="197">
        <f>Données!C869/Données!C868-1</f>
        <v>4.5951166788344988E-3</v>
      </c>
      <c r="D868" s="197">
        <f>Données!D869/Données!D868-1</f>
        <v>4.2065514588121022E-3</v>
      </c>
      <c r="E868" s="197">
        <f>Données!E869/Données!E868-1</f>
        <v>2.2769125245665212E-3</v>
      </c>
      <c r="F868" s="197">
        <f>Données!F869/Données!F868-1</f>
        <v>2.2769138318672333E-3</v>
      </c>
      <c r="H868" s="197">
        <f t="shared" si="39"/>
        <v>3.5731919994730355E-4</v>
      </c>
      <c r="I868" s="197">
        <f t="shared" si="40"/>
        <v>2.3182028469672655E-3</v>
      </c>
      <c r="J868" s="197">
        <f t="shared" si="41"/>
        <v>1.929637626944869E-3</v>
      </c>
    </row>
    <row r="869" spans="1:10" x14ac:dyDescent="0.2">
      <c r="A869" s="212">
        <f>Données!A870</f>
        <v>44733</v>
      </c>
      <c r="B869" s="197">
        <f>Données!B870/Données!B869-1</f>
        <v>-8.4227334326458791E-4</v>
      </c>
      <c r="C869" s="197">
        <f>Données!C870/Données!C869-1</f>
        <v>-4.9922564244897494E-4</v>
      </c>
      <c r="D869" s="197">
        <f>Données!D870/Données!D869-1</f>
        <v>-5.670966823814183E-4</v>
      </c>
      <c r="E869" s="197">
        <f>Données!E870/Données!E869-1</f>
        <v>-1.1303835629903336E-3</v>
      </c>
      <c r="F869" s="197">
        <f>Données!F870/Données!F869-1</f>
        <v>-1.1303843122170143E-3</v>
      </c>
      <c r="H869" s="197">
        <f t="shared" si="39"/>
        <v>2.8811021972574569E-4</v>
      </c>
      <c r="I869" s="197">
        <f t="shared" si="40"/>
        <v>6.3115866976803936E-4</v>
      </c>
      <c r="J869" s="197">
        <f t="shared" si="41"/>
        <v>5.6328762983559599E-4</v>
      </c>
    </row>
    <row r="870" spans="1:10" x14ac:dyDescent="0.2">
      <c r="A870" s="212">
        <f>Données!A871</f>
        <v>44734</v>
      </c>
      <c r="B870" s="197">
        <f>Données!B871/Données!B870-1</f>
        <v>6.9581523863049277E-4</v>
      </c>
      <c r="C870" s="197">
        <f>Données!C871/Données!C870-1</f>
        <v>-7.0949733512670754E-4</v>
      </c>
      <c r="D870" s="197">
        <f>Données!D871/Données!D870-1</f>
        <v>-4.31536474300942E-4</v>
      </c>
      <c r="E870" s="197">
        <f>Données!E871/Données!E870-1</f>
        <v>1.0812128260995202E-3</v>
      </c>
      <c r="F870" s="197">
        <f>Données!F871/Données!F870-1</f>
        <v>1.0812125752595048E-3</v>
      </c>
      <c r="H870" s="197">
        <f t="shared" si="39"/>
        <v>-3.8539758746902741E-4</v>
      </c>
      <c r="I870" s="197">
        <f t="shared" si="40"/>
        <v>-1.7907099103862123E-3</v>
      </c>
      <c r="J870" s="197">
        <f t="shared" si="41"/>
        <v>-1.5127490495604468E-3</v>
      </c>
    </row>
    <row r="871" spans="1:10" x14ac:dyDescent="0.2">
      <c r="A871" s="212">
        <f>Données!A872</f>
        <v>44735</v>
      </c>
      <c r="B871" s="197">
        <f>Données!B872/Données!B871-1</f>
        <v>4.9356830266902296E-3</v>
      </c>
      <c r="C871" s="197">
        <f>Données!C872/Données!C871-1</f>
        <v>3.3255799901263927E-3</v>
      </c>
      <c r="D871" s="197">
        <f>Données!D872/Données!D871-1</f>
        <v>3.6444074363912726E-3</v>
      </c>
      <c r="E871" s="197">
        <f>Données!E872/Données!E871-1</f>
        <v>5.2101484070357085E-3</v>
      </c>
      <c r="F871" s="197">
        <f>Données!F872/Données!F871-1</f>
        <v>5.210149487932636E-3</v>
      </c>
      <c r="H871" s="197">
        <f t="shared" si="39"/>
        <v>-2.7446538034547885E-4</v>
      </c>
      <c r="I871" s="197">
        <f t="shared" si="40"/>
        <v>-1.8845694978062433E-3</v>
      </c>
      <c r="J871" s="197">
        <f t="shared" si="41"/>
        <v>-1.5657420515413634E-3</v>
      </c>
    </row>
    <row r="872" spans="1:10" x14ac:dyDescent="0.2">
      <c r="A872" s="212">
        <f>Données!A873</f>
        <v>44736</v>
      </c>
      <c r="B872" s="197">
        <f>Données!B873/Données!B872-1</f>
        <v>3.5831277378923776E-3</v>
      </c>
      <c r="C872" s="197">
        <f>Données!C873/Données!C872-1</f>
        <v>6.0673293409101436E-3</v>
      </c>
      <c r="D872" s="197">
        <f>Données!D873/Données!D872-1</f>
        <v>5.5747839637230179E-3</v>
      </c>
      <c r="E872" s="197">
        <f>Données!E873/Données!E872-1</f>
        <v>3.1311498811164018E-3</v>
      </c>
      <c r="F872" s="197">
        <f>Données!F873/Données!F872-1</f>
        <v>3.1311491305934247E-3</v>
      </c>
      <c r="H872" s="197">
        <f t="shared" si="39"/>
        <v>4.5197785677597579E-4</v>
      </c>
      <c r="I872" s="197">
        <f t="shared" si="40"/>
        <v>2.9361802103167189E-3</v>
      </c>
      <c r="J872" s="197">
        <f t="shared" si="41"/>
        <v>2.4436348331295932E-3</v>
      </c>
    </row>
    <row r="873" spans="1:10" x14ac:dyDescent="0.2">
      <c r="A873" s="212">
        <f>Données!A874</f>
        <v>44739</v>
      </c>
      <c r="B873" s="197">
        <f>Données!B874/Données!B873-1</f>
        <v>-1.7774531972392094E-3</v>
      </c>
      <c r="C873" s="197">
        <f>Données!C874/Données!C873-1</f>
        <v>-9.601587215755103E-4</v>
      </c>
      <c r="D873" s="197">
        <f>Données!D874/Données!D873-1</f>
        <v>-1.1218835409209094E-3</v>
      </c>
      <c r="E873" s="197">
        <f>Données!E874/Données!E873-1</f>
        <v>-1.8677756390564904E-3</v>
      </c>
      <c r="F873" s="197">
        <f>Données!F874/Données!F873-1</f>
        <v>-1.8677752924799451E-3</v>
      </c>
      <c r="H873" s="197">
        <f t="shared" si="39"/>
        <v>9.0322441817280996E-5</v>
      </c>
      <c r="I873" s="197">
        <f t="shared" si="40"/>
        <v>9.0761657090443482E-4</v>
      </c>
      <c r="J873" s="197">
        <f t="shared" si="41"/>
        <v>7.4589175155903575E-4</v>
      </c>
    </row>
    <row r="874" spans="1:10" x14ac:dyDescent="0.2">
      <c r="A874" s="212">
        <f>Données!A875</f>
        <v>44740</v>
      </c>
      <c r="B874" s="197">
        <f>Données!B875/Données!B874-1</f>
        <v>-3.4292996407172538E-3</v>
      </c>
      <c r="C874" s="197">
        <f>Données!C875/Données!C874-1</f>
        <v>-4.9901242181841221E-3</v>
      </c>
      <c r="D874" s="197">
        <f>Données!D875/Données!D874-1</f>
        <v>-4.6814733974781531E-3</v>
      </c>
      <c r="E874" s="197">
        <f>Données!E875/Données!E874-1</f>
        <v>-2.9024285864113208E-3</v>
      </c>
      <c r="F874" s="197">
        <f>Données!F875/Données!F874-1</f>
        <v>-2.9024280964936588E-3</v>
      </c>
      <c r="H874" s="197">
        <f t="shared" si="39"/>
        <v>-5.2687105430593295E-4</v>
      </c>
      <c r="I874" s="197">
        <f t="shared" si="40"/>
        <v>-2.0876961216904633E-3</v>
      </c>
      <c r="J874" s="197">
        <f t="shared" si="41"/>
        <v>-1.7790453009844942E-3</v>
      </c>
    </row>
    <row r="875" spans="1:10" x14ac:dyDescent="0.2">
      <c r="A875" s="212">
        <f>Données!A876</f>
        <v>44741</v>
      </c>
      <c r="B875" s="197">
        <f>Données!B876/Données!B875-1</f>
        <v>1.9936810093428292E-3</v>
      </c>
      <c r="C875" s="197">
        <f>Données!C876/Données!C875-1</f>
        <v>1.2115081496815172E-3</v>
      </c>
      <c r="D875" s="197">
        <f>Données!D876/Données!D875-1</f>
        <v>1.3663764258724509E-3</v>
      </c>
      <c r="E875" s="197">
        <f>Données!E876/Données!E875-1</f>
        <v>2.3124839690102927E-3</v>
      </c>
      <c r="F875" s="197">
        <f>Données!F876/Données!F875-1</f>
        <v>2.3124830654244199E-3</v>
      </c>
      <c r="H875" s="197">
        <f t="shared" si="39"/>
        <v>-3.1880295966746353E-4</v>
      </c>
      <c r="I875" s="197">
        <f t="shared" si="40"/>
        <v>-1.1009749157429027E-3</v>
      </c>
      <c r="J875" s="197">
        <f t="shared" si="41"/>
        <v>-9.4610663955196905E-4</v>
      </c>
    </row>
    <row r="876" spans="1:10" x14ac:dyDescent="0.2">
      <c r="A876" s="212">
        <f>Données!A877</f>
        <v>44742</v>
      </c>
      <c r="B876" s="197">
        <f>Données!B877/Données!B876-1</f>
        <v>1.8871760862637643E-3</v>
      </c>
      <c r="C876" s="197">
        <f>Données!C877/Données!C876-1</f>
        <v>-3.2862566262914505E-4</v>
      </c>
      <c r="D876" s="197">
        <f>Données!D877/Données!D876-1</f>
        <v>1.1037213414311076E-4</v>
      </c>
      <c r="E876" s="197">
        <f>Données!E877/Données!E876-1</f>
        <v>2.158485938710486E-3</v>
      </c>
      <c r="F876" s="197">
        <f>Données!F877/Données!F876-1</f>
        <v>2.1584866225135002E-3</v>
      </c>
      <c r="H876" s="197">
        <f t="shared" si="39"/>
        <v>-2.7130985244672168E-4</v>
      </c>
      <c r="I876" s="197">
        <f t="shared" si="40"/>
        <v>-2.4871122851426453E-3</v>
      </c>
      <c r="J876" s="197">
        <f t="shared" si="41"/>
        <v>-2.0481144883703895E-3</v>
      </c>
    </row>
    <row r="877" spans="1:10" x14ac:dyDescent="0.2">
      <c r="A877" s="212">
        <f>Données!A878</f>
        <v>44746</v>
      </c>
      <c r="B877" s="197">
        <f>Données!B878/Données!B877-1</f>
        <v>5.7674648754386659E-3</v>
      </c>
      <c r="C877" s="197">
        <f>Données!C878/Données!C877-1</f>
        <v>6.4059401518139492E-3</v>
      </c>
      <c r="D877" s="197">
        <f>Données!D878/Données!D877-1</f>
        <v>6.2792191693048505E-3</v>
      </c>
      <c r="E877" s="197">
        <f>Données!E878/Données!E877-1</f>
        <v>5.6907659537539512E-3</v>
      </c>
      <c r="F877" s="197">
        <f>Données!F878/Données!F877-1</f>
        <v>5.690765586115365E-3</v>
      </c>
      <c r="H877" s="197">
        <f t="shared" si="39"/>
        <v>7.6698921684714705E-5</v>
      </c>
      <c r="I877" s="197">
        <f t="shared" si="40"/>
        <v>7.1517456569858417E-4</v>
      </c>
      <c r="J877" s="197">
        <f t="shared" si="41"/>
        <v>5.8845358318948549E-4</v>
      </c>
    </row>
    <row r="878" spans="1:10" x14ac:dyDescent="0.2">
      <c r="A878" s="212">
        <f>Données!A879</f>
        <v>44747</v>
      </c>
      <c r="B878" s="197">
        <f>Données!B879/Données!B878-1</f>
        <v>3.2558220083898082E-3</v>
      </c>
      <c r="C878" s="197">
        <f>Données!C879/Données!C878-1</f>
        <v>2.4974280019158801E-3</v>
      </c>
      <c r="D878" s="197">
        <f>Données!D879/Données!D878-1</f>
        <v>2.6478721905602853E-3</v>
      </c>
      <c r="E878" s="197">
        <f>Données!E879/Données!E878-1</f>
        <v>3.563835815464822E-3</v>
      </c>
      <c r="F878" s="197">
        <f>Données!F879/Données!F878-1</f>
        <v>3.5638360010923353E-3</v>
      </c>
      <c r="H878" s="197">
        <f t="shared" si="39"/>
        <v>-3.080138070750138E-4</v>
      </c>
      <c r="I878" s="197">
        <f t="shared" si="40"/>
        <v>-1.0664079991764552E-3</v>
      </c>
      <c r="J878" s="197">
        <f t="shared" si="41"/>
        <v>-9.1596381053205E-4</v>
      </c>
    </row>
    <row r="879" spans="1:10" x14ac:dyDescent="0.2">
      <c r="A879" s="212">
        <f>Données!A880</f>
        <v>44748</v>
      </c>
      <c r="B879" s="197">
        <f>Données!B880/Données!B879-1</f>
        <v>-3.8009537665364412E-3</v>
      </c>
      <c r="C879" s="197">
        <f>Données!C880/Données!C879-1</f>
        <v>-2.9829026795404889E-3</v>
      </c>
      <c r="D879" s="197">
        <f>Données!D880/Données!D879-1</f>
        <v>-3.1452789637175238E-3</v>
      </c>
      <c r="E879" s="197">
        <f>Données!E880/Données!E879-1</f>
        <v>-4.1496980234155822E-3</v>
      </c>
      <c r="F879" s="197">
        <f>Données!F880/Données!F879-1</f>
        <v>-4.1496981028475988E-3</v>
      </c>
      <c r="H879" s="197">
        <f t="shared" si="39"/>
        <v>3.4874425687914101E-4</v>
      </c>
      <c r="I879" s="197">
        <f t="shared" si="40"/>
        <v>1.1667954233071098E-3</v>
      </c>
      <c r="J879" s="197">
        <f t="shared" si="41"/>
        <v>1.004419139130075E-3</v>
      </c>
    </row>
    <row r="880" spans="1:10" x14ac:dyDescent="0.2">
      <c r="A880" s="212">
        <f>Données!A881</f>
        <v>44749</v>
      </c>
      <c r="B880" s="197">
        <f>Données!B881/Données!B880-1</f>
        <v>3.450985798978401E-3</v>
      </c>
      <c r="C880" s="197">
        <f>Données!C881/Données!C880-1</f>
        <v>5.6003853876900322E-3</v>
      </c>
      <c r="D880" s="197">
        <f>Données!D881/Données!D880-1</f>
        <v>5.1740247035152453E-3</v>
      </c>
      <c r="E880" s="197">
        <f>Données!E881/Données!E880-1</f>
        <v>3.0542916438647261E-3</v>
      </c>
      <c r="F880" s="197">
        <f>Données!F881/Données!F880-1</f>
        <v>3.0542918179818912E-3</v>
      </c>
      <c r="H880" s="197">
        <f t="shared" si="39"/>
        <v>3.966941551136749E-4</v>
      </c>
      <c r="I880" s="197">
        <f t="shared" si="40"/>
        <v>2.546093569708141E-3</v>
      </c>
      <c r="J880" s="197">
        <f t="shared" si="41"/>
        <v>2.1197328855333541E-3</v>
      </c>
    </row>
    <row r="881" spans="1:10" x14ac:dyDescent="0.2">
      <c r="A881" s="212">
        <f>Données!A882</f>
        <v>44750</v>
      </c>
      <c r="B881" s="197">
        <f>Données!B882/Données!B881-1</f>
        <v>-1.8736428531999083E-3</v>
      </c>
      <c r="C881" s="197">
        <f>Données!C882/Données!C881-1</f>
        <v>-2.3879438478809911E-3</v>
      </c>
      <c r="D881" s="197">
        <f>Données!D882/Données!D881-1</f>
        <v>-2.2860999807653437E-3</v>
      </c>
      <c r="E881" s="197">
        <f>Données!E882/Données!E881-1</f>
        <v>-1.9373141911511738E-3</v>
      </c>
      <c r="F881" s="197">
        <f>Données!F882/Données!F881-1</f>
        <v>-1.9373145161447614E-3</v>
      </c>
      <c r="H881" s="197">
        <f t="shared" si="39"/>
        <v>6.367133795126545E-5</v>
      </c>
      <c r="I881" s="197">
        <f t="shared" si="40"/>
        <v>-4.5062933173622977E-4</v>
      </c>
      <c r="J881" s="197">
        <f t="shared" si="41"/>
        <v>-3.4878546462058235E-4</v>
      </c>
    </row>
    <row r="882" spans="1:10" x14ac:dyDescent="0.2">
      <c r="A882" s="212">
        <f>Données!A883</f>
        <v>44753</v>
      </c>
      <c r="B882" s="197">
        <f>Données!B883/Données!B882-1</f>
        <v>-3.2325339212656568E-3</v>
      </c>
      <c r="C882" s="197">
        <f>Données!C883/Données!C882-1</f>
        <v>-3.8910820874169527E-3</v>
      </c>
      <c r="D882" s="197">
        <f>Données!D883/Données!D882-1</f>
        <v>-3.7606216370626999E-3</v>
      </c>
      <c r="E882" s="197">
        <f>Données!E883/Données!E882-1</f>
        <v>-2.851357459455417E-3</v>
      </c>
      <c r="F882" s="197">
        <f>Données!F883/Données!F882-1</f>
        <v>-2.8513578390589878E-3</v>
      </c>
      <c r="H882" s="197">
        <f t="shared" si="39"/>
        <v>-3.8117646181023979E-4</v>
      </c>
      <c r="I882" s="197">
        <f t="shared" si="40"/>
        <v>-1.039724248357965E-3</v>
      </c>
      <c r="J882" s="197">
        <f t="shared" si="41"/>
        <v>-9.0926379800371215E-4</v>
      </c>
    </row>
    <row r="883" spans="1:10" x14ac:dyDescent="0.2">
      <c r="A883" s="212">
        <f>Données!A884</f>
        <v>44754</v>
      </c>
      <c r="B883" s="197">
        <f>Données!B884/Données!B883-1</f>
        <v>-4.6512094413109217E-4</v>
      </c>
      <c r="C883" s="197">
        <f>Données!C884/Données!C883-1</f>
        <v>-1.5847084719424753E-3</v>
      </c>
      <c r="D883" s="197">
        <f>Données!D884/Données!D883-1</f>
        <v>-1.3627958450178612E-3</v>
      </c>
      <c r="E883" s="197">
        <f>Données!E884/Données!E883-1</f>
        <v>-5.8353824818002664E-5</v>
      </c>
      <c r="F883" s="197">
        <f>Données!F884/Données!F883-1</f>
        <v>-5.8353002686861721E-5</v>
      </c>
      <c r="H883" s="197">
        <f t="shared" si="39"/>
        <v>-4.0676711931308951E-4</v>
      </c>
      <c r="I883" s="197">
        <f t="shared" si="40"/>
        <v>-1.5263554692556136E-3</v>
      </c>
      <c r="J883" s="197">
        <f t="shared" si="41"/>
        <v>-1.3044428423309995E-3</v>
      </c>
    </row>
    <row r="884" spans="1:10" x14ac:dyDescent="0.2">
      <c r="A884" s="212">
        <f>Données!A885</f>
        <v>44755</v>
      </c>
      <c r="B884" s="197">
        <f>Données!B885/Données!B884-1</f>
        <v>-1.1731356619989475E-3</v>
      </c>
      <c r="C884" s="197">
        <f>Données!C885/Données!C884-1</f>
        <v>-1.1570464958060578E-3</v>
      </c>
      <c r="D884" s="197">
        <f>Données!D885/Données!D884-1</f>
        <v>-1.1602376086846666E-3</v>
      </c>
      <c r="E884" s="197">
        <f>Données!E885/Données!E884-1</f>
        <v>-9.5249266212593664E-4</v>
      </c>
      <c r="F884" s="197">
        <f>Données!F885/Données!F884-1</f>
        <v>-9.5249330474511673E-4</v>
      </c>
      <c r="H884" s="197">
        <f t="shared" si="39"/>
        <v>-2.2064299987301084E-4</v>
      </c>
      <c r="I884" s="197">
        <f t="shared" si="40"/>
        <v>-2.0455319106094105E-4</v>
      </c>
      <c r="J884" s="197">
        <f t="shared" si="41"/>
        <v>-2.077443039395499E-4</v>
      </c>
    </row>
    <row r="885" spans="1:10" x14ac:dyDescent="0.2">
      <c r="A885" s="212">
        <f>Données!A886</f>
        <v>44756</v>
      </c>
      <c r="B885" s="197">
        <f>Données!B886/Données!B885-1</f>
        <v>-2.1293658149239558E-3</v>
      </c>
      <c r="C885" s="197">
        <f>Données!C886/Données!C885-1</f>
        <v>-2.9992702612632316E-3</v>
      </c>
      <c r="D885" s="197">
        <f>Données!D886/Données!D885-1</f>
        <v>-2.8266948796860092E-3</v>
      </c>
      <c r="E885" s="197">
        <f>Données!E886/Données!E885-1</f>
        <v>-2.2083625099115212E-3</v>
      </c>
      <c r="F885" s="197">
        <f>Données!F886/Données!F885-1</f>
        <v>-2.2083623025337396E-3</v>
      </c>
      <c r="H885" s="197">
        <f t="shared" si="39"/>
        <v>7.8996694987565341E-5</v>
      </c>
      <c r="I885" s="197">
        <f t="shared" si="40"/>
        <v>-7.9090795872949204E-4</v>
      </c>
      <c r="J885" s="197">
        <f t="shared" si="41"/>
        <v>-6.1833257715226964E-4</v>
      </c>
    </row>
    <row r="886" spans="1:10" x14ac:dyDescent="0.2">
      <c r="A886" s="212">
        <f>Données!A887</f>
        <v>44757</v>
      </c>
      <c r="B886" s="197">
        <f>Données!B887/Données!B886-1</f>
        <v>5.1173551763148417E-3</v>
      </c>
      <c r="C886" s="197">
        <f>Données!C887/Données!C886-1</f>
        <v>5.7802250355891704E-3</v>
      </c>
      <c r="D886" s="197">
        <f>Données!D887/Données!D886-1</f>
        <v>5.6486294204824983E-3</v>
      </c>
      <c r="E886" s="197">
        <f>Données!E887/Données!E886-1</f>
        <v>4.9521017016740387E-3</v>
      </c>
      <c r="F886" s="197">
        <f>Données!F887/Données!F886-1</f>
        <v>4.9521018929490346E-3</v>
      </c>
      <c r="H886" s="197">
        <f t="shared" si="39"/>
        <v>1.6525347464080298E-4</v>
      </c>
      <c r="I886" s="197">
        <f t="shared" si="40"/>
        <v>8.2812314264013587E-4</v>
      </c>
      <c r="J886" s="197">
        <f t="shared" si="41"/>
        <v>6.965275275334637E-4</v>
      </c>
    </row>
    <row r="887" spans="1:10" x14ac:dyDescent="0.2">
      <c r="A887" s="212">
        <f>Données!A888</f>
        <v>44760</v>
      </c>
      <c r="B887" s="197">
        <f>Données!B888/Données!B887-1</f>
        <v>-2.7161110888351825E-4</v>
      </c>
      <c r="C887" s="197">
        <f>Données!C888/Données!C887-1</f>
        <v>-1.5408013806450516E-4</v>
      </c>
      <c r="D887" s="197">
        <f>Données!D888/Données!D887-1</f>
        <v>-1.7740046112502128E-4</v>
      </c>
      <c r="E887" s="197">
        <f>Données!E888/Données!E887-1</f>
        <v>-9.4719305599788584E-5</v>
      </c>
      <c r="F887" s="197">
        <f>Données!F888/Données!F887-1</f>
        <v>-9.4719599156412038E-5</v>
      </c>
      <c r="H887" s="197">
        <f t="shared" si="39"/>
        <v>-1.7689180328372966E-4</v>
      </c>
      <c r="I887" s="197">
        <f t="shared" si="40"/>
        <v>-5.9360538908093119E-5</v>
      </c>
      <c r="J887" s="197">
        <f t="shared" si="41"/>
        <v>-8.2680861968609243E-5</v>
      </c>
    </row>
    <row r="888" spans="1:10" x14ac:dyDescent="0.2">
      <c r="A888" s="212">
        <f>Données!A889</f>
        <v>44761</v>
      </c>
      <c r="B888" s="197">
        <f>Données!B889/Données!B888-1</f>
        <v>7.7047994832630806E-3</v>
      </c>
      <c r="C888" s="197">
        <f>Données!C889/Données!C888-1</f>
        <v>8.5926395260971233E-3</v>
      </c>
      <c r="D888" s="197">
        <f>Données!D889/Données!D888-1</f>
        <v>8.4164925662497669E-3</v>
      </c>
      <c r="E888" s="197">
        <f>Données!E889/Données!E888-1</f>
        <v>7.2353171843091424E-3</v>
      </c>
      <c r="F888" s="197">
        <f>Données!F889/Données!F888-1</f>
        <v>7.2353166752210374E-3</v>
      </c>
      <c r="H888" s="197">
        <f t="shared" si="39"/>
        <v>4.6948229895393823E-4</v>
      </c>
      <c r="I888" s="197">
        <f t="shared" si="40"/>
        <v>1.357322850876086E-3</v>
      </c>
      <c r="J888" s="197">
        <f t="shared" si="41"/>
        <v>1.1811758910287296E-3</v>
      </c>
    </row>
    <row r="889" spans="1:10" x14ac:dyDescent="0.2">
      <c r="A889" s="212">
        <f>Données!A890</f>
        <v>44762</v>
      </c>
      <c r="B889" s="197">
        <f>Données!B890/Données!B889-1</f>
        <v>6.0533618895086683E-4</v>
      </c>
      <c r="C889" s="197">
        <f>Données!C890/Données!C889-1</f>
        <v>7.6161831130838742E-4</v>
      </c>
      <c r="D889" s="197">
        <f>Données!D890/Données!D889-1</f>
        <v>7.3063351996127679E-4</v>
      </c>
      <c r="E889" s="197">
        <f>Données!E890/Données!E889-1</f>
        <v>5.5748386918819115E-4</v>
      </c>
      <c r="F889" s="197">
        <f>Données!F890/Données!F889-1</f>
        <v>5.5748500709817961E-4</v>
      </c>
      <c r="H889" s="197">
        <f t="shared" si="39"/>
        <v>4.7852319762675677E-5</v>
      </c>
      <c r="I889" s="197">
        <f t="shared" si="40"/>
        <v>2.0413330421020781E-4</v>
      </c>
      <c r="J889" s="197">
        <f t="shared" si="41"/>
        <v>1.7314851286309718E-4</v>
      </c>
    </row>
    <row r="890" spans="1:10" x14ac:dyDescent="0.2">
      <c r="A890" s="212">
        <f>Données!A891</f>
        <v>44763</v>
      </c>
      <c r="B890" s="197">
        <f>Données!B891/Données!B890-1</f>
        <v>9.3697990015841892E-3</v>
      </c>
      <c r="C890" s="197">
        <f>Données!C891/Données!C890-1</f>
        <v>8.751775740530654E-3</v>
      </c>
      <c r="D890" s="197">
        <f>Données!D891/Données!D890-1</f>
        <v>8.8742897644551455E-3</v>
      </c>
      <c r="E890" s="197">
        <f>Données!E891/Données!E890-1</f>
        <v>9.4670263643181762E-3</v>
      </c>
      <c r="F890" s="197">
        <f>Données!F891/Données!F890-1</f>
        <v>9.4670258762834525E-3</v>
      </c>
      <c r="H890" s="197">
        <f t="shared" si="39"/>
        <v>-9.7227362733987022E-5</v>
      </c>
      <c r="I890" s="197">
        <f t="shared" si="40"/>
        <v>-7.152501357527985E-4</v>
      </c>
      <c r="J890" s="197">
        <f t="shared" si="41"/>
        <v>-5.9273611182830699E-4</v>
      </c>
    </row>
    <row r="891" spans="1:10" x14ac:dyDescent="0.2">
      <c r="A891" s="212">
        <f>Données!A892</f>
        <v>44764</v>
      </c>
      <c r="B891" s="197">
        <f>Données!B892/Données!B891-1</f>
        <v>2.6846264727313773E-3</v>
      </c>
      <c r="C891" s="197">
        <f>Données!C892/Données!C891-1</f>
        <v>2.083373321540849E-3</v>
      </c>
      <c r="D891" s="197">
        <f>Données!D892/Données!D891-1</f>
        <v>2.2026204912184433E-3</v>
      </c>
      <c r="E891" s="197">
        <f>Données!E892/Données!E891-1</f>
        <v>3.1138138796442671E-3</v>
      </c>
      <c r="F891" s="197">
        <f>Données!F892/Données!F891-1</f>
        <v>3.1138134438404297E-3</v>
      </c>
      <c r="H891" s="197">
        <f t="shared" si="39"/>
        <v>-4.2918740691288981E-4</v>
      </c>
      <c r="I891" s="197">
        <f t="shared" si="40"/>
        <v>-1.0304401222995807E-3</v>
      </c>
      <c r="J891" s="197">
        <f t="shared" si="41"/>
        <v>-9.1119295262198641E-4</v>
      </c>
    </row>
    <row r="892" spans="1:10" x14ac:dyDescent="0.2">
      <c r="A892" s="212">
        <f>Données!A893</f>
        <v>44767</v>
      </c>
      <c r="B892" s="197">
        <f>Données!B893/Données!B892-1</f>
        <v>-2.2986045745633232E-3</v>
      </c>
      <c r="C892" s="197">
        <f>Données!C893/Données!C892-1</f>
        <v>-2.0966229503174283E-3</v>
      </c>
      <c r="D892" s="197">
        <f>Données!D893/Données!D892-1</f>
        <v>-2.1367010945965159E-3</v>
      </c>
      <c r="E892" s="197">
        <f>Données!E893/Données!E892-1</f>
        <v>-2.378921604019979E-3</v>
      </c>
      <c r="F892" s="197">
        <f>Données!F893/Données!F892-1</f>
        <v>-2.3789213927334352E-3</v>
      </c>
      <c r="H892" s="197">
        <f t="shared" si="39"/>
        <v>8.0317029456655753E-5</v>
      </c>
      <c r="I892" s="197">
        <f t="shared" si="40"/>
        <v>2.8229844241600688E-4</v>
      </c>
      <c r="J892" s="197">
        <f t="shared" si="41"/>
        <v>2.4222029813691925E-4</v>
      </c>
    </row>
    <row r="893" spans="1:10" x14ac:dyDescent="0.2">
      <c r="A893" s="212">
        <f>Données!A894</f>
        <v>44768</v>
      </c>
      <c r="B893" s="197">
        <f>Données!B894/Données!B893-1</f>
        <v>-1.7433636770790573E-3</v>
      </c>
      <c r="C893" s="197">
        <f>Données!C894/Données!C893-1</f>
        <v>-2.7701674705661317E-3</v>
      </c>
      <c r="D893" s="197">
        <f>Données!D894/Données!D893-1</f>
        <v>-2.5664544640325859E-3</v>
      </c>
      <c r="E893" s="197">
        <f>Données!E894/Données!E893-1</f>
        <v>-1.3923592982070243E-3</v>
      </c>
      <c r="F893" s="197">
        <f>Données!F894/Données!F893-1</f>
        <v>-1.3923590152433718E-3</v>
      </c>
      <c r="H893" s="197">
        <f t="shared" si="39"/>
        <v>-3.5100437887203295E-4</v>
      </c>
      <c r="I893" s="197">
        <f t="shared" si="40"/>
        <v>-1.3778084553227599E-3</v>
      </c>
      <c r="J893" s="197">
        <f t="shared" si="41"/>
        <v>-1.1740954487892141E-3</v>
      </c>
    </row>
    <row r="894" spans="1:10" x14ac:dyDescent="0.2">
      <c r="A894" s="212">
        <f>Données!A895</f>
        <v>44769</v>
      </c>
      <c r="B894" s="197">
        <f>Données!B895/Données!B894-1</f>
        <v>7.0172260468899239E-3</v>
      </c>
      <c r="C894" s="197">
        <f>Données!C895/Données!C894-1</f>
        <v>8.2528031830266801E-3</v>
      </c>
      <c r="D894" s="197">
        <f>Données!D895/Données!D894-1</f>
        <v>8.0074685864599537E-3</v>
      </c>
      <c r="E894" s="197">
        <f>Données!E895/Données!E894-1</f>
        <v>6.6178400459950826E-3</v>
      </c>
      <c r="F894" s="197">
        <f>Données!F895/Données!F894-1</f>
        <v>6.6178392939959529E-3</v>
      </c>
      <c r="H894" s="197">
        <f t="shared" si="39"/>
        <v>3.9938600089484133E-4</v>
      </c>
      <c r="I894" s="197">
        <f t="shared" si="40"/>
        <v>1.6349638890307272E-3</v>
      </c>
      <c r="J894" s="197">
        <f t="shared" si="41"/>
        <v>1.3896292924640008E-3</v>
      </c>
    </row>
    <row r="895" spans="1:10" x14ac:dyDescent="0.2">
      <c r="A895" s="212">
        <f>Données!A896</f>
        <v>44770</v>
      </c>
      <c r="B895" s="197">
        <f>Données!B896/Données!B895-1</f>
        <v>1.10652894663541E-2</v>
      </c>
      <c r="C895" s="197">
        <f>Données!C896/Données!C895-1</f>
        <v>1.0736963438719549E-2</v>
      </c>
      <c r="D895" s="197">
        <f>Données!D896/Données!D895-1</f>
        <v>1.080209063807902E-2</v>
      </c>
      <c r="E895" s="197">
        <f>Données!E896/Données!E895-1</f>
        <v>1.113376131191024E-2</v>
      </c>
      <c r="F895" s="197">
        <f>Données!F896/Données!F895-1</f>
        <v>1.1133761477865489E-2</v>
      </c>
      <c r="H895" s="197">
        <f t="shared" si="39"/>
        <v>-6.8471845556139499E-5</v>
      </c>
      <c r="I895" s="197">
        <f t="shared" si="40"/>
        <v>-3.9679803914594025E-4</v>
      </c>
      <c r="J895" s="197">
        <f t="shared" si="41"/>
        <v>-3.3167083978646872E-4</v>
      </c>
    </row>
    <row r="896" spans="1:10" x14ac:dyDescent="0.2">
      <c r="A896" s="212">
        <f>Données!A897</f>
        <v>44771</v>
      </c>
      <c r="B896" s="197">
        <f>Données!B897/Données!B896-1</f>
        <v>5.676038655945348E-3</v>
      </c>
      <c r="C896" s="197">
        <f>Données!C897/Données!C896-1</f>
        <v>9.2915483889339789E-3</v>
      </c>
      <c r="D896" s="197">
        <f>Données!D897/Données!D896-1</f>
        <v>8.5741737871243284E-3</v>
      </c>
      <c r="E896" s="197">
        <f>Données!E897/Données!E896-1</f>
        <v>5.3666194432175907E-3</v>
      </c>
      <c r="F896" s="197">
        <f>Données!F897/Données!F896-1</f>
        <v>5.3666205781357501E-3</v>
      </c>
      <c r="H896" s="197">
        <f t="shared" si="39"/>
        <v>3.094192127277573E-4</v>
      </c>
      <c r="I896" s="197">
        <f t="shared" si="40"/>
        <v>3.9249278107982288E-3</v>
      </c>
      <c r="J896" s="197">
        <f t="shared" si="41"/>
        <v>3.2075532089885783E-3</v>
      </c>
    </row>
    <row r="897" spans="1:10" x14ac:dyDescent="0.2">
      <c r="A897" s="212">
        <f>Données!A898</f>
        <v>44775</v>
      </c>
      <c r="B897" s="197">
        <f>Données!B898/Données!B897-1</f>
        <v>-6.5717118202280878E-3</v>
      </c>
      <c r="C897" s="197">
        <f>Données!C898/Données!C897-1</f>
        <v>-9.8904555142926842E-3</v>
      </c>
      <c r="D897" s="197">
        <f>Données!D898/Données!D897-1</f>
        <v>-9.2338561606325475E-3</v>
      </c>
      <c r="E897" s="197">
        <f>Données!E898/Données!E897-1</f>
        <v>-6.5831131734509496E-3</v>
      </c>
      <c r="F897" s="197">
        <f>Données!F898/Données!F897-1</f>
        <v>-6.5831135347748093E-3</v>
      </c>
      <c r="H897" s="197">
        <f t="shared" si="39"/>
        <v>1.1401353222861843E-5</v>
      </c>
      <c r="I897" s="197">
        <f t="shared" si="40"/>
        <v>-3.3073419795178749E-3</v>
      </c>
      <c r="J897" s="197">
        <f t="shared" si="41"/>
        <v>-2.6507426258577382E-3</v>
      </c>
    </row>
    <row r="898" spans="1:10" x14ac:dyDescent="0.2">
      <c r="A898" s="212">
        <f>Données!A899</f>
        <v>44776</v>
      </c>
      <c r="B898" s="197">
        <f>Données!B899/Données!B898-1</f>
        <v>3.1640172015079404E-3</v>
      </c>
      <c r="C898" s="197">
        <f>Données!C899/Données!C898-1</f>
        <v>4.7486822112767779E-3</v>
      </c>
      <c r="D898" s="197">
        <f>Données!D899/Données!D898-1</f>
        <v>4.4343212301705126E-3</v>
      </c>
      <c r="E898" s="197">
        <f>Données!E899/Données!E898-1</f>
        <v>2.8056808285612522E-3</v>
      </c>
      <c r="F898" s="197">
        <f>Données!F899/Données!F898-1</f>
        <v>2.8056801737545989E-3</v>
      </c>
      <c r="H898" s="197">
        <f t="shared" si="39"/>
        <v>3.5833637294668819E-4</v>
      </c>
      <c r="I898" s="197">
        <f t="shared" si="40"/>
        <v>1.943002037522179E-3</v>
      </c>
      <c r="J898" s="197">
        <f t="shared" si="41"/>
        <v>1.6286410564159137E-3</v>
      </c>
    </row>
    <row r="899" spans="1:10" x14ac:dyDescent="0.2">
      <c r="A899" s="212">
        <f>Données!A900</f>
        <v>44777</v>
      </c>
      <c r="B899" s="197">
        <f>Données!B900/Données!B899-1</f>
        <v>2.4474373846978814E-3</v>
      </c>
      <c r="C899" s="197">
        <f>Données!C900/Données!C899-1</f>
        <v>2.7359425704081008E-3</v>
      </c>
      <c r="D899" s="197">
        <f>Données!D900/Données!D899-1</f>
        <v>2.6787817805731251E-3</v>
      </c>
      <c r="E899" s="197">
        <f>Données!E900/Données!E899-1</f>
        <v>2.5321758107408332E-3</v>
      </c>
      <c r="F899" s="197">
        <f>Données!F900/Données!F899-1</f>
        <v>2.532176924783025E-3</v>
      </c>
      <c r="H899" s="197">
        <f t="shared" ref="H899:H962" si="42">B899-E899</f>
        <v>-8.4738426042951787E-5</v>
      </c>
      <c r="I899" s="197">
        <f t="shared" ref="I899:I962" si="43">C899-F899</f>
        <v>2.0376564562507582E-4</v>
      </c>
      <c r="J899" s="197">
        <f t="shared" ref="J899:J962" si="44">D899-F899</f>
        <v>1.4660485579010007E-4</v>
      </c>
    </row>
    <row r="900" spans="1:10" x14ac:dyDescent="0.2">
      <c r="A900" s="212">
        <f>Données!A901</f>
        <v>44778</v>
      </c>
      <c r="B900" s="197">
        <f>Données!B901/Données!B900-1</f>
        <v>-1.4271048682487075E-3</v>
      </c>
      <c r="C900" s="197">
        <f>Données!C901/Données!C900-1</f>
        <v>-1.5223259875342121E-3</v>
      </c>
      <c r="D900" s="197">
        <f>Données!D901/Données!D900-1</f>
        <v>-1.5034649496452612E-3</v>
      </c>
      <c r="E900" s="197">
        <f>Données!E901/Données!E900-1</f>
        <v>-1.5320845654457349E-3</v>
      </c>
      <c r="F900" s="197">
        <f>Données!F901/Données!F900-1</f>
        <v>-1.5320852053978262E-3</v>
      </c>
      <c r="H900" s="197">
        <f t="shared" si="42"/>
        <v>1.0497969719702738E-4</v>
      </c>
      <c r="I900" s="197">
        <f t="shared" si="43"/>
        <v>9.7592178636141114E-6</v>
      </c>
      <c r="J900" s="197">
        <f t="shared" si="44"/>
        <v>2.8620255752564994E-5</v>
      </c>
    </row>
    <row r="901" spans="1:10" x14ac:dyDescent="0.2">
      <c r="A901" s="212">
        <f>Données!A902</f>
        <v>44781</v>
      </c>
      <c r="B901" s="197">
        <f>Données!B902/Données!B901-1</f>
        <v>1.861194563488322E-4</v>
      </c>
      <c r="C901" s="197">
        <f>Données!C902/Données!C901-1</f>
        <v>-4.1942190185118022E-4</v>
      </c>
      <c r="D901" s="197">
        <f>Données!D902/Données!D901-1</f>
        <v>-2.9946583949325145E-4</v>
      </c>
      <c r="E901" s="197">
        <f>Données!E902/Données!E901-1</f>
        <v>2.8593285666378421E-4</v>
      </c>
      <c r="F901" s="197">
        <f>Données!F902/Données!F901-1</f>
        <v>2.8593343281912986E-4</v>
      </c>
      <c r="H901" s="197">
        <f t="shared" si="42"/>
        <v>-9.9813400314952005E-5</v>
      </c>
      <c r="I901" s="197">
        <f t="shared" si="43"/>
        <v>-7.0535533467031009E-4</v>
      </c>
      <c r="J901" s="197">
        <f t="shared" si="44"/>
        <v>-5.8539927231238131E-4</v>
      </c>
    </row>
    <row r="902" spans="1:10" x14ac:dyDescent="0.2">
      <c r="A902" s="212">
        <f>Données!A903</f>
        <v>44782</v>
      </c>
      <c r="B902" s="197">
        <f>Données!B903/Données!B902-1</f>
        <v>-2.322167497249672E-3</v>
      </c>
      <c r="C902" s="197">
        <f>Données!C903/Données!C902-1</f>
        <v>-2.4481803942033586E-3</v>
      </c>
      <c r="D902" s="197">
        <f>Données!D903/Données!D902-1</f>
        <v>-2.4232063283151639E-3</v>
      </c>
      <c r="E902" s="197">
        <f>Données!E903/Données!E902-1</f>
        <v>-2.3230007949839315E-3</v>
      </c>
      <c r="F902" s="197">
        <f>Données!F903/Données!F902-1</f>
        <v>-2.3230013330700627E-3</v>
      </c>
      <c r="H902" s="197">
        <f t="shared" si="42"/>
        <v>8.3329773425955267E-7</v>
      </c>
      <c r="I902" s="197">
        <f t="shared" si="43"/>
        <v>-1.2517906113329591E-4</v>
      </c>
      <c r="J902" s="197">
        <f t="shared" si="44"/>
        <v>-1.0020499524510118E-4</v>
      </c>
    </row>
    <row r="903" spans="1:10" x14ac:dyDescent="0.2">
      <c r="A903" s="212">
        <f>Données!A904</f>
        <v>44783</v>
      </c>
      <c r="B903" s="197">
        <f>Données!B904/Données!B903-1</f>
        <v>7.187055725113467E-3</v>
      </c>
      <c r="C903" s="197">
        <f>Données!C904/Données!C903-1</f>
        <v>8.2980778104220221E-3</v>
      </c>
      <c r="D903" s="197">
        <f>Données!D904/Données!D903-1</f>
        <v>8.0778600948256951E-3</v>
      </c>
      <c r="E903" s="197">
        <f>Données!E904/Données!E903-1</f>
        <v>7.104538062058019E-3</v>
      </c>
      <c r="F903" s="197">
        <f>Données!F904/Données!F903-1</f>
        <v>7.1045379792953334E-3</v>
      </c>
      <c r="H903" s="197">
        <f t="shared" si="42"/>
        <v>8.2517663055448054E-5</v>
      </c>
      <c r="I903" s="197">
        <f t="shared" si="43"/>
        <v>1.1935398311266887E-3</v>
      </c>
      <c r="J903" s="197">
        <f t="shared" si="44"/>
        <v>9.7332211553036174E-4</v>
      </c>
    </row>
    <row r="904" spans="1:10" x14ac:dyDescent="0.2">
      <c r="A904" s="212">
        <f>Données!A905</f>
        <v>44784</v>
      </c>
      <c r="B904" s="197">
        <f>Données!B905/Données!B904-1</f>
        <v>-2.5962148095607374E-3</v>
      </c>
      <c r="C904" s="197">
        <f>Données!C905/Données!C904-1</f>
        <v>-1.7392045028403746E-3</v>
      </c>
      <c r="D904" s="197">
        <f>Données!D905/Données!D904-1</f>
        <v>-1.908923796849038E-3</v>
      </c>
      <c r="E904" s="197">
        <f>Données!E905/Données!E904-1</f>
        <v>-2.75521555407654E-3</v>
      </c>
      <c r="F904" s="197">
        <f>Données!F905/Données!F904-1</f>
        <v>-2.7552157916657105E-3</v>
      </c>
      <c r="H904" s="197">
        <f t="shared" si="42"/>
        <v>1.5900074451580259E-4</v>
      </c>
      <c r="I904" s="197">
        <f t="shared" si="43"/>
        <v>1.0160112888253359E-3</v>
      </c>
      <c r="J904" s="197">
        <f t="shared" si="44"/>
        <v>8.462919948166725E-4</v>
      </c>
    </row>
    <row r="905" spans="1:10" x14ac:dyDescent="0.2">
      <c r="A905" s="212">
        <f>Données!A906</f>
        <v>44785</v>
      </c>
      <c r="B905" s="197">
        <f>Données!B906/Données!B905-1</f>
        <v>7.039915735774338E-3</v>
      </c>
      <c r="C905" s="197">
        <f>Données!C906/Données!C905-1</f>
        <v>7.7135040243958564E-3</v>
      </c>
      <c r="D905" s="197">
        <f>Données!D906/Données!D905-1</f>
        <v>7.580200346720023E-3</v>
      </c>
      <c r="E905" s="197">
        <f>Données!E906/Données!E905-1</f>
        <v>6.9646390498587785E-3</v>
      </c>
      <c r="F905" s="197">
        <f>Données!F906/Données!F905-1</f>
        <v>6.9646398563758538E-3</v>
      </c>
      <c r="H905" s="197">
        <f t="shared" si="42"/>
        <v>7.5276685915559582E-5</v>
      </c>
      <c r="I905" s="197">
        <f t="shared" si="43"/>
        <v>7.4886416802000255E-4</v>
      </c>
      <c r="J905" s="197">
        <f t="shared" si="44"/>
        <v>6.1556049034416915E-4</v>
      </c>
    </row>
    <row r="906" spans="1:10" x14ac:dyDescent="0.2">
      <c r="A906" s="212">
        <f>Données!A907</f>
        <v>44788</v>
      </c>
      <c r="B906" s="197">
        <f>Données!B907/Données!B906-1</f>
        <v>2.6612367815919136E-3</v>
      </c>
      <c r="C906" s="197">
        <f>Données!C907/Données!C906-1</f>
        <v>3.659324190671942E-3</v>
      </c>
      <c r="D906" s="197">
        <f>Données!D907/Données!D906-1</f>
        <v>3.4619082141387203E-3</v>
      </c>
      <c r="E906" s="197">
        <f>Données!E907/Données!E906-1</f>
        <v>2.530048861204337E-3</v>
      </c>
      <c r="F906" s="197">
        <f>Données!F907/Données!F906-1</f>
        <v>2.5300482090930831E-3</v>
      </c>
      <c r="H906" s="197">
        <f t="shared" si="42"/>
        <v>1.3118792038757654E-4</v>
      </c>
      <c r="I906" s="197">
        <f t="shared" si="43"/>
        <v>1.1292759815788589E-3</v>
      </c>
      <c r="J906" s="197">
        <f t="shared" si="44"/>
        <v>9.3186000504563715E-4</v>
      </c>
    </row>
    <row r="907" spans="1:10" x14ac:dyDescent="0.2">
      <c r="A907" s="212">
        <f>Données!A908</f>
        <v>44789</v>
      </c>
      <c r="B907" s="197">
        <f>Données!B908/Données!B907-1</f>
        <v>-3.3274412791506336E-4</v>
      </c>
      <c r="C907" s="197">
        <f>Données!C908/Données!C907-1</f>
        <v>-1.0369593520394016E-3</v>
      </c>
      <c r="D907" s="197">
        <f>Données!D908/Données!D907-1</f>
        <v>-8.9778111443661324E-4</v>
      </c>
      <c r="E907" s="197">
        <f>Données!E908/Données!E907-1</f>
        <v>-3.249006685754896E-4</v>
      </c>
      <c r="F907" s="197">
        <f>Données!F908/Données!F907-1</f>
        <v>-3.2490030744458664E-4</v>
      </c>
      <c r="H907" s="197">
        <f t="shared" si="42"/>
        <v>-7.8434593395737551E-6</v>
      </c>
      <c r="I907" s="197">
        <f t="shared" si="43"/>
        <v>-7.1205904459481495E-4</v>
      </c>
      <c r="J907" s="197">
        <f t="shared" si="44"/>
        <v>-5.7288080699202659E-4</v>
      </c>
    </row>
    <row r="908" spans="1:10" x14ac:dyDescent="0.2">
      <c r="A908" s="212">
        <f>Données!A909</f>
        <v>44790</v>
      </c>
      <c r="B908" s="197">
        <f>Données!B909/Données!B908-1</f>
        <v>-5.1033894392527035E-3</v>
      </c>
      <c r="C908" s="197">
        <f>Données!C909/Données!C908-1</f>
        <v>-4.7010619772158702E-3</v>
      </c>
      <c r="D908" s="197">
        <f>Données!D909/Données!D908-1</f>
        <v>-4.7806219612531731E-3</v>
      </c>
      <c r="E908" s="197">
        <f>Données!E909/Données!E908-1</f>
        <v>-5.2291369391346265E-3</v>
      </c>
      <c r="F908" s="197">
        <f>Données!F909/Données!F908-1</f>
        <v>-5.2291369326672443E-3</v>
      </c>
      <c r="H908" s="197">
        <f t="shared" si="42"/>
        <v>1.2574749988192302E-4</v>
      </c>
      <c r="I908" s="197">
        <f t="shared" si="43"/>
        <v>5.2807495545137417E-4</v>
      </c>
      <c r="J908" s="197">
        <f t="shared" si="44"/>
        <v>4.4851497141407126E-4</v>
      </c>
    </row>
    <row r="909" spans="1:10" x14ac:dyDescent="0.2">
      <c r="A909" s="212">
        <f>Données!A910</f>
        <v>44791</v>
      </c>
      <c r="B909" s="197">
        <f>Données!B910/Données!B909-1</f>
        <v>9.1838131305932436E-4</v>
      </c>
      <c r="C909" s="197">
        <f>Données!C910/Données!C909-1</f>
        <v>1.8210858120293327E-3</v>
      </c>
      <c r="D909" s="197">
        <f>Données!D910/Données!D909-1</f>
        <v>1.6426356374845685E-3</v>
      </c>
      <c r="E909" s="197">
        <f>Données!E910/Données!E909-1</f>
        <v>8.4691771663503168E-4</v>
      </c>
      <c r="F909" s="197">
        <f>Données!F910/Données!F909-1</f>
        <v>8.4691759961219581E-4</v>
      </c>
      <c r="H909" s="197">
        <f t="shared" si="42"/>
        <v>7.1463596424292675E-5</v>
      </c>
      <c r="I909" s="197">
        <f t="shared" si="43"/>
        <v>9.7416821241713691E-4</v>
      </c>
      <c r="J909" s="197">
        <f t="shared" si="44"/>
        <v>7.9571803787237272E-4</v>
      </c>
    </row>
    <row r="910" spans="1:10" x14ac:dyDescent="0.2">
      <c r="A910" s="212">
        <f>Données!A911</f>
        <v>44792</v>
      </c>
      <c r="B910" s="197">
        <f>Données!B911/Données!B910-1</f>
        <v>-6.7426585933327843E-3</v>
      </c>
      <c r="C910" s="197">
        <f>Données!C911/Données!C910-1</f>
        <v>-7.2095576942892148E-3</v>
      </c>
      <c r="D910" s="197">
        <f>Données!D911/Données!D910-1</f>
        <v>-7.1173254574418143E-3</v>
      </c>
      <c r="E910" s="197">
        <f>Données!E911/Données!E910-1</f>
        <v>-6.7474454376826865E-3</v>
      </c>
      <c r="F910" s="197">
        <f>Données!F911/Données!F910-1</f>
        <v>-6.7474461003551589E-3</v>
      </c>
      <c r="H910" s="197">
        <f t="shared" si="42"/>
        <v>4.7868443499021751E-6</v>
      </c>
      <c r="I910" s="197">
        <f t="shared" si="43"/>
        <v>-4.6211159393405588E-4</v>
      </c>
      <c r="J910" s="197">
        <f t="shared" si="44"/>
        <v>-3.6987935708665542E-4</v>
      </c>
    </row>
    <row r="911" spans="1:10" x14ac:dyDescent="0.2">
      <c r="A911" s="212">
        <f>Données!A912</f>
        <v>44795</v>
      </c>
      <c r="B911" s="197">
        <f>Données!B912/Données!B911-1</f>
        <v>-6.4249899000237143E-3</v>
      </c>
      <c r="C911" s="197">
        <f>Données!C912/Données!C911-1</f>
        <v>-7.5554986778358924E-3</v>
      </c>
      <c r="D911" s="197">
        <f>Données!D912/Données!D911-1</f>
        <v>-7.3320927505539091E-3</v>
      </c>
      <c r="E911" s="197">
        <f>Données!E912/Données!E911-1</f>
        <v>-6.3029698653941368E-3</v>
      </c>
      <c r="F911" s="197">
        <f>Données!F912/Données!F911-1</f>
        <v>-6.3029696075237451E-3</v>
      </c>
      <c r="H911" s="197">
        <f t="shared" si="42"/>
        <v>-1.2202003462957745E-4</v>
      </c>
      <c r="I911" s="197">
        <f t="shared" si="43"/>
        <v>-1.2525290703121472E-3</v>
      </c>
      <c r="J911" s="197">
        <f t="shared" si="44"/>
        <v>-1.0291231430301639E-3</v>
      </c>
    </row>
    <row r="912" spans="1:10" x14ac:dyDescent="0.2">
      <c r="A912" s="212">
        <f>Données!A913</f>
        <v>44796</v>
      </c>
      <c r="B912" s="197">
        <f>Données!B913/Données!B912-1</f>
        <v>-3.3572814341379376E-3</v>
      </c>
      <c r="C912" s="197">
        <f>Données!C913/Données!C912-1</f>
        <v>-2.796090997498335E-3</v>
      </c>
      <c r="D912" s="197">
        <f>Données!D913/Données!D912-1</f>
        <v>-2.9070916331384034E-3</v>
      </c>
      <c r="E912" s="197">
        <f>Données!E913/Données!E912-1</f>
        <v>-3.3178665940302166E-3</v>
      </c>
      <c r="F912" s="197">
        <f>Données!F913/Données!F912-1</f>
        <v>-3.3178665902521276E-3</v>
      </c>
      <c r="H912" s="197">
        <f t="shared" si="42"/>
        <v>-3.9414840107721005E-5</v>
      </c>
      <c r="I912" s="197">
        <f t="shared" si="43"/>
        <v>5.2177559275379259E-4</v>
      </c>
      <c r="J912" s="197">
        <f t="shared" si="44"/>
        <v>4.1077495711372425E-4</v>
      </c>
    </row>
    <row r="913" spans="1:10" x14ac:dyDescent="0.2">
      <c r="A913" s="212">
        <f>Données!A914</f>
        <v>44797</v>
      </c>
      <c r="B913" s="197">
        <f>Données!B914/Données!B913-1</f>
        <v>-1.9859644085685746E-3</v>
      </c>
      <c r="C913" s="197">
        <f>Données!C914/Données!C913-1</f>
        <v>-1.0353128454130278E-3</v>
      </c>
      <c r="D913" s="197">
        <f>Données!D914/Données!D913-1</f>
        <v>-1.2232642927758608E-3</v>
      </c>
      <c r="E913" s="197">
        <f>Données!E914/Données!E913-1</f>
        <v>-2.1252796265232021E-3</v>
      </c>
      <c r="F913" s="197">
        <f>Données!F914/Données!F913-1</f>
        <v>-2.1252786944475632E-3</v>
      </c>
      <c r="H913" s="197">
        <f t="shared" si="42"/>
        <v>1.3931521795462753E-4</v>
      </c>
      <c r="I913" s="197">
        <f t="shared" si="43"/>
        <v>1.0899658490345354E-3</v>
      </c>
      <c r="J913" s="197">
        <f t="shared" si="44"/>
        <v>9.0201440167170244E-4</v>
      </c>
    </row>
    <row r="914" spans="1:10" x14ac:dyDescent="0.2">
      <c r="A914" s="212">
        <f>Données!A915</f>
        <v>44798</v>
      </c>
      <c r="B914" s="197">
        <f>Données!B915/Données!B914-1</f>
        <v>4.8593156502105828E-3</v>
      </c>
      <c r="C914" s="197">
        <f>Données!C915/Données!C914-1</f>
        <v>5.0123044304843933E-3</v>
      </c>
      <c r="D914" s="197">
        <f>Données!D915/Données!D914-1</f>
        <v>4.982080219656071E-3</v>
      </c>
      <c r="E914" s="197">
        <f>Données!E915/Données!E914-1</f>
        <v>4.8240116088593687E-3</v>
      </c>
      <c r="F914" s="197">
        <f>Données!F915/Données!F914-1</f>
        <v>4.8240108575288154E-3</v>
      </c>
      <c r="H914" s="197">
        <f t="shared" si="42"/>
        <v>3.5304041351214011E-5</v>
      </c>
      <c r="I914" s="197">
        <f t="shared" si="43"/>
        <v>1.8829357295557791E-4</v>
      </c>
      <c r="J914" s="197">
        <f t="shared" si="44"/>
        <v>1.5806936212725553E-4</v>
      </c>
    </row>
    <row r="915" spans="1:10" x14ac:dyDescent="0.2">
      <c r="A915" s="212">
        <f>Données!A916</f>
        <v>44799</v>
      </c>
      <c r="B915" s="197">
        <f>Données!B916/Données!B915-1</f>
        <v>-6.7003036961940099E-3</v>
      </c>
      <c r="C915" s="197">
        <f>Données!C916/Données!C915-1</f>
        <v>-9.0831574642460389E-3</v>
      </c>
      <c r="D915" s="197">
        <f>Données!D916/Données!D915-1</f>
        <v>-8.6124667162897905E-3</v>
      </c>
      <c r="E915" s="197">
        <f>Données!E916/Données!E915-1</f>
        <v>-6.3025078616518737E-3</v>
      </c>
      <c r="F915" s="197">
        <f>Données!F916/Données!F915-1</f>
        <v>-6.3025078487923825E-3</v>
      </c>
      <c r="H915" s="197">
        <f t="shared" si="42"/>
        <v>-3.9779583454213618E-4</v>
      </c>
      <c r="I915" s="197">
        <f t="shared" si="43"/>
        <v>-2.7806496154536564E-3</v>
      </c>
      <c r="J915" s="197">
        <f t="shared" si="44"/>
        <v>-2.3099588674974081E-3</v>
      </c>
    </row>
    <row r="916" spans="1:10" x14ac:dyDescent="0.2">
      <c r="A916" s="212">
        <f>Données!A917</f>
        <v>44802</v>
      </c>
      <c r="B916" s="197">
        <f>Données!B917/Données!B916-1</f>
        <v>-4.5817456419949831E-3</v>
      </c>
      <c r="C916" s="197">
        <f>Données!C917/Données!C916-1</f>
        <v>-4.7083982655378165E-3</v>
      </c>
      <c r="D916" s="197">
        <f>Données!D917/Données!D916-1</f>
        <v>-4.6833323794247539E-3</v>
      </c>
      <c r="E916" s="197">
        <f>Données!E917/Données!E916-1</f>
        <v>-4.6311827021303653E-3</v>
      </c>
      <c r="F916" s="197">
        <f>Données!F917/Données!F916-1</f>
        <v>-4.6311828148353218E-3</v>
      </c>
      <c r="H916" s="197">
        <f t="shared" si="42"/>
        <v>4.9437060135382183E-5</v>
      </c>
      <c r="I916" s="197">
        <f t="shared" si="43"/>
        <v>-7.7215450702494692E-5</v>
      </c>
      <c r="J916" s="197">
        <f t="shared" si="44"/>
        <v>-5.2149564589432096E-5</v>
      </c>
    </row>
    <row r="917" spans="1:10" x14ac:dyDescent="0.2">
      <c r="A917" s="212">
        <f>Données!A918</f>
        <v>44803</v>
      </c>
      <c r="B917" s="197">
        <f>Données!B918/Données!B917-1</f>
        <v>-2.1148251952569641E-3</v>
      </c>
      <c r="C917" s="197">
        <f>Données!C918/Données!C917-1</f>
        <v>-3.7270851789811266E-3</v>
      </c>
      <c r="D917" s="197">
        <f>Données!D918/Données!D917-1</f>
        <v>-3.407964398866592E-3</v>
      </c>
      <c r="E917" s="197">
        <f>Données!E918/Données!E917-1</f>
        <v>-1.9245013973576697E-3</v>
      </c>
      <c r="F917" s="197">
        <f>Données!F918/Données!F917-1</f>
        <v>-1.9245009394898149E-3</v>
      </c>
      <c r="H917" s="197">
        <f t="shared" si="42"/>
        <v>-1.9032379789929443E-4</v>
      </c>
      <c r="I917" s="197">
        <f t="shared" si="43"/>
        <v>-1.8025842394913116E-3</v>
      </c>
      <c r="J917" s="197">
        <f t="shared" si="44"/>
        <v>-1.483463459376777E-3</v>
      </c>
    </row>
    <row r="918" spans="1:10" x14ac:dyDescent="0.2">
      <c r="A918" s="212">
        <f>Données!A919</f>
        <v>44804</v>
      </c>
      <c r="B918" s="197">
        <f>Données!B919/Données!B918-1</f>
        <v>-1.7320427043324704E-3</v>
      </c>
      <c r="C918" s="197">
        <f>Données!C919/Données!C918-1</f>
        <v>-2.3641390130716422E-3</v>
      </c>
      <c r="D918" s="197">
        <f>Données!D919/Données!D918-1</f>
        <v>-2.2388650507751962E-3</v>
      </c>
      <c r="E918" s="197">
        <f>Données!E919/Données!E918-1</f>
        <v>-1.7353798921443397E-3</v>
      </c>
      <c r="F918" s="197">
        <f>Données!F919/Données!F918-1</f>
        <v>-1.7353800956005916E-3</v>
      </c>
      <c r="H918" s="197">
        <f t="shared" si="42"/>
        <v>3.3371878118693132E-6</v>
      </c>
      <c r="I918" s="197">
        <f t="shared" si="43"/>
        <v>-6.2875891747105062E-4</v>
      </c>
      <c r="J918" s="197">
        <f t="shared" si="44"/>
        <v>-5.0348495517460456E-4</v>
      </c>
    </row>
    <row r="919" spans="1:10" x14ac:dyDescent="0.2">
      <c r="A919" s="212">
        <f>Données!A920</f>
        <v>44805</v>
      </c>
      <c r="B919" s="197">
        <f>Données!B920/Données!B919-1</f>
        <v>-4.5007035972347564E-3</v>
      </c>
      <c r="C919" s="197">
        <f>Données!C920/Données!C919-1</f>
        <v>-4.0990893501519077E-3</v>
      </c>
      <c r="D919" s="197">
        <f>Données!D920/Données!D919-1</f>
        <v>-4.1787256754939328E-3</v>
      </c>
      <c r="E919" s="197">
        <f>Données!E920/Données!E919-1</f>
        <v>-4.5376844167256403E-3</v>
      </c>
      <c r="F919" s="197">
        <f>Données!F920/Données!F919-1</f>
        <v>-4.5376841625613951E-3</v>
      </c>
      <c r="H919" s="197">
        <f t="shared" si="42"/>
        <v>3.6980819490883832E-5</v>
      </c>
      <c r="I919" s="197">
        <f t="shared" si="43"/>
        <v>4.3859481240948739E-4</v>
      </c>
      <c r="J919" s="197">
        <f t="shared" si="44"/>
        <v>3.5895848706746225E-4</v>
      </c>
    </row>
    <row r="920" spans="1:10" x14ac:dyDescent="0.2">
      <c r="A920" s="212">
        <f>Données!A921</f>
        <v>44806</v>
      </c>
      <c r="B920" s="197">
        <f>Données!B921/Données!B920-1</f>
        <v>2.4728045408959343E-3</v>
      </c>
      <c r="C920" s="197">
        <f>Données!C921/Données!C920-1</f>
        <v>1.3367248251126007E-3</v>
      </c>
      <c r="D920" s="197">
        <f>Données!D921/Données!D920-1</f>
        <v>1.5619264747861461E-3</v>
      </c>
      <c r="E920" s="197">
        <f>Données!E921/Données!E920-1</f>
        <v>2.6976133034983807E-3</v>
      </c>
      <c r="F920" s="197">
        <f>Données!F921/Données!F920-1</f>
        <v>2.6976123532402863E-3</v>
      </c>
      <c r="H920" s="197">
        <f t="shared" si="42"/>
        <v>-2.2480876260244642E-4</v>
      </c>
      <c r="I920" s="197">
        <f t="shared" si="43"/>
        <v>-1.3608875281276855E-3</v>
      </c>
      <c r="J920" s="197">
        <f t="shared" si="44"/>
        <v>-1.1356858784541402E-3</v>
      </c>
    </row>
    <row r="921" spans="1:10" x14ac:dyDescent="0.2">
      <c r="A921" s="212">
        <f>Données!A922</f>
        <v>44810</v>
      </c>
      <c r="B921" s="197">
        <f>Données!B922/Données!B921-1</f>
        <v>-7.2016229388038866E-3</v>
      </c>
      <c r="C921" s="197">
        <f>Données!C922/Données!C921-1</f>
        <v>-7.0290171278123426E-3</v>
      </c>
      <c r="D921" s="197">
        <f>Données!D922/Données!D921-1</f>
        <v>-7.0632629183654538E-3</v>
      </c>
      <c r="E921" s="197">
        <f>Données!E922/Données!E921-1</f>
        <v>-7.2771424364925785E-3</v>
      </c>
      <c r="F921" s="197">
        <f>Données!F922/Données!F921-1</f>
        <v>-7.2771419498764978E-3</v>
      </c>
      <c r="H921" s="197">
        <f t="shared" si="42"/>
        <v>7.5519497688691928E-5</v>
      </c>
      <c r="I921" s="197">
        <f t="shared" si="43"/>
        <v>2.481248220641552E-4</v>
      </c>
      <c r="J921" s="197">
        <f t="shared" si="44"/>
        <v>2.1387903151104393E-4</v>
      </c>
    </row>
    <row r="922" spans="1:10" x14ac:dyDescent="0.2">
      <c r="A922" s="212">
        <f>Données!A923</f>
        <v>44811</v>
      </c>
      <c r="B922" s="197">
        <f>Données!B923/Données!B922-1</f>
        <v>5.5630449078221123E-3</v>
      </c>
      <c r="C922" s="197">
        <f>Données!C923/Données!C922-1</f>
        <v>6.6963100221844041E-3</v>
      </c>
      <c r="D922" s="197">
        <f>Données!D923/Données!D922-1</f>
        <v>6.4714936520473554E-3</v>
      </c>
      <c r="E922" s="197">
        <f>Données!E923/Données!E922-1</f>
        <v>5.5162262604480095E-3</v>
      </c>
      <c r="F922" s="197">
        <f>Données!F923/Données!F922-1</f>
        <v>5.5162269459620994E-3</v>
      </c>
      <c r="H922" s="197">
        <f t="shared" si="42"/>
        <v>4.6818647374102795E-5</v>
      </c>
      <c r="I922" s="197">
        <f t="shared" si="43"/>
        <v>1.1800830762223047E-3</v>
      </c>
      <c r="J922" s="197">
        <f t="shared" si="44"/>
        <v>9.5526670608525599E-4</v>
      </c>
    </row>
    <row r="923" spans="1:10" x14ac:dyDescent="0.2">
      <c r="A923" s="212">
        <f>Données!A924</f>
        <v>44812</v>
      </c>
      <c r="B923" s="197">
        <f>Données!B924/Données!B923-1</f>
        <v>-4.2289042188614623E-4</v>
      </c>
      <c r="C923" s="197">
        <f>Données!C924/Données!C923-1</f>
        <v>1.3868774009164753E-3</v>
      </c>
      <c r="D923" s="197">
        <f>Données!D924/Données!D923-1</f>
        <v>1.0281807501593132E-3</v>
      </c>
      <c r="E923" s="197">
        <f>Données!E924/Données!E923-1</f>
        <v>-5.7836457954862919E-4</v>
      </c>
      <c r="F923" s="197">
        <f>Données!F924/Données!F923-1</f>
        <v>-5.7836502462194073E-4</v>
      </c>
      <c r="H923" s="197">
        <f t="shared" si="42"/>
        <v>1.5547415766248296E-4</v>
      </c>
      <c r="I923" s="197">
        <f t="shared" si="43"/>
        <v>1.965242425538416E-3</v>
      </c>
      <c r="J923" s="197">
        <f t="shared" si="44"/>
        <v>1.6065457747812539E-3</v>
      </c>
    </row>
    <row r="924" spans="1:10" x14ac:dyDescent="0.2">
      <c r="A924" s="212">
        <f>Données!A925</f>
        <v>44813</v>
      </c>
      <c r="B924" s="197">
        <f>Données!B925/Données!B924-1</f>
        <v>8.3678103802635739E-3</v>
      </c>
      <c r="C924" s="197">
        <f>Données!C925/Données!C924-1</f>
        <v>9.009326712716037E-3</v>
      </c>
      <c r="D924" s="197">
        <f>Données!D925/Données!D924-1</f>
        <v>8.8823626523786281E-3</v>
      </c>
      <c r="E924" s="197">
        <f>Données!E925/Données!E924-1</f>
        <v>8.2654604587151237E-3</v>
      </c>
      <c r="F924" s="197">
        <f>Données!F925/Données!F924-1</f>
        <v>8.2654604902103745E-3</v>
      </c>
      <c r="H924" s="197">
        <f t="shared" si="42"/>
        <v>1.0234992154845024E-4</v>
      </c>
      <c r="I924" s="197">
        <f t="shared" si="43"/>
        <v>7.4386622250566248E-4</v>
      </c>
      <c r="J924" s="197">
        <f t="shared" si="44"/>
        <v>6.1690216216825355E-4</v>
      </c>
    </row>
    <row r="925" spans="1:10" x14ac:dyDescent="0.2">
      <c r="A925" s="212">
        <f>Données!A926</f>
        <v>44816</v>
      </c>
      <c r="B925" s="197">
        <f>Données!B926/Données!B925-1</f>
        <v>4.2794406964781206E-3</v>
      </c>
      <c r="C925" s="197">
        <f>Données!C926/Données!C925-1</f>
        <v>4.5489655104533622E-3</v>
      </c>
      <c r="D925" s="197">
        <f>Données!D926/Données!D925-1</f>
        <v>4.4956498519892474E-3</v>
      </c>
      <c r="E925" s="197">
        <f>Données!E926/Données!E925-1</f>
        <v>4.1545459130607476E-3</v>
      </c>
      <c r="F925" s="197">
        <f>Données!F926/Données!F925-1</f>
        <v>4.1545462979966086E-3</v>
      </c>
      <c r="H925" s="197">
        <f t="shared" si="42"/>
        <v>1.2489478341737303E-4</v>
      </c>
      <c r="I925" s="197">
        <f t="shared" si="43"/>
        <v>3.944192124567536E-4</v>
      </c>
      <c r="J925" s="197">
        <f t="shared" si="44"/>
        <v>3.4110355399263881E-4</v>
      </c>
    </row>
    <row r="926" spans="1:10" x14ac:dyDescent="0.2">
      <c r="A926" s="212">
        <f>Données!A927</f>
        <v>44817</v>
      </c>
      <c r="B926" s="197">
        <f>Données!B927/Données!B926-1</f>
        <v>-1.142319465545516E-2</v>
      </c>
      <c r="C926" s="197">
        <f>Données!C927/Données!C926-1</f>
        <v>-1.3455758372899473E-2</v>
      </c>
      <c r="D926" s="197">
        <f>Données!D927/Données!D926-1</f>
        <v>-1.3053779661687748E-2</v>
      </c>
      <c r="E926" s="197">
        <f>Données!E927/Données!E926-1</f>
        <v>-1.1137963945366813E-2</v>
      </c>
      <c r="F926" s="197">
        <f>Données!F927/Données!F926-1</f>
        <v>-1.1137964445176451E-2</v>
      </c>
      <c r="H926" s="197">
        <f t="shared" si="42"/>
        <v>-2.8523071008834666E-4</v>
      </c>
      <c r="I926" s="197">
        <f t="shared" si="43"/>
        <v>-2.317793927723022E-3</v>
      </c>
      <c r="J926" s="197">
        <f t="shared" si="44"/>
        <v>-1.9158152165112963E-3</v>
      </c>
    </row>
    <row r="927" spans="1:10" x14ac:dyDescent="0.2">
      <c r="A927" s="212">
        <f>Données!A928</f>
        <v>44818</v>
      </c>
      <c r="B927" s="197">
        <f>Données!B928/Données!B927-1</f>
        <v>3.1162135274864777E-3</v>
      </c>
      <c r="C927" s="197">
        <f>Données!C928/Données!C927-1</f>
        <v>3.5067912688941938E-3</v>
      </c>
      <c r="D927" s="197">
        <f>Données!D928/Données!D927-1</f>
        <v>3.4294195551289874E-3</v>
      </c>
      <c r="E927" s="197">
        <f>Données!E928/Données!E927-1</f>
        <v>3.1081691992014271E-3</v>
      </c>
      <c r="F927" s="197">
        <f>Données!F928/Données!F927-1</f>
        <v>3.1081688870224777E-3</v>
      </c>
      <c r="H927" s="197">
        <f t="shared" si="42"/>
        <v>8.0443282850506392E-6</v>
      </c>
      <c r="I927" s="197">
        <f t="shared" si="43"/>
        <v>3.9862238187171606E-4</v>
      </c>
      <c r="J927" s="197">
        <f t="shared" si="44"/>
        <v>3.2125066810650971E-4</v>
      </c>
    </row>
    <row r="928" spans="1:10" x14ac:dyDescent="0.2">
      <c r="A928" s="212">
        <f>Données!A929</f>
        <v>44819</v>
      </c>
      <c r="B928" s="197">
        <f>Données!B929/Données!B928-1</f>
        <v>-1.5157133957438562E-3</v>
      </c>
      <c r="C928" s="197">
        <f>Données!C929/Données!C928-1</f>
        <v>-2.8365758107704586E-3</v>
      </c>
      <c r="D928" s="197">
        <f>Données!D929/Données!D928-1</f>
        <v>-2.574999728906513E-3</v>
      </c>
      <c r="E928" s="197">
        <f>Données!E929/Données!E928-1</f>
        <v>-1.3817256060566496E-3</v>
      </c>
      <c r="F928" s="197">
        <f>Données!F929/Données!F928-1</f>
        <v>-1.3817255319221733E-3</v>
      </c>
      <c r="H928" s="197">
        <f t="shared" si="42"/>
        <v>-1.3398778968720659E-4</v>
      </c>
      <c r="I928" s="197">
        <f t="shared" si="43"/>
        <v>-1.4548502788482853E-3</v>
      </c>
      <c r="J928" s="197">
        <f t="shared" si="44"/>
        <v>-1.1932741969843397E-3</v>
      </c>
    </row>
    <row r="929" spans="1:10" x14ac:dyDescent="0.2">
      <c r="A929" s="212">
        <f>Données!A930</f>
        <v>44820</v>
      </c>
      <c r="B929" s="197">
        <f>Données!B930/Données!B929-1</f>
        <v>-1.4730222146409622E-3</v>
      </c>
      <c r="C929" s="197">
        <f>Données!C930/Données!C929-1</f>
        <v>-2.9782446333403989E-3</v>
      </c>
      <c r="D929" s="197">
        <f>Données!D930/Données!D929-1</f>
        <v>-2.679841694322227E-3</v>
      </c>
      <c r="E929" s="197">
        <f>Données!E930/Données!E929-1</f>
        <v>-1.3609286736180337E-3</v>
      </c>
      <c r="F929" s="197">
        <f>Données!F930/Données!F929-1</f>
        <v>-1.3609280688118286E-3</v>
      </c>
      <c r="H929" s="197">
        <f t="shared" si="42"/>
        <v>-1.1209354102292846E-4</v>
      </c>
      <c r="I929" s="197">
        <f t="shared" si="43"/>
        <v>-1.6173165645285703E-3</v>
      </c>
      <c r="J929" s="197">
        <f t="shared" si="44"/>
        <v>-1.3189136255103984E-3</v>
      </c>
    </row>
    <row r="930" spans="1:10" x14ac:dyDescent="0.2">
      <c r="A930" s="212">
        <f>Données!A931</f>
        <v>44823</v>
      </c>
      <c r="B930" s="197">
        <f>Données!B931/Données!B930-1</f>
        <v>1.1752636045265774E-3</v>
      </c>
      <c r="C930" s="197">
        <f>Données!C931/Données!C930-1</f>
        <v>3.0668442729113732E-3</v>
      </c>
      <c r="D930" s="197">
        <f>Données!D931/Données!D930-1</f>
        <v>2.6913946522173493E-3</v>
      </c>
      <c r="E930" s="197">
        <f>Données!E931/Données!E930-1</f>
        <v>1.0666785068031981E-3</v>
      </c>
      <c r="F930" s="197">
        <f>Données!F931/Données!F930-1</f>
        <v>1.0666778731052151E-3</v>
      </c>
      <c r="H930" s="197">
        <f t="shared" si="42"/>
        <v>1.0858509772337932E-4</v>
      </c>
      <c r="I930" s="197">
        <f t="shared" si="43"/>
        <v>2.0001663998061581E-3</v>
      </c>
      <c r="J930" s="197">
        <f t="shared" si="44"/>
        <v>1.6247167791121342E-3</v>
      </c>
    </row>
    <row r="931" spans="1:10" x14ac:dyDescent="0.2">
      <c r="A931" s="212">
        <f>Données!A932</f>
        <v>44824</v>
      </c>
      <c r="B931" s="197">
        <f>Données!B932/Données!B931-1</f>
        <v>-3.6837205194883982E-4</v>
      </c>
      <c r="C931" s="197">
        <f>Données!C932/Données!C931-1</f>
        <v>-2.2141324995734735E-3</v>
      </c>
      <c r="D931" s="197">
        <f>Données!D932/Données!D931-1</f>
        <v>-1.8483316105397662E-3</v>
      </c>
      <c r="E931" s="197">
        <f>Données!E932/Données!E931-1</f>
        <v>-2.3802101372372153E-4</v>
      </c>
      <c r="F931" s="197">
        <f>Données!F932/Données!F931-1</f>
        <v>-2.3802080863633002E-4</v>
      </c>
      <c r="H931" s="197">
        <f t="shared" si="42"/>
        <v>-1.3035103822511829E-4</v>
      </c>
      <c r="I931" s="197">
        <f t="shared" si="43"/>
        <v>-1.9761116909371435E-3</v>
      </c>
      <c r="J931" s="197">
        <f t="shared" si="44"/>
        <v>-1.6103108019034362E-3</v>
      </c>
    </row>
    <row r="932" spans="1:10" x14ac:dyDescent="0.2">
      <c r="A932" s="212">
        <f>Données!A933</f>
        <v>44825</v>
      </c>
      <c r="B932" s="197">
        <f>Données!B933/Données!B932-1</f>
        <v>-1.5038583655819782E-3</v>
      </c>
      <c r="C932" s="197">
        <f>Données!C933/Données!C932-1</f>
        <v>-3.4304641684286263E-3</v>
      </c>
      <c r="D932" s="197">
        <f>Données!D933/Données!D932-1</f>
        <v>-3.0480751114206894E-3</v>
      </c>
      <c r="E932" s="197">
        <f>Données!E933/Données!E932-1</f>
        <v>-1.318199582596935E-3</v>
      </c>
      <c r="F932" s="197">
        <f>Données!F933/Données!F932-1</f>
        <v>-1.3181997691202874E-3</v>
      </c>
      <c r="H932" s="197">
        <f t="shared" si="42"/>
        <v>-1.8565878298504312E-4</v>
      </c>
      <c r="I932" s="197">
        <f t="shared" si="43"/>
        <v>-2.112264399308339E-3</v>
      </c>
      <c r="J932" s="197">
        <f t="shared" si="44"/>
        <v>-1.7298753423004021E-3</v>
      </c>
    </row>
    <row r="933" spans="1:10" x14ac:dyDescent="0.2">
      <c r="A933" s="212">
        <f>Données!A934</f>
        <v>44826</v>
      </c>
      <c r="B933" s="197">
        <f>Données!B934/Données!B933-1</f>
        <v>-4.6997693900030502E-3</v>
      </c>
      <c r="C933" s="197">
        <f>Données!C934/Données!C933-1</f>
        <v>-4.5814711556311227E-3</v>
      </c>
      <c r="D933" s="197">
        <f>Données!D934/Données!D933-1</f>
        <v>-4.6049870554680794E-3</v>
      </c>
      <c r="E933" s="197">
        <f>Données!E934/Données!E933-1</f>
        <v>-4.7235981125428594E-3</v>
      </c>
      <c r="F933" s="197">
        <f>Données!F934/Données!F933-1</f>
        <v>-4.7235974999099151E-3</v>
      </c>
      <c r="H933" s="197">
        <f t="shared" si="42"/>
        <v>2.3828722539809277E-5</v>
      </c>
      <c r="I933" s="197">
        <f t="shared" si="43"/>
        <v>1.4212634427879234E-4</v>
      </c>
      <c r="J933" s="197">
        <f t="shared" si="44"/>
        <v>1.1861044444183566E-4</v>
      </c>
    </row>
    <row r="934" spans="1:10" x14ac:dyDescent="0.2">
      <c r="A934" s="212">
        <f>Données!A935</f>
        <v>44827</v>
      </c>
      <c r="B934" s="197">
        <f>Données!B935/Données!B934-1</f>
        <v>-7.8352173668965186E-3</v>
      </c>
      <c r="C934" s="197">
        <f>Données!C935/Données!C934-1</f>
        <v>-1.0946108131127508E-2</v>
      </c>
      <c r="D934" s="197">
        <f>Données!D935/Données!D934-1</f>
        <v>-1.0327766284673245E-2</v>
      </c>
      <c r="E934" s="197">
        <f>Données!E935/Données!E934-1</f>
        <v>-7.6876389736991735E-3</v>
      </c>
      <c r="F934" s="197">
        <f>Données!F935/Données!F934-1</f>
        <v>-7.687638824938392E-3</v>
      </c>
      <c r="H934" s="197">
        <f t="shared" si="42"/>
        <v>-1.4757839319734511E-4</v>
      </c>
      <c r="I934" s="197">
        <f t="shared" si="43"/>
        <v>-3.2584693061891157E-3</v>
      </c>
      <c r="J934" s="197">
        <f t="shared" si="44"/>
        <v>-2.6401274597348534E-3</v>
      </c>
    </row>
    <row r="935" spans="1:10" x14ac:dyDescent="0.2">
      <c r="A935" s="212">
        <f>Données!A936</f>
        <v>44830</v>
      </c>
      <c r="B935" s="197">
        <f>Données!B936/Données!B935-1</f>
        <v>-4.4696526117835589E-3</v>
      </c>
      <c r="C935" s="197">
        <f>Données!C936/Données!C935-1</f>
        <v>-5.7250308721491505E-3</v>
      </c>
      <c r="D935" s="197">
        <f>Données!D936/Données!D935-1</f>
        <v>-5.4748753360883695E-3</v>
      </c>
      <c r="E935" s="197">
        <f>Données!E936/Données!E935-1</f>
        <v>-4.5172522785295044E-3</v>
      </c>
      <c r="F935" s="197">
        <f>Données!F936/Données!F935-1</f>
        <v>-4.5172528880790264E-3</v>
      </c>
      <c r="H935" s="197">
        <f t="shared" si="42"/>
        <v>4.7599666745945513E-5</v>
      </c>
      <c r="I935" s="197">
        <f t="shared" si="43"/>
        <v>-1.2077779840701242E-3</v>
      </c>
      <c r="J935" s="197">
        <f t="shared" si="44"/>
        <v>-9.5762244800934315E-4</v>
      </c>
    </row>
    <row r="936" spans="1:10" x14ac:dyDescent="0.2">
      <c r="A936" s="212">
        <f>Données!A937</f>
        <v>44831</v>
      </c>
      <c r="B936" s="197">
        <f>Données!B937/Données!B936-1</f>
        <v>-8.9483221276003277E-3</v>
      </c>
      <c r="C936" s="197">
        <f>Données!C937/Données!C936-1</f>
        <v>-6.7003982188554856E-3</v>
      </c>
      <c r="D936" s="197">
        <f>Données!D937/Données!D936-1</f>
        <v>-7.1487884321328465E-3</v>
      </c>
      <c r="E936" s="197">
        <f>Données!E937/Données!E936-1</f>
        <v>-9.0912915041835296E-3</v>
      </c>
      <c r="F936" s="197">
        <f>Données!F937/Données!F936-1</f>
        <v>-9.0912907926702369E-3</v>
      </c>
      <c r="H936" s="197">
        <f t="shared" si="42"/>
        <v>1.4296937658320186E-4</v>
      </c>
      <c r="I936" s="197">
        <f t="shared" si="43"/>
        <v>2.3908925738147513E-3</v>
      </c>
      <c r="J936" s="197">
        <f t="shared" si="44"/>
        <v>1.9425023605373903E-3</v>
      </c>
    </row>
    <row r="937" spans="1:10" x14ac:dyDescent="0.2">
      <c r="A937" s="212">
        <f>Données!A938</f>
        <v>44832</v>
      </c>
      <c r="B937" s="197">
        <f>Données!B938/Données!B937-1</f>
        <v>1.6132741169438081E-2</v>
      </c>
      <c r="C937" s="197">
        <f>Données!C938/Données!C937-1</f>
        <v>1.4904165781919998E-2</v>
      </c>
      <c r="D937" s="197">
        <f>Données!D938/Données!D937-1</f>
        <v>1.5148783509540076E-2</v>
      </c>
      <c r="E937" s="197">
        <f>Données!E938/Données!E937-1</f>
        <v>1.6314525497709731E-2</v>
      </c>
      <c r="F937" s="197">
        <f>Données!F938/Données!F937-1</f>
        <v>1.6314524794878382E-2</v>
      </c>
      <c r="H937" s="197">
        <f t="shared" si="42"/>
        <v>-1.8178432827165025E-4</v>
      </c>
      <c r="I937" s="197">
        <f t="shared" si="43"/>
        <v>-1.4103590129583843E-3</v>
      </c>
      <c r="J937" s="197">
        <f t="shared" si="44"/>
        <v>-1.1657412853383065E-3</v>
      </c>
    </row>
    <row r="938" spans="1:10" x14ac:dyDescent="0.2">
      <c r="A938" s="212">
        <f>Données!A939</f>
        <v>44833</v>
      </c>
      <c r="B938" s="197">
        <f>Données!B939/Données!B938-1</f>
        <v>-8.5524354822642534E-3</v>
      </c>
      <c r="C938" s="197">
        <f>Données!C939/Données!C938-1</f>
        <v>-9.1194184619560748E-3</v>
      </c>
      <c r="D938" s="197">
        <f>Données!D939/Données!D938-1</f>
        <v>-9.0064178120597971E-3</v>
      </c>
      <c r="E938" s="197">
        <f>Données!E939/Données!E938-1</f>
        <v>-8.5555987247033505E-3</v>
      </c>
      <c r="F938" s="197">
        <f>Données!F939/Données!F938-1</f>
        <v>-8.555598854896207E-3</v>
      </c>
      <c r="H938" s="197">
        <f t="shared" si="42"/>
        <v>3.1632424390970471E-6</v>
      </c>
      <c r="I938" s="197">
        <f t="shared" si="43"/>
        <v>-5.6381960705986778E-4</v>
      </c>
      <c r="J938" s="197">
        <f t="shared" si="44"/>
        <v>-4.5081895716359011E-4</v>
      </c>
    </row>
    <row r="939" spans="1:10" x14ac:dyDescent="0.2">
      <c r="A939" s="212">
        <f>Données!A940</f>
        <v>44834</v>
      </c>
      <c r="B939" s="197">
        <f>Données!B940/Données!B939-1</f>
        <v>-8.4608157226739866E-4</v>
      </c>
      <c r="C939" s="197">
        <f>Données!C940/Données!C939-1</f>
        <v>-1.5495214255503154E-3</v>
      </c>
      <c r="D939" s="197">
        <f>Données!D940/Données!D939-1</f>
        <v>-1.4092612458805887E-3</v>
      </c>
      <c r="E939" s="197">
        <f>Données!E940/Données!E939-1</f>
        <v>-8.4288917510189076E-4</v>
      </c>
      <c r="F939" s="197">
        <f>Données!F940/Données!F939-1</f>
        <v>-8.4288873176208146E-4</v>
      </c>
      <c r="H939" s="197">
        <f t="shared" si="42"/>
        <v>-3.1923971655078986E-6</v>
      </c>
      <c r="I939" s="197">
        <f t="shared" si="43"/>
        <v>-7.066326937882339E-4</v>
      </c>
      <c r="J939" s="197">
        <f t="shared" si="44"/>
        <v>-5.663725141185072E-4</v>
      </c>
    </row>
    <row r="940" spans="1:10" x14ac:dyDescent="0.2">
      <c r="A940" s="212">
        <f>Données!A941</f>
        <v>44837</v>
      </c>
      <c r="B940" s="197">
        <f>Données!B941/Données!B940-1</f>
        <v>5.7332846508999502E-3</v>
      </c>
      <c r="C940" s="197">
        <f>Données!C941/Données!C940-1</f>
        <v>8.4560777692603839E-3</v>
      </c>
      <c r="D940" s="197">
        <f>Données!D941/Données!D940-1</f>
        <v>7.9128690777252597E-3</v>
      </c>
      <c r="E940" s="197">
        <f>Données!E941/Données!E940-1</f>
        <v>5.6858941878707991E-3</v>
      </c>
      <c r="F940" s="197">
        <f>Données!F941/Données!F940-1</f>
        <v>5.6858941678656905E-3</v>
      </c>
      <c r="H940" s="197">
        <f t="shared" si="42"/>
        <v>4.7390463029151064E-5</v>
      </c>
      <c r="I940" s="197">
        <f t="shared" si="43"/>
        <v>2.7701836013946934E-3</v>
      </c>
      <c r="J940" s="197">
        <f t="shared" si="44"/>
        <v>2.2269749098595693E-3</v>
      </c>
    </row>
    <row r="941" spans="1:10" x14ac:dyDescent="0.2">
      <c r="A941" s="212">
        <f>Données!A942</f>
        <v>44838</v>
      </c>
      <c r="B941" s="197">
        <f>Données!B942/Données!B941-1</f>
        <v>1.1539660547687181E-2</v>
      </c>
      <c r="C941" s="197">
        <f>Données!C942/Données!C941-1</f>
        <v>1.4086418699662762E-2</v>
      </c>
      <c r="D941" s="197">
        <f>Données!D942/Données!D941-1</f>
        <v>1.3579429220757833E-2</v>
      </c>
      <c r="E941" s="197">
        <f>Données!E942/Données!E941-1</f>
        <v>1.1461737822131335E-2</v>
      </c>
      <c r="F941" s="197">
        <f>Données!F942/Données!F941-1</f>
        <v>1.1461737734665078E-2</v>
      </c>
      <c r="H941" s="197">
        <f t="shared" si="42"/>
        <v>7.7922725555845673E-5</v>
      </c>
      <c r="I941" s="197">
        <f t="shared" si="43"/>
        <v>2.6246809649976832E-3</v>
      </c>
      <c r="J941" s="197">
        <f t="shared" si="44"/>
        <v>2.1176914860927543E-3</v>
      </c>
    </row>
    <row r="942" spans="1:10" x14ac:dyDescent="0.2">
      <c r="A942" s="212">
        <f>Données!A943</f>
        <v>44839</v>
      </c>
      <c r="B942" s="197">
        <f>Données!B943/Données!B942-1</f>
        <v>-6.4650146750218074E-3</v>
      </c>
      <c r="C942" s="197">
        <f>Données!C943/Données!C942-1</f>
        <v>-4.9833521331066333E-3</v>
      </c>
      <c r="D942" s="197">
        <f>Données!D943/Données!D942-1</f>
        <v>-5.2777169317623773E-3</v>
      </c>
      <c r="E942" s="197">
        <f>Données!E943/Données!E942-1</f>
        <v>-6.6049486543537927E-3</v>
      </c>
      <c r="F942" s="197">
        <f>Données!F943/Données!F942-1</f>
        <v>-6.6049485772914363E-3</v>
      </c>
      <c r="H942" s="197">
        <f t="shared" si="42"/>
        <v>1.3993397933198537E-4</v>
      </c>
      <c r="I942" s="197">
        <f t="shared" si="43"/>
        <v>1.621596444184803E-3</v>
      </c>
      <c r="J942" s="197">
        <f t="shared" si="44"/>
        <v>1.3272316455290589E-3</v>
      </c>
    </row>
    <row r="943" spans="1:10" x14ac:dyDescent="0.2">
      <c r="A943" s="212">
        <f>Données!A944</f>
        <v>44840</v>
      </c>
      <c r="B943" s="197">
        <f>Données!B944/Données!B943-1</f>
        <v>-3.3070931858498742E-3</v>
      </c>
      <c r="C943" s="197">
        <f>Données!C944/Données!C943-1</f>
        <v>-3.8885468519088695E-3</v>
      </c>
      <c r="D943" s="197">
        <f>Données!D944/Données!D943-1</f>
        <v>-3.7731671086599361E-3</v>
      </c>
      <c r="E943" s="197">
        <f>Données!E944/Données!E943-1</f>
        <v>-3.1415017511552401E-3</v>
      </c>
      <c r="F943" s="197">
        <f>Données!F944/Données!F943-1</f>
        <v>-3.1415022973605433E-3</v>
      </c>
      <c r="H943" s="197">
        <f t="shared" si="42"/>
        <v>-1.6559143469463411E-4</v>
      </c>
      <c r="I943" s="197">
        <f t="shared" si="43"/>
        <v>-7.4704455454832619E-4</v>
      </c>
      <c r="J943" s="197">
        <f t="shared" si="44"/>
        <v>-6.3166481129939278E-4</v>
      </c>
    </row>
    <row r="944" spans="1:10" x14ac:dyDescent="0.2">
      <c r="A944" s="212">
        <f>Données!A945</f>
        <v>44841</v>
      </c>
      <c r="B944" s="197">
        <f>Données!B945/Données!B944-1</f>
        <v>-1.248000809069838E-2</v>
      </c>
      <c r="C944" s="197">
        <f>Données!C945/Données!C944-1</f>
        <v>-1.3601518297446602E-2</v>
      </c>
      <c r="D944" s="197">
        <f>Données!D945/Données!D944-1</f>
        <v>-1.3378866869759198E-2</v>
      </c>
      <c r="E944" s="197">
        <f>Données!E945/Données!E944-1</f>
        <v>-1.1889879385732827E-2</v>
      </c>
      <c r="F944" s="197">
        <f>Données!F945/Données!F944-1</f>
        <v>-1.1889879779558132E-2</v>
      </c>
      <c r="H944" s="197">
        <f t="shared" si="42"/>
        <v>-5.9012870496555347E-4</v>
      </c>
      <c r="I944" s="197">
        <f t="shared" si="43"/>
        <v>-1.7116385178884697E-3</v>
      </c>
      <c r="J944" s="197">
        <f t="shared" si="44"/>
        <v>-1.488987090201066E-3</v>
      </c>
    </row>
    <row r="945" spans="1:10" x14ac:dyDescent="0.2">
      <c r="A945" s="212">
        <f>Données!A946</f>
        <v>44845</v>
      </c>
      <c r="B945" s="197">
        <f>Données!B946/Données!B945-1</f>
        <v>-9.7782145200009385E-3</v>
      </c>
      <c r="C945" s="197">
        <f>Données!C946/Données!C945-1</f>
        <v>-1.1327272509233821E-2</v>
      </c>
      <c r="D945" s="197">
        <f>Données!D946/Données!D945-1</f>
        <v>-1.101946134326115E-2</v>
      </c>
      <c r="E945" s="197">
        <f>Données!E946/Données!E945-1</f>
        <v>-9.4894574106696439E-3</v>
      </c>
      <c r="F945" s="197">
        <f>Données!F946/Données!F945-1</f>
        <v>-9.4894568353980358E-3</v>
      </c>
      <c r="H945" s="197">
        <f t="shared" si="42"/>
        <v>-2.8875710933129461E-4</v>
      </c>
      <c r="I945" s="197">
        <f t="shared" si="43"/>
        <v>-1.8378156738357854E-3</v>
      </c>
      <c r="J945" s="197">
        <f t="shared" si="44"/>
        <v>-1.5300045078631141E-3</v>
      </c>
    </row>
    <row r="946" spans="1:10" x14ac:dyDescent="0.2">
      <c r="A946" s="212">
        <f>Données!A947</f>
        <v>44846</v>
      </c>
      <c r="B946" s="197">
        <f>Données!B947/Données!B946-1</f>
        <v>-2.5223157766918192E-4</v>
      </c>
      <c r="C946" s="197">
        <f>Données!C947/Données!C946-1</f>
        <v>-3.2033585282098542E-4</v>
      </c>
      <c r="D946" s="197">
        <f>Données!D947/Données!D946-1</f>
        <v>-3.0678660557204029E-4</v>
      </c>
      <c r="E946" s="197">
        <f>Données!E947/Données!E946-1</f>
        <v>-2.1670711437504764E-4</v>
      </c>
      <c r="F946" s="197">
        <f>Données!F947/Données!F946-1</f>
        <v>-2.1670751728486426E-4</v>
      </c>
      <c r="H946" s="197">
        <f t="shared" si="42"/>
        <v>-3.5524463294134279E-5</v>
      </c>
      <c r="I946" s="197">
        <f t="shared" si="43"/>
        <v>-1.0362833553612116E-4</v>
      </c>
      <c r="J946" s="197">
        <f t="shared" si="44"/>
        <v>-9.0079088287176035E-5</v>
      </c>
    </row>
    <row r="947" spans="1:10" x14ac:dyDescent="0.2">
      <c r="A947" s="212">
        <f>Données!A948</f>
        <v>44847</v>
      </c>
      <c r="B947" s="197">
        <f>Données!B948/Données!B947-1</f>
        <v>8.4669237085439608E-3</v>
      </c>
      <c r="C947" s="197">
        <f>Données!C948/Données!C947-1</f>
        <v>9.8493245476822811E-3</v>
      </c>
      <c r="D947" s="197">
        <f>Données!D948/Données!D947-1</f>
        <v>9.5742709397015346E-3</v>
      </c>
      <c r="E947" s="197">
        <f>Données!E948/Données!E947-1</f>
        <v>7.9632226487789115E-3</v>
      </c>
      <c r="F947" s="197">
        <f>Données!F948/Données!F947-1</f>
        <v>7.9632235452655742E-3</v>
      </c>
      <c r="H947" s="197">
        <f t="shared" si="42"/>
        <v>5.0370105976504931E-4</v>
      </c>
      <c r="I947" s="197">
        <f t="shared" si="43"/>
        <v>1.8861010024167069E-3</v>
      </c>
      <c r="J947" s="197">
        <f t="shared" si="44"/>
        <v>1.6110473944359605E-3</v>
      </c>
    </row>
    <row r="948" spans="1:10" x14ac:dyDescent="0.2">
      <c r="A948" s="212">
        <f>Données!A949</f>
        <v>44848</v>
      </c>
      <c r="B948" s="197">
        <f>Données!B949/Données!B948-1</f>
        <v>-7.8498104042656891E-3</v>
      </c>
      <c r="C948" s="197">
        <f>Données!C949/Données!C948-1</f>
        <v>-8.2454877541096039E-3</v>
      </c>
      <c r="D948" s="197">
        <f>Données!D949/Données!D948-1</f>
        <v>-8.1668467505046083E-3</v>
      </c>
      <c r="E948" s="197">
        <f>Données!E949/Données!E948-1</f>
        <v>-7.5930489667836998E-3</v>
      </c>
      <c r="F948" s="197">
        <f>Données!F949/Données!F948-1</f>
        <v>-7.593049759824555E-3</v>
      </c>
      <c r="H948" s="197">
        <f t="shared" si="42"/>
        <v>-2.5676143748198932E-4</v>
      </c>
      <c r="I948" s="197">
        <f t="shared" si="43"/>
        <v>-6.5243799428504889E-4</v>
      </c>
      <c r="J948" s="197">
        <f t="shared" si="44"/>
        <v>-5.737969906800533E-4</v>
      </c>
    </row>
    <row r="949" spans="1:10" x14ac:dyDescent="0.2">
      <c r="A949" s="212">
        <f>Données!A950</f>
        <v>44851</v>
      </c>
      <c r="B949" s="197">
        <f>Données!B950/Données!B949-1</f>
        <v>7.8262845755401322E-3</v>
      </c>
      <c r="C949" s="197">
        <f>Données!C950/Données!C949-1</f>
        <v>7.9990229488640097E-3</v>
      </c>
      <c r="D949" s="197">
        <f>Données!D950/Données!D949-1</f>
        <v>7.9646798162402721E-3</v>
      </c>
      <c r="E949" s="197">
        <f>Données!E950/Données!E949-1</f>
        <v>7.5136063401206599E-3</v>
      </c>
      <c r="F949" s="197">
        <f>Données!F950/Données!F949-1</f>
        <v>7.5136068677834622E-3</v>
      </c>
      <c r="H949" s="197">
        <f t="shared" si="42"/>
        <v>3.1267823541947237E-4</v>
      </c>
      <c r="I949" s="197">
        <f t="shared" si="43"/>
        <v>4.8541608108054746E-4</v>
      </c>
      <c r="J949" s="197">
        <f t="shared" si="44"/>
        <v>4.510729484568099E-4</v>
      </c>
    </row>
    <row r="950" spans="1:10" x14ac:dyDescent="0.2">
      <c r="A950" s="212">
        <f>Données!A951</f>
        <v>44852</v>
      </c>
      <c r="B950" s="197">
        <f>Données!B951/Données!B950-1</f>
        <v>6.7068728995736127E-3</v>
      </c>
      <c r="C950" s="197">
        <f>Données!C951/Données!C950-1</f>
        <v>7.6011365238799478E-3</v>
      </c>
      <c r="D950" s="197">
        <f>Données!D951/Données!D950-1</f>
        <v>7.4233686369695739E-3</v>
      </c>
      <c r="E950" s="197">
        <f>Données!E951/Données!E950-1</f>
        <v>6.5575174342691334E-3</v>
      </c>
      <c r="F950" s="197">
        <f>Données!F951/Données!F950-1</f>
        <v>6.5575171787890518E-3</v>
      </c>
      <c r="H950" s="197">
        <f t="shared" si="42"/>
        <v>1.493554653044793E-4</v>
      </c>
      <c r="I950" s="197">
        <f t="shared" si="43"/>
        <v>1.0436193450908959E-3</v>
      </c>
      <c r="J950" s="197">
        <f t="shared" si="44"/>
        <v>8.6585145818052212E-4</v>
      </c>
    </row>
    <row r="951" spans="1:10" x14ac:dyDescent="0.2">
      <c r="A951" s="212">
        <f>Données!A952</f>
        <v>44853</v>
      </c>
      <c r="B951" s="197">
        <f>Données!B952/Données!B951-1</f>
        <v>-1.090809898674594E-2</v>
      </c>
      <c r="C951" s="197">
        <f>Données!C952/Données!C951-1</f>
        <v>-9.9307738855598515E-3</v>
      </c>
      <c r="D951" s="197">
        <f>Données!D952/Données!D951-1</f>
        <v>-1.0124915310357085E-2</v>
      </c>
      <c r="E951" s="197">
        <f>Données!E952/Données!E951-1</f>
        <v>-1.1338159024086414E-2</v>
      </c>
      <c r="F951" s="197">
        <f>Données!F952/Données!F951-1</f>
        <v>-1.1338159271452874E-2</v>
      </c>
      <c r="H951" s="197">
        <f t="shared" si="42"/>
        <v>4.3006003734047393E-4</v>
      </c>
      <c r="I951" s="197">
        <f t="shared" si="43"/>
        <v>1.407385385893023E-3</v>
      </c>
      <c r="J951" s="197">
        <f t="shared" si="44"/>
        <v>1.213243961095789E-3</v>
      </c>
    </row>
    <row r="952" spans="1:10" x14ac:dyDescent="0.2">
      <c r="A952" s="212">
        <f>Données!A953</f>
        <v>44854</v>
      </c>
      <c r="B952" s="197">
        <f>Données!B953/Données!B952-1</f>
        <v>-6.1530834953940072E-3</v>
      </c>
      <c r="C952" s="197">
        <f>Données!C953/Données!C952-1</f>
        <v>-5.3720388222610049E-3</v>
      </c>
      <c r="D952" s="197">
        <f>Données!D953/Données!D952-1</f>
        <v>-5.5270668261991895E-3</v>
      </c>
      <c r="E952" s="197">
        <f>Données!E953/Données!E952-1</f>
        <v>-6.262084301326909E-3</v>
      </c>
      <c r="F952" s="197">
        <f>Données!F953/Données!F952-1</f>
        <v>-6.2620841654152937E-3</v>
      </c>
      <c r="H952" s="197">
        <f t="shared" si="42"/>
        <v>1.0900080593290173E-4</v>
      </c>
      <c r="I952" s="197">
        <f t="shared" si="43"/>
        <v>8.9004534315428874E-4</v>
      </c>
      <c r="J952" s="197">
        <f t="shared" si="44"/>
        <v>7.3501733921610413E-4</v>
      </c>
    </row>
    <row r="953" spans="1:10" x14ac:dyDescent="0.2">
      <c r="A953" s="212">
        <f>Données!A954</f>
        <v>44855</v>
      </c>
      <c r="B953" s="197">
        <f>Données!B954/Données!B953-1</f>
        <v>6.720549504087181E-3</v>
      </c>
      <c r="C953" s="197">
        <f>Données!C954/Données!C953-1</f>
        <v>7.4497505152784083E-3</v>
      </c>
      <c r="D953" s="197">
        <f>Données!D954/Données!D953-1</f>
        <v>7.3051037457347867E-3</v>
      </c>
      <c r="E953" s="197">
        <f>Données!E954/Données!E953-1</f>
        <v>6.2430339701202708E-3</v>
      </c>
      <c r="F953" s="197">
        <f>Données!F954/Données!F953-1</f>
        <v>6.2430337865089225E-3</v>
      </c>
      <c r="H953" s="197">
        <f t="shared" si="42"/>
        <v>4.7751553396691016E-4</v>
      </c>
      <c r="I953" s="197">
        <f t="shared" si="43"/>
        <v>1.2067167287694858E-3</v>
      </c>
      <c r="J953" s="197">
        <f t="shared" si="44"/>
        <v>1.0620699592258642E-3</v>
      </c>
    </row>
    <row r="954" spans="1:10" x14ac:dyDescent="0.2">
      <c r="A954" s="212">
        <f>Données!A955</f>
        <v>44858</v>
      </c>
      <c r="B954" s="197">
        <f>Données!B955/Données!B954-1</f>
        <v>4.0990679588350787E-3</v>
      </c>
      <c r="C954" s="197">
        <f>Données!C955/Données!C954-1</f>
        <v>2.5552082795510245E-3</v>
      </c>
      <c r="D954" s="197">
        <f>Données!D955/Données!D954-1</f>
        <v>2.8612760902899659E-3</v>
      </c>
      <c r="E954" s="197">
        <f>Données!E955/Données!E954-1</f>
        <v>4.1117253244871144E-3</v>
      </c>
      <c r="F954" s="197">
        <f>Données!F955/Données!F954-1</f>
        <v>4.1117261912031466E-3</v>
      </c>
      <c r="H954" s="197">
        <f t="shared" si="42"/>
        <v>-1.2657365652035679E-5</v>
      </c>
      <c r="I954" s="197">
        <f t="shared" si="43"/>
        <v>-1.5565179116521222E-3</v>
      </c>
      <c r="J954" s="197">
        <f t="shared" si="44"/>
        <v>-1.2504501009131808E-3</v>
      </c>
    </row>
    <row r="955" spans="1:10" x14ac:dyDescent="0.2">
      <c r="A955" s="212">
        <f>Données!A956</f>
        <v>44859</v>
      </c>
      <c r="B955" s="197">
        <f>Données!B956/Données!B955-1</f>
        <v>5.1128795402279881E-3</v>
      </c>
      <c r="C955" s="197">
        <f>Données!C956/Données!C955-1</f>
        <v>6.1463764780413932E-3</v>
      </c>
      <c r="D955" s="197">
        <f>Données!D956/Données!D955-1</f>
        <v>5.9412350886038912E-3</v>
      </c>
      <c r="E955" s="197">
        <f>Données!E956/Données!E955-1</f>
        <v>4.9579850720380403E-3</v>
      </c>
      <c r="F955" s="197">
        <f>Données!F956/Données!F955-1</f>
        <v>4.9579852060621654E-3</v>
      </c>
      <c r="H955" s="197">
        <f t="shared" si="42"/>
        <v>1.5489446818994779E-4</v>
      </c>
      <c r="I955" s="197">
        <f t="shared" si="43"/>
        <v>1.1883912719792278E-3</v>
      </c>
      <c r="J955" s="197">
        <f t="shared" si="44"/>
        <v>9.8324988254172574E-4</v>
      </c>
    </row>
    <row r="956" spans="1:10" x14ac:dyDescent="0.2">
      <c r="A956" s="212">
        <f>Données!A957</f>
        <v>44860</v>
      </c>
      <c r="B956" s="197">
        <f>Données!B957/Données!B956-1</f>
        <v>8.9400758370039579E-3</v>
      </c>
      <c r="C956" s="197">
        <f>Données!C957/Données!C956-1</f>
        <v>6.9406985705422475E-3</v>
      </c>
      <c r="D956" s="197">
        <f>Données!D957/Données!D956-1</f>
        <v>7.3372326452787462E-3</v>
      </c>
      <c r="E956" s="197">
        <f>Données!E957/Données!E956-1</f>
        <v>9.6545479827572223E-3</v>
      </c>
      <c r="F956" s="197">
        <f>Données!F957/Données!F956-1</f>
        <v>9.6545474832523404E-3</v>
      </c>
      <c r="H956" s="197">
        <f t="shared" si="42"/>
        <v>-7.1447214575326434E-4</v>
      </c>
      <c r="I956" s="197">
        <f t="shared" si="43"/>
        <v>-2.7138489127100929E-3</v>
      </c>
      <c r="J956" s="197">
        <f t="shared" si="44"/>
        <v>-2.3173148379735942E-3</v>
      </c>
    </row>
    <row r="957" spans="1:10" x14ac:dyDescent="0.2">
      <c r="A957" s="212">
        <f>Données!A958</f>
        <v>44861</v>
      </c>
      <c r="B957" s="197">
        <f>Données!B958/Données!B957-1</f>
        <v>2.6482034617667516E-3</v>
      </c>
      <c r="C957" s="197">
        <f>Données!C958/Données!C957-1</f>
        <v>2.605757616512383E-3</v>
      </c>
      <c r="D957" s="197">
        <f>Données!D958/Données!D957-1</f>
        <v>2.6141893404303396E-3</v>
      </c>
      <c r="E957" s="197">
        <f>Données!E958/Données!E957-1</f>
        <v>2.8444021097580041E-3</v>
      </c>
      <c r="F957" s="197">
        <f>Données!F958/Données!F957-1</f>
        <v>2.8444015346316132E-3</v>
      </c>
      <c r="H957" s="197">
        <f t="shared" si="42"/>
        <v>-1.9619864799125253E-4</v>
      </c>
      <c r="I957" s="197">
        <f t="shared" si="43"/>
        <v>-2.3864391811923014E-4</v>
      </c>
      <c r="J957" s="197">
        <f t="shared" si="44"/>
        <v>-2.3021219420127359E-4</v>
      </c>
    </row>
    <row r="958" spans="1:10" x14ac:dyDescent="0.2">
      <c r="A958" s="212">
        <f>Données!A959</f>
        <v>44862</v>
      </c>
      <c r="B958" s="197">
        <f>Données!B959/Données!B958-1</f>
        <v>6.1669382354165858E-3</v>
      </c>
      <c r="C958" s="197">
        <f>Données!C959/Données!C958-1</f>
        <v>7.1129395213980207E-3</v>
      </c>
      <c r="D958" s="197">
        <f>Données!D959/Données!D958-1</f>
        <v>6.9250154372206829E-3</v>
      </c>
      <c r="E958" s="197">
        <f>Données!E959/Données!E958-1</f>
        <v>5.6573123178569329E-3</v>
      </c>
      <c r="F958" s="197">
        <f>Données!F959/Données!F958-1</f>
        <v>5.657312634943068E-3</v>
      </c>
      <c r="H958" s="197">
        <f t="shared" si="42"/>
        <v>5.0962591755965292E-4</v>
      </c>
      <c r="I958" s="197">
        <f t="shared" si="43"/>
        <v>1.4556268864549526E-3</v>
      </c>
      <c r="J958" s="197">
        <f t="shared" si="44"/>
        <v>1.2677028022776149E-3</v>
      </c>
    </row>
    <row r="959" spans="1:10" x14ac:dyDescent="0.2">
      <c r="A959" s="212">
        <f>Données!A960</f>
        <v>44865</v>
      </c>
      <c r="B959" s="197">
        <f>Données!B960/Données!B959-1</f>
        <v>-1.5290018738982614E-3</v>
      </c>
      <c r="C959" s="197">
        <f>Données!C960/Données!C959-1</f>
        <v>-2.7932462984456841E-3</v>
      </c>
      <c r="D959" s="197">
        <f>Données!D960/Données!D959-1</f>
        <v>-2.5422908625443164E-3</v>
      </c>
      <c r="E959" s="197">
        <f>Données!E960/Données!E959-1</f>
        <v>-1.3981549561894457E-3</v>
      </c>
      <c r="F959" s="197">
        <f>Données!F960/Données!F959-1</f>
        <v>-1.3981545891074143E-3</v>
      </c>
      <c r="H959" s="197">
        <f t="shared" si="42"/>
        <v>-1.3084691770881562E-4</v>
      </c>
      <c r="I959" s="197">
        <f t="shared" si="43"/>
        <v>-1.3950917093382698E-3</v>
      </c>
      <c r="J959" s="197">
        <f t="shared" si="44"/>
        <v>-1.1441362734369021E-3</v>
      </c>
    </row>
    <row r="960" spans="1:10" x14ac:dyDescent="0.2">
      <c r="A960" s="212">
        <f>Données!A961</f>
        <v>44866</v>
      </c>
      <c r="B960" s="197">
        <f>Données!B961/Données!B960-1</f>
        <v>3.434448468306428E-3</v>
      </c>
      <c r="C960" s="197">
        <f>Données!C961/Données!C960-1</f>
        <v>3.6298100376215281E-3</v>
      </c>
      <c r="D960" s="197">
        <f>Données!D961/Données!D960-1</f>
        <v>3.5909905946014398E-3</v>
      </c>
      <c r="E960" s="197">
        <f>Données!E961/Données!E960-1</f>
        <v>3.6343745842359887E-3</v>
      </c>
      <c r="F960" s="197">
        <f>Données!F961/Données!F960-1</f>
        <v>3.634374360833359E-3</v>
      </c>
      <c r="H960" s="197">
        <f t="shared" si="42"/>
        <v>-1.9992611592956067E-4</v>
      </c>
      <c r="I960" s="197">
        <f t="shared" si="43"/>
        <v>-4.5643232118308674E-6</v>
      </c>
      <c r="J960" s="197">
        <f t="shared" si="44"/>
        <v>-4.3383766231919196E-5</v>
      </c>
    </row>
    <row r="961" spans="1:10" x14ac:dyDescent="0.2">
      <c r="A961" s="212">
        <f>Données!A962</f>
        <v>44867</v>
      </c>
      <c r="B961" s="197">
        <f>Données!B962/Données!B961-1</f>
        <v>-9.145119923678946E-3</v>
      </c>
      <c r="C961" s="197">
        <f>Données!C962/Données!C961-1</f>
        <v>-8.8984693369092982E-3</v>
      </c>
      <c r="D961" s="197">
        <f>Données!D962/Données!D961-1</f>
        <v>-8.9474716159155809E-3</v>
      </c>
      <c r="E961" s="197">
        <f>Données!E962/Données!E961-1</f>
        <v>-8.8755978458804341E-3</v>
      </c>
      <c r="F961" s="197">
        <f>Données!F962/Données!F961-1</f>
        <v>-8.8755977424646026E-3</v>
      </c>
      <c r="H961" s="197">
        <f t="shared" si="42"/>
        <v>-2.6952207779851189E-4</v>
      </c>
      <c r="I961" s="197">
        <f t="shared" si="43"/>
        <v>-2.2871594444695553E-5</v>
      </c>
      <c r="J961" s="197">
        <f t="shared" si="44"/>
        <v>-7.1873873450978287E-5</v>
      </c>
    </row>
    <row r="962" spans="1:10" x14ac:dyDescent="0.2">
      <c r="A962" s="212">
        <f>Données!A963</f>
        <v>44868</v>
      </c>
      <c r="B962" s="197">
        <f>Données!B963/Données!B962-1</f>
        <v>-4.9421017575431714E-3</v>
      </c>
      <c r="C962" s="197">
        <f>Données!C963/Données!C962-1</f>
        <v>-4.5878967461029374E-3</v>
      </c>
      <c r="D962" s="197">
        <f>Données!D963/Données!D962-1</f>
        <v>-4.6582540547721596E-3</v>
      </c>
      <c r="E962" s="197">
        <f>Données!E963/Données!E962-1</f>
        <v>-5.1195338936788071E-3</v>
      </c>
      <c r="F962" s="197">
        <f>Données!F963/Données!F962-1</f>
        <v>-5.1195342292404966E-3</v>
      </c>
      <c r="H962" s="197">
        <f t="shared" si="42"/>
        <v>1.7743213613563569E-4</v>
      </c>
      <c r="I962" s="197">
        <f t="shared" si="43"/>
        <v>5.3163748313755921E-4</v>
      </c>
      <c r="J962" s="197">
        <f t="shared" si="44"/>
        <v>4.6128017446833702E-4</v>
      </c>
    </row>
    <row r="963" spans="1:10" x14ac:dyDescent="0.2">
      <c r="A963" s="212">
        <f>Données!A964</f>
        <v>44869</v>
      </c>
      <c r="B963" s="197">
        <f>Données!B964/Données!B963-1</f>
        <v>-5.9190914011864049E-4</v>
      </c>
      <c r="C963" s="197">
        <f>Données!C964/Données!C963-1</f>
        <v>1.0821043240689665E-3</v>
      </c>
      <c r="D963" s="197">
        <f>Données!D964/Données!D963-1</f>
        <v>7.4968461947277909E-4</v>
      </c>
      <c r="E963" s="197">
        <f>Données!E964/Données!E963-1</f>
        <v>-8.2783224690574642E-4</v>
      </c>
      <c r="F963" s="197">
        <f>Données!F964/Données!F963-1</f>
        <v>-8.2783202875913453E-4</v>
      </c>
      <c r="H963" s="197">
        <f t="shared" ref="H963:H1026" si="45">B963-E963</f>
        <v>2.3592310678710593E-4</v>
      </c>
      <c r="I963" s="197">
        <f t="shared" ref="I963:I1026" si="46">C963-F963</f>
        <v>1.909936352828101E-3</v>
      </c>
      <c r="J963" s="197">
        <f t="shared" ref="J963:J1026" si="47">D963-F963</f>
        <v>1.5775166482319136E-3</v>
      </c>
    </row>
    <row r="964" spans="1:10" x14ac:dyDescent="0.2">
      <c r="A964" s="212">
        <f>Données!A965</f>
        <v>44872</v>
      </c>
      <c r="B964" s="197">
        <f>Données!B965/Données!B964-1</f>
        <v>-1.5818681162603765E-3</v>
      </c>
      <c r="C964" s="197">
        <f>Données!C965/Données!C964-1</f>
        <v>-1.3520763513574785E-4</v>
      </c>
      <c r="D964" s="197">
        <f>Données!D965/Données!D964-1</f>
        <v>-4.2209590977482225E-4</v>
      </c>
      <c r="E964" s="197">
        <f>Données!E965/Données!E964-1</f>
        <v>-2.224362783064926E-3</v>
      </c>
      <c r="F964" s="197">
        <f>Données!F965/Données!F964-1</f>
        <v>-2.2243629799597597E-3</v>
      </c>
      <c r="H964" s="197">
        <f t="shared" si="45"/>
        <v>6.4249466680454947E-4</v>
      </c>
      <c r="I964" s="197">
        <f t="shared" si="46"/>
        <v>2.0891553448240119E-3</v>
      </c>
      <c r="J964" s="197">
        <f t="shared" si="47"/>
        <v>1.8022670701849375E-3</v>
      </c>
    </row>
    <row r="965" spans="1:10" x14ac:dyDescent="0.2">
      <c r="A965" s="212">
        <f>Données!A966</f>
        <v>44873</v>
      </c>
      <c r="B965" s="197">
        <f>Données!B966/Données!B965-1</f>
        <v>6.6932090283569057E-3</v>
      </c>
      <c r="C965" s="197">
        <f>Données!C966/Données!C965-1</f>
        <v>5.2966348817000686E-3</v>
      </c>
      <c r="D965" s="197">
        <f>Données!D966/Données!D965-1</f>
        <v>5.5732686495948425E-3</v>
      </c>
      <c r="E965" s="197">
        <f>Données!E966/Données!E965-1</f>
        <v>7.0331027199712626E-3</v>
      </c>
      <c r="F965" s="197">
        <f>Données!F966/Données!F965-1</f>
        <v>7.0331033935300269E-3</v>
      </c>
      <c r="H965" s="197">
        <f t="shared" si="45"/>
        <v>-3.398936916143569E-4</v>
      </c>
      <c r="I965" s="197">
        <f t="shared" si="46"/>
        <v>-1.7364685118299583E-3</v>
      </c>
      <c r="J965" s="197">
        <f t="shared" si="47"/>
        <v>-1.4598347439351844E-3</v>
      </c>
    </row>
    <row r="966" spans="1:10" x14ac:dyDescent="0.2">
      <c r="A966" s="212">
        <f>Données!A967</f>
        <v>44874</v>
      </c>
      <c r="B966" s="197">
        <f>Données!B967/Données!B966-1</f>
        <v>-4.2499657034480443E-3</v>
      </c>
      <c r="C966" s="197">
        <f>Données!C967/Données!C966-1</f>
        <v>-5.4069960553400076E-3</v>
      </c>
      <c r="D966" s="197">
        <f>Données!D967/Données!D966-1</f>
        <v>-5.1775554276747293E-3</v>
      </c>
      <c r="E966" s="197">
        <f>Données!E967/Données!E966-1</f>
        <v>-3.5627928037723633E-3</v>
      </c>
      <c r="F966" s="197">
        <f>Données!F967/Données!F966-1</f>
        <v>-3.5627938960962613E-3</v>
      </c>
      <c r="H966" s="197">
        <f t="shared" si="45"/>
        <v>-6.8717289967568096E-4</v>
      </c>
      <c r="I966" s="197">
        <f t="shared" si="46"/>
        <v>-1.8442021592437463E-3</v>
      </c>
      <c r="J966" s="197">
        <f t="shared" si="47"/>
        <v>-1.614761531578468E-3</v>
      </c>
    </row>
    <row r="967" spans="1:10" x14ac:dyDescent="0.2">
      <c r="A967" s="212">
        <f>Données!A968</f>
        <v>44875</v>
      </c>
      <c r="B967" s="197">
        <f>Données!B968/Données!B967-1</f>
        <v>2.7474182981122697E-2</v>
      </c>
      <c r="C967" s="197">
        <f>Données!C968/Données!C967-1</f>
        <v>2.8620054978817588E-2</v>
      </c>
      <c r="D967" s="197">
        <f>Données!D968/Données!D967-1</f>
        <v>2.8392615871990712E-2</v>
      </c>
      <c r="E967" s="197">
        <f>Données!E968/Données!E967-1</f>
        <v>2.7491803007982263E-2</v>
      </c>
      <c r="F967" s="197">
        <f>Données!F968/Données!F967-1</f>
        <v>2.7491803508412849E-2</v>
      </c>
      <c r="H967" s="197">
        <f t="shared" si="45"/>
        <v>-1.7620026859566096E-5</v>
      </c>
      <c r="I967" s="197">
        <f t="shared" si="46"/>
        <v>1.1282514704047397E-3</v>
      </c>
      <c r="J967" s="197">
        <f t="shared" si="47"/>
        <v>9.008123635778631E-4</v>
      </c>
    </row>
    <row r="968" spans="1:10" x14ac:dyDescent="0.2">
      <c r="A968" s="212">
        <f>Données!A969</f>
        <v>44876</v>
      </c>
      <c r="B968" s="197">
        <f>Données!B969/Données!B968-1</f>
        <v>2.7231412044887993E-3</v>
      </c>
      <c r="C968" s="197">
        <f>Données!C969/Données!C968-1</f>
        <v>3.6258682659056074E-3</v>
      </c>
      <c r="D968" s="197">
        <f>Données!D969/Données!D968-1</f>
        <v>3.4468493898009989E-3</v>
      </c>
      <c r="E968" s="197">
        <f>Données!E969/Données!E968-1</f>
        <v>2.5578122075915477E-3</v>
      </c>
      <c r="F968" s="197">
        <f>Données!F969/Données!F968-1</f>
        <v>2.5578120898062107E-3</v>
      </c>
      <c r="H968" s="197">
        <f t="shared" si="45"/>
        <v>1.6532899689725156E-4</v>
      </c>
      <c r="I968" s="197">
        <f t="shared" si="46"/>
        <v>1.0680561760993967E-3</v>
      </c>
      <c r="J968" s="197">
        <f t="shared" si="47"/>
        <v>8.890372999947882E-4</v>
      </c>
    </row>
    <row r="969" spans="1:10" x14ac:dyDescent="0.2">
      <c r="A969" s="212">
        <f>Données!A970</f>
        <v>44879</v>
      </c>
      <c r="B969" s="197">
        <f>Données!B970/Données!B969-1</f>
        <v>-2.8333261157638123E-3</v>
      </c>
      <c r="C969" s="197">
        <f>Données!C970/Données!C969-1</f>
        <v>-3.6936126452093987E-3</v>
      </c>
      <c r="D969" s="197">
        <f>Données!D970/Données!D969-1</f>
        <v>-3.5231339028082287E-3</v>
      </c>
      <c r="E969" s="197">
        <f>Données!E970/Données!E969-1</f>
        <v>-2.5850683918202666E-3</v>
      </c>
      <c r="F969" s="197">
        <f>Données!F970/Données!F969-1</f>
        <v>-2.5850675926711864E-3</v>
      </c>
      <c r="H969" s="197">
        <f t="shared" si="45"/>
        <v>-2.4825772394354573E-4</v>
      </c>
      <c r="I969" s="197">
        <f t="shared" si="46"/>
        <v>-1.1085450525382123E-3</v>
      </c>
      <c r="J969" s="197">
        <f t="shared" si="47"/>
        <v>-9.3806631013704234E-4</v>
      </c>
    </row>
    <row r="970" spans="1:10" x14ac:dyDescent="0.2">
      <c r="A970" s="212">
        <f>Données!A971</f>
        <v>44880</v>
      </c>
      <c r="B970" s="197">
        <f>Données!B971/Données!B970-1</f>
        <v>4.0164837802576514E-3</v>
      </c>
      <c r="C970" s="197">
        <f>Données!C971/Données!C970-1</f>
        <v>5.1716446468696997E-3</v>
      </c>
      <c r="D970" s="197">
        <f>Données!D971/Données!D970-1</f>
        <v>4.9425736784263208E-3</v>
      </c>
      <c r="E970" s="197">
        <f>Données!E971/Données!E970-1</f>
        <v>3.9384753498066249E-3</v>
      </c>
      <c r="F970" s="197">
        <f>Données!F971/Données!F970-1</f>
        <v>3.9384740590158174E-3</v>
      </c>
      <c r="H970" s="197">
        <f t="shared" si="45"/>
        <v>7.8008430451026456E-5</v>
      </c>
      <c r="I970" s="197">
        <f t="shared" si="46"/>
        <v>1.2331705878538823E-3</v>
      </c>
      <c r="J970" s="197">
        <f t="shared" si="47"/>
        <v>1.0040996194105034E-3</v>
      </c>
    </row>
    <row r="971" spans="1:10" x14ac:dyDescent="0.2">
      <c r="A971" s="212">
        <f>Données!A972</f>
        <v>44881</v>
      </c>
      <c r="B971" s="197">
        <f>Données!B972/Données!B971-1</f>
        <v>1.254814593557585E-3</v>
      </c>
      <c r="C971" s="197">
        <f>Données!C972/Données!C971-1</f>
        <v>9.4340993823283092E-4</v>
      </c>
      <c r="D971" s="197">
        <f>Données!D972/Données!D971-1</f>
        <v>1.0051055375337459E-3</v>
      </c>
      <c r="E971" s="197">
        <f>Données!E972/Données!E971-1</f>
        <v>1.5855953367642783E-3</v>
      </c>
      <c r="F971" s="197">
        <f>Données!F972/Données!F971-1</f>
        <v>1.5855966319884285E-3</v>
      </c>
      <c r="H971" s="197">
        <f t="shared" si="45"/>
        <v>-3.3078074320669337E-4</v>
      </c>
      <c r="I971" s="197">
        <f t="shared" si="46"/>
        <v>-6.4218669375559756E-4</v>
      </c>
      <c r="J971" s="197">
        <f t="shared" si="47"/>
        <v>-5.8049109445468261E-4</v>
      </c>
    </row>
    <row r="972" spans="1:10" x14ac:dyDescent="0.2">
      <c r="A972" s="212">
        <f>Données!A973</f>
        <v>44882</v>
      </c>
      <c r="B972" s="197">
        <f>Données!B973/Données!B972-1</f>
        <v>-2.4599009028490881E-3</v>
      </c>
      <c r="C972" s="197">
        <f>Données!C973/Données!C972-1</f>
        <v>-3.0386220103730821E-3</v>
      </c>
      <c r="D972" s="197">
        <f>Données!D973/Données!D972-1</f>
        <v>-2.9239372114079343E-3</v>
      </c>
      <c r="E972" s="197">
        <f>Données!E973/Données!E972-1</f>
        <v>-2.4714021806614417E-3</v>
      </c>
      <c r="F972" s="197">
        <f>Données!F973/Données!F972-1</f>
        <v>-2.4714028804053711E-3</v>
      </c>
      <c r="H972" s="197">
        <f t="shared" si="45"/>
        <v>1.150127781235355E-5</v>
      </c>
      <c r="I972" s="197">
        <f t="shared" si="46"/>
        <v>-5.6721912996771096E-4</v>
      </c>
      <c r="J972" s="197">
        <f t="shared" si="47"/>
        <v>-4.5253433100256313E-4</v>
      </c>
    </row>
    <row r="973" spans="1:10" x14ac:dyDescent="0.2">
      <c r="A973" s="212">
        <f>Données!A974</f>
        <v>44883</v>
      </c>
      <c r="B973" s="197">
        <f>Données!B974/Données!B973-1</f>
        <v>2.1870175573759365E-3</v>
      </c>
      <c r="C973" s="197">
        <f>Données!C974/Données!C973-1</f>
        <v>2.466592365767184E-3</v>
      </c>
      <c r="D973" s="197">
        <f>Données!D974/Données!D973-1</f>
        <v>2.4111634037311536E-3</v>
      </c>
      <c r="E973" s="197">
        <f>Données!E974/Données!E973-1</f>
        <v>1.8800323804344377E-3</v>
      </c>
      <c r="F973" s="197">
        <f>Données!F974/Données!F973-1</f>
        <v>1.880032622577188E-3</v>
      </c>
      <c r="H973" s="197">
        <f t="shared" si="45"/>
        <v>3.0698517694149885E-4</v>
      </c>
      <c r="I973" s="197">
        <f t="shared" si="46"/>
        <v>5.8655974318999604E-4</v>
      </c>
      <c r="J973" s="197">
        <f t="shared" si="47"/>
        <v>5.3113078115396561E-4</v>
      </c>
    </row>
    <row r="974" spans="1:10" x14ac:dyDescent="0.2">
      <c r="A974" s="212">
        <f>Données!A975</f>
        <v>44886</v>
      </c>
      <c r="B974" s="197">
        <f>Données!B975/Données!B974-1</f>
        <v>-9.359192448051834E-4</v>
      </c>
      <c r="C974" s="197">
        <f>Données!C975/Données!C974-1</f>
        <v>-1.2007503157709376E-3</v>
      </c>
      <c r="D974" s="197">
        <f>Données!D975/Données!D974-1</f>
        <v>-1.1482567363461094E-3</v>
      </c>
      <c r="E974" s="197">
        <f>Données!E975/Données!E974-1</f>
        <v>-6.9710172016668182E-4</v>
      </c>
      <c r="F974" s="197">
        <f>Données!F975/Données!F974-1</f>
        <v>-6.9710175107340344E-4</v>
      </c>
      <c r="H974" s="197">
        <f t="shared" si="45"/>
        <v>-2.3881752463850159E-4</v>
      </c>
      <c r="I974" s="197">
        <f t="shared" si="46"/>
        <v>-5.0364856469753416E-4</v>
      </c>
      <c r="J974" s="197">
        <f t="shared" si="47"/>
        <v>-4.5115498527270592E-4</v>
      </c>
    </row>
    <row r="975" spans="1:10" x14ac:dyDescent="0.2">
      <c r="A975" s="212">
        <f>Données!A976</f>
        <v>44887</v>
      </c>
      <c r="B975" s="197">
        <f>Données!B976/Données!B975-1</f>
        <v>6.180181043262456E-3</v>
      </c>
      <c r="C975" s="197">
        <f>Données!C976/Données!C975-1</f>
        <v>6.4489714947482124E-3</v>
      </c>
      <c r="D975" s="197">
        <f>Données!D976/Données!D975-1</f>
        <v>6.3956811458463214E-3</v>
      </c>
      <c r="E975" s="197">
        <f>Données!E976/Données!E975-1</f>
        <v>6.0612143973508559E-3</v>
      </c>
      <c r="F975" s="197">
        <f>Données!F976/Données!F975-1</f>
        <v>6.0612146357874597E-3</v>
      </c>
      <c r="H975" s="197">
        <f t="shared" si="45"/>
        <v>1.1896664591160011E-4</v>
      </c>
      <c r="I975" s="197">
        <f t="shared" si="46"/>
        <v>3.8775685896075274E-4</v>
      </c>
      <c r="J975" s="197">
        <f t="shared" si="47"/>
        <v>3.3446651005886174E-4</v>
      </c>
    </row>
    <row r="976" spans="1:10" x14ac:dyDescent="0.2">
      <c r="A976" s="212">
        <f>Données!A977</f>
        <v>44888</v>
      </c>
      <c r="B976" s="197">
        <f>Données!B977/Données!B976-1</f>
        <v>4.5089155176527562E-3</v>
      </c>
      <c r="C976" s="197">
        <f>Données!C977/Données!C976-1</f>
        <v>4.7667483572506608E-3</v>
      </c>
      <c r="D976" s="197">
        <f>Données!D977/Données!D976-1</f>
        <v>4.715641283171923E-3</v>
      </c>
      <c r="E976" s="197">
        <f>Données!E977/Données!E976-1</f>
        <v>4.6790214913476902E-3</v>
      </c>
      <c r="F976" s="197">
        <f>Données!F977/Données!F976-1</f>
        <v>4.6790207082914037E-3</v>
      </c>
      <c r="H976" s="197">
        <f t="shared" si="45"/>
        <v>-1.7010597369493397E-4</v>
      </c>
      <c r="I976" s="197">
        <f t="shared" si="46"/>
        <v>8.772764895925711E-5</v>
      </c>
      <c r="J976" s="197">
        <f t="shared" si="47"/>
        <v>3.6620574880519285E-5</v>
      </c>
    </row>
    <row r="977" spans="1:10" x14ac:dyDescent="0.2">
      <c r="A977" s="212">
        <f>Données!A978</f>
        <v>44889</v>
      </c>
      <c r="B977" s="197">
        <f>Données!B978/Données!B977-1</f>
        <v>4.3691885000320951E-3</v>
      </c>
      <c r="C977" s="197">
        <f>Données!C978/Données!C977-1</f>
        <v>3.7532862746720852E-3</v>
      </c>
      <c r="D977" s="197">
        <f>Données!D978/Données!D977-1</f>
        <v>3.875343719399682E-3</v>
      </c>
      <c r="E977" s="197">
        <f>Données!E978/Données!E977-1</f>
        <v>4.6514979319280947E-3</v>
      </c>
      <c r="F977" s="197">
        <f>Données!F978/Données!F977-1</f>
        <v>4.6514977604410479E-3</v>
      </c>
      <c r="H977" s="197">
        <f t="shared" si="45"/>
        <v>-2.8230943189599955E-4</v>
      </c>
      <c r="I977" s="197">
        <f t="shared" si="46"/>
        <v>-8.982114857689627E-4</v>
      </c>
      <c r="J977" s="197">
        <f t="shared" si="47"/>
        <v>-7.7615404104136587E-4</v>
      </c>
    </row>
    <row r="978" spans="1:10" x14ac:dyDescent="0.2">
      <c r="A978" s="212">
        <f>Données!A979</f>
        <v>44890</v>
      </c>
      <c r="B978" s="197">
        <f>Données!B979/Données!B978-1</f>
        <v>2.2065937890110021E-3</v>
      </c>
      <c r="C978" s="197">
        <f>Données!C979/Données!C978-1</f>
        <v>1.6581342283124023E-3</v>
      </c>
      <c r="D978" s="197">
        <f>Données!D979/Données!D978-1</f>
        <v>1.7668793635019497E-3</v>
      </c>
      <c r="E978" s="197">
        <f>Données!E979/Données!E978-1</f>
        <v>2.2904984586307187E-3</v>
      </c>
      <c r="F978" s="197">
        <f>Données!F979/Données!F978-1</f>
        <v>2.2904994203658546E-3</v>
      </c>
      <c r="H978" s="197">
        <f t="shared" si="45"/>
        <v>-8.3904669619716543E-5</v>
      </c>
      <c r="I978" s="197">
        <f t="shared" si="46"/>
        <v>-6.3236519205345232E-4</v>
      </c>
      <c r="J978" s="197">
        <f t="shared" si="47"/>
        <v>-5.2362005686390489E-4</v>
      </c>
    </row>
    <row r="979" spans="1:10" x14ac:dyDescent="0.2">
      <c r="A979" s="212">
        <f>Données!A980</f>
        <v>44893</v>
      </c>
      <c r="B979" s="197">
        <f>Données!B980/Données!B979-1</f>
        <v>-4.5195344860182729E-3</v>
      </c>
      <c r="C979" s="197">
        <f>Données!C980/Données!C979-1</f>
        <v>-4.2260329784450379E-3</v>
      </c>
      <c r="D979" s="197">
        <f>Données!D980/Données!D979-1</f>
        <v>-4.2842518427091969E-3</v>
      </c>
      <c r="E979" s="197">
        <f>Données!E980/Données!E979-1</f>
        <v>-4.4470543637179505E-3</v>
      </c>
      <c r="F979" s="197">
        <f>Données!F980/Données!F979-1</f>
        <v>-4.4470550087788441E-3</v>
      </c>
      <c r="H979" s="197">
        <f t="shared" si="45"/>
        <v>-7.2480122300322414E-5</v>
      </c>
      <c r="I979" s="197">
        <f t="shared" si="46"/>
        <v>2.2102203033380619E-4</v>
      </c>
      <c r="J979" s="197">
        <f t="shared" si="47"/>
        <v>1.6280316606964718E-4</v>
      </c>
    </row>
    <row r="980" spans="1:10" x14ac:dyDescent="0.2">
      <c r="A980" s="212">
        <f>Données!A981</f>
        <v>44894</v>
      </c>
      <c r="B980" s="197">
        <f>Données!B981/Données!B980-1</f>
        <v>8.5612441094040648E-4</v>
      </c>
      <c r="C980" s="197">
        <f>Données!C981/Données!C980-1</f>
        <v>1.4106521962815588E-3</v>
      </c>
      <c r="D980" s="197">
        <f>Données!D981/Données!D980-1</f>
        <v>1.3006821120675749E-3</v>
      </c>
      <c r="E980" s="197">
        <f>Données!E981/Données!E980-1</f>
        <v>5.824303577945944E-4</v>
      </c>
      <c r="F980" s="197">
        <f>Données!F981/Données!F980-1</f>
        <v>5.8243090490894822E-4</v>
      </c>
      <c r="H980" s="197">
        <f t="shared" si="45"/>
        <v>2.7369405314581208E-4</v>
      </c>
      <c r="I980" s="197">
        <f t="shared" si="46"/>
        <v>8.2822129137261058E-4</v>
      </c>
      <c r="J980" s="197">
        <f t="shared" si="47"/>
        <v>7.1825120715862667E-4</v>
      </c>
    </row>
    <row r="981" spans="1:10" x14ac:dyDescent="0.2">
      <c r="A981" s="212">
        <f>Données!A982</f>
        <v>44895</v>
      </c>
      <c r="B981" s="197">
        <f>Données!B982/Données!B981-1</f>
        <v>9.3186155583115937E-3</v>
      </c>
      <c r="C981" s="197">
        <f>Données!C982/Données!C981-1</f>
        <v>1.0761243467490411E-2</v>
      </c>
      <c r="D981" s="197">
        <f>Données!D982/Données!D981-1</f>
        <v>1.047527654979219E-2</v>
      </c>
      <c r="E981" s="197">
        <f>Données!E982/Données!E981-1</f>
        <v>8.8020239472117456E-3</v>
      </c>
      <c r="F981" s="197">
        <f>Données!F982/Données!F981-1</f>
        <v>8.80202412009079E-3</v>
      </c>
      <c r="H981" s="197">
        <f t="shared" si="45"/>
        <v>5.1659161109984808E-4</v>
      </c>
      <c r="I981" s="197">
        <f t="shared" si="46"/>
        <v>1.9592193473996211E-3</v>
      </c>
      <c r="J981" s="197">
        <f t="shared" si="47"/>
        <v>1.6732524297013995E-3</v>
      </c>
    </row>
    <row r="982" spans="1:10" x14ac:dyDescent="0.2">
      <c r="A982" s="212">
        <f>Données!A983</f>
        <v>44896</v>
      </c>
      <c r="B982" s="197">
        <f>Données!B983/Données!B982-1</f>
        <v>7.7482068194030251E-3</v>
      </c>
      <c r="C982" s="197">
        <f>Données!C983/Données!C982-1</f>
        <v>6.5429693565530744E-3</v>
      </c>
      <c r="D982" s="197">
        <f>Données!D983/Données!D982-1</f>
        <v>6.7816057668892427E-3</v>
      </c>
      <c r="E982" s="197">
        <f>Données!E983/Données!E982-1</f>
        <v>8.5337363363153784E-3</v>
      </c>
      <c r="F982" s="197">
        <f>Données!F983/Données!F982-1</f>
        <v>8.5337356369776796E-3</v>
      </c>
      <c r="H982" s="197">
        <f t="shared" si="45"/>
        <v>-7.8552951691235329E-4</v>
      </c>
      <c r="I982" s="197">
        <f t="shared" si="46"/>
        <v>-1.9907662804246051E-3</v>
      </c>
      <c r="J982" s="197">
        <f t="shared" si="47"/>
        <v>-1.7521298700884369E-3</v>
      </c>
    </row>
    <row r="983" spans="1:10" x14ac:dyDescent="0.2">
      <c r="A983" s="212">
        <f>Données!A984</f>
        <v>44897</v>
      </c>
      <c r="B983" s="197">
        <f>Données!B984/Données!B983-1</f>
        <v>1.8898623866878683E-3</v>
      </c>
      <c r="C983" s="197">
        <f>Données!C984/Données!C983-1</f>
        <v>1.8149657546020492E-3</v>
      </c>
      <c r="D983" s="197">
        <f>Données!D984/Données!D983-1</f>
        <v>1.8298090820154655E-3</v>
      </c>
      <c r="E983" s="197">
        <f>Données!E984/Données!E983-1</f>
        <v>2.1354269276410154E-3</v>
      </c>
      <c r="F983" s="197">
        <f>Données!F984/Données!F983-1</f>
        <v>2.1354263997144241E-3</v>
      </c>
      <c r="H983" s="197">
        <f t="shared" si="45"/>
        <v>-2.4556454095314706E-4</v>
      </c>
      <c r="I983" s="197">
        <f t="shared" si="46"/>
        <v>-3.2046064511237482E-4</v>
      </c>
      <c r="J983" s="197">
        <f t="shared" si="47"/>
        <v>-3.056173176989585E-4</v>
      </c>
    </row>
    <row r="984" spans="1:10" x14ac:dyDescent="0.2">
      <c r="A984" s="212">
        <f>Données!A985</f>
        <v>44900</v>
      </c>
      <c r="B984" s="197">
        <f>Données!B985/Données!B984-1</f>
        <v>-6.2496890965695329E-3</v>
      </c>
      <c r="C984" s="197">
        <f>Données!C985/Données!C984-1</f>
        <v>-5.994871013459635E-3</v>
      </c>
      <c r="D984" s="197">
        <f>Données!D985/Données!D984-1</f>
        <v>-6.0453762494344643E-3</v>
      </c>
      <c r="E984" s="197">
        <f>Données!E985/Données!E984-1</f>
        <v>-6.1883825318264085E-3</v>
      </c>
      <c r="F984" s="197">
        <f>Données!F985/Données!F984-1</f>
        <v>-6.1883816966218363E-3</v>
      </c>
      <c r="H984" s="197">
        <f t="shared" si="45"/>
        <v>-6.1306564743124348E-5</v>
      </c>
      <c r="I984" s="197">
        <f t="shared" si="46"/>
        <v>1.9351068316220132E-4</v>
      </c>
      <c r="J984" s="197">
        <f t="shared" si="47"/>
        <v>1.4300544718737207E-4</v>
      </c>
    </row>
    <row r="985" spans="1:10" x14ac:dyDescent="0.2">
      <c r="A985" s="212">
        <f>Données!A986</f>
        <v>44901</v>
      </c>
      <c r="B985" s="197">
        <f>Données!B986/Données!B985-1</f>
        <v>-5.5817830852022965E-4</v>
      </c>
      <c r="C985" s="197">
        <f>Données!C986/Données!C985-1</f>
        <v>-2.5960241711577847E-3</v>
      </c>
      <c r="D985" s="197">
        <f>Données!D986/Données!D985-1</f>
        <v>-2.1922041545737736E-3</v>
      </c>
      <c r="E985" s="197">
        <f>Données!E986/Données!E985-1</f>
        <v>2.6566754034518247E-4</v>
      </c>
      <c r="F985" s="197">
        <f>Données!F986/Données!F985-1</f>
        <v>2.6566689565643564E-4</v>
      </c>
      <c r="H985" s="197">
        <f t="shared" si="45"/>
        <v>-8.2384584886541212E-4</v>
      </c>
      <c r="I985" s="197">
        <f t="shared" si="46"/>
        <v>-2.8616910668142204E-3</v>
      </c>
      <c r="J985" s="197">
        <f t="shared" si="47"/>
        <v>-2.4578710502302092E-3</v>
      </c>
    </row>
    <row r="986" spans="1:10" x14ac:dyDescent="0.2">
      <c r="A986" s="212">
        <f>Données!A987</f>
        <v>44902</v>
      </c>
      <c r="B986" s="197">
        <f>Données!B987/Données!B986-1</f>
        <v>7.0546784060221412E-4</v>
      </c>
      <c r="C986" s="197">
        <f>Données!C987/Données!C986-1</f>
        <v>1.3238481921238332E-3</v>
      </c>
      <c r="D986" s="197">
        <f>Données!D987/Données!D986-1</f>
        <v>1.2011085542751321E-3</v>
      </c>
      <c r="E986" s="197">
        <f>Données!E987/Données!E986-1</f>
        <v>9.0120308236452118E-4</v>
      </c>
      <c r="F986" s="197">
        <f>Données!F987/Données!F986-1</f>
        <v>9.012035324102996E-4</v>
      </c>
      <c r="H986" s="197">
        <f t="shared" si="45"/>
        <v>-1.9573524176230706E-4</v>
      </c>
      <c r="I986" s="197">
        <f t="shared" si="46"/>
        <v>4.226446597135336E-4</v>
      </c>
      <c r="J986" s="197">
        <f t="shared" si="47"/>
        <v>2.9990502186483248E-4</v>
      </c>
    </row>
    <row r="987" spans="1:10" x14ac:dyDescent="0.2">
      <c r="A987" s="212">
        <f>Données!A988</f>
        <v>44903</v>
      </c>
      <c r="B987" s="197">
        <f>Données!B988/Données!B987-1</f>
        <v>2.3220925612332799E-4</v>
      </c>
      <c r="C987" s="197">
        <f>Données!C988/Données!C987-1</f>
        <v>1.2324896840865129E-4</v>
      </c>
      <c r="D987" s="197">
        <f>Données!D988/Données!D987-1</f>
        <v>1.4486522515677613E-4</v>
      </c>
      <c r="E987" s="197">
        <f>Données!E988/Données!E987-1</f>
        <v>1.4368467467917867E-4</v>
      </c>
      <c r="F987" s="197">
        <f>Données!F988/Données!F987-1</f>
        <v>1.4368527364538863E-4</v>
      </c>
      <c r="H987" s="197">
        <f t="shared" si="45"/>
        <v>8.852458144414932E-5</v>
      </c>
      <c r="I987" s="197">
        <f t="shared" si="46"/>
        <v>-2.043630523673734E-5</v>
      </c>
      <c r="J987" s="197">
        <f t="shared" si="47"/>
        <v>1.1799515113875003E-6</v>
      </c>
    </row>
    <row r="988" spans="1:10" x14ac:dyDescent="0.2">
      <c r="A988" s="212">
        <f>Données!A989</f>
        <v>44904</v>
      </c>
      <c r="B988" s="197">
        <f>Données!B989/Données!B988-1</f>
        <v>-2.8379896159813622E-3</v>
      </c>
      <c r="C988" s="197">
        <f>Données!C989/Données!C988-1</f>
        <v>-2.3208952564394147E-3</v>
      </c>
      <c r="D988" s="197">
        <f>Données!D989/Données!D988-1</f>
        <v>-2.4234881452446233E-3</v>
      </c>
      <c r="E988" s="197">
        <f>Données!E989/Données!E988-1</f>
        <v>-3.0859725126806126E-3</v>
      </c>
      <c r="F988" s="197">
        <f>Données!F989/Données!F988-1</f>
        <v>-3.0859727624067412E-3</v>
      </c>
      <c r="H988" s="197">
        <f t="shared" si="45"/>
        <v>2.4798289669925033E-4</v>
      </c>
      <c r="I988" s="197">
        <f t="shared" si="46"/>
        <v>7.6507750596732649E-4</v>
      </c>
      <c r="J988" s="197">
        <f t="shared" si="47"/>
        <v>6.6248461716211793E-4</v>
      </c>
    </row>
    <row r="989" spans="1:10" x14ac:dyDescent="0.2">
      <c r="A989" s="212">
        <f>Données!A990</f>
        <v>44907</v>
      </c>
      <c r="B989" s="197">
        <f>Données!B990/Données!B989-1</f>
        <v>8.4528525795768417E-5</v>
      </c>
      <c r="C989" s="197">
        <f>Données!C990/Données!C989-1</f>
        <v>6.5873699668128616E-4</v>
      </c>
      <c r="D989" s="197">
        <f>Données!D990/Données!D989-1</f>
        <v>5.4485874928156264E-4</v>
      </c>
      <c r="E989" s="197">
        <f>Données!E990/Données!E989-1</f>
        <v>-5.0640593566320113E-4</v>
      </c>
      <c r="F989" s="197">
        <f>Données!F990/Données!F989-1</f>
        <v>-5.0640653205047403E-4</v>
      </c>
      <c r="H989" s="197">
        <f t="shared" si="45"/>
        <v>5.9093446145896955E-4</v>
      </c>
      <c r="I989" s="197">
        <f t="shared" si="46"/>
        <v>1.1651435287317602E-3</v>
      </c>
      <c r="J989" s="197">
        <f t="shared" si="47"/>
        <v>1.0512652813320367E-3</v>
      </c>
    </row>
    <row r="990" spans="1:10" x14ac:dyDescent="0.2">
      <c r="A990" s="212">
        <f>Données!A991</f>
        <v>44908</v>
      </c>
      <c r="B990" s="197">
        <f>Données!B991/Données!B990-1</f>
        <v>2.9951626811617338E-3</v>
      </c>
      <c r="C990" s="197">
        <f>Données!C991/Données!C990-1</f>
        <v>3.7042862822107558E-3</v>
      </c>
      <c r="D990" s="197">
        <f>Données!D991/Données!D990-1</f>
        <v>3.5637171420623837E-3</v>
      </c>
      <c r="E990" s="197">
        <f>Données!E991/Données!E990-1</f>
        <v>3.2917523812987515E-3</v>
      </c>
      <c r="F990" s="197">
        <f>Données!F991/Données!F990-1</f>
        <v>3.2917525172784234E-3</v>
      </c>
      <c r="H990" s="197">
        <f t="shared" si="45"/>
        <v>-2.9658970013701769E-4</v>
      </c>
      <c r="I990" s="197">
        <f t="shared" si="46"/>
        <v>4.125337649323324E-4</v>
      </c>
      <c r="J990" s="197">
        <f t="shared" si="47"/>
        <v>2.7196462478396022E-4</v>
      </c>
    </row>
    <row r="991" spans="1:10" x14ac:dyDescent="0.2">
      <c r="A991" s="212">
        <f>Données!A992</f>
        <v>44909</v>
      </c>
      <c r="B991" s="197">
        <f>Données!B992/Données!B991-1</f>
        <v>-7.0974253430622358E-4</v>
      </c>
      <c r="C991" s="197">
        <f>Données!C992/Données!C991-1</f>
        <v>-1.9242263926886327E-3</v>
      </c>
      <c r="D991" s="197">
        <f>Données!D992/Données!D991-1</f>
        <v>-1.6836156184806272E-3</v>
      </c>
      <c r="E991" s="197">
        <f>Données!E992/Données!E991-1</f>
        <v>-2.1300831853077185E-4</v>
      </c>
      <c r="F991" s="197">
        <f>Données!F992/Données!F991-1</f>
        <v>-2.1300808057833631E-4</v>
      </c>
      <c r="H991" s="197">
        <f t="shared" si="45"/>
        <v>-4.9673421577545174E-4</v>
      </c>
      <c r="I991" s="197">
        <f t="shared" si="46"/>
        <v>-1.7112183121102964E-3</v>
      </c>
      <c r="J991" s="197">
        <f t="shared" si="47"/>
        <v>-1.4706075379022909E-3</v>
      </c>
    </row>
    <row r="992" spans="1:10" x14ac:dyDescent="0.2">
      <c r="A992" s="212">
        <f>Données!A993</f>
        <v>44910</v>
      </c>
      <c r="B992" s="197">
        <f>Données!B993/Données!B992-1</f>
        <v>-6.2855698899905166E-3</v>
      </c>
      <c r="C992" s="197">
        <f>Données!C993/Données!C992-1</f>
        <v>-6.6587174074971278E-3</v>
      </c>
      <c r="D992" s="197">
        <f>Données!D993/Données!D992-1</f>
        <v>-6.5847180844258446E-3</v>
      </c>
      <c r="E992" s="197">
        <f>Données!E993/Données!E992-1</f>
        <v>-5.1507223398867819E-3</v>
      </c>
      <c r="F992" s="197">
        <f>Données!F993/Données!F992-1</f>
        <v>-5.1507229384073483E-3</v>
      </c>
      <c r="H992" s="197">
        <f t="shared" si="45"/>
        <v>-1.1348475501037347E-3</v>
      </c>
      <c r="I992" s="197">
        <f t="shared" si="46"/>
        <v>-1.5079944690897795E-3</v>
      </c>
      <c r="J992" s="197">
        <f t="shared" si="47"/>
        <v>-1.4339951460184963E-3</v>
      </c>
    </row>
    <row r="993" spans="1:10" x14ac:dyDescent="0.2">
      <c r="A993" s="212">
        <f>Données!A994</f>
        <v>44911</v>
      </c>
      <c r="B993" s="197">
        <f>Données!B994/Données!B993-1</f>
        <v>-4.7389109714979227E-3</v>
      </c>
      <c r="C993" s="197">
        <f>Données!C994/Données!C993-1</f>
        <v>-5.5229248155950206E-3</v>
      </c>
      <c r="D993" s="197">
        <f>Données!D994/Données!D993-1</f>
        <v>-5.3673996166430094E-3</v>
      </c>
      <c r="E993" s="197">
        <f>Données!E994/Données!E993-1</f>
        <v>-4.5887735811011021E-3</v>
      </c>
      <c r="F993" s="197">
        <f>Données!F994/Données!F993-1</f>
        <v>-4.5887727834652559E-3</v>
      </c>
      <c r="H993" s="197">
        <f t="shared" si="45"/>
        <v>-1.5013739039682061E-4</v>
      </c>
      <c r="I993" s="197">
        <f t="shared" si="46"/>
        <v>-9.3415203212976472E-4</v>
      </c>
      <c r="J993" s="197">
        <f t="shared" si="47"/>
        <v>-7.786268331777535E-4</v>
      </c>
    </row>
    <row r="994" spans="1:10" x14ac:dyDescent="0.2">
      <c r="A994" s="212">
        <f>Données!A995</f>
        <v>44914</v>
      </c>
      <c r="B994" s="197">
        <f>Données!B995/Données!B994-1</f>
        <v>-7.0644714753950177E-3</v>
      </c>
      <c r="C994" s="197">
        <f>Données!C995/Données!C994-1</f>
        <v>-7.2334744989801525E-3</v>
      </c>
      <c r="D994" s="197">
        <f>Données!D995/Données!D994-1</f>
        <v>-7.1999280788855868E-3</v>
      </c>
      <c r="E994" s="197">
        <f>Données!E995/Données!E994-1</f>
        <v>-7.0042221573740626E-3</v>
      </c>
      <c r="F994" s="197">
        <f>Données!F995/Données!F994-1</f>
        <v>-7.0042219147903317E-3</v>
      </c>
      <c r="H994" s="197">
        <f t="shared" si="45"/>
        <v>-6.0249318020955123E-5</v>
      </c>
      <c r="I994" s="197">
        <f t="shared" si="46"/>
        <v>-2.2925258418982075E-4</v>
      </c>
      <c r="J994" s="197">
        <f t="shared" si="47"/>
        <v>-1.957061640952551E-4</v>
      </c>
    </row>
    <row r="995" spans="1:10" x14ac:dyDescent="0.2">
      <c r="A995" s="212">
        <f>Données!A996</f>
        <v>44915</v>
      </c>
      <c r="B995" s="197">
        <f>Données!B996/Données!B995-1</f>
        <v>-2.7377487134065959E-3</v>
      </c>
      <c r="C995" s="197">
        <f>Données!C996/Données!C995-1</f>
        <v>-2.5305818245376921E-3</v>
      </c>
      <c r="D995" s="197">
        <f>Données!D996/Données!D995-1</f>
        <v>-2.5717088269330279E-3</v>
      </c>
      <c r="E995" s="197">
        <f>Données!E996/Données!E995-1</f>
        <v>-3.2007442375969752E-3</v>
      </c>
      <c r="F995" s="197">
        <f>Données!F996/Données!F995-1</f>
        <v>-3.2007450280644445E-3</v>
      </c>
      <c r="H995" s="197">
        <f t="shared" si="45"/>
        <v>4.6299552419037937E-4</v>
      </c>
      <c r="I995" s="197">
        <f t="shared" si="46"/>
        <v>6.701632035267524E-4</v>
      </c>
      <c r="J995" s="197">
        <f t="shared" si="47"/>
        <v>6.2903620113141656E-4</v>
      </c>
    </row>
    <row r="996" spans="1:10" x14ac:dyDescent="0.2">
      <c r="A996" s="212">
        <f>Données!A997</f>
        <v>44916</v>
      </c>
      <c r="B996" s="197">
        <f>Données!B997/Données!B996-1</f>
        <v>5.7705509037755398E-3</v>
      </c>
      <c r="C996" s="197">
        <f>Données!C997/Données!C996-1</f>
        <v>6.4742211142427841E-3</v>
      </c>
      <c r="D996" s="197">
        <f>Données!D997/Données!D996-1</f>
        <v>6.3345495191247103E-3</v>
      </c>
      <c r="E996" s="197">
        <f>Données!E997/Données!E996-1</f>
        <v>5.1437119579869073E-3</v>
      </c>
      <c r="F996" s="197">
        <f>Données!F997/Données!F996-1</f>
        <v>5.1437125493363212E-3</v>
      </c>
      <c r="H996" s="197">
        <f t="shared" si="45"/>
        <v>6.2683894578863253E-4</v>
      </c>
      <c r="I996" s="197">
        <f t="shared" si="46"/>
        <v>1.330508564906463E-3</v>
      </c>
      <c r="J996" s="197">
        <f t="shared" si="47"/>
        <v>1.1908369697883892E-3</v>
      </c>
    </row>
    <row r="997" spans="1:10" x14ac:dyDescent="0.2">
      <c r="A997" s="212">
        <f>Données!A998</f>
        <v>44917</v>
      </c>
      <c r="B997" s="197">
        <f>Données!B998/Données!B997-1</f>
        <v>-7.1721938369285754E-3</v>
      </c>
      <c r="C997" s="197">
        <f>Données!C998/Données!C997-1</f>
        <v>-6.8861392810140032E-3</v>
      </c>
      <c r="D997" s="197">
        <f>Données!D998/Données!D997-1</f>
        <v>-6.9428865880487578E-3</v>
      </c>
      <c r="E997" s="197">
        <f>Données!E998/Données!E997-1</f>
        <v>-6.9709589584775467E-3</v>
      </c>
      <c r="F997" s="197">
        <f>Données!F998/Données!F997-1</f>
        <v>-6.9709599279073053E-3</v>
      </c>
      <c r="H997" s="197">
        <f t="shared" si="45"/>
        <v>-2.0123487845102872E-4</v>
      </c>
      <c r="I997" s="197">
        <f t="shared" si="46"/>
        <v>8.4820646893302154E-5</v>
      </c>
      <c r="J997" s="197">
        <f t="shared" si="47"/>
        <v>2.8073339858547541E-5</v>
      </c>
    </row>
    <row r="998" spans="1:10" x14ac:dyDescent="0.2">
      <c r="A998" s="212">
        <f>Données!A999</f>
        <v>44918</v>
      </c>
      <c r="B998" s="197">
        <f>Données!B999/Données!B998-1</f>
        <v>-5.4023593399865621E-4</v>
      </c>
      <c r="C998" s="197">
        <f>Données!C999/Données!C998-1</f>
        <v>3.0800607618841624E-4</v>
      </c>
      <c r="D998" s="197">
        <f>Données!D999/Données!D998-1</f>
        <v>1.3977142837728884E-4</v>
      </c>
      <c r="E998" s="197">
        <f>Données!E999/Données!E998-1</f>
        <v>-1.0540822763510649E-3</v>
      </c>
      <c r="F998" s="197">
        <f>Données!F999/Données!F998-1</f>
        <v>-1.0540815628351519E-3</v>
      </c>
      <c r="H998" s="197">
        <f t="shared" si="45"/>
        <v>5.1384634235240867E-4</v>
      </c>
      <c r="I998" s="197">
        <f t="shared" si="46"/>
        <v>1.3620876390235681E-3</v>
      </c>
      <c r="J998" s="197">
        <f t="shared" si="47"/>
        <v>1.1938529912124407E-3</v>
      </c>
    </row>
    <row r="999" spans="1:10" x14ac:dyDescent="0.2">
      <c r="A999" s="212">
        <f>Données!A1000</f>
        <v>44923</v>
      </c>
      <c r="B999" s="197">
        <f>Données!B1000/Données!B999-1</f>
        <v>-1.0119738040759718E-2</v>
      </c>
      <c r="C999" s="197">
        <f>Données!C1000/Données!C999-1</f>
        <v>-1.1118439453431828E-2</v>
      </c>
      <c r="D999" s="197">
        <f>Données!D1000/Données!D999-1</f>
        <v>-1.0920499233195158E-2</v>
      </c>
      <c r="E999" s="197">
        <f>Données!E1000/Données!E999-1</f>
        <v>-1.0291225041896723E-2</v>
      </c>
      <c r="F999" s="197">
        <f>Données!F1000/Données!F999-1</f>
        <v>-1.0291224763799178E-2</v>
      </c>
      <c r="H999" s="197">
        <f t="shared" si="45"/>
        <v>1.714870011370051E-4</v>
      </c>
      <c r="I999" s="197">
        <f t="shared" si="46"/>
        <v>-8.2721468963264932E-4</v>
      </c>
      <c r="J999" s="197">
        <f t="shared" si="47"/>
        <v>-6.2927446939597953E-4</v>
      </c>
    </row>
    <row r="1000" spans="1:10" x14ac:dyDescent="0.2">
      <c r="A1000" s="212">
        <f>Données!A1001</f>
        <v>44924</v>
      </c>
      <c r="B1000" s="197">
        <f>Données!B1001/Données!B1000-1</f>
        <v>2.2422849690670876E-3</v>
      </c>
      <c r="C1000" s="197">
        <f>Données!C1001/Données!C1000-1</f>
        <v>2.532489692062212E-3</v>
      </c>
      <c r="D1000" s="197">
        <f>Données!D1001/Données!D1000-1</f>
        <v>2.4749255406097959E-3</v>
      </c>
      <c r="E1000" s="197">
        <f>Données!E1001/Données!E1000-1</f>
        <v>1.9094422914298637E-3</v>
      </c>
      <c r="F1000" s="197">
        <f>Données!F1001/Données!F1000-1</f>
        <v>1.90944266408688E-3</v>
      </c>
      <c r="H1000" s="197">
        <f t="shared" si="45"/>
        <v>3.3284267763722397E-4</v>
      </c>
      <c r="I1000" s="197">
        <f t="shared" si="46"/>
        <v>6.2304702797533196E-4</v>
      </c>
      <c r="J1000" s="197">
        <f t="shared" si="47"/>
        <v>5.6548287652291584E-4</v>
      </c>
    </row>
    <row r="1001" spans="1:10" x14ac:dyDescent="0.2">
      <c r="A1001" s="212">
        <f>Données!A1002</f>
        <v>44925</v>
      </c>
      <c r="B1001" s="197">
        <f>Données!B1002/Données!B1001-1</f>
        <v>-3.7770915401141858E-3</v>
      </c>
      <c r="C1001" s="197">
        <f>Données!C1002/Données!C1001-1</f>
        <v>-3.9391194978816158E-3</v>
      </c>
      <c r="D1001" s="197">
        <f>Données!D1002/Données!D1001-1</f>
        <v>-3.9069870146039021E-3</v>
      </c>
      <c r="E1001" s="197">
        <f>Données!E1002/Données!E1001-1</f>
        <v>-3.5114103048974332E-3</v>
      </c>
      <c r="F1001" s="197">
        <f>Données!F1002/Données!F1001-1</f>
        <v>-3.5114112363774375E-3</v>
      </c>
      <c r="H1001" s="197">
        <f t="shared" si="45"/>
        <v>-2.6568123521675258E-4</v>
      </c>
      <c r="I1001" s="197">
        <f t="shared" si="46"/>
        <v>-4.2770826150417829E-4</v>
      </c>
      <c r="J1001" s="197">
        <f t="shared" si="47"/>
        <v>-3.9557577822646461E-4</v>
      </c>
    </row>
    <row r="1002" spans="1:10" x14ac:dyDescent="0.2">
      <c r="A1002" s="212">
        <f>Données!A1003</f>
        <v>44929</v>
      </c>
      <c r="B1002" s="197">
        <f>Données!B1003/Données!B1002-1</f>
        <v>5.7723121713657566E-3</v>
      </c>
      <c r="C1002" s="197">
        <f>Données!C1003/Données!C1002-1</f>
        <v>6.6508109791658665E-3</v>
      </c>
      <c r="D1002" s="197">
        <f>Données!D1003/Données!D1002-1</f>
        <v>6.476570974987883E-3</v>
      </c>
      <c r="E1002" s="197">
        <f>Données!E1003/Données!E1002-1</f>
        <v>5.5943640454194643E-3</v>
      </c>
      <c r="F1002" s="197">
        <f>Données!F1003/Données!F1002-1</f>
        <v>5.5943648042666716E-3</v>
      </c>
      <c r="H1002" s="197">
        <f t="shared" si="45"/>
        <v>1.7794812594629228E-4</v>
      </c>
      <c r="I1002" s="197">
        <f t="shared" si="46"/>
        <v>1.0564461748991949E-3</v>
      </c>
      <c r="J1002" s="197">
        <f t="shared" si="47"/>
        <v>8.8220617072121144E-4</v>
      </c>
    </row>
    <row r="1003" spans="1:10" x14ac:dyDescent="0.2">
      <c r="A1003" s="212">
        <f>Données!A1004</f>
        <v>44930</v>
      </c>
      <c r="B1003" s="197">
        <f>Données!B1004/Données!B1003-1</f>
        <v>3.0650878475877441E-3</v>
      </c>
      <c r="C1003" s="197">
        <f>Données!C1004/Données!C1003-1</f>
        <v>3.210344051347791E-3</v>
      </c>
      <c r="D1003" s="197">
        <f>Données!D1004/Données!D1003-1</f>
        <v>3.181554199965575E-3</v>
      </c>
      <c r="E1003" s="197">
        <f>Données!E1004/Données!E1003-1</f>
        <v>3.1791309531312706E-3</v>
      </c>
      <c r="F1003" s="197">
        <f>Données!F1004/Données!F1003-1</f>
        <v>3.1791304926760411E-3</v>
      </c>
      <c r="H1003" s="197">
        <f t="shared" si="45"/>
        <v>-1.1404310554352648E-4</v>
      </c>
      <c r="I1003" s="197">
        <f t="shared" si="46"/>
        <v>3.1213558671749908E-5</v>
      </c>
      <c r="J1003" s="197">
        <f t="shared" si="47"/>
        <v>2.423707289533894E-6</v>
      </c>
    </row>
    <row r="1004" spans="1:10" x14ac:dyDescent="0.2">
      <c r="A1004" s="212">
        <f>Données!A1005</f>
        <v>44931</v>
      </c>
      <c r="B1004" s="197">
        <f>Données!B1005/Données!B1004-1</f>
        <v>2.4114320168640013E-3</v>
      </c>
      <c r="C1004" s="197">
        <f>Données!C1005/Données!C1004-1</f>
        <v>1.9977908169932501E-3</v>
      </c>
      <c r="D1004" s="197">
        <f>Données!D1005/Données!D1004-1</f>
        <v>2.0797643618566397E-3</v>
      </c>
      <c r="E1004" s="197">
        <f>Données!E1005/Données!E1004-1</f>
        <v>2.4851503961607069E-3</v>
      </c>
      <c r="F1004" s="197">
        <f>Données!F1005/Données!F1004-1</f>
        <v>2.4851512609598281E-3</v>
      </c>
      <c r="H1004" s="197">
        <f t="shared" si="45"/>
        <v>-7.371837929670555E-5</v>
      </c>
      <c r="I1004" s="197">
        <f t="shared" si="46"/>
        <v>-4.8736044396657796E-4</v>
      </c>
      <c r="J1004" s="197">
        <f t="shared" si="47"/>
        <v>-4.0538689910318837E-4</v>
      </c>
    </row>
    <row r="1005" spans="1:10" x14ac:dyDescent="0.2">
      <c r="A1005" s="212">
        <f>Données!A1006</f>
        <v>44932</v>
      </c>
      <c r="B1005" s="197">
        <f>Données!B1006/Données!B1005-1</f>
        <v>8.909212432888225E-3</v>
      </c>
      <c r="C1005" s="197">
        <f>Données!C1006/Données!C1005-1</f>
        <v>1.0422398429823065E-2</v>
      </c>
      <c r="D1005" s="197">
        <f>Données!D1006/Données!D1005-1</f>
        <v>1.0122421513099056E-2</v>
      </c>
      <c r="E1005" s="197">
        <f>Données!E1006/Données!E1005-1</f>
        <v>8.5000001496178257E-3</v>
      </c>
      <c r="F1005" s="197">
        <f>Données!F1006/Données!F1005-1</f>
        <v>8.4999998379395869E-3</v>
      </c>
      <c r="H1005" s="197">
        <f t="shared" si="45"/>
        <v>4.0921228327039927E-4</v>
      </c>
      <c r="I1005" s="197">
        <f t="shared" si="46"/>
        <v>1.9223985918834785E-3</v>
      </c>
      <c r="J1005" s="197">
        <f t="shared" si="47"/>
        <v>1.6224216751594689E-3</v>
      </c>
    </row>
    <row r="1006" spans="1:10" x14ac:dyDescent="0.2">
      <c r="A1006" s="212">
        <f>Données!A1007</f>
        <v>44935</v>
      </c>
      <c r="B1006" s="197">
        <f>Données!B1007/Données!B1006-1</f>
        <v>-1.7992906141139908E-4</v>
      </c>
      <c r="C1006" s="197">
        <f>Données!C1007/Données!C1006-1</f>
        <v>3.6470131694321672E-4</v>
      </c>
      <c r="D1006" s="197">
        <f>Données!D1007/Données!D1006-1</f>
        <v>2.5686249804302008E-4</v>
      </c>
      <c r="E1006" s="197">
        <f>Données!E1007/Données!E1006-1</f>
        <v>-1.7264117691628833E-4</v>
      </c>
      <c r="F1006" s="197">
        <f>Données!F1007/Données!F1006-1</f>
        <v>-1.726414293923284E-4</v>
      </c>
      <c r="H1006" s="197">
        <f t="shared" si="45"/>
        <v>-7.2878844951107524E-6</v>
      </c>
      <c r="I1006" s="197">
        <f t="shared" si="46"/>
        <v>5.3734274633554513E-4</v>
      </c>
      <c r="J1006" s="197">
        <f t="shared" si="47"/>
        <v>4.2950392743534849E-4</v>
      </c>
    </row>
    <row r="1007" spans="1:10" x14ac:dyDescent="0.2">
      <c r="A1007" s="212">
        <f>Données!A1008</f>
        <v>44936</v>
      </c>
      <c r="B1007" s="197">
        <f>Données!B1008/Données!B1007-1</f>
        <v>2.0003014428269239E-3</v>
      </c>
      <c r="C1007" s="197">
        <f>Données!C1008/Données!C1007-1</f>
        <v>1.4479326696728023E-3</v>
      </c>
      <c r="D1007" s="197">
        <f>Données!D1008/Données!D1007-1</f>
        <v>1.5572554812615103E-3</v>
      </c>
      <c r="E1007" s="197">
        <f>Données!E1008/Données!E1007-1</f>
        <v>1.5727728901309135E-3</v>
      </c>
      <c r="F1007" s="197">
        <f>Données!F1008/Données!F1007-1</f>
        <v>1.5727732931851701E-3</v>
      </c>
      <c r="H1007" s="197">
        <f t="shared" si="45"/>
        <v>4.2752855269601042E-4</v>
      </c>
      <c r="I1007" s="197">
        <f t="shared" si="46"/>
        <v>-1.248406235123678E-4</v>
      </c>
      <c r="J1007" s="197">
        <f t="shared" si="47"/>
        <v>-1.5517811923659863E-5</v>
      </c>
    </row>
    <row r="1008" spans="1:10" x14ac:dyDescent="0.2">
      <c r="A1008" s="212">
        <f>Données!A1009</f>
        <v>44937</v>
      </c>
      <c r="B1008" s="197">
        <f>Données!B1009/Données!B1008-1</f>
        <v>7.3786317026536263E-3</v>
      </c>
      <c r="C1008" s="197">
        <f>Données!C1009/Données!C1008-1</f>
        <v>7.8919609714844796E-3</v>
      </c>
      <c r="D1008" s="197">
        <f>Données!D1009/Données!D1008-1</f>
        <v>7.790319434409998E-3</v>
      </c>
      <c r="E1008" s="197">
        <f>Données!E1009/Données!E1008-1</f>
        <v>7.3727540073735831E-3</v>
      </c>
      <c r="F1008" s="197">
        <f>Données!F1009/Données!F1008-1</f>
        <v>7.3727538435439666E-3</v>
      </c>
      <c r="H1008" s="197">
        <f t="shared" si="45"/>
        <v>5.8776952800432269E-6</v>
      </c>
      <c r="I1008" s="197">
        <f t="shared" si="46"/>
        <v>5.1920712794051305E-4</v>
      </c>
      <c r="J1008" s="197">
        <f t="shared" si="47"/>
        <v>4.175655908660314E-4</v>
      </c>
    </row>
    <row r="1009" spans="1:10" x14ac:dyDescent="0.2">
      <c r="A1009" s="212">
        <f>Données!A1010</f>
        <v>44938</v>
      </c>
      <c r="B1009" s="197">
        <f>Données!B1010/Données!B1009-1</f>
        <v>7.4668952794261223E-3</v>
      </c>
      <c r="C1009" s="197">
        <f>Données!C1010/Données!C1009-1</f>
        <v>6.5336190805054262E-3</v>
      </c>
      <c r="D1009" s="197">
        <f>Données!D1010/Données!D1009-1</f>
        <v>6.7183371078736176E-3</v>
      </c>
      <c r="E1009" s="197">
        <f>Données!E1010/Données!E1009-1</f>
        <v>8.1013652044306106E-3</v>
      </c>
      <c r="F1009" s="197">
        <f>Données!F1010/Données!F1009-1</f>
        <v>8.1013650675620941E-3</v>
      </c>
      <c r="H1009" s="197">
        <f t="shared" si="45"/>
        <v>-6.3446992500448829E-4</v>
      </c>
      <c r="I1009" s="197">
        <f t="shared" si="46"/>
        <v>-1.5677459870566679E-3</v>
      </c>
      <c r="J1009" s="197">
        <f t="shared" si="47"/>
        <v>-1.3830279596884765E-3</v>
      </c>
    </row>
    <row r="1010" spans="1:10" x14ac:dyDescent="0.2">
      <c r="A1010" s="212">
        <f>Données!A1011</f>
        <v>44939</v>
      </c>
      <c r="B1010" s="197">
        <f>Données!B1011/Données!B1010-1</f>
        <v>3.775760003171813E-3</v>
      </c>
      <c r="C1010" s="197">
        <f>Données!C1011/Données!C1010-1</f>
        <v>4.4445690047520969E-3</v>
      </c>
      <c r="D1010" s="197">
        <f>Données!D1011/Données!D1010-1</f>
        <v>4.3120967135290567E-3</v>
      </c>
      <c r="E1010" s="197">
        <f>Données!E1011/Données!E1010-1</f>
        <v>3.2987930483800998E-3</v>
      </c>
      <c r="F1010" s="197">
        <f>Données!F1011/Données!F1010-1</f>
        <v>3.2987924877150299E-3</v>
      </c>
      <c r="H1010" s="197">
        <f t="shared" si="45"/>
        <v>4.7696695479171325E-4</v>
      </c>
      <c r="I1010" s="197">
        <f t="shared" si="46"/>
        <v>1.1457765170370671E-3</v>
      </c>
      <c r="J1010" s="197">
        <f t="shared" si="47"/>
        <v>1.0133042258140268E-3</v>
      </c>
    </row>
    <row r="1011" spans="1:10" x14ac:dyDescent="0.2">
      <c r="A1011" s="212">
        <f>Données!A1012</f>
        <v>44942</v>
      </c>
      <c r="B1011" s="197">
        <f>Données!B1012/Données!B1011-1</f>
        <v>5.423600561527131E-4</v>
      </c>
      <c r="C1011" s="197">
        <f>Données!C1012/Données!C1011-1</f>
        <v>4.0112485376142537E-4</v>
      </c>
      <c r="D1011" s="197">
        <f>Données!D1012/Données!D1011-1</f>
        <v>4.2908479846914815E-4</v>
      </c>
      <c r="E1011" s="197">
        <f>Données!E1012/Données!E1011-1</f>
        <v>7.1787505582676658E-4</v>
      </c>
      <c r="F1011" s="197">
        <f>Données!F1012/Données!F1011-1</f>
        <v>7.1787548338053675E-4</v>
      </c>
      <c r="H1011" s="197">
        <f t="shared" si="45"/>
        <v>-1.7551499967405348E-4</v>
      </c>
      <c r="I1011" s="197">
        <f t="shared" si="46"/>
        <v>-3.1675062961911138E-4</v>
      </c>
      <c r="J1011" s="197">
        <f t="shared" si="47"/>
        <v>-2.887906849113886E-4</v>
      </c>
    </row>
    <row r="1012" spans="1:10" x14ac:dyDescent="0.2">
      <c r="A1012" s="212">
        <f>Données!A1013</f>
        <v>44943</v>
      </c>
      <c r="B1012" s="197">
        <f>Données!B1013/Données!B1012-1</f>
        <v>9.9999250697324626E-4</v>
      </c>
      <c r="C1012" s="197">
        <f>Données!C1013/Données!C1012-1</f>
        <v>4.9561016127919189E-4</v>
      </c>
      <c r="D1012" s="197">
        <f>Données!D1013/Données!D1012-1</f>
        <v>5.9547199187504063E-4</v>
      </c>
      <c r="E1012" s="197">
        <f>Données!E1013/Données!E1012-1</f>
        <v>1.0299001397826579E-3</v>
      </c>
      <c r="F1012" s="197">
        <f>Données!F1013/Données!F1012-1</f>
        <v>1.0299004213321084E-3</v>
      </c>
      <c r="H1012" s="197">
        <f t="shared" si="45"/>
        <v>-2.9907632809411666E-5</v>
      </c>
      <c r="I1012" s="197">
        <f t="shared" si="46"/>
        <v>-5.3429026005291647E-4</v>
      </c>
      <c r="J1012" s="197">
        <f t="shared" si="47"/>
        <v>-4.3442842945706772E-4</v>
      </c>
    </row>
    <row r="1013" spans="1:10" x14ac:dyDescent="0.2">
      <c r="A1013" s="212">
        <f>Données!A1014</f>
        <v>44944</v>
      </c>
      <c r="B1013" s="197">
        <f>Données!B1014/Données!B1013-1</f>
        <v>2.320091878947883E-3</v>
      </c>
      <c r="C1013" s="197">
        <f>Données!C1014/Données!C1013-1</f>
        <v>2.4017406559571075E-3</v>
      </c>
      <c r="D1013" s="197">
        <f>Données!D1014/Données!D1013-1</f>
        <v>2.3855685533411553E-3</v>
      </c>
      <c r="E1013" s="197">
        <f>Données!E1014/Données!E1013-1</f>
        <v>3.20985747933622E-3</v>
      </c>
      <c r="F1013" s="197">
        <f>Données!F1014/Données!F1013-1</f>
        <v>3.2098576734573836E-3</v>
      </c>
      <c r="H1013" s="197">
        <f t="shared" si="45"/>
        <v>-8.8976560038833696E-4</v>
      </c>
      <c r="I1013" s="197">
        <f t="shared" si="46"/>
        <v>-8.0811701750027609E-4</v>
      </c>
      <c r="J1013" s="197">
        <f t="shared" si="47"/>
        <v>-8.2428912011622835E-4</v>
      </c>
    </row>
    <row r="1014" spans="1:10" x14ac:dyDescent="0.2">
      <c r="A1014" s="212">
        <f>Données!A1015</f>
        <v>44945</v>
      </c>
      <c r="B1014" s="197">
        <f>Données!B1015/Données!B1014-1</f>
        <v>-2.7243521672115634E-3</v>
      </c>
      <c r="C1014" s="197">
        <f>Données!C1015/Données!C1014-1</f>
        <v>-2.81988050466353E-3</v>
      </c>
      <c r="D1014" s="197">
        <f>Données!D1015/Données!D1014-1</f>
        <v>-2.8009606613869087E-3</v>
      </c>
      <c r="E1014" s="197">
        <f>Données!E1015/Données!E1014-1</f>
        <v>-2.7045544136975463E-3</v>
      </c>
      <c r="F1014" s="197">
        <f>Données!F1015/Données!F1014-1</f>
        <v>-2.704554498546119E-3</v>
      </c>
      <c r="H1014" s="197">
        <f t="shared" si="45"/>
        <v>-1.9797753514017025E-5</v>
      </c>
      <c r="I1014" s="197">
        <f t="shared" si="46"/>
        <v>-1.1532600611741106E-4</v>
      </c>
      <c r="J1014" s="197">
        <f t="shared" si="47"/>
        <v>-9.6406162840789733E-5</v>
      </c>
    </row>
    <row r="1015" spans="1:10" x14ac:dyDescent="0.2">
      <c r="A1015" s="212">
        <f>Données!A1016</f>
        <v>44946</v>
      </c>
      <c r="B1015" s="197">
        <f>Données!B1016/Données!B1015-1</f>
        <v>6.2662309065797395E-4</v>
      </c>
      <c r="C1015" s="197">
        <f>Données!C1016/Données!C1015-1</f>
        <v>1.7425160240347459E-3</v>
      </c>
      <c r="D1015" s="197">
        <f>Données!D1016/Données!D1015-1</f>
        <v>1.5214911263423669E-3</v>
      </c>
      <c r="E1015" s="197">
        <f>Données!E1016/Données!E1015-1</f>
        <v>-4.4315575004438834E-4</v>
      </c>
      <c r="F1015" s="197">
        <f>Données!F1016/Données!F1015-1</f>
        <v>-4.4315585302712179E-4</v>
      </c>
      <c r="H1015" s="197">
        <f t="shared" si="45"/>
        <v>1.0697788407023623E-3</v>
      </c>
      <c r="I1015" s="197">
        <f t="shared" si="46"/>
        <v>2.1856718770618677E-3</v>
      </c>
      <c r="J1015" s="197">
        <f t="shared" si="47"/>
        <v>1.9646469793694887E-3</v>
      </c>
    </row>
    <row r="1016" spans="1:10" x14ac:dyDescent="0.2">
      <c r="A1016" s="212">
        <f>Données!A1017</f>
        <v>44949</v>
      </c>
      <c r="B1016" s="197">
        <f>Données!B1017/Données!B1016-1</f>
        <v>1.8298653096198159E-3</v>
      </c>
      <c r="C1016" s="197">
        <f>Données!C1017/Données!C1016-1</f>
        <v>2.2709696625622389E-3</v>
      </c>
      <c r="D1016" s="197">
        <f>Données!D1017/Données!D1016-1</f>
        <v>2.183677378853055E-3</v>
      </c>
      <c r="E1016" s="197">
        <f>Données!E1017/Données!E1016-1</f>
        <v>9.9927196190452428E-4</v>
      </c>
      <c r="F1016" s="197">
        <f>Données!F1017/Données!F1016-1</f>
        <v>9.9927125025067731E-4</v>
      </c>
      <c r="H1016" s="197">
        <f t="shared" si="45"/>
        <v>8.3059334771529159E-4</v>
      </c>
      <c r="I1016" s="197">
        <f t="shared" si="46"/>
        <v>1.2716984123115616E-3</v>
      </c>
      <c r="J1016" s="197">
        <f t="shared" si="47"/>
        <v>1.1844061286023777E-3</v>
      </c>
    </row>
    <row r="1017" spans="1:10" x14ac:dyDescent="0.2">
      <c r="A1017" s="212">
        <f>Données!A1018</f>
        <v>44950</v>
      </c>
      <c r="B1017" s="197">
        <f>Données!B1018/Données!B1017-1</f>
        <v>7.8124597264084272E-4</v>
      </c>
      <c r="C1017" s="197">
        <f>Données!C1018/Données!C1017-1</f>
        <v>6.7670669875963263E-4</v>
      </c>
      <c r="D1017" s="197">
        <f>Données!D1018/Données!D1017-1</f>
        <v>6.9738756565596027E-4</v>
      </c>
      <c r="E1017" s="197">
        <f>Données!E1018/Données!E1017-1</f>
        <v>1.0040918556275535E-3</v>
      </c>
      <c r="F1017" s="197">
        <f>Données!F1018/Données!F1017-1</f>
        <v>1.0040921590284135E-3</v>
      </c>
      <c r="H1017" s="197">
        <f t="shared" si="45"/>
        <v>-2.2284588298671082E-4</v>
      </c>
      <c r="I1017" s="197">
        <f t="shared" si="46"/>
        <v>-3.273854602687809E-4</v>
      </c>
      <c r="J1017" s="197">
        <f t="shared" si="47"/>
        <v>-3.0670459337245326E-4</v>
      </c>
    </row>
    <row r="1018" spans="1:10" x14ac:dyDescent="0.2">
      <c r="A1018" s="212">
        <f>Données!A1019</f>
        <v>44951</v>
      </c>
      <c r="B1018" s="197">
        <f>Données!B1019/Données!B1018-1</f>
        <v>2.2794167935713538E-3</v>
      </c>
      <c r="C1018" s="197">
        <f>Données!C1019/Données!C1018-1</f>
        <v>1.7759843890330362E-3</v>
      </c>
      <c r="D1018" s="197">
        <f>Données!D1019/Données!D1018-1</f>
        <v>1.8755830866983292E-3</v>
      </c>
      <c r="E1018" s="197">
        <f>Données!E1019/Données!E1018-1</f>
        <v>2.4787841876001693E-3</v>
      </c>
      <c r="F1018" s="197">
        <f>Données!F1019/Données!F1018-1</f>
        <v>2.4787844596814157E-3</v>
      </c>
      <c r="H1018" s="197">
        <f t="shared" si="45"/>
        <v>-1.9936739402881543E-4</v>
      </c>
      <c r="I1018" s="197">
        <f t="shared" si="46"/>
        <v>-7.0280007064837946E-4</v>
      </c>
      <c r="J1018" s="197">
        <f t="shared" si="47"/>
        <v>-6.0320137298308651E-4</v>
      </c>
    </row>
    <row r="1019" spans="1:10" x14ac:dyDescent="0.2">
      <c r="A1019" s="212">
        <f>Données!A1020</f>
        <v>44952</v>
      </c>
      <c r="B1019" s="197">
        <f>Données!B1020/Données!B1019-1</f>
        <v>1.1836125023887423E-3</v>
      </c>
      <c r="C1019" s="197">
        <f>Données!C1020/Données!C1019-1</f>
        <v>1.4104196622957144E-3</v>
      </c>
      <c r="D1019" s="197">
        <f>Données!D1020/Données!D1019-1</f>
        <v>1.3655297939902944E-3</v>
      </c>
      <c r="E1019" s="197">
        <f>Données!E1020/Données!E1019-1</f>
        <v>6.8881911764018255E-4</v>
      </c>
      <c r="F1019" s="197">
        <f>Données!F1020/Données!F1019-1</f>
        <v>6.8881867588488355E-4</v>
      </c>
      <c r="H1019" s="197">
        <f t="shared" si="45"/>
        <v>4.9479338474855972E-4</v>
      </c>
      <c r="I1019" s="197">
        <f t="shared" si="46"/>
        <v>7.2160098641083081E-4</v>
      </c>
      <c r="J1019" s="197">
        <f t="shared" si="47"/>
        <v>6.7671111810541085E-4</v>
      </c>
    </row>
    <row r="1020" spans="1:10" x14ac:dyDescent="0.2">
      <c r="A1020" s="212">
        <f>Données!A1021</f>
        <v>44953</v>
      </c>
      <c r="B1020" s="197">
        <f>Données!B1021/Données!B1020-1</f>
        <v>-1.3155657905867812E-3</v>
      </c>
      <c r="C1020" s="197">
        <f>Données!C1021/Données!C1020-1</f>
        <v>-1.3173538920021599E-3</v>
      </c>
      <c r="D1020" s="197">
        <f>Données!D1021/Données!D1020-1</f>
        <v>-1.3169997040707315E-3</v>
      </c>
      <c r="E1020" s="197">
        <f>Données!E1021/Données!E1020-1</f>
        <v>-1.4518641784831976E-3</v>
      </c>
      <c r="F1020" s="197">
        <f>Données!F1021/Données!F1020-1</f>
        <v>-1.4518637046531113E-3</v>
      </c>
      <c r="H1020" s="197">
        <f t="shared" si="45"/>
        <v>1.3629838789641635E-4</v>
      </c>
      <c r="I1020" s="197">
        <f t="shared" si="46"/>
        <v>1.3450981265095141E-4</v>
      </c>
      <c r="J1020" s="197">
        <f t="shared" si="47"/>
        <v>1.3486400058237979E-4</v>
      </c>
    </row>
    <row r="1021" spans="1:10" x14ac:dyDescent="0.2">
      <c r="A1021" s="212">
        <f>Données!A1022</f>
        <v>44956</v>
      </c>
      <c r="B1021" s="197">
        <f>Données!B1022/Données!B1021-1</f>
        <v>-4.0708658550826504E-3</v>
      </c>
      <c r="C1021" s="197">
        <f>Données!C1022/Données!C1021-1</f>
        <v>-4.1906067621069187E-3</v>
      </c>
      <c r="D1021" s="197">
        <f>Données!D1022/Données!D1021-1</f>
        <v>-4.1669112938778063E-3</v>
      </c>
      <c r="E1021" s="197">
        <f>Données!E1022/Données!E1021-1</f>
        <v>-3.696127111271208E-3</v>
      </c>
      <c r="F1021" s="197">
        <f>Données!F1022/Données!F1021-1</f>
        <v>-3.696127245210179E-3</v>
      </c>
      <c r="H1021" s="197">
        <f t="shared" si="45"/>
        <v>-3.7473874381144245E-4</v>
      </c>
      <c r="I1021" s="197">
        <f t="shared" si="46"/>
        <v>-4.9447951689673975E-4</v>
      </c>
      <c r="J1021" s="197">
        <f t="shared" si="47"/>
        <v>-4.7078404866762735E-4</v>
      </c>
    </row>
    <row r="1022" spans="1:10" x14ac:dyDescent="0.2">
      <c r="A1022" s="212">
        <f>Données!A1023</f>
        <v>44957</v>
      </c>
      <c r="B1022" s="197">
        <f>Données!B1023/Données!B1022-1</f>
        <v>3.9087972066980115E-3</v>
      </c>
      <c r="C1022" s="197">
        <f>Données!C1023/Données!C1022-1</f>
        <v>4.4114712017386815E-3</v>
      </c>
      <c r="D1022" s="197">
        <f>Données!D1023/Données!D1022-1</f>
        <v>4.3119895043246537E-3</v>
      </c>
      <c r="E1022" s="197">
        <f>Données!E1023/Données!E1022-1</f>
        <v>3.778245705772898E-3</v>
      </c>
      <c r="F1022" s="197">
        <f>Données!F1023/Données!F1022-1</f>
        <v>3.7782457244737166E-3</v>
      </c>
      <c r="H1022" s="197">
        <f t="shared" si="45"/>
        <v>1.3055150092511347E-4</v>
      </c>
      <c r="I1022" s="197">
        <f t="shared" si="46"/>
        <v>6.3322547726496481E-4</v>
      </c>
      <c r="J1022" s="197">
        <f t="shared" si="47"/>
        <v>5.3374377985093702E-4</v>
      </c>
    </row>
    <row r="1023" spans="1:10" x14ac:dyDescent="0.2">
      <c r="A1023" s="212">
        <f>Données!A1024</f>
        <v>44958</v>
      </c>
      <c r="B1023" s="197">
        <f>Données!B1024/Données!B1023-1</f>
        <v>5.548477622852932E-3</v>
      </c>
      <c r="C1023" s="197">
        <f>Données!C1024/Données!C1023-1</f>
        <v>6.0604959558090421E-3</v>
      </c>
      <c r="D1023" s="197">
        <f>Données!D1024/Données!D1023-1</f>
        <v>5.9592072913716709E-3</v>
      </c>
      <c r="E1023" s="197">
        <f>Données!E1024/Données!E1023-1</f>
        <v>5.6880005851116522E-3</v>
      </c>
      <c r="F1023" s="197">
        <f>Données!F1024/Données!F1023-1</f>
        <v>5.6879997135135252E-3</v>
      </c>
      <c r="H1023" s="197">
        <f t="shared" si="45"/>
        <v>-1.3952296225872018E-4</v>
      </c>
      <c r="I1023" s="197">
        <f t="shared" si="46"/>
        <v>3.7249624229551692E-4</v>
      </c>
      <c r="J1023" s="197">
        <f t="shared" si="47"/>
        <v>2.7120757785814575E-4</v>
      </c>
    </row>
    <row r="1024" spans="1:10" x14ac:dyDescent="0.2">
      <c r="A1024" s="212">
        <f>Données!A1025</f>
        <v>44959</v>
      </c>
      <c r="B1024" s="197">
        <f>Données!B1025/Données!B1024-1</f>
        <v>3.2837948058124233E-3</v>
      </c>
      <c r="C1024" s="197">
        <f>Données!C1025/Données!C1024-1</f>
        <v>3.447294500806386E-3</v>
      </c>
      <c r="D1024" s="197">
        <f>Données!D1025/Données!D1024-1</f>
        <v>3.4149633367694943E-3</v>
      </c>
      <c r="E1024" s="197">
        <f>Données!E1025/Données!E1024-1</f>
        <v>3.187519981908693E-3</v>
      </c>
      <c r="F1024" s="197">
        <f>Données!F1025/Données!F1024-1</f>
        <v>3.1875206193636707E-3</v>
      </c>
      <c r="H1024" s="197">
        <f t="shared" si="45"/>
        <v>9.6274823903730322E-5</v>
      </c>
      <c r="I1024" s="197">
        <f t="shared" si="46"/>
        <v>2.5977388144271529E-4</v>
      </c>
      <c r="J1024" s="197">
        <f t="shared" si="47"/>
        <v>2.2744271740582356E-4</v>
      </c>
    </row>
    <row r="1025" spans="1:10" x14ac:dyDescent="0.2">
      <c r="A1025" s="212">
        <f>Données!A1026</f>
        <v>44960</v>
      </c>
      <c r="B1025" s="197">
        <f>Données!B1026/Données!B1025-1</f>
        <v>-4.8340341574425461E-3</v>
      </c>
      <c r="C1025" s="197">
        <f>Données!C1026/Données!C1025-1</f>
        <v>-4.5766787509916584E-3</v>
      </c>
      <c r="D1025" s="197">
        <f>Données!D1026/Données!D1025-1</f>
        <v>-4.6275629846096455E-3</v>
      </c>
      <c r="E1025" s="197">
        <f>Données!E1026/Données!E1025-1</f>
        <v>-5.3120188331104989E-3</v>
      </c>
      <c r="F1025" s="197">
        <f>Données!F1026/Données!F1025-1</f>
        <v>-5.3120196816925924E-3</v>
      </c>
      <c r="H1025" s="197">
        <f t="shared" si="45"/>
        <v>4.7798467566795289E-4</v>
      </c>
      <c r="I1025" s="197">
        <f t="shared" si="46"/>
        <v>7.3534093070093398E-4</v>
      </c>
      <c r="J1025" s="197">
        <f t="shared" si="47"/>
        <v>6.8445669708294687E-4</v>
      </c>
    </row>
    <row r="1026" spans="1:10" x14ac:dyDescent="0.2">
      <c r="A1026" s="212">
        <f>Données!A1027</f>
        <v>44963</v>
      </c>
      <c r="B1026" s="197">
        <f>Données!B1027/Données!B1026-1</f>
        <v>-6.685948098016592E-3</v>
      </c>
      <c r="C1026" s="197">
        <f>Données!C1027/Données!C1026-1</f>
        <v>-6.0806483625386321E-3</v>
      </c>
      <c r="D1026" s="197">
        <f>Données!D1027/Données!D1026-1</f>
        <v>-6.2003016500241648E-3</v>
      </c>
      <c r="E1026" s="197">
        <f>Données!E1027/Données!E1026-1</f>
        <v>-6.9596320654353727E-3</v>
      </c>
      <c r="F1026" s="197">
        <f>Données!F1027/Données!F1026-1</f>
        <v>-6.9596307855852579E-3</v>
      </c>
      <c r="H1026" s="197">
        <f t="shared" si="45"/>
        <v>2.7368396741878076E-4</v>
      </c>
      <c r="I1026" s="197">
        <f t="shared" si="46"/>
        <v>8.7898242304662588E-4</v>
      </c>
      <c r="J1026" s="197">
        <f t="shared" si="47"/>
        <v>7.5932913556109316E-4</v>
      </c>
    </row>
    <row r="1027" spans="1:10" x14ac:dyDescent="0.2">
      <c r="A1027" s="212">
        <f>Données!A1028</f>
        <v>44964</v>
      </c>
      <c r="B1027" s="197">
        <f>Données!B1028/Données!B1027-1</f>
        <v>2.0845377213245531E-3</v>
      </c>
      <c r="C1027" s="197">
        <f>Données!C1028/Données!C1027-1</f>
        <v>1.7398684891027916E-3</v>
      </c>
      <c r="D1027" s="197">
        <f>Données!D1028/Données!D1027-1</f>
        <v>1.807968271005933E-3</v>
      </c>
      <c r="E1027" s="197">
        <f>Données!E1028/Données!E1027-1</f>
        <v>1.5176438627342304E-3</v>
      </c>
      <c r="F1027" s="197">
        <f>Données!F1028/Données!F1027-1</f>
        <v>1.5176432758507996E-3</v>
      </c>
      <c r="H1027" s="197">
        <f t="shared" ref="H1027:H1090" si="48">B1027-E1027</f>
        <v>5.6689385859032271E-4</v>
      </c>
      <c r="I1027" s="197">
        <f t="shared" ref="I1027:I1090" si="49">C1027-F1027</f>
        <v>2.2222521325199196E-4</v>
      </c>
      <c r="J1027" s="197">
        <f t="shared" ref="J1027:J1090" si="50">D1027-F1027</f>
        <v>2.9032499515513344E-4</v>
      </c>
    </row>
    <row r="1028" spans="1:10" x14ac:dyDescent="0.2">
      <c r="A1028" s="212">
        <f>Données!A1029</f>
        <v>44965</v>
      </c>
      <c r="B1028" s="197">
        <f>Données!B1029/Données!B1028-1</f>
        <v>-2.1037387892164361E-4</v>
      </c>
      <c r="C1028" s="197">
        <f>Données!C1029/Données!C1028-1</f>
        <v>-4.2557634306483738E-4</v>
      </c>
      <c r="D1028" s="197">
        <f>Données!D1029/Données!D1028-1</f>
        <v>-3.8304484660200977E-4</v>
      </c>
      <c r="E1028" s="197">
        <f>Données!E1029/Données!E1028-1</f>
        <v>4.8081814251310639E-4</v>
      </c>
      <c r="F1028" s="197">
        <f>Données!F1029/Données!F1028-1</f>
        <v>4.8081882063577552E-4</v>
      </c>
      <c r="H1028" s="197">
        <f t="shared" si="48"/>
        <v>-6.9119202143475E-4</v>
      </c>
      <c r="I1028" s="197">
        <f t="shared" si="49"/>
        <v>-9.063951637006129E-4</v>
      </c>
      <c r="J1028" s="197">
        <f t="shared" si="50"/>
        <v>-8.6386366723778529E-4</v>
      </c>
    </row>
    <row r="1029" spans="1:10" x14ac:dyDescent="0.2">
      <c r="A1029" s="212">
        <f>Données!A1030</f>
        <v>44966</v>
      </c>
      <c r="B1029" s="197">
        <f>Données!B1030/Données!B1029-1</f>
        <v>-2.2769572285038508E-3</v>
      </c>
      <c r="C1029" s="197">
        <f>Données!C1030/Données!C1029-1</f>
        <v>-3.260823630162335E-3</v>
      </c>
      <c r="D1029" s="197">
        <f>Données!D1030/Données!D1029-1</f>
        <v>-3.0663442958041021E-3</v>
      </c>
      <c r="E1029" s="197">
        <f>Données!E1030/Données!E1029-1</f>
        <v>-2.3458893790891944E-3</v>
      </c>
      <c r="F1029" s="197">
        <f>Données!F1030/Données!F1029-1</f>
        <v>-2.3458897064494444E-3</v>
      </c>
      <c r="H1029" s="197">
        <f t="shared" si="48"/>
        <v>6.8932150585343521E-5</v>
      </c>
      <c r="I1029" s="197">
        <f t="shared" si="49"/>
        <v>-9.1493392371289062E-4</v>
      </c>
      <c r="J1029" s="197">
        <f t="shared" si="50"/>
        <v>-7.2045458935465767E-4</v>
      </c>
    </row>
    <row r="1030" spans="1:10" x14ac:dyDescent="0.2">
      <c r="A1030" s="212">
        <f>Données!A1031</f>
        <v>44967</v>
      </c>
      <c r="B1030" s="197">
        <f>Données!B1031/Données!B1030-1</f>
        <v>-7.2048703640357203E-3</v>
      </c>
      <c r="C1030" s="197">
        <f>Données!C1031/Données!C1030-1</f>
        <v>-6.5829243430280959E-3</v>
      </c>
      <c r="D1030" s="197">
        <f>Données!D1031/Données!D1030-1</f>
        <v>-6.7059611676677511E-3</v>
      </c>
      <c r="E1030" s="197">
        <f>Données!E1031/Données!E1030-1</f>
        <v>-7.4711052168390246E-3</v>
      </c>
      <c r="F1030" s="197">
        <f>Données!F1031/Données!F1030-1</f>
        <v>-7.4711053627251056E-3</v>
      </c>
      <c r="H1030" s="197">
        <f t="shared" si="48"/>
        <v>2.6623485280330428E-4</v>
      </c>
      <c r="I1030" s="197">
        <f t="shared" si="49"/>
        <v>8.8818101969700969E-4</v>
      </c>
      <c r="J1030" s="197">
        <f t="shared" si="50"/>
        <v>7.6514419505735454E-4</v>
      </c>
    </row>
    <row r="1031" spans="1:10" x14ac:dyDescent="0.2">
      <c r="A1031" s="212">
        <f>Données!A1032</f>
        <v>44970</v>
      </c>
      <c r="B1031" s="197">
        <f>Données!B1032/Données!B1031-1</f>
        <v>6.5191077015804844E-3</v>
      </c>
      <c r="C1031" s="197">
        <f>Données!C1032/Données!C1031-1</f>
        <v>5.5755830294781372E-3</v>
      </c>
      <c r="D1031" s="197">
        <f>Données!D1032/Données!D1031-1</f>
        <v>5.7621420761926334E-3</v>
      </c>
      <c r="E1031" s="197">
        <f>Données!E1032/Données!E1031-1</f>
        <v>6.4136417248730204E-3</v>
      </c>
      <c r="F1031" s="197">
        <f>Données!F1032/Données!F1031-1</f>
        <v>6.4136416946141139E-3</v>
      </c>
      <c r="H1031" s="197">
        <f t="shared" si="48"/>
        <v>1.0546597670746394E-4</v>
      </c>
      <c r="I1031" s="197">
        <f t="shared" si="49"/>
        <v>-8.3805866513597671E-4</v>
      </c>
      <c r="J1031" s="197">
        <f t="shared" si="50"/>
        <v>-6.5149961842148052E-4</v>
      </c>
    </row>
    <row r="1032" spans="1:10" x14ac:dyDescent="0.2">
      <c r="A1032" s="212">
        <f>Données!A1033</f>
        <v>44971</v>
      </c>
      <c r="B1032" s="197">
        <f>Données!B1033/Données!B1032-1</f>
        <v>-2.9354402544289337E-3</v>
      </c>
      <c r="C1032" s="197">
        <f>Données!C1033/Données!C1032-1</f>
        <v>-2.2354599667311348E-3</v>
      </c>
      <c r="D1032" s="197">
        <f>Données!D1033/Données!D1032-1</f>
        <v>-2.373968090266021E-3</v>
      </c>
      <c r="E1032" s="197">
        <f>Données!E1033/Données!E1032-1</f>
        <v>-3.4724958867281552E-3</v>
      </c>
      <c r="F1032" s="197">
        <f>Données!F1033/Données!F1032-1</f>
        <v>-3.4724960131315985E-3</v>
      </c>
      <c r="H1032" s="197">
        <f t="shared" si="48"/>
        <v>5.3705563229922149E-4</v>
      </c>
      <c r="I1032" s="197">
        <f t="shared" si="49"/>
        <v>1.2370360464004637E-3</v>
      </c>
      <c r="J1032" s="197">
        <f t="shared" si="50"/>
        <v>1.0985279228655775E-3</v>
      </c>
    </row>
    <row r="1033" spans="1:10" x14ac:dyDescent="0.2">
      <c r="A1033" s="212">
        <f>Données!A1034</f>
        <v>44972</v>
      </c>
      <c r="B1033" s="197">
        <f>Données!B1034/Données!B1033-1</f>
        <v>-1.4224861703250324E-3</v>
      </c>
      <c r="C1033" s="197">
        <f>Données!C1034/Données!C1033-1</f>
        <v>-6.6350674287429801E-4</v>
      </c>
      <c r="D1033" s="197">
        <f>Données!D1034/Données!D1033-1</f>
        <v>-8.1360400998953253E-4</v>
      </c>
      <c r="E1033" s="197">
        <f>Données!E1034/Données!E1033-1</f>
        <v>-2.1104518906939207E-3</v>
      </c>
      <c r="F1033" s="197">
        <f>Données!F1034/Données!F1033-1</f>
        <v>-2.1104519891029794E-3</v>
      </c>
      <c r="H1033" s="197">
        <f t="shared" si="48"/>
        <v>6.8796572036888826E-4</v>
      </c>
      <c r="I1033" s="197">
        <f t="shared" si="49"/>
        <v>1.4469452462286814E-3</v>
      </c>
      <c r="J1033" s="197">
        <f t="shared" si="50"/>
        <v>1.2968479791134468E-3</v>
      </c>
    </row>
    <row r="1034" spans="1:10" x14ac:dyDescent="0.2">
      <c r="A1034" s="212">
        <f>Données!A1035</f>
        <v>44973</v>
      </c>
      <c r="B1034" s="197">
        <f>Données!B1035/Données!B1034-1</f>
        <v>-2.6663856690295473E-3</v>
      </c>
      <c r="C1034" s="197">
        <f>Données!C1035/Données!C1034-1</f>
        <v>-3.8221773027408146E-3</v>
      </c>
      <c r="D1034" s="197">
        <f>Données!D1035/Données!D1034-1</f>
        <v>-3.5937446870406564E-3</v>
      </c>
      <c r="E1034" s="197">
        <f>Données!E1035/Données!E1034-1</f>
        <v>-2.3444662268321537E-3</v>
      </c>
      <c r="F1034" s="197">
        <f>Données!F1035/Données!F1034-1</f>
        <v>-2.3444658132747431E-3</v>
      </c>
      <c r="H1034" s="197">
        <f t="shared" si="48"/>
        <v>-3.2191944219739366E-4</v>
      </c>
      <c r="I1034" s="197">
        <f t="shared" si="49"/>
        <v>-1.4777114894660714E-3</v>
      </c>
      <c r="J1034" s="197">
        <f t="shared" si="50"/>
        <v>-1.2492788737659133E-3</v>
      </c>
    </row>
    <row r="1035" spans="1:10" x14ac:dyDescent="0.2">
      <c r="A1035" s="212">
        <f>Données!A1036</f>
        <v>44974</v>
      </c>
      <c r="B1035" s="197">
        <f>Données!B1036/Données!B1035-1</f>
        <v>-4.6352798253157523E-4</v>
      </c>
      <c r="C1035" s="197">
        <f>Données!C1036/Données!C1035-1</f>
        <v>-5.9291618924639522E-4</v>
      </c>
      <c r="D1035" s="197">
        <f>Données!D1036/Données!D1035-1</f>
        <v>-5.6731952871280633E-4</v>
      </c>
      <c r="E1035" s="197">
        <f>Données!E1036/Données!E1035-1</f>
        <v>-5.0327861557564191E-5</v>
      </c>
      <c r="F1035" s="197">
        <f>Données!F1036/Données!F1035-1</f>
        <v>-5.0328621236106486E-5</v>
      </c>
      <c r="H1035" s="197">
        <f t="shared" si="48"/>
        <v>-4.1320012097401104E-4</v>
      </c>
      <c r="I1035" s="197">
        <f t="shared" si="49"/>
        <v>-5.4258756801028873E-4</v>
      </c>
      <c r="J1035" s="197">
        <f t="shared" si="50"/>
        <v>-5.1699090747669985E-4</v>
      </c>
    </row>
    <row r="1036" spans="1:10" x14ac:dyDescent="0.2">
      <c r="A1036" s="212">
        <f>Données!A1037</f>
        <v>44978</v>
      </c>
      <c r="B1036" s="197">
        <f>Données!B1037/Données!B1036-1</f>
        <v>-1.081121089584236E-2</v>
      </c>
      <c r="C1036" s="197">
        <f>Données!C1037/Données!C1036-1</f>
        <v>-1.076684000978656E-2</v>
      </c>
      <c r="D1036" s="197">
        <f>Données!D1037/Données!D1036-1</f>
        <v>-1.0775619067201481E-2</v>
      </c>
      <c r="E1036" s="197">
        <f>Données!E1037/Données!E1036-1</f>
        <v>-1.08938239594083E-2</v>
      </c>
      <c r="F1036" s="197">
        <f>Données!F1037/Données!F1036-1</f>
        <v>-1.0893822964905597E-2</v>
      </c>
      <c r="H1036" s="197">
        <f t="shared" si="48"/>
        <v>8.2613063565939449E-5</v>
      </c>
      <c r="I1036" s="197">
        <f t="shared" si="49"/>
        <v>1.2698295511903712E-4</v>
      </c>
      <c r="J1036" s="197">
        <f t="shared" si="50"/>
        <v>1.1820389770411666E-4</v>
      </c>
    </row>
    <row r="1037" spans="1:10" x14ac:dyDescent="0.2">
      <c r="A1037" s="212">
        <f>Données!A1038</f>
        <v>44979</v>
      </c>
      <c r="B1037" s="197">
        <f>Données!B1038/Données!B1037-1</f>
        <v>-2.3560527933706998E-3</v>
      </c>
      <c r="C1037" s="197">
        <f>Données!C1038/Données!C1037-1</f>
        <v>-3.1073437519311131E-3</v>
      </c>
      <c r="D1037" s="197">
        <f>Données!D1038/Données!D1037-1</f>
        <v>-2.9587077365762493E-3</v>
      </c>
      <c r="E1037" s="197">
        <f>Données!E1038/Données!E1037-1</f>
        <v>-1.7496118240621916E-3</v>
      </c>
      <c r="F1037" s="197">
        <f>Données!F1038/Données!F1037-1</f>
        <v>-1.7496125629892223E-3</v>
      </c>
      <c r="H1037" s="197">
        <f t="shared" si="48"/>
        <v>-6.0644096930850822E-4</v>
      </c>
      <c r="I1037" s="197">
        <f t="shared" si="49"/>
        <v>-1.3577311889418908E-3</v>
      </c>
      <c r="J1037" s="197">
        <f t="shared" si="50"/>
        <v>-1.209095173587027E-3</v>
      </c>
    </row>
    <row r="1038" spans="1:10" x14ac:dyDescent="0.2">
      <c r="A1038" s="212">
        <f>Données!A1039</f>
        <v>44980</v>
      </c>
      <c r="B1038" s="197">
        <f>Données!B1039/Données!B1038-1</f>
        <v>4.0135570909640705E-3</v>
      </c>
      <c r="C1038" s="197">
        <f>Données!C1039/Données!C1038-1</f>
        <v>4.355728810952364E-3</v>
      </c>
      <c r="D1038" s="197">
        <f>Données!D1039/Données!D1038-1</f>
        <v>4.2879920459804044E-3</v>
      </c>
      <c r="E1038" s="197">
        <f>Données!E1039/Données!E1038-1</f>
        <v>4.2590123406331948E-3</v>
      </c>
      <c r="F1038" s="197">
        <f>Données!F1039/Données!F1038-1</f>
        <v>4.259012442370036E-3</v>
      </c>
      <c r="H1038" s="197">
        <f t="shared" si="48"/>
        <v>-2.4545524966912424E-4</v>
      </c>
      <c r="I1038" s="197">
        <f t="shared" si="49"/>
        <v>9.6716368582328016E-5</v>
      </c>
      <c r="J1038" s="197">
        <f t="shared" si="50"/>
        <v>2.8979603610368443E-5</v>
      </c>
    </row>
    <row r="1039" spans="1:10" x14ac:dyDescent="0.2">
      <c r="A1039" s="212">
        <f>Données!A1040</f>
        <v>44981</v>
      </c>
      <c r="B1039" s="197">
        <f>Données!B1040/Données!B1039-1</f>
        <v>-5.0108511624891161E-3</v>
      </c>
      <c r="C1039" s="197">
        <f>Données!C1040/Données!C1039-1</f>
        <v>-5.0682047497098148E-3</v>
      </c>
      <c r="D1039" s="197">
        <f>Données!D1040/Données!D1039-1</f>
        <v>-5.0568537979884809E-3</v>
      </c>
      <c r="E1039" s="197">
        <f>Données!E1040/Données!E1039-1</f>
        <v>-5.0022294807202661E-3</v>
      </c>
      <c r="F1039" s="197">
        <f>Données!F1040/Données!F1039-1</f>
        <v>-5.0022296234927266E-3</v>
      </c>
      <c r="H1039" s="197">
        <f t="shared" si="48"/>
        <v>-8.6216817688500313E-6</v>
      </c>
      <c r="I1039" s="197">
        <f t="shared" si="49"/>
        <v>-6.5975126217088231E-5</v>
      </c>
      <c r="J1039" s="197">
        <f t="shared" si="50"/>
        <v>-5.4624174495754296E-5</v>
      </c>
    </row>
    <row r="1040" spans="1:10" x14ac:dyDescent="0.2">
      <c r="A1040" s="212">
        <f>Données!A1041</f>
        <v>44984</v>
      </c>
      <c r="B1040" s="197">
        <f>Données!B1041/Données!B1040-1</f>
        <v>2.7695513761505364E-3</v>
      </c>
      <c r="C1040" s="197">
        <f>Données!C1041/Données!C1040-1</f>
        <v>2.5563002889625874E-3</v>
      </c>
      <c r="D1040" s="197">
        <f>Données!D1041/Données!D1040-1</f>
        <v>2.5985055951627256E-3</v>
      </c>
      <c r="E1040" s="197">
        <f>Données!E1041/Données!E1040-1</f>
        <v>2.8249698456672689E-3</v>
      </c>
      <c r="F1040" s="197">
        <f>Données!F1041/Données!F1040-1</f>
        <v>2.8249697104334448E-3</v>
      </c>
      <c r="H1040" s="197">
        <f t="shared" si="48"/>
        <v>-5.5418469516732571E-5</v>
      </c>
      <c r="I1040" s="197">
        <f t="shared" si="49"/>
        <v>-2.6866942147085737E-4</v>
      </c>
      <c r="J1040" s="197">
        <f t="shared" si="50"/>
        <v>-2.2646411527071919E-4</v>
      </c>
    </row>
    <row r="1041" spans="1:10" x14ac:dyDescent="0.2">
      <c r="A1041" s="212">
        <f>Données!A1042</f>
        <v>44985</v>
      </c>
      <c r="B1041" s="197">
        <f>Données!B1042/Données!B1041-1</f>
        <v>5.0155248484291537E-3</v>
      </c>
      <c r="C1041" s="197">
        <f>Données!C1042/Données!C1041-1</f>
        <v>4.6406913212975187E-3</v>
      </c>
      <c r="D1041" s="197">
        <f>Données!D1042/Données!D1041-1</f>
        <v>4.7148888657013721E-3</v>
      </c>
      <c r="E1041" s="197">
        <f>Données!E1042/Données!E1041-1</f>
        <v>5.5532551617947234E-3</v>
      </c>
      <c r="F1041" s="197">
        <f>Données!F1042/Données!F1041-1</f>
        <v>5.5532559652928803E-3</v>
      </c>
      <c r="H1041" s="197">
        <f t="shared" si="48"/>
        <v>-5.3773031336556976E-4</v>
      </c>
      <c r="I1041" s="197">
        <f t="shared" si="49"/>
        <v>-9.1256464399536164E-4</v>
      </c>
      <c r="J1041" s="197">
        <f t="shared" si="50"/>
        <v>-8.3836709959150824E-4</v>
      </c>
    </row>
    <row r="1042" spans="1:10" x14ac:dyDescent="0.2">
      <c r="A1042" s="212">
        <f>Données!A1043</f>
        <v>44986</v>
      </c>
      <c r="B1042" s="197">
        <f>Données!B1043/Données!B1042-1</f>
        <v>-2.6675457328999563E-3</v>
      </c>
      <c r="C1042" s="197">
        <f>Données!C1043/Données!C1042-1</f>
        <v>-2.5627357794527628E-3</v>
      </c>
      <c r="D1042" s="197">
        <f>Données!D1043/Données!D1042-1</f>
        <v>-2.5834884326811913E-3</v>
      </c>
      <c r="E1042" s="197">
        <f>Données!E1043/Données!E1042-1</f>
        <v>-3.1832091756793801E-3</v>
      </c>
      <c r="F1042" s="197">
        <f>Données!F1043/Données!F1042-1</f>
        <v>-3.1832096348413108E-3</v>
      </c>
      <c r="H1042" s="197">
        <f t="shared" si="48"/>
        <v>5.1566344277942378E-4</v>
      </c>
      <c r="I1042" s="197">
        <f t="shared" si="49"/>
        <v>6.2047385538854805E-4</v>
      </c>
      <c r="J1042" s="197">
        <f t="shared" si="50"/>
        <v>5.9972120216011948E-4</v>
      </c>
    </row>
    <row r="1043" spans="1:10" x14ac:dyDescent="0.2">
      <c r="A1043" s="212">
        <f>Données!A1044</f>
        <v>44987</v>
      </c>
      <c r="B1043" s="197">
        <f>Données!B1044/Données!B1043-1</f>
        <v>3.0074317164041631E-4</v>
      </c>
      <c r="C1043" s="197">
        <f>Données!C1044/Données!C1043-1</f>
        <v>8.0052513535910919E-4</v>
      </c>
      <c r="D1043" s="197">
        <f>Données!D1044/Données!D1043-1</f>
        <v>7.0157247532387501E-4</v>
      </c>
      <c r="E1043" s="197">
        <f>Données!E1044/Données!E1043-1</f>
        <v>-5.5723865839230058E-4</v>
      </c>
      <c r="F1043" s="197">
        <f>Données!F1044/Données!F1043-1</f>
        <v>-5.5723883315372813E-4</v>
      </c>
      <c r="H1043" s="197">
        <f t="shared" si="48"/>
        <v>8.5798183003271689E-4</v>
      </c>
      <c r="I1043" s="197">
        <f t="shared" si="49"/>
        <v>1.3577639685128373E-3</v>
      </c>
      <c r="J1043" s="197">
        <f t="shared" si="50"/>
        <v>1.2588113084776031E-3</v>
      </c>
    </row>
    <row r="1044" spans="1:10" x14ac:dyDescent="0.2">
      <c r="A1044" s="212">
        <f>Données!A1045</f>
        <v>44988</v>
      </c>
      <c r="B1044" s="197">
        <f>Données!B1045/Données!B1044-1</f>
        <v>1.1411240630160524E-2</v>
      </c>
      <c r="C1044" s="197">
        <f>Données!C1045/Données!C1044-1</f>
        <v>1.1195413234471374E-2</v>
      </c>
      <c r="D1044" s="197">
        <f>Données!D1045/Données!D1044-1</f>
        <v>1.1238127634843886E-2</v>
      </c>
      <c r="E1044" s="197">
        <f>Données!E1045/Données!E1044-1</f>
        <v>1.1392138751405323E-2</v>
      </c>
      <c r="F1044" s="197">
        <f>Données!F1045/Données!F1044-1</f>
        <v>1.1392139219324804E-2</v>
      </c>
      <c r="H1044" s="197">
        <f t="shared" si="48"/>
        <v>1.9101878755201085E-5</v>
      </c>
      <c r="I1044" s="197">
        <f t="shared" si="49"/>
        <v>-1.9672598485342974E-4</v>
      </c>
      <c r="J1044" s="197">
        <f t="shared" si="50"/>
        <v>-1.5401158448091756E-4</v>
      </c>
    </row>
    <row r="1045" spans="1:10" x14ac:dyDescent="0.2">
      <c r="A1045" s="212">
        <f>Données!A1046</f>
        <v>44991</v>
      </c>
      <c r="B1045" s="197">
        <f>Données!B1046/Données!B1045-1</f>
        <v>-9.0074680115781458E-4</v>
      </c>
      <c r="C1045" s="197">
        <f>Données!C1046/Données!C1045-1</f>
        <v>-5.548192101734184E-4</v>
      </c>
      <c r="D1045" s="197">
        <f>Données!D1046/Données!D1045-1</f>
        <v>-6.2329349545342527E-4</v>
      </c>
      <c r="E1045" s="197">
        <f>Données!E1046/Données!E1045-1</f>
        <v>-1.0844411982731117E-3</v>
      </c>
      <c r="F1045" s="197">
        <f>Données!F1046/Données!F1045-1</f>
        <v>-1.0844414734569874E-3</v>
      </c>
      <c r="H1045" s="197">
        <f t="shared" si="48"/>
        <v>1.8369439711529711E-4</v>
      </c>
      <c r="I1045" s="197">
        <f t="shared" si="49"/>
        <v>5.2962226328356898E-4</v>
      </c>
      <c r="J1045" s="197">
        <f t="shared" si="50"/>
        <v>4.6114797800356211E-4</v>
      </c>
    </row>
    <row r="1046" spans="1:10" x14ac:dyDescent="0.2">
      <c r="A1046" s="212">
        <f>Données!A1047</f>
        <v>44992</v>
      </c>
      <c r="B1046" s="197">
        <f>Données!B1047/Données!B1046-1</f>
        <v>-3.2250029210179054E-3</v>
      </c>
      <c r="C1046" s="197">
        <f>Données!C1047/Données!C1046-1</f>
        <v>-4.0133172333605138E-3</v>
      </c>
      <c r="D1046" s="197">
        <f>Données!D1047/Données!D1046-1</f>
        <v>-3.8573171009100848E-3</v>
      </c>
      <c r="E1046" s="197">
        <f>Données!E1047/Données!E1046-1</f>
        <v>-2.3346176833763943E-3</v>
      </c>
      <c r="F1046" s="197">
        <f>Données!F1047/Données!F1046-1</f>
        <v>-2.334617645084025E-3</v>
      </c>
      <c r="H1046" s="197">
        <f t="shared" si="48"/>
        <v>-8.9038523764151112E-4</v>
      </c>
      <c r="I1046" s="197">
        <f t="shared" si="49"/>
        <v>-1.6786995882764888E-3</v>
      </c>
      <c r="J1046" s="197">
        <f t="shared" si="50"/>
        <v>-1.5226994558260598E-3</v>
      </c>
    </row>
    <row r="1047" spans="1:10" x14ac:dyDescent="0.2">
      <c r="A1047" s="212">
        <f>Données!A1048</f>
        <v>44993</v>
      </c>
      <c r="B1047" s="197">
        <f>Données!B1048/Données!B1047-1</f>
        <v>3.8329661674245674E-3</v>
      </c>
      <c r="C1047" s="197">
        <f>Données!C1048/Données!C1047-1</f>
        <v>3.3216446614636741E-3</v>
      </c>
      <c r="D1047" s="197">
        <f>Données!D1048/Données!D1047-1</f>
        <v>3.4228947787069419E-3</v>
      </c>
      <c r="E1047" s="197">
        <f>Données!E1048/Données!E1047-1</f>
        <v>3.7192661702771801E-3</v>
      </c>
      <c r="F1047" s="197">
        <f>Données!F1048/Données!F1047-1</f>
        <v>3.7192666581480349E-3</v>
      </c>
      <c r="H1047" s="197">
        <f t="shared" si="48"/>
        <v>1.1369999714738732E-4</v>
      </c>
      <c r="I1047" s="197">
        <f t="shared" si="49"/>
        <v>-3.9762199668436082E-4</v>
      </c>
      <c r="J1047" s="197">
        <f t="shared" si="50"/>
        <v>-2.96371879441093E-4</v>
      </c>
    </row>
    <row r="1048" spans="1:10" x14ac:dyDescent="0.2">
      <c r="A1048" s="212">
        <f>Données!A1049</f>
        <v>44994</v>
      </c>
      <c r="B1048" s="197">
        <f>Données!B1049/Données!B1048-1</f>
        <v>-3.0968429217197446E-3</v>
      </c>
      <c r="C1048" s="197">
        <f>Données!C1049/Données!C1048-1</f>
        <v>-3.7353296323696661E-3</v>
      </c>
      <c r="D1048" s="197">
        <f>Données!D1049/Données!D1048-1</f>
        <v>-3.6088482655931564E-3</v>
      </c>
      <c r="E1048" s="197">
        <f>Données!E1049/Données!E1048-1</f>
        <v>-1.4197400978792629E-3</v>
      </c>
      <c r="F1048" s="197">
        <f>Données!F1049/Données!F1048-1</f>
        <v>-1.4197406832727744E-3</v>
      </c>
      <c r="H1048" s="197">
        <f t="shared" si="48"/>
        <v>-1.6771028238404817E-3</v>
      </c>
      <c r="I1048" s="197">
        <f t="shared" si="49"/>
        <v>-2.3155889490968917E-3</v>
      </c>
      <c r="J1048" s="197">
        <f t="shared" si="50"/>
        <v>-2.1891075823203821E-3</v>
      </c>
    </row>
    <row r="1049" spans="1:10" x14ac:dyDescent="0.2">
      <c r="A1049" s="212">
        <f>Données!A1050</f>
        <v>44995</v>
      </c>
      <c r="B1049" s="197">
        <f>Données!B1050/Données!B1049-1</f>
        <v>-9.543409065047026E-4</v>
      </c>
      <c r="C1049" s="197">
        <f>Données!C1050/Données!C1049-1</f>
        <v>-1.857869759778974E-3</v>
      </c>
      <c r="D1049" s="197">
        <f>Données!D1050/Données!D1049-1</f>
        <v>-1.6787912929148163E-3</v>
      </c>
      <c r="E1049" s="197">
        <f>Données!E1050/Données!E1049-1</f>
        <v>1.0615344935158699E-3</v>
      </c>
      <c r="F1049" s="197">
        <f>Données!F1050/Données!F1049-1</f>
        <v>1.0615340570647724E-3</v>
      </c>
      <c r="H1049" s="197">
        <f t="shared" si="48"/>
        <v>-2.0158754000205725E-3</v>
      </c>
      <c r="I1049" s="197">
        <f t="shared" si="49"/>
        <v>-2.9194038168437464E-3</v>
      </c>
      <c r="J1049" s="197">
        <f t="shared" si="50"/>
        <v>-2.7403253499795888E-3</v>
      </c>
    </row>
    <row r="1050" spans="1:10" x14ac:dyDescent="0.2">
      <c r="A1050" s="212">
        <f>Données!A1051</f>
        <v>44998</v>
      </c>
      <c r="B1050" s="197">
        <f>Données!B1051/Données!B1050-1</f>
        <v>1.4672244394924316E-3</v>
      </c>
      <c r="C1050" s="197">
        <f>Données!C1051/Données!C1050-1</f>
        <v>3.4737458570033297E-4</v>
      </c>
      <c r="D1050" s="197">
        <f>Données!D1051/Données!D1050-1</f>
        <v>5.6948874142781492E-4</v>
      </c>
      <c r="E1050" s="197">
        <f>Données!E1051/Données!E1050-1</f>
        <v>3.2056202735666339E-3</v>
      </c>
      <c r="F1050" s="197">
        <f>Données!F1051/Données!F1050-1</f>
        <v>3.2056206652599784E-3</v>
      </c>
      <c r="H1050" s="197">
        <f t="shared" si="48"/>
        <v>-1.7383958340742023E-3</v>
      </c>
      <c r="I1050" s="197">
        <f t="shared" si="49"/>
        <v>-2.8582460795596454E-3</v>
      </c>
      <c r="J1050" s="197">
        <f t="shared" si="50"/>
        <v>-2.6361319238321634E-3</v>
      </c>
    </row>
    <row r="1051" spans="1:10" x14ac:dyDescent="0.2">
      <c r="A1051" s="212">
        <f>Données!A1052</f>
        <v>44999</v>
      </c>
      <c r="B1051" s="197">
        <f>Données!B1052/Données!B1051-1</f>
        <v>-8.5487301372477731E-5</v>
      </c>
      <c r="C1051" s="197">
        <f>Données!C1052/Données!C1051-1</f>
        <v>-4.7819043067409694E-4</v>
      </c>
      <c r="D1051" s="197">
        <f>Données!D1052/Données!D1051-1</f>
        <v>-4.0023104433284384E-4</v>
      </c>
      <c r="E1051" s="197">
        <f>Données!E1052/Données!E1051-1</f>
        <v>-1.067591920667188E-3</v>
      </c>
      <c r="F1051" s="197">
        <f>Données!F1052/Données!F1051-1</f>
        <v>-1.0675920011746776E-3</v>
      </c>
      <c r="H1051" s="197">
        <f t="shared" si="48"/>
        <v>9.8210461929471027E-4</v>
      </c>
      <c r="I1051" s="197">
        <f t="shared" si="49"/>
        <v>5.8940157050058062E-4</v>
      </c>
      <c r="J1051" s="197">
        <f t="shared" si="50"/>
        <v>6.6736095684183372E-4</v>
      </c>
    </row>
    <row r="1052" spans="1:10" x14ac:dyDescent="0.2">
      <c r="A1052" s="212">
        <f>Données!A1053</f>
        <v>45000</v>
      </c>
      <c r="B1052" s="197">
        <f>Données!B1053/Données!B1052-1</f>
        <v>-1.5874206592109141E-3</v>
      </c>
      <c r="C1052" s="197">
        <f>Données!C1053/Données!C1052-1</f>
        <v>-3.4606246940633856E-3</v>
      </c>
      <c r="D1052" s="197">
        <f>Données!D1053/Données!D1052-1</f>
        <v>-3.0886379017240895E-3</v>
      </c>
      <c r="E1052" s="197">
        <f>Données!E1053/Données!E1052-1</f>
        <v>-8.4888014887929408E-5</v>
      </c>
      <c r="F1052" s="197">
        <f>Données!F1053/Données!F1052-1</f>
        <v>-8.48880655019979E-5</v>
      </c>
      <c r="H1052" s="197">
        <f t="shared" si="48"/>
        <v>-1.5025326443229847E-3</v>
      </c>
      <c r="I1052" s="197">
        <f t="shared" si="49"/>
        <v>-3.3757366285613877E-3</v>
      </c>
      <c r="J1052" s="197">
        <f t="shared" si="50"/>
        <v>-3.0037498362220916E-3</v>
      </c>
    </row>
    <row r="1053" spans="1:10" x14ac:dyDescent="0.2">
      <c r="A1053" s="212">
        <f>Données!A1054</f>
        <v>45001</v>
      </c>
      <c r="B1053" s="197">
        <f>Données!B1054/Données!B1053-1</f>
        <v>-9.0665078290108614E-4</v>
      </c>
      <c r="C1053" s="197">
        <f>Données!C1054/Données!C1053-1</f>
        <v>1.5319135547544604E-3</v>
      </c>
      <c r="D1053" s="197">
        <f>Données!D1054/Données!D1053-1</f>
        <v>1.0469264135894996E-3</v>
      </c>
      <c r="E1053" s="197">
        <f>Données!E1054/Données!E1053-1</f>
        <v>-2.6705571823211205E-3</v>
      </c>
      <c r="F1053" s="197">
        <f>Données!F1054/Données!F1053-1</f>
        <v>-2.6705575042582641E-3</v>
      </c>
      <c r="H1053" s="197">
        <f t="shared" si="48"/>
        <v>1.7639063994200344E-3</v>
      </c>
      <c r="I1053" s="197">
        <f t="shared" si="49"/>
        <v>4.2024710590127246E-3</v>
      </c>
      <c r="J1053" s="197">
        <f t="shared" si="50"/>
        <v>3.7174839178477637E-3</v>
      </c>
    </row>
    <row r="1054" spans="1:10" x14ac:dyDescent="0.2">
      <c r="A1054" s="212">
        <f>Données!A1055</f>
        <v>45002</v>
      </c>
      <c r="B1054" s="197">
        <f>Données!B1055/Données!B1054-1</f>
        <v>-4.9577750338714033E-4</v>
      </c>
      <c r="C1054" s="197">
        <f>Données!C1055/Données!C1054-1</f>
        <v>-1.7098040894881761E-3</v>
      </c>
      <c r="D1054" s="197">
        <f>Données!D1055/Données!D1054-1</f>
        <v>-1.4688263377976574E-3</v>
      </c>
      <c r="E1054" s="197">
        <f>Données!E1055/Données!E1054-1</f>
        <v>8.6604598330497495E-4</v>
      </c>
      <c r="F1054" s="197">
        <f>Données!F1055/Données!F1054-1</f>
        <v>8.6604738343987187E-4</v>
      </c>
      <c r="H1054" s="197">
        <f t="shared" si="48"/>
        <v>-1.3618234866921153E-3</v>
      </c>
      <c r="I1054" s="197">
        <f t="shared" si="49"/>
        <v>-2.5758514729280479E-3</v>
      </c>
      <c r="J1054" s="197">
        <f t="shared" si="50"/>
        <v>-2.3348737212375292E-3</v>
      </c>
    </row>
    <row r="1055" spans="1:10" x14ac:dyDescent="0.2">
      <c r="A1055" s="212">
        <f>Données!A1056</f>
        <v>45005</v>
      </c>
      <c r="B1055" s="197">
        <f>Données!B1056/Données!B1055-1</f>
        <v>2.9387864206609216E-4</v>
      </c>
      <c r="C1055" s="197">
        <f>Données!C1056/Données!C1055-1</f>
        <v>9.9233917181962283E-4</v>
      </c>
      <c r="D1055" s="197">
        <f>Données!D1056/Données!D1055-1</f>
        <v>8.535627397983081E-4</v>
      </c>
      <c r="E1055" s="197">
        <f>Données!E1056/Données!E1055-1</f>
        <v>-4.6600795609974544E-4</v>
      </c>
      <c r="F1055" s="197">
        <f>Données!F1056/Données!F1055-1</f>
        <v>-4.6600871090873852E-4</v>
      </c>
      <c r="H1055" s="197">
        <f t="shared" si="48"/>
        <v>7.5988659816583759E-4</v>
      </c>
      <c r="I1055" s="197">
        <f t="shared" si="49"/>
        <v>1.4583478827283614E-3</v>
      </c>
      <c r="J1055" s="197">
        <f t="shared" si="50"/>
        <v>1.3195714507070466E-3</v>
      </c>
    </row>
    <row r="1056" spans="1:10" x14ac:dyDescent="0.2">
      <c r="A1056" s="212">
        <f>Données!A1057</f>
        <v>45006</v>
      </c>
      <c r="B1056" s="197">
        <f>Données!B1057/Données!B1056-1</f>
        <v>5.1658726993346615E-3</v>
      </c>
      <c r="C1056" s="197">
        <f>Données!C1057/Données!C1056-1</f>
        <v>5.6703954126542389E-3</v>
      </c>
      <c r="D1056" s="197">
        <f>Données!D1057/Données!D1056-1</f>
        <v>5.5702099866812294E-3</v>
      </c>
      <c r="E1056" s="197">
        <f>Données!E1057/Données!E1056-1</f>
        <v>4.1271801416049581E-3</v>
      </c>
      <c r="F1056" s="197">
        <f>Données!F1057/Données!F1056-1</f>
        <v>4.1271796597954769E-3</v>
      </c>
      <c r="H1056" s="197">
        <f t="shared" si="48"/>
        <v>1.0386925577297035E-3</v>
      </c>
      <c r="I1056" s="197">
        <f t="shared" si="49"/>
        <v>1.543215752858762E-3</v>
      </c>
      <c r="J1056" s="197">
        <f t="shared" si="50"/>
        <v>1.4430303268857525E-3</v>
      </c>
    </row>
    <row r="1057" spans="1:10" x14ac:dyDescent="0.2">
      <c r="A1057" s="212">
        <f>Données!A1058</f>
        <v>45007</v>
      </c>
      <c r="B1057" s="197">
        <f>Données!B1058/Données!B1057-1</f>
        <v>1.2303800609885229E-3</v>
      </c>
      <c r="C1057" s="197">
        <f>Données!C1058/Données!C1057-1</f>
        <v>-1.9096609727420333E-4</v>
      </c>
      <c r="D1057" s="197">
        <f>Données!D1058/Données!D1057-1</f>
        <v>9.1165864920972339E-5</v>
      </c>
      <c r="E1057" s="197">
        <f>Données!E1058/Données!E1057-1</f>
        <v>2.710814011268381E-3</v>
      </c>
      <c r="F1057" s="197">
        <f>Données!F1058/Données!F1057-1</f>
        <v>2.7108147861945042E-3</v>
      </c>
      <c r="H1057" s="197">
        <f t="shared" si="48"/>
        <v>-1.480433950279858E-3</v>
      </c>
      <c r="I1057" s="197">
        <f t="shared" si="49"/>
        <v>-2.9017808834687076E-3</v>
      </c>
      <c r="J1057" s="197">
        <f t="shared" si="50"/>
        <v>-2.6196489212735319E-3</v>
      </c>
    </row>
    <row r="1058" spans="1:10" x14ac:dyDescent="0.2">
      <c r="A1058" s="212">
        <f>Données!A1059</f>
        <v>45008</v>
      </c>
      <c r="B1058" s="197">
        <f>Données!B1059/Données!B1058-1</f>
        <v>-1.5572130694337938E-3</v>
      </c>
      <c r="C1058" s="197">
        <f>Données!C1059/Données!C1058-1</f>
        <v>-8.0715854039625778E-4</v>
      </c>
      <c r="D1058" s="197">
        <f>Données!D1059/Données!D1058-1</f>
        <v>-9.5621117628663654E-4</v>
      </c>
      <c r="E1058" s="197">
        <f>Données!E1059/Données!E1058-1</f>
        <v>-1.8803294665814541E-3</v>
      </c>
      <c r="F1058" s="197">
        <f>Données!F1059/Données!F1058-1</f>
        <v>-1.8803300270981982E-3</v>
      </c>
      <c r="H1058" s="197">
        <f t="shared" si="48"/>
        <v>3.2311639714766027E-4</v>
      </c>
      <c r="I1058" s="197">
        <f t="shared" si="49"/>
        <v>1.0731714867019404E-3</v>
      </c>
      <c r="J1058" s="197">
        <f t="shared" si="50"/>
        <v>9.2411885081156164E-4</v>
      </c>
    </row>
    <row r="1059" spans="1:10" x14ac:dyDescent="0.2">
      <c r="A1059" s="212">
        <f>Données!A1060</f>
        <v>45009</v>
      </c>
      <c r="B1059" s="197">
        <f>Données!B1060/Données!B1059-1</f>
        <v>1.2295278667180387E-3</v>
      </c>
      <c r="C1059" s="197">
        <f>Données!C1060/Données!C1059-1</f>
        <v>1.6531617656663222E-3</v>
      </c>
      <c r="D1059" s="197">
        <f>Données!D1060/Données!D1059-1</f>
        <v>1.5690272314421438E-3</v>
      </c>
      <c r="E1059" s="197">
        <f>Données!E1060/Données!E1059-1</f>
        <v>9.3757289023366219E-4</v>
      </c>
      <c r="F1059" s="197">
        <f>Données!F1060/Données!F1059-1</f>
        <v>9.3757322967391588E-4</v>
      </c>
      <c r="H1059" s="197">
        <f t="shared" si="48"/>
        <v>2.9195497648437652E-4</v>
      </c>
      <c r="I1059" s="197">
        <f t="shared" si="49"/>
        <v>7.1558853599240635E-4</v>
      </c>
      <c r="J1059" s="197">
        <f t="shared" si="50"/>
        <v>6.3145400176822797E-4</v>
      </c>
    </row>
    <row r="1060" spans="1:10" x14ac:dyDescent="0.2">
      <c r="A1060" s="212">
        <f>Données!A1061</f>
        <v>45012</v>
      </c>
      <c r="B1060" s="197">
        <f>Données!B1061/Données!B1060-1</f>
        <v>-4.2830178967122601E-3</v>
      </c>
      <c r="C1060" s="197">
        <f>Données!C1061/Données!C1060-1</f>
        <v>-4.2232487217884751E-3</v>
      </c>
      <c r="D1060" s="197">
        <f>Données!D1061/Données!D1060-1</f>
        <v>-4.2351161452018893E-3</v>
      </c>
      <c r="E1060" s="197">
        <f>Données!E1061/Données!E1060-1</f>
        <v>-5.0731762136676517E-3</v>
      </c>
      <c r="F1060" s="197">
        <f>Données!F1061/Données!F1060-1</f>
        <v>-5.0731766572807979E-3</v>
      </c>
      <c r="H1060" s="197">
        <f t="shared" si="48"/>
        <v>7.9015831695539163E-4</v>
      </c>
      <c r="I1060" s="197">
        <f t="shared" si="49"/>
        <v>8.4992793549232282E-4</v>
      </c>
      <c r="J1060" s="197">
        <f t="shared" si="50"/>
        <v>8.3806051207890864E-4</v>
      </c>
    </row>
    <row r="1061" spans="1:10" x14ac:dyDescent="0.2">
      <c r="A1061" s="212">
        <f>Données!A1062</f>
        <v>45013</v>
      </c>
      <c r="B1061" s="197">
        <f>Données!B1062/Données!B1061-1</f>
        <v>-1.8527640152933289E-3</v>
      </c>
      <c r="C1061" s="197">
        <f>Données!C1062/Données!C1061-1</f>
        <v>-1.9011776656346902E-3</v>
      </c>
      <c r="D1061" s="197">
        <f>Données!D1062/Données!D1061-1</f>
        <v>-1.8915660357433639E-3</v>
      </c>
      <c r="E1061" s="197">
        <f>Données!E1062/Données!E1061-1</f>
        <v>-2.0413369787082303E-3</v>
      </c>
      <c r="F1061" s="197">
        <f>Données!F1062/Données!F1061-1</f>
        <v>-2.041336148281836E-3</v>
      </c>
      <c r="H1061" s="197">
        <f t="shared" si="48"/>
        <v>1.8857296341490137E-4</v>
      </c>
      <c r="I1061" s="197">
        <f t="shared" si="49"/>
        <v>1.4015848264714581E-4</v>
      </c>
      <c r="J1061" s="197">
        <f t="shared" si="50"/>
        <v>1.4977011253847206E-4</v>
      </c>
    </row>
    <row r="1062" spans="1:10" x14ac:dyDescent="0.2">
      <c r="A1062" s="212">
        <f>Données!A1063</f>
        <v>45014</v>
      </c>
      <c r="B1062" s="197">
        <f>Données!B1063/Données!B1062-1</f>
        <v>5.0028542781603846E-3</v>
      </c>
      <c r="C1062" s="197">
        <f>Données!C1063/Données!C1062-1</f>
        <v>5.5202609189617391E-3</v>
      </c>
      <c r="D1062" s="197">
        <f>Données!D1063/Données!D1062-1</f>
        <v>5.4175384191317288E-3</v>
      </c>
      <c r="E1062" s="197">
        <f>Données!E1063/Données!E1062-1</f>
        <v>4.4344283357706793E-3</v>
      </c>
      <c r="F1062" s="197">
        <f>Données!F1063/Données!F1062-1</f>
        <v>4.4344279602182013E-3</v>
      </c>
      <c r="H1062" s="197">
        <f t="shared" si="48"/>
        <v>5.6842594238970534E-4</v>
      </c>
      <c r="I1062" s="197">
        <f t="shared" si="49"/>
        <v>1.0858329587435378E-3</v>
      </c>
      <c r="J1062" s="197">
        <f t="shared" si="50"/>
        <v>9.8311045891352755E-4</v>
      </c>
    </row>
    <row r="1063" spans="1:10" x14ac:dyDescent="0.2">
      <c r="A1063" s="212">
        <f>Données!A1064</f>
        <v>45015</v>
      </c>
      <c r="B1063" s="197">
        <f>Données!B1064/Données!B1063-1</f>
        <v>2.532587069346226E-3</v>
      </c>
      <c r="C1063" s="197">
        <f>Données!C1064/Données!C1063-1</f>
        <v>3.5396191885623818E-3</v>
      </c>
      <c r="D1063" s="197">
        <f>Données!D1064/Données!D1063-1</f>
        <v>3.339772176786493E-3</v>
      </c>
      <c r="E1063" s="197">
        <f>Données!E1064/Données!E1063-1</f>
        <v>2.1311509990962207E-3</v>
      </c>
      <c r="F1063" s="197">
        <f>Données!F1064/Données!F1063-1</f>
        <v>2.1311516133890596E-3</v>
      </c>
      <c r="H1063" s="197">
        <f t="shared" si="48"/>
        <v>4.0143607025000527E-4</v>
      </c>
      <c r="I1063" s="197">
        <f t="shared" si="49"/>
        <v>1.4084675751733222E-3</v>
      </c>
      <c r="J1063" s="197">
        <f t="shared" si="50"/>
        <v>1.2086205633974334E-3</v>
      </c>
    </row>
    <row r="1064" spans="1:10" x14ac:dyDescent="0.2">
      <c r="A1064" s="212">
        <f>Données!A1065</f>
        <v>45016</v>
      </c>
      <c r="B1064" s="197">
        <f>Données!B1065/Données!B1064-1</f>
        <v>5.9831849457911979E-3</v>
      </c>
      <c r="C1064" s="197">
        <f>Données!C1065/Données!C1064-1</f>
        <v>6.5360764097588397E-3</v>
      </c>
      <c r="D1064" s="197">
        <f>Données!D1065/Données!D1064-1</f>
        <v>6.4264420696851232E-3</v>
      </c>
      <c r="E1064" s="197">
        <f>Données!E1065/Données!E1064-1</f>
        <v>5.918953807831473E-3</v>
      </c>
      <c r="F1064" s="197">
        <f>Données!F1065/Données!F1064-1</f>
        <v>5.9189533937795691E-3</v>
      </c>
      <c r="H1064" s="197">
        <f t="shared" si="48"/>
        <v>6.4231137959724904E-5</v>
      </c>
      <c r="I1064" s="197">
        <f t="shared" si="49"/>
        <v>6.1712301597927066E-4</v>
      </c>
      <c r="J1064" s="197">
        <f t="shared" si="50"/>
        <v>5.0748867590555413E-4</v>
      </c>
    </row>
    <row r="1065" spans="1:10" x14ac:dyDescent="0.2">
      <c r="A1065" s="212">
        <f>Données!A1066</f>
        <v>45019</v>
      </c>
      <c r="B1065" s="197">
        <f>Données!B1066/Données!B1065-1</f>
        <v>2.8601425361942656E-3</v>
      </c>
      <c r="C1065" s="197">
        <f>Données!C1066/Données!C1065-1</f>
        <v>3.750617985114113E-3</v>
      </c>
      <c r="D1065" s="197">
        <f>Données!D1066/Données!D1065-1</f>
        <v>3.5741210096649212E-3</v>
      </c>
      <c r="E1065" s="197">
        <f>Données!E1066/Données!E1065-1</f>
        <v>2.8287170516358984E-3</v>
      </c>
      <c r="F1065" s="197">
        <f>Données!F1066/Données!F1065-1</f>
        <v>2.8287166718092838E-3</v>
      </c>
      <c r="H1065" s="197">
        <f t="shared" si="48"/>
        <v>3.1425484558367245E-5</v>
      </c>
      <c r="I1065" s="197">
        <f t="shared" si="49"/>
        <v>9.2190131330482927E-4</v>
      </c>
      <c r="J1065" s="197">
        <f t="shared" si="50"/>
        <v>7.4540433785563742E-4</v>
      </c>
    </row>
    <row r="1066" spans="1:10" x14ac:dyDescent="0.2">
      <c r="A1066" s="212">
        <f>Données!A1067</f>
        <v>45020</v>
      </c>
      <c r="B1066" s="197">
        <f>Données!B1067/Données!B1066-1</f>
        <v>1.7421106647446116E-3</v>
      </c>
      <c r="C1066" s="197">
        <f>Données!C1067/Données!C1066-1</f>
        <v>1.1185360124863486E-3</v>
      </c>
      <c r="D1066" s="197">
        <f>Données!D1067/Données!D1066-1</f>
        <v>1.2420438112656917E-3</v>
      </c>
      <c r="E1066" s="197">
        <f>Données!E1067/Données!E1066-1</f>
        <v>2.1258604106095813E-3</v>
      </c>
      <c r="F1066" s="197">
        <f>Données!F1067/Données!F1066-1</f>
        <v>2.1258600538005545E-3</v>
      </c>
      <c r="H1066" s="197">
        <f t="shared" si="48"/>
        <v>-3.8374974586496968E-4</v>
      </c>
      <c r="I1066" s="197">
        <f t="shared" si="49"/>
        <v>-1.0073240413142059E-3</v>
      </c>
      <c r="J1066" s="197">
        <f t="shared" si="50"/>
        <v>-8.8381624253486279E-4</v>
      </c>
    </row>
    <row r="1067" spans="1:10" x14ac:dyDescent="0.2">
      <c r="A1067" s="212">
        <f>Données!A1068</f>
        <v>45021</v>
      </c>
      <c r="B1067" s="197">
        <f>Données!B1068/Données!B1067-1</f>
        <v>-1.2252052280551373E-3</v>
      </c>
      <c r="C1067" s="197">
        <f>Données!C1068/Données!C1067-1</f>
        <v>-2.3398211804628311E-3</v>
      </c>
      <c r="D1067" s="197">
        <f>Données!D1068/Données!D1067-1</f>
        <v>-2.1189453115547652E-3</v>
      </c>
      <c r="E1067" s="197">
        <f>Données!E1068/Données!E1067-1</f>
        <v>-8.0371168870618792E-4</v>
      </c>
      <c r="F1067" s="197">
        <f>Données!F1068/Données!F1067-1</f>
        <v>-8.0371159940140213E-4</v>
      </c>
      <c r="H1067" s="197">
        <f t="shared" si="48"/>
        <v>-4.214935393489494E-4</v>
      </c>
      <c r="I1067" s="197">
        <f t="shared" si="49"/>
        <v>-1.5361095810614289E-3</v>
      </c>
      <c r="J1067" s="197">
        <f t="shared" si="50"/>
        <v>-1.315233712153363E-3</v>
      </c>
    </row>
    <row r="1068" spans="1:10" x14ac:dyDescent="0.2">
      <c r="A1068" s="212">
        <f>Données!A1069</f>
        <v>45022</v>
      </c>
      <c r="B1068" s="197">
        <f>Données!B1069/Données!B1068-1</f>
        <v>1.4937254733335958E-3</v>
      </c>
      <c r="C1068" s="197">
        <f>Données!C1069/Données!C1068-1</f>
        <v>2.4868582798491801E-3</v>
      </c>
      <c r="D1068" s="197">
        <f>Données!D1069/Données!D1068-1</f>
        <v>2.2898797181045705E-3</v>
      </c>
      <c r="E1068" s="197">
        <f>Données!E1069/Données!E1068-1</f>
        <v>1.116412083700391E-3</v>
      </c>
      <c r="F1068" s="197">
        <f>Données!F1069/Données!F1068-1</f>
        <v>1.1164125280680448E-3</v>
      </c>
      <c r="H1068" s="197">
        <f t="shared" si="48"/>
        <v>3.7731338963320482E-4</v>
      </c>
      <c r="I1068" s="197">
        <f t="shared" si="49"/>
        <v>1.3704457517811353E-3</v>
      </c>
      <c r="J1068" s="197">
        <f t="shared" si="50"/>
        <v>1.1734671900365257E-3</v>
      </c>
    </row>
    <row r="1069" spans="1:10" x14ac:dyDescent="0.2">
      <c r="A1069" s="212">
        <f>Données!A1070</f>
        <v>45026</v>
      </c>
      <c r="B1069" s="197">
        <f>Données!B1070/Données!B1069-1</f>
        <v>-1.4980572525756797E-3</v>
      </c>
      <c r="C1069" s="197">
        <f>Données!C1070/Données!C1069-1</f>
        <v>-1.586937257894383E-3</v>
      </c>
      <c r="D1069" s="197">
        <f>Données!D1070/Données!D1069-1</f>
        <v>-1.5693227971097512E-3</v>
      </c>
      <c r="E1069" s="197">
        <f>Données!E1070/Données!E1069-1</f>
        <v>-2.3601200188660965E-3</v>
      </c>
      <c r="F1069" s="197">
        <f>Données!F1070/Données!F1069-1</f>
        <v>-2.3601198308506044E-3</v>
      </c>
      <c r="H1069" s="197">
        <f t="shared" si="48"/>
        <v>8.6206276629041678E-4</v>
      </c>
      <c r="I1069" s="197">
        <f t="shared" si="49"/>
        <v>7.7318257295622139E-4</v>
      </c>
      <c r="J1069" s="197">
        <f t="shared" si="50"/>
        <v>7.9079703374085319E-4</v>
      </c>
    </row>
    <row r="1070" spans="1:10" x14ac:dyDescent="0.2">
      <c r="A1070" s="212">
        <f>Données!A1071</f>
        <v>45027</v>
      </c>
      <c r="B1070" s="197">
        <f>Données!B1071/Données!B1070-1</f>
        <v>5.7994362711810687E-4</v>
      </c>
      <c r="C1070" s="197">
        <f>Données!C1071/Données!C1070-1</f>
        <v>8.2510083625164654E-4</v>
      </c>
      <c r="D1070" s="197">
        <f>Données!D1071/Données!D1070-1</f>
        <v>7.7651166469516752E-4</v>
      </c>
      <c r="E1070" s="197">
        <f>Données!E1071/Données!E1070-1</f>
        <v>1.9123462918413381E-4</v>
      </c>
      <c r="F1070" s="197">
        <f>Données!F1071/Données!F1070-1</f>
        <v>1.912345747359101E-4</v>
      </c>
      <c r="H1070" s="197">
        <f t="shared" si="48"/>
        <v>3.8870899793397307E-4</v>
      </c>
      <c r="I1070" s="197">
        <f t="shared" si="49"/>
        <v>6.3386626151573644E-4</v>
      </c>
      <c r="J1070" s="197">
        <f t="shared" si="50"/>
        <v>5.8527708995925742E-4</v>
      </c>
    </row>
    <row r="1071" spans="1:10" x14ac:dyDescent="0.2">
      <c r="A1071" s="212">
        <f>Données!A1072</f>
        <v>45028</v>
      </c>
      <c r="B1071" s="197">
        <f>Données!B1072/Données!B1071-1</f>
        <v>3.4835990260995153E-4</v>
      </c>
      <c r="C1071" s="197">
        <f>Données!C1072/Données!C1071-1</f>
        <v>-1.0804803087571813E-4</v>
      </c>
      <c r="D1071" s="197">
        <f>Données!D1072/Données!D1071-1</f>
        <v>-1.760716350995839E-5</v>
      </c>
      <c r="E1071" s="197">
        <f>Données!E1072/Données!E1071-1</f>
        <v>5.6408403274654795E-4</v>
      </c>
      <c r="F1071" s="197">
        <f>Données!F1072/Données!F1071-1</f>
        <v>5.6408409678199156E-4</v>
      </c>
      <c r="H1071" s="197">
        <f t="shared" si="48"/>
        <v>-2.1572413013659641E-4</v>
      </c>
      <c r="I1071" s="197">
        <f t="shared" si="49"/>
        <v>-6.7213212765770969E-4</v>
      </c>
      <c r="J1071" s="197">
        <f t="shared" si="50"/>
        <v>-5.8169126029194995E-4</v>
      </c>
    </row>
    <row r="1072" spans="1:10" x14ac:dyDescent="0.2">
      <c r="A1072" s="212">
        <f>Données!A1073</f>
        <v>45029</v>
      </c>
      <c r="B1072" s="197">
        <f>Données!B1073/Données!B1072-1</f>
        <v>2.7756050603011673E-4</v>
      </c>
      <c r="C1072" s="197">
        <f>Données!C1073/Données!C1072-1</f>
        <v>1.8098850367063157E-3</v>
      </c>
      <c r="D1072" s="197">
        <f>Données!D1073/Données!D1072-1</f>
        <v>1.5061310774440173E-3</v>
      </c>
      <c r="E1072" s="197">
        <f>Données!E1073/Données!E1072-1</f>
        <v>-7.7931215289916977E-4</v>
      </c>
      <c r="F1072" s="197">
        <f>Données!F1073/Données!F1072-1</f>
        <v>-7.7931227354688382E-4</v>
      </c>
      <c r="H1072" s="197">
        <f t="shared" si="48"/>
        <v>1.0568726589292865E-3</v>
      </c>
      <c r="I1072" s="197">
        <f t="shared" si="49"/>
        <v>2.5891973102531995E-3</v>
      </c>
      <c r="J1072" s="197">
        <f t="shared" si="50"/>
        <v>2.2854433509909011E-3</v>
      </c>
    </row>
    <row r="1073" spans="1:10" x14ac:dyDescent="0.2">
      <c r="A1073" s="212">
        <f>Données!A1074</f>
        <v>45030</v>
      </c>
      <c r="B1073" s="197">
        <f>Données!B1074/Données!B1073-1</f>
        <v>-2.038147720859862E-3</v>
      </c>
      <c r="C1073" s="197">
        <f>Données!C1074/Données!C1073-1</f>
        <v>-1.9025185222510954E-3</v>
      </c>
      <c r="D1073" s="197">
        <f>Données!D1074/Données!D1073-1</f>
        <v>-1.9293710796449703E-3</v>
      </c>
      <c r="E1073" s="197">
        <f>Données!E1074/Données!E1073-1</f>
        <v>-2.4866957286765468E-3</v>
      </c>
      <c r="F1073" s="197">
        <f>Données!F1074/Données!F1073-1</f>
        <v>-2.4866954696590726E-3</v>
      </c>
      <c r="H1073" s="197">
        <f t="shared" si="48"/>
        <v>4.485480078166848E-4</v>
      </c>
      <c r="I1073" s="197">
        <f t="shared" si="49"/>
        <v>5.8417694740797721E-4</v>
      </c>
      <c r="J1073" s="197">
        <f t="shared" si="50"/>
        <v>5.5732439001410228E-4</v>
      </c>
    </row>
    <row r="1074" spans="1:10" x14ac:dyDescent="0.2">
      <c r="A1074" s="212">
        <f>Données!A1075</f>
        <v>45033</v>
      </c>
      <c r="B1074" s="197">
        <f>Données!B1075/Données!B1074-1</f>
        <v>6.4606071987771685E-4</v>
      </c>
      <c r="C1074" s="197">
        <f>Données!C1075/Données!C1074-1</f>
        <v>7.8001722647158545E-4</v>
      </c>
      <c r="D1074" s="197">
        <f>Données!D1075/Données!D1074-1</f>
        <v>7.5349799104618143E-4</v>
      </c>
      <c r="E1074" s="197">
        <f>Données!E1075/Données!E1074-1</f>
        <v>1.7270124457180458E-5</v>
      </c>
      <c r="F1074" s="197">
        <f>Données!F1075/Données!F1074-1</f>
        <v>1.7269784781337449E-5</v>
      </c>
      <c r="H1074" s="197">
        <f t="shared" si="48"/>
        <v>6.2879059542053639E-4</v>
      </c>
      <c r="I1074" s="197">
        <f t="shared" si="49"/>
        <v>7.62747441690248E-4</v>
      </c>
      <c r="J1074" s="197">
        <f t="shared" si="50"/>
        <v>7.3622820626484398E-4</v>
      </c>
    </row>
    <row r="1075" spans="1:10" x14ac:dyDescent="0.2">
      <c r="A1075" s="212">
        <f>Données!A1076</f>
        <v>45034</v>
      </c>
      <c r="B1075" s="197">
        <f>Données!B1076/Données!B1075-1</f>
        <v>1.9575521352994674E-3</v>
      </c>
      <c r="C1075" s="197">
        <f>Données!C1076/Données!C1075-1</f>
        <v>1.9144895701801445E-3</v>
      </c>
      <c r="D1075" s="197">
        <f>Données!D1076/Données!D1075-1</f>
        <v>1.9230138102399597E-3</v>
      </c>
      <c r="E1075" s="197">
        <f>Données!E1076/Données!E1075-1</f>
        <v>2.0207030912107182E-3</v>
      </c>
      <c r="F1075" s="197">
        <f>Données!F1076/Données!F1075-1</f>
        <v>2.0207036114789911E-3</v>
      </c>
      <c r="H1075" s="197">
        <f t="shared" si="48"/>
        <v>-6.3150955911250861E-5</v>
      </c>
      <c r="I1075" s="197">
        <f t="shared" si="49"/>
        <v>-1.062140412988466E-4</v>
      </c>
      <c r="J1075" s="197">
        <f t="shared" si="50"/>
        <v>-9.7689801239031482E-5</v>
      </c>
    </row>
    <row r="1076" spans="1:10" x14ac:dyDescent="0.2">
      <c r="A1076" s="212">
        <f>Données!A1077</f>
        <v>45035</v>
      </c>
      <c r="B1076" s="197">
        <f>Données!B1077/Données!B1076-1</f>
        <v>-7.8272716606098136E-5</v>
      </c>
      <c r="C1076" s="197">
        <f>Données!C1077/Données!C1076-1</f>
        <v>-1.011467738544547E-3</v>
      </c>
      <c r="D1076" s="197">
        <f>Données!D1077/Données!D1076-1</f>
        <v>-8.2674065724930301E-4</v>
      </c>
      <c r="E1076" s="197">
        <f>Données!E1077/Données!E1076-1</f>
        <v>-2.8474573557935035E-4</v>
      </c>
      <c r="F1076" s="197">
        <f>Données!F1077/Données!F1076-1</f>
        <v>-2.8474595880823017E-4</v>
      </c>
      <c r="H1076" s="197">
        <f t="shared" si="48"/>
        <v>2.0647301897325221E-4</v>
      </c>
      <c r="I1076" s="197">
        <f t="shared" si="49"/>
        <v>-7.267217797363168E-4</v>
      </c>
      <c r="J1076" s="197">
        <f t="shared" si="50"/>
        <v>-5.4199469844107284E-4</v>
      </c>
    </row>
    <row r="1077" spans="1:10" x14ac:dyDescent="0.2">
      <c r="A1077" s="212">
        <f>Données!A1078</f>
        <v>45036</v>
      </c>
      <c r="B1077" s="197">
        <f>Données!B1078/Données!B1077-1</f>
        <v>1.9398266512533624E-3</v>
      </c>
      <c r="C1077" s="197">
        <f>Données!C1078/Données!C1077-1</f>
        <v>2.019860365315207E-3</v>
      </c>
      <c r="D1077" s="197">
        <f>Données!D1078/Données!D1077-1</f>
        <v>2.0040063114337148E-3</v>
      </c>
      <c r="E1077" s="197">
        <f>Données!E1078/Données!E1077-1</f>
        <v>2.6885337659643405E-3</v>
      </c>
      <c r="F1077" s="197">
        <f>Données!F1078/Données!F1077-1</f>
        <v>2.6885336910955626E-3</v>
      </c>
      <c r="H1077" s="197">
        <f t="shared" si="48"/>
        <v>-7.4870711471097806E-4</v>
      </c>
      <c r="I1077" s="197">
        <f t="shared" si="49"/>
        <v>-6.6867332578035565E-4</v>
      </c>
      <c r="J1077" s="197">
        <f t="shared" si="50"/>
        <v>-6.8452737966184785E-4</v>
      </c>
    </row>
    <row r="1078" spans="1:10" x14ac:dyDescent="0.2">
      <c r="A1078" s="212">
        <f>Données!A1079</f>
        <v>45037</v>
      </c>
      <c r="B1078" s="197">
        <f>Données!B1079/Données!B1078-1</f>
        <v>4.4768587226156065E-3</v>
      </c>
      <c r="C1078" s="197">
        <f>Données!C1079/Données!C1078-1</f>
        <v>3.8440180126122492E-3</v>
      </c>
      <c r="D1078" s="197">
        <f>Données!D1079/Données!D1078-1</f>
        <v>3.9693756944096936E-3</v>
      </c>
      <c r="E1078" s="197">
        <f>Données!E1079/Données!E1078-1</f>
        <v>4.5661237549767808E-3</v>
      </c>
      <c r="F1078" s="197">
        <f>Données!F1079/Données!F1078-1</f>
        <v>4.5661237269947197E-3</v>
      </c>
      <c r="H1078" s="197">
        <f t="shared" si="48"/>
        <v>-8.9265032361174335E-5</v>
      </c>
      <c r="I1078" s="197">
        <f t="shared" si="49"/>
        <v>-7.2210571438247051E-4</v>
      </c>
      <c r="J1078" s="197">
        <f t="shared" si="50"/>
        <v>-5.9674803258502607E-4</v>
      </c>
    </row>
    <row r="1079" spans="1:10" x14ac:dyDescent="0.2">
      <c r="A1079" s="212">
        <f>Données!A1080</f>
        <v>45040</v>
      </c>
      <c r="B1079" s="197">
        <f>Données!B1080/Données!B1079-1</f>
        <v>-7.6473988253689118E-4</v>
      </c>
      <c r="C1079" s="197">
        <f>Données!C1080/Données!C1079-1</f>
        <v>-1.0682483503122731E-3</v>
      </c>
      <c r="D1079" s="197">
        <f>Données!D1080/Données!D1079-1</f>
        <v>-1.0080971992604271E-3</v>
      </c>
      <c r="E1079" s="197">
        <f>Données!E1080/Données!E1079-1</f>
        <v>-9.8271582343456565E-4</v>
      </c>
      <c r="F1079" s="197">
        <f>Données!F1080/Données!F1079-1</f>
        <v>-9.8271614968825638E-4</v>
      </c>
      <c r="H1079" s="197">
        <f t="shared" si="48"/>
        <v>2.1797594089767447E-4</v>
      </c>
      <c r="I1079" s="197">
        <f t="shared" si="49"/>
        <v>-8.5532200624016674E-5</v>
      </c>
      <c r="J1079" s="197">
        <f t="shared" si="50"/>
        <v>-2.5381049572170689E-5</v>
      </c>
    </row>
    <row r="1080" spans="1:10" x14ac:dyDescent="0.2">
      <c r="A1080" s="212">
        <f>Données!A1081</f>
        <v>45041</v>
      </c>
      <c r="B1080" s="197">
        <f>Données!B1081/Données!B1080-1</f>
        <v>-4.2434683857894839E-4</v>
      </c>
      <c r="C1080" s="197">
        <f>Données!C1081/Données!C1080-1</f>
        <v>-1.2410963155147225E-3</v>
      </c>
      <c r="D1080" s="197">
        <f>Données!D1081/Données!D1080-1</f>
        <v>-1.0791880096538975E-3</v>
      </c>
      <c r="E1080" s="197">
        <f>Données!E1081/Données!E1080-1</f>
        <v>1.4560841603368235E-3</v>
      </c>
      <c r="F1080" s="197">
        <f>Données!F1081/Données!F1080-1</f>
        <v>1.4560844023405739E-3</v>
      </c>
      <c r="H1080" s="197">
        <f t="shared" si="48"/>
        <v>-1.8804309989157719E-3</v>
      </c>
      <c r="I1080" s="197">
        <f t="shared" si="49"/>
        <v>-2.6971807178552965E-3</v>
      </c>
      <c r="J1080" s="197">
        <f t="shared" si="50"/>
        <v>-2.5352724119944714E-3</v>
      </c>
    </row>
    <row r="1081" spans="1:10" x14ac:dyDescent="0.2">
      <c r="A1081" s="212">
        <f>Données!A1082</f>
        <v>45042</v>
      </c>
      <c r="B1081" s="197">
        <f>Données!B1082/Données!B1081-1</f>
        <v>-3.167293056829279E-3</v>
      </c>
      <c r="C1081" s="197">
        <f>Données!C1082/Données!C1081-1</f>
        <v>-2.1043065904433611E-3</v>
      </c>
      <c r="D1081" s="197">
        <f>Données!D1082/Données!D1081-1</f>
        <v>-2.3151663013338819E-3</v>
      </c>
      <c r="E1081" s="197">
        <f>Données!E1082/Données!E1081-1</f>
        <v>-3.5407806077711879E-3</v>
      </c>
      <c r="F1081" s="197">
        <f>Données!F1082/Données!F1081-1</f>
        <v>-3.5407812107818293E-3</v>
      </c>
      <c r="H1081" s="197">
        <f t="shared" si="48"/>
        <v>3.7348755094190889E-4</v>
      </c>
      <c r="I1081" s="197">
        <f t="shared" si="49"/>
        <v>1.4364746203384682E-3</v>
      </c>
      <c r="J1081" s="197">
        <f t="shared" si="50"/>
        <v>1.2256149094479474E-3</v>
      </c>
    </row>
    <row r="1082" spans="1:10" x14ac:dyDescent="0.2">
      <c r="A1082" s="212">
        <f>Données!A1083</f>
        <v>45043</v>
      </c>
      <c r="B1082" s="197">
        <f>Données!B1083/Données!B1082-1</f>
        <v>1.8449121524302114E-3</v>
      </c>
      <c r="C1082" s="197">
        <f>Données!C1083/Données!C1082-1</f>
        <v>2.5760021819936085E-3</v>
      </c>
      <c r="D1082" s="197">
        <f>Données!D1083/Données!D1082-1</f>
        <v>2.4311035950563831E-3</v>
      </c>
      <c r="E1082" s="197">
        <f>Données!E1083/Données!E1082-1</f>
        <v>1.0473654772646945E-4</v>
      </c>
      <c r="F1082" s="197">
        <f>Données!F1083/Données!F1082-1</f>
        <v>1.0473654096387897E-4</v>
      </c>
      <c r="H1082" s="197">
        <f t="shared" si="48"/>
        <v>1.740175604703742E-3</v>
      </c>
      <c r="I1082" s="197">
        <f t="shared" si="49"/>
        <v>2.4712656410297296E-3</v>
      </c>
      <c r="J1082" s="197">
        <f t="shared" si="50"/>
        <v>2.3263670540925041E-3</v>
      </c>
    </row>
    <row r="1083" spans="1:10" x14ac:dyDescent="0.2">
      <c r="A1083" s="212">
        <f>Données!A1084</f>
        <v>45044</v>
      </c>
      <c r="B1083" s="197">
        <f>Données!B1084/Données!B1083-1</f>
        <v>7.3485451041688243E-3</v>
      </c>
      <c r="C1083" s="197">
        <f>Données!C1084/Données!C1083-1</f>
        <v>6.7013696932980427E-3</v>
      </c>
      <c r="D1083" s="197">
        <f>Données!D1084/Données!D1083-1</f>
        <v>6.8295622305021286E-3</v>
      </c>
      <c r="E1083" s="197">
        <f>Données!E1084/Données!E1083-1</f>
        <v>8.4492539801623856E-3</v>
      </c>
      <c r="F1083" s="197">
        <f>Données!F1084/Données!F1083-1</f>
        <v>8.4492543251286634E-3</v>
      </c>
      <c r="H1083" s="197">
        <f t="shared" si="48"/>
        <v>-1.1007088759935613E-3</v>
      </c>
      <c r="I1083" s="197">
        <f t="shared" si="49"/>
        <v>-1.7478846318306207E-3</v>
      </c>
      <c r="J1083" s="197">
        <f t="shared" si="50"/>
        <v>-1.6196920946265347E-3</v>
      </c>
    </row>
    <row r="1084" spans="1:10" x14ac:dyDescent="0.2">
      <c r="A1084" s="212">
        <f>Données!A1085</f>
        <v>45047</v>
      </c>
      <c r="B1084" s="197">
        <f>Données!B1085/Données!B1084-1</f>
        <v>-5.3543231557120485E-3</v>
      </c>
      <c r="C1084" s="197">
        <f>Données!C1085/Données!C1084-1</f>
        <v>-5.1623058306523584E-3</v>
      </c>
      <c r="D1084" s="197">
        <f>Données!D1085/Données!D1084-1</f>
        <v>-5.2003600507375403E-3</v>
      </c>
      <c r="E1084" s="197">
        <f>Données!E1085/Données!E1084-1</f>
        <v>-6.5317991133597708E-3</v>
      </c>
      <c r="F1084" s="197">
        <f>Données!F1085/Données!F1084-1</f>
        <v>-6.531799411634065E-3</v>
      </c>
      <c r="H1084" s="197">
        <f t="shared" si="48"/>
        <v>1.1774759576477223E-3</v>
      </c>
      <c r="I1084" s="197">
        <f t="shared" si="49"/>
        <v>1.3694935809817066E-3</v>
      </c>
      <c r="J1084" s="197">
        <f t="shared" si="50"/>
        <v>1.3314393608965247E-3</v>
      </c>
    </row>
    <row r="1085" spans="1:10" x14ac:dyDescent="0.2">
      <c r="A1085" s="212">
        <f>Données!A1086</f>
        <v>45048</v>
      </c>
      <c r="B1085" s="197">
        <f>Données!B1086/Données!B1085-1</f>
        <v>6.1229523942896158E-4</v>
      </c>
      <c r="C1085" s="197">
        <f>Données!C1086/Données!C1085-1</f>
        <v>3.7931272518498815E-5</v>
      </c>
      <c r="D1085" s="197">
        <f>Données!D1086/Données!D1085-1</f>
        <v>1.5174204727541607E-4</v>
      </c>
      <c r="E1085" s="197">
        <f>Données!E1086/Données!E1085-1</f>
        <v>2.5132693508442827E-3</v>
      </c>
      <c r="F1085" s="197">
        <f>Données!F1086/Données!F1085-1</f>
        <v>2.5132694028626723E-3</v>
      </c>
      <c r="H1085" s="197">
        <f t="shared" si="48"/>
        <v>-1.9009741114153211E-3</v>
      </c>
      <c r="I1085" s="197">
        <f t="shared" si="49"/>
        <v>-2.4753381303441735E-3</v>
      </c>
      <c r="J1085" s="197">
        <f t="shared" si="50"/>
        <v>-2.3615273555872562E-3</v>
      </c>
    </row>
    <row r="1086" spans="1:10" x14ac:dyDescent="0.2">
      <c r="A1086" s="212">
        <f>Données!A1087</f>
        <v>45049</v>
      </c>
      <c r="B1086" s="197">
        <f>Données!B1087/Données!B1086-1</f>
        <v>6.0916231483831851E-4</v>
      </c>
      <c r="C1086" s="197">
        <f>Données!C1087/Données!C1086-1</f>
        <v>7.6625814742037335E-4</v>
      </c>
      <c r="D1086" s="197">
        <f>Données!D1087/Données!D1086-1</f>
        <v>7.3511468499720678E-4</v>
      </c>
      <c r="E1086" s="197">
        <f>Données!E1087/Données!E1086-1</f>
        <v>1.1898703648560716E-3</v>
      </c>
      <c r="F1086" s="197">
        <f>Données!F1087/Données!F1086-1</f>
        <v>1.1898707656670116E-3</v>
      </c>
      <c r="H1086" s="197">
        <f t="shared" si="48"/>
        <v>-5.8070805001775305E-4</v>
      </c>
      <c r="I1086" s="197">
        <f t="shared" si="49"/>
        <v>-4.2361261824663821E-4</v>
      </c>
      <c r="J1086" s="197">
        <f t="shared" si="50"/>
        <v>-4.5475608066980477E-4</v>
      </c>
    </row>
    <row r="1087" spans="1:10" x14ac:dyDescent="0.2">
      <c r="A1087" s="212">
        <f>Données!A1088</f>
        <v>45050</v>
      </c>
      <c r="B1087" s="197">
        <f>Données!B1088/Données!B1087-1</f>
        <v>-4.4557579402896286E-3</v>
      </c>
      <c r="C1087" s="197">
        <f>Données!C1088/Données!C1087-1</f>
        <v>-5.0477825660339981E-3</v>
      </c>
      <c r="D1087" s="197">
        <f>Données!D1088/Données!D1087-1</f>
        <v>-4.9304331423225545E-3</v>
      </c>
      <c r="E1087" s="197">
        <f>Données!E1088/Données!E1087-1</f>
        <v>-3.8684738765704108E-3</v>
      </c>
      <c r="F1087" s="197">
        <f>Données!F1088/Données!F1087-1</f>
        <v>-3.8684736171491485E-3</v>
      </c>
      <c r="H1087" s="197">
        <f t="shared" si="48"/>
        <v>-5.8728406371921782E-4</v>
      </c>
      <c r="I1087" s="197">
        <f t="shared" si="49"/>
        <v>-1.1793089488848496E-3</v>
      </c>
      <c r="J1087" s="197">
        <f t="shared" si="50"/>
        <v>-1.061959525173406E-3</v>
      </c>
    </row>
    <row r="1088" spans="1:10" x14ac:dyDescent="0.2">
      <c r="A1088" s="212">
        <f>Données!A1089</f>
        <v>45051</v>
      </c>
      <c r="B1088" s="197">
        <f>Données!B1089/Données!B1088-1</f>
        <v>1.0769614193564259E-3</v>
      </c>
      <c r="C1088" s="197">
        <f>Données!C1089/Données!C1088-1</f>
        <v>1.49014238592593E-3</v>
      </c>
      <c r="D1088" s="197">
        <f>Données!D1089/Données!D1088-1</f>
        <v>1.4082035179940888E-3</v>
      </c>
      <c r="E1088" s="197">
        <f>Données!E1089/Données!E1088-1</f>
        <v>-4.0646203855709828E-4</v>
      </c>
      <c r="F1088" s="197">
        <f>Données!F1089/Données!F1088-1</f>
        <v>-4.0646267507116196E-4</v>
      </c>
      <c r="H1088" s="197">
        <f t="shared" si="48"/>
        <v>1.4834234579135241E-3</v>
      </c>
      <c r="I1088" s="197">
        <f t="shared" si="49"/>
        <v>1.8966050609970919E-3</v>
      </c>
      <c r="J1088" s="197">
        <f t="shared" si="50"/>
        <v>1.8146661930652508E-3</v>
      </c>
    </row>
    <row r="1089" spans="1:10" x14ac:dyDescent="0.2">
      <c r="A1089" s="212">
        <f>Données!A1090</f>
        <v>45054</v>
      </c>
      <c r="B1089" s="197">
        <f>Données!B1090/Données!B1089-1</f>
        <v>-1.6987319058273664E-3</v>
      </c>
      <c r="C1089" s="197">
        <f>Données!C1090/Données!C1089-1</f>
        <v>-2.0826355681150543E-3</v>
      </c>
      <c r="D1089" s="197">
        <f>Données!D1090/Données!D1089-1</f>
        <v>-2.0065274550562506E-3</v>
      </c>
      <c r="E1089" s="197">
        <f>Données!E1090/Données!E1089-1</f>
        <v>-2.0767287236285181E-3</v>
      </c>
      <c r="F1089" s="197">
        <f>Données!F1090/Données!F1089-1</f>
        <v>-2.0767277915212379E-3</v>
      </c>
      <c r="H1089" s="197">
        <f t="shared" si="48"/>
        <v>3.7799681780115169E-4</v>
      </c>
      <c r="I1089" s="197">
        <f t="shared" si="49"/>
        <v>-5.9077765938164717E-6</v>
      </c>
      <c r="J1089" s="197">
        <f t="shared" si="50"/>
        <v>7.0200336464987245E-5</v>
      </c>
    </row>
    <row r="1090" spans="1:10" x14ac:dyDescent="0.2">
      <c r="A1090" s="212">
        <f>Données!A1091</f>
        <v>45055</v>
      </c>
      <c r="B1090" s="197">
        <f>Données!B1091/Données!B1090-1</f>
        <v>-5.7235125861998526E-4</v>
      </c>
      <c r="C1090" s="197">
        <f>Données!C1091/Données!C1090-1</f>
        <v>-9.7303879841159624E-4</v>
      </c>
      <c r="D1090" s="197">
        <f>Données!D1091/Données!D1090-1</f>
        <v>-8.9357883426044449E-4</v>
      </c>
      <c r="E1090" s="197">
        <f>Données!E1091/Données!E1090-1</f>
        <v>-5.2472977391548881E-4</v>
      </c>
      <c r="F1090" s="197">
        <f>Données!F1091/Données!F1090-1</f>
        <v>-5.2472994155550179E-4</v>
      </c>
      <c r="H1090" s="197">
        <f t="shared" si="48"/>
        <v>-4.7621484704496453E-5</v>
      </c>
      <c r="I1090" s="197">
        <f t="shared" si="49"/>
        <v>-4.4830885685609445E-4</v>
      </c>
      <c r="J1090" s="197">
        <f t="shared" si="50"/>
        <v>-3.688488927049427E-4</v>
      </c>
    </row>
    <row r="1091" spans="1:10" x14ac:dyDescent="0.2">
      <c r="A1091" s="212">
        <f>Données!A1092</f>
        <v>45056</v>
      </c>
      <c r="B1091" s="197">
        <f>Données!B1092/Données!B1091-1</f>
        <v>1.3638252576135823E-3</v>
      </c>
      <c r="C1091" s="197">
        <f>Données!C1092/Données!C1091-1</f>
        <v>2.0089986270015459E-3</v>
      </c>
      <c r="D1091" s="197">
        <f>Données!D1092/Données!D1091-1</f>
        <v>1.8810139018308192E-3</v>
      </c>
      <c r="E1091" s="197">
        <f>Données!E1092/Données!E1091-1</f>
        <v>1.3941963569807925E-3</v>
      </c>
      <c r="F1091" s="197">
        <f>Données!F1092/Données!F1091-1</f>
        <v>1.3941956856577953E-3</v>
      </c>
      <c r="H1091" s="197">
        <f t="shared" ref="H1091:H1154" si="51">B1091-E1091</f>
        <v>-3.0371099367210164E-5</v>
      </c>
      <c r="I1091" s="197">
        <f t="shared" ref="I1091:I1154" si="52">C1091-F1091</f>
        <v>6.1480294134375058E-4</v>
      </c>
      <c r="J1091" s="197">
        <f t="shared" ref="J1091:J1154" si="53">D1091-F1091</f>
        <v>4.868182161730239E-4</v>
      </c>
    </row>
    <row r="1092" spans="1:10" x14ac:dyDescent="0.2">
      <c r="A1092" s="212">
        <f>Données!A1093</f>
        <v>45057</v>
      </c>
      <c r="B1092" s="197">
        <f>Données!B1093/Données!B1092-1</f>
        <v>4.532886343614928E-3</v>
      </c>
      <c r="C1092" s="197">
        <f>Données!C1093/Données!C1092-1</f>
        <v>4.4951550403768969E-3</v>
      </c>
      <c r="D1092" s="197">
        <f>Données!D1093/Données!D1092-1</f>
        <v>4.5026362237812201E-3</v>
      </c>
      <c r="E1092" s="197">
        <f>Données!E1093/Données!E1092-1</f>
        <v>4.6133259019622841E-3</v>
      </c>
      <c r="F1092" s="197">
        <f>Données!F1093/Données!F1092-1</f>
        <v>4.6133259095519907E-3</v>
      </c>
      <c r="H1092" s="197">
        <f t="shared" si="51"/>
        <v>-8.0439558347356055E-5</v>
      </c>
      <c r="I1092" s="197">
        <f t="shared" si="52"/>
        <v>-1.1817086917509378E-4</v>
      </c>
      <c r="J1092" s="197">
        <f t="shared" si="53"/>
        <v>-1.1068968577077065E-4</v>
      </c>
    </row>
    <row r="1093" spans="1:10" x14ac:dyDescent="0.2">
      <c r="A1093" s="212">
        <f>Données!A1094</f>
        <v>45058</v>
      </c>
      <c r="B1093" s="197">
        <f>Données!B1094/Données!B1093-1</f>
        <v>-5.0437512532630624E-4</v>
      </c>
      <c r="C1093" s="197">
        <f>Données!C1094/Données!C1093-1</f>
        <v>-1.1041945379385298E-3</v>
      </c>
      <c r="D1093" s="197">
        <f>Données!D1094/Données!D1093-1</f>
        <v>-9.852652483193225E-4</v>
      </c>
      <c r="E1093" s="197">
        <f>Données!E1094/Données!E1093-1</f>
        <v>-5.5623637799462333E-4</v>
      </c>
      <c r="F1093" s="197">
        <f>Données!F1094/Données!F1093-1</f>
        <v>-5.5623619569067362E-4</v>
      </c>
      <c r="H1093" s="197">
        <f t="shared" si="51"/>
        <v>5.1861252668317093E-5</v>
      </c>
      <c r="I1093" s="197">
        <f t="shared" si="52"/>
        <v>-5.4795834224785622E-4</v>
      </c>
      <c r="J1093" s="197">
        <f t="shared" si="53"/>
        <v>-4.2902905262864888E-4</v>
      </c>
    </row>
    <row r="1094" spans="1:10" x14ac:dyDescent="0.2">
      <c r="A1094" s="212">
        <f>Données!A1095</f>
        <v>45061</v>
      </c>
      <c r="B1094" s="197">
        <f>Données!B1095/Données!B1094-1</f>
        <v>-1.7924601077617952E-3</v>
      </c>
      <c r="C1094" s="197">
        <f>Données!C1095/Données!C1094-1</f>
        <v>-1.0771983642435812E-3</v>
      </c>
      <c r="D1094" s="197">
        <f>Données!D1095/Données!D1094-1</f>
        <v>-1.2190855737402861E-3</v>
      </c>
      <c r="E1094" s="197">
        <f>Données!E1095/Données!E1094-1</f>
        <v>-1.8481537200248921E-3</v>
      </c>
      <c r="F1094" s="197">
        <f>Données!F1095/Données!F1094-1</f>
        <v>-1.8481533874433742E-3</v>
      </c>
      <c r="H1094" s="197">
        <f t="shared" si="51"/>
        <v>5.5693612263096881E-5</v>
      </c>
      <c r="I1094" s="197">
        <f t="shared" si="52"/>
        <v>7.7095502319979303E-4</v>
      </c>
      <c r="J1094" s="197">
        <f t="shared" si="53"/>
        <v>6.2906781370308806E-4</v>
      </c>
    </row>
    <row r="1095" spans="1:10" x14ac:dyDescent="0.2">
      <c r="A1095" s="212">
        <f>Données!A1096</f>
        <v>45062</v>
      </c>
      <c r="B1095" s="197">
        <f>Données!B1096/Données!B1095-1</f>
        <v>-6.8917051150164665E-3</v>
      </c>
      <c r="C1095" s="197">
        <f>Données!C1096/Données!C1095-1</f>
        <v>-7.6495266696998687E-3</v>
      </c>
      <c r="D1095" s="197">
        <f>Données!D1096/Données!D1095-1</f>
        <v>-7.4992828788263965E-3</v>
      </c>
      <c r="E1095" s="197">
        <f>Données!E1096/Données!E1095-1</f>
        <v>-7.166072373367971E-3</v>
      </c>
      <c r="F1095" s="197">
        <f>Données!F1096/Données!F1095-1</f>
        <v>-7.1660723858947284E-3</v>
      </c>
      <c r="H1095" s="197">
        <f t="shared" si="51"/>
        <v>2.7436725835150444E-4</v>
      </c>
      <c r="I1095" s="197">
        <f t="shared" si="52"/>
        <v>-4.8345428380514033E-4</v>
      </c>
      <c r="J1095" s="197">
        <f t="shared" si="53"/>
        <v>-3.3321049293166816E-4</v>
      </c>
    </row>
    <row r="1096" spans="1:10" x14ac:dyDescent="0.2">
      <c r="A1096" s="212">
        <f>Données!A1097</f>
        <v>45063</v>
      </c>
      <c r="B1096" s="197">
        <f>Données!B1097/Données!B1096-1</f>
        <v>1.4011838189511572E-3</v>
      </c>
      <c r="C1096" s="197">
        <f>Données!C1097/Données!C1096-1</f>
        <v>1.0234328010467753E-3</v>
      </c>
      <c r="D1096" s="197">
        <f>Données!D1097/Données!D1096-1</f>
        <v>1.0983694715931414E-3</v>
      </c>
      <c r="E1096" s="197">
        <f>Données!E1097/Données!E1096-1</f>
        <v>1.3375566845779119E-3</v>
      </c>
      <c r="F1096" s="197">
        <f>Données!F1097/Données!F1096-1</f>
        <v>1.337556000393425E-3</v>
      </c>
      <c r="H1096" s="197">
        <f t="shared" si="51"/>
        <v>6.3627134373245298E-5</v>
      </c>
      <c r="I1096" s="197">
        <f t="shared" si="52"/>
        <v>-3.1412319934664978E-4</v>
      </c>
      <c r="J1096" s="197">
        <f t="shared" si="53"/>
        <v>-2.3918652880028368E-4</v>
      </c>
    </row>
    <row r="1097" spans="1:10" x14ac:dyDescent="0.2">
      <c r="A1097" s="212">
        <f>Données!A1098</f>
        <v>45064</v>
      </c>
      <c r="B1097" s="197">
        <f>Données!B1098/Données!B1097-1</f>
        <v>-1.4780460821185448E-3</v>
      </c>
      <c r="C1097" s="197">
        <f>Données!C1098/Données!C1097-1</f>
        <v>-6.4608068695792831E-4</v>
      </c>
      <c r="D1097" s="197">
        <f>Données!D1098/Données!D1097-1</f>
        <v>-8.1117358367688297E-4</v>
      </c>
      <c r="E1097" s="197">
        <f>Données!E1098/Données!E1097-1</f>
        <v>-1.7673218935346791E-3</v>
      </c>
      <c r="F1097" s="197">
        <f>Données!F1098/Données!F1097-1</f>
        <v>-1.7673212802497007E-3</v>
      </c>
      <c r="H1097" s="197">
        <f t="shared" si="51"/>
        <v>2.8927581141613423E-4</v>
      </c>
      <c r="I1097" s="197">
        <f t="shared" si="52"/>
        <v>1.1212405932917724E-3</v>
      </c>
      <c r="J1097" s="197">
        <f t="shared" si="53"/>
        <v>9.5614769657281773E-4</v>
      </c>
    </row>
    <row r="1098" spans="1:10" x14ac:dyDescent="0.2">
      <c r="A1098" s="212">
        <f>Données!A1099</f>
        <v>45065</v>
      </c>
      <c r="B1098" s="197">
        <f>Données!B1099/Données!B1098-1</f>
        <v>2.9375302326393182E-3</v>
      </c>
      <c r="C1098" s="197">
        <f>Données!C1099/Données!C1098-1</f>
        <v>2.8047925877208169E-3</v>
      </c>
      <c r="D1098" s="197">
        <f>Données!D1099/Données!D1098-1</f>
        <v>2.8311150995969925E-3</v>
      </c>
      <c r="E1098" s="197">
        <f>Données!E1099/Données!E1098-1</f>
        <v>3.0795288169382928E-3</v>
      </c>
      <c r="F1098" s="197">
        <f>Données!F1099/Données!F1098-1</f>
        <v>3.0795287629405976E-3</v>
      </c>
      <c r="H1098" s="197">
        <f t="shared" si="51"/>
        <v>-1.4199858429897461E-4</v>
      </c>
      <c r="I1098" s="197">
        <f t="shared" si="52"/>
        <v>-2.7473617521978078E-4</v>
      </c>
      <c r="J1098" s="197">
        <f t="shared" si="53"/>
        <v>-2.4841366334360515E-4</v>
      </c>
    </row>
    <row r="1099" spans="1:10" x14ac:dyDescent="0.2">
      <c r="A1099" s="212">
        <f>Données!A1100</f>
        <v>45069</v>
      </c>
      <c r="B1099" s="197">
        <f>Données!B1100/Données!B1099-1</f>
        <v>-8.1384808030999789E-3</v>
      </c>
      <c r="C1099" s="197">
        <f>Données!C1100/Données!C1099-1</f>
        <v>-8.4157089959140396E-3</v>
      </c>
      <c r="D1099" s="197">
        <f>Données!D1100/Données!D1099-1</f>
        <v>-8.3607279268890222E-3</v>
      </c>
      <c r="E1099" s="197">
        <f>Données!E1100/Données!E1099-1</f>
        <v>-8.3290801817412774E-3</v>
      </c>
      <c r="F1099" s="197">
        <f>Données!F1100/Données!F1099-1</f>
        <v>-8.3290804747979674E-3</v>
      </c>
      <c r="H1099" s="197">
        <f t="shared" si="51"/>
        <v>1.905993786412985E-4</v>
      </c>
      <c r="I1099" s="197">
        <f t="shared" si="52"/>
        <v>-8.6628521116072221E-5</v>
      </c>
      <c r="J1099" s="197">
        <f t="shared" si="53"/>
        <v>-3.1647452091054795E-5</v>
      </c>
    </row>
    <row r="1100" spans="1:10" x14ac:dyDescent="0.2">
      <c r="A1100" s="212">
        <f>Données!A1101</f>
        <v>45070</v>
      </c>
      <c r="B1100" s="197">
        <f>Données!B1101/Données!B1100-1</f>
        <v>-6.0371085844613814E-3</v>
      </c>
      <c r="C1100" s="197">
        <f>Données!C1101/Données!C1100-1</f>
        <v>-6.2296385268268972E-3</v>
      </c>
      <c r="D1100" s="197">
        <f>Données!D1101/Données!D1100-1</f>
        <v>-6.1914454270063368E-3</v>
      </c>
      <c r="E1100" s="197">
        <f>Données!E1101/Données!E1100-1</f>
        <v>-6.3792587510833609E-3</v>
      </c>
      <c r="F1100" s="197">
        <f>Données!F1101/Données!F1100-1</f>
        <v>-6.379258610235472E-3</v>
      </c>
      <c r="H1100" s="197">
        <f t="shared" si="51"/>
        <v>3.421501666219795E-4</v>
      </c>
      <c r="I1100" s="197">
        <f t="shared" si="52"/>
        <v>1.496200834085748E-4</v>
      </c>
      <c r="J1100" s="197">
        <f t="shared" si="53"/>
        <v>1.8781318322913521E-4</v>
      </c>
    </row>
    <row r="1101" spans="1:10" x14ac:dyDescent="0.2">
      <c r="A1101" s="212">
        <f>Données!A1102</f>
        <v>45071</v>
      </c>
      <c r="B1101" s="197">
        <f>Données!B1102/Données!B1101-1</f>
        <v>-1.0769301863858827E-3</v>
      </c>
      <c r="C1101" s="197">
        <f>Données!C1102/Données!C1101-1</f>
        <v>-1.0196868875241849E-3</v>
      </c>
      <c r="D1101" s="197">
        <f>Données!D1102/Données!D1101-1</f>
        <v>-1.0310443080068232E-3</v>
      </c>
      <c r="E1101" s="197">
        <f>Données!E1102/Données!E1101-1</f>
        <v>-1.3976774493599242E-3</v>
      </c>
      <c r="F1101" s="197">
        <f>Données!F1102/Données!F1101-1</f>
        <v>-1.3976774996534713E-3</v>
      </c>
      <c r="H1101" s="197">
        <f t="shared" si="51"/>
        <v>3.2074726297404155E-4</v>
      </c>
      <c r="I1101" s="197">
        <f t="shared" si="52"/>
        <v>3.7799061212928642E-4</v>
      </c>
      <c r="J1101" s="197">
        <f t="shared" si="53"/>
        <v>3.6663319164664809E-4</v>
      </c>
    </row>
    <row r="1102" spans="1:10" x14ac:dyDescent="0.2">
      <c r="A1102" s="212">
        <f>Données!A1103</f>
        <v>45072</v>
      </c>
      <c r="B1102" s="197">
        <f>Données!B1103/Données!B1102-1</f>
        <v>3.9168144103669533E-3</v>
      </c>
      <c r="C1102" s="197">
        <f>Données!C1103/Données!C1102-1</f>
        <v>4.4418073685497106E-3</v>
      </c>
      <c r="D1102" s="197">
        <f>Données!D1103/Données!D1102-1</f>
        <v>4.3376524366995906E-3</v>
      </c>
      <c r="E1102" s="197">
        <f>Données!E1103/Données!E1102-1</f>
        <v>3.8700037906538309E-3</v>
      </c>
      <c r="F1102" s="197">
        <f>Données!F1103/Données!F1102-1</f>
        <v>3.870003614202977E-3</v>
      </c>
      <c r="H1102" s="197">
        <f t="shared" si="51"/>
        <v>4.6810619713122392E-5</v>
      </c>
      <c r="I1102" s="197">
        <f t="shared" si="52"/>
        <v>5.7180375434673358E-4</v>
      </c>
      <c r="J1102" s="197">
        <f t="shared" si="53"/>
        <v>4.6764882249661355E-4</v>
      </c>
    </row>
    <row r="1103" spans="1:10" x14ac:dyDescent="0.2">
      <c r="A1103" s="212">
        <f>Données!A1104</f>
        <v>45075</v>
      </c>
      <c r="B1103" s="197">
        <f>Données!B1104/Données!B1103-1</f>
        <v>1.4484637527334421E-4</v>
      </c>
      <c r="C1103" s="197">
        <f>Données!C1104/Données!C1103-1</f>
        <v>5.0506894132196223E-4</v>
      </c>
      <c r="D1103" s="197">
        <f>Données!D1104/Données!D1103-1</f>
        <v>4.3363394953677137E-4</v>
      </c>
      <c r="E1103" s="197">
        <f>Données!E1104/Données!E1103-1</f>
        <v>1.3535665719066614E-4</v>
      </c>
      <c r="F1103" s="197">
        <f>Données!F1104/Données!F1103-1</f>
        <v>1.3535624869231988E-4</v>
      </c>
      <c r="H1103" s="197">
        <f t="shared" si="51"/>
        <v>9.4897180826780669E-6</v>
      </c>
      <c r="I1103" s="197">
        <f t="shared" si="52"/>
        <v>3.6971269262964235E-4</v>
      </c>
      <c r="J1103" s="197">
        <f t="shared" si="53"/>
        <v>2.9827770084445149E-4</v>
      </c>
    </row>
    <row r="1104" spans="1:10" x14ac:dyDescent="0.2">
      <c r="A1104" s="212">
        <f>Données!A1105</f>
        <v>45076</v>
      </c>
      <c r="B1104" s="197">
        <f>Données!B1105/Données!B1104-1</f>
        <v>7.3625348949368785E-4</v>
      </c>
      <c r="C1104" s="197">
        <f>Données!C1105/Données!C1104-1</f>
        <v>-5.0900925151631249E-4</v>
      </c>
      <c r="D1104" s="197">
        <f>Données!D1105/Données!D1104-1</f>
        <v>-2.6213360941651498E-4</v>
      </c>
      <c r="E1104" s="197">
        <f>Données!E1105/Données!E1104-1</f>
        <v>8.8067172076655709E-4</v>
      </c>
      <c r="F1104" s="197">
        <f>Données!F1105/Données!F1104-1</f>
        <v>8.8067190121998706E-4</v>
      </c>
      <c r="H1104" s="197">
        <f t="shared" si="51"/>
        <v>-1.4441823127286924E-4</v>
      </c>
      <c r="I1104" s="197">
        <f t="shared" si="52"/>
        <v>-1.3896811527362996E-3</v>
      </c>
      <c r="J1104" s="197">
        <f t="shared" si="53"/>
        <v>-1.142805510636502E-3</v>
      </c>
    </row>
    <row r="1105" spans="1:10" x14ac:dyDescent="0.2">
      <c r="A1105" s="212">
        <f>Données!A1106</f>
        <v>45077</v>
      </c>
      <c r="B1105" s="197">
        <f>Données!B1106/Données!B1105-1</f>
        <v>1.4375780499420454E-3</v>
      </c>
      <c r="C1105" s="197">
        <f>Données!C1106/Données!C1105-1</f>
        <v>1.4463696825919303E-3</v>
      </c>
      <c r="D1105" s="197">
        <f>Données!D1106/Données!D1105-1</f>
        <v>1.4446252691038275E-3</v>
      </c>
      <c r="E1105" s="197">
        <f>Données!E1106/Données!E1105-1</f>
        <v>1.7800438003687802E-3</v>
      </c>
      <c r="F1105" s="197">
        <f>Données!F1106/Données!F1105-1</f>
        <v>1.7800434369297236E-3</v>
      </c>
      <c r="H1105" s="197">
        <f t="shared" si="51"/>
        <v>-3.4246575042673477E-4</v>
      </c>
      <c r="I1105" s="197">
        <f t="shared" si="52"/>
        <v>-3.3367375433779323E-4</v>
      </c>
      <c r="J1105" s="197">
        <f t="shared" si="53"/>
        <v>-3.3541816782589606E-4</v>
      </c>
    </row>
    <row r="1106" spans="1:10" x14ac:dyDescent="0.2">
      <c r="A1106" s="212">
        <f>Données!A1107</f>
        <v>45078</v>
      </c>
      <c r="B1106" s="197">
        <f>Données!B1107/Données!B1106-1</f>
        <v>3.6215771095784444E-3</v>
      </c>
      <c r="C1106" s="197">
        <f>Données!C1107/Données!C1106-1</f>
        <v>3.6689271599088524E-3</v>
      </c>
      <c r="D1106" s="197">
        <f>Données!D1107/Données!D1106-1</f>
        <v>3.6595305113180654E-3</v>
      </c>
      <c r="E1106" s="197">
        <f>Données!E1107/Données!E1106-1</f>
        <v>3.8043172207080644E-3</v>
      </c>
      <c r="F1106" s="197">
        <f>Données!F1107/Données!F1106-1</f>
        <v>3.8043180450173519E-3</v>
      </c>
      <c r="H1106" s="197">
        <f t="shared" si="51"/>
        <v>-1.8274011112962008E-4</v>
      </c>
      <c r="I1106" s="197">
        <f t="shared" si="52"/>
        <v>-1.353908851084995E-4</v>
      </c>
      <c r="J1106" s="197">
        <f t="shared" si="53"/>
        <v>-1.4478753369928654E-4</v>
      </c>
    </row>
    <row r="1107" spans="1:10" x14ac:dyDescent="0.2">
      <c r="A1107" s="212">
        <f>Données!A1108</f>
        <v>45079</v>
      </c>
      <c r="B1107" s="197">
        <f>Données!B1108/Données!B1107-1</f>
        <v>2.6697561393407288E-3</v>
      </c>
      <c r="C1107" s="197">
        <f>Données!C1108/Données!C1107-1</f>
        <v>3.5819066821212164E-3</v>
      </c>
      <c r="D1107" s="197">
        <f>Données!D1108/Données!D1107-1</f>
        <v>3.40089778292052E-3</v>
      </c>
      <c r="E1107" s="197">
        <f>Données!E1108/Données!E1107-1</f>
        <v>2.6301769038237222E-3</v>
      </c>
      <c r="F1107" s="197">
        <f>Données!F1108/Données!F1107-1</f>
        <v>2.6301768814802617E-3</v>
      </c>
      <c r="H1107" s="197">
        <f t="shared" si="51"/>
        <v>3.9579235517006595E-5</v>
      </c>
      <c r="I1107" s="197">
        <f t="shared" si="52"/>
        <v>9.5172980064095469E-4</v>
      </c>
      <c r="J1107" s="197">
        <f t="shared" si="53"/>
        <v>7.7072090144025829E-4</v>
      </c>
    </row>
    <row r="1108" spans="1:10" x14ac:dyDescent="0.2">
      <c r="A1108" s="212">
        <f>Données!A1109</f>
        <v>45082</v>
      </c>
      <c r="B1108" s="197">
        <f>Données!B1109/Données!B1108-1</f>
        <v>-2.4012048662904739E-3</v>
      </c>
      <c r="C1108" s="197">
        <f>Données!C1109/Données!C1108-1</f>
        <v>-2.2801872828767111E-3</v>
      </c>
      <c r="D1108" s="197">
        <f>Données!D1109/Données!D1108-1</f>
        <v>-2.3041846434929125E-3</v>
      </c>
      <c r="E1108" s="197">
        <f>Données!E1109/Données!E1108-1</f>
        <v>-2.5351778456004226E-3</v>
      </c>
      <c r="F1108" s="197">
        <f>Données!F1109/Données!F1108-1</f>
        <v>-2.5351776846436191E-3</v>
      </c>
      <c r="H1108" s="197">
        <f t="shared" si="51"/>
        <v>1.3397297930994867E-4</v>
      </c>
      <c r="I1108" s="197">
        <f t="shared" si="52"/>
        <v>2.5499040176690801E-4</v>
      </c>
      <c r="J1108" s="197">
        <f t="shared" si="53"/>
        <v>2.3099304115070662E-4</v>
      </c>
    </row>
    <row r="1109" spans="1:10" x14ac:dyDescent="0.2">
      <c r="A1109" s="212">
        <f>Données!A1110</f>
        <v>45083</v>
      </c>
      <c r="B1109" s="197">
        <f>Données!B1110/Données!B1109-1</f>
        <v>8.386735228389508E-4</v>
      </c>
      <c r="C1109" s="197">
        <f>Données!C1110/Données!C1109-1</f>
        <v>1.2656694315815731E-3</v>
      </c>
      <c r="D1109" s="197">
        <f>Données!D1110/Données!D1109-1</f>
        <v>1.1810058275576463E-3</v>
      </c>
      <c r="E1109" s="197">
        <f>Données!E1110/Données!E1109-1</f>
        <v>8.8329743796999871E-4</v>
      </c>
      <c r="F1109" s="197">
        <f>Données!F1110/Données!F1109-1</f>
        <v>8.8329667724695859E-4</v>
      </c>
      <c r="H1109" s="197">
        <f t="shared" si="51"/>
        <v>-4.4623915131047909E-5</v>
      </c>
      <c r="I1109" s="197">
        <f t="shared" si="52"/>
        <v>3.8237275433461448E-4</v>
      </c>
      <c r="J1109" s="197">
        <f t="shared" si="53"/>
        <v>2.9770915031068768E-4</v>
      </c>
    </row>
    <row r="1110" spans="1:10" x14ac:dyDescent="0.2">
      <c r="A1110" s="212">
        <f>Données!A1111</f>
        <v>45084</v>
      </c>
      <c r="B1110" s="197">
        <f>Données!B1111/Données!B1110-1</f>
        <v>-8.4856978146020667E-3</v>
      </c>
      <c r="C1110" s="197">
        <f>Données!C1111/Données!C1110-1</f>
        <v>-8.4457947571872083E-3</v>
      </c>
      <c r="D1110" s="197">
        <f>Données!D1111/Données!D1110-1</f>
        <v>-8.4537038510620333E-3</v>
      </c>
      <c r="E1110" s="197">
        <f>Données!E1111/Données!E1110-1</f>
        <v>-8.7840099971954189E-3</v>
      </c>
      <c r="F1110" s="197">
        <f>Données!F1111/Données!F1110-1</f>
        <v>-8.7840093838699174E-3</v>
      </c>
      <c r="H1110" s="197">
        <f t="shared" si="51"/>
        <v>2.9831218259335213E-4</v>
      </c>
      <c r="I1110" s="197">
        <f t="shared" si="52"/>
        <v>3.3821462668270907E-4</v>
      </c>
      <c r="J1110" s="197">
        <f t="shared" si="53"/>
        <v>3.3030553280788411E-4</v>
      </c>
    </row>
    <row r="1111" spans="1:10" x14ac:dyDescent="0.2">
      <c r="A1111" s="212">
        <f>Données!A1112</f>
        <v>45085</v>
      </c>
      <c r="B1111" s="197">
        <f>Données!B1112/Données!B1111-1</f>
        <v>3.2281652351475731E-3</v>
      </c>
      <c r="C1111" s="197">
        <f>Données!C1112/Données!C1111-1</f>
        <v>3.2607941836888532E-3</v>
      </c>
      <c r="D1111" s="197">
        <f>Données!D1112/Données!D1111-1</f>
        <v>3.254327345033392E-3</v>
      </c>
      <c r="E1111" s="197">
        <f>Données!E1112/Données!E1111-1</f>
        <v>3.2502044484628012E-3</v>
      </c>
      <c r="F1111" s="197">
        <f>Données!F1112/Données!F1111-1</f>
        <v>3.2502045697695436E-3</v>
      </c>
      <c r="H1111" s="197">
        <f t="shared" si="51"/>
        <v>-2.2039213315228068E-5</v>
      </c>
      <c r="I1111" s="197">
        <f t="shared" si="52"/>
        <v>1.0589613919309571E-5</v>
      </c>
      <c r="J1111" s="197">
        <f t="shared" si="53"/>
        <v>4.1227752638484105E-6</v>
      </c>
    </row>
    <row r="1112" spans="1:10" x14ac:dyDescent="0.2">
      <c r="A1112" s="212">
        <f>Données!A1113</f>
        <v>45086</v>
      </c>
      <c r="B1112" s="197">
        <f>Données!B1113/Données!B1112-1</f>
        <v>1.4610171426305829E-3</v>
      </c>
      <c r="C1112" s="197">
        <f>Données!C1113/Données!C1112-1</f>
        <v>8.6328760054277254E-4</v>
      </c>
      <c r="D1112" s="197">
        <f>Données!D1113/Données!D1112-1</f>
        <v>9.8175640250874885E-4</v>
      </c>
      <c r="E1112" s="197">
        <f>Données!E1113/Données!E1112-1</f>
        <v>1.5124430454744875E-3</v>
      </c>
      <c r="F1112" s="197">
        <f>Données!F1113/Données!F1112-1</f>
        <v>1.5124429230184422E-3</v>
      </c>
      <c r="H1112" s="197">
        <f t="shared" si="51"/>
        <v>-5.1425902843904581E-5</v>
      </c>
      <c r="I1112" s="197">
        <f t="shared" si="52"/>
        <v>-6.4915532247566965E-4</v>
      </c>
      <c r="J1112" s="197">
        <f t="shared" si="53"/>
        <v>-5.3068652050969334E-4</v>
      </c>
    </row>
    <row r="1113" spans="1:10" x14ac:dyDescent="0.2">
      <c r="A1113" s="212">
        <f>Données!A1114</f>
        <v>45089</v>
      </c>
      <c r="B1113" s="197">
        <f>Données!B1114/Données!B1113-1</f>
        <v>3.7019969747480452E-3</v>
      </c>
      <c r="C1113" s="197">
        <f>Données!C1114/Données!C1113-1</f>
        <v>4.0414799767038989E-3</v>
      </c>
      <c r="D1113" s="197">
        <f>Données!D1114/Données!D1113-1</f>
        <v>3.974162943126025E-3</v>
      </c>
      <c r="E1113" s="197">
        <f>Données!E1114/Données!E1113-1</f>
        <v>3.6443981417919602E-3</v>
      </c>
      <c r="F1113" s="197">
        <f>Données!F1114/Données!F1113-1</f>
        <v>3.6443979786278113E-3</v>
      </c>
      <c r="H1113" s="197">
        <f t="shared" si="51"/>
        <v>5.7598832956085033E-5</v>
      </c>
      <c r="I1113" s="197">
        <f t="shared" si="52"/>
        <v>3.9708199807608757E-4</v>
      </c>
      <c r="J1113" s="197">
        <f t="shared" si="53"/>
        <v>3.2976496449821369E-4</v>
      </c>
    </row>
    <row r="1114" spans="1:10" x14ac:dyDescent="0.2">
      <c r="A1114" s="212">
        <f>Données!A1115</f>
        <v>45090</v>
      </c>
      <c r="B1114" s="197">
        <f>Données!B1115/Données!B1114-1</f>
        <v>-4.2145661775913057E-3</v>
      </c>
      <c r="C1114" s="197">
        <f>Données!C1115/Données!C1114-1</f>
        <v>-3.2972108194931904E-3</v>
      </c>
      <c r="D1114" s="197">
        <f>Données!D1115/Données!D1114-1</f>
        <v>-3.4790670169946303E-3</v>
      </c>
      <c r="E1114" s="197">
        <f>Données!E1115/Données!E1114-1</f>
        <v>-4.549390836345979E-3</v>
      </c>
      <c r="F1114" s="197">
        <f>Données!F1115/Données!F1114-1</f>
        <v>-4.5493909608244065E-3</v>
      </c>
      <c r="H1114" s="197">
        <f t="shared" si="51"/>
        <v>3.3482465875467327E-4</v>
      </c>
      <c r="I1114" s="197">
        <f t="shared" si="52"/>
        <v>1.2521801413312161E-3</v>
      </c>
      <c r="J1114" s="197">
        <f t="shared" si="53"/>
        <v>1.0703239438297762E-3</v>
      </c>
    </row>
    <row r="1115" spans="1:10" x14ac:dyDescent="0.2">
      <c r="A1115" s="212">
        <f>Données!A1116</f>
        <v>45091</v>
      </c>
      <c r="B1115" s="197">
        <f>Données!B1116/Données!B1115-1</f>
        <v>4.6094806052530135E-3</v>
      </c>
      <c r="C1115" s="197">
        <f>Données!C1116/Données!C1115-1</f>
        <v>4.34796947242444E-3</v>
      </c>
      <c r="D1115" s="197">
        <f>Données!D1116/Données!D1115-1</f>
        <v>4.3997727860725089E-3</v>
      </c>
      <c r="E1115" s="197">
        <f>Données!E1116/Données!E1115-1</f>
        <v>4.7501764172881433E-3</v>
      </c>
      <c r="F1115" s="197">
        <f>Données!F1116/Données!F1115-1</f>
        <v>4.7501771040865393E-3</v>
      </c>
      <c r="H1115" s="197">
        <f t="shared" si="51"/>
        <v>-1.4069581203512982E-4</v>
      </c>
      <c r="I1115" s="197">
        <f t="shared" si="52"/>
        <v>-4.0220763166209927E-4</v>
      </c>
      <c r="J1115" s="197">
        <f t="shared" si="53"/>
        <v>-3.5040431801403038E-4</v>
      </c>
    </row>
    <row r="1116" spans="1:10" x14ac:dyDescent="0.2">
      <c r="A1116" s="212">
        <f>Données!A1117</f>
        <v>45092</v>
      </c>
      <c r="B1116" s="197">
        <f>Données!B1117/Données!B1116-1</f>
        <v>3.2674571018416199E-3</v>
      </c>
      <c r="C1116" s="197">
        <f>Données!C1117/Données!C1116-1</f>
        <v>3.660867608264784E-3</v>
      </c>
      <c r="D1116" s="197">
        <f>Données!D1117/Données!D1116-1</f>
        <v>3.5829188912279708E-3</v>
      </c>
      <c r="E1116" s="197">
        <f>Données!E1117/Données!E1116-1</f>
        <v>3.402929734670268E-3</v>
      </c>
      <c r="F1116" s="197">
        <f>Données!F1117/Données!F1116-1</f>
        <v>3.4029292065838046E-3</v>
      </c>
      <c r="H1116" s="197">
        <f t="shared" si="51"/>
        <v>-1.3547263282864819E-4</v>
      </c>
      <c r="I1116" s="197">
        <f t="shared" si="52"/>
        <v>2.5793840168097937E-4</v>
      </c>
      <c r="J1116" s="197">
        <f t="shared" si="53"/>
        <v>1.799896846441662E-4</v>
      </c>
    </row>
    <row r="1117" spans="1:10" x14ac:dyDescent="0.2">
      <c r="A1117" s="212">
        <f>Données!A1118</f>
        <v>45093</v>
      </c>
      <c r="B1117" s="197">
        <f>Données!B1118/Données!B1117-1</f>
        <v>-7.4990118007722817E-4</v>
      </c>
      <c r="C1117" s="197">
        <f>Données!C1118/Données!C1117-1</f>
        <v>-1.2095288155322681E-3</v>
      </c>
      <c r="D1117" s="197">
        <f>Données!D1118/Données!D1117-1</f>
        <v>-1.118488154943531E-3</v>
      </c>
      <c r="E1117" s="197">
        <f>Données!E1118/Données!E1117-1</f>
        <v>-6.4482401586229976E-4</v>
      </c>
      <c r="F1117" s="197">
        <f>Données!F1118/Données!F1117-1</f>
        <v>-6.4482410392296963E-4</v>
      </c>
      <c r="H1117" s="197">
        <f t="shared" si="51"/>
        <v>-1.0507716421492841E-4</v>
      </c>
      <c r="I1117" s="197">
        <f t="shared" si="52"/>
        <v>-5.6470471160929847E-4</v>
      </c>
      <c r="J1117" s="197">
        <f t="shared" si="53"/>
        <v>-4.7366405102056142E-4</v>
      </c>
    </row>
    <row r="1118" spans="1:10" x14ac:dyDescent="0.2">
      <c r="A1118" s="212">
        <f>Données!A1119</f>
        <v>45096</v>
      </c>
      <c r="B1118" s="197">
        <f>Données!B1119/Données!B1118-1</f>
        <v>-2.8844862523349502E-3</v>
      </c>
      <c r="C1118" s="197">
        <f>Données!C1119/Données!C1118-1</f>
        <v>-2.7893350817541629E-3</v>
      </c>
      <c r="D1118" s="197">
        <f>Données!D1119/Données!D1118-1</f>
        <v>-2.8081897991435456E-3</v>
      </c>
      <c r="E1118" s="197">
        <f>Données!E1119/Données!E1118-1</f>
        <v>-3.0669182047212695E-3</v>
      </c>
      <c r="F1118" s="197">
        <f>Données!F1119/Données!F1118-1</f>
        <v>-3.0669187806413589E-3</v>
      </c>
      <c r="H1118" s="197">
        <f t="shared" si="51"/>
        <v>1.8243195238631937E-4</v>
      </c>
      <c r="I1118" s="197">
        <f t="shared" si="52"/>
        <v>2.7758369888719603E-4</v>
      </c>
      <c r="J1118" s="197">
        <f t="shared" si="53"/>
        <v>2.5872898149781332E-4</v>
      </c>
    </row>
    <row r="1119" spans="1:10" x14ac:dyDescent="0.2">
      <c r="A1119" s="212">
        <f>Données!A1120</f>
        <v>45097</v>
      </c>
      <c r="B1119" s="197">
        <f>Données!B1120/Données!B1119-1</f>
        <v>-6.3846927044708401E-4</v>
      </c>
      <c r="C1119" s="197">
        <f>Données!C1120/Données!C1119-1</f>
        <v>-9.8322765415437274E-4</v>
      </c>
      <c r="D1119" s="197">
        <f>Données!D1120/Données!D1119-1</f>
        <v>-9.1492029756856663E-4</v>
      </c>
      <c r="E1119" s="197">
        <f>Données!E1120/Données!E1119-1</f>
        <v>-5.1036566997963995E-4</v>
      </c>
      <c r="F1119" s="197">
        <f>Données!F1120/Données!F1119-1</f>
        <v>-5.1036522829539521E-4</v>
      </c>
      <c r="H1119" s="197">
        <f t="shared" si="51"/>
        <v>-1.2810360046744407E-4</v>
      </c>
      <c r="I1119" s="197">
        <f t="shared" si="52"/>
        <v>-4.7286242585897753E-4</v>
      </c>
      <c r="J1119" s="197">
        <f t="shared" si="53"/>
        <v>-4.0455506927317142E-4</v>
      </c>
    </row>
    <row r="1120" spans="1:10" x14ac:dyDescent="0.2">
      <c r="A1120" s="212">
        <f>Données!A1121</f>
        <v>45098</v>
      </c>
      <c r="B1120" s="197">
        <f>Données!B1121/Données!B1120-1</f>
        <v>-3.7814036692870312E-3</v>
      </c>
      <c r="C1120" s="197">
        <f>Données!C1121/Données!C1120-1</f>
        <v>-4.078139718326601E-3</v>
      </c>
      <c r="D1120" s="197">
        <f>Données!D1121/Données!D1120-1</f>
        <v>-4.0193309365158525E-3</v>
      </c>
      <c r="E1120" s="197">
        <f>Données!E1121/Données!E1120-1</f>
        <v>-3.7264496106519385E-3</v>
      </c>
      <c r="F1120" s="197">
        <f>Données!F1121/Données!F1120-1</f>
        <v>-3.7264498167377536E-3</v>
      </c>
      <c r="H1120" s="197">
        <f t="shared" si="51"/>
        <v>-5.4954058635092728E-5</v>
      </c>
      <c r="I1120" s="197">
        <f t="shared" si="52"/>
        <v>-3.516899015888475E-4</v>
      </c>
      <c r="J1120" s="197">
        <f t="shared" si="53"/>
        <v>-2.9288111977809894E-4</v>
      </c>
    </row>
    <row r="1121" spans="1:10" x14ac:dyDescent="0.2">
      <c r="A1121" s="212">
        <f>Données!A1122</f>
        <v>45099</v>
      </c>
      <c r="B1121" s="197">
        <f>Données!B1122/Données!B1121-1</f>
        <v>-4.9079288535255339E-3</v>
      </c>
      <c r="C1121" s="197">
        <f>Données!C1122/Données!C1121-1</f>
        <v>-5.0471201600444937E-3</v>
      </c>
      <c r="D1121" s="197">
        <f>Données!D1122/Données!D1121-1</f>
        <v>-5.0195283984036942E-3</v>
      </c>
      <c r="E1121" s="197">
        <f>Données!E1122/Données!E1121-1</f>
        <v>-5.226724494652446E-3</v>
      </c>
      <c r="F1121" s="197">
        <f>Données!F1122/Données!F1121-1</f>
        <v>-5.2267237148566625E-3</v>
      </c>
      <c r="H1121" s="197">
        <f t="shared" si="51"/>
        <v>3.1879564112691217E-4</v>
      </c>
      <c r="I1121" s="197">
        <f t="shared" si="52"/>
        <v>1.7960355481216883E-4</v>
      </c>
      <c r="J1121" s="197">
        <f t="shared" si="53"/>
        <v>2.0719531645296829E-4</v>
      </c>
    </row>
    <row r="1122" spans="1:10" x14ac:dyDescent="0.2">
      <c r="A1122" s="212">
        <f>Données!A1123</f>
        <v>45100</v>
      </c>
      <c r="B1122" s="197">
        <f>Données!B1123/Données!B1122-1</f>
        <v>1.1611331033636318E-3</v>
      </c>
      <c r="C1122" s="197">
        <f>Données!C1123/Données!C1122-1</f>
        <v>7.0458432356224066E-4</v>
      </c>
      <c r="D1122" s="197">
        <f>Données!D1123/Données!D1122-1</f>
        <v>7.9509689526569005E-4</v>
      </c>
      <c r="E1122" s="197">
        <f>Données!E1123/Données!E1122-1</f>
        <v>1.4155962588837667E-3</v>
      </c>
      <c r="F1122" s="197">
        <f>Données!F1123/Données!F1122-1</f>
        <v>1.4155956168730999E-3</v>
      </c>
      <c r="H1122" s="197">
        <f t="shared" si="51"/>
        <v>-2.5446315552013488E-4</v>
      </c>
      <c r="I1122" s="197">
        <f t="shared" si="52"/>
        <v>-7.1101129331085922E-4</v>
      </c>
      <c r="J1122" s="197">
        <f t="shared" si="53"/>
        <v>-6.2049872160740982E-4</v>
      </c>
    </row>
    <row r="1123" spans="1:10" x14ac:dyDescent="0.2">
      <c r="A1123" s="212">
        <f>Données!A1124</f>
        <v>45103</v>
      </c>
      <c r="B1123" s="197">
        <f>Données!B1124/Données!B1123-1</f>
        <v>-3.7312484674466573E-3</v>
      </c>
      <c r="C1123" s="197">
        <f>Données!C1124/Données!C1123-1</f>
        <v>-2.7791678426289934E-3</v>
      </c>
      <c r="D1123" s="197">
        <f>Données!D1124/Données!D1123-1</f>
        <v>-2.9679906571881132E-3</v>
      </c>
      <c r="E1123" s="197">
        <f>Données!E1124/Données!E1123-1</f>
        <v>-3.4771286160854009E-3</v>
      </c>
      <c r="F1123" s="197">
        <f>Données!F1124/Données!F1123-1</f>
        <v>-3.4771286494841291E-3</v>
      </c>
      <c r="H1123" s="197">
        <f t="shared" si="51"/>
        <v>-2.5411985136125637E-4</v>
      </c>
      <c r="I1123" s="197">
        <f t="shared" si="52"/>
        <v>6.9796080685513573E-4</v>
      </c>
      <c r="J1123" s="197">
        <f t="shared" si="53"/>
        <v>5.0913799229601597E-4</v>
      </c>
    </row>
    <row r="1124" spans="1:10" x14ac:dyDescent="0.2">
      <c r="A1124" s="212">
        <f>Données!A1125</f>
        <v>45104</v>
      </c>
      <c r="B1124" s="197">
        <f>Données!B1125/Données!B1124-1</f>
        <v>4.4795677170026416E-3</v>
      </c>
      <c r="C1124" s="197">
        <f>Données!C1125/Données!C1124-1</f>
        <v>4.9253516219704974E-3</v>
      </c>
      <c r="D1124" s="197">
        <f>Données!D1125/Données!D1124-1</f>
        <v>4.8370086446569704E-3</v>
      </c>
      <c r="E1124" s="197">
        <f>Données!E1125/Données!E1124-1</f>
        <v>4.436503609681175E-3</v>
      </c>
      <c r="F1124" s="197">
        <f>Données!F1125/Données!F1124-1</f>
        <v>4.436504559618859E-3</v>
      </c>
      <c r="H1124" s="197">
        <f t="shared" si="51"/>
        <v>4.3064107321466594E-5</v>
      </c>
      <c r="I1124" s="197">
        <f t="shared" si="52"/>
        <v>4.8884706235163833E-4</v>
      </c>
      <c r="J1124" s="197">
        <f t="shared" si="53"/>
        <v>4.0050408503811141E-4</v>
      </c>
    </row>
    <row r="1125" spans="1:10" x14ac:dyDescent="0.2">
      <c r="A1125" s="212">
        <f>Données!A1126</f>
        <v>45105</v>
      </c>
      <c r="B1125" s="197">
        <f>Données!B1126/Données!B1125-1</f>
        <v>6.1983436934787139E-3</v>
      </c>
      <c r="C1125" s="197">
        <f>Données!C1126/Données!C1125-1</f>
        <v>5.7171217472731239E-3</v>
      </c>
      <c r="D1125" s="197">
        <f>Données!D1126/Données!D1125-1</f>
        <v>5.8124544550588464E-3</v>
      </c>
      <c r="E1125" s="197">
        <f>Données!E1126/Données!E1125-1</f>
        <v>6.4243889642470187E-3</v>
      </c>
      <c r="F1125" s="197">
        <f>Données!F1126/Données!F1125-1</f>
        <v>6.4243887868347116E-3</v>
      </c>
      <c r="H1125" s="197">
        <f t="shared" si="51"/>
        <v>-2.2604527076830472E-4</v>
      </c>
      <c r="I1125" s="197">
        <f t="shared" si="52"/>
        <v>-7.0726703956158765E-4</v>
      </c>
      <c r="J1125" s="197">
        <f t="shared" si="53"/>
        <v>-6.119343317758652E-4</v>
      </c>
    </row>
    <row r="1126" spans="1:10" x14ac:dyDescent="0.2">
      <c r="A1126" s="212">
        <f>Données!A1127</f>
        <v>45106</v>
      </c>
      <c r="B1126" s="197">
        <f>Données!B1127/Données!B1126-1</f>
        <v>-3.8519309714188932E-3</v>
      </c>
      <c r="C1126" s="197">
        <f>Données!C1127/Données!C1126-1</f>
        <v>-3.4125836355912709E-3</v>
      </c>
      <c r="D1126" s="197">
        <f>Données!D1127/Données!D1126-1</f>
        <v>-3.4996539445948383E-3</v>
      </c>
      <c r="E1126" s="197">
        <f>Données!E1127/Données!E1126-1</f>
        <v>-4.0954309830453228E-3</v>
      </c>
      <c r="F1126" s="197">
        <f>Données!F1127/Données!F1126-1</f>
        <v>-4.0954316232564292E-3</v>
      </c>
      <c r="H1126" s="197">
        <f t="shared" si="51"/>
        <v>2.4350001162642965E-4</v>
      </c>
      <c r="I1126" s="197">
        <f t="shared" si="52"/>
        <v>6.8284798766515831E-4</v>
      </c>
      <c r="J1126" s="197">
        <f t="shared" si="53"/>
        <v>5.9577767866159093E-4</v>
      </c>
    </row>
    <row r="1127" spans="1:10" x14ac:dyDescent="0.2">
      <c r="A1127" s="212">
        <f>Données!A1128</f>
        <v>45107</v>
      </c>
      <c r="B1127" s="197">
        <f>Données!B1128/Données!B1127-1</f>
        <v>1.2958076287008513E-2</v>
      </c>
      <c r="C1127" s="197">
        <f>Données!C1128/Données!C1127-1</f>
        <v>1.2134745877895314E-2</v>
      </c>
      <c r="D1127" s="197">
        <f>Données!D1128/Données!D1127-1</f>
        <v>1.2297856317969424E-2</v>
      </c>
      <c r="E1127" s="197">
        <f>Données!E1128/Données!E1127-1</f>
        <v>1.3240251698741989E-2</v>
      </c>
      <c r="F1127" s="197">
        <f>Données!F1128/Données!F1127-1</f>
        <v>1.3240252351800708E-2</v>
      </c>
      <c r="H1127" s="197">
        <f t="shared" si="51"/>
        <v>-2.8217541173347627E-4</v>
      </c>
      <c r="I1127" s="197">
        <f t="shared" si="52"/>
        <v>-1.1055064739053932E-3</v>
      </c>
      <c r="J1127" s="197">
        <f t="shared" si="53"/>
        <v>-9.4239603383128312E-4</v>
      </c>
    </row>
    <row r="1128" spans="1:10" x14ac:dyDescent="0.2">
      <c r="A1128" s="212">
        <f>Données!A1129</f>
        <v>45111</v>
      </c>
      <c r="B1128" s="197">
        <f>Données!B1129/Données!B1128-1</f>
        <v>-7.7512265334511721E-4</v>
      </c>
      <c r="C1128" s="197">
        <f>Données!C1129/Données!C1128-1</f>
        <v>-4.3683602756883211E-4</v>
      </c>
      <c r="D1128" s="197">
        <f>Données!D1129/Données!D1128-1</f>
        <v>-5.0389834204511708E-4</v>
      </c>
      <c r="E1128" s="197">
        <f>Données!E1129/Données!E1128-1</f>
        <v>-9.003199464164835E-4</v>
      </c>
      <c r="F1128" s="197">
        <f>Données!F1129/Données!F1128-1</f>
        <v>-9.0032103756132464E-4</v>
      </c>
      <c r="H1128" s="197">
        <f t="shared" si="51"/>
        <v>1.2519729307136629E-4</v>
      </c>
      <c r="I1128" s="197">
        <f t="shared" si="52"/>
        <v>4.6348500999249254E-4</v>
      </c>
      <c r="J1128" s="197">
        <f t="shared" si="53"/>
        <v>3.9642269551620757E-4</v>
      </c>
    </row>
    <row r="1129" spans="1:10" x14ac:dyDescent="0.2">
      <c r="A1129" s="212">
        <f>Données!A1130</f>
        <v>45112</v>
      </c>
      <c r="B1129" s="197">
        <f>Données!B1130/Données!B1129-1</f>
        <v>-6.0628435953554716E-3</v>
      </c>
      <c r="C1129" s="197">
        <f>Données!C1130/Données!C1129-1</f>
        <v>-5.5041356869933722E-3</v>
      </c>
      <c r="D1129" s="197">
        <f>Données!D1130/Données!D1129-1</f>
        <v>-5.6148630694120572E-3</v>
      </c>
      <c r="E1129" s="197">
        <f>Données!E1130/Données!E1129-1</f>
        <v>-6.4189392337471451E-3</v>
      </c>
      <c r="F1129" s="197">
        <f>Données!F1130/Données!F1129-1</f>
        <v>-6.4189378338853631E-3</v>
      </c>
      <c r="H1129" s="197">
        <f t="shared" si="51"/>
        <v>3.5609563839167357E-4</v>
      </c>
      <c r="I1129" s="197">
        <f t="shared" si="52"/>
        <v>9.1480214689199091E-4</v>
      </c>
      <c r="J1129" s="197">
        <f t="shared" si="53"/>
        <v>8.0407476447330595E-4</v>
      </c>
    </row>
    <row r="1130" spans="1:10" x14ac:dyDescent="0.2">
      <c r="A1130" s="212">
        <f>Données!A1131</f>
        <v>45113</v>
      </c>
      <c r="B1130" s="197">
        <f>Données!B1131/Données!B1130-1</f>
        <v>-5.0460449143634456E-3</v>
      </c>
      <c r="C1130" s="197">
        <f>Données!C1131/Données!C1130-1</f>
        <v>-6.0738178688140021E-3</v>
      </c>
      <c r="D1130" s="197">
        <f>Données!D1131/Données!D1130-1</f>
        <v>-5.870220085746447E-3</v>
      </c>
      <c r="E1130" s="197">
        <f>Données!E1131/Données!E1130-1</f>
        <v>-5.24833339956432E-3</v>
      </c>
      <c r="F1130" s="197">
        <f>Données!F1131/Données!F1130-1</f>
        <v>-5.2483336007292936E-3</v>
      </c>
      <c r="H1130" s="197">
        <f t="shared" si="51"/>
        <v>2.0228848520087439E-4</v>
      </c>
      <c r="I1130" s="197">
        <f t="shared" si="52"/>
        <v>-8.2548426808470854E-4</v>
      </c>
      <c r="J1130" s="197">
        <f t="shared" si="53"/>
        <v>-6.2188648501715349E-4</v>
      </c>
    </row>
    <row r="1131" spans="1:10" x14ac:dyDescent="0.2">
      <c r="A1131" s="212">
        <f>Données!A1132</f>
        <v>45114</v>
      </c>
      <c r="B1131" s="197">
        <f>Données!B1132/Données!B1131-1</f>
        <v>-3.4909750616298751E-3</v>
      </c>
      <c r="C1131" s="197">
        <f>Données!C1132/Données!C1131-1</f>
        <v>-3.7249057639021643E-3</v>
      </c>
      <c r="D1131" s="197">
        <f>Données!D1132/Données!D1131-1</f>
        <v>-3.6785260960291444E-3</v>
      </c>
      <c r="E1131" s="197">
        <f>Données!E1132/Données!E1131-1</f>
        <v>-3.4881882673939435E-3</v>
      </c>
      <c r="F1131" s="197">
        <f>Données!F1132/Données!F1131-1</f>
        <v>-3.4881884928236184E-3</v>
      </c>
      <c r="H1131" s="197">
        <f t="shared" si="51"/>
        <v>-2.7867942359316444E-6</v>
      </c>
      <c r="I1131" s="197">
        <f t="shared" si="52"/>
        <v>-2.367172710785459E-4</v>
      </c>
      <c r="J1131" s="197">
        <f t="shared" si="53"/>
        <v>-1.9033760320552595E-4</v>
      </c>
    </row>
    <row r="1132" spans="1:10" x14ac:dyDescent="0.2">
      <c r="A1132" s="212">
        <f>Données!A1133</f>
        <v>45117</v>
      </c>
      <c r="B1132" s="197">
        <f>Données!B1133/Données!B1132-1</f>
        <v>1.7263027762381977E-3</v>
      </c>
      <c r="C1132" s="197">
        <f>Données!C1133/Données!C1132-1</f>
        <v>1.5016631919402279E-3</v>
      </c>
      <c r="D1132" s="197">
        <f>Données!D1133/Données!D1132-1</f>
        <v>1.5462086788824436E-3</v>
      </c>
      <c r="E1132" s="197">
        <f>Données!E1133/Données!E1132-1</f>
        <v>1.7348020152232468E-3</v>
      </c>
      <c r="F1132" s="197">
        <f>Données!F1133/Données!F1132-1</f>
        <v>1.734801779031514E-3</v>
      </c>
      <c r="H1132" s="197">
        <f t="shared" si="51"/>
        <v>-8.4992389850491179E-6</v>
      </c>
      <c r="I1132" s="197">
        <f t="shared" si="52"/>
        <v>-2.331385870912861E-4</v>
      </c>
      <c r="J1132" s="197">
        <f t="shared" si="53"/>
        <v>-1.8859310014907038E-4</v>
      </c>
    </row>
    <row r="1133" spans="1:10" x14ac:dyDescent="0.2">
      <c r="A1133" s="212">
        <f>Données!A1134</f>
        <v>45118</v>
      </c>
      <c r="B1133" s="197">
        <f>Données!B1134/Données!B1133-1</f>
        <v>9.9696851440866929E-4</v>
      </c>
      <c r="C1133" s="197">
        <f>Données!C1134/Données!C1133-1</f>
        <v>1.7012652204886347E-3</v>
      </c>
      <c r="D1133" s="197">
        <f>Données!D1134/Données!D1133-1</f>
        <v>1.5615795370802488E-3</v>
      </c>
      <c r="E1133" s="197">
        <f>Données!E1134/Données!E1133-1</f>
        <v>9.2481282840917167E-4</v>
      </c>
      <c r="F1133" s="197">
        <f>Données!F1134/Données!F1133-1</f>
        <v>9.2481293805080078E-4</v>
      </c>
      <c r="H1133" s="197">
        <f t="shared" si="51"/>
        <v>7.2155685999497621E-5</v>
      </c>
      <c r="I1133" s="197">
        <f t="shared" si="52"/>
        <v>7.7645228243783393E-4</v>
      </c>
      <c r="J1133" s="197">
        <f t="shared" si="53"/>
        <v>6.3676659902944799E-4</v>
      </c>
    </row>
    <row r="1134" spans="1:10" x14ac:dyDescent="0.2">
      <c r="A1134" s="212">
        <f>Données!A1135</f>
        <v>45119</v>
      </c>
      <c r="B1134" s="197">
        <f>Données!B1135/Données!B1134-1</f>
        <v>7.2452494194017447E-3</v>
      </c>
      <c r="C1134" s="197">
        <f>Données!C1135/Données!C1134-1</f>
        <v>8.0125628592742082E-3</v>
      </c>
      <c r="D1134" s="197">
        <f>Données!D1135/Données!D1134-1</f>
        <v>7.8604640782313773E-3</v>
      </c>
      <c r="E1134" s="197">
        <f>Données!E1135/Données!E1134-1</f>
        <v>7.4879239010796628E-3</v>
      </c>
      <c r="F1134" s="197">
        <f>Données!F1135/Données!F1134-1</f>
        <v>7.4879238339113918E-3</v>
      </c>
      <c r="H1134" s="197">
        <f t="shared" si="51"/>
        <v>-2.4267448167791805E-4</v>
      </c>
      <c r="I1134" s="197">
        <f t="shared" si="52"/>
        <v>5.2463902536281637E-4</v>
      </c>
      <c r="J1134" s="197">
        <f t="shared" si="53"/>
        <v>3.7254024431998545E-4</v>
      </c>
    </row>
    <row r="1135" spans="1:10" x14ac:dyDescent="0.2">
      <c r="A1135" s="212">
        <f>Données!A1136</f>
        <v>45120</v>
      </c>
      <c r="B1135" s="197">
        <f>Données!B1136/Données!B1135-1</f>
        <v>5.7846882194085847E-3</v>
      </c>
      <c r="C1135" s="197">
        <f>Données!C1136/Données!C1135-1</f>
        <v>6.387722032077825E-3</v>
      </c>
      <c r="D1135" s="197">
        <f>Données!D1136/Données!D1135-1</f>
        <v>6.2682602838324275E-3</v>
      </c>
      <c r="E1135" s="197">
        <f>Données!E1136/Données!E1135-1</f>
        <v>6.038216298909882E-3</v>
      </c>
      <c r="F1135" s="197">
        <f>Données!F1136/Données!F1135-1</f>
        <v>6.0382160891325753E-3</v>
      </c>
      <c r="H1135" s="197">
        <f t="shared" si="51"/>
        <v>-2.535280795012973E-4</v>
      </c>
      <c r="I1135" s="197">
        <f t="shared" si="52"/>
        <v>3.4950594294524961E-4</v>
      </c>
      <c r="J1135" s="197">
        <f t="shared" si="53"/>
        <v>2.3004419469985216E-4</v>
      </c>
    </row>
    <row r="1136" spans="1:10" x14ac:dyDescent="0.2">
      <c r="A1136" s="212">
        <f>Données!A1137</f>
        <v>45121</v>
      </c>
      <c r="B1136" s="197">
        <f>Données!B1137/Données!B1136-1</f>
        <v>1.0793911878081985E-5</v>
      </c>
      <c r="C1136" s="197">
        <f>Données!C1137/Données!C1136-1</f>
        <v>7.5977021701811864E-5</v>
      </c>
      <c r="D1136" s="197">
        <f>Données!D1137/Données!D1136-1</f>
        <v>6.3070139969978456E-5</v>
      </c>
      <c r="E1136" s="197">
        <f>Données!E1137/Données!E1136-1</f>
        <v>-2.245217041260128E-4</v>
      </c>
      <c r="F1136" s="197">
        <f>Données!F1137/Données!F1136-1</f>
        <v>-2.2452115245163995E-4</v>
      </c>
      <c r="H1136" s="197">
        <f t="shared" si="51"/>
        <v>2.3531561600409479E-4</v>
      </c>
      <c r="I1136" s="197">
        <f t="shared" si="52"/>
        <v>3.0049817415345181E-4</v>
      </c>
      <c r="J1136" s="197">
        <f t="shared" si="53"/>
        <v>2.8759129242161841E-4</v>
      </c>
    </row>
    <row r="1137" spans="1:10" x14ac:dyDescent="0.2">
      <c r="A1137" s="212">
        <f>Données!A1138</f>
        <v>45124</v>
      </c>
      <c r="B1137" s="197">
        <f>Données!B1138/Données!B1137-1</f>
        <v>-8.5569539022201102E-4</v>
      </c>
      <c r="C1137" s="197">
        <f>Données!C1138/Données!C1137-1</f>
        <v>-1.1831925407270738E-3</v>
      </c>
      <c r="D1137" s="197">
        <f>Données!D1138/Données!D1137-1</f>
        <v>-1.1183492669148976E-3</v>
      </c>
      <c r="E1137" s="197">
        <f>Données!E1138/Données!E1137-1</f>
        <v>-9.1363911025699185E-4</v>
      </c>
      <c r="F1137" s="197">
        <f>Données!F1138/Données!F1137-1</f>
        <v>-9.1363929880072803E-4</v>
      </c>
      <c r="H1137" s="197">
        <f t="shared" si="51"/>
        <v>5.7943720034980828E-5</v>
      </c>
      <c r="I1137" s="197">
        <f t="shared" si="52"/>
        <v>-2.6955324192634578E-4</v>
      </c>
      <c r="J1137" s="197">
        <f t="shared" si="53"/>
        <v>-2.0470996811416953E-4</v>
      </c>
    </row>
    <row r="1138" spans="1:10" x14ac:dyDescent="0.2">
      <c r="A1138" s="212">
        <f>Données!A1139</f>
        <v>45125</v>
      </c>
      <c r="B1138" s="197">
        <f>Données!B1139/Données!B1138-1</f>
        <v>2.1246216362535986E-3</v>
      </c>
      <c r="C1138" s="197">
        <f>Données!C1139/Données!C1138-1</f>
        <v>2.678206213864609E-3</v>
      </c>
      <c r="D1138" s="197">
        <f>Données!D1139/Données!D1138-1</f>
        <v>2.5685696981543327E-3</v>
      </c>
      <c r="E1138" s="197">
        <f>Données!E1139/Données!E1138-1</f>
        <v>2.1470555908684741E-3</v>
      </c>
      <c r="F1138" s="197">
        <f>Données!F1139/Données!F1138-1</f>
        <v>2.1470554874003511E-3</v>
      </c>
      <c r="H1138" s="197">
        <f t="shared" si="51"/>
        <v>-2.2433954614875518E-5</v>
      </c>
      <c r="I1138" s="197">
        <f t="shared" si="52"/>
        <v>5.3115072646425787E-4</v>
      </c>
      <c r="J1138" s="197">
        <f t="shared" si="53"/>
        <v>4.2151421075398154E-4</v>
      </c>
    </row>
    <row r="1139" spans="1:10" x14ac:dyDescent="0.2">
      <c r="A1139" s="212">
        <f>Données!A1140</f>
        <v>45126</v>
      </c>
      <c r="B1139" s="197">
        <f>Données!B1140/Données!B1139-1</f>
        <v>2.5244794747840693E-3</v>
      </c>
      <c r="C1139" s="197">
        <f>Données!C1140/Données!C1139-1</f>
        <v>2.440632094771189E-3</v>
      </c>
      <c r="D1139" s="197">
        <f>Données!D1140/Données!D1139-1</f>
        <v>2.4572312238877458E-3</v>
      </c>
      <c r="E1139" s="197">
        <f>Données!E1140/Données!E1139-1</f>
        <v>2.6682803913156139E-3</v>
      </c>
      <c r="F1139" s="197">
        <f>Données!F1140/Données!F1139-1</f>
        <v>2.6682802056858801E-3</v>
      </c>
      <c r="H1139" s="197">
        <f t="shared" si="51"/>
        <v>-1.4380091653154459E-4</v>
      </c>
      <c r="I1139" s="197">
        <f t="shared" si="52"/>
        <v>-2.2764811091469106E-4</v>
      </c>
      <c r="J1139" s="197">
        <f t="shared" si="53"/>
        <v>-2.1104898179813425E-4</v>
      </c>
    </row>
    <row r="1140" spans="1:10" x14ac:dyDescent="0.2">
      <c r="A1140" s="212">
        <f>Données!A1141</f>
        <v>45127</v>
      </c>
      <c r="B1140" s="197">
        <f>Données!B1141/Données!B1140-1</f>
        <v>-6.5793454610038049E-3</v>
      </c>
      <c r="C1140" s="197">
        <f>Données!C1141/Données!C1140-1</f>
        <v>-6.4805469131908877E-3</v>
      </c>
      <c r="D1140" s="197">
        <f>Données!D1141/Données!D1140-1</f>
        <v>-6.5001068174700416E-3</v>
      </c>
      <c r="E1140" s="197">
        <f>Données!E1141/Données!E1140-1</f>
        <v>-6.8089894467758816E-3</v>
      </c>
      <c r="F1140" s="197">
        <f>Données!F1141/Données!F1140-1</f>
        <v>-6.8089885510799197E-3</v>
      </c>
      <c r="H1140" s="197">
        <f t="shared" si="51"/>
        <v>2.2964398577207668E-4</v>
      </c>
      <c r="I1140" s="197">
        <f t="shared" si="52"/>
        <v>3.2844163788903202E-4</v>
      </c>
      <c r="J1140" s="197">
        <f t="shared" si="53"/>
        <v>3.0888173360987814E-4</v>
      </c>
    </row>
    <row r="1141" spans="1:10" x14ac:dyDescent="0.2">
      <c r="A1141" s="212">
        <f>Données!A1142</f>
        <v>45128</v>
      </c>
      <c r="B1141" s="197">
        <f>Données!B1142/Données!B1141-1</f>
        <v>4.9058015108576214E-3</v>
      </c>
      <c r="C1141" s="197">
        <f>Données!C1142/Données!C1141-1</f>
        <v>4.353666699406622E-3</v>
      </c>
      <c r="D1141" s="197">
        <f>Données!D1142/Données!D1141-1</f>
        <v>4.462966279326519E-3</v>
      </c>
      <c r="E1141" s="197">
        <f>Données!E1142/Données!E1141-1</f>
        <v>5.1265955332990831E-3</v>
      </c>
      <c r="F1141" s="197">
        <f>Données!F1142/Données!F1141-1</f>
        <v>5.1265948055150279E-3</v>
      </c>
      <c r="H1141" s="197">
        <f t="shared" si="51"/>
        <v>-2.2079402244146173E-4</v>
      </c>
      <c r="I1141" s="197">
        <f t="shared" si="52"/>
        <v>-7.729281061084059E-4</v>
      </c>
      <c r="J1141" s="197">
        <f t="shared" si="53"/>
        <v>-6.6362852618850887E-4</v>
      </c>
    </row>
    <row r="1142" spans="1:10" x14ac:dyDescent="0.2">
      <c r="A1142" s="212">
        <f>Données!A1143</f>
        <v>45131</v>
      </c>
      <c r="B1142" s="197">
        <f>Données!B1143/Données!B1142-1</f>
        <v>-3.2501975270741168E-3</v>
      </c>
      <c r="C1142" s="197">
        <f>Données!C1143/Données!C1142-1</f>
        <v>-2.4884171333926508E-3</v>
      </c>
      <c r="D1142" s="197">
        <f>Données!D1143/Données!D1142-1</f>
        <v>-2.6392836131569064E-3</v>
      </c>
      <c r="E1142" s="197">
        <f>Données!E1143/Données!E1142-1</f>
        <v>-3.5006242027435519E-3</v>
      </c>
      <c r="F1142" s="197">
        <f>Données!F1143/Données!F1142-1</f>
        <v>-3.5006244096573713E-3</v>
      </c>
      <c r="H1142" s="197">
        <f t="shared" si="51"/>
        <v>2.5042667566943511E-4</v>
      </c>
      <c r="I1142" s="197">
        <f t="shared" si="52"/>
        <v>1.0122072762647205E-3</v>
      </c>
      <c r="J1142" s="197">
        <f t="shared" si="53"/>
        <v>8.6134079650046491E-4</v>
      </c>
    </row>
    <row r="1143" spans="1:10" x14ac:dyDescent="0.2">
      <c r="A1143" s="212">
        <f>Données!A1144</f>
        <v>45132</v>
      </c>
      <c r="B1143" s="197">
        <f>Données!B1144/Données!B1143-1</f>
        <v>-6.2359377651266534E-4</v>
      </c>
      <c r="C1143" s="197">
        <f>Données!C1144/Données!C1143-1</f>
        <v>-1.1293344046700016E-3</v>
      </c>
      <c r="D1143" s="197">
        <f>Données!D1144/Données!D1143-1</f>
        <v>-1.0292369026911885E-3</v>
      </c>
      <c r="E1143" s="197">
        <f>Données!E1144/Données!E1143-1</f>
        <v>-8.32514101377968E-4</v>
      </c>
      <c r="F1143" s="197">
        <f>Données!F1144/Données!F1143-1</f>
        <v>-8.3251458472677342E-4</v>
      </c>
      <c r="H1143" s="197">
        <f t="shared" si="51"/>
        <v>2.0892032486530265E-4</v>
      </c>
      <c r="I1143" s="197">
        <f t="shared" si="52"/>
        <v>-2.9681981994322815E-4</v>
      </c>
      <c r="J1143" s="197">
        <f t="shared" si="53"/>
        <v>-1.9672231796441508E-4</v>
      </c>
    </row>
    <row r="1144" spans="1:10" x14ac:dyDescent="0.2">
      <c r="A1144" s="212">
        <f>Données!A1145</f>
        <v>45133</v>
      </c>
      <c r="B1144" s="197">
        <f>Données!B1145/Données!B1144-1</f>
        <v>2.4952057731393307E-3</v>
      </c>
      <c r="C1144" s="197">
        <f>Données!C1145/Données!C1144-1</f>
        <v>3.1481081670698963E-3</v>
      </c>
      <c r="D1144" s="197">
        <f>Données!D1145/Données!D1144-1</f>
        <v>3.0188307285574645E-3</v>
      </c>
      <c r="E1144" s="197">
        <f>Données!E1145/Données!E1144-1</f>
        <v>2.5896314262388032E-3</v>
      </c>
      <c r="F1144" s="197">
        <f>Données!F1145/Données!F1144-1</f>
        <v>2.589632204358816E-3</v>
      </c>
      <c r="H1144" s="197">
        <f t="shared" si="51"/>
        <v>-9.4425653099472484E-5</v>
      </c>
      <c r="I1144" s="197">
        <f t="shared" si="52"/>
        <v>5.5847596271108024E-4</v>
      </c>
      <c r="J1144" s="197">
        <f t="shared" si="53"/>
        <v>4.2919852419864846E-4</v>
      </c>
    </row>
    <row r="1145" spans="1:10" x14ac:dyDescent="0.2">
      <c r="A1145" s="212">
        <f>Données!A1146</f>
        <v>45134</v>
      </c>
      <c r="B1145" s="197">
        <f>Données!B1146/Données!B1145-1</f>
        <v>-6.5848432038478899E-3</v>
      </c>
      <c r="C1145" s="197">
        <f>Données!C1146/Données!C1145-1</f>
        <v>-6.7934046950677285E-3</v>
      </c>
      <c r="D1145" s="197">
        <f>Données!D1146/Données!D1145-1</f>
        <v>-6.752130227434705E-3</v>
      </c>
      <c r="E1145" s="197">
        <f>Données!E1146/Données!E1145-1</f>
        <v>-6.9839531173783165E-3</v>
      </c>
      <c r="F1145" s="197">
        <f>Données!F1146/Données!F1145-1</f>
        <v>-6.9839526921248174E-3</v>
      </c>
      <c r="H1145" s="197">
        <f t="shared" si="51"/>
        <v>3.9910991353042657E-4</v>
      </c>
      <c r="I1145" s="197">
        <f t="shared" si="52"/>
        <v>1.9054799705708891E-4</v>
      </c>
      <c r="J1145" s="197">
        <f t="shared" si="53"/>
        <v>2.3182246469011236E-4</v>
      </c>
    </row>
    <row r="1146" spans="1:10" x14ac:dyDescent="0.2">
      <c r="A1146" s="212">
        <f>Données!A1147</f>
        <v>45135</v>
      </c>
      <c r="B1146" s="197">
        <f>Données!B1147/Données!B1146-1</f>
        <v>7.4679559347650137E-3</v>
      </c>
      <c r="C1146" s="197">
        <f>Données!C1147/Données!C1146-1</f>
        <v>7.5607841550506816E-3</v>
      </c>
      <c r="D1146" s="197">
        <f>Données!D1147/Données!D1146-1</f>
        <v>7.5424111080422129E-3</v>
      </c>
      <c r="E1146" s="197">
        <f>Données!E1147/Données!E1146-1</f>
        <v>7.5668145530292108E-3</v>
      </c>
      <c r="F1146" s="197">
        <f>Données!F1147/Données!F1146-1</f>
        <v>7.5668144226015421E-3</v>
      </c>
      <c r="H1146" s="197">
        <f t="shared" si="51"/>
        <v>-9.8858618264197062E-5</v>
      </c>
      <c r="I1146" s="197">
        <f t="shared" si="52"/>
        <v>-6.0302675508605574E-6</v>
      </c>
      <c r="J1146" s="197">
        <f t="shared" si="53"/>
        <v>-2.4403314559329203E-5</v>
      </c>
    </row>
    <row r="1147" spans="1:10" x14ac:dyDescent="0.2">
      <c r="A1147" s="212">
        <f>Données!A1148</f>
        <v>45138</v>
      </c>
      <c r="B1147" s="197">
        <f>Données!B1148/Données!B1147-1</f>
        <v>2.1015835564470731E-3</v>
      </c>
      <c r="C1147" s="197">
        <f>Données!C1148/Données!C1147-1</f>
        <v>2.6458694073319133E-3</v>
      </c>
      <c r="D1147" s="197">
        <f>Données!D1148/Données!D1147-1</f>
        <v>2.538144177619106E-3</v>
      </c>
      <c r="E1147" s="197">
        <f>Données!E1148/Données!E1147-1</f>
        <v>2.3989297697282197E-3</v>
      </c>
      <c r="F1147" s="197">
        <f>Données!F1148/Données!F1147-1</f>
        <v>2.3989294006017126E-3</v>
      </c>
      <c r="H1147" s="197">
        <f t="shared" si="51"/>
        <v>-2.9734621328114663E-4</v>
      </c>
      <c r="I1147" s="197">
        <f t="shared" si="52"/>
        <v>2.4694000673020078E-4</v>
      </c>
      <c r="J1147" s="197">
        <f t="shared" si="53"/>
        <v>1.3921477701739349E-4</v>
      </c>
    </row>
    <row r="1148" spans="1:10" x14ac:dyDescent="0.2">
      <c r="A1148" s="212">
        <f>Données!A1149</f>
        <v>45139</v>
      </c>
      <c r="B1148" s="197">
        <f>Données!B1149/Données!B1148-1</f>
        <v>-3.4744281798116949E-3</v>
      </c>
      <c r="C1148" s="197">
        <f>Données!C1149/Données!C1148-1</f>
        <v>-4.3437993201096425E-3</v>
      </c>
      <c r="D1148" s="197">
        <f>Données!D1149/Données!D1148-1</f>
        <v>-4.1718090640442407E-3</v>
      </c>
      <c r="E1148" s="197">
        <f>Données!E1149/Données!E1148-1</f>
        <v>-3.8568111510043357E-3</v>
      </c>
      <c r="F1148" s="197">
        <f>Données!F1149/Données!F1148-1</f>
        <v>-3.8568109236282178E-3</v>
      </c>
      <c r="H1148" s="197">
        <f t="shared" si="51"/>
        <v>3.8238297119264075E-4</v>
      </c>
      <c r="I1148" s="197">
        <f t="shared" si="52"/>
        <v>-4.8698839648142478E-4</v>
      </c>
      <c r="J1148" s="197">
        <f t="shared" si="53"/>
        <v>-3.1499814041602292E-4</v>
      </c>
    </row>
    <row r="1149" spans="1:10" x14ac:dyDescent="0.2">
      <c r="A1149" s="212">
        <f>Données!A1150</f>
        <v>45140</v>
      </c>
      <c r="B1149" s="197">
        <f>Données!B1150/Données!B1149-1</f>
        <v>-6.6517987720348115E-3</v>
      </c>
      <c r="C1149" s="197">
        <f>Données!C1150/Données!C1149-1</f>
        <v>-6.7616256389871898E-3</v>
      </c>
      <c r="D1149" s="197">
        <f>Données!D1150/Données!D1149-1</f>
        <v>-6.7398836160068587E-3</v>
      </c>
      <c r="E1149" s="197">
        <f>Données!E1150/Données!E1149-1</f>
        <v>-6.6155593674083191E-3</v>
      </c>
      <c r="F1149" s="197">
        <f>Données!F1150/Données!F1149-1</f>
        <v>-6.6155595980944559E-3</v>
      </c>
      <c r="H1149" s="197">
        <f t="shared" si="51"/>
        <v>-3.6239404626492444E-5</v>
      </c>
      <c r="I1149" s="197">
        <f t="shared" si="52"/>
        <v>-1.4606604089273389E-4</v>
      </c>
      <c r="J1149" s="197">
        <f t="shared" si="53"/>
        <v>-1.2432401791240277E-4</v>
      </c>
    </row>
    <row r="1150" spans="1:10" x14ac:dyDescent="0.2">
      <c r="A1150" s="212">
        <f>Données!A1151</f>
        <v>45141</v>
      </c>
      <c r="B1150" s="197">
        <f>Données!B1151/Données!B1150-1</f>
        <v>-5.6399515024851965E-3</v>
      </c>
      <c r="C1150" s="197">
        <f>Données!C1151/Données!C1150-1</f>
        <v>-5.3662096203471732E-3</v>
      </c>
      <c r="D1150" s="197">
        <f>Données!D1151/Données!D1150-1</f>
        <v>-5.420407321446552E-3</v>
      </c>
      <c r="E1150" s="197">
        <f>Données!E1151/Données!E1150-1</f>
        <v>-6.0252081154714698E-3</v>
      </c>
      <c r="F1150" s="197">
        <f>Données!F1151/Données!F1150-1</f>
        <v>-6.0252085635639219E-3</v>
      </c>
      <c r="H1150" s="197">
        <f t="shared" si="51"/>
        <v>3.8525661298627334E-4</v>
      </c>
      <c r="I1150" s="197">
        <f t="shared" si="52"/>
        <v>6.5899894321674868E-4</v>
      </c>
      <c r="J1150" s="197">
        <f t="shared" si="53"/>
        <v>6.0480124211736985E-4</v>
      </c>
    </row>
    <row r="1151" spans="1:10" x14ac:dyDescent="0.2">
      <c r="A1151" s="212">
        <f>Données!A1152</f>
        <v>45142</v>
      </c>
      <c r="B1151" s="197">
        <f>Données!B1152/Données!B1151-1</f>
        <v>7.1803025155963152E-3</v>
      </c>
      <c r="C1151" s="197">
        <f>Données!C1152/Données!C1151-1</f>
        <v>7.3950777113882538E-3</v>
      </c>
      <c r="D1151" s="197">
        <f>Données!D1152/Données!D1151-1</f>
        <v>7.3525641649296869E-3</v>
      </c>
      <c r="E1151" s="197">
        <f>Données!E1152/Données!E1151-1</f>
        <v>7.8081797991969015E-3</v>
      </c>
      <c r="F1151" s="197">
        <f>Données!F1152/Données!F1151-1</f>
        <v>7.8081805620320299E-3</v>
      </c>
      <c r="H1151" s="197">
        <f t="shared" si="51"/>
        <v>-6.2787728360058637E-4</v>
      </c>
      <c r="I1151" s="197">
        <f t="shared" si="52"/>
        <v>-4.1310285064377616E-4</v>
      </c>
      <c r="J1151" s="197">
        <f t="shared" si="53"/>
        <v>-4.5561639710234303E-4</v>
      </c>
    </row>
    <row r="1152" spans="1:10" x14ac:dyDescent="0.2">
      <c r="A1152" s="212">
        <f>Données!A1153</f>
        <v>45146</v>
      </c>
      <c r="B1152" s="197">
        <f>Données!B1153/Données!B1152-1</f>
        <v>1.5220949648231397E-3</v>
      </c>
      <c r="C1152" s="197">
        <f>Données!C1153/Données!C1152-1</f>
        <v>8.6656940809270999E-4</v>
      </c>
      <c r="D1152" s="197">
        <f>Données!D1153/Données!D1152-1</f>
        <v>9.9630552296248176E-4</v>
      </c>
      <c r="E1152" s="197">
        <f>Données!E1153/Données!E1152-1</f>
        <v>1.4564280750786196E-3</v>
      </c>
      <c r="F1152" s="197">
        <f>Données!F1153/Données!F1152-1</f>
        <v>1.4564282036844123E-3</v>
      </c>
      <c r="H1152" s="197">
        <f t="shared" si="51"/>
        <v>6.5666889744520063E-5</v>
      </c>
      <c r="I1152" s="197">
        <f t="shared" si="52"/>
        <v>-5.8985879559170229E-4</v>
      </c>
      <c r="J1152" s="197">
        <f t="shared" si="53"/>
        <v>-4.6012268072193052E-4</v>
      </c>
    </row>
    <row r="1153" spans="1:10" x14ac:dyDescent="0.2">
      <c r="A1153" s="212">
        <f>Données!A1154</f>
        <v>45147</v>
      </c>
      <c r="B1153" s="197">
        <f>Données!B1154/Données!B1153-1</f>
        <v>5.1325977097627096E-4</v>
      </c>
      <c r="C1153" s="197">
        <f>Données!C1154/Données!C1153-1</f>
        <v>5.1613749329448844E-4</v>
      </c>
      <c r="D1153" s="197">
        <f>Données!D1154/Données!D1153-1</f>
        <v>5.1556817899078844E-4</v>
      </c>
      <c r="E1153" s="197">
        <f>Données!E1154/Données!E1153-1</f>
        <v>7.3655180017406785E-4</v>
      </c>
      <c r="F1153" s="197">
        <f>Données!F1154/Données!F1153-1</f>
        <v>7.3655109196524293E-4</v>
      </c>
      <c r="H1153" s="197">
        <f t="shared" si="51"/>
        <v>-2.2329202919779689E-4</v>
      </c>
      <c r="I1153" s="197">
        <f t="shared" si="52"/>
        <v>-2.204135986707545E-4</v>
      </c>
      <c r="J1153" s="197">
        <f t="shared" si="53"/>
        <v>-2.2098291297445449E-4</v>
      </c>
    </row>
    <row r="1154" spans="1:10" x14ac:dyDescent="0.2">
      <c r="A1154" s="212">
        <f>Données!A1155</f>
        <v>45148</v>
      </c>
      <c r="B1154" s="197">
        <f>Données!B1155/Données!B1154-1</f>
        <v>-9.7323461279164025E-4</v>
      </c>
      <c r="C1154" s="197">
        <f>Données!C1155/Données!C1154-1</f>
        <v>-1.1862342378801127E-3</v>
      </c>
      <c r="D1154" s="197">
        <f>Données!D1155/Données!D1154-1</f>
        <v>-1.144057967344736E-3</v>
      </c>
      <c r="E1154" s="197">
        <f>Données!E1155/Données!E1154-1</f>
        <v>-1.1390731418881028E-3</v>
      </c>
      <c r="F1154" s="197">
        <f>Données!F1155/Données!F1154-1</f>
        <v>-1.1390729541906897E-3</v>
      </c>
      <c r="H1154" s="197">
        <f t="shared" si="51"/>
        <v>1.6583852909646257E-4</v>
      </c>
      <c r="I1154" s="197">
        <f t="shared" si="52"/>
        <v>-4.7161283689423072E-5</v>
      </c>
      <c r="J1154" s="197">
        <f t="shared" si="53"/>
        <v>-4.9850131540463138E-6</v>
      </c>
    </row>
    <row r="1155" spans="1:10" x14ac:dyDescent="0.2">
      <c r="A1155" s="212">
        <f>Données!A1156</f>
        <v>45149</v>
      </c>
      <c r="B1155" s="197">
        <f>Données!B1156/Données!B1155-1</f>
        <v>-2.8005497078354979E-3</v>
      </c>
      <c r="C1155" s="197">
        <f>Données!C1156/Données!C1155-1</f>
        <v>-2.946953394081353E-3</v>
      </c>
      <c r="D1155" s="197">
        <f>Données!D1156/Données!D1155-1</f>
        <v>-2.917957629869572E-3</v>
      </c>
      <c r="E1155" s="197">
        <f>Données!E1156/Données!E1155-1</f>
        <v>-2.8759951819770091E-3</v>
      </c>
      <c r="F1155" s="197">
        <f>Données!F1156/Données!F1155-1</f>
        <v>-2.8759950641770171E-3</v>
      </c>
      <c r="H1155" s="197">
        <f t="shared" ref="H1155:H1218" si="54">B1155-E1155</f>
        <v>7.5445474141511149E-5</v>
      </c>
      <c r="I1155" s="197">
        <f t="shared" ref="I1155:I1218" si="55">C1155-F1155</f>
        <v>-7.0958329904335926E-5</v>
      </c>
      <c r="J1155" s="197">
        <f t="shared" ref="J1155:J1218" si="56">D1155-F1155</f>
        <v>-4.1962565692554854E-5</v>
      </c>
    </row>
    <row r="1156" spans="1:10" x14ac:dyDescent="0.2">
      <c r="A1156" s="212">
        <f>Données!A1157</f>
        <v>45152</v>
      </c>
      <c r="B1156" s="197">
        <f>Données!B1157/Données!B1156-1</f>
        <v>-8.2474419528344445E-4</v>
      </c>
      <c r="C1156" s="197">
        <f>Données!C1157/Données!C1156-1</f>
        <v>-1.1891401116799205E-3</v>
      </c>
      <c r="D1156" s="197">
        <f>Données!D1157/Données!D1156-1</f>
        <v>-1.1169634172022436E-3</v>
      </c>
      <c r="E1156" s="197">
        <f>Données!E1157/Données!E1156-1</f>
        <v>-1.0673288521325652E-3</v>
      </c>
      <c r="F1156" s="197">
        <f>Données!F1157/Données!F1156-1</f>
        <v>-1.0673289613973846E-3</v>
      </c>
      <c r="H1156" s="197">
        <f t="shared" si="54"/>
        <v>2.4258465684912078E-4</v>
      </c>
      <c r="I1156" s="197">
        <f t="shared" si="55"/>
        <v>-1.2181115028253586E-4</v>
      </c>
      <c r="J1156" s="197">
        <f t="shared" si="56"/>
        <v>-4.9634455804858923E-5</v>
      </c>
    </row>
    <row r="1157" spans="1:10" x14ac:dyDescent="0.2">
      <c r="A1157" s="212">
        <f>Données!A1158</f>
        <v>45153</v>
      </c>
      <c r="B1157" s="197">
        <f>Données!B1158/Données!B1157-1</f>
        <v>-8.7769850922554404E-3</v>
      </c>
      <c r="C1157" s="197">
        <f>Données!C1158/Données!C1157-1</f>
        <v>-8.3884320013364322E-3</v>
      </c>
      <c r="D1157" s="197">
        <f>Données!D1158/Données!D1157-1</f>
        <v>-8.4654160477015683E-3</v>
      </c>
      <c r="E1157" s="197">
        <f>Données!E1158/Données!E1157-1</f>
        <v>-9.0496295845285957E-3</v>
      </c>
      <c r="F1157" s="197">
        <f>Données!F1158/Données!F1157-1</f>
        <v>-9.0496300001943197E-3</v>
      </c>
      <c r="H1157" s="197">
        <f t="shared" si="54"/>
        <v>2.7264449227315524E-4</v>
      </c>
      <c r="I1157" s="197">
        <f t="shared" si="55"/>
        <v>6.6119799885788755E-4</v>
      </c>
      <c r="J1157" s="197">
        <f t="shared" si="56"/>
        <v>5.8421395249275143E-4</v>
      </c>
    </row>
    <row r="1158" spans="1:10" x14ac:dyDescent="0.2">
      <c r="A1158" s="212">
        <f>Données!A1159</f>
        <v>45154</v>
      </c>
      <c r="B1158" s="197">
        <f>Données!B1159/Données!B1158-1</f>
        <v>-2.2799530594799222E-3</v>
      </c>
      <c r="C1158" s="197">
        <f>Données!C1159/Données!C1158-1</f>
        <v>-2.8003345484990394E-3</v>
      </c>
      <c r="D1158" s="197">
        <f>Données!D1159/Données!D1158-1</f>
        <v>-2.6972641920935958E-3</v>
      </c>
      <c r="E1158" s="197">
        <f>Données!E1159/Données!E1158-1</f>
        <v>-2.2174495114152259E-3</v>
      </c>
      <c r="F1158" s="197">
        <f>Données!F1159/Données!F1158-1</f>
        <v>-2.2174491827237075E-3</v>
      </c>
      <c r="H1158" s="197">
        <f t="shared" si="54"/>
        <v>-6.2503548064696268E-5</v>
      </c>
      <c r="I1158" s="197">
        <f t="shared" si="55"/>
        <v>-5.828853657753319E-4</v>
      </c>
      <c r="J1158" s="197">
        <f t="shared" si="56"/>
        <v>-4.798150093698883E-4</v>
      </c>
    </row>
    <row r="1159" spans="1:10" x14ac:dyDescent="0.2">
      <c r="A1159" s="212">
        <f>Données!A1160</f>
        <v>45155</v>
      </c>
      <c r="B1159" s="197">
        <f>Données!B1160/Données!B1159-1</f>
        <v>-1.4081693515471949E-3</v>
      </c>
      <c r="C1159" s="197">
        <f>Données!C1160/Données!C1159-1</f>
        <v>-1.7685775515707824E-3</v>
      </c>
      <c r="D1159" s="197">
        <f>Données!D1160/Données!D1159-1</f>
        <v>-1.6971620267089982E-3</v>
      </c>
      <c r="E1159" s="197">
        <f>Données!E1160/Données!E1159-1</f>
        <v>-1.2694478904530238E-3</v>
      </c>
      <c r="F1159" s="197">
        <f>Données!F1160/Données!F1159-1</f>
        <v>-1.2694476815299227E-3</v>
      </c>
      <c r="H1159" s="197">
        <f t="shared" si="54"/>
        <v>-1.3872146109417116E-4</v>
      </c>
      <c r="I1159" s="197">
        <f t="shared" si="55"/>
        <v>-4.9912987004085974E-4</v>
      </c>
      <c r="J1159" s="197">
        <f t="shared" si="56"/>
        <v>-4.2771434517907547E-4</v>
      </c>
    </row>
    <row r="1160" spans="1:10" x14ac:dyDescent="0.2">
      <c r="A1160" s="212">
        <f>Données!A1161</f>
        <v>45156</v>
      </c>
      <c r="B1160" s="197">
        <f>Données!B1161/Données!B1160-1</f>
        <v>1.6779425581368024E-3</v>
      </c>
      <c r="C1160" s="197">
        <f>Données!C1161/Données!C1160-1</f>
        <v>1.5042384565209233E-3</v>
      </c>
      <c r="D1160" s="197">
        <f>Données!D1161/Données!D1160-1</f>
        <v>1.538667632771773E-3</v>
      </c>
      <c r="E1160" s="197">
        <f>Données!E1161/Données!E1160-1</f>
        <v>1.82072554491719E-3</v>
      </c>
      <c r="F1160" s="197">
        <f>Données!F1161/Données!F1160-1</f>
        <v>1.8207251165782701E-3</v>
      </c>
      <c r="H1160" s="197">
        <f t="shared" si="54"/>
        <v>-1.4278298678038759E-4</v>
      </c>
      <c r="I1160" s="197">
        <f t="shared" si="55"/>
        <v>-3.1648666005734682E-4</v>
      </c>
      <c r="J1160" s="197">
        <f t="shared" si="56"/>
        <v>-2.8205748380649709E-4</v>
      </c>
    </row>
    <row r="1161" spans="1:10" x14ac:dyDescent="0.2">
      <c r="A1161" s="212">
        <f>Données!A1162</f>
        <v>45159</v>
      </c>
      <c r="B1161" s="197">
        <f>Données!B1162/Données!B1161-1</f>
        <v>-2.0046772553206083E-4</v>
      </c>
      <c r="C1161" s="197">
        <f>Données!C1162/Données!C1161-1</f>
        <v>-3.5458652086628462E-4</v>
      </c>
      <c r="D1161" s="197">
        <f>Données!D1162/Données!D1161-1</f>
        <v>-3.2403422074422927E-4</v>
      </c>
      <c r="E1161" s="197">
        <f>Données!E1162/Données!E1161-1</f>
        <v>-4.6480041747543055E-4</v>
      </c>
      <c r="F1161" s="197">
        <f>Données!F1162/Données!F1161-1</f>
        <v>-4.648001064414542E-4</v>
      </c>
      <c r="H1161" s="197">
        <f t="shared" si="54"/>
        <v>2.6433269194336972E-4</v>
      </c>
      <c r="I1161" s="197">
        <f t="shared" si="55"/>
        <v>1.1021358557516958E-4</v>
      </c>
      <c r="J1161" s="197">
        <f t="shared" si="56"/>
        <v>1.4076588569722492E-4</v>
      </c>
    </row>
    <row r="1162" spans="1:10" x14ac:dyDescent="0.2">
      <c r="A1162" s="212">
        <f>Données!A1163</f>
        <v>45160</v>
      </c>
      <c r="B1162" s="197">
        <f>Données!B1163/Données!B1162-1</f>
        <v>-2.6548528099502589E-3</v>
      </c>
      <c r="C1162" s="197">
        <f>Données!C1163/Données!C1162-1</f>
        <v>-2.1783245105646554E-3</v>
      </c>
      <c r="D1162" s="197">
        <f>Données!D1163/Données!D1162-1</f>
        <v>-2.2728008905572583E-3</v>
      </c>
      <c r="E1162" s="197">
        <f>Données!E1163/Données!E1162-1</f>
        <v>-2.7803802122368104E-3</v>
      </c>
      <c r="F1162" s="197">
        <f>Données!F1163/Données!F1162-1</f>
        <v>-2.7803800350647556E-3</v>
      </c>
      <c r="H1162" s="197">
        <f t="shared" si="54"/>
        <v>1.2552740228655157E-4</v>
      </c>
      <c r="I1162" s="197">
        <f t="shared" si="55"/>
        <v>6.0205552450010025E-4</v>
      </c>
      <c r="J1162" s="197">
        <f t="shared" si="56"/>
        <v>5.075791445074973E-4</v>
      </c>
    </row>
    <row r="1163" spans="1:10" x14ac:dyDescent="0.2">
      <c r="A1163" s="212">
        <f>Données!A1164</f>
        <v>45161</v>
      </c>
      <c r="B1163" s="197">
        <f>Données!B1164/Données!B1163-1</f>
        <v>9.9178388412930474E-3</v>
      </c>
      <c r="C1163" s="197">
        <f>Données!C1164/Données!C1163-1</f>
        <v>1.0201459003688074E-2</v>
      </c>
      <c r="D1163" s="197">
        <f>Données!D1164/Données!D1163-1</f>
        <v>1.0145249406037227E-2</v>
      </c>
      <c r="E1163" s="197">
        <f>Données!E1164/Données!E1163-1</f>
        <v>1.0261956820967644E-2</v>
      </c>
      <c r="F1163" s="197">
        <f>Données!F1164/Données!F1163-1</f>
        <v>1.0261956338703415E-2</v>
      </c>
      <c r="H1163" s="197">
        <f t="shared" si="54"/>
        <v>-3.4411797967459634E-4</v>
      </c>
      <c r="I1163" s="197">
        <f t="shared" si="55"/>
        <v>-6.0497335015341491E-5</v>
      </c>
      <c r="J1163" s="197">
        <f t="shared" si="56"/>
        <v>-1.1670693266618848E-4</v>
      </c>
    </row>
    <row r="1164" spans="1:10" x14ac:dyDescent="0.2">
      <c r="A1164" s="212">
        <f>Données!A1165</f>
        <v>45162</v>
      </c>
      <c r="B1164" s="197">
        <f>Données!B1165/Données!B1164-1</f>
        <v>-4.0132912822126166E-3</v>
      </c>
      <c r="C1164" s="197">
        <f>Données!C1165/Données!C1164-1</f>
        <v>-3.7728100539600185E-3</v>
      </c>
      <c r="D1164" s="197">
        <f>Données!D1165/Données!D1164-1</f>
        <v>-3.8204584458577662E-3</v>
      </c>
      <c r="E1164" s="197">
        <f>Données!E1165/Données!E1164-1</f>
        <v>-3.9907575125290862E-3</v>
      </c>
      <c r="F1164" s="197">
        <f>Données!F1165/Données!F1164-1</f>
        <v>-3.9907567069530359E-3</v>
      </c>
      <c r="H1164" s="197">
        <f t="shared" si="54"/>
        <v>-2.253376968353038E-5</v>
      </c>
      <c r="I1164" s="197">
        <f t="shared" si="55"/>
        <v>2.1794665299301741E-4</v>
      </c>
      <c r="J1164" s="197">
        <f t="shared" si="56"/>
        <v>1.7029826109526969E-4</v>
      </c>
    </row>
    <row r="1165" spans="1:10" x14ac:dyDescent="0.2">
      <c r="A1165" s="212">
        <f>Données!A1166</f>
        <v>45163</v>
      </c>
      <c r="B1165" s="197">
        <f>Données!B1166/Données!B1165-1</f>
        <v>-2.4069901741441413E-4</v>
      </c>
      <c r="C1165" s="197">
        <f>Données!C1166/Données!C1165-1</f>
        <v>-8.0901647050113379E-4</v>
      </c>
      <c r="D1165" s="197">
        <f>Données!D1166/Données!D1165-1</f>
        <v>-6.9643182469447673E-4</v>
      </c>
      <c r="E1165" s="197">
        <f>Données!E1166/Données!E1165-1</f>
        <v>-5.6372387972547511E-4</v>
      </c>
      <c r="F1165" s="197">
        <f>Données!F1166/Données!F1165-1</f>
        <v>-5.6372414890526468E-4</v>
      </c>
      <c r="H1165" s="197">
        <f t="shared" si="54"/>
        <v>3.2302486231106098E-4</v>
      </c>
      <c r="I1165" s="197">
        <f t="shared" si="55"/>
        <v>-2.4529232159586911E-4</v>
      </c>
      <c r="J1165" s="197">
        <f t="shared" si="56"/>
        <v>-1.3270767578921205E-4</v>
      </c>
    </row>
    <row r="1166" spans="1:10" x14ac:dyDescent="0.2">
      <c r="A1166" s="212">
        <f>Données!A1167</f>
        <v>45166</v>
      </c>
      <c r="B1166" s="197">
        <f>Données!B1167/Données!B1166-1</f>
        <v>4.0077699112037735E-3</v>
      </c>
      <c r="C1166" s="197">
        <f>Données!C1167/Données!C1166-1</f>
        <v>4.5496852889739259E-3</v>
      </c>
      <c r="D1166" s="197">
        <f>Données!D1167/Données!D1166-1</f>
        <v>4.4422819515066436E-3</v>
      </c>
      <c r="E1166" s="197">
        <f>Données!E1167/Données!E1166-1</f>
        <v>4.0162290127137013E-3</v>
      </c>
      <c r="F1166" s="197">
        <f>Données!F1167/Données!F1166-1</f>
        <v>4.0162291874739076E-3</v>
      </c>
      <c r="H1166" s="197">
        <f t="shared" si="54"/>
        <v>-8.4591015099277911E-6</v>
      </c>
      <c r="I1166" s="197">
        <f t="shared" si="55"/>
        <v>5.3345610150001832E-4</v>
      </c>
      <c r="J1166" s="197">
        <f t="shared" si="56"/>
        <v>4.2605276403273606E-4</v>
      </c>
    </row>
    <row r="1167" spans="1:10" x14ac:dyDescent="0.2">
      <c r="A1167" s="212">
        <f>Données!A1168</f>
        <v>45167</v>
      </c>
      <c r="B1167" s="197">
        <f>Données!B1168/Données!B1167-1</f>
        <v>8.4453374041488782E-3</v>
      </c>
      <c r="C1167" s="197">
        <f>Données!C1168/Données!C1167-1</f>
        <v>8.7856415779647978E-3</v>
      </c>
      <c r="D1167" s="197">
        <f>Données!D1168/Données!D1167-1</f>
        <v>8.718225329269913E-3</v>
      </c>
      <c r="E1167" s="197">
        <f>Données!E1168/Données!E1167-1</f>
        <v>8.6191345359223348E-3</v>
      </c>
      <c r="F1167" s="197">
        <f>Données!F1168/Données!F1167-1</f>
        <v>8.6191340167336428E-3</v>
      </c>
      <c r="H1167" s="197">
        <f t="shared" si="54"/>
        <v>-1.7379713177345657E-4</v>
      </c>
      <c r="I1167" s="197">
        <f t="shared" si="55"/>
        <v>1.6650756123115507E-4</v>
      </c>
      <c r="J1167" s="197">
        <f t="shared" si="56"/>
        <v>9.9091312536270237E-5</v>
      </c>
    </row>
    <row r="1168" spans="1:10" x14ac:dyDescent="0.2">
      <c r="A1168" s="212">
        <f>Données!A1169</f>
        <v>45168</v>
      </c>
      <c r="B1168" s="197">
        <f>Données!B1169/Données!B1168-1</f>
        <v>1.7146487830510537E-4</v>
      </c>
      <c r="C1168" s="197">
        <f>Données!C1169/Données!C1168-1</f>
        <v>3.409429013914167E-4</v>
      </c>
      <c r="D1168" s="197">
        <f>Données!D1169/Données!D1168-1</f>
        <v>3.073767285601825E-4</v>
      </c>
      <c r="E1168" s="197">
        <f>Données!E1169/Données!E1168-1</f>
        <v>1.9553064554278521E-4</v>
      </c>
      <c r="F1168" s="197">
        <f>Données!F1169/Données!F1168-1</f>
        <v>1.9553088797308327E-4</v>
      </c>
      <c r="H1168" s="197">
        <f t="shared" si="54"/>
        <v>-2.4065767237679836E-5</v>
      </c>
      <c r="I1168" s="197">
        <f t="shared" si="55"/>
        <v>1.4541201341833343E-4</v>
      </c>
      <c r="J1168" s="197">
        <f t="shared" si="56"/>
        <v>1.1184584058709923E-4</v>
      </c>
    </row>
    <row r="1169" spans="1:10" x14ac:dyDescent="0.2">
      <c r="A1169" s="212">
        <f>Données!A1170</f>
        <v>45169</v>
      </c>
      <c r="B1169" s="197">
        <f>Données!B1170/Données!B1169-1</f>
        <v>2.3964039209289911E-3</v>
      </c>
      <c r="C1169" s="197">
        <f>Données!C1170/Données!C1169-1</f>
        <v>2.055407662015396E-3</v>
      </c>
      <c r="D1169" s="197">
        <f>Données!D1170/Données!D1169-1</f>
        <v>2.1229339427586424E-3</v>
      </c>
      <c r="E1169" s="197">
        <f>Données!E1170/Données!E1169-1</f>
        <v>2.8465852390904267E-3</v>
      </c>
      <c r="F1169" s="197">
        <f>Données!F1170/Données!F1169-1</f>
        <v>2.846585064343099E-3</v>
      </c>
      <c r="H1169" s="197">
        <f t="shared" si="54"/>
        <v>-4.5018131816143558E-4</v>
      </c>
      <c r="I1169" s="197">
        <f t="shared" si="55"/>
        <v>-7.9117740232770295E-4</v>
      </c>
      <c r="J1169" s="197">
        <f t="shared" si="56"/>
        <v>-7.2365112158445655E-4</v>
      </c>
    </row>
    <row r="1170" spans="1:10" x14ac:dyDescent="0.2">
      <c r="A1170" s="212">
        <f>Données!A1171</f>
        <v>45170</v>
      </c>
      <c r="B1170" s="197">
        <f>Données!B1171/Données!B1170-1</f>
        <v>5.0343465492743711E-3</v>
      </c>
      <c r="C1170" s="197">
        <f>Données!C1171/Données!C1170-1</f>
        <v>5.2379215144515712E-3</v>
      </c>
      <c r="D1170" s="197">
        <f>Données!D1171/Données!D1170-1</f>
        <v>5.1975970846145358E-3</v>
      </c>
      <c r="E1170" s="197">
        <f>Données!E1171/Données!E1170-1</f>
        <v>5.006946880709684E-3</v>
      </c>
      <c r="F1170" s="197">
        <f>Données!F1171/Données!F1170-1</f>
        <v>5.0069475026632837E-3</v>
      </c>
      <c r="H1170" s="197">
        <f t="shared" si="54"/>
        <v>2.7399668564687119E-5</v>
      </c>
      <c r="I1170" s="197">
        <f t="shared" si="55"/>
        <v>2.3097401178828747E-4</v>
      </c>
      <c r="J1170" s="197">
        <f t="shared" si="56"/>
        <v>1.9064958195125215E-4</v>
      </c>
    </row>
    <row r="1171" spans="1:10" x14ac:dyDescent="0.2">
      <c r="A1171" s="212">
        <f>Données!A1172</f>
        <v>45174</v>
      </c>
      <c r="B1171" s="197">
        <f>Données!B1172/Données!B1171-1</f>
        <v>-7.0793871000414121E-3</v>
      </c>
      <c r="C1171" s="197">
        <f>Données!C1172/Données!C1171-1</f>
        <v>-6.9338255302836549E-3</v>
      </c>
      <c r="D1171" s="197">
        <f>Données!D1172/Données!D1171-1</f>
        <v>-6.9626533682689562E-3</v>
      </c>
      <c r="E1171" s="197">
        <f>Données!E1172/Données!E1171-1</f>
        <v>-7.5281015646405658E-3</v>
      </c>
      <c r="F1171" s="197">
        <f>Données!F1172/Données!F1171-1</f>
        <v>-7.5281022912526696E-3</v>
      </c>
      <c r="H1171" s="197">
        <f t="shared" si="54"/>
        <v>4.4871446459915365E-4</v>
      </c>
      <c r="I1171" s="197">
        <f t="shared" si="55"/>
        <v>5.9427676096901472E-4</v>
      </c>
      <c r="J1171" s="197">
        <f t="shared" si="56"/>
        <v>5.6544892298371341E-4</v>
      </c>
    </row>
    <row r="1172" spans="1:10" x14ac:dyDescent="0.2">
      <c r="A1172" s="212">
        <f>Données!A1173</f>
        <v>45175</v>
      </c>
      <c r="B1172" s="197">
        <f>Données!B1173/Données!B1172-1</f>
        <v>-2.2566253539259007E-3</v>
      </c>
      <c r="C1172" s="197">
        <f>Données!C1173/Données!C1172-1</f>
        <v>-3.1241426960819663E-3</v>
      </c>
      <c r="D1172" s="197">
        <f>Données!D1173/Données!D1172-1</f>
        <v>-2.9523537901287034E-3</v>
      </c>
      <c r="E1172" s="197">
        <f>Données!E1173/Données!E1172-1</f>
        <v>-2.1304413276795886E-3</v>
      </c>
      <c r="F1172" s="197">
        <f>Données!F1173/Données!F1172-1</f>
        <v>-2.1304411052649463E-3</v>
      </c>
      <c r="H1172" s="197">
        <f t="shared" si="54"/>
        <v>-1.2618402624631209E-4</v>
      </c>
      <c r="I1172" s="197">
        <f t="shared" si="55"/>
        <v>-9.9370159081701992E-4</v>
      </c>
      <c r="J1172" s="197">
        <f t="shared" si="56"/>
        <v>-8.2191268486375701E-4</v>
      </c>
    </row>
    <row r="1173" spans="1:10" x14ac:dyDescent="0.2">
      <c r="A1173" s="212">
        <f>Données!A1174</f>
        <v>45176</v>
      </c>
      <c r="B1173" s="197">
        <f>Données!B1174/Données!B1173-1</f>
        <v>6.1182895435019091E-4</v>
      </c>
      <c r="C1173" s="197">
        <f>Données!C1174/Données!C1173-1</f>
        <v>3.5244021292379912E-4</v>
      </c>
      <c r="D1173" s="197">
        <f>Données!D1174/Données!D1173-1</f>
        <v>4.0384168608165183E-4</v>
      </c>
      <c r="E1173" s="197">
        <f>Données!E1174/Données!E1173-1</f>
        <v>6.8903551233212568E-4</v>
      </c>
      <c r="F1173" s="197">
        <f>Données!F1174/Données!F1173-1</f>
        <v>6.8903542243825555E-4</v>
      </c>
      <c r="H1173" s="197">
        <f t="shared" si="54"/>
        <v>-7.7206557981934765E-5</v>
      </c>
      <c r="I1173" s="197">
        <f t="shared" si="55"/>
        <v>-3.3659520951445643E-4</v>
      </c>
      <c r="J1173" s="197">
        <f t="shared" si="56"/>
        <v>-2.8519373635660372E-4</v>
      </c>
    </row>
    <row r="1174" spans="1:10" x14ac:dyDescent="0.2">
      <c r="A1174" s="212">
        <f>Données!A1175</f>
        <v>45177</v>
      </c>
      <c r="B1174" s="197">
        <f>Données!B1175/Données!B1174-1</f>
        <v>-1.4430877055245928E-3</v>
      </c>
      <c r="C1174" s="197">
        <f>Données!C1175/Données!C1174-1</f>
        <v>-1.1734328001911098E-3</v>
      </c>
      <c r="D1174" s="197">
        <f>Données!D1175/Données!D1174-1</f>
        <v>-1.2268789148723869E-3</v>
      </c>
      <c r="E1174" s="197">
        <f>Données!E1175/Données!E1174-1</f>
        <v>-1.466668880106603E-3</v>
      </c>
      <c r="F1174" s="197">
        <f>Données!F1175/Données!F1174-1</f>
        <v>-1.4666686799355011E-3</v>
      </c>
      <c r="H1174" s="197">
        <f t="shared" si="54"/>
        <v>2.3581174582010256E-5</v>
      </c>
      <c r="I1174" s="197">
        <f t="shared" si="55"/>
        <v>2.9323587974439125E-4</v>
      </c>
      <c r="J1174" s="197">
        <f t="shared" si="56"/>
        <v>2.3978976506311422E-4</v>
      </c>
    </row>
    <row r="1175" spans="1:10" x14ac:dyDescent="0.2">
      <c r="A1175" s="212">
        <f>Données!A1176</f>
        <v>45180</v>
      </c>
      <c r="B1175" s="197">
        <f>Données!B1176/Données!B1175-1</f>
        <v>8.0205629066365525E-4</v>
      </c>
      <c r="C1175" s="197">
        <f>Données!C1176/Données!C1175-1</f>
        <v>6.6202531983794444E-4</v>
      </c>
      <c r="D1175" s="197">
        <f>Données!D1176/Données!D1175-1</f>
        <v>6.8977388671487283E-4</v>
      </c>
      <c r="E1175" s="197">
        <f>Données!E1176/Données!E1175-1</f>
        <v>7.3706113671967444E-4</v>
      </c>
      <c r="F1175" s="197">
        <f>Données!F1176/Données!F1175-1</f>
        <v>7.3706174810483915E-4</v>
      </c>
      <c r="H1175" s="197">
        <f t="shared" si="54"/>
        <v>6.499515394398081E-5</v>
      </c>
      <c r="I1175" s="197">
        <f t="shared" si="55"/>
        <v>-7.5036428266894717E-5</v>
      </c>
      <c r="J1175" s="197">
        <f t="shared" si="56"/>
        <v>-4.7287861389966324E-5</v>
      </c>
    </row>
    <row r="1176" spans="1:10" x14ac:dyDescent="0.2">
      <c r="A1176" s="212">
        <f>Données!A1177</f>
        <v>45181</v>
      </c>
      <c r="B1176" s="197">
        <f>Données!B1177/Données!B1176-1</f>
        <v>-1.2810677872967524E-3</v>
      </c>
      <c r="C1176" s="197">
        <f>Données!C1177/Données!C1176-1</f>
        <v>-1.2206835123172999E-3</v>
      </c>
      <c r="D1176" s="197">
        <f>Données!D1177/Données!D1176-1</f>
        <v>-1.2326505719171266E-3</v>
      </c>
      <c r="E1176" s="197">
        <f>Données!E1177/Données!E1176-1</f>
        <v>-1.0746864640714948E-3</v>
      </c>
      <c r="F1176" s="197">
        <f>Données!F1177/Données!F1176-1</f>
        <v>-1.0746873835557613E-3</v>
      </c>
      <c r="H1176" s="197">
        <f t="shared" si="54"/>
        <v>-2.063813232252576E-4</v>
      </c>
      <c r="I1176" s="197">
        <f t="shared" si="55"/>
        <v>-1.4599612876153856E-4</v>
      </c>
      <c r="J1176" s="197">
        <f t="shared" si="56"/>
        <v>-1.5796318836136525E-4</v>
      </c>
    </row>
    <row r="1177" spans="1:10" x14ac:dyDescent="0.2">
      <c r="A1177" s="212">
        <f>Données!A1178</f>
        <v>45182</v>
      </c>
      <c r="B1177" s="197">
        <f>Données!B1178/Données!B1177-1</f>
        <v>-6.6733305819655087E-4</v>
      </c>
      <c r="C1177" s="197">
        <f>Données!C1178/Données!C1177-1</f>
        <v>3.5929749283014623E-4</v>
      </c>
      <c r="D1177" s="197">
        <f>Données!D1178/Données!D1177-1</f>
        <v>1.558466885802634E-4</v>
      </c>
      <c r="E1177" s="197">
        <f>Données!E1178/Données!E1177-1</f>
        <v>-7.211860953273419E-4</v>
      </c>
      <c r="F1177" s="197">
        <f>Données!F1178/Données!F1177-1</f>
        <v>-7.2118627121742218E-4</v>
      </c>
      <c r="H1177" s="197">
        <f t="shared" si="54"/>
        <v>5.3853037130791037E-5</v>
      </c>
      <c r="I1177" s="197">
        <f t="shared" si="55"/>
        <v>1.0804837640475684E-3</v>
      </c>
      <c r="J1177" s="197">
        <f t="shared" si="56"/>
        <v>8.7703295979768559E-4</v>
      </c>
    </row>
    <row r="1178" spans="1:10" x14ac:dyDescent="0.2">
      <c r="A1178" s="212">
        <f>Données!A1179</f>
        <v>45183</v>
      </c>
      <c r="B1178" s="197">
        <f>Données!B1179/Données!B1178-1</f>
        <v>4.9274281390105923E-3</v>
      </c>
      <c r="C1178" s="197">
        <f>Données!C1179/Données!C1178-1</f>
        <v>4.6726483603107827E-3</v>
      </c>
      <c r="D1178" s="197">
        <f>Données!D1179/Données!D1178-1</f>
        <v>4.7230967962739179E-3</v>
      </c>
      <c r="E1178" s="197">
        <f>Données!E1179/Données!E1178-1</f>
        <v>5.0326052832694312E-3</v>
      </c>
      <c r="F1178" s="197">
        <f>Données!F1179/Données!F1178-1</f>
        <v>5.032605640402199E-3</v>
      </c>
      <c r="H1178" s="197">
        <f t="shared" si="54"/>
        <v>-1.0517714425883895E-4</v>
      </c>
      <c r="I1178" s="197">
        <f t="shared" si="55"/>
        <v>-3.5995728009141637E-4</v>
      </c>
      <c r="J1178" s="197">
        <f t="shared" si="56"/>
        <v>-3.0950884412828117E-4</v>
      </c>
    </row>
    <row r="1179" spans="1:10" x14ac:dyDescent="0.2">
      <c r="A1179" s="212">
        <f>Données!A1180</f>
        <v>45184</v>
      </c>
      <c r="B1179" s="197">
        <f>Données!B1180/Données!B1179-1</f>
        <v>-4.1250621715794855E-3</v>
      </c>
      <c r="C1179" s="197">
        <f>Données!C1180/Données!C1179-1</f>
        <v>-3.748997716278013E-3</v>
      </c>
      <c r="D1179" s="197">
        <f>Données!D1180/Données!D1179-1</f>
        <v>-3.8234768382192641E-3</v>
      </c>
      <c r="E1179" s="197">
        <f>Données!E1180/Données!E1179-1</f>
        <v>-4.0340848175897115E-3</v>
      </c>
      <c r="F1179" s="197">
        <f>Données!F1180/Données!F1179-1</f>
        <v>-4.0340846490353188E-3</v>
      </c>
      <c r="H1179" s="197">
        <f t="shared" si="54"/>
        <v>-9.0977353989774024E-5</v>
      </c>
      <c r="I1179" s="197">
        <f t="shared" si="55"/>
        <v>2.8508693275730579E-4</v>
      </c>
      <c r="J1179" s="197">
        <f t="shared" si="56"/>
        <v>2.1060781081605473E-4</v>
      </c>
    </row>
    <row r="1180" spans="1:10" x14ac:dyDescent="0.2">
      <c r="A1180" s="212">
        <f>Données!A1181</f>
        <v>45187</v>
      </c>
      <c r="B1180" s="197">
        <f>Données!B1181/Données!B1180-1</f>
        <v>-1.7082785628380615E-3</v>
      </c>
      <c r="C1180" s="197">
        <f>Données!C1181/Données!C1180-1</f>
        <v>-2.1554435375004122E-3</v>
      </c>
      <c r="D1180" s="197">
        <f>Données!D1181/Données!D1180-1</f>
        <v>-2.0669094129134313E-3</v>
      </c>
      <c r="E1180" s="197">
        <f>Données!E1181/Données!E1180-1</f>
        <v>-1.7022805799099539E-3</v>
      </c>
      <c r="F1180" s="197">
        <f>Données!F1181/Données!F1180-1</f>
        <v>-1.7022808033535508E-3</v>
      </c>
      <c r="H1180" s="197">
        <f t="shared" si="54"/>
        <v>-5.9979829281076036E-6</v>
      </c>
      <c r="I1180" s="197">
        <f t="shared" si="55"/>
        <v>-4.5316273414686137E-4</v>
      </c>
      <c r="J1180" s="197">
        <f t="shared" si="56"/>
        <v>-3.6462860955988052E-4</v>
      </c>
    </row>
    <row r="1181" spans="1:10" x14ac:dyDescent="0.2">
      <c r="A1181" s="212">
        <f>Données!A1182</f>
        <v>45188</v>
      </c>
      <c r="B1181" s="197">
        <f>Données!B1182/Données!B1181-1</f>
        <v>-7.3705519014803933E-3</v>
      </c>
      <c r="C1181" s="197">
        <f>Données!C1182/Données!C1181-1</f>
        <v>-7.7116912255810188E-3</v>
      </c>
      <c r="D1181" s="197">
        <f>Données!D1182/Données!D1181-1</f>
        <v>-7.644124608554681E-3</v>
      </c>
      <c r="E1181" s="197">
        <f>Données!E1182/Données!E1181-1</f>
        <v>-7.6768206497085378E-3</v>
      </c>
      <c r="F1181" s="197">
        <f>Données!F1182/Données!F1181-1</f>
        <v>-7.6768207774090547E-3</v>
      </c>
      <c r="H1181" s="197">
        <f t="shared" si="54"/>
        <v>3.0626874822814454E-4</v>
      </c>
      <c r="I1181" s="197">
        <f t="shared" si="55"/>
        <v>-3.4870448171964163E-5</v>
      </c>
      <c r="J1181" s="197">
        <f t="shared" si="56"/>
        <v>3.2696168854373653E-5</v>
      </c>
    </row>
    <row r="1182" spans="1:10" x14ac:dyDescent="0.2">
      <c r="A1182" s="212">
        <f>Données!A1183</f>
        <v>45189</v>
      </c>
      <c r="B1182" s="197">
        <f>Données!B1183/Données!B1182-1</f>
        <v>-2.1032994562003582E-3</v>
      </c>
      <c r="C1182" s="197">
        <f>Données!C1183/Données!C1182-1</f>
        <v>-2.0989370834747501E-3</v>
      </c>
      <c r="D1182" s="197">
        <f>Données!D1183/Données!D1182-1</f>
        <v>-2.0998007870132174E-3</v>
      </c>
      <c r="E1182" s="197">
        <f>Données!E1183/Données!E1182-1</f>
        <v>-2.0468367969580514E-3</v>
      </c>
      <c r="F1182" s="197">
        <f>Données!F1183/Données!F1182-1</f>
        <v>-2.0468372092182774E-3</v>
      </c>
      <c r="H1182" s="197">
        <f t="shared" si="54"/>
        <v>-5.6462659242306756E-5</v>
      </c>
      <c r="I1182" s="197">
        <f t="shared" si="55"/>
        <v>-5.2099874256472667E-5</v>
      </c>
      <c r="J1182" s="197">
        <f t="shared" si="56"/>
        <v>-5.2963577794939987E-5</v>
      </c>
    </row>
    <row r="1183" spans="1:10" x14ac:dyDescent="0.2">
      <c r="A1183" s="212">
        <f>Données!A1184</f>
        <v>45190</v>
      </c>
      <c r="B1183" s="197">
        <f>Données!B1184/Données!B1183-1</f>
        <v>-9.6489913842222608E-3</v>
      </c>
      <c r="C1183" s="197">
        <f>Données!C1184/Données!C1183-1</f>
        <v>-1.0455250719789033E-2</v>
      </c>
      <c r="D1183" s="197">
        <f>Données!D1184/Données!D1183-1</f>
        <v>-1.0295518853208674E-2</v>
      </c>
      <c r="E1183" s="197">
        <f>Données!E1184/Données!E1183-1</f>
        <v>-9.6880072584797361E-3</v>
      </c>
      <c r="F1183" s="197">
        <f>Données!F1184/Données!F1183-1</f>
        <v>-9.6880065606529397E-3</v>
      </c>
      <c r="H1183" s="197">
        <f t="shared" si="54"/>
        <v>3.9015874257475325E-5</v>
      </c>
      <c r="I1183" s="197">
        <f t="shared" si="55"/>
        <v>-7.6724415913609345E-4</v>
      </c>
      <c r="J1183" s="197">
        <f t="shared" si="56"/>
        <v>-6.0751229255573413E-4</v>
      </c>
    </row>
    <row r="1184" spans="1:10" x14ac:dyDescent="0.2">
      <c r="A1184" s="212">
        <f>Données!A1185</f>
        <v>45191</v>
      </c>
      <c r="B1184" s="197">
        <f>Données!B1185/Données!B1184-1</f>
        <v>1.707211654512486E-3</v>
      </c>
      <c r="C1184" s="197">
        <f>Données!C1185/Données!C1184-1</f>
        <v>1.8166640698504821E-3</v>
      </c>
      <c r="D1184" s="197">
        <f>Données!D1185/Données!D1184-1</f>
        <v>1.7949660056222339E-3</v>
      </c>
      <c r="E1184" s="197">
        <f>Données!E1185/Données!E1184-1</f>
        <v>1.8606376091818699E-3</v>
      </c>
      <c r="F1184" s="197">
        <f>Données!F1185/Données!F1184-1</f>
        <v>1.8606375052894197E-3</v>
      </c>
      <c r="H1184" s="197">
        <f t="shared" si="54"/>
        <v>-1.5342595466938391E-4</v>
      </c>
      <c r="I1184" s="197">
        <f t="shared" si="55"/>
        <v>-4.3973435438937614E-5</v>
      </c>
      <c r="J1184" s="197">
        <f t="shared" si="56"/>
        <v>-6.5671499667185884E-5</v>
      </c>
    </row>
    <row r="1185" spans="1:10" x14ac:dyDescent="0.2">
      <c r="A1185" s="212">
        <f>Données!A1186</f>
        <v>45194</v>
      </c>
      <c r="B1185" s="197">
        <f>Données!B1186/Données!B1185-1</f>
        <v>-4.9946442256922907E-3</v>
      </c>
      <c r="C1185" s="197">
        <f>Données!C1186/Données!C1185-1</f>
        <v>-4.8591197567383615E-3</v>
      </c>
      <c r="D1185" s="197">
        <f>Données!D1186/Données!D1185-1</f>
        <v>-4.8859848916066317E-3</v>
      </c>
      <c r="E1185" s="197">
        <f>Données!E1186/Données!E1185-1</f>
        <v>-5.359082538264115E-3</v>
      </c>
      <c r="F1185" s="197">
        <f>Données!F1186/Données!F1185-1</f>
        <v>-5.3590825860790892E-3</v>
      </c>
      <c r="H1185" s="197">
        <f t="shared" si="54"/>
        <v>3.6443831257182424E-4</v>
      </c>
      <c r="I1185" s="197">
        <f t="shared" si="55"/>
        <v>4.9996282934072767E-4</v>
      </c>
      <c r="J1185" s="197">
        <f t="shared" si="56"/>
        <v>4.7309769447245742E-4</v>
      </c>
    </row>
    <row r="1186" spans="1:10" x14ac:dyDescent="0.2">
      <c r="A1186" s="212">
        <f>Données!A1187</f>
        <v>45195</v>
      </c>
      <c r="B1186" s="197">
        <f>Données!B1187/Données!B1186-1</f>
        <v>-4.9361850772552396E-3</v>
      </c>
      <c r="C1186" s="197">
        <f>Données!C1187/Données!C1186-1</f>
        <v>-5.3558149440798841E-3</v>
      </c>
      <c r="D1186" s="197">
        <f>Données!D1187/Données!D1186-1</f>
        <v>-5.2726418027979616E-3</v>
      </c>
      <c r="E1186" s="197">
        <f>Données!E1187/Données!E1186-1</f>
        <v>-4.8724216810696053E-3</v>
      </c>
      <c r="F1186" s="197">
        <f>Données!F1187/Données!F1186-1</f>
        <v>-4.872422096693807E-3</v>
      </c>
      <c r="H1186" s="197">
        <f t="shared" si="54"/>
        <v>-6.3763396185634313E-5</v>
      </c>
      <c r="I1186" s="197">
        <f t="shared" si="55"/>
        <v>-4.8339284738607713E-4</v>
      </c>
      <c r="J1186" s="197">
        <f t="shared" si="56"/>
        <v>-4.0021970610415458E-4</v>
      </c>
    </row>
    <row r="1187" spans="1:10" x14ac:dyDescent="0.2">
      <c r="A1187" s="212">
        <f>Données!A1188</f>
        <v>45196</v>
      </c>
      <c r="B1187" s="197">
        <f>Données!B1188/Données!B1187-1</f>
        <v>-2.8599269396429872E-3</v>
      </c>
      <c r="C1187" s="197">
        <f>Données!C1188/Données!C1187-1</f>
        <v>-2.8739715152911183E-3</v>
      </c>
      <c r="D1187" s="197">
        <f>Données!D1188/Données!D1187-1</f>
        <v>-2.8711867346530306E-3</v>
      </c>
      <c r="E1187" s="197">
        <f>Données!E1188/Données!E1187-1</f>
        <v>-3.0338603463566649E-3</v>
      </c>
      <c r="F1187" s="197">
        <f>Données!F1188/Données!F1187-1</f>
        <v>-3.0338602776812662E-3</v>
      </c>
      <c r="H1187" s="197">
        <f t="shared" si="54"/>
        <v>1.7393340671367774E-4</v>
      </c>
      <c r="I1187" s="197">
        <f t="shared" si="55"/>
        <v>1.5988876239014793E-4</v>
      </c>
      <c r="J1187" s="197">
        <f t="shared" si="56"/>
        <v>1.6267354302823556E-4</v>
      </c>
    </row>
    <row r="1188" spans="1:10" x14ac:dyDescent="0.2">
      <c r="A1188" s="212">
        <f>Données!A1189</f>
        <v>45197</v>
      </c>
      <c r="B1188" s="197">
        <f>Données!B1189/Données!B1188-1</f>
        <v>3.552304445908705E-3</v>
      </c>
      <c r="C1188" s="197">
        <f>Données!C1189/Données!C1188-1</f>
        <v>3.6771159570254675E-3</v>
      </c>
      <c r="D1188" s="197">
        <f>Données!D1189/Données!D1188-1</f>
        <v>3.6523685170328779E-3</v>
      </c>
      <c r="E1188" s="197">
        <f>Données!E1189/Données!E1188-1</f>
        <v>3.6400784579475598E-3</v>
      </c>
      <c r="F1188" s="197">
        <f>Données!F1189/Données!F1188-1</f>
        <v>3.6400791180608572E-3</v>
      </c>
      <c r="H1188" s="197">
        <f t="shared" si="54"/>
        <v>-8.7774012038854821E-5</v>
      </c>
      <c r="I1188" s="197">
        <f t="shared" si="55"/>
        <v>3.7036838964610297E-5</v>
      </c>
      <c r="J1188" s="197">
        <f t="shared" si="56"/>
        <v>1.2289398972020749E-5</v>
      </c>
    </row>
    <row r="1189" spans="1:10" x14ac:dyDescent="0.2">
      <c r="A1189" s="212">
        <f>Données!A1190</f>
        <v>45198</v>
      </c>
      <c r="B1189" s="197">
        <f>Données!B1190/Données!B1189-1</f>
        <v>5.0410204781328183E-3</v>
      </c>
      <c r="C1189" s="197">
        <f>Données!C1190/Données!C1189-1</f>
        <v>4.3371002502019529E-3</v>
      </c>
      <c r="D1189" s="197">
        <f>Données!D1190/Données!D1189-1</f>
        <v>4.4766563563005679E-3</v>
      </c>
      <c r="E1189" s="197">
        <f>Données!E1190/Données!E1189-1</f>
        <v>5.1988122211850119E-3</v>
      </c>
      <c r="F1189" s="197">
        <f>Données!F1190/Données!F1189-1</f>
        <v>5.1988111086691546E-3</v>
      </c>
      <c r="H1189" s="197">
        <f t="shared" si="54"/>
        <v>-1.5779174305219357E-4</v>
      </c>
      <c r="I1189" s="197">
        <f t="shared" si="55"/>
        <v>-8.6171085846720175E-4</v>
      </c>
      <c r="J1189" s="197">
        <f t="shared" si="56"/>
        <v>-7.2215475236858673E-4</v>
      </c>
    </row>
    <row r="1190" spans="1:10" x14ac:dyDescent="0.2">
      <c r="A1190" s="212">
        <f>Données!A1191</f>
        <v>45201</v>
      </c>
      <c r="B1190" s="197">
        <f>Données!B1191/Données!B1190-1</f>
        <v>-2.8334906236092694E-3</v>
      </c>
      <c r="C1190" s="197">
        <f>Données!C1191/Données!C1190-1</f>
        <v>-3.0776298232795263E-3</v>
      </c>
      <c r="D1190" s="197">
        <f>Données!D1191/Données!D1190-1</f>
        <v>-3.0292006110143044E-3</v>
      </c>
      <c r="E1190" s="197">
        <f>Données!E1191/Données!E1190-1</f>
        <v>-3.2128695972897248E-3</v>
      </c>
      <c r="F1190" s="197">
        <f>Données!F1191/Données!F1190-1</f>
        <v>-3.2128686761174752E-3</v>
      </c>
      <c r="H1190" s="197">
        <f t="shared" si="54"/>
        <v>3.7937897368045537E-4</v>
      </c>
      <c r="I1190" s="197">
        <f t="shared" si="55"/>
        <v>1.352388528379489E-4</v>
      </c>
      <c r="J1190" s="197">
        <f t="shared" si="56"/>
        <v>1.836680651031708E-4</v>
      </c>
    </row>
    <row r="1191" spans="1:10" x14ac:dyDescent="0.2">
      <c r="A1191" s="212">
        <f>Données!A1192</f>
        <v>45202</v>
      </c>
      <c r="B1191" s="197">
        <f>Données!B1192/Données!B1191-1</f>
        <v>-1.2404106662525671E-2</v>
      </c>
      <c r="C1191" s="197">
        <f>Données!C1192/Données!C1191-1</f>
        <v>-1.222629389817631E-2</v>
      </c>
      <c r="D1191" s="197">
        <f>Données!D1192/Données!D1191-1</f>
        <v>-1.2261573334427567E-2</v>
      </c>
      <c r="E1191" s="197">
        <f>Données!E1192/Données!E1191-1</f>
        <v>-1.2879965220490175E-2</v>
      </c>
      <c r="F1191" s="197">
        <f>Données!F1192/Données!F1191-1</f>
        <v>-1.2879965013887218E-2</v>
      </c>
      <c r="H1191" s="197">
        <f t="shared" si="54"/>
        <v>4.758585579645036E-4</v>
      </c>
      <c r="I1191" s="197">
        <f t="shared" si="55"/>
        <v>6.5367111571090764E-4</v>
      </c>
      <c r="J1191" s="197">
        <f t="shared" si="56"/>
        <v>6.1839167945965112E-4</v>
      </c>
    </row>
    <row r="1192" spans="1:10" x14ac:dyDescent="0.2">
      <c r="A1192" s="212">
        <f>Données!A1193</f>
        <v>45203</v>
      </c>
      <c r="B1192" s="197">
        <f>Données!B1193/Données!B1192-1</f>
        <v>5.9730092531677936E-3</v>
      </c>
      <c r="C1192" s="197">
        <f>Données!C1193/Données!C1192-1</f>
        <v>5.8776867437326796E-3</v>
      </c>
      <c r="D1192" s="197">
        <f>Données!D1193/Données!D1192-1</f>
        <v>5.8965963692771961E-3</v>
      </c>
      <c r="E1192" s="197">
        <f>Données!E1193/Données!E1192-1</f>
        <v>6.0763913614665377E-3</v>
      </c>
      <c r="F1192" s="197">
        <f>Données!F1193/Données!F1192-1</f>
        <v>6.0763902531382197E-3</v>
      </c>
      <c r="H1192" s="197">
        <f t="shared" si="54"/>
        <v>-1.0338210829874406E-4</v>
      </c>
      <c r="I1192" s="197">
        <f t="shared" si="55"/>
        <v>-1.9870350940554005E-4</v>
      </c>
      <c r="J1192" s="197">
        <f t="shared" si="56"/>
        <v>-1.7979388386102357E-4</v>
      </c>
    </row>
    <row r="1193" spans="1:10" x14ac:dyDescent="0.2">
      <c r="A1193" s="212">
        <f>Données!A1194</f>
        <v>45204</v>
      </c>
      <c r="B1193" s="197">
        <f>Données!B1194/Données!B1193-1</f>
        <v>2.134231765508865E-3</v>
      </c>
      <c r="C1193" s="197">
        <f>Données!C1194/Données!C1193-1</f>
        <v>2.1844518613405306E-3</v>
      </c>
      <c r="D1193" s="197">
        <f>Données!D1194/Données!D1193-1</f>
        <v>2.1744884553396293E-3</v>
      </c>
      <c r="E1193" s="197">
        <f>Données!E1194/Données!E1193-1</f>
        <v>2.3691359374324872E-3</v>
      </c>
      <c r="F1193" s="197">
        <f>Données!F1194/Données!F1193-1</f>
        <v>2.3691366839386774E-3</v>
      </c>
      <c r="H1193" s="197">
        <f t="shared" si="54"/>
        <v>-2.3490417192362223E-4</v>
      </c>
      <c r="I1193" s="197">
        <f t="shared" si="55"/>
        <v>-1.8468482259814678E-4</v>
      </c>
      <c r="J1193" s="197">
        <f t="shared" si="56"/>
        <v>-1.9464822859904807E-4</v>
      </c>
    </row>
    <row r="1194" spans="1:10" x14ac:dyDescent="0.2">
      <c r="A1194" s="212">
        <f>Données!A1195</f>
        <v>45205</v>
      </c>
      <c r="B1194" s="197">
        <f>Données!B1195/Données!B1194-1</f>
        <v>3.1593609100648568E-3</v>
      </c>
      <c r="C1194" s="197">
        <f>Données!C1195/Données!C1194-1</f>
        <v>2.4634314691884818E-3</v>
      </c>
      <c r="D1194" s="197">
        <f>Données!D1195/Données!D1194-1</f>
        <v>2.6014934997367067E-3</v>
      </c>
      <c r="E1194" s="197">
        <f>Données!E1195/Données!E1194-1</f>
        <v>3.0427219519333359E-3</v>
      </c>
      <c r="F1194" s="197">
        <f>Données!F1195/Données!F1194-1</f>
        <v>3.0427213914241413E-3</v>
      </c>
      <c r="H1194" s="197">
        <f t="shared" si="54"/>
        <v>1.1663895813152081E-4</v>
      </c>
      <c r="I1194" s="197">
        <f t="shared" si="55"/>
        <v>-5.7928992223565956E-4</v>
      </c>
      <c r="J1194" s="197">
        <f t="shared" si="56"/>
        <v>-4.4122789168743459E-4</v>
      </c>
    </row>
    <row r="1195" spans="1:10" x14ac:dyDescent="0.2">
      <c r="A1195" s="212">
        <f>Données!A1196</f>
        <v>45209</v>
      </c>
      <c r="B1195" s="197">
        <f>Données!B1196/Données!B1195-1</f>
        <v>9.1079387899999364E-3</v>
      </c>
      <c r="C1195" s="197">
        <f>Données!C1196/Données!C1195-1</f>
        <v>9.4149474854725579E-3</v>
      </c>
      <c r="D1195" s="197">
        <f>Données!D1196/Données!D1195-1</f>
        <v>9.3540074983908816E-3</v>
      </c>
      <c r="E1195" s="197">
        <f>Données!E1196/Données!E1195-1</f>
        <v>9.5730101754369912E-3</v>
      </c>
      <c r="F1195" s="197">
        <f>Données!F1196/Données!F1195-1</f>
        <v>9.573010637496715E-3</v>
      </c>
      <c r="H1195" s="197">
        <f t="shared" si="54"/>
        <v>-4.6507138543705473E-4</v>
      </c>
      <c r="I1195" s="197">
        <f t="shared" si="55"/>
        <v>-1.5806315202415711E-4</v>
      </c>
      <c r="J1195" s="197">
        <f t="shared" si="56"/>
        <v>-2.1900313910583336E-4</v>
      </c>
    </row>
    <row r="1196" spans="1:10" x14ac:dyDescent="0.2">
      <c r="A1196" s="212">
        <f>Données!A1197</f>
        <v>45210</v>
      </c>
      <c r="B1196" s="197">
        <f>Données!B1197/Données!B1196-1</f>
        <v>5.0862945177045926E-3</v>
      </c>
      <c r="C1196" s="197">
        <f>Données!C1197/Données!C1196-1</f>
        <v>5.5372538005542538E-3</v>
      </c>
      <c r="D1196" s="197">
        <f>Données!D1197/Données!D1196-1</f>
        <v>5.4477628527773714E-3</v>
      </c>
      <c r="E1196" s="197">
        <f>Données!E1197/Données!E1196-1</f>
        <v>5.1690155753345568E-3</v>
      </c>
      <c r="F1196" s="197">
        <f>Données!F1197/Données!F1196-1</f>
        <v>5.1690155441614927E-3</v>
      </c>
      <c r="H1196" s="197">
        <f t="shared" si="54"/>
        <v>-8.2721057629964179E-5</v>
      </c>
      <c r="I1196" s="197">
        <f t="shared" si="55"/>
        <v>3.6823825639276109E-4</v>
      </c>
      <c r="J1196" s="197">
        <f t="shared" si="56"/>
        <v>2.7874730861587871E-4</v>
      </c>
    </row>
    <row r="1197" spans="1:10" x14ac:dyDescent="0.2">
      <c r="A1197" s="212">
        <f>Données!A1198</f>
        <v>45211</v>
      </c>
      <c r="B1197" s="197">
        <f>Données!B1198/Données!B1197-1</f>
        <v>-6.1892660137743416E-3</v>
      </c>
      <c r="C1197" s="197">
        <f>Données!C1198/Données!C1197-1</f>
        <v>-5.8501390779173157E-3</v>
      </c>
      <c r="D1197" s="197">
        <f>Données!D1198/Données!D1197-1</f>
        <v>-5.9174133157571251E-3</v>
      </c>
      <c r="E1197" s="197">
        <f>Données!E1198/Données!E1197-1</f>
        <v>-6.5121858200671845E-3</v>
      </c>
      <c r="F1197" s="197">
        <f>Données!F1198/Données!F1197-1</f>
        <v>-6.5121852844495232E-3</v>
      </c>
      <c r="H1197" s="197">
        <f t="shared" si="54"/>
        <v>3.2291980629284289E-4</v>
      </c>
      <c r="I1197" s="197">
        <f t="shared" si="55"/>
        <v>6.6204620653220747E-4</v>
      </c>
      <c r="J1197" s="197">
        <f t="shared" si="56"/>
        <v>5.9477196869239801E-4</v>
      </c>
    </row>
    <row r="1198" spans="1:10" x14ac:dyDescent="0.2">
      <c r="A1198" s="212">
        <f>Données!A1199</f>
        <v>45212</v>
      </c>
      <c r="B1198" s="197">
        <f>Données!B1199/Données!B1198-1</f>
        <v>6.8669879413829626E-4</v>
      </c>
      <c r="C1198" s="197">
        <f>Données!C1199/Données!C1198-1</f>
        <v>-1.4871026089113837E-4</v>
      </c>
      <c r="D1198" s="197">
        <f>Données!D1199/Données!D1198-1</f>
        <v>1.6968905321990135E-5</v>
      </c>
      <c r="E1198" s="197">
        <f>Données!E1199/Données!E1198-1</f>
        <v>9.4117004976190799E-4</v>
      </c>
      <c r="F1198" s="197">
        <f>Données!F1199/Données!F1198-1</f>
        <v>9.4116959890078178E-4</v>
      </c>
      <c r="H1198" s="197">
        <f t="shared" si="54"/>
        <v>-2.5447125562361173E-4</v>
      </c>
      <c r="I1198" s="197">
        <f t="shared" si="55"/>
        <v>-1.0898798597919201E-3</v>
      </c>
      <c r="J1198" s="197">
        <f t="shared" si="56"/>
        <v>-9.2420069357879164E-4</v>
      </c>
    </row>
    <row r="1199" spans="1:10" x14ac:dyDescent="0.2">
      <c r="A1199" s="212">
        <f>Données!A1200</f>
        <v>45215</v>
      </c>
      <c r="B1199" s="197">
        <f>Données!B1200/Données!B1199-1</f>
        <v>1.4625938220325096E-4</v>
      </c>
      <c r="C1199" s="197">
        <f>Données!C1200/Données!C1199-1</f>
        <v>5.9279566999559385E-4</v>
      </c>
      <c r="D1199" s="197">
        <f>Données!D1200/Données!D1199-1</f>
        <v>5.0417927616352998E-4</v>
      </c>
      <c r="E1199" s="197">
        <f>Données!E1200/Données!E1199-1</f>
        <v>-9.4764124801027805E-5</v>
      </c>
      <c r="F1199" s="197">
        <f>Données!F1200/Données!F1199-1</f>
        <v>-9.4763699478694896E-5</v>
      </c>
      <c r="H1199" s="197">
        <f t="shared" si="54"/>
        <v>2.4102350700427877E-4</v>
      </c>
      <c r="I1199" s="197">
        <f t="shared" si="55"/>
        <v>6.8755936947428875E-4</v>
      </c>
      <c r="J1199" s="197">
        <f t="shared" si="56"/>
        <v>5.9894297564222487E-4</v>
      </c>
    </row>
    <row r="1200" spans="1:10" x14ac:dyDescent="0.2">
      <c r="A1200" s="212">
        <f>Données!A1201</f>
        <v>45216</v>
      </c>
      <c r="B1200" s="197">
        <f>Données!B1201/Données!B1200-1</f>
        <v>9.8028784607251396E-4</v>
      </c>
      <c r="C1200" s="197">
        <f>Données!C1201/Données!C1200-1</f>
        <v>5.3769127430736141E-4</v>
      </c>
      <c r="D1200" s="197">
        <f>Données!D1201/Données!D1200-1</f>
        <v>6.2549392190436315E-4</v>
      </c>
      <c r="E1200" s="197">
        <f>Données!E1201/Données!E1200-1</f>
        <v>9.2533766704128162E-4</v>
      </c>
      <c r="F1200" s="197">
        <f>Données!F1201/Données!F1200-1</f>
        <v>9.2533761026492023E-4</v>
      </c>
      <c r="H1200" s="197">
        <f t="shared" si="54"/>
        <v>5.4950179031232338E-5</v>
      </c>
      <c r="I1200" s="197">
        <f t="shared" si="55"/>
        <v>-3.8764633595755882E-4</v>
      </c>
      <c r="J1200" s="197">
        <f t="shared" si="56"/>
        <v>-2.9984368836055708E-4</v>
      </c>
    </row>
    <row r="1201" spans="1:10" x14ac:dyDescent="0.2">
      <c r="A1201" s="212">
        <f>Données!A1202</f>
        <v>45217</v>
      </c>
      <c r="B1201" s="197">
        <f>Données!B1202/Données!B1201-1</f>
        <v>-5.7348130488663607E-3</v>
      </c>
      <c r="C1201" s="197">
        <f>Données!C1202/Données!C1201-1</f>
        <v>-5.9275552997848369E-3</v>
      </c>
      <c r="D1201" s="197">
        <f>Données!D1202/Données!D1201-1</f>
        <v>-5.8893046779281422E-3</v>
      </c>
      <c r="E1201" s="197">
        <f>Données!E1202/Données!E1201-1</f>
        <v>-5.7465261946263446E-3</v>
      </c>
      <c r="F1201" s="197">
        <f>Données!F1202/Données!F1201-1</f>
        <v>-5.7465266081725419E-3</v>
      </c>
      <c r="H1201" s="197">
        <f t="shared" si="54"/>
        <v>1.1713145759983945E-5</v>
      </c>
      <c r="I1201" s="197">
        <f t="shared" si="55"/>
        <v>-1.8102869161229496E-4</v>
      </c>
      <c r="J1201" s="197">
        <f t="shared" si="56"/>
        <v>-1.4277806975560026E-4</v>
      </c>
    </row>
    <row r="1202" spans="1:10" x14ac:dyDescent="0.2">
      <c r="A1202" s="212">
        <f>Données!A1203</f>
        <v>45218</v>
      </c>
      <c r="B1202" s="197">
        <f>Données!B1203/Données!B1202-1</f>
        <v>-5.0835563607888323E-3</v>
      </c>
      <c r="C1202" s="197">
        <f>Données!C1203/Données!C1202-1</f>
        <v>-5.9193737426871396E-3</v>
      </c>
      <c r="D1202" s="197">
        <f>Données!D1203/Données!D1202-1</f>
        <v>-5.7534784398493022E-3</v>
      </c>
      <c r="E1202" s="197">
        <f>Données!E1203/Données!E1202-1</f>
        <v>-5.1409493503900006E-3</v>
      </c>
      <c r="F1202" s="197">
        <f>Données!F1203/Données!F1202-1</f>
        <v>-5.1409493239874537E-3</v>
      </c>
      <c r="H1202" s="197">
        <f t="shared" si="54"/>
        <v>5.7392989601168232E-5</v>
      </c>
      <c r="I1202" s="197">
        <f t="shared" si="55"/>
        <v>-7.7842441869968582E-4</v>
      </c>
      <c r="J1202" s="197">
        <f t="shared" si="56"/>
        <v>-6.1252911586184844E-4</v>
      </c>
    </row>
    <row r="1203" spans="1:10" x14ac:dyDescent="0.2">
      <c r="A1203" s="212">
        <f>Données!A1204</f>
        <v>45219</v>
      </c>
      <c r="B1203" s="197">
        <f>Données!B1204/Données!B1203-1</f>
        <v>-3.86268833110881E-3</v>
      </c>
      <c r="C1203" s="197">
        <f>Données!C1204/Données!C1203-1</f>
        <v>-3.4489916554674149E-3</v>
      </c>
      <c r="D1203" s="197">
        <f>Données!D1204/Données!D1203-1</f>
        <v>-3.5311589435481627E-3</v>
      </c>
      <c r="E1203" s="197">
        <f>Données!E1204/Données!E1203-1</f>
        <v>-3.6828591059955285E-3</v>
      </c>
      <c r="F1203" s="197">
        <f>Données!F1204/Données!F1203-1</f>
        <v>-3.6828586899680937E-3</v>
      </c>
      <c r="H1203" s="197">
        <f t="shared" si="54"/>
        <v>-1.7982922511328159E-4</v>
      </c>
      <c r="I1203" s="197">
        <f t="shared" si="55"/>
        <v>2.3386703450067881E-4</v>
      </c>
      <c r="J1203" s="197">
        <f t="shared" si="56"/>
        <v>1.51699746419931E-4</v>
      </c>
    </row>
    <row r="1204" spans="1:10" x14ac:dyDescent="0.2">
      <c r="A1204" s="212">
        <f>Données!A1205</f>
        <v>45222</v>
      </c>
      <c r="B1204" s="197">
        <f>Données!B1205/Données!B1204-1</f>
        <v>3.1796744829539758E-3</v>
      </c>
      <c r="C1204" s="197">
        <f>Données!C1205/Données!C1204-1</f>
        <v>2.3076719542194368E-3</v>
      </c>
      <c r="D1204" s="197">
        <f>Données!D1205/Données!D1204-1</f>
        <v>2.480809216772073E-3</v>
      </c>
      <c r="E1204" s="197">
        <f>Données!E1205/Données!E1204-1</f>
        <v>3.4505733398484395E-3</v>
      </c>
      <c r="F1204" s="197">
        <f>Données!F1205/Données!F1204-1</f>
        <v>3.4505733771337255E-3</v>
      </c>
      <c r="H1204" s="197">
        <f t="shared" si="54"/>
        <v>-2.7089885689446369E-4</v>
      </c>
      <c r="I1204" s="197">
        <f t="shared" si="55"/>
        <v>-1.1429014229142886E-3</v>
      </c>
      <c r="J1204" s="197">
        <f t="shared" si="56"/>
        <v>-9.6976416036165247E-4</v>
      </c>
    </row>
    <row r="1205" spans="1:10" x14ac:dyDescent="0.2">
      <c r="A1205" s="212">
        <f>Données!A1206</f>
        <v>45223</v>
      </c>
      <c r="B1205" s="197">
        <f>Données!B1206/Données!B1205-1</f>
        <v>3.0051042100536218E-3</v>
      </c>
      <c r="C1205" s="197">
        <f>Données!C1206/Données!C1205-1</f>
        <v>3.869391670340061E-3</v>
      </c>
      <c r="D1205" s="197">
        <f>Données!D1206/Données!D1205-1</f>
        <v>3.6976666960151228E-3</v>
      </c>
      <c r="E1205" s="197">
        <f>Données!E1206/Données!E1205-1</f>
        <v>3.0177563123425788E-3</v>
      </c>
      <c r="F1205" s="197">
        <f>Données!F1206/Données!F1205-1</f>
        <v>3.017756457746934E-3</v>
      </c>
      <c r="H1205" s="197">
        <f t="shared" si="54"/>
        <v>-1.2652102288956968E-5</v>
      </c>
      <c r="I1205" s="197">
        <f t="shared" si="55"/>
        <v>8.5163521259312702E-4</v>
      </c>
      <c r="J1205" s="197">
        <f t="shared" si="56"/>
        <v>6.7991023826818875E-4</v>
      </c>
    </row>
    <row r="1206" spans="1:10" x14ac:dyDescent="0.2">
      <c r="A1206" s="212">
        <f>Données!A1207</f>
        <v>45224</v>
      </c>
      <c r="B1206" s="197">
        <f>Données!B1207/Données!B1206-1</f>
        <v>-7.3342983530481076E-3</v>
      </c>
      <c r="C1206" s="197">
        <f>Données!C1207/Données!C1206-1</f>
        <v>-7.9029977838482868E-3</v>
      </c>
      <c r="D1206" s="197">
        <f>Données!D1207/Données!D1206-1</f>
        <v>-7.7900807260857796E-3</v>
      </c>
      <c r="E1206" s="197">
        <f>Données!E1207/Données!E1206-1</f>
        <v>-7.4863887651422933E-3</v>
      </c>
      <c r="F1206" s="197">
        <f>Données!F1207/Données!F1206-1</f>
        <v>-7.4863891644372238E-3</v>
      </c>
      <c r="H1206" s="197">
        <f t="shared" si="54"/>
        <v>1.5209041209418572E-4</v>
      </c>
      <c r="I1206" s="197">
        <f t="shared" si="55"/>
        <v>-4.1660861941106297E-4</v>
      </c>
      <c r="J1206" s="197">
        <f t="shared" si="56"/>
        <v>-3.0369156164855582E-4</v>
      </c>
    </row>
    <row r="1207" spans="1:10" x14ac:dyDescent="0.2">
      <c r="A1207" s="212">
        <f>Données!A1208</f>
        <v>45225</v>
      </c>
      <c r="B1207" s="197">
        <f>Données!B1208/Données!B1207-1</f>
        <v>2.1947874994896477E-3</v>
      </c>
      <c r="C1207" s="197">
        <f>Données!C1208/Données!C1207-1</f>
        <v>2.1811537128220149E-3</v>
      </c>
      <c r="D1207" s="197">
        <f>Données!D1208/Données!D1207-1</f>
        <v>2.1838614108322663E-3</v>
      </c>
      <c r="E1207" s="197">
        <f>Données!E1208/Données!E1207-1</f>
        <v>2.5457307481278058E-3</v>
      </c>
      <c r="F1207" s="197">
        <f>Données!F1208/Données!F1207-1</f>
        <v>2.5457312137857624E-3</v>
      </c>
      <c r="H1207" s="197">
        <f t="shared" si="54"/>
        <v>-3.5094324863815807E-4</v>
      </c>
      <c r="I1207" s="197">
        <f t="shared" si="55"/>
        <v>-3.6457750096374753E-4</v>
      </c>
      <c r="J1207" s="197">
        <f t="shared" si="56"/>
        <v>-3.6186980295349613E-4</v>
      </c>
    </row>
    <row r="1208" spans="1:10" x14ac:dyDescent="0.2">
      <c r="A1208" s="212">
        <f>Données!A1209</f>
        <v>45226</v>
      </c>
      <c r="B1208" s="197">
        <f>Données!B1209/Données!B1208-1</f>
        <v>-5.8810679023757473E-4</v>
      </c>
      <c r="C1208" s="197">
        <f>Données!C1209/Données!C1208-1</f>
        <v>-4.0520006299615829E-4</v>
      </c>
      <c r="D1208" s="197">
        <f>Données!D1209/Données!D1208-1</f>
        <v>-4.415332116182169E-4</v>
      </c>
      <c r="E1208" s="197">
        <f>Données!E1209/Données!E1208-1</f>
        <v>-5.2318907936166337E-4</v>
      </c>
      <c r="F1208" s="197">
        <f>Données!F1209/Données!F1208-1</f>
        <v>-5.2319023037228352E-4</v>
      </c>
      <c r="H1208" s="197">
        <f t="shared" si="54"/>
        <v>-6.4917710875911361E-5</v>
      </c>
      <c r="I1208" s="197">
        <f t="shared" si="55"/>
        <v>1.1799016737612522E-4</v>
      </c>
      <c r="J1208" s="197">
        <f t="shared" si="56"/>
        <v>8.1657018754066613E-5</v>
      </c>
    </row>
    <row r="1209" spans="1:10" x14ac:dyDescent="0.2">
      <c r="A1209" s="212">
        <f>Données!A1210</f>
        <v>45229</v>
      </c>
      <c r="B1209" s="197">
        <f>Données!B1210/Données!B1209-1</f>
        <v>7.554360833121887E-4</v>
      </c>
      <c r="C1209" s="197">
        <f>Données!C1210/Données!C1209-1</f>
        <v>1.1445361881596838E-3</v>
      </c>
      <c r="D1209" s="197">
        <f>Données!D1210/Données!D1209-1</f>
        <v>1.0672546641117275E-3</v>
      </c>
      <c r="E1209" s="197">
        <f>Données!E1210/Données!E1209-1</f>
        <v>6.5004410263425072E-4</v>
      </c>
      <c r="F1209" s="197">
        <f>Données!F1210/Données!F1209-1</f>
        <v>6.5004425122405785E-4</v>
      </c>
      <c r="H1209" s="197">
        <f t="shared" si="54"/>
        <v>1.0539198067793798E-4</v>
      </c>
      <c r="I1209" s="197">
        <f t="shared" si="55"/>
        <v>4.9449193693562599E-4</v>
      </c>
      <c r="J1209" s="197">
        <f t="shared" si="56"/>
        <v>4.1721041288766969E-4</v>
      </c>
    </row>
    <row r="1210" spans="1:10" x14ac:dyDescent="0.2">
      <c r="A1210" s="212">
        <f>Données!A1211</f>
        <v>45230</v>
      </c>
      <c r="B1210" s="197">
        <f>Données!B1211/Données!B1210-1</f>
        <v>2.2644971958867277E-3</v>
      </c>
      <c r="C1210" s="197">
        <f>Données!C1211/Données!C1210-1</f>
        <v>2.2215919881118928E-3</v>
      </c>
      <c r="D1210" s="197">
        <f>Données!D1211/Données!D1210-1</f>
        <v>2.2301114834251123E-3</v>
      </c>
      <c r="E1210" s="197">
        <f>Données!E1211/Données!E1210-1</f>
        <v>2.2082685552167192E-3</v>
      </c>
      <c r="F1210" s="197">
        <f>Données!F1211/Données!F1210-1</f>
        <v>2.2082690473901323E-3</v>
      </c>
      <c r="H1210" s="197">
        <f t="shared" si="54"/>
        <v>5.6228640670008545E-5</v>
      </c>
      <c r="I1210" s="197">
        <f t="shared" si="55"/>
        <v>1.3322940721760546E-5</v>
      </c>
      <c r="J1210" s="197">
        <f t="shared" si="56"/>
        <v>2.1842436034980039E-5</v>
      </c>
    </row>
    <row r="1211" spans="1:10" x14ac:dyDescent="0.2">
      <c r="A1211" s="212">
        <f>Données!A1212</f>
        <v>45231</v>
      </c>
      <c r="B1211" s="197">
        <f>Données!B1212/Données!B1211-1</f>
        <v>1.051682814698629E-2</v>
      </c>
      <c r="C1211" s="197">
        <f>Données!C1212/Données!C1211-1</f>
        <v>9.8990593896453039E-3</v>
      </c>
      <c r="D1211" s="197">
        <f>Données!D1212/Données!D1211-1</f>
        <v>1.0021724135252486E-2</v>
      </c>
      <c r="E1211" s="197">
        <f>Données!E1212/Données!E1211-1</f>
        <v>1.080403324797774E-2</v>
      </c>
      <c r="F1211" s="197">
        <f>Données!F1212/Données!F1211-1</f>
        <v>1.0804033463953422E-2</v>
      </c>
      <c r="H1211" s="197">
        <f t="shared" si="54"/>
        <v>-2.8720510099145002E-4</v>
      </c>
      <c r="I1211" s="197">
        <f t="shared" si="55"/>
        <v>-9.0497407430811805E-4</v>
      </c>
      <c r="J1211" s="197">
        <f t="shared" si="56"/>
        <v>-7.8230932870093639E-4</v>
      </c>
    </row>
    <row r="1212" spans="1:10" x14ac:dyDescent="0.2">
      <c r="A1212" s="212">
        <f>Données!A1213</f>
        <v>45232</v>
      </c>
      <c r="B1212" s="197">
        <f>Données!B1213/Données!B1212-1</f>
        <v>9.6545138567409872E-3</v>
      </c>
      <c r="C1212" s="197">
        <f>Données!C1213/Données!C1212-1</f>
        <v>1.053798396470973E-2</v>
      </c>
      <c r="D1212" s="197">
        <f>Données!D1213/Données!D1212-1</f>
        <v>1.0362474859869408E-2</v>
      </c>
      <c r="E1212" s="197">
        <f>Données!E1213/Données!E1212-1</f>
        <v>9.7583336084410277E-3</v>
      </c>
      <c r="F1212" s="197">
        <f>Données!F1213/Données!F1212-1</f>
        <v>9.7583335004627347E-3</v>
      </c>
      <c r="H1212" s="197">
        <f t="shared" si="54"/>
        <v>-1.0381975170004054E-4</v>
      </c>
      <c r="I1212" s="197">
        <f t="shared" si="55"/>
        <v>7.796504642469948E-4</v>
      </c>
      <c r="J1212" s="197">
        <f t="shared" si="56"/>
        <v>6.0414135940667357E-4</v>
      </c>
    </row>
    <row r="1213" spans="1:10" x14ac:dyDescent="0.2">
      <c r="A1213" s="212">
        <f>Données!A1214</f>
        <v>45233</v>
      </c>
      <c r="B1213" s="197">
        <f>Données!B1214/Données!B1213-1</f>
        <v>8.0645348413572737E-3</v>
      </c>
      <c r="C1213" s="197">
        <f>Données!C1214/Données!C1213-1</f>
        <v>8.5672437020749559E-3</v>
      </c>
      <c r="D1213" s="197">
        <f>Données!D1214/Données!D1213-1</f>
        <v>8.4674458563565036E-3</v>
      </c>
      <c r="E1213" s="197">
        <f>Données!E1214/Données!E1213-1</f>
        <v>8.3661545629578615E-3</v>
      </c>
      <c r="F1213" s="197">
        <f>Données!F1214/Données!F1213-1</f>
        <v>8.366154217863242E-3</v>
      </c>
      <c r="H1213" s="197">
        <f t="shared" si="54"/>
        <v>-3.0161972160058781E-4</v>
      </c>
      <c r="I1213" s="197">
        <f t="shared" si="55"/>
        <v>2.0108948421171391E-4</v>
      </c>
      <c r="J1213" s="197">
        <f t="shared" si="56"/>
        <v>1.0129163849326162E-4</v>
      </c>
    </row>
    <row r="1214" spans="1:10" x14ac:dyDescent="0.2">
      <c r="A1214" s="212">
        <f>Données!A1215</f>
        <v>45236</v>
      </c>
      <c r="B1214" s="197">
        <f>Données!B1215/Données!B1214-1</f>
        <v>-3.1148789738165705E-3</v>
      </c>
      <c r="C1214" s="197">
        <f>Données!C1215/Données!C1214-1</f>
        <v>-3.0234088925295E-3</v>
      </c>
      <c r="D1214" s="197">
        <f>Données!D1215/Données!D1214-1</f>
        <v>-3.0415599010990002E-3</v>
      </c>
      <c r="E1214" s="197">
        <f>Données!E1215/Données!E1214-1</f>
        <v>-3.3508816277211251E-3</v>
      </c>
      <c r="F1214" s="197">
        <f>Données!F1215/Données!F1214-1</f>
        <v>-3.3508816859715296E-3</v>
      </c>
      <c r="H1214" s="197">
        <f t="shared" si="54"/>
        <v>2.3600265390455455E-4</v>
      </c>
      <c r="I1214" s="197">
        <f t="shared" si="55"/>
        <v>3.2747279344202962E-4</v>
      </c>
      <c r="J1214" s="197">
        <f t="shared" si="56"/>
        <v>3.0932178487252937E-4</v>
      </c>
    </row>
    <row r="1215" spans="1:10" x14ac:dyDescent="0.2">
      <c r="A1215" s="212">
        <f>Données!A1216</f>
        <v>45237</v>
      </c>
      <c r="B1215" s="197">
        <f>Données!B1216/Données!B1215-1</f>
        <v>2.1100078294453706E-3</v>
      </c>
      <c r="C1215" s="197">
        <f>Données!C1216/Données!C1215-1</f>
        <v>2.4408237902782126E-3</v>
      </c>
      <c r="D1215" s="197">
        <f>Données!D1216/Données!D1215-1</f>
        <v>2.3751812898034075E-3</v>
      </c>
      <c r="E1215" s="197">
        <f>Données!E1216/Données!E1215-1</f>
        <v>2.1128145303237478E-3</v>
      </c>
      <c r="F1215" s="197">
        <f>Données!F1216/Données!F1215-1</f>
        <v>2.1128150487523811E-3</v>
      </c>
      <c r="H1215" s="197">
        <f t="shared" si="54"/>
        <v>-2.8067008783771996E-6</v>
      </c>
      <c r="I1215" s="197">
        <f t="shared" si="55"/>
        <v>3.2800874152583148E-4</v>
      </c>
      <c r="J1215" s="197">
        <f t="shared" si="56"/>
        <v>2.6236624105102635E-4</v>
      </c>
    </row>
    <row r="1216" spans="1:10" x14ac:dyDescent="0.2">
      <c r="A1216" s="212">
        <f>Données!A1217</f>
        <v>45238</v>
      </c>
      <c r="B1216" s="197">
        <f>Données!B1217/Données!B1216-1</f>
        <v>2.4919317746776581E-3</v>
      </c>
      <c r="C1216" s="197">
        <f>Données!C1217/Données!C1216-1</f>
        <v>2.2158472049167433E-3</v>
      </c>
      <c r="D1216" s="197">
        <f>Données!D1217/Données!D1216-1</f>
        <v>2.2706146731503729E-3</v>
      </c>
      <c r="E1216" s="197">
        <f>Données!E1217/Données!E1216-1</f>
        <v>2.5676812561168383E-3</v>
      </c>
      <c r="F1216" s="197">
        <f>Données!F1217/Données!F1216-1</f>
        <v>2.5676810380101944E-3</v>
      </c>
      <c r="H1216" s="197">
        <f t="shared" si="54"/>
        <v>-7.5749481439180144E-5</v>
      </c>
      <c r="I1216" s="197">
        <f t="shared" si="55"/>
        <v>-3.5183383309345118E-4</v>
      </c>
      <c r="J1216" s="197">
        <f t="shared" si="56"/>
        <v>-2.9706636485982152E-4</v>
      </c>
    </row>
    <row r="1217" spans="1:10" x14ac:dyDescent="0.2">
      <c r="A1217" s="212">
        <f>Données!A1218</f>
        <v>45239</v>
      </c>
      <c r="B1217" s="197">
        <f>Données!B1218/Données!B1217-1</f>
        <v>-6.0415882487024897E-3</v>
      </c>
      <c r="C1217" s="197">
        <f>Données!C1218/Données!C1217-1</f>
        <v>-5.9524982078856814E-3</v>
      </c>
      <c r="D1217" s="197">
        <f>Données!D1218/Données!D1217-1</f>
        <v>-5.9701750651222074E-3</v>
      </c>
      <c r="E1217" s="197">
        <f>Données!E1218/Données!E1217-1</f>
        <v>-6.2237008243651859E-3</v>
      </c>
      <c r="F1217" s="197">
        <f>Données!F1218/Données!F1217-1</f>
        <v>-6.2237015949404562E-3</v>
      </c>
      <c r="H1217" s="197">
        <f t="shared" si="54"/>
        <v>1.8211257566269623E-4</v>
      </c>
      <c r="I1217" s="197">
        <f t="shared" si="55"/>
        <v>2.7120338705477476E-4</v>
      </c>
      <c r="J1217" s="197">
        <f t="shared" si="56"/>
        <v>2.5352652981824875E-4</v>
      </c>
    </row>
    <row r="1218" spans="1:10" x14ac:dyDescent="0.2">
      <c r="A1218" s="212">
        <f>Données!A1219</f>
        <v>45240</v>
      </c>
      <c r="B1218" s="197">
        <f>Données!B1219/Données!B1218-1</f>
        <v>4.031985991371112E-3</v>
      </c>
      <c r="C1218" s="197">
        <f>Données!C1219/Données!C1218-1</f>
        <v>4.2036955337767523E-3</v>
      </c>
      <c r="D1218" s="197">
        <f>Données!D1219/Données!D1218-1</f>
        <v>4.1696273775611026E-3</v>
      </c>
      <c r="E1218" s="197">
        <f>Données!E1219/Données!E1218-1</f>
        <v>3.9139436009321127E-3</v>
      </c>
      <c r="F1218" s="197">
        <f>Données!F1219/Données!F1218-1</f>
        <v>3.9139442904083666E-3</v>
      </c>
      <c r="H1218" s="197">
        <f t="shared" si="54"/>
        <v>1.1804239043899933E-4</v>
      </c>
      <c r="I1218" s="197">
        <f t="shared" si="55"/>
        <v>2.8975124336838576E-4</v>
      </c>
      <c r="J1218" s="197">
        <f t="shared" si="56"/>
        <v>2.5568308715273602E-4</v>
      </c>
    </row>
    <row r="1219" spans="1:10" x14ac:dyDescent="0.2">
      <c r="A1219" s="212">
        <f>Données!A1220</f>
        <v>45243</v>
      </c>
      <c r="B1219" s="197">
        <f>Données!B1220/Données!B1219-1</f>
        <v>9.8116368979184188E-4</v>
      </c>
      <c r="C1219" s="197">
        <f>Données!C1220/Données!C1219-1</f>
        <v>1.29317007264107E-3</v>
      </c>
      <c r="D1219" s="197">
        <f>Données!D1220/Données!D1219-1</f>
        <v>1.2312757441921285E-3</v>
      </c>
      <c r="E1219" s="197">
        <f>Données!E1220/Données!E1219-1</f>
        <v>1.5813012380756497E-3</v>
      </c>
      <c r="F1219" s="197">
        <f>Données!F1220/Données!F1219-1</f>
        <v>1.581300600292268E-3</v>
      </c>
      <c r="H1219" s="197">
        <f t="shared" ref="H1219:H1282" si="57">B1219-E1219</f>
        <v>-6.0013754828380783E-4</v>
      </c>
      <c r="I1219" s="197">
        <f t="shared" ref="I1219:I1282" si="58">C1219-F1219</f>
        <v>-2.8813052765119807E-4</v>
      </c>
      <c r="J1219" s="197">
        <f t="shared" ref="J1219:J1282" si="59">D1219-F1219</f>
        <v>-3.5002485610013956E-4</v>
      </c>
    </row>
    <row r="1220" spans="1:10" x14ac:dyDescent="0.2">
      <c r="A1220" s="212">
        <f>Données!A1221</f>
        <v>45244</v>
      </c>
      <c r="B1220" s="197">
        <f>Données!B1221/Données!B1220-1</f>
        <v>9.9628050505427002E-3</v>
      </c>
      <c r="C1220" s="197">
        <f>Données!C1221/Données!C1220-1</f>
        <v>1.1723769527930639E-2</v>
      </c>
      <c r="D1220" s="197">
        <f>Données!D1221/Données!D1220-1</f>
        <v>1.1374524033297195E-2</v>
      </c>
      <c r="E1220" s="197">
        <f>Données!E1221/Données!E1220-1</f>
        <v>1.1081191684498615E-2</v>
      </c>
      <c r="F1220" s="197">
        <f>Données!F1221/Données!F1220-1</f>
        <v>1.1081192306178655E-2</v>
      </c>
      <c r="H1220" s="197">
        <f t="shared" si="57"/>
        <v>-1.1183866339559145E-3</v>
      </c>
      <c r="I1220" s="197">
        <f t="shared" si="58"/>
        <v>6.4257722175198317E-4</v>
      </c>
      <c r="J1220" s="197">
        <f t="shared" si="59"/>
        <v>2.9333172711853983E-4</v>
      </c>
    </row>
    <row r="1221" spans="1:10" x14ac:dyDescent="0.2">
      <c r="A1221" s="212">
        <f>Données!A1222</f>
        <v>45245</v>
      </c>
      <c r="B1221" s="197">
        <f>Données!B1222/Données!B1221-1</f>
        <v>-1.7972197460709438E-3</v>
      </c>
      <c r="C1221" s="197">
        <f>Données!C1222/Données!C1221-1</f>
        <v>-1.5099667667873851E-3</v>
      </c>
      <c r="D1221" s="197">
        <f>Données!D1222/Données!D1221-1</f>
        <v>-1.5668568484147327E-3</v>
      </c>
      <c r="E1221" s="197">
        <f>Données!E1222/Données!E1221-1</f>
        <v>-1.9362393524716692E-3</v>
      </c>
      <c r="F1221" s="197">
        <f>Données!F1222/Données!F1221-1</f>
        <v>-1.9362394992374909E-3</v>
      </c>
      <c r="H1221" s="197">
        <f t="shared" si="57"/>
        <v>1.3901960640072542E-4</v>
      </c>
      <c r="I1221" s="197">
        <f t="shared" si="58"/>
        <v>4.2627273245010588E-4</v>
      </c>
      <c r="J1221" s="197">
        <f t="shared" si="59"/>
        <v>3.6938265082275823E-4</v>
      </c>
    </row>
    <row r="1222" spans="1:10" x14ac:dyDescent="0.2">
      <c r="A1222" s="212">
        <f>Données!A1223</f>
        <v>45246</v>
      </c>
      <c r="B1222" s="197">
        <f>Données!B1223/Données!B1222-1</f>
        <v>3.7659709683048881E-3</v>
      </c>
      <c r="C1222" s="197">
        <f>Données!C1223/Données!C1222-1</f>
        <v>4.2499804212694503E-3</v>
      </c>
      <c r="D1222" s="197">
        <f>Données!D1223/Données!D1222-1</f>
        <v>4.1541448096746869E-3</v>
      </c>
      <c r="E1222" s="197">
        <f>Données!E1223/Données!E1222-1</f>
        <v>4.0266177720360563E-3</v>
      </c>
      <c r="F1222" s="197">
        <f>Données!F1223/Données!F1222-1</f>
        <v>4.0266183026245184E-3</v>
      </c>
      <c r="H1222" s="197">
        <f t="shared" si="57"/>
        <v>-2.6064680373116822E-4</v>
      </c>
      <c r="I1222" s="197">
        <f t="shared" si="58"/>
        <v>2.2336211864493194E-4</v>
      </c>
      <c r="J1222" s="197">
        <f t="shared" si="59"/>
        <v>1.2752650705016855E-4</v>
      </c>
    </row>
    <row r="1223" spans="1:10" x14ac:dyDescent="0.2">
      <c r="A1223" s="212">
        <f>Données!A1224</f>
        <v>45247</v>
      </c>
      <c r="B1223" s="197">
        <f>Données!B1224/Données!B1223-1</f>
        <v>1.6210552911903875E-3</v>
      </c>
      <c r="C1223" s="197">
        <f>Données!C1224/Données!C1223-1</f>
        <v>1.9270740894177241E-3</v>
      </c>
      <c r="D1223" s="197">
        <f>Données!D1224/Données!D1223-1</f>
        <v>1.8665049178898663E-3</v>
      </c>
      <c r="E1223" s="197">
        <f>Données!E1224/Données!E1223-1</f>
        <v>2.3224992202222072E-3</v>
      </c>
      <c r="F1223" s="197">
        <f>Données!F1224/Données!F1223-1</f>
        <v>2.322498923948757E-3</v>
      </c>
      <c r="H1223" s="197">
        <f t="shared" si="57"/>
        <v>-7.0144392903181974E-4</v>
      </c>
      <c r="I1223" s="197">
        <f t="shared" si="58"/>
        <v>-3.9542483453103294E-4</v>
      </c>
      <c r="J1223" s="197">
        <f t="shared" si="59"/>
        <v>-4.5599400605889073E-4</v>
      </c>
    </row>
    <row r="1224" spans="1:10" x14ac:dyDescent="0.2">
      <c r="A1224" s="212">
        <f>Données!A1225</f>
        <v>45250</v>
      </c>
      <c r="B1224" s="197">
        <f>Données!B1225/Données!B1224-1</f>
        <v>3.191304353967972E-3</v>
      </c>
      <c r="C1224" s="197">
        <f>Données!C1225/Données!C1224-1</f>
        <v>4.0513862625088937E-3</v>
      </c>
      <c r="D1224" s="197">
        <f>Données!D1225/Données!D1224-1</f>
        <v>3.8811942556327139E-3</v>
      </c>
      <c r="E1224" s="197">
        <f>Données!E1225/Données!E1224-1</f>
        <v>3.2629872564799989E-3</v>
      </c>
      <c r="F1224" s="197">
        <f>Données!F1225/Données!F1224-1</f>
        <v>3.2629864469821968E-3</v>
      </c>
      <c r="H1224" s="197">
        <f t="shared" si="57"/>
        <v>-7.1682902512026914E-5</v>
      </c>
      <c r="I1224" s="197">
        <f t="shared" si="58"/>
        <v>7.8839981552669691E-4</v>
      </c>
      <c r="J1224" s="197">
        <f t="shared" si="59"/>
        <v>6.1820780865051717E-4</v>
      </c>
    </row>
    <row r="1225" spans="1:10" x14ac:dyDescent="0.2">
      <c r="A1225" s="212">
        <f>Données!A1226</f>
        <v>45251</v>
      </c>
      <c r="B1225" s="197">
        <f>Données!B1226/Données!B1225-1</f>
        <v>-3.9654588268955848E-3</v>
      </c>
      <c r="C1225" s="197">
        <f>Données!C1226/Données!C1225-1</f>
        <v>-4.6168367925822906E-3</v>
      </c>
      <c r="D1225" s="197">
        <f>Données!D1226/Données!D1225-1</f>
        <v>-4.4880317861253349E-3</v>
      </c>
      <c r="E1225" s="197">
        <f>Données!E1226/Données!E1225-1</f>
        <v>-4.250489521428924E-3</v>
      </c>
      <c r="F1225" s="197">
        <f>Données!F1226/Données!F1225-1</f>
        <v>-4.250488902276861E-3</v>
      </c>
      <c r="H1225" s="197">
        <f t="shared" si="57"/>
        <v>2.8503069453333918E-4</v>
      </c>
      <c r="I1225" s="197">
        <f t="shared" si="58"/>
        <v>-3.6634789030542958E-4</v>
      </c>
      <c r="J1225" s="197">
        <f t="shared" si="59"/>
        <v>-2.3754288384847388E-4</v>
      </c>
    </row>
    <row r="1226" spans="1:10" x14ac:dyDescent="0.2">
      <c r="A1226" s="212">
        <f>Données!A1227</f>
        <v>45252</v>
      </c>
      <c r="B1226" s="197">
        <f>Données!B1227/Données!B1226-1</f>
        <v>6.654455816073046E-4</v>
      </c>
      <c r="C1226" s="197">
        <f>Données!C1227/Données!C1226-1</f>
        <v>7.6974311797894934E-4</v>
      </c>
      <c r="D1226" s="197">
        <f>Données!D1227/Données!D1226-1</f>
        <v>7.4910813309991831E-4</v>
      </c>
      <c r="E1226" s="197">
        <f>Données!E1227/Données!E1226-1</f>
        <v>3.5992465091450043E-4</v>
      </c>
      <c r="F1226" s="197">
        <f>Données!F1227/Données!F1226-1</f>
        <v>3.5992430550924048E-4</v>
      </c>
      <c r="H1226" s="197">
        <f t="shared" si="57"/>
        <v>3.0552093069280417E-4</v>
      </c>
      <c r="I1226" s="197">
        <f t="shared" si="58"/>
        <v>4.0981881246970886E-4</v>
      </c>
      <c r="J1226" s="197">
        <f t="shared" si="59"/>
        <v>3.8918382759067782E-4</v>
      </c>
    </row>
    <row r="1227" spans="1:10" x14ac:dyDescent="0.2">
      <c r="A1227" s="212">
        <f>Données!A1228</f>
        <v>45253</v>
      </c>
      <c r="B1227" s="197">
        <f>Données!B1228/Données!B1227-1</f>
        <v>-6.2815504862656635E-4</v>
      </c>
      <c r="C1227" s="197">
        <f>Données!C1228/Données!C1227-1</f>
        <v>-5.668986371455409E-4</v>
      </c>
      <c r="D1227" s="197">
        <f>Données!D1228/Données!D1227-1</f>
        <v>-5.7901669814586221E-4</v>
      </c>
      <c r="E1227" s="197">
        <f>Données!E1228/Données!E1227-1</f>
        <v>-7.51848537826727E-4</v>
      </c>
      <c r="F1227" s="197">
        <f>Données!F1228/Données!F1227-1</f>
        <v>-7.5184759088897657E-4</v>
      </c>
      <c r="H1227" s="197">
        <f t="shared" si="57"/>
        <v>1.2369348920016066E-4</v>
      </c>
      <c r="I1227" s="197">
        <f t="shared" si="58"/>
        <v>1.8494895374343567E-4</v>
      </c>
      <c r="J1227" s="197">
        <f t="shared" si="59"/>
        <v>1.7283089274311436E-4</v>
      </c>
    </row>
    <row r="1228" spans="1:10" x14ac:dyDescent="0.2">
      <c r="A1228" s="212">
        <f>Données!A1229</f>
        <v>45254</v>
      </c>
      <c r="B1228" s="197">
        <f>Données!B1229/Données!B1228-1</f>
        <v>-3.2865753931088371E-4</v>
      </c>
      <c r="C1228" s="197">
        <f>Données!C1229/Données!C1228-1</f>
        <v>-9.6042510857730079E-4</v>
      </c>
      <c r="D1228" s="197">
        <f>Données!D1229/Données!D1228-1</f>
        <v>-8.3544822911663097E-4</v>
      </c>
      <c r="E1228" s="197">
        <f>Données!E1229/Données!E1228-1</f>
        <v>1.5088702575494217E-4</v>
      </c>
      <c r="F1228" s="197">
        <f>Données!F1229/Données!F1228-1</f>
        <v>1.5088614591696192E-4</v>
      </c>
      <c r="H1228" s="197">
        <f t="shared" si="57"/>
        <v>-4.7954456506582588E-4</v>
      </c>
      <c r="I1228" s="197">
        <f t="shared" si="58"/>
        <v>-1.1113112544942627E-3</v>
      </c>
      <c r="J1228" s="197">
        <f t="shared" si="59"/>
        <v>-9.8633437503359289E-4</v>
      </c>
    </row>
    <row r="1229" spans="1:10" x14ac:dyDescent="0.2">
      <c r="A1229" s="212">
        <f>Données!A1230</f>
        <v>45257</v>
      </c>
      <c r="B1229" s="197">
        <f>Données!B1230/Données!B1229-1</f>
        <v>6.8642768881321814E-4</v>
      </c>
      <c r="C1229" s="197">
        <f>Données!C1230/Données!C1229-1</f>
        <v>1.0028888093267518E-3</v>
      </c>
      <c r="D1229" s="197">
        <f>Données!D1230/Données!D1229-1</f>
        <v>9.4025391938901137E-4</v>
      </c>
      <c r="E1229" s="197">
        <f>Données!E1230/Données!E1229-1</f>
        <v>1.0100345847583458E-3</v>
      </c>
      <c r="F1229" s="197">
        <f>Données!F1230/Données!F1229-1</f>
        <v>1.0100349236457085E-3</v>
      </c>
      <c r="H1229" s="197">
        <f t="shared" si="57"/>
        <v>-3.236068959451277E-4</v>
      </c>
      <c r="I1229" s="197">
        <f t="shared" si="58"/>
        <v>-7.1461143189566201E-6</v>
      </c>
      <c r="J1229" s="197">
        <f t="shared" si="59"/>
        <v>-6.9781004256697088E-5</v>
      </c>
    </row>
    <row r="1230" spans="1:10" x14ac:dyDescent="0.2">
      <c r="A1230" s="212">
        <f>Données!A1231</f>
        <v>45258</v>
      </c>
      <c r="B1230" s="197">
        <f>Données!B1231/Données!B1230-1</f>
        <v>1.9819769751492355E-3</v>
      </c>
      <c r="C1230" s="197">
        <f>Données!C1231/Données!C1230-1</f>
        <v>1.523485705898997E-3</v>
      </c>
      <c r="D1230" s="197">
        <f>Données!D1231/Données!D1230-1</f>
        <v>1.6142075019796032E-3</v>
      </c>
      <c r="E1230" s="197">
        <f>Données!E1231/Données!E1230-1</f>
        <v>2.1948408101379879E-3</v>
      </c>
      <c r="F1230" s="197">
        <f>Données!F1231/Données!F1230-1</f>
        <v>2.1948413618315676E-3</v>
      </c>
      <c r="H1230" s="197">
        <f t="shared" si="57"/>
        <v>-2.1286383498875239E-4</v>
      </c>
      <c r="I1230" s="197">
        <f t="shared" si="58"/>
        <v>-6.7135565593257063E-4</v>
      </c>
      <c r="J1230" s="197">
        <f t="shared" si="59"/>
        <v>-5.8063385985196447E-4</v>
      </c>
    </row>
    <row r="1231" spans="1:10" x14ac:dyDescent="0.2">
      <c r="A1231" s="212">
        <f>Données!A1232</f>
        <v>45259</v>
      </c>
      <c r="B1231" s="197">
        <f>Données!B1232/Données!B1231-1</f>
        <v>3.306398126854182E-3</v>
      </c>
      <c r="C1231" s="197">
        <f>Données!C1232/Données!C1231-1</f>
        <v>3.7368060880278442E-3</v>
      </c>
      <c r="D1231" s="197">
        <f>Données!D1232/Données!D1231-1</f>
        <v>3.6516105939696786E-3</v>
      </c>
      <c r="E1231" s="197">
        <f>Données!E1232/Données!E1231-1</f>
        <v>3.8979370001877012E-3</v>
      </c>
      <c r="F1231" s="197">
        <f>Données!F1232/Données!F1231-1</f>
        <v>3.8979369980791656E-3</v>
      </c>
      <c r="H1231" s="197">
        <f t="shared" si="57"/>
        <v>-5.9153887333351918E-4</v>
      </c>
      <c r="I1231" s="197">
        <f t="shared" si="58"/>
        <v>-1.6113091005132141E-4</v>
      </c>
      <c r="J1231" s="197">
        <f t="shared" si="59"/>
        <v>-2.4632640410948703E-4</v>
      </c>
    </row>
    <row r="1232" spans="1:10" x14ac:dyDescent="0.2">
      <c r="A1232" s="212">
        <f>Données!A1233</f>
        <v>45260</v>
      </c>
      <c r="B1232" s="197">
        <f>Données!B1233/Données!B1232-1</f>
        <v>2.631744570594563E-3</v>
      </c>
      <c r="C1232" s="197">
        <f>Données!C1233/Données!C1232-1</f>
        <v>2.644092074703952E-3</v>
      </c>
      <c r="D1232" s="197">
        <f>Données!D1233/Données!D1232-1</f>
        <v>2.6416484582447719E-3</v>
      </c>
      <c r="E1232" s="197">
        <f>Données!E1233/Données!E1232-1</f>
        <v>2.5133446957859018E-3</v>
      </c>
      <c r="F1232" s="197">
        <f>Données!F1233/Données!F1232-1</f>
        <v>2.513344018695074E-3</v>
      </c>
      <c r="H1232" s="197">
        <f t="shared" si="57"/>
        <v>1.1839987480866121E-4</v>
      </c>
      <c r="I1232" s="197">
        <f t="shared" si="58"/>
        <v>1.3074805600887807E-4</v>
      </c>
      <c r="J1232" s="197">
        <f t="shared" si="59"/>
        <v>1.2830443954969795E-4</v>
      </c>
    </row>
    <row r="1233" spans="1:10" x14ac:dyDescent="0.2">
      <c r="A1233" s="212">
        <f>Données!A1234</f>
        <v>45261</v>
      </c>
      <c r="B1233" s="197">
        <f>Données!B1234/Données!B1233-1</f>
        <v>5.5721579794250076E-3</v>
      </c>
      <c r="C1233" s="197">
        <f>Données!C1234/Données!C1233-1</f>
        <v>7.0744202665842248E-3</v>
      </c>
      <c r="D1233" s="197">
        <f>Données!D1234/Données!D1233-1</f>
        <v>6.7771632837940743E-3</v>
      </c>
      <c r="E1233" s="197">
        <f>Données!E1234/Données!E1233-1</f>
        <v>6.6817134306467185E-3</v>
      </c>
      <c r="F1233" s="197">
        <f>Données!F1234/Données!F1233-1</f>
        <v>6.6817135383381299E-3</v>
      </c>
      <c r="H1233" s="197">
        <f t="shared" si="57"/>
        <v>-1.109555451221711E-3</v>
      </c>
      <c r="I1233" s="197">
        <f t="shared" si="58"/>
        <v>3.9270672824609498E-4</v>
      </c>
      <c r="J1233" s="197">
        <f t="shared" si="59"/>
        <v>9.5449745455944424E-5</v>
      </c>
    </row>
    <row r="1234" spans="1:10" x14ac:dyDescent="0.2">
      <c r="A1234" s="212">
        <f>Données!A1235</f>
        <v>45264</v>
      </c>
      <c r="B1234" s="197">
        <f>Données!B1235/Données!B1234-1</f>
        <v>-9.8399440193441823E-4</v>
      </c>
      <c r="C1234" s="197">
        <f>Données!C1235/Données!C1234-1</f>
        <v>-1.7965811823592581E-3</v>
      </c>
      <c r="D1234" s="197">
        <f>Données!D1235/Données!D1234-1</f>
        <v>-1.6359847832234653E-3</v>
      </c>
      <c r="E1234" s="197">
        <f>Données!E1235/Données!E1234-1</f>
        <v>-1.1110417659839777E-3</v>
      </c>
      <c r="F1234" s="197">
        <f>Données!F1235/Données!F1234-1</f>
        <v>-1.1110412214747623E-3</v>
      </c>
      <c r="H1234" s="197">
        <f t="shared" si="57"/>
        <v>1.2704736404955952E-4</v>
      </c>
      <c r="I1234" s="197">
        <f t="shared" si="58"/>
        <v>-6.8553996088449587E-4</v>
      </c>
      <c r="J1234" s="197">
        <f t="shared" si="59"/>
        <v>-5.2494356174870305E-4</v>
      </c>
    </row>
    <row r="1235" spans="1:10" x14ac:dyDescent="0.2">
      <c r="A1235" s="212">
        <f>Données!A1236</f>
        <v>45265</v>
      </c>
      <c r="B1235" s="197">
        <f>Données!B1236/Données!B1235-1</f>
        <v>3.7659705348447314E-3</v>
      </c>
      <c r="C1235" s="197">
        <f>Données!C1236/Données!C1235-1</f>
        <v>4.1526176227781875E-3</v>
      </c>
      <c r="D1235" s="197">
        <f>Données!D1236/Données!D1235-1</f>
        <v>4.0761522485408541E-3</v>
      </c>
      <c r="E1235" s="197">
        <f>Données!E1236/Données!E1235-1</f>
        <v>4.4386024413758385E-3</v>
      </c>
      <c r="F1235" s="197">
        <f>Données!F1236/Données!F1235-1</f>
        <v>4.4386019155084888E-3</v>
      </c>
      <c r="H1235" s="197">
        <f t="shared" si="57"/>
        <v>-6.7263190653110705E-4</v>
      </c>
      <c r="I1235" s="197">
        <f t="shared" si="58"/>
        <v>-2.8598429273030135E-4</v>
      </c>
      <c r="J1235" s="197">
        <f t="shared" si="59"/>
        <v>-3.624496669676347E-4</v>
      </c>
    </row>
    <row r="1236" spans="1:10" x14ac:dyDescent="0.2">
      <c r="A1236" s="212">
        <f>Données!A1237</f>
        <v>45266</v>
      </c>
      <c r="B1236" s="197">
        <f>Données!B1237/Données!B1236-1</f>
        <v>7.1466786046858743E-4</v>
      </c>
      <c r="C1236" s="197">
        <f>Données!C1237/Données!C1236-1</f>
        <v>5.9258674346196472E-4</v>
      </c>
      <c r="D1236" s="197">
        <f>Données!D1237/Données!D1236-1</f>
        <v>6.1672203626939037E-4</v>
      </c>
      <c r="E1236" s="197">
        <f>Données!E1237/Données!E1236-1</f>
        <v>1.0836976198396187E-3</v>
      </c>
      <c r="F1236" s="197">
        <f>Données!F1237/Données!F1236-1</f>
        <v>1.0836976598012082E-3</v>
      </c>
      <c r="H1236" s="197">
        <f t="shared" si="57"/>
        <v>-3.6902975937103122E-4</v>
      </c>
      <c r="I1236" s="197">
        <f t="shared" si="58"/>
        <v>-4.9111091633924353E-4</v>
      </c>
      <c r="J1236" s="197">
        <f t="shared" si="59"/>
        <v>-4.6697562353181787E-4</v>
      </c>
    </row>
    <row r="1237" spans="1:10" x14ac:dyDescent="0.2">
      <c r="A1237" s="212">
        <f>Données!A1238</f>
        <v>45267</v>
      </c>
      <c r="B1237" s="197">
        <f>Données!B1238/Données!B1237-1</f>
        <v>1.5559155061837249E-3</v>
      </c>
      <c r="C1237" s="197">
        <f>Données!C1238/Données!C1237-1</f>
        <v>2.1256357407735127E-3</v>
      </c>
      <c r="D1237" s="197">
        <f>Données!D1238/Données!D1237-1</f>
        <v>2.01298907242764E-3</v>
      </c>
      <c r="E1237" s="197">
        <f>Données!E1238/Données!E1237-1</f>
        <v>1.66512729412438E-3</v>
      </c>
      <c r="F1237" s="197">
        <f>Données!F1238/Données!F1237-1</f>
        <v>1.6651276247192648E-3</v>
      </c>
      <c r="H1237" s="197">
        <f t="shared" si="57"/>
        <v>-1.0921178794065511E-4</v>
      </c>
      <c r="I1237" s="197">
        <f t="shared" si="58"/>
        <v>4.6050811605424791E-4</v>
      </c>
      <c r="J1237" s="197">
        <f t="shared" si="59"/>
        <v>3.4786144770837524E-4</v>
      </c>
    </row>
    <row r="1238" spans="1:10" x14ac:dyDescent="0.2">
      <c r="A1238" s="212">
        <f>Données!A1239</f>
        <v>45268</v>
      </c>
      <c r="B1238" s="197">
        <f>Données!B1239/Données!B1238-1</f>
        <v>-1.0886284784815681E-3</v>
      </c>
      <c r="C1238" s="197">
        <f>Données!C1239/Données!C1238-1</f>
        <v>-1.4832964577757846E-3</v>
      </c>
      <c r="D1238" s="197">
        <f>Données!D1239/Données!D1238-1</f>
        <v>-1.4052970155115085E-3</v>
      </c>
      <c r="E1238" s="197">
        <f>Données!E1239/Données!E1238-1</f>
        <v>-1.4192524837909337E-3</v>
      </c>
      <c r="F1238" s="197">
        <f>Données!F1239/Données!F1238-1</f>
        <v>-1.4192527882295192E-3</v>
      </c>
      <c r="H1238" s="197">
        <f t="shared" si="57"/>
        <v>3.3062400530936564E-4</v>
      </c>
      <c r="I1238" s="197">
        <f t="shared" si="58"/>
        <v>-6.4043669546265392E-5</v>
      </c>
      <c r="J1238" s="197">
        <f t="shared" si="59"/>
        <v>1.3955772718010628E-5</v>
      </c>
    </row>
    <row r="1239" spans="1:10" x14ac:dyDescent="0.2">
      <c r="A1239" s="212">
        <f>Données!A1240</f>
        <v>45271</v>
      </c>
      <c r="B1239" s="197">
        <f>Données!B1240/Données!B1239-1</f>
        <v>-1.1640309147331607E-4</v>
      </c>
      <c r="C1239" s="197">
        <f>Données!C1240/Données!C1239-1</f>
        <v>-1.392290781616623E-4</v>
      </c>
      <c r="D1239" s="197">
        <f>Données!D1240/Données!D1239-1</f>
        <v>-1.3471620106431104E-4</v>
      </c>
      <c r="E1239" s="197">
        <f>Données!E1240/Données!E1239-1</f>
        <v>-1.6885126055932176E-4</v>
      </c>
      <c r="F1239" s="197">
        <f>Données!F1240/Données!F1239-1</f>
        <v>-1.6885140955158473E-4</v>
      </c>
      <c r="H1239" s="197">
        <f t="shared" si="57"/>
        <v>5.2448169086005691E-5</v>
      </c>
      <c r="I1239" s="197">
        <f t="shared" si="58"/>
        <v>2.9622331389922429E-5</v>
      </c>
      <c r="J1239" s="197">
        <f t="shared" si="59"/>
        <v>3.4135208487273694E-5</v>
      </c>
    </row>
    <row r="1240" spans="1:10" x14ac:dyDescent="0.2">
      <c r="A1240" s="212">
        <f>Données!A1241</f>
        <v>45272</v>
      </c>
      <c r="B1240" s="197">
        <f>Données!B1241/Données!B1240-1</f>
        <v>8.747539721150055E-4</v>
      </c>
      <c r="C1240" s="197">
        <f>Données!C1241/Données!C1240-1</f>
        <v>1.3804933374299555E-3</v>
      </c>
      <c r="D1240" s="197">
        <f>Données!D1241/Données!D1240-1</f>
        <v>1.2805087410860949E-3</v>
      </c>
      <c r="E1240" s="197">
        <f>Données!E1241/Données!E1240-1</f>
        <v>8.4830823343229333E-4</v>
      </c>
      <c r="F1240" s="197">
        <f>Données!F1241/Données!F1240-1</f>
        <v>8.4830837050842156E-4</v>
      </c>
      <c r="H1240" s="197">
        <f t="shared" si="57"/>
        <v>2.6445738682712161E-5</v>
      </c>
      <c r="I1240" s="197">
        <f t="shared" si="58"/>
        <v>5.3218496692153394E-4</v>
      </c>
      <c r="J1240" s="197">
        <f t="shared" si="59"/>
        <v>4.3220037057767335E-4</v>
      </c>
    </row>
    <row r="1241" spans="1:10" x14ac:dyDescent="0.2">
      <c r="A1241" s="212">
        <f>Données!A1242</f>
        <v>45273</v>
      </c>
      <c r="B1241" s="197">
        <f>Données!B1242/Données!B1241-1</f>
        <v>1.0224399650881066E-2</v>
      </c>
      <c r="C1241" s="197">
        <f>Données!C1242/Données!C1241-1</f>
        <v>1.1360611097459339E-2</v>
      </c>
      <c r="D1241" s="197">
        <f>Données!D1242/Données!D1241-1</f>
        <v>1.1136073368176236E-2</v>
      </c>
      <c r="E1241" s="197">
        <f>Données!E1242/Données!E1241-1</f>
        <v>1.121629172886407E-2</v>
      </c>
      <c r="F1241" s="197">
        <f>Données!F1242/Données!F1241-1</f>
        <v>1.12162914573124E-2</v>
      </c>
      <c r="H1241" s="197">
        <f t="shared" si="57"/>
        <v>-9.9189207798300316E-4</v>
      </c>
      <c r="I1241" s="197">
        <f t="shared" si="58"/>
        <v>1.4431964014693932E-4</v>
      </c>
      <c r="J1241" s="197">
        <f t="shared" si="59"/>
        <v>-8.0218089136163684E-5</v>
      </c>
    </row>
    <row r="1242" spans="1:10" x14ac:dyDescent="0.2">
      <c r="A1242" s="212">
        <f>Données!A1243</f>
        <v>45274</v>
      </c>
      <c r="B1242" s="197">
        <f>Données!B1243/Données!B1242-1</f>
        <v>4.3501516562065579E-3</v>
      </c>
      <c r="C1242" s="197">
        <f>Données!C1243/Données!C1242-1</f>
        <v>6.1299068721087924E-3</v>
      </c>
      <c r="D1242" s="197">
        <f>Données!D1243/Données!D1242-1</f>
        <v>5.7785102928611387E-3</v>
      </c>
      <c r="E1242" s="197">
        <f>Données!E1243/Données!E1242-1</f>
        <v>6.0374605684538896E-3</v>
      </c>
      <c r="F1242" s="197">
        <f>Données!F1243/Données!F1242-1</f>
        <v>6.0374607926136914E-3</v>
      </c>
      <c r="H1242" s="197">
        <f t="shared" si="57"/>
        <v>-1.6873089122473317E-3</v>
      </c>
      <c r="I1242" s="197">
        <f t="shared" si="58"/>
        <v>9.2446079495100975E-5</v>
      </c>
      <c r="J1242" s="197">
        <f t="shared" si="59"/>
        <v>-2.5895049975255269E-4</v>
      </c>
    </row>
    <row r="1243" spans="1:10" x14ac:dyDescent="0.2">
      <c r="A1243" s="212">
        <f>Données!A1244</f>
        <v>45275</v>
      </c>
      <c r="B1243" s="197">
        <f>Données!B1244/Données!B1243-1</f>
        <v>-2.5873641323512775E-3</v>
      </c>
      <c r="C1243" s="197">
        <f>Données!C1244/Données!C1243-1</f>
        <v>-2.9196362742308635E-3</v>
      </c>
      <c r="D1243" s="197">
        <f>Données!D1244/Données!D1243-1</f>
        <v>-2.8541256191406683E-3</v>
      </c>
      <c r="E1243" s="197">
        <f>Données!E1244/Données!E1243-1</f>
        <v>-2.7824726010833301E-3</v>
      </c>
      <c r="F1243" s="197">
        <f>Données!F1244/Données!F1243-1</f>
        <v>-2.7824722257802081E-3</v>
      </c>
      <c r="H1243" s="197">
        <f t="shared" si="57"/>
        <v>1.9510846873205256E-4</v>
      </c>
      <c r="I1243" s="197">
        <f t="shared" si="58"/>
        <v>-1.3716404845065533E-4</v>
      </c>
      <c r="J1243" s="197">
        <f t="shared" si="59"/>
        <v>-7.1653393360460171E-5</v>
      </c>
    </row>
    <row r="1244" spans="1:10" x14ac:dyDescent="0.2">
      <c r="A1244" s="212">
        <f>Données!A1245</f>
        <v>45278</v>
      </c>
      <c r="B1244" s="197">
        <f>Données!B1245/Données!B1244-1</f>
        <v>3.3963364530076312E-4</v>
      </c>
      <c r="C1244" s="197">
        <f>Données!C1245/Données!C1244-1</f>
        <v>2.4586137276561004E-4</v>
      </c>
      <c r="D1244" s="197">
        <f>Données!D1245/Données!D1244-1</f>
        <v>2.6435523012424689E-4</v>
      </c>
      <c r="E1244" s="197">
        <f>Données!E1245/Données!E1244-1</f>
        <v>-7.5637774784031997E-5</v>
      </c>
      <c r="F1244" s="197">
        <f>Données!F1245/Données!F1244-1</f>
        <v>-7.5637774675452185E-5</v>
      </c>
      <c r="H1244" s="197">
        <f t="shared" si="57"/>
        <v>4.1527142008479512E-4</v>
      </c>
      <c r="I1244" s="197">
        <f t="shared" si="58"/>
        <v>3.2149914744106223E-4</v>
      </c>
      <c r="J1244" s="197">
        <f t="shared" si="59"/>
        <v>3.3999300479969907E-4</v>
      </c>
    </row>
    <row r="1245" spans="1:10" x14ac:dyDescent="0.2">
      <c r="A1245" s="212">
        <f>Données!A1246</f>
        <v>45279</v>
      </c>
      <c r="B1245" s="197">
        <f>Données!B1246/Données!B1245-1</f>
        <v>3.1339386552828863E-3</v>
      </c>
      <c r="C1245" s="197">
        <f>Données!C1246/Données!C1245-1</f>
        <v>3.5313509495389361E-3</v>
      </c>
      <c r="D1245" s="197">
        <f>Données!D1246/Données!D1245-1</f>
        <v>3.4529694810330192E-3</v>
      </c>
      <c r="E1245" s="197">
        <f>Données!E1246/Données!E1245-1</f>
        <v>3.9762658827457997E-3</v>
      </c>
      <c r="F1245" s="197">
        <f>Données!F1246/Données!F1245-1</f>
        <v>3.9762654789023966E-3</v>
      </c>
      <c r="H1245" s="197">
        <f t="shared" si="57"/>
        <v>-8.4232722746291344E-4</v>
      </c>
      <c r="I1245" s="197">
        <f t="shared" si="58"/>
        <v>-4.4491452936346043E-4</v>
      </c>
      <c r="J1245" s="197">
        <f t="shared" si="59"/>
        <v>-5.2329599786937742E-4</v>
      </c>
    </row>
    <row r="1246" spans="1:10" x14ac:dyDescent="0.2">
      <c r="A1246" s="212">
        <f>Données!A1247</f>
        <v>45280</v>
      </c>
      <c r="B1246" s="197">
        <f>Données!B1247/Données!B1246-1</f>
        <v>-2.4961839860510038E-3</v>
      </c>
      <c r="C1246" s="197">
        <f>Données!C1247/Données!C1246-1</f>
        <v>-2.6983430562584898E-3</v>
      </c>
      <c r="D1246" s="197">
        <f>Données!D1247/Données!D1246-1</f>
        <v>-2.6584841781229773E-3</v>
      </c>
      <c r="E1246" s="197">
        <f>Données!E1247/Données!E1246-1</f>
        <v>-2.2735616056325236E-3</v>
      </c>
      <c r="F1246" s="197">
        <f>Données!F1247/Données!F1246-1</f>
        <v>-2.2735616954855375E-3</v>
      </c>
      <c r="H1246" s="197">
        <f t="shared" si="57"/>
        <v>-2.2262238041848015E-4</v>
      </c>
      <c r="I1246" s="197">
        <f t="shared" si="58"/>
        <v>-4.2478136077295225E-4</v>
      </c>
      <c r="J1246" s="197">
        <f t="shared" si="59"/>
        <v>-3.8492248263743978E-4</v>
      </c>
    </row>
    <row r="1247" spans="1:10" x14ac:dyDescent="0.2">
      <c r="A1247" s="212">
        <f>Données!A1248</f>
        <v>45281</v>
      </c>
      <c r="B1247" s="197">
        <f>Données!B1248/Données!B1247-1</f>
        <v>1.3881790000958016E-3</v>
      </c>
      <c r="C1247" s="197">
        <f>Données!C1248/Données!C1247-1</f>
        <v>2.201954956408958E-4</v>
      </c>
      <c r="D1247" s="197">
        <f>Données!D1248/Données!D1247-1</f>
        <v>4.5051942543872237E-4</v>
      </c>
      <c r="E1247" s="197">
        <f>Données!E1248/Données!E1247-1</f>
        <v>5.6362662118214502E-4</v>
      </c>
      <c r="F1247" s="197">
        <f>Données!F1248/Données!F1247-1</f>
        <v>5.6362718161806491E-4</v>
      </c>
      <c r="H1247" s="197">
        <f t="shared" si="57"/>
        <v>8.2455237891365663E-4</v>
      </c>
      <c r="I1247" s="197">
        <f t="shared" si="58"/>
        <v>-3.4343168597716911E-4</v>
      </c>
      <c r="J1247" s="197">
        <f t="shared" si="59"/>
        <v>-1.1310775617934254E-4</v>
      </c>
    </row>
    <row r="1248" spans="1:10" x14ac:dyDescent="0.2">
      <c r="A1248" s="212">
        <f>Données!A1249</f>
        <v>45282</v>
      </c>
      <c r="B1248" s="197">
        <f>Données!B1249/Données!B1248-1</f>
        <v>-2.2033788462313408E-3</v>
      </c>
      <c r="C1248" s="197">
        <f>Données!C1249/Données!C1248-1</f>
        <v>-2.4605388351531809E-3</v>
      </c>
      <c r="D1248" s="197">
        <f>Données!D1249/Données!D1248-1</f>
        <v>-2.4097800530696878E-3</v>
      </c>
      <c r="E1248" s="197">
        <f>Données!E1249/Données!E1248-1</f>
        <v>-3.4653259080562604E-3</v>
      </c>
      <c r="F1248" s="197">
        <f>Données!F1249/Données!F1248-1</f>
        <v>-3.465326231248067E-3</v>
      </c>
      <c r="H1248" s="197">
        <f t="shared" si="57"/>
        <v>1.2619470618249196E-3</v>
      </c>
      <c r="I1248" s="197">
        <f t="shared" si="58"/>
        <v>1.0047873960948861E-3</v>
      </c>
      <c r="J1248" s="197">
        <f t="shared" si="59"/>
        <v>1.0555461781783793E-3</v>
      </c>
    </row>
    <row r="1249" spans="1:10" x14ac:dyDescent="0.2">
      <c r="A1249" s="212">
        <f>Données!A1250</f>
        <v>45287</v>
      </c>
      <c r="B1249" s="197">
        <f>Données!B1250/Données!B1249-1</f>
        <v>5.3113975711236439E-3</v>
      </c>
      <c r="C1249" s="197">
        <f>Données!C1250/Données!C1249-1</f>
        <v>6.6430556078522773E-3</v>
      </c>
      <c r="D1249" s="197">
        <f>Données!D1250/Données!D1249-1</f>
        <v>6.3801556704072837E-3</v>
      </c>
      <c r="E1249" s="197">
        <f>Données!E1250/Données!E1249-1</f>
        <v>6.786031382127522E-3</v>
      </c>
      <c r="F1249" s="197">
        <f>Données!F1250/Données!F1249-1</f>
        <v>6.7860305533320453E-3</v>
      </c>
      <c r="H1249" s="197">
        <f t="shared" si="57"/>
        <v>-1.4746338110038781E-3</v>
      </c>
      <c r="I1249" s="197">
        <f t="shared" si="58"/>
        <v>-1.4297494547976797E-4</v>
      </c>
      <c r="J1249" s="197">
        <f t="shared" si="59"/>
        <v>-4.0587488292476159E-4</v>
      </c>
    </row>
    <row r="1250" spans="1:10" x14ac:dyDescent="0.2">
      <c r="A1250" s="212">
        <f>Données!A1251</f>
        <v>45288</v>
      </c>
      <c r="B1250" s="197">
        <f>Données!B1251/Données!B1250-1</f>
        <v>-4.7196589158272628E-3</v>
      </c>
      <c r="C1250" s="197">
        <f>Données!C1251/Données!C1250-1</f>
        <v>-4.3757375632017537E-3</v>
      </c>
      <c r="D1250" s="197">
        <f>Données!D1251/Données!D1250-1</f>
        <v>-4.4435639087490042E-3</v>
      </c>
      <c r="E1250" s="197">
        <f>Données!E1251/Données!E1250-1</f>
        <v>-4.8001607878619401E-3</v>
      </c>
      <c r="F1250" s="197">
        <f>Données!F1251/Données!F1250-1</f>
        <v>-4.8001606714410672E-3</v>
      </c>
      <c r="H1250" s="197">
        <f t="shared" si="57"/>
        <v>8.0501872034677291E-5</v>
      </c>
      <c r="I1250" s="197">
        <f t="shared" si="58"/>
        <v>4.2442310823931351E-4</v>
      </c>
      <c r="J1250" s="197">
        <f t="shared" si="59"/>
        <v>3.5659676269206297E-4</v>
      </c>
    </row>
    <row r="1251" spans="1:10" x14ac:dyDescent="0.2">
      <c r="A1251" s="212">
        <f>Données!A1252</f>
        <v>45289</v>
      </c>
      <c r="B1251" s="197">
        <f>Données!B1252/Données!B1251-1</f>
        <v>1.3242548873586557E-3</v>
      </c>
      <c r="C1251" s="197">
        <f>Données!C1252/Données!C1251-1</f>
        <v>1.6227191292819132E-3</v>
      </c>
      <c r="D1251" s="197">
        <f>Données!D1252/Données!D1251-1</f>
        <v>1.5638734384380015E-3</v>
      </c>
      <c r="E1251" s="197">
        <f>Données!E1252/Données!E1251-1</f>
        <v>1.8243284252015268E-3</v>
      </c>
      <c r="F1251" s="197">
        <f>Données!F1252/Données!F1251-1</f>
        <v>1.8243292273438794E-3</v>
      </c>
      <c r="H1251" s="197">
        <f t="shared" si="57"/>
        <v>-5.0007353784287112E-4</v>
      </c>
      <c r="I1251" s="197">
        <f t="shared" si="58"/>
        <v>-2.0161009806196617E-4</v>
      </c>
      <c r="J1251" s="197">
        <f t="shared" si="59"/>
        <v>-2.6045578890587784E-4</v>
      </c>
    </row>
    <row r="1252" spans="1:10" x14ac:dyDescent="0.2">
      <c r="A1252" s="212">
        <f>Données!A1253</f>
        <v>45293</v>
      </c>
      <c r="B1252" s="197">
        <f>Données!B1253/Données!B1252-1</f>
        <v>-3.8575337018934563E-3</v>
      </c>
      <c r="C1252" s="197">
        <f>Données!C1253/Données!C1252-1</f>
        <v>-5.4143067900813691E-3</v>
      </c>
      <c r="D1252" s="197">
        <f>Données!D1253/Données!D1252-1</f>
        <v>-5.1074474292778227E-3</v>
      </c>
      <c r="E1252" s="197">
        <f>Données!E1253/Données!E1252-1</f>
        <v>-5.2734356203104626E-3</v>
      </c>
      <c r="F1252" s="197">
        <f>Données!F1253/Données!F1252-1</f>
        <v>-5.2734361552783104E-3</v>
      </c>
      <c r="H1252" s="197">
        <f t="shared" si="57"/>
        <v>1.4159019184170063E-3</v>
      </c>
      <c r="I1252" s="197">
        <f t="shared" si="58"/>
        <v>-1.4087063480305861E-4</v>
      </c>
      <c r="J1252" s="197">
        <f t="shared" si="59"/>
        <v>1.6598872600048775E-4</v>
      </c>
    </row>
    <row r="1253" spans="1:10" x14ac:dyDescent="0.2">
      <c r="A1253" s="212">
        <f>Données!A1254</f>
        <v>45294</v>
      </c>
      <c r="B1253" s="197">
        <f>Données!B1254/Données!B1253-1</f>
        <v>-1.3619951221537363E-3</v>
      </c>
      <c r="C1253" s="197">
        <f>Données!C1254/Données!C1253-1</f>
        <v>-1.127165519589246E-3</v>
      </c>
      <c r="D1253" s="197">
        <f>Données!D1254/Données!D1253-1</f>
        <v>-1.1735115538951124E-3</v>
      </c>
      <c r="E1253" s="197">
        <f>Données!E1254/Données!E1253-1</f>
        <v>-9.9069667774887016E-4</v>
      </c>
      <c r="F1253" s="197">
        <f>Données!F1254/Données!F1253-1</f>
        <v>-9.9069618874692011E-4</v>
      </c>
      <c r="H1253" s="197">
        <f t="shared" si="57"/>
        <v>-3.7129844440486615E-4</v>
      </c>
      <c r="I1253" s="197">
        <f t="shared" si="58"/>
        <v>-1.3646933084232593E-4</v>
      </c>
      <c r="J1253" s="197">
        <f t="shared" si="59"/>
        <v>-1.828153651481923E-4</v>
      </c>
    </row>
    <row r="1254" spans="1:10" x14ac:dyDescent="0.2">
      <c r="A1254" s="212">
        <f>Données!A1255</f>
        <v>45295</v>
      </c>
      <c r="B1254" s="197">
        <f>Données!B1255/Données!B1254-1</f>
        <v>7.0829114334869381E-4</v>
      </c>
      <c r="C1254" s="197">
        <f>Données!C1255/Données!C1254-1</f>
        <v>-4.3199580269182025E-4</v>
      </c>
      <c r="D1254" s="197">
        <f>Données!D1255/Données!D1254-1</f>
        <v>-2.0699230290077697E-4</v>
      </c>
      <c r="E1254" s="197">
        <f>Données!E1255/Données!E1254-1</f>
        <v>-8.5510772295349646E-5</v>
      </c>
      <c r="F1254" s="197">
        <f>Données!F1255/Données!F1254-1</f>
        <v>-8.5510267494370851E-5</v>
      </c>
      <c r="H1254" s="197">
        <f t="shared" si="57"/>
        <v>7.9380191564404345E-4</v>
      </c>
      <c r="I1254" s="197">
        <f t="shared" si="58"/>
        <v>-3.464855351974494E-4</v>
      </c>
      <c r="J1254" s="197">
        <f t="shared" si="59"/>
        <v>-1.2148203540640612E-4</v>
      </c>
    </row>
    <row r="1255" spans="1:10" x14ac:dyDescent="0.2">
      <c r="A1255" s="212">
        <f>Données!A1256</f>
        <v>45296</v>
      </c>
      <c r="B1255" s="197">
        <f>Données!B1256/Données!B1255-1</f>
        <v>5.6422916015219649E-4</v>
      </c>
      <c r="C1255" s="197">
        <f>Données!C1256/Données!C1255-1</f>
        <v>2.7414402684988737E-4</v>
      </c>
      <c r="D1255" s="197">
        <f>Données!D1256/Données!D1255-1</f>
        <v>3.3143738035157355E-4</v>
      </c>
      <c r="E1255" s="197">
        <f>Données!E1256/Données!E1255-1</f>
        <v>2.265357623498776E-4</v>
      </c>
      <c r="F1255" s="197">
        <f>Données!F1256/Données!F1255-1</f>
        <v>2.2653545485584736E-4</v>
      </c>
      <c r="H1255" s="197">
        <f t="shared" si="57"/>
        <v>3.3769339780231888E-4</v>
      </c>
      <c r="I1255" s="197">
        <f t="shared" si="58"/>
        <v>4.7608571994040005E-5</v>
      </c>
      <c r="J1255" s="197">
        <f t="shared" si="59"/>
        <v>1.0490192549572619E-4</v>
      </c>
    </row>
    <row r="1256" spans="1:10" x14ac:dyDescent="0.2">
      <c r="A1256" s="212">
        <f>Données!A1257</f>
        <v>45299</v>
      </c>
      <c r="B1256" s="197">
        <f>Données!B1257/Données!B1256-1</f>
        <v>4.4463604796525225E-3</v>
      </c>
      <c r="C1256" s="197">
        <f>Données!C1257/Données!C1256-1</f>
        <v>4.8002665869042449E-3</v>
      </c>
      <c r="D1256" s="197">
        <f>Données!D1257/Données!D1256-1</f>
        <v>4.7303523170996176E-3</v>
      </c>
      <c r="E1256" s="197">
        <f>Données!E1257/Données!E1256-1</f>
        <v>4.4536153870353701E-3</v>
      </c>
      <c r="F1256" s="197">
        <f>Données!F1257/Données!F1256-1</f>
        <v>4.4536157250765207E-3</v>
      </c>
      <c r="H1256" s="197">
        <f t="shared" si="57"/>
        <v>-7.2549073828476196E-6</v>
      </c>
      <c r="I1256" s="197">
        <f t="shared" si="58"/>
        <v>3.466508618277242E-4</v>
      </c>
      <c r="J1256" s="197">
        <f t="shared" si="59"/>
        <v>2.7673659202309686E-4</v>
      </c>
    </row>
    <row r="1257" spans="1:10" x14ac:dyDescent="0.2">
      <c r="A1257" s="212">
        <f>Données!A1258</f>
        <v>45300</v>
      </c>
      <c r="B1257" s="197">
        <f>Données!B1258/Données!B1257-1</f>
        <v>-7.0705686869110274E-4</v>
      </c>
      <c r="C1257" s="197">
        <f>Données!C1258/Données!C1257-1</f>
        <v>-1.0287782618937369E-3</v>
      </c>
      <c r="D1257" s="197">
        <f>Données!D1258/Données!D1257-1</f>
        <v>-9.6524035155109988E-4</v>
      </c>
      <c r="E1257" s="197">
        <f>Données!E1258/Données!E1257-1</f>
        <v>-9.1862257354458077E-4</v>
      </c>
      <c r="F1257" s="197">
        <f>Données!F1258/Données!F1257-1</f>
        <v>-9.1862295852107589E-4</v>
      </c>
      <c r="H1257" s="197">
        <f t="shared" si="57"/>
        <v>2.1156570485347803E-4</v>
      </c>
      <c r="I1257" s="197">
        <f t="shared" si="58"/>
        <v>-1.10155303372661E-4</v>
      </c>
      <c r="J1257" s="197">
        <f t="shared" si="59"/>
        <v>-4.661739303002399E-5</v>
      </c>
    </row>
    <row r="1258" spans="1:10" x14ac:dyDescent="0.2">
      <c r="A1258" s="212">
        <f>Données!A1259</f>
        <v>45301</v>
      </c>
      <c r="B1258" s="197">
        <f>Données!B1259/Données!B1258-1</f>
        <v>-3.0891436819691087E-4</v>
      </c>
      <c r="C1258" s="197">
        <f>Données!C1259/Données!C1258-1</f>
        <v>-5.7707460943534628E-4</v>
      </c>
      <c r="D1258" s="197">
        <f>Données!D1259/Données!D1258-1</f>
        <v>-5.2410072927644435E-4</v>
      </c>
      <c r="E1258" s="197">
        <f>Données!E1259/Données!E1258-1</f>
        <v>-7.9907512457999541E-4</v>
      </c>
      <c r="F1258" s="197">
        <f>Données!F1259/Données!F1258-1</f>
        <v>-7.9907565143844117E-4</v>
      </c>
      <c r="H1258" s="197">
        <f t="shared" si="57"/>
        <v>4.9016075638308454E-4</v>
      </c>
      <c r="I1258" s="197">
        <f t="shared" si="58"/>
        <v>2.2200104200309489E-4</v>
      </c>
      <c r="J1258" s="197">
        <f t="shared" si="59"/>
        <v>2.7497492216199682E-4</v>
      </c>
    </row>
    <row r="1259" spans="1:10" x14ac:dyDescent="0.2">
      <c r="A1259" s="212">
        <f>Données!A1260</f>
        <v>45302</v>
      </c>
      <c r="B1259" s="197">
        <f>Données!B1260/Données!B1259-1</f>
        <v>8.2796446127275658E-4</v>
      </c>
      <c r="C1259" s="197">
        <f>Données!C1260/Données!C1259-1</f>
        <v>7.7259992765887908E-4</v>
      </c>
      <c r="D1259" s="197">
        <f>Données!D1260/Données!D1259-1</f>
        <v>7.8353909299488933E-4</v>
      </c>
      <c r="E1259" s="197">
        <f>Données!E1260/Données!E1259-1</f>
        <v>6.82317431531132E-4</v>
      </c>
      <c r="F1259" s="197">
        <f>Données!F1260/Données!F1259-1</f>
        <v>6.823176154429067E-4</v>
      </c>
      <c r="H1259" s="197">
        <f t="shared" si="57"/>
        <v>1.4564702974162458E-4</v>
      </c>
      <c r="I1259" s="197">
        <f t="shared" si="58"/>
        <v>9.0282312215972382E-5</v>
      </c>
      <c r="J1259" s="197">
        <f t="shared" si="59"/>
        <v>1.0122147755198263E-4</v>
      </c>
    </row>
    <row r="1260" spans="1:10" x14ac:dyDescent="0.2">
      <c r="A1260" s="212">
        <f>Données!A1261</f>
        <v>45303</v>
      </c>
      <c r="B1260" s="197">
        <f>Données!B1261/Données!B1260-1</f>
        <v>1.6304327456508894E-3</v>
      </c>
      <c r="C1260" s="197">
        <f>Données!C1261/Données!C1260-1</f>
        <v>1.7440491404741021E-3</v>
      </c>
      <c r="D1260" s="197">
        <f>Données!D1261/Données!D1260-1</f>
        <v>1.7215992006474057E-3</v>
      </c>
      <c r="E1260" s="197">
        <f>Données!E1261/Données!E1260-1</f>
        <v>1.6341357668356871E-3</v>
      </c>
      <c r="F1260" s="197">
        <f>Données!F1261/Données!F1260-1</f>
        <v>1.6341353414170978E-3</v>
      </c>
      <c r="H1260" s="197">
        <f t="shared" si="57"/>
        <v>-3.7030211847977057E-6</v>
      </c>
      <c r="I1260" s="197">
        <f t="shared" si="58"/>
        <v>1.0991379905700427E-4</v>
      </c>
      <c r="J1260" s="197">
        <f t="shared" si="59"/>
        <v>8.7463859230307861E-5</v>
      </c>
    </row>
    <row r="1261" spans="1:10" x14ac:dyDescent="0.2">
      <c r="A1261" s="212">
        <f>Données!A1262</f>
        <v>45306</v>
      </c>
      <c r="B1261" s="197">
        <f>Données!B1262/Données!B1261-1</f>
        <v>6.7878233489659934E-4</v>
      </c>
      <c r="C1261" s="197">
        <f>Données!C1262/Données!C1261-1</f>
        <v>1.1269090266816661E-3</v>
      </c>
      <c r="D1261" s="197">
        <f>Données!D1262/Données!D1261-1</f>
        <v>1.038368843164994E-3</v>
      </c>
      <c r="E1261" s="197">
        <f>Données!E1262/Données!E1261-1</f>
        <v>8.8824460798342386E-4</v>
      </c>
      <c r="F1261" s="197">
        <f>Données!F1262/Données!F1261-1</f>
        <v>8.8824517474672682E-4</v>
      </c>
      <c r="H1261" s="197">
        <f t="shared" si="57"/>
        <v>-2.0946227308682452E-4</v>
      </c>
      <c r="I1261" s="197">
        <f t="shared" si="58"/>
        <v>2.3866385193493933E-4</v>
      </c>
      <c r="J1261" s="197">
        <f t="shared" si="59"/>
        <v>1.5012366841826719E-4</v>
      </c>
    </row>
    <row r="1262" spans="1:10" x14ac:dyDescent="0.2">
      <c r="A1262" s="212">
        <f>Données!A1263</f>
        <v>45307</v>
      </c>
      <c r="B1262" s="197">
        <f>Données!B1263/Données!B1262-1</f>
        <v>-5.4502252302041088E-3</v>
      </c>
      <c r="C1262" s="197">
        <f>Données!C1263/Données!C1262-1</f>
        <v>-6.7308815411876166E-3</v>
      </c>
      <c r="D1262" s="197">
        <f>Données!D1263/Données!D1262-1</f>
        <v>-6.4779432630772682E-3</v>
      </c>
      <c r="E1262" s="197">
        <f>Données!E1263/Données!E1262-1</f>
        <v>-6.9482749594718118E-3</v>
      </c>
      <c r="F1262" s="197">
        <f>Données!F1263/Données!F1262-1</f>
        <v>-6.9482744815438924E-3</v>
      </c>
      <c r="H1262" s="197">
        <f t="shared" si="57"/>
        <v>1.4980497292677031E-3</v>
      </c>
      <c r="I1262" s="197">
        <f t="shared" si="58"/>
        <v>2.1739294035627577E-4</v>
      </c>
      <c r="J1262" s="197">
        <f t="shared" si="59"/>
        <v>4.7033121846662418E-4</v>
      </c>
    </row>
    <row r="1263" spans="1:10" x14ac:dyDescent="0.2">
      <c r="A1263" s="212">
        <f>Données!A1264</f>
        <v>45308</v>
      </c>
      <c r="B1263" s="197">
        <f>Données!B1264/Données!B1263-1</f>
        <v>-6.1864210139352949E-3</v>
      </c>
      <c r="C1263" s="197">
        <f>Données!C1264/Données!C1263-1</f>
        <v>-7.2864063709168203E-3</v>
      </c>
      <c r="D1263" s="197">
        <f>Données!D1264/Données!D1263-1</f>
        <v>-7.0689275427939791E-3</v>
      </c>
      <c r="E1263" s="197">
        <f>Données!E1264/Données!E1263-1</f>
        <v>-7.0526183242271001E-3</v>
      </c>
      <c r="F1263" s="197">
        <f>Données!F1264/Données!F1263-1</f>
        <v>-7.052618938978239E-3</v>
      </c>
      <c r="H1263" s="197">
        <f t="shared" si="57"/>
        <v>8.6619731029180524E-4</v>
      </c>
      <c r="I1263" s="197">
        <f t="shared" si="58"/>
        <v>-2.3378743193858131E-4</v>
      </c>
      <c r="J1263" s="197">
        <f t="shared" si="59"/>
        <v>-1.6308603815740064E-5</v>
      </c>
    </row>
    <row r="1264" spans="1:10" x14ac:dyDescent="0.2">
      <c r="A1264" s="212">
        <f>Données!A1265</f>
        <v>45309</v>
      </c>
      <c r="B1264" s="197">
        <f>Données!B1265/Données!B1264-1</f>
        <v>1.4297441102408825E-3</v>
      </c>
      <c r="C1264" s="197">
        <f>Données!C1265/Données!C1264-1</f>
        <v>1.3086689716828026E-3</v>
      </c>
      <c r="D1264" s="197">
        <f>Données!D1265/Données!D1264-1</f>
        <v>1.3326283670516137E-3</v>
      </c>
      <c r="E1264" s="197">
        <f>Données!E1265/Données!E1264-1</f>
        <v>5.6427596398123114E-4</v>
      </c>
      <c r="F1264" s="197">
        <f>Données!F1265/Données!F1264-1</f>
        <v>5.6427616748222498E-4</v>
      </c>
      <c r="H1264" s="197">
        <f t="shared" si="57"/>
        <v>8.6546814625965141E-4</v>
      </c>
      <c r="I1264" s="197">
        <f t="shared" si="58"/>
        <v>7.4439280420057763E-4</v>
      </c>
      <c r="J1264" s="197">
        <f t="shared" si="59"/>
        <v>7.6835219956938872E-4</v>
      </c>
    </row>
    <row r="1265" spans="1:10" x14ac:dyDescent="0.2">
      <c r="A1265" s="212">
        <f>Données!A1266</f>
        <v>45310</v>
      </c>
      <c r="B1265" s="197">
        <f>Données!B1266/Données!B1265-1</f>
        <v>2.2465511907237001E-3</v>
      </c>
      <c r="C1265" s="197">
        <f>Données!C1266/Données!C1265-1</f>
        <v>2.7176913155926297E-3</v>
      </c>
      <c r="D1265" s="197">
        <f>Données!D1266/Données!D1265-1</f>
        <v>2.6244497084462193E-3</v>
      </c>
      <c r="E1265" s="197">
        <f>Données!E1266/Données!E1265-1</f>
        <v>2.3050792523520158E-3</v>
      </c>
      <c r="F1265" s="197">
        <f>Données!F1266/Données!F1265-1</f>
        <v>2.305078909037972E-3</v>
      </c>
      <c r="H1265" s="197">
        <f t="shared" si="57"/>
        <v>-5.8528061628315697E-5</v>
      </c>
      <c r="I1265" s="197">
        <f t="shared" si="58"/>
        <v>4.126124065546577E-4</v>
      </c>
      <c r="J1265" s="197">
        <f t="shared" si="59"/>
        <v>3.1937079940824731E-4</v>
      </c>
    </row>
    <row r="1266" spans="1:10" x14ac:dyDescent="0.2">
      <c r="A1266" s="212">
        <f>Données!A1267</f>
        <v>45313</v>
      </c>
      <c r="B1266" s="197">
        <f>Données!B1267/Données!B1266-1</f>
        <v>2.3232029529540732E-3</v>
      </c>
      <c r="C1266" s="197">
        <f>Données!C1267/Données!C1266-1</f>
        <v>2.2773497947792265E-3</v>
      </c>
      <c r="D1266" s="197">
        <f>Données!D1267/Données!D1266-1</f>
        <v>2.286421278058226E-3</v>
      </c>
      <c r="E1266" s="197">
        <f>Données!E1267/Données!E1266-1</f>
        <v>2.2567672533384542E-3</v>
      </c>
      <c r="F1266" s="197">
        <f>Données!F1267/Données!F1266-1</f>
        <v>2.2567672041589049E-3</v>
      </c>
      <c r="H1266" s="197">
        <f t="shared" si="57"/>
        <v>6.6435699615619015E-5</v>
      </c>
      <c r="I1266" s="197">
        <f t="shared" si="58"/>
        <v>2.0582590620321639E-5</v>
      </c>
      <c r="J1266" s="197">
        <f t="shared" si="59"/>
        <v>2.9654073899321176E-5</v>
      </c>
    </row>
    <row r="1267" spans="1:10" x14ac:dyDescent="0.2">
      <c r="A1267" s="212">
        <f>Données!A1268</f>
        <v>45314</v>
      </c>
      <c r="B1267" s="197">
        <f>Données!B1268/Données!B1267-1</f>
        <v>4.822633092884665E-4</v>
      </c>
      <c r="C1267" s="197">
        <f>Données!C1268/Données!C1267-1</f>
        <v>6.3050820225973858E-4</v>
      </c>
      <c r="D1267" s="197">
        <f>Données!D1268/Données!D1267-1</f>
        <v>6.0117948473425997E-4</v>
      </c>
      <c r="E1267" s="197">
        <f>Données!E1268/Données!E1267-1</f>
        <v>4.3757810991129631E-4</v>
      </c>
      <c r="F1267" s="197">
        <f>Données!F1268/Données!F1267-1</f>
        <v>4.3757795497278984E-4</v>
      </c>
      <c r="H1267" s="197">
        <f t="shared" si="57"/>
        <v>4.4685199377170193E-5</v>
      </c>
      <c r="I1267" s="197">
        <f t="shared" si="58"/>
        <v>1.9293024728694874E-4</v>
      </c>
      <c r="J1267" s="197">
        <f t="shared" si="59"/>
        <v>1.6360152976147013E-4</v>
      </c>
    </row>
    <row r="1268" spans="1:10" x14ac:dyDescent="0.2">
      <c r="A1268" s="212">
        <f>Données!A1269</f>
        <v>45315</v>
      </c>
      <c r="B1268" s="197">
        <f>Données!B1269/Données!B1268-1</f>
        <v>2.0719922492069553E-3</v>
      </c>
      <c r="C1268" s="197">
        <f>Données!C1269/Données!C1268-1</f>
        <v>1.7510679665531104E-3</v>
      </c>
      <c r="D1268" s="197">
        <f>Données!D1269/Données!D1268-1</f>
        <v>1.8145510579854474E-3</v>
      </c>
      <c r="E1268" s="197">
        <f>Données!E1269/Données!E1268-1</f>
        <v>1.3597892102976683E-3</v>
      </c>
      <c r="F1268" s="197">
        <f>Données!F1269/Données!F1268-1</f>
        <v>1.3597892617756013E-3</v>
      </c>
      <c r="H1268" s="197">
        <f t="shared" si="57"/>
        <v>7.1220303890928705E-4</v>
      </c>
      <c r="I1268" s="197">
        <f t="shared" si="58"/>
        <v>3.9127870477750903E-4</v>
      </c>
      <c r="J1268" s="197">
        <f t="shared" si="59"/>
        <v>4.5476179620984603E-4</v>
      </c>
    </row>
    <row r="1269" spans="1:10" x14ac:dyDescent="0.2">
      <c r="A1269" s="212">
        <f>Données!A1270</f>
        <v>45316</v>
      </c>
      <c r="B1269" s="197">
        <f>Données!B1270/Données!B1269-1</f>
        <v>-1.2277345747646606E-4</v>
      </c>
      <c r="C1269" s="197">
        <f>Données!C1270/Données!C1269-1</f>
        <v>7.5911898404390499E-5</v>
      </c>
      <c r="D1269" s="197">
        <f>Données!D1270/Données!D1269-1</f>
        <v>3.6599740027565275E-5</v>
      </c>
      <c r="E1269" s="197">
        <f>Données!E1270/Données!E1269-1</f>
        <v>-2.536813606383026E-4</v>
      </c>
      <c r="F1269" s="197">
        <f>Données!F1270/Données!F1269-1</f>
        <v>-2.5368098367228864E-4</v>
      </c>
      <c r="H1269" s="197">
        <f t="shared" si="57"/>
        <v>1.3090790316183654E-4</v>
      </c>
      <c r="I1269" s="197">
        <f t="shared" si="58"/>
        <v>3.2959288207667914E-4</v>
      </c>
      <c r="J1269" s="197">
        <f t="shared" si="59"/>
        <v>2.9028072369985392E-4</v>
      </c>
    </row>
    <row r="1270" spans="1:10" x14ac:dyDescent="0.2">
      <c r="A1270" s="212">
        <f>Données!A1271</f>
        <v>45317</v>
      </c>
      <c r="B1270" s="197">
        <f>Données!B1271/Données!B1270-1</f>
        <v>-1.5405575881070055E-3</v>
      </c>
      <c r="C1270" s="197">
        <f>Données!C1271/Données!C1270-1</f>
        <v>-1.5374247532341512E-3</v>
      </c>
      <c r="D1270" s="197">
        <f>Données!D1271/Données!D1270-1</f>
        <v>-1.5380450241507804E-3</v>
      </c>
      <c r="E1270" s="197">
        <f>Données!E1271/Données!E1270-1</f>
        <v>-1.7368199952640939E-3</v>
      </c>
      <c r="F1270" s="197">
        <f>Données!F1271/Données!F1270-1</f>
        <v>-1.7368194848741414E-3</v>
      </c>
      <c r="H1270" s="197">
        <f t="shared" si="57"/>
        <v>1.9626240715708843E-4</v>
      </c>
      <c r="I1270" s="197">
        <f t="shared" si="58"/>
        <v>1.9939473163999022E-4</v>
      </c>
      <c r="J1270" s="197">
        <f t="shared" si="59"/>
        <v>1.9877446072336102E-4</v>
      </c>
    </row>
    <row r="1271" spans="1:10" x14ac:dyDescent="0.2">
      <c r="A1271" s="212">
        <f>Données!A1272</f>
        <v>45320</v>
      </c>
      <c r="B1271" s="197">
        <f>Données!B1272/Données!B1271-1</f>
        <v>4.8150686935131137E-3</v>
      </c>
      <c r="C1271" s="197">
        <f>Données!C1272/Données!C1271-1</f>
        <v>5.4900139378026847E-3</v>
      </c>
      <c r="D1271" s="197">
        <f>Données!D1272/Données!D1271-1</f>
        <v>5.3564869067892484E-3</v>
      </c>
      <c r="E1271" s="197">
        <f>Données!E1272/Données!E1271-1</f>
        <v>6.0721495187971986E-3</v>
      </c>
      <c r="F1271" s="197">
        <f>Données!F1272/Données!F1271-1</f>
        <v>6.0721490653126153E-3</v>
      </c>
      <c r="H1271" s="197">
        <f t="shared" si="57"/>
        <v>-1.2570808252840848E-3</v>
      </c>
      <c r="I1271" s="197">
        <f t="shared" si="58"/>
        <v>-5.8213512750993068E-4</v>
      </c>
      <c r="J1271" s="197">
        <f t="shared" si="59"/>
        <v>-7.156621585233669E-4</v>
      </c>
    </row>
    <row r="1272" spans="1:10" x14ac:dyDescent="0.2">
      <c r="A1272" s="212">
        <f>Données!A1273</f>
        <v>45321</v>
      </c>
      <c r="B1272" s="197">
        <f>Données!B1273/Données!B1272-1</f>
        <v>7.1166269385547487E-4</v>
      </c>
      <c r="C1272" s="197">
        <f>Données!C1273/Données!C1272-1</f>
        <v>7.9818463069436518E-4</v>
      </c>
      <c r="D1272" s="197">
        <f>Données!D1273/Données!D1272-1</f>
        <v>7.8107679880834446E-4</v>
      </c>
      <c r="E1272" s="197">
        <f>Données!E1273/Données!E1272-1</f>
        <v>1.4416690340848248E-3</v>
      </c>
      <c r="F1272" s="197">
        <f>Données!F1273/Données!F1272-1</f>
        <v>1.4416685730744838E-3</v>
      </c>
      <c r="H1272" s="197">
        <f t="shared" si="57"/>
        <v>-7.3000634022934996E-4</v>
      </c>
      <c r="I1272" s="197">
        <f t="shared" si="58"/>
        <v>-6.4348394238011863E-4</v>
      </c>
      <c r="J1272" s="197">
        <f t="shared" si="59"/>
        <v>-6.6059177426613935E-4</v>
      </c>
    </row>
    <row r="1273" spans="1:10" x14ac:dyDescent="0.2">
      <c r="A1273" s="212">
        <f>Données!A1274</f>
        <v>45322</v>
      </c>
      <c r="B1273" s="197">
        <f>Données!B1274/Données!B1273-1</f>
        <v>-5.0824153396011873E-4</v>
      </c>
      <c r="C1273" s="197">
        <f>Données!C1274/Données!C1273-1</f>
        <v>-4.6712009426774781E-4</v>
      </c>
      <c r="D1273" s="197">
        <f>Données!D1274/Données!D1273-1</f>
        <v>-4.7525002619608347E-4</v>
      </c>
      <c r="E1273" s="197">
        <f>Données!E1274/Données!E1273-1</f>
        <v>5.9593683355063654E-4</v>
      </c>
      <c r="F1273" s="197">
        <f>Données!F1274/Données!F1273-1</f>
        <v>5.9593664580193106E-4</v>
      </c>
      <c r="H1273" s="197">
        <f t="shared" si="57"/>
        <v>-1.1041783675107553E-3</v>
      </c>
      <c r="I1273" s="197">
        <f t="shared" si="58"/>
        <v>-1.0630567400696789E-3</v>
      </c>
      <c r="J1273" s="197">
        <f t="shared" si="59"/>
        <v>-1.0711866719980145E-3</v>
      </c>
    </row>
    <row r="1274" spans="1:10" x14ac:dyDescent="0.2">
      <c r="A1274" s="212">
        <f>Données!A1275</f>
        <v>45323</v>
      </c>
      <c r="B1274" s="197">
        <f>Données!B1275/Données!B1274-1</f>
        <v>5.8946850397079142E-3</v>
      </c>
      <c r="C1274" s="197">
        <f>Données!C1275/Données!C1274-1</f>
        <v>6.8096331477849326E-3</v>
      </c>
      <c r="D1274" s="197">
        <f>Données!D1275/Données!D1274-1</f>
        <v>6.6287415178900577E-3</v>
      </c>
      <c r="E1274" s="197">
        <f>Données!E1275/Données!E1274-1</f>
        <v>6.9353546313122294E-3</v>
      </c>
      <c r="F1274" s="197">
        <f>Données!F1275/Données!F1274-1</f>
        <v>6.9353555952613721E-3</v>
      </c>
      <c r="H1274" s="197">
        <f t="shared" si="57"/>
        <v>-1.0406695916043152E-3</v>
      </c>
      <c r="I1274" s="197">
        <f t="shared" si="58"/>
        <v>-1.2572244747643957E-4</v>
      </c>
      <c r="J1274" s="197">
        <f t="shared" si="59"/>
        <v>-3.0661407737131441E-4</v>
      </c>
    </row>
    <row r="1275" spans="1:10" x14ac:dyDescent="0.2">
      <c r="A1275" s="212">
        <f>Données!A1276</f>
        <v>45324</v>
      </c>
      <c r="B1275" s="197">
        <f>Données!B1276/Données!B1275-1</f>
        <v>-6.5178664376697171E-4</v>
      </c>
      <c r="C1275" s="197">
        <f>Données!C1276/Données!C1275-1</f>
        <v>-2.2355677440795141E-3</v>
      </c>
      <c r="D1275" s="197">
        <f>Données!D1276/Données!D1275-1</f>
        <v>-1.9226715775585435E-3</v>
      </c>
      <c r="E1275" s="197">
        <f>Données!E1276/Données!E1275-1</f>
        <v>-3.6772998924238243E-3</v>
      </c>
      <c r="F1275" s="197">
        <f>Données!F1276/Données!F1275-1</f>
        <v>-3.6772995206779679E-3</v>
      </c>
      <c r="H1275" s="197">
        <f t="shared" si="57"/>
        <v>3.0255132486568526E-3</v>
      </c>
      <c r="I1275" s="197">
        <f t="shared" si="58"/>
        <v>1.4417317765984539E-3</v>
      </c>
      <c r="J1275" s="197">
        <f t="shared" si="59"/>
        <v>1.7546279431194245E-3</v>
      </c>
    </row>
    <row r="1276" spans="1:10" x14ac:dyDescent="0.2">
      <c r="A1276" s="212">
        <f>Données!A1277</f>
        <v>45327</v>
      </c>
      <c r="B1276" s="197">
        <f>Données!B1277/Données!B1276-1</f>
        <v>-3.4038279709405206E-3</v>
      </c>
      <c r="C1276" s="197">
        <f>Données!C1277/Données!C1276-1</f>
        <v>-4.7726998149618671E-3</v>
      </c>
      <c r="D1276" s="197">
        <f>Données!D1277/Données!D1276-1</f>
        <v>-4.5019175569296355E-3</v>
      </c>
      <c r="E1276" s="197">
        <f>Données!E1277/Données!E1276-1</f>
        <v>-5.2513610508085895E-3</v>
      </c>
      <c r="F1276" s="197">
        <f>Données!F1277/Données!F1276-1</f>
        <v>-5.2513619951469748E-3</v>
      </c>
      <c r="H1276" s="197">
        <f t="shared" si="57"/>
        <v>1.8475330798680689E-3</v>
      </c>
      <c r="I1276" s="197">
        <f t="shared" si="58"/>
        <v>4.7866218018510764E-4</v>
      </c>
      <c r="J1276" s="197">
        <f t="shared" si="59"/>
        <v>7.494444382173393E-4</v>
      </c>
    </row>
    <row r="1277" spans="1:10" x14ac:dyDescent="0.2">
      <c r="A1277" s="212">
        <f>Données!A1278</f>
        <v>45328</v>
      </c>
      <c r="B1277" s="197">
        <f>Données!B1278/Données!B1277-1</f>
        <v>3.3740151572816401E-3</v>
      </c>
      <c r="C1277" s="197">
        <f>Données!C1278/Données!C1277-1</f>
        <v>4.2143777698244733E-3</v>
      </c>
      <c r="D1277" s="197">
        <f>Données!D1278/Données!D1277-1</f>
        <v>4.0479591703526108E-3</v>
      </c>
      <c r="E1277" s="197">
        <f>Données!E1278/Données!E1277-1</f>
        <v>4.0911597712931513E-3</v>
      </c>
      <c r="F1277" s="197">
        <f>Données!F1278/Données!F1277-1</f>
        <v>4.0911601686310917E-3</v>
      </c>
      <c r="H1277" s="197">
        <f t="shared" si="57"/>
        <v>-7.1714461401151119E-4</v>
      </c>
      <c r="I1277" s="197">
        <f t="shared" si="58"/>
        <v>1.2321760119338165E-4</v>
      </c>
      <c r="J1277" s="197">
        <f t="shared" si="59"/>
        <v>-4.3200998278480895E-5</v>
      </c>
    </row>
    <row r="1278" spans="1:10" x14ac:dyDescent="0.2">
      <c r="A1278" s="212">
        <f>Données!A1279</f>
        <v>45329</v>
      </c>
      <c r="B1278" s="197">
        <f>Données!B1279/Données!B1278-1</f>
        <v>2.2994122287034457E-4</v>
      </c>
      <c r="C1278" s="197">
        <f>Données!C1279/Données!C1278-1</f>
        <v>2.0594277069907463E-5</v>
      </c>
      <c r="D1278" s="197">
        <f>Données!D1279/Données!D1278-1</f>
        <v>6.2023666385302434E-5</v>
      </c>
      <c r="E1278" s="197">
        <f>Données!E1279/Données!E1278-1</f>
        <v>-7.2118307170931928E-4</v>
      </c>
      <c r="F1278" s="197">
        <f>Données!F1279/Données!F1278-1</f>
        <v>-7.2118347359839685E-4</v>
      </c>
      <c r="H1278" s="197">
        <f t="shared" si="57"/>
        <v>9.5112429457966385E-4</v>
      </c>
      <c r="I1278" s="197">
        <f t="shared" si="58"/>
        <v>7.4177775066830431E-4</v>
      </c>
      <c r="J1278" s="197">
        <f t="shared" si="59"/>
        <v>7.8320713998369929E-4</v>
      </c>
    </row>
    <row r="1279" spans="1:10" x14ac:dyDescent="0.2">
      <c r="A1279" s="212">
        <f>Données!A1280</f>
        <v>45330</v>
      </c>
      <c r="B1279" s="197">
        <f>Données!B1280/Données!B1279-1</f>
        <v>-2.0791874795547116E-3</v>
      </c>
      <c r="C1279" s="197">
        <f>Données!C1280/Données!C1279-1</f>
        <v>-2.8315063236188376E-3</v>
      </c>
      <c r="D1279" s="197">
        <f>Données!D1280/Données!D1279-1</f>
        <v>-2.6825977959885616E-3</v>
      </c>
      <c r="E1279" s="197">
        <f>Données!E1280/Données!E1279-1</f>
        <v>-3.1567584474809784E-3</v>
      </c>
      <c r="F1279" s="197">
        <f>Données!F1280/Données!F1279-1</f>
        <v>-3.1567582549290041E-3</v>
      </c>
      <c r="H1279" s="197">
        <f t="shared" si="57"/>
        <v>1.0775709679262668E-3</v>
      </c>
      <c r="I1279" s="197">
        <f t="shared" si="58"/>
        <v>3.252519313101665E-4</v>
      </c>
      <c r="J1279" s="197">
        <f t="shared" si="59"/>
        <v>4.7416045894044245E-4</v>
      </c>
    </row>
    <row r="1280" spans="1:10" x14ac:dyDescent="0.2">
      <c r="A1280" s="212">
        <f>Données!A1281</f>
        <v>45331</v>
      </c>
      <c r="B1280" s="197">
        <f>Données!B1281/Données!B1280-1</f>
        <v>2.4820410606110066E-3</v>
      </c>
      <c r="C1280" s="197">
        <f>Données!C1281/Données!C1280-1</f>
        <v>2.706343873118966E-3</v>
      </c>
      <c r="D1280" s="197">
        <f>Données!D1281/Données!D1280-1</f>
        <v>2.6619198496109497E-3</v>
      </c>
      <c r="E1280" s="197">
        <f>Données!E1281/Données!E1280-1</f>
        <v>2.16859002352221E-3</v>
      </c>
      <c r="F1280" s="197">
        <f>Données!F1281/Données!F1280-1</f>
        <v>2.1685903721009314E-3</v>
      </c>
      <c r="H1280" s="197">
        <f t="shared" si="57"/>
        <v>3.1345103708879662E-4</v>
      </c>
      <c r="I1280" s="197">
        <f t="shared" si="58"/>
        <v>5.3775350101803454E-4</v>
      </c>
      <c r="J1280" s="197">
        <f t="shared" si="59"/>
        <v>4.9332947751001832E-4</v>
      </c>
    </row>
    <row r="1281" spans="1:10" x14ac:dyDescent="0.2">
      <c r="A1281" s="212">
        <f>Données!A1282</f>
        <v>45334</v>
      </c>
      <c r="B1281" s="197">
        <f>Données!B1282/Données!B1281-1</f>
        <v>3.4434988152831636E-4</v>
      </c>
      <c r="C1281" s="197">
        <f>Données!C1282/Données!C1281-1</f>
        <v>1.21295146751077E-5</v>
      </c>
      <c r="D1281" s="197">
        <f>Données!D1282/Données!D1281-1</f>
        <v>7.7914705634229975E-5</v>
      </c>
      <c r="E1281" s="197">
        <f>Données!E1282/Données!E1281-1</f>
        <v>1.5644551319726752E-4</v>
      </c>
      <c r="F1281" s="197">
        <f>Données!F1282/Données!F1281-1</f>
        <v>1.5644553345350865E-4</v>
      </c>
      <c r="H1281" s="197">
        <f t="shared" si="57"/>
        <v>1.8790436833104884E-4</v>
      </c>
      <c r="I1281" s="197">
        <f t="shared" si="58"/>
        <v>-1.4431601877840095E-4</v>
      </c>
      <c r="J1281" s="197">
        <f t="shared" si="59"/>
        <v>-7.853082781927867E-5</v>
      </c>
    </row>
    <row r="1282" spans="1:10" x14ac:dyDescent="0.2">
      <c r="A1282" s="212">
        <f>Données!A1283</f>
        <v>45335</v>
      </c>
      <c r="B1282" s="197">
        <f>Données!B1283/Données!B1282-1</f>
        <v>-7.7623588380447694E-3</v>
      </c>
      <c r="C1282" s="197">
        <f>Données!C1283/Données!C1282-1</f>
        <v>-8.8075092213121264E-3</v>
      </c>
      <c r="D1282" s="197">
        <f>Données!D1283/Données!D1282-1</f>
        <v>-8.6004963483601315E-3</v>
      </c>
      <c r="E1282" s="197">
        <f>Données!E1283/Données!E1282-1</f>
        <v>-8.4130969491306162E-3</v>
      </c>
      <c r="F1282" s="197">
        <f>Données!F1283/Données!F1282-1</f>
        <v>-8.4130976946873437E-3</v>
      </c>
      <c r="H1282" s="197">
        <f t="shared" si="57"/>
        <v>6.5073811108584678E-4</v>
      </c>
      <c r="I1282" s="197">
        <f t="shared" si="58"/>
        <v>-3.9441152662478274E-4</v>
      </c>
      <c r="J1282" s="197">
        <f t="shared" si="59"/>
        <v>-1.8739865367278785E-4</v>
      </c>
    </row>
    <row r="1283" spans="1:10" x14ac:dyDescent="0.2">
      <c r="A1283" s="212">
        <f>Données!A1284</f>
        <v>45336</v>
      </c>
      <c r="B1283" s="197">
        <f>Données!B1284/Données!B1283-1</f>
        <v>7.6726353704088535E-3</v>
      </c>
      <c r="C1283" s="197">
        <f>Données!C1284/Données!C1283-1</f>
        <v>8.4875988751282883E-3</v>
      </c>
      <c r="D1283" s="197">
        <f>Données!D1284/Données!D1283-1</f>
        <v>8.3260433204646045E-3</v>
      </c>
      <c r="E1283" s="197">
        <f>Données!E1284/Données!E1283-1</f>
        <v>8.2448087772142298E-3</v>
      </c>
      <c r="F1283" s="197">
        <f>Données!F1284/Données!F1283-1</f>
        <v>8.244809360361316E-3</v>
      </c>
      <c r="H1283" s="197">
        <f t="shared" ref="H1283:H1346" si="60">B1283-E1283</f>
        <v>-5.7217340680537632E-4</v>
      </c>
      <c r="I1283" s="197">
        <f t="shared" ref="I1283:I1346" si="61">C1283-F1283</f>
        <v>2.427895147669723E-4</v>
      </c>
      <c r="J1283" s="197">
        <f t="shared" ref="J1283:J1346" si="62">D1283-F1283</f>
        <v>8.1233960103288538E-5</v>
      </c>
    </row>
    <row r="1284" spans="1:10" x14ac:dyDescent="0.2">
      <c r="A1284" s="212">
        <f>Données!A1285</f>
        <v>45337</v>
      </c>
      <c r="B1284" s="197">
        <f>Données!B1285/Données!B1284-1</f>
        <v>3.2632127544658385E-3</v>
      </c>
      <c r="C1284" s="197">
        <f>Données!C1285/Données!C1284-1</f>
        <v>3.3791556370201814E-3</v>
      </c>
      <c r="D1284" s="197">
        <f>Données!D1285/Données!D1284-1</f>
        <v>3.3561861845576857E-3</v>
      </c>
      <c r="E1284" s="197">
        <f>Données!E1285/Données!E1284-1</f>
        <v>2.9300650788621763E-3</v>
      </c>
      <c r="F1284" s="197">
        <f>Données!F1285/Données!F1284-1</f>
        <v>2.9300646577932188E-3</v>
      </c>
      <c r="H1284" s="197">
        <f t="shared" si="60"/>
        <v>3.3314767560366221E-4</v>
      </c>
      <c r="I1284" s="197">
        <f t="shared" si="61"/>
        <v>4.4909097922696262E-4</v>
      </c>
      <c r="J1284" s="197">
        <f t="shared" si="62"/>
        <v>4.2612152676446691E-4</v>
      </c>
    </row>
    <row r="1285" spans="1:10" x14ac:dyDescent="0.2">
      <c r="A1285" s="212">
        <f>Données!A1286</f>
        <v>45338</v>
      </c>
      <c r="B1285" s="197">
        <f>Données!B1286/Données!B1285-1</f>
        <v>-1.2727028262460305E-4</v>
      </c>
      <c r="C1285" s="197">
        <f>Données!C1286/Données!C1285-1</f>
        <v>2.2509019237992867E-4</v>
      </c>
      <c r="D1285" s="197">
        <f>Données!D1286/Données!D1285-1</f>
        <v>1.5529067984076939E-4</v>
      </c>
      <c r="E1285" s="197">
        <f>Données!E1286/Données!E1285-1</f>
        <v>2.283571853964883E-4</v>
      </c>
      <c r="F1285" s="197">
        <f>Données!F1286/Données!F1285-1</f>
        <v>2.2835779837704351E-4</v>
      </c>
      <c r="H1285" s="197">
        <f t="shared" si="60"/>
        <v>-3.5562746802109135E-4</v>
      </c>
      <c r="I1285" s="197">
        <f t="shared" si="61"/>
        <v>-3.2676059971148419E-6</v>
      </c>
      <c r="J1285" s="197">
        <f t="shared" si="62"/>
        <v>-7.3067118536274123E-5</v>
      </c>
    </row>
    <row r="1286" spans="1:10" x14ac:dyDescent="0.2">
      <c r="A1286" s="212">
        <f>Données!A1287</f>
        <v>45342</v>
      </c>
      <c r="B1286" s="197">
        <f>Données!B1287/Données!B1286-1</f>
        <v>2.3926252795751779E-3</v>
      </c>
      <c r="C1286" s="197">
        <f>Données!C1287/Données!C1286-1</f>
        <v>2.5919437678378898E-3</v>
      </c>
      <c r="D1286" s="197">
        <f>Données!D1287/Données!D1286-1</f>
        <v>2.5524717237686012E-3</v>
      </c>
      <c r="E1286" s="197">
        <f>Données!E1287/Données!E1286-1</f>
        <v>3.4078547402203174E-3</v>
      </c>
      <c r="F1286" s="197">
        <f>Données!F1287/Données!F1286-1</f>
        <v>3.4078536580279817E-3</v>
      </c>
      <c r="H1286" s="197">
        <f t="shared" si="60"/>
        <v>-1.0152294606451395E-3</v>
      </c>
      <c r="I1286" s="197">
        <f t="shared" si="61"/>
        <v>-8.1590989019009186E-4</v>
      </c>
      <c r="J1286" s="197">
        <f t="shared" si="62"/>
        <v>-8.5538193425938047E-4</v>
      </c>
    </row>
    <row r="1287" spans="1:10" x14ac:dyDescent="0.2">
      <c r="A1287" s="212">
        <f>Données!A1288</f>
        <v>45343</v>
      </c>
      <c r="B1287" s="197">
        <f>Données!B1288/Données!B1287-1</f>
        <v>-1.6201059873456325E-3</v>
      </c>
      <c r="C1287" s="197">
        <f>Données!C1288/Données!C1287-1</f>
        <v>-2.1590844543862842E-3</v>
      </c>
      <c r="D1287" s="197">
        <f>Données!D1288/Données!D1287-1</f>
        <v>-2.0523650481126809E-3</v>
      </c>
      <c r="E1287" s="197">
        <f>Données!E1288/Données!E1287-1</f>
        <v>-2.4818269129208703E-3</v>
      </c>
      <c r="F1287" s="197">
        <f>Données!F1288/Données!F1287-1</f>
        <v>-2.4818256549460349E-3</v>
      </c>
      <c r="H1287" s="197">
        <f t="shared" si="60"/>
        <v>8.6172092557523783E-4</v>
      </c>
      <c r="I1287" s="197">
        <f t="shared" si="61"/>
        <v>3.2274120055975075E-4</v>
      </c>
      <c r="J1287" s="197">
        <f t="shared" si="62"/>
        <v>4.2946060683335396E-4</v>
      </c>
    </row>
    <row r="1288" spans="1:10" x14ac:dyDescent="0.2">
      <c r="A1288" s="212">
        <f>Données!A1289</f>
        <v>45344</v>
      </c>
      <c r="B1288" s="197">
        <f>Données!B1289/Données!B1288-1</f>
        <v>7.0883470845637397E-3</v>
      </c>
      <c r="C1288" s="197">
        <f>Données!C1289/Données!C1288-1</f>
        <v>7.0288237316553648E-3</v>
      </c>
      <c r="D1288" s="197">
        <f>Données!D1289/Données!D1288-1</f>
        <v>7.0406143412395927E-3</v>
      </c>
      <c r="E1288" s="197">
        <f>Données!E1289/Données!E1288-1</f>
        <v>6.0154760242463468E-3</v>
      </c>
      <c r="F1288" s="197">
        <f>Données!F1289/Données!F1288-1</f>
        <v>6.0154756099854989E-3</v>
      </c>
      <c r="H1288" s="197">
        <f t="shared" si="60"/>
        <v>1.072871060317393E-3</v>
      </c>
      <c r="I1288" s="197">
        <f t="shared" si="61"/>
        <v>1.0133481216698659E-3</v>
      </c>
      <c r="J1288" s="197">
        <f t="shared" si="62"/>
        <v>1.0251387312540938E-3</v>
      </c>
    </row>
    <row r="1289" spans="1:10" x14ac:dyDescent="0.2">
      <c r="A1289" s="212">
        <f>Données!A1290</f>
        <v>45345</v>
      </c>
      <c r="B1289" s="197">
        <f>Données!B1290/Données!B1289-1</f>
        <v>1.1697781079524905E-3</v>
      </c>
      <c r="C1289" s="197">
        <f>Données!C1290/Données!C1289-1</f>
        <v>1.1805952643313411E-3</v>
      </c>
      <c r="D1289" s="197">
        <f>Données!D1290/Données!D1289-1</f>
        <v>1.1784525145337454E-3</v>
      </c>
      <c r="E1289" s="197">
        <f>Données!E1290/Données!E1289-1</f>
        <v>1.519203022465998E-3</v>
      </c>
      <c r="F1289" s="197">
        <f>Données!F1290/Données!F1289-1</f>
        <v>1.5192027277011189E-3</v>
      </c>
      <c r="H1289" s="197">
        <f t="shared" si="60"/>
        <v>-3.4942491451350755E-4</v>
      </c>
      <c r="I1289" s="197">
        <f t="shared" si="61"/>
        <v>-3.3860746336977776E-4</v>
      </c>
      <c r="J1289" s="197">
        <f t="shared" si="62"/>
        <v>-3.4075021316737342E-4</v>
      </c>
    </row>
    <row r="1290" spans="1:10" x14ac:dyDescent="0.2">
      <c r="A1290" s="212">
        <f>Données!A1291</f>
        <v>45348</v>
      </c>
      <c r="B1290" s="197">
        <f>Données!B1291/Données!B1290-1</f>
        <v>-2.7351090662626198E-3</v>
      </c>
      <c r="C1290" s="197">
        <f>Données!C1291/Données!C1290-1</f>
        <v>-2.6530057983771282E-3</v>
      </c>
      <c r="D1290" s="197">
        <f>Données!D1291/Données!D1290-1</f>
        <v>-2.6692695475202255E-3</v>
      </c>
      <c r="E1290" s="197">
        <f>Données!E1291/Données!E1290-1</f>
        <v>-2.9356101599841145E-3</v>
      </c>
      <c r="F1290" s="197">
        <f>Données!F1291/Données!F1290-1</f>
        <v>-2.9356100948381147E-3</v>
      </c>
      <c r="H1290" s="197">
        <f t="shared" si="60"/>
        <v>2.0050109372149461E-4</v>
      </c>
      <c r="I1290" s="197">
        <f t="shared" si="61"/>
        <v>2.826042964609865E-4</v>
      </c>
      <c r="J1290" s="197">
        <f t="shared" si="62"/>
        <v>2.6634054731788925E-4</v>
      </c>
    </row>
    <row r="1291" spans="1:10" x14ac:dyDescent="0.2">
      <c r="A1291" s="212">
        <f>Données!A1292</f>
        <v>45349</v>
      </c>
      <c r="B1291" s="197">
        <f>Données!B1292/Données!B1291-1</f>
        <v>3.5504278096487596E-4</v>
      </c>
      <c r="C1291" s="197">
        <f>Données!C1292/Données!C1291-1</f>
        <v>-7.0152706863468861E-4</v>
      </c>
      <c r="D1291" s="197">
        <f>Données!D1292/Données!D1291-1</f>
        <v>-4.9223904294826148E-4</v>
      </c>
      <c r="E1291" s="197">
        <f>Données!E1292/Données!E1291-1</f>
        <v>-9.3439711369869283E-4</v>
      </c>
      <c r="F1291" s="197">
        <f>Données!F1292/Données!F1291-1</f>
        <v>-9.3439708662490517E-4</v>
      </c>
      <c r="H1291" s="197">
        <f t="shared" si="60"/>
        <v>1.2894398946635688E-3</v>
      </c>
      <c r="I1291" s="197">
        <f t="shared" si="61"/>
        <v>2.3287001799021656E-4</v>
      </c>
      <c r="J1291" s="197">
        <f t="shared" si="62"/>
        <v>4.4215804367664369E-4</v>
      </c>
    </row>
    <row r="1292" spans="1:10" x14ac:dyDescent="0.2">
      <c r="A1292" s="212">
        <f>Données!A1293</f>
        <v>45350</v>
      </c>
      <c r="B1292" s="197">
        <f>Données!B1293/Données!B1292-1</f>
        <v>-4.884604358494915E-4</v>
      </c>
      <c r="C1292" s="197">
        <f>Données!C1293/Données!C1292-1</f>
        <v>-3.0740773319437587E-4</v>
      </c>
      <c r="D1292" s="197">
        <f>Données!D1293/Données!D1292-1</f>
        <v>-3.4330150167083406E-4</v>
      </c>
      <c r="E1292" s="197">
        <f>Données!E1293/Données!E1292-1</f>
        <v>-1.599775238632084E-4</v>
      </c>
      <c r="F1292" s="197">
        <f>Données!F1293/Données!F1292-1</f>
        <v>-1.5997718276061779E-4</v>
      </c>
      <c r="H1292" s="197">
        <f t="shared" si="60"/>
        <v>-3.284829119862831E-4</v>
      </c>
      <c r="I1292" s="197">
        <f t="shared" si="61"/>
        <v>-1.4743055043375808E-4</v>
      </c>
      <c r="J1292" s="197">
        <f t="shared" si="62"/>
        <v>-1.8332431891021628E-4</v>
      </c>
    </row>
    <row r="1293" spans="1:10" x14ac:dyDescent="0.2">
      <c r="A1293" s="212">
        <f>Données!A1294</f>
        <v>45351</v>
      </c>
      <c r="B1293" s="197">
        <f>Données!B1294/Données!B1293-1</f>
        <v>5.5276414955063302E-3</v>
      </c>
      <c r="C1293" s="197">
        <f>Données!C1294/Données!C1293-1</f>
        <v>5.9588045671123968E-3</v>
      </c>
      <c r="D1293" s="197">
        <f>Données!D1294/Données!D1293-1</f>
        <v>5.8733386335716453E-3</v>
      </c>
      <c r="E1293" s="197">
        <f>Données!E1294/Données!E1293-1</f>
        <v>6.1769616474158795E-3</v>
      </c>
      <c r="F1293" s="197">
        <f>Données!F1294/Données!F1293-1</f>
        <v>6.1769614215292368E-3</v>
      </c>
      <c r="H1293" s="197">
        <f t="shared" si="60"/>
        <v>-6.4932015190954928E-4</v>
      </c>
      <c r="I1293" s="197">
        <f t="shared" si="61"/>
        <v>-2.1815685441683996E-4</v>
      </c>
      <c r="J1293" s="197">
        <f t="shared" si="62"/>
        <v>-3.0362278795759146E-4</v>
      </c>
    </row>
    <row r="1294" spans="1:10" x14ac:dyDescent="0.2">
      <c r="A1294" s="212">
        <f>Données!A1295</f>
        <v>45352</v>
      </c>
      <c r="B1294" s="197">
        <f>Données!B1295/Données!B1294-1</f>
        <v>6.1966885102382463E-3</v>
      </c>
      <c r="C1294" s="197">
        <f>Données!C1295/Données!C1294-1</f>
        <v>6.0992638067016713E-3</v>
      </c>
      <c r="D1294" s="197">
        <f>Données!D1295/Données!D1294-1</f>
        <v>6.1185688447593645E-3</v>
      </c>
      <c r="E1294" s="197">
        <f>Données!E1295/Données!E1294-1</f>
        <v>6.2832095213820605E-3</v>
      </c>
      <c r="F1294" s="197">
        <f>Données!F1295/Données!F1294-1</f>
        <v>6.2832096312570584E-3</v>
      </c>
      <c r="H1294" s="197">
        <f t="shared" si="60"/>
        <v>-8.6521011143814164E-5</v>
      </c>
      <c r="I1294" s="197">
        <f t="shared" si="61"/>
        <v>-1.8394582455538711E-4</v>
      </c>
      <c r="J1294" s="197">
        <f t="shared" si="62"/>
        <v>-1.6464078649769398E-4</v>
      </c>
    </row>
    <row r="1295" spans="1:10" x14ac:dyDescent="0.2">
      <c r="A1295" s="212">
        <f>Données!A1296</f>
        <v>45355</v>
      </c>
      <c r="B1295" s="197">
        <f>Données!B1296/Données!B1295-1</f>
        <v>-1.7402721236926544E-3</v>
      </c>
      <c r="C1295" s="197">
        <f>Données!C1296/Données!C1295-1</f>
        <v>-1.8902319324269889E-3</v>
      </c>
      <c r="D1295" s="197">
        <f>Données!D1296/Données!D1295-1</f>
        <v>-1.8605147194460381E-3</v>
      </c>
      <c r="E1295" s="197">
        <f>Données!E1296/Données!E1295-1</f>
        <v>-2.5623660370346357E-3</v>
      </c>
      <c r="F1295" s="197">
        <f>Données!F1296/Données!F1295-1</f>
        <v>-2.5623665285207098E-3</v>
      </c>
      <c r="H1295" s="197">
        <f t="shared" si="60"/>
        <v>8.2209391334198134E-4</v>
      </c>
      <c r="I1295" s="197">
        <f t="shared" si="61"/>
        <v>6.7213459609372084E-4</v>
      </c>
      <c r="J1295" s="197">
        <f t="shared" si="62"/>
        <v>7.0185180907467171E-4</v>
      </c>
    </row>
    <row r="1296" spans="1:10" x14ac:dyDescent="0.2">
      <c r="A1296" s="212">
        <f>Données!A1297</f>
        <v>45356</v>
      </c>
      <c r="B1296" s="197">
        <f>Données!B1297/Données!B1296-1</f>
        <v>1.0345902232613557E-3</v>
      </c>
      <c r="C1296" s="197">
        <f>Données!C1297/Données!C1296-1</f>
        <v>1.2539022743016659E-3</v>
      </c>
      <c r="D1296" s="197">
        <f>Données!D1297/Données!D1296-1</f>
        <v>1.2104366997638394E-3</v>
      </c>
      <c r="E1296" s="197">
        <f>Données!E1297/Données!E1296-1</f>
        <v>2.2880487502203728E-3</v>
      </c>
      <c r="F1296" s="197">
        <f>Données!F1297/Données!F1296-1</f>
        <v>2.2880487132457272E-3</v>
      </c>
      <c r="H1296" s="197">
        <f t="shared" si="60"/>
        <v>-1.253458526959017E-3</v>
      </c>
      <c r="I1296" s="197">
        <f t="shared" si="61"/>
        <v>-1.0341464389440613E-3</v>
      </c>
      <c r="J1296" s="197">
        <f t="shared" si="62"/>
        <v>-1.0776120134818878E-3</v>
      </c>
    </row>
    <row r="1297" spans="1:10" x14ac:dyDescent="0.2">
      <c r="A1297" s="212">
        <f>Données!A1298</f>
        <v>45357</v>
      </c>
      <c r="B1297" s="197">
        <f>Données!B1298/Données!B1297-1</f>
        <v>1.5766160483789982E-3</v>
      </c>
      <c r="C1297" s="197">
        <f>Données!C1298/Données!C1297-1</f>
        <v>1.6989831343701134E-3</v>
      </c>
      <c r="D1297" s="197">
        <f>Données!D1298/Données!D1297-1</f>
        <v>1.6747348155539132E-3</v>
      </c>
      <c r="E1297" s="197">
        <f>Données!E1298/Données!E1297-1</f>
        <v>1.7480876568500836E-3</v>
      </c>
      <c r="F1297" s="197">
        <f>Données!F1298/Données!F1297-1</f>
        <v>1.7480880393643261E-3</v>
      </c>
      <c r="H1297" s="197">
        <f t="shared" si="60"/>
        <v>-1.7147160847108545E-4</v>
      </c>
      <c r="I1297" s="197">
        <f t="shared" si="61"/>
        <v>-4.9104904994212717E-5</v>
      </c>
      <c r="J1297" s="197">
        <f t="shared" si="62"/>
        <v>-7.3353223810412871E-5</v>
      </c>
    </row>
    <row r="1298" spans="1:10" x14ac:dyDescent="0.2">
      <c r="A1298" s="212">
        <f>Données!A1299</f>
        <v>45358</v>
      </c>
      <c r="B1298" s="197">
        <f>Données!B1299/Données!B1298-1</f>
        <v>2.9160372340268914E-3</v>
      </c>
      <c r="C1298" s="197">
        <f>Données!C1299/Données!C1298-1</f>
        <v>3.0285797190909847E-3</v>
      </c>
      <c r="D1298" s="197">
        <f>Données!D1299/Données!D1298-1</f>
        <v>3.0062807256556745E-3</v>
      </c>
      <c r="E1298" s="197">
        <f>Données!E1299/Données!E1298-1</f>
        <v>2.5292407104557935E-3</v>
      </c>
      <c r="F1298" s="197">
        <f>Données!F1299/Données!F1298-1</f>
        <v>2.5292401375716089E-3</v>
      </c>
      <c r="H1298" s="197">
        <f t="shared" si="60"/>
        <v>3.8679652357109795E-4</v>
      </c>
      <c r="I1298" s="197">
        <f t="shared" si="61"/>
        <v>4.9933958151937574E-4</v>
      </c>
      <c r="J1298" s="197">
        <f t="shared" si="62"/>
        <v>4.7704058808406558E-4</v>
      </c>
    </row>
    <row r="1299" spans="1:10" x14ac:dyDescent="0.2">
      <c r="A1299" s="212">
        <f>Données!A1300</f>
        <v>45359</v>
      </c>
      <c r="B1299" s="197">
        <f>Données!B1300/Données!B1299-1</f>
        <v>7.0643647102297535E-5</v>
      </c>
      <c r="C1299" s="197">
        <f>Données!C1300/Données!C1299-1</f>
        <v>1.2607541625864194E-4</v>
      </c>
      <c r="D1299" s="197">
        <f>Données!D1300/Données!D1299-1</f>
        <v>1.1509266771247972E-4</v>
      </c>
      <c r="E1299" s="197">
        <f>Données!E1300/Données!E1299-1</f>
        <v>3.8504459071875274E-4</v>
      </c>
      <c r="F1299" s="197">
        <f>Données!F1300/Données!F1299-1</f>
        <v>3.850451274272082E-4</v>
      </c>
      <c r="H1299" s="197">
        <f t="shared" si="60"/>
        <v>-3.1440094361645521E-4</v>
      </c>
      <c r="I1299" s="197">
        <f t="shared" si="61"/>
        <v>-2.5896971116856626E-4</v>
      </c>
      <c r="J1299" s="197">
        <f t="shared" si="62"/>
        <v>-2.6995245971472848E-4</v>
      </c>
    </row>
    <row r="1300" spans="1:10" x14ac:dyDescent="0.2">
      <c r="A1300" s="212">
        <f>Données!A1301</f>
        <v>45362</v>
      </c>
      <c r="B1300" s="197">
        <f>Données!B1301/Données!B1300-1</f>
        <v>-2.0564104768413527E-3</v>
      </c>
      <c r="C1300" s="197">
        <f>Données!C1301/Données!C1300-1</f>
        <v>-1.4802952858675722E-3</v>
      </c>
      <c r="D1300" s="197">
        <f>Données!D1301/Données!D1300-1</f>
        <v>-1.5944306488653304E-3</v>
      </c>
      <c r="E1300" s="197">
        <f>Données!E1301/Données!E1300-1</f>
        <v>-2.216833566451859E-3</v>
      </c>
      <c r="F1300" s="197">
        <f>Données!F1301/Données!F1300-1</f>
        <v>-2.2168335977731379E-3</v>
      </c>
      <c r="H1300" s="197">
        <f t="shared" si="60"/>
        <v>1.6042308961050633E-4</v>
      </c>
      <c r="I1300" s="197">
        <f t="shared" si="61"/>
        <v>7.3653831190556573E-4</v>
      </c>
      <c r="J1300" s="197">
        <f t="shared" si="62"/>
        <v>6.2240294890780756E-4</v>
      </c>
    </row>
    <row r="1301" spans="1:10" x14ac:dyDescent="0.2">
      <c r="A1301" s="212">
        <f>Données!A1302</f>
        <v>45363</v>
      </c>
      <c r="B1301" s="197">
        <f>Données!B1302/Données!B1301-1</f>
        <v>3.1162735444776324E-3</v>
      </c>
      <c r="C1301" s="197">
        <f>Données!C1302/Données!C1301-1</f>
        <v>2.5275703934870553E-3</v>
      </c>
      <c r="D1301" s="197">
        <f>Données!D1302/Données!D1301-1</f>
        <v>2.6441463659441222E-3</v>
      </c>
      <c r="E1301" s="197">
        <f>Données!E1302/Données!E1301-1</f>
        <v>2.2219306561268581E-3</v>
      </c>
      <c r="F1301" s="197">
        <f>Données!F1302/Données!F1301-1</f>
        <v>2.2219308743596233E-3</v>
      </c>
      <c r="H1301" s="197">
        <f t="shared" si="60"/>
        <v>8.9434288835077425E-4</v>
      </c>
      <c r="I1301" s="197">
        <f t="shared" si="61"/>
        <v>3.0563951912743192E-4</v>
      </c>
      <c r="J1301" s="197">
        <f t="shared" si="62"/>
        <v>4.2221549158449889E-4</v>
      </c>
    </row>
    <row r="1302" spans="1:10" x14ac:dyDescent="0.2">
      <c r="A1302" s="212">
        <f>Données!A1303</f>
        <v>45364</v>
      </c>
      <c r="B1302" s="197">
        <f>Données!B1303/Données!B1302-1</f>
        <v>-9.8818314490567438E-4</v>
      </c>
      <c r="C1302" s="197">
        <f>Données!C1303/Données!C1302-1</f>
        <v>-1.1871843530211201E-3</v>
      </c>
      <c r="D1302" s="197">
        <f>Données!D1303/Données!D1302-1</f>
        <v>-1.1477596526017209E-3</v>
      </c>
      <c r="E1302" s="197">
        <f>Données!E1303/Données!E1302-1</f>
        <v>-1.0478755318493738E-3</v>
      </c>
      <c r="F1302" s="197">
        <f>Données!F1303/Données!F1302-1</f>
        <v>-1.0478756984662052E-3</v>
      </c>
      <c r="H1302" s="197">
        <f t="shared" si="60"/>
        <v>5.9692386943699383E-5</v>
      </c>
      <c r="I1302" s="197">
        <f t="shared" si="61"/>
        <v>-1.3930865455491492E-4</v>
      </c>
      <c r="J1302" s="197">
        <f t="shared" si="62"/>
        <v>-9.9883954135515651E-5</v>
      </c>
    </row>
    <row r="1303" spans="1:10" x14ac:dyDescent="0.2">
      <c r="A1303" s="212">
        <f>Données!A1304</f>
        <v>45365</v>
      </c>
      <c r="B1303" s="197">
        <f>Données!B1304/Données!B1303-1</f>
        <v>-3.4128562736375212E-3</v>
      </c>
      <c r="C1303" s="197">
        <f>Données!C1304/Données!C1303-1</f>
        <v>-3.8832557307987292E-3</v>
      </c>
      <c r="D1303" s="197">
        <f>Données!D1304/Données!D1303-1</f>
        <v>-3.7900483793631423E-3</v>
      </c>
      <c r="E1303" s="197">
        <f>Données!E1304/Données!E1303-1</f>
        <v>-4.2041613811137912E-3</v>
      </c>
      <c r="F1303" s="197">
        <f>Données!F1304/Données!F1303-1</f>
        <v>-4.2041614466280519E-3</v>
      </c>
      <c r="H1303" s="197">
        <f t="shared" si="60"/>
        <v>7.9130510747627003E-4</v>
      </c>
      <c r="I1303" s="197">
        <f t="shared" si="61"/>
        <v>3.209057158293227E-4</v>
      </c>
      <c r="J1303" s="197">
        <f t="shared" si="62"/>
        <v>4.141130672649096E-4</v>
      </c>
    </row>
    <row r="1304" spans="1:10" x14ac:dyDescent="0.2">
      <c r="A1304" s="212">
        <f>Données!A1305</f>
        <v>45366</v>
      </c>
      <c r="B1304" s="197">
        <f>Données!B1305/Données!B1304-1</f>
        <v>-1.630557379945663E-3</v>
      </c>
      <c r="C1304" s="197">
        <f>Données!C1305/Données!C1304-1</f>
        <v>-1.5508890611103388E-3</v>
      </c>
      <c r="D1304" s="197">
        <f>Données!D1305/Données!D1304-1</f>
        <v>-1.5666809074545984E-3</v>
      </c>
      <c r="E1304" s="197">
        <f>Données!E1305/Données!E1304-1</f>
        <v>-1.4040814339811858E-3</v>
      </c>
      <c r="F1304" s="197">
        <f>Données!F1305/Données!F1304-1</f>
        <v>-1.4040810677912186E-3</v>
      </c>
      <c r="H1304" s="197">
        <f t="shared" si="60"/>
        <v>-2.2647594596447718E-4</v>
      </c>
      <c r="I1304" s="197">
        <f t="shared" si="61"/>
        <v>-1.468079933191202E-4</v>
      </c>
      <c r="J1304" s="197">
        <f t="shared" si="62"/>
        <v>-1.6259983966337987E-4</v>
      </c>
    </row>
    <row r="1305" spans="1:10" x14ac:dyDescent="0.2">
      <c r="A1305" s="212">
        <f>Données!A1306</f>
        <v>45369</v>
      </c>
      <c r="B1305" s="197">
        <f>Données!B1306/Données!B1305-1</f>
        <v>-1.0092238945638154E-3</v>
      </c>
      <c r="C1305" s="197">
        <f>Données!C1306/Données!C1305-1</f>
        <v>-1.0122032850851115E-3</v>
      </c>
      <c r="D1305" s="197">
        <f>Données!D1306/Données!D1305-1</f>
        <v>-1.0116129179127409E-3</v>
      </c>
      <c r="E1305" s="197">
        <f>Données!E1306/Données!E1305-1</f>
        <v>-1.8207194757429157E-3</v>
      </c>
      <c r="F1305" s="197">
        <f>Données!F1306/Données!F1305-1</f>
        <v>-1.8207201154004649E-3</v>
      </c>
      <c r="H1305" s="197">
        <f t="shared" si="60"/>
        <v>8.1149558117910026E-4</v>
      </c>
      <c r="I1305" s="197">
        <f t="shared" si="61"/>
        <v>8.0851683031535337E-4</v>
      </c>
      <c r="J1305" s="197">
        <f t="shared" si="62"/>
        <v>8.0910719748772397E-4</v>
      </c>
    </row>
    <row r="1306" spans="1:10" x14ac:dyDescent="0.2">
      <c r="A1306" s="212">
        <f>Données!A1307</f>
        <v>45370</v>
      </c>
      <c r="B1306" s="197">
        <f>Données!B1307/Données!B1306-1</f>
        <v>4.5728280828960521E-3</v>
      </c>
      <c r="C1306" s="197">
        <f>Données!C1307/Données!C1306-1</f>
        <v>3.9239783941209527E-3</v>
      </c>
      <c r="D1306" s="197">
        <f>Données!D1307/Données!D1306-1</f>
        <v>4.0525857314261948E-3</v>
      </c>
      <c r="E1306" s="197">
        <f>Données!E1307/Données!E1306-1</f>
        <v>4.5657537455341402E-3</v>
      </c>
      <c r="F1306" s="197">
        <f>Données!F1307/Données!F1306-1</f>
        <v>4.5657539979369055E-3</v>
      </c>
      <c r="H1306" s="197">
        <f t="shared" si="60"/>
        <v>7.0743373619119865E-6</v>
      </c>
      <c r="I1306" s="197">
        <f t="shared" si="61"/>
        <v>-6.4177560381595278E-4</v>
      </c>
      <c r="J1306" s="197">
        <f t="shared" si="62"/>
        <v>-5.1316826651071068E-4</v>
      </c>
    </row>
    <row r="1307" spans="1:10" x14ac:dyDescent="0.2">
      <c r="A1307" s="212">
        <f>Données!A1308</f>
        <v>45371</v>
      </c>
      <c r="B1307" s="197">
        <f>Données!B1308/Données!B1307-1</f>
        <v>3.6740380672224404E-3</v>
      </c>
      <c r="C1307" s="197">
        <f>Données!C1308/Données!C1307-1</f>
        <v>4.0217998667055888E-3</v>
      </c>
      <c r="D1307" s="197">
        <f>Données!D1308/Données!D1307-1</f>
        <v>3.9528358248674955E-3</v>
      </c>
      <c r="E1307" s="197">
        <f>Données!E1308/Données!E1307-1</f>
        <v>3.7325799302976304E-3</v>
      </c>
      <c r="F1307" s="197">
        <f>Données!F1308/Données!F1307-1</f>
        <v>3.7325805617955954E-3</v>
      </c>
      <c r="H1307" s="197">
        <f t="shared" si="60"/>
        <v>-5.8541863075189937E-5</v>
      </c>
      <c r="I1307" s="197">
        <f t="shared" si="61"/>
        <v>2.8921930490999337E-4</v>
      </c>
      <c r="J1307" s="197">
        <f t="shared" si="62"/>
        <v>2.2025526307190013E-4</v>
      </c>
    </row>
    <row r="1308" spans="1:10" x14ac:dyDescent="0.2">
      <c r="A1308" s="212">
        <f>Données!A1309</f>
        <v>45372</v>
      </c>
      <c r="B1308" s="197">
        <f>Données!B1309/Données!B1308-1</f>
        <v>1.3471779001974493E-3</v>
      </c>
      <c r="C1308" s="197">
        <f>Données!C1309/Données!C1308-1</f>
        <v>1.4766387716298457E-3</v>
      </c>
      <c r="D1308" s="197">
        <f>Données!D1309/Données!D1308-1</f>
        <v>1.4509716749269153E-3</v>
      </c>
      <c r="E1308" s="197">
        <f>Données!E1309/Données!E1308-1</f>
        <v>8.5773331384420004E-4</v>
      </c>
      <c r="F1308" s="197">
        <f>Données!F1309/Données!F1308-1</f>
        <v>8.577326684107156E-4</v>
      </c>
      <c r="H1308" s="197">
        <f t="shared" si="60"/>
        <v>4.8944458635324928E-4</v>
      </c>
      <c r="I1308" s="197">
        <f t="shared" si="61"/>
        <v>6.1890610321913009E-4</v>
      </c>
      <c r="J1308" s="197">
        <f t="shared" si="62"/>
        <v>5.9323900651619965E-4</v>
      </c>
    </row>
    <row r="1309" spans="1:10" x14ac:dyDescent="0.2">
      <c r="A1309" s="212">
        <f>Données!A1310</f>
        <v>45373</v>
      </c>
      <c r="B1309" s="197">
        <f>Données!B1310/Données!B1309-1</f>
        <v>1.2758748070111903E-3</v>
      </c>
      <c r="C1309" s="197">
        <f>Données!C1310/Données!C1309-1</f>
        <v>9.3998349254031943E-4</v>
      </c>
      <c r="D1309" s="197">
        <f>Données!D1310/Données!D1309-1</f>
        <v>1.006569083380926E-3</v>
      </c>
      <c r="E1309" s="197">
        <f>Données!E1310/Données!E1309-1</f>
        <v>1.3164186292182745E-3</v>
      </c>
      <c r="F1309" s="197">
        <f>Données!F1310/Données!F1309-1</f>
        <v>1.3164186397010003E-3</v>
      </c>
      <c r="H1309" s="197">
        <f t="shared" si="60"/>
        <v>-4.054382220708419E-5</v>
      </c>
      <c r="I1309" s="197">
        <f t="shared" si="61"/>
        <v>-3.7643514716068083E-4</v>
      </c>
      <c r="J1309" s="197">
        <f t="shared" si="62"/>
        <v>-3.0984955632007427E-4</v>
      </c>
    </row>
    <row r="1310" spans="1:10" x14ac:dyDescent="0.2">
      <c r="A1310" s="212">
        <f>Données!A1311</f>
        <v>45376</v>
      </c>
      <c r="B1310" s="197">
        <f>Données!B1311/Données!B1310-1</f>
        <v>-2.8357796703348814E-3</v>
      </c>
      <c r="C1310" s="197">
        <f>Données!C1311/Données!C1310-1</f>
        <v>-2.8848933342954242E-3</v>
      </c>
      <c r="D1310" s="197">
        <f>Données!D1311/Données!D1310-1</f>
        <v>-2.8751549098805507E-3</v>
      </c>
      <c r="E1310" s="197">
        <f>Données!E1311/Données!E1310-1</f>
        <v>-2.8522621927946634E-3</v>
      </c>
      <c r="F1310" s="197">
        <f>Données!F1311/Données!F1310-1</f>
        <v>-2.8522618350541595E-3</v>
      </c>
      <c r="H1310" s="197">
        <f t="shared" si="60"/>
        <v>1.648252245978199E-5</v>
      </c>
      <c r="I1310" s="197">
        <f t="shared" si="61"/>
        <v>-3.2631499241264628E-5</v>
      </c>
      <c r="J1310" s="197">
        <f t="shared" si="62"/>
        <v>-2.2893074826391135E-5</v>
      </c>
    </row>
    <row r="1311" spans="1:10" x14ac:dyDescent="0.2">
      <c r="A1311" s="212">
        <f>Données!A1312</f>
        <v>45377</v>
      </c>
      <c r="B1311" s="197">
        <f>Données!B1312/Données!B1311-1</f>
        <v>-8.0398181374241595E-4</v>
      </c>
      <c r="C1311" s="197">
        <f>Données!C1312/Données!C1311-1</f>
        <v>-6.6487572462936573E-4</v>
      </c>
      <c r="D1311" s="197">
        <f>Données!D1312/Données!D1311-1</f>
        <v>-6.924591470249819E-4</v>
      </c>
      <c r="E1311" s="197">
        <f>Données!E1312/Données!E1311-1</f>
        <v>-6.4254653134876438E-4</v>
      </c>
      <c r="F1311" s="197">
        <f>Données!F1312/Données!F1311-1</f>
        <v>-6.4254691589138435E-4</v>
      </c>
      <c r="H1311" s="197">
        <f t="shared" si="60"/>
        <v>-1.6143528239365157E-4</v>
      </c>
      <c r="I1311" s="197">
        <f t="shared" si="61"/>
        <v>-2.2328808737981376E-5</v>
      </c>
      <c r="J1311" s="197">
        <f t="shared" si="62"/>
        <v>-4.9912231133597551E-5</v>
      </c>
    </row>
    <row r="1312" spans="1:10" x14ac:dyDescent="0.2">
      <c r="A1312" s="212">
        <f>Données!A1313</f>
        <v>45378</v>
      </c>
      <c r="B1312" s="197">
        <f>Données!B1313/Données!B1312-1</f>
        <v>4.9449730525183977E-3</v>
      </c>
      <c r="C1312" s="197">
        <f>Données!C1313/Données!C1312-1</f>
        <v>4.7124129270192938E-3</v>
      </c>
      <c r="D1312" s="197">
        <f>Données!D1313/Données!D1312-1</f>
        <v>4.7585229111128946E-3</v>
      </c>
      <c r="E1312" s="197">
        <f>Données!E1313/Données!E1312-1</f>
        <v>4.860276106219974E-3</v>
      </c>
      <c r="F1312" s="197">
        <f>Données!F1313/Données!F1312-1</f>
        <v>4.8602756809825731E-3</v>
      </c>
      <c r="H1312" s="197">
        <f t="shared" si="60"/>
        <v>8.4696946298423725E-5</v>
      </c>
      <c r="I1312" s="197">
        <f t="shared" si="61"/>
        <v>-1.478627539632793E-4</v>
      </c>
      <c r="J1312" s="197">
        <f t="shared" si="62"/>
        <v>-1.0175276986967852E-4</v>
      </c>
    </row>
    <row r="1313" spans="1:10" x14ac:dyDescent="0.2">
      <c r="A1313" s="212">
        <f>Données!A1314</f>
        <v>45379</v>
      </c>
      <c r="B1313" s="197">
        <f>Données!B1314/Données!B1313-1</f>
        <v>1.6833602931962677E-3</v>
      </c>
      <c r="C1313" s="197">
        <f>Données!C1314/Données!C1313-1</f>
        <v>1.998119720756808E-3</v>
      </c>
      <c r="D1313" s="197">
        <f>Données!D1314/Données!D1313-1</f>
        <v>1.9357000081390296E-3</v>
      </c>
      <c r="E1313" s="197">
        <f>Données!E1314/Données!E1313-1</f>
        <v>2.1099534542556864E-3</v>
      </c>
      <c r="F1313" s="197">
        <f>Données!F1314/Données!F1313-1</f>
        <v>2.1099544078018173E-3</v>
      </c>
      <c r="H1313" s="197">
        <f t="shared" si="60"/>
        <v>-4.2659316105941869E-4</v>
      </c>
      <c r="I1313" s="197">
        <f t="shared" si="61"/>
        <v>-1.1183468704500932E-4</v>
      </c>
      <c r="J1313" s="197">
        <f t="shared" si="62"/>
        <v>-1.7425439966278766E-4</v>
      </c>
    </row>
    <row r="1314" spans="1:10" x14ac:dyDescent="0.2">
      <c r="A1314" s="212">
        <f>Données!A1315</f>
        <v>45383</v>
      </c>
      <c r="B1314" s="197">
        <f>Données!B1315/Données!B1314-1</f>
        <v>-5.271775590261929E-3</v>
      </c>
      <c r="C1314" s="197">
        <f>Données!C1315/Données!C1314-1</f>
        <v>-5.465183094425452E-3</v>
      </c>
      <c r="D1314" s="197">
        <f>Données!D1315/Données!D1314-1</f>
        <v>-5.426838268259071E-3</v>
      </c>
      <c r="E1314" s="197">
        <f>Données!E1315/Données!E1314-1</f>
        <v>-6.7308713096535522E-3</v>
      </c>
      <c r="F1314" s="197">
        <f>Données!F1315/Données!F1314-1</f>
        <v>-6.7308720312639903E-3</v>
      </c>
      <c r="H1314" s="197">
        <f t="shared" si="60"/>
        <v>1.4590957193916232E-3</v>
      </c>
      <c r="I1314" s="197">
        <f t="shared" si="61"/>
        <v>1.2656889368385382E-3</v>
      </c>
      <c r="J1314" s="197">
        <f t="shared" si="62"/>
        <v>1.3040337630049192E-3</v>
      </c>
    </row>
    <row r="1315" spans="1:10" x14ac:dyDescent="0.2">
      <c r="A1315" s="212">
        <f>Données!A1316</f>
        <v>45384</v>
      </c>
      <c r="B1315" s="197">
        <f>Données!B1316/Données!B1315-1</f>
        <v>-2.3646790070173118E-3</v>
      </c>
      <c r="C1315" s="197">
        <f>Données!C1316/Données!C1315-1</f>
        <v>-2.4785525967089272E-3</v>
      </c>
      <c r="D1315" s="197">
        <f>Données!D1316/Données!D1315-1</f>
        <v>-2.4559721152918046E-3</v>
      </c>
      <c r="E1315" s="197">
        <f>Données!E1316/Données!E1315-1</f>
        <v>-1.7113321213344523E-3</v>
      </c>
      <c r="F1315" s="197">
        <f>Données!F1316/Données!F1315-1</f>
        <v>-1.7113318137548239E-3</v>
      </c>
      <c r="H1315" s="197">
        <f t="shared" si="60"/>
        <v>-6.5334688568285948E-4</v>
      </c>
      <c r="I1315" s="197">
        <f t="shared" si="61"/>
        <v>-7.6722078295410334E-4</v>
      </c>
      <c r="J1315" s="197">
        <f t="shared" si="62"/>
        <v>-7.4464030153698069E-4</v>
      </c>
    </row>
    <row r="1316" spans="1:10" x14ac:dyDescent="0.2">
      <c r="A1316" s="212">
        <f>Données!A1317</f>
        <v>45385</v>
      </c>
      <c r="B1316" s="197">
        <f>Données!B1317/Données!B1316-1</f>
        <v>5.0240656948741247E-4</v>
      </c>
      <c r="C1316" s="197">
        <f>Données!C1317/Données!C1316-1</f>
        <v>5.1696753532626261E-4</v>
      </c>
      <c r="D1316" s="197">
        <f>Données!D1317/Données!D1316-1</f>
        <v>5.1407965280891865E-4</v>
      </c>
      <c r="E1316" s="197">
        <f>Données!E1317/Données!E1316-1</f>
        <v>7.2175996861467695E-4</v>
      </c>
      <c r="F1316" s="197">
        <f>Données!F1317/Données!F1316-1</f>
        <v>7.2175979437272275E-4</v>
      </c>
      <c r="H1316" s="197">
        <f t="shared" si="60"/>
        <v>-2.1935339912726448E-4</v>
      </c>
      <c r="I1316" s="197">
        <f t="shared" si="61"/>
        <v>-2.0479225904646015E-4</v>
      </c>
      <c r="J1316" s="197">
        <f t="shared" si="62"/>
        <v>-2.076801415638041E-4</v>
      </c>
    </row>
    <row r="1317" spans="1:10" x14ac:dyDescent="0.2">
      <c r="A1317" s="212">
        <f>Données!A1318</f>
        <v>45386</v>
      </c>
      <c r="B1317" s="197">
        <f>Données!B1318/Données!B1317-1</f>
        <v>-2.2295550405317943E-3</v>
      </c>
      <c r="C1317" s="197">
        <f>Données!C1318/Données!C1317-1</f>
        <v>-1.8361509897938388E-3</v>
      </c>
      <c r="D1317" s="197">
        <f>Données!D1318/Données!D1317-1</f>
        <v>-1.9141661877385419E-3</v>
      </c>
      <c r="E1317" s="197">
        <f>Données!E1318/Données!E1317-1</f>
        <v>-1.2827157689083712E-3</v>
      </c>
      <c r="F1317" s="197">
        <f>Données!F1318/Données!F1317-1</f>
        <v>-1.2827155179472305E-3</v>
      </c>
      <c r="H1317" s="197">
        <f t="shared" si="60"/>
        <v>-9.4683927162342307E-4</v>
      </c>
      <c r="I1317" s="197">
        <f t="shared" si="61"/>
        <v>-5.5343547184660835E-4</v>
      </c>
      <c r="J1317" s="197">
        <f t="shared" si="62"/>
        <v>-6.3145066979131137E-4</v>
      </c>
    </row>
    <row r="1318" spans="1:10" x14ac:dyDescent="0.2">
      <c r="A1318" s="212">
        <f>Données!A1319</f>
        <v>45387</v>
      </c>
      <c r="B1318" s="197">
        <f>Données!B1319/Données!B1318-1</f>
        <v>3.6034771195772031E-3</v>
      </c>
      <c r="C1318" s="197">
        <f>Données!C1319/Données!C1318-1</f>
        <v>3.3168984918401367E-3</v>
      </c>
      <c r="D1318" s="197">
        <f>Données!D1319/Données!D1318-1</f>
        <v>3.3737117280314699E-3</v>
      </c>
      <c r="E1318" s="197">
        <f>Données!E1319/Données!E1318-1</f>
        <v>2.3992701998245547E-3</v>
      </c>
      <c r="F1318" s="197">
        <f>Données!F1319/Données!F1318-1</f>
        <v>2.3992706127708985E-3</v>
      </c>
      <c r="H1318" s="197">
        <f t="shared" si="60"/>
        <v>1.2042069197526484E-3</v>
      </c>
      <c r="I1318" s="197">
        <f t="shared" si="61"/>
        <v>9.1762787906923826E-4</v>
      </c>
      <c r="J1318" s="197">
        <f t="shared" si="62"/>
        <v>9.7444111526057142E-4</v>
      </c>
    </row>
    <row r="1319" spans="1:10" x14ac:dyDescent="0.2">
      <c r="A1319" s="212">
        <f>Données!A1320</f>
        <v>45390</v>
      </c>
      <c r="B1319" s="197">
        <f>Données!B1320/Données!B1319-1</f>
        <v>-1.6217607924584598E-4</v>
      </c>
      <c r="C1319" s="197">
        <f>Données!C1320/Données!C1319-1</f>
        <v>-1.0203038613576521E-4</v>
      </c>
      <c r="D1319" s="197">
        <f>Données!D1320/Données!D1319-1</f>
        <v>-1.1395705336547657E-4</v>
      </c>
      <c r="E1319" s="197">
        <f>Données!E1320/Données!E1319-1</f>
        <v>-2.3097843687214237E-4</v>
      </c>
      <c r="F1319" s="197">
        <f>Données!F1320/Données!F1319-1</f>
        <v>-2.3097895614299091E-4</v>
      </c>
      <c r="H1319" s="197">
        <f t="shared" si="60"/>
        <v>6.8802357626296384E-5</v>
      </c>
      <c r="I1319" s="197">
        <f t="shared" si="61"/>
        <v>1.289485700072257E-4</v>
      </c>
      <c r="J1319" s="197">
        <f t="shared" si="62"/>
        <v>1.1702190277751434E-4</v>
      </c>
    </row>
    <row r="1320" spans="1:10" x14ac:dyDescent="0.2">
      <c r="A1320" s="212">
        <f>Données!A1321</f>
        <v>45391</v>
      </c>
      <c r="B1320" s="197">
        <f>Données!B1321/Données!B1320-1</f>
        <v>3.0348384298908293E-3</v>
      </c>
      <c r="C1320" s="197">
        <f>Données!C1321/Données!C1320-1</f>
        <v>3.1900998202563091E-3</v>
      </c>
      <c r="D1320" s="197">
        <f>Données!D1321/Données!D1320-1</f>
        <v>3.1593147346133943E-3</v>
      </c>
      <c r="E1320" s="197">
        <f>Données!E1321/Données!E1320-1</f>
        <v>3.459619166356509E-3</v>
      </c>
      <c r="F1320" s="197">
        <f>Données!F1321/Données!F1320-1</f>
        <v>3.4596198195755434E-3</v>
      </c>
      <c r="H1320" s="197">
        <f t="shared" si="60"/>
        <v>-4.2478073646567971E-4</v>
      </c>
      <c r="I1320" s="197">
        <f t="shared" si="61"/>
        <v>-2.6951999931923432E-4</v>
      </c>
      <c r="J1320" s="197">
        <f t="shared" si="62"/>
        <v>-3.0030508496214914E-4</v>
      </c>
    </row>
    <row r="1321" spans="1:10" x14ac:dyDescent="0.2">
      <c r="A1321" s="212">
        <f>Données!A1322</f>
        <v>45392</v>
      </c>
      <c r="B1321" s="197">
        <f>Données!B1322/Données!B1321-1</f>
        <v>-6.7779667753476991E-3</v>
      </c>
      <c r="C1321" s="197">
        <f>Données!C1322/Données!C1321-1</f>
        <v>-6.7846418888971582E-3</v>
      </c>
      <c r="D1321" s="197">
        <f>Données!D1322/Données!D1321-1</f>
        <v>-6.7833187799776207E-3</v>
      </c>
      <c r="E1321" s="197">
        <f>Données!E1322/Données!E1321-1</f>
        <v>-7.7772634171063837E-3</v>
      </c>
      <c r="F1321" s="197">
        <f>Données!F1322/Données!F1321-1</f>
        <v>-7.7772640854677499E-3</v>
      </c>
      <c r="H1321" s="197">
        <f t="shared" si="60"/>
        <v>9.992966417586846E-4</v>
      </c>
      <c r="I1321" s="197">
        <f t="shared" si="61"/>
        <v>9.926221965705917E-4</v>
      </c>
      <c r="J1321" s="197">
        <f t="shared" si="62"/>
        <v>9.9394530549012927E-4</v>
      </c>
    </row>
    <row r="1322" spans="1:10" x14ac:dyDescent="0.2">
      <c r="A1322" s="212">
        <f>Données!A1323</f>
        <v>45393</v>
      </c>
      <c r="B1322" s="197">
        <f>Données!B1323/Données!B1322-1</f>
        <v>9.4912565346971789E-4</v>
      </c>
      <c r="C1322" s="197">
        <f>Données!C1323/Données!C1322-1</f>
        <v>4.8855151770976768E-4</v>
      </c>
      <c r="D1322" s="197">
        <f>Données!D1323/Données!D1322-1</f>
        <v>5.7986426286871229E-4</v>
      </c>
      <c r="E1322" s="197">
        <f>Données!E1323/Données!E1322-1</f>
        <v>3.1411579801376988E-4</v>
      </c>
      <c r="F1322" s="197">
        <f>Données!F1323/Données!F1322-1</f>
        <v>3.1411578744666713E-4</v>
      </c>
      <c r="H1322" s="197">
        <f t="shared" si="60"/>
        <v>6.3500985545594801E-4</v>
      </c>
      <c r="I1322" s="197">
        <f t="shared" si="61"/>
        <v>1.7443573026310055E-4</v>
      </c>
      <c r="J1322" s="197">
        <f t="shared" si="62"/>
        <v>2.6574847542204516E-4</v>
      </c>
    </row>
    <row r="1323" spans="1:10" x14ac:dyDescent="0.2">
      <c r="A1323" s="212">
        <f>Données!A1324</f>
        <v>45394</v>
      </c>
      <c r="B1323" s="197">
        <f>Données!B1324/Données!B1323-1</f>
        <v>-1.9708303070108402E-3</v>
      </c>
      <c r="C1323" s="197">
        <f>Données!C1324/Données!C1323-1</f>
        <v>-1.9530876597614322E-3</v>
      </c>
      <c r="D1323" s="197">
        <f>Données!D1324/Données!D1323-1</f>
        <v>-1.9566066208241972E-3</v>
      </c>
      <c r="E1323" s="197">
        <f>Données!E1324/Données!E1323-1</f>
        <v>-8.2581496078582006E-4</v>
      </c>
      <c r="F1323" s="197">
        <f>Données!F1324/Données!F1323-1</f>
        <v>-8.258149213261623E-4</v>
      </c>
      <c r="H1323" s="197">
        <f t="shared" si="60"/>
        <v>-1.1450153462250201E-3</v>
      </c>
      <c r="I1323" s="197">
        <f t="shared" si="61"/>
        <v>-1.1272727384352699E-3</v>
      </c>
      <c r="J1323" s="197">
        <f t="shared" si="62"/>
        <v>-1.1307916994980349E-3</v>
      </c>
    </row>
    <row r="1324" spans="1:10" x14ac:dyDescent="0.2">
      <c r="A1324" s="212">
        <f>Données!A1325</f>
        <v>45397</v>
      </c>
      <c r="B1324" s="197">
        <f>Données!B1325/Données!B1324-1</f>
        <v>-6.2572249602964591E-3</v>
      </c>
      <c r="C1324" s="197">
        <f>Données!C1325/Données!C1324-1</f>
        <v>-7.0190988064848803E-3</v>
      </c>
      <c r="D1324" s="197">
        <f>Données!D1325/Données!D1324-1</f>
        <v>-6.8679976409775634E-3</v>
      </c>
      <c r="E1324" s="197">
        <f>Données!E1325/Données!E1324-1</f>
        <v>-6.661284877474194E-3</v>
      </c>
      <c r="F1324" s="197">
        <f>Données!F1325/Données!F1324-1</f>
        <v>-6.6612849282211561E-3</v>
      </c>
      <c r="H1324" s="197">
        <f t="shared" si="60"/>
        <v>4.0405991717773482E-4</v>
      </c>
      <c r="I1324" s="197">
        <f t="shared" si="61"/>
        <v>-3.5781387826372413E-4</v>
      </c>
      <c r="J1324" s="197">
        <f t="shared" si="62"/>
        <v>-2.0671271275640724E-4</v>
      </c>
    </row>
    <row r="1325" spans="1:10" x14ac:dyDescent="0.2">
      <c r="A1325" s="212">
        <f>Données!A1326</f>
        <v>45398</v>
      </c>
      <c r="B1325" s="197">
        <f>Données!B1326/Données!B1325-1</f>
        <v>-2.1780582207219235E-3</v>
      </c>
      <c r="C1325" s="197">
        <f>Données!C1326/Données!C1325-1</f>
        <v>-2.4721724132075185E-3</v>
      </c>
      <c r="D1325" s="197">
        <f>Données!D1326/Données!D1325-1</f>
        <v>-2.4138052438948954E-3</v>
      </c>
      <c r="E1325" s="197">
        <f>Données!E1326/Données!E1325-1</f>
        <v>-2.2821304035746115E-3</v>
      </c>
      <c r="F1325" s="197">
        <f>Données!F1326/Données!F1325-1</f>
        <v>-2.2821301003344008E-3</v>
      </c>
      <c r="H1325" s="197">
        <f t="shared" si="60"/>
        <v>1.0407218285268804E-4</v>
      </c>
      <c r="I1325" s="197">
        <f t="shared" si="61"/>
        <v>-1.9004231287311768E-4</v>
      </c>
      <c r="J1325" s="197">
        <f t="shared" si="62"/>
        <v>-1.3167514356049459E-4</v>
      </c>
    </row>
    <row r="1326" spans="1:10" x14ac:dyDescent="0.2">
      <c r="A1326" s="212">
        <f>Données!A1327</f>
        <v>45399</v>
      </c>
      <c r="B1326" s="197">
        <f>Données!B1327/Données!B1326-1</f>
        <v>-6.7899659192394157E-4</v>
      </c>
      <c r="C1326" s="197">
        <f>Données!C1327/Données!C1326-1</f>
        <v>-5.4993848631690323E-4</v>
      </c>
      <c r="D1326" s="197">
        <f>Données!D1327/Données!D1326-1</f>
        <v>-5.7555673251863393E-4</v>
      </c>
      <c r="E1326" s="197">
        <f>Données!E1327/Données!E1326-1</f>
        <v>1.2247821781663504E-5</v>
      </c>
      <c r="F1326" s="197">
        <f>Données!F1327/Données!F1326-1</f>
        <v>1.2247290249289833E-5</v>
      </c>
      <c r="H1326" s="197">
        <f t="shared" si="60"/>
        <v>-6.9124441370560508E-4</v>
      </c>
      <c r="I1326" s="197">
        <f t="shared" si="61"/>
        <v>-5.6218577656619306E-4</v>
      </c>
      <c r="J1326" s="197">
        <f t="shared" si="62"/>
        <v>-5.8780402276792376E-4</v>
      </c>
    </row>
    <row r="1327" spans="1:10" x14ac:dyDescent="0.2">
      <c r="A1327" s="212">
        <f>Données!A1328</f>
        <v>45400</v>
      </c>
      <c r="B1327" s="197">
        <f>Données!B1328/Données!B1327-1</f>
        <v>-1.6018549894183387E-3</v>
      </c>
      <c r="C1327" s="197">
        <f>Données!C1328/Données!C1327-1</f>
        <v>-1.6566749360349409E-3</v>
      </c>
      <c r="D1327" s="197">
        <f>Données!D1328/Données!D1327-1</f>
        <v>-1.6457935600758811E-3</v>
      </c>
      <c r="E1327" s="197">
        <f>Données!E1328/Données!E1327-1</f>
        <v>-1.7669280099443796E-3</v>
      </c>
      <c r="F1327" s="197">
        <f>Données!F1328/Données!F1327-1</f>
        <v>-1.7669269940020493E-3</v>
      </c>
      <c r="H1327" s="197">
        <f t="shared" si="60"/>
        <v>1.6507302052604089E-4</v>
      </c>
      <c r="I1327" s="197">
        <f t="shared" si="61"/>
        <v>1.1025205796710846E-4</v>
      </c>
      <c r="J1327" s="197">
        <f t="shared" si="62"/>
        <v>1.2113343392616827E-4</v>
      </c>
    </row>
    <row r="1328" spans="1:10" x14ac:dyDescent="0.2">
      <c r="A1328" s="212">
        <f>Données!A1329</f>
        <v>45401</v>
      </c>
      <c r="B1328" s="197">
        <f>Données!B1329/Données!B1328-1</f>
        <v>-6.9634986299715873E-4</v>
      </c>
      <c r="C1328" s="197">
        <f>Données!C1329/Données!C1328-1</f>
        <v>-5.4522788665101185E-4</v>
      </c>
      <c r="D1328" s="197">
        <f>Données!D1329/Données!D1328-1</f>
        <v>-5.7522393907061264E-4</v>
      </c>
      <c r="E1328" s="197">
        <f>Données!E1329/Données!E1328-1</f>
        <v>2.1281797196959218E-5</v>
      </c>
      <c r="F1328" s="197">
        <f>Données!F1329/Données!F1328-1</f>
        <v>2.1280988846905657E-5</v>
      </c>
      <c r="H1328" s="197">
        <f t="shared" si="60"/>
        <v>-7.1763166019411795E-4</v>
      </c>
      <c r="I1328" s="197">
        <f t="shared" si="61"/>
        <v>-5.6650887549791751E-4</v>
      </c>
      <c r="J1328" s="197">
        <f t="shared" si="62"/>
        <v>-5.965049279175183E-4</v>
      </c>
    </row>
    <row r="1329" spans="1:10" x14ac:dyDescent="0.2">
      <c r="A1329" s="212">
        <f>Données!A1330</f>
        <v>45404</v>
      </c>
      <c r="B1329" s="197">
        <f>Données!B1330/Données!B1329-1</f>
        <v>2.2105660350630885E-3</v>
      </c>
      <c r="C1329" s="197">
        <f>Données!C1330/Données!C1329-1</f>
        <v>2.0940984833563991E-3</v>
      </c>
      <c r="D1329" s="197">
        <f>Données!D1330/Données!D1329-1</f>
        <v>2.1172126366739707E-3</v>
      </c>
      <c r="E1329" s="197">
        <f>Données!E1330/Données!E1329-1</f>
        <v>1.7480962950446877E-3</v>
      </c>
      <c r="F1329" s="197">
        <f>Données!F1330/Données!F1329-1</f>
        <v>1.7480960003213308E-3</v>
      </c>
      <c r="H1329" s="197">
        <f t="shared" si="60"/>
        <v>4.624697400184008E-4</v>
      </c>
      <c r="I1329" s="197">
        <f t="shared" si="61"/>
        <v>3.4600248303506831E-4</v>
      </c>
      <c r="J1329" s="197">
        <f t="shared" si="62"/>
        <v>3.6911663635263992E-4</v>
      </c>
    </row>
    <row r="1330" spans="1:10" x14ac:dyDescent="0.2">
      <c r="A1330" s="212">
        <f>Données!A1331</f>
        <v>45405</v>
      </c>
      <c r="B1330" s="197">
        <f>Données!B1331/Données!B1330-1</f>
        <v>2.7788345644186307E-3</v>
      </c>
      <c r="C1330" s="197">
        <f>Données!C1331/Données!C1330-1</f>
        <v>2.9221157533017017E-3</v>
      </c>
      <c r="D1330" s="197">
        <f>Données!D1331/Données!D1330-1</f>
        <v>2.8936774062888748E-3</v>
      </c>
      <c r="E1330" s="197">
        <f>Données!E1331/Données!E1330-1</f>
        <v>2.2795519497413874E-3</v>
      </c>
      <c r="F1330" s="197">
        <f>Données!F1331/Données!F1330-1</f>
        <v>2.2795525817238538E-3</v>
      </c>
      <c r="H1330" s="197">
        <f t="shared" si="60"/>
        <v>4.9928261467724333E-4</v>
      </c>
      <c r="I1330" s="197">
        <f t="shared" si="61"/>
        <v>6.4256317157784792E-4</v>
      </c>
      <c r="J1330" s="197">
        <f t="shared" si="62"/>
        <v>6.1412482456502104E-4</v>
      </c>
    </row>
    <row r="1331" spans="1:10" x14ac:dyDescent="0.2">
      <c r="A1331" s="212">
        <f>Données!A1332</f>
        <v>45406</v>
      </c>
      <c r="B1331" s="197">
        <f>Données!B1332/Données!B1331-1</f>
        <v>-1.9924301212169704E-3</v>
      </c>
      <c r="C1331" s="197">
        <f>Données!C1332/Données!C1331-1</f>
        <v>-1.9656177878064618E-3</v>
      </c>
      <c r="D1331" s="197">
        <f>Données!D1332/Données!D1331-1</f>
        <v>-1.9709386883487445E-3</v>
      </c>
      <c r="E1331" s="197">
        <f>Données!E1332/Données!E1331-1</f>
        <v>-2.5044244757517209E-3</v>
      </c>
      <c r="F1331" s="197">
        <f>Données!F1332/Données!F1331-1</f>
        <v>-2.5044251106492998E-3</v>
      </c>
      <c r="H1331" s="197">
        <f t="shared" si="60"/>
        <v>5.1199435453475051E-4</v>
      </c>
      <c r="I1331" s="197">
        <f t="shared" si="61"/>
        <v>5.3880732284283805E-4</v>
      </c>
      <c r="J1331" s="197">
        <f t="shared" si="62"/>
        <v>5.3348642230055532E-4</v>
      </c>
    </row>
    <row r="1332" spans="1:10" x14ac:dyDescent="0.2">
      <c r="A1332" s="212">
        <f>Données!A1333</f>
        <v>45407</v>
      </c>
      <c r="B1332" s="197">
        <f>Données!B1333/Données!B1332-1</f>
        <v>-3.9598013114667818E-3</v>
      </c>
      <c r="C1332" s="197">
        <f>Données!C1333/Données!C1332-1</f>
        <v>-3.9248166544560981E-3</v>
      </c>
      <c r="D1332" s="197">
        <f>Données!D1333/Données!D1332-1</f>
        <v>-3.9317592632946985E-3</v>
      </c>
      <c r="E1332" s="197">
        <f>Données!E1333/Données!E1332-1</f>
        <v>-4.019761922475551E-3</v>
      </c>
      <c r="F1332" s="197">
        <f>Données!F1333/Données!F1332-1</f>
        <v>-4.0197618660529066E-3</v>
      </c>
      <c r="H1332" s="197">
        <f t="shared" si="60"/>
        <v>5.9960611008769149E-5</v>
      </c>
      <c r="I1332" s="197">
        <f t="shared" si="61"/>
        <v>9.4945211596808576E-5</v>
      </c>
      <c r="J1332" s="197">
        <f t="shared" si="62"/>
        <v>8.8002602758208148E-5</v>
      </c>
    </row>
    <row r="1333" spans="1:10" x14ac:dyDescent="0.2">
      <c r="A1333" s="212">
        <f>Données!A1334</f>
        <v>45408</v>
      </c>
      <c r="B1333" s="197">
        <f>Données!B1334/Données!B1333-1</f>
        <v>4.8805486814105237E-3</v>
      </c>
      <c r="C1333" s="197">
        <f>Données!C1334/Données!C1333-1</f>
        <v>5.091771770451059E-3</v>
      </c>
      <c r="D1333" s="197">
        <f>Données!D1334/Données!D1333-1</f>
        <v>5.0498548441091362E-3</v>
      </c>
      <c r="E1333" s="197">
        <f>Données!E1334/Données!E1333-1</f>
        <v>4.7617112102982251E-3</v>
      </c>
      <c r="F1333" s="197">
        <f>Données!F1334/Données!F1333-1</f>
        <v>4.7617113596643001E-3</v>
      </c>
      <c r="H1333" s="197">
        <f t="shared" si="60"/>
        <v>1.1883747111229859E-4</v>
      </c>
      <c r="I1333" s="197">
        <f t="shared" si="61"/>
        <v>3.3006041078675885E-4</v>
      </c>
      <c r="J1333" s="197">
        <f t="shared" si="62"/>
        <v>2.8814348444483606E-4</v>
      </c>
    </row>
    <row r="1334" spans="1:10" x14ac:dyDescent="0.2">
      <c r="A1334" s="212">
        <f>Données!A1335</f>
        <v>45411</v>
      </c>
      <c r="B1334" s="197">
        <f>Données!B1335/Données!B1334-1</f>
        <v>3.7595779773718085E-3</v>
      </c>
      <c r="C1334" s="197">
        <f>Données!C1335/Données!C1334-1</f>
        <v>4.2767151262315117E-3</v>
      </c>
      <c r="D1334" s="197">
        <f>Données!D1335/Données!D1334-1</f>
        <v>4.1741084681616858E-3</v>
      </c>
      <c r="E1334" s="197">
        <f>Données!E1335/Données!E1334-1</f>
        <v>4.2132218674031385E-3</v>
      </c>
      <c r="F1334" s="197">
        <f>Données!F1335/Données!F1334-1</f>
        <v>4.2132227957074608E-3</v>
      </c>
      <c r="H1334" s="197">
        <f t="shared" si="60"/>
        <v>-4.5364389003132999E-4</v>
      </c>
      <c r="I1334" s="197">
        <f t="shared" si="61"/>
        <v>6.3492330524050899E-5</v>
      </c>
      <c r="J1334" s="197">
        <f t="shared" si="62"/>
        <v>-3.9114327545775041E-5</v>
      </c>
    </row>
    <row r="1335" spans="1:10" x14ac:dyDescent="0.2">
      <c r="A1335" s="212">
        <f>Données!A1336</f>
        <v>45412</v>
      </c>
      <c r="B1335" s="197">
        <f>Données!B1336/Données!B1335-1</f>
        <v>-4.0712928505239887E-3</v>
      </c>
      <c r="C1335" s="197">
        <f>Données!C1336/Données!C1335-1</f>
        <v>-4.8538944303604392E-3</v>
      </c>
      <c r="D1335" s="197">
        <f>Données!D1336/Données!D1335-1</f>
        <v>-4.6986800537176521E-3</v>
      </c>
      <c r="E1335" s="197">
        <f>Données!E1336/Données!E1335-1</f>
        <v>-4.0561376712363595E-3</v>
      </c>
      <c r="F1335" s="197">
        <f>Données!F1336/Données!F1335-1</f>
        <v>-4.0561384742371365E-3</v>
      </c>
      <c r="H1335" s="197">
        <f t="shared" si="60"/>
        <v>-1.5155179287629217E-5</v>
      </c>
      <c r="I1335" s="197">
        <f t="shared" si="61"/>
        <v>-7.9775595612330275E-4</v>
      </c>
      <c r="J1335" s="197">
        <f t="shared" si="62"/>
        <v>-6.425415794805156E-4</v>
      </c>
    </row>
    <row r="1336" spans="1:10" x14ac:dyDescent="0.2">
      <c r="A1336" s="212">
        <f>Données!A1337</f>
        <v>45413</v>
      </c>
      <c r="B1336" s="197">
        <f>Données!B1337/Données!B1336-1</f>
        <v>3.3231784739773396E-4</v>
      </c>
      <c r="C1336" s="197">
        <f>Données!C1337/Données!C1336-1</f>
        <v>8.0753530072552593E-4</v>
      </c>
      <c r="D1336" s="197">
        <f>Données!D1337/Données!D1336-1</f>
        <v>7.1322499605108725E-4</v>
      </c>
      <c r="E1336" s="197">
        <f>Données!E1337/Données!E1336-1</f>
        <v>7.4258593528830907E-4</v>
      </c>
      <c r="F1336" s="197">
        <f>Données!F1337/Données!F1336-1</f>
        <v>7.4258618758271666E-4</v>
      </c>
      <c r="H1336" s="197">
        <f t="shared" si="60"/>
        <v>-4.1026808789057512E-4</v>
      </c>
      <c r="I1336" s="197">
        <f t="shared" si="61"/>
        <v>6.4949113142809267E-5</v>
      </c>
      <c r="J1336" s="197">
        <f t="shared" si="62"/>
        <v>-2.9361191531629416E-5</v>
      </c>
    </row>
    <row r="1337" spans="1:10" x14ac:dyDescent="0.2">
      <c r="A1337" s="212">
        <f>Données!A1338</f>
        <v>45414</v>
      </c>
      <c r="B1337" s="197">
        <f>Données!B1338/Données!B1337-1</f>
        <v>4.7577828631109043E-3</v>
      </c>
      <c r="C1337" s="197">
        <f>Données!C1338/Données!C1337-1</f>
        <v>4.7573989954317053E-3</v>
      </c>
      <c r="D1337" s="197">
        <f>Données!D1338/Données!D1337-1</f>
        <v>4.7574752140286947E-3</v>
      </c>
      <c r="E1337" s="197">
        <f>Données!E1338/Données!E1337-1</f>
        <v>5.0143498897663452E-3</v>
      </c>
      <c r="F1337" s="197">
        <f>Données!F1338/Données!F1337-1</f>
        <v>5.0143494918646336E-3</v>
      </c>
      <c r="H1337" s="197">
        <f t="shared" si="60"/>
        <v>-2.5656702665544096E-4</v>
      </c>
      <c r="I1337" s="197">
        <f t="shared" si="61"/>
        <v>-2.5695049643292833E-4</v>
      </c>
      <c r="J1337" s="197">
        <f t="shared" si="62"/>
        <v>-2.5687427783593897E-4</v>
      </c>
    </row>
    <row r="1338" spans="1:10" x14ac:dyDescent="0.2">
      <c r="A1338" s="212">
        <f>Données!A1339</f>
        <v>45415</v>
      </c>
      <c r="B1338" s="197">
        <f>Données!B1339/Données!B1338-1</f>
        <v>6.2762509030247493E-3</v>
      </c>
      <c r="C1338" s="197">
        <f>Données!C1339/Données!C1338-1</f>
        <v>6.8188727620399625E-3</v>
      </c>
      <c r="D1338" s="197">
        <f>Données!D1339/Données!D1338-1</f>
        <v>6.7112271406331026E-3</v>
      </c>
      <c r="E1338" s="197">
        <f>Données!E1339/Données!E1338-1</f>
        <v>6.1586625376564008E-3</v>
      </c>
      <c r="F1338" s="197">
        <f>Données!F1339/Données!F1338-1</f>
        <v>6.158662832665307E-3</v>
      </c>
      <c r="H1338" s="197">
        <f t="shared" si="60"/>
        <v>1.1758836536834849E-4</v>
      </c>
      <c r="I1338" s="197">
        <f t="shared" si="61"/>
        <v>6.602099293746555E-4</v>
      </c>
      <c r="J1338" s="197">
        <f t="shared" si="62"/>
        <v>5.5256430796779554E-4</v>
      </c>
    </row>
    <row r="1339" spans="1:10" x14ac:dyDescent="0.2">
      <c r="A1339" s="212">
        <f>Données!A1340</f>
        <v>45418</v>
      </c>
      <c r="B1339" s="197">
        <f>Données!B1340/Données!B1339-1</f>
        <v>6.2504001985714819E-3</v>
      </c>
      <c r="C1339" s="197">
        <f>Données!C1340/Données!C1339-1</f>
        <v>6.3753951910583417E-3</v>
      </c>
      <c r="D1339" s="197">
        <f>Données!D1340/Données!D1339-1</f>
        <v>6.350608507844413E-3</v>
      </c>
      <c r="E1339" s="197">
        <f>Données!E1340/Données!E1339-1</f>
        <v>6.6289273029112028E-3</v>
      </c>
      <c r="F1339" s="197">
        <f>Données!F1340/Données!F1339-1</f>
        <v>6.6289277515163558E-3</v>
      </c>
      <c r="H1339" s="197">
        <f t="shared" si="60"/>
        <v>-3.7852710433972092E-4</v>
      </c>
      <c r="I1339" s="197">
        <f t="shared" si="61"/>
        <v>-2.5353256045801409E-4</v>
      </c>
      <c r="J1339" s="197">
        <f t="shared" si="62"/>
        <v>-2.7831924367194283E-4</v>
      </c>
    </row>
    <row r="1340" spans="1:10" x14ac:dyDescent="0.2">
      <c r="A1340" s="212">
        <f>Données!A1341</f>
        <v>45419</v>
      </c>
      <c r="B1340" s="197">
        <f>Données!B1341/Données!B1340-1</f>
        <v>2.656051138092419E-3</v>
      </c>
      <c r="C1340" s="197">
        <f>Données!C1341/Données!C1340-1</f>
        <v>3.093979121613355E-3</v>
      </c>
      <c r="D1340" s="197">
        <f>Données!D1341/Données!D1340-1</f>
        <v>3.0071487176122069E-3</v>
      </c>
      <c r="E1340" s="197">
        <f>Données!E1341/Données!E1340-1</f>
        <v>2.5964102969326941E-3</v>
      </c>
      <c r="F1340" s="197">
        <f>Données!F1341/Données!F1340-1</f>
        <v>2.5964096869015574E-3</v>
      </c>
      <c r="H1340" s="197">
        <f t="shared" si="60"/>
        <v>5.96408411597249E-5</v>
      </c>
      <c r="I1340" s="197">
        <f t="shared" si="61"/>
        <v>4.975694347117976E-4</v>
      </c>
      <c r="J1340" s="197">
        <f t="shared" si="62"/>
        <v>4.1073903071064954E-4</v>
      </c>
    </row>
    <row r="1341" spans="1:10" x14ac:dyDescent="0.2">
      <c r="A1341" s="212">
        <f>Données!A1342</f>
        <v>45420</v>
      </c>
      <c r="B1341" s="197">
        <f>Données!B1342/Données!B1341-1</f>
        <v>-1.9778639812454424E-3</v>
      </c>
      <c r="C1341" s="197">
        <f>Données!C1342/Données!C1341-1</f>
        <v>-2.2519526330986306E-3</v>
      </c>
      <c r="D1341" s="197">
        <f>Données!D1342/Données!D1341-1</f>
        <v>-2.197626875592551E-3</v>
      </c>
      <c r="E1341" s="197">
        <f>Données!E1342/Données!E1341-1</f>
        <v>-2.5078324765526183E-3</v>
      </c>
      <c r="F1341" s="197">
        <f>Données!F1342/Données!F1341-1</f>
        <v>-2.5078323466254382E-3</v>
      </c>
      <c r="H1341" s="197">
        <f t="shared" si="60"/>
        <v>5.2996849530717594E-4</v>
      </c>
      <c r="I1341" s="197">
        <f t="shared" si="61"/>
        <v>2.5587971352680761E-4</v>
      </c>
      <c r="J1341" s="197">
        <f t="shared" si="62"/>
        <v>3.102054710328872E-4</v>
      </c>
    </row>
    <row r="1342" spans="1:10" x14ac:dyDescent="0.2">
      <c r="A1342" s="212">
        <f>Données!A1343</f>
        <v>45421</v>
      </c>
      <c r="B1342" s="197">
        <f>Données!B1343/Données!B1342-1</f>
        <v>1.5259031372205634E-3</v>
      </c>
      <c r="C1342" s="197">
        <f>Données!C1343/Données!C1342-1</f>
        <v>7.8862099321592716E-3</v>
      </c>
      <c r="D1342" s="197">
        <f>Données!D1343/Données!D1342-1</f>
        <v>6.6252786553608889E-3</v>
      </c>
      <c r="E1342" s="197">
        <f>Données!E1343/Données!E1342-1</f>
        <v>1.5789749103427564E-3</v>
      </c>
      <c r="F1342" s="197">
        <f>Données!F1343/Données!F1342-1</f>
        <v>1.5789748339571918E-3</v>
      </c>
      <c r="H1342" s="197">
        <f t="shared" si="60"/>
        <v>-5.3071773122193022E-5</v>
      </c>
      <c r="I1342" s="197">
        <f t="shared" si="61"/>
        <v>6.3072350982020797E-3</v>
      </c>
      <c r="J1342" s="197">
        <f t="shared" si="62"/>
        <v>5.046303821403697E-3</v>
      </c>
    </row>
    <row r="1343" spans="1:10" x14ac:dyDescent="0.2">
      <c r="A1343" s="212">
        <f>Données!A1344</f>
        <v>45422</v>
      </c>
      <c r="B1343" s="197">
        <f>Données!B1344/Données!B1343-1</f>
        <v>-1.6593460149628703E-3</v>
      </c>
      <c r="C1343" s="197">
        <f>Données!C1344/Données!C1343-1</f>
        <v>-1.6800604660139884E-3</v>
      </c>
      <c r="D1343" s="197">
        <f>Données!D1344/Données!D1343-1</f>
        <v>-1.6759754059442189E-3</v>
      </c>
      <c r="E1343" s="197">
        <f>Données!E1344/Données!E1343-1</f>
        <v>-2.126736135004581E-3</v>
      </c>
      <c r="F1343" s="197">
        <f>Données!F1344/Données!F1343-1</f>
        <v>-2.1267360879692054E-3</v>
      </c>
      <c r="H1343" s="197">
        <f t="shared" si="60"/>
        <v>4.6739012004171077E-4</v>
      </c>
      <c r="I1343" s="197">
        <f t="shared" si="61"/>
        <v>4.4667562195521704E-4</v>
      </c>
      <c r="J1343" s="197">
        <f t="shared" si="62"/>
        <v>4.5076068202498654E-4</v>
      </c>
    </row>
    <row r="1344" spans="1:10" x14ac:dyDescent="0.2">
      <c r="A1344" s="212">
        <f>Données!A1345</f>
        <v>45425</v>
      </c>
      <c r="B1344" s="197">
        <f>Données!B1345/Données!B1344-1</f>
        <v>5.2190688342990121E-4</v>
      </c>
      <c r="C1344" s="197">
        <f>Données!C1345/Données!C1344-1</f>
        <v>7.7926966079200355E-4</v>
      </c>
      <c r="D1344" s="197">
        <f>Données!D1345/Données!D1344-1</f>
        <v>7.2850542221702952E-4</v>
      </c>
      <c r="E1344" s="197">
        <f>Données!E1345/Données!E1344-1</f>
        <v>7.2933840652300574E-4</v>
      </c>
      <c r="F1344" s="197">
        <f>Données!F1345/Données!F1344-1</f>
        <v>7.2933773330796647E-4</v>
      </c>
      <c r="H1344" s="197">
        <f t="shared" si="60"/>
        <v>-2.0743152309310453E-4</v>
      </c>
      <c r="I1344" s="197">
        <f t="shared" si="61"/>
        <v>4.9931927484037075E-5</v>
      </c>
      <c r="J1344" s="197">
        <f t="shared" si="62"/>
        <v>-8.3231109093695466E-7</v>
      </c>
    </row>
    <row r="1345" spans="1:10" x14ac:dyDescent="0.2">
      <c r="A1345" s="212">
        <f>Données!A1346</f>
        <v>45426</v>
      </c>
      <c r="B1345" s="197">
        <f>Données!B1346/Données!B1345-1</f>
        <v>1.0556055943855558E-3</v>
      </c>
      <c r="C1345" s="197">
        <f>Données!C1346/Données!C1345-1</f>
        <v>1.3966832324867617E-3</v>
      </c>
      <c r="D1345" s="197">
        <f>Données!D1346/Données!D1345-1</f>
        <v>1.3294196227293664E-3</v>
      </c>
      <c r="E1345" s="197">
        <f>Données!E1346/Données!E1345-1</f>
        <v>1.0138323498702917E-3</v>
      </c>
      <c r="F1345" s="197">
        <f>Données!F1346/Données!F1345-1</f>
        <v>1.0138327923812085E-3</v>
      </c>
      <c r="H1345" s="197">
        <f t="shared" si="60"/>
        <v>4.1773244515264096E-5</v>
      </c>
      <c r="I1345" s="197">
        <f t="shared" si="61"/>
        <v>3.8285044010555325E-4</v>
      </c>
      <c r="J1345" s="197">
        <f t="shared" si="62"/>
        <v>3.1558683034815793E-4</v>
      </c>
    </row>
    <row r="1346" spans="1:10" x14ac:dyDescent="0.2">
      <c r="A1346" s="212">
        <f>Données!A1347</f>
        <v>45427</v>
      </c>
      <c r="B1346" s="197">
        <f>Données!B1347/Données!B1346-1</f>
        <v>5.6831650407267453E-3</v>
      </c>
      <c r="C1346" s="197">
        <f>Données!C1347/Données!C1346-1</f>
        <v>5.8970038327728069E-3</v>
      </c>
      <c r="D1346" s="197">
        <f>Données!D1347/Données!D1346-1</f>
        <v>5.8548445893187306E-3</v>
      </c>
      <c r="E1346" s="197">
        <f>Données!E1347/Données!E1346-1</f>
        <v>5.6962789868097996E-3</v>
      </c>
      <c r="F1346" s="197">
        <f>Données!F1347/Données!F1346-1</f>
        <v>5.6962794222883417E-3</v>
      </c>
      <c r="H1346" s="197">
        <f t="shared" si="60"/>
        <v>-1.3113946083054273E-5</v>
      </c>
      <c r="I1346" s="197">
        <f t="shared" si="61"/>
        <v>2.0072441048446521E-4</v>
      </c>
      <c r="J1346" s="197">
        <f t="shared" si="62"/>
        <v>1.5856516703038892E-4</v>
      </c>
    </row>
    <row r="1347" spans="1:10" x14ac:dyDescent="0.2">
      <c r="A1347" s="212">
        <f>Données!A1348</f>
        <v>45428</v>
      </c>
      <c r="B1347" s="197">
        <f>Données!B1348/Données!B1347-1</f>
        <v>7.3865427005914697E-4</v>
      </c>
      <c r="C1347" s="197">
        <f>Données!C1348/Données!C1347-1</f>
        <v>7.0634996112461934E-4</v>
      </c>
      <c r="D1347" s="197">
        <f>Données!D1348/Données!D1347-1</f>
        <v>7.1271774359171758E-4</v>
      </c>
      <c r="E1347" s="197">
        <f>Données!E1348/Données!E1347-1</f>
        <v>7.8871352982390341E-4</v>
      </c>
      <c r="F1347" s="197">
        <f>Données!F1348/Données!F1347-1</f>
        <v>7.8871301614369393E-4</v>
      </c>
      <c r="H1347" s="197">
        <f t="shared" ref="H1347:H1410" si="63">B1347-E1347</f>
        <v>-5.0059259764756447E-5</v>
      </c>
      <c r="I1347" s="197">
        <f t="shared" ref="I1347:I1410" si="64">C1347-F1347</f>
        <v>-8.2363055019074594E-5</v>
      </c>
      <c r="J1347" s="197">
        <f t="shared" ref="J1347:J1410" si="65">D1347-F1347</f>
        <v>-7.5995272551976356E-5</v>
      </c>
    </row>
    <row r="1348" spans="1:10" x14ac:dyDescent="0.2">
      <c r="A1348" s="212">
        <f>Données!A1349</f>
        <v>45429</v>
      </c>
      <c r="B1348" s="197">
        <f>Données!B1349/Données!B1348-1</f>
        <v>-5.1090571636214221E-5</v>
      </c>
      <c r="C1348" s="197">
        <f>Données!C1349/Données!C1348-1</f>
        <v>3.3970623520840348E-5</v>
      </c>
      <c r="D1348" s="197">
        <f>Données!D1349/Données!D1348-1</f>
        <v>1.7202417343709087E-5</v>
      </c>
      <c r="E1348" s="197">
        <f>Données!E1349/Données!E1348-1</f>
        <v>4.7550484572056462E-7</v>
      </c>
      <c r="F1348" s="197">
        <f>Données!F1349/Données!F1348-1</f>
        <v>4.7515904655348606E-7</v>
      </c>
      <c r="H1348" s="197">
        <f t="shared" si="63"/>
        <v>-5.1566076481934786E-5</v>
      </c>
      <c r="I1348" s="197">
        <f t="shared" si="64"/>
        <v>3.3495464474286862E-5</v>
      </c>
      <c r="J1348" s="197">
        <f t="shared" si="65"/>
        <v>1.6727258297155601E-5</v>
      </c>
    </row>
    <row r="1349" spans="1:10" x14ac:dyDescent="0.2">
      <c r="A1349" s="212">
        <f>Données!A1350</f>
        <v>45433</v>
      </c>
      <c r="B1349" s="197">
        <f>Données!B1350/Données!B1349-1</f>
        <v>1.78738846621318E-3</v>
      </c>
      <c r="C1349" s="197">
        <f>Données!C1350/Données!C1349-1</f>
        <v>1.5057570074650251E-3</v>
      </c>
      <c r="D1349" s="197">
        <f>Données!D1350/Données!D1349-1</f>
        <v>1.5612708178749379E-3</v>
      </c>
      <c r="E1349" s="197">
        <f>Données!E1350/Données!E1349-1</f>
        <v>1.7884715154492525E-3</v>
      </c>
      <c r="F1349" s="197">
        <f>Données!F1350/Données!F1349-1</f>
        <v>1.7884715285472197E-3</v>
      </c>
      <c r="H1349" s="197">
        <f t="shared" si="63"/>
        <v>-1.0830492360724975E-6</v>
      </c>
      <c r="I1349" s="197">
        <f t="shared" si="64"/>
        <v>-2.8271452108219464E-4</v>
      </c>
      <c r="J1349" s="197">
        <f t="shared" si="65"/>
        <v>-2.2720071067228176E-4</v>
      </c>
    </row>
    <row r="1350" spans="1:10" x14ac:dyDescent="0.2">
      <c r="A1350" s="212">
        <f>Données!A1351</f>
        <v>45434</v>
      </c>
      <c r="B1350" s="197">
        <f>Données!B1351/Données!B1350-1</f>
        <v>-3.8536033462516217E-3</v>
      </c>
      <c r="C1350" s="197">
        <f>Données!C1351/Données!C1350-1</f>
        <v>-4.014051830081744E-3</v>
      </c>
      <c r="D1350" s="197">
        <f>Données!D1351/Données!D1350-1</f>
        <v>-3.9824185451157179E-3</v>
      </c>
      <c r="E1350" s="197">
        <f>Données!E1351/Données!E1350-1</f>
        <v>-4.0529134337253803E-3</v>
      </c>
      <c r="F1350" s="197">
        <f>Données!F1351/Données!F1350-1</f>
        <v>-4.0529130426716353E-3</v>
      </c>
      <c r="H1350" s="197">
        <f t="shared" si="63"/>
        <v>1.9931008747375856E-4</v>
      </c>
      <c r="I1350" s="197">
        <f t="shared" si="64"/>
        <v>3.8861212589891281E-5</v>
      </c>
      <c r="J1350" s="197">
        <f t="shared" si="65"/>
        <v>7.0494497555917413E-5</v>
      </c>
    </row>
    <row r="1351" spans="1:10" x14ac:dyDescent="0.2">
      <c r="A1351" s="212">
        <f>Données!A1352</f>
        <v>45435</v>
      </c>
      <c r="B1351" s="197">
        <f>Données!B1352/Données!B1351-1</f>
        <v>-3.4140192164677785E-3</v>
      </c>
      <c r="C1351" s="197">
        <f>Données!C1352/Données!C1351-1</f>
        <v>-3.4467026617199803E-3</v>
      </c>
      <c r="D1351" s="197">
        <f>Données!D1352/Données!D1351-1</f>
        <v>-3.4402579793183508E-3</v>
      </c>
      <c r="E1351" s="197">
        <f>Données!E1352/Données!E1351-1</f>
        <v>-3.5239674559165435E-3</v>
      </c>
      <c r="F1351" s="197">
        <f>Données!F1352/Données!F1351-1</f>
        <v>-3.5239666992165075E-3</v>
      </c>
      <c r="H1351" s="197">
        <f t="shared" si="63"/>
        <v>1.0994823944876497E-4</v>
      </c>
      <c r="I1351" s="197">
        <f t="shared" si="64"/>
        <v>7.7264037496527216E-5</v>
      </c>
      <c r="J1351" s="197">
        <f t="shared" si="65"/>
        <v>8.3708719898156758E-5</v>
      </c>
    </row>
    <row r="1352" spans="1:10" x14ac:dyDescent="0.2">
      <c r="A1352" s="212">
        <f>Données!A1353</f>
        <v>45436</v>
      </c>
      <c r="B1352" s="197">
        <f>Données!B1353/Données!B1352-1</f>
        <v>2.1884672104768299E-3</v>
      </c>
      <c r="C1352" s="197">
        <f>Données!C1353/Données!C1352-1</f>
        <v>1.8348366428182494E-3</v>
      </c>
      <c r="D1352" s="197">
        <f>Données!D1353/Données!D1352-1</f>
        <v>1.9045678884246353E-3</v>
      </c>
      <c r="E1352" s="197">
        <f>Données!E1353/Données!E1352-1</f>
        <v>2.294245288603447E-3</v>
      </c>
      <c r="F1352" s="197">
        <f>Données!F1353/Données!F1352-1</f>
        <v>2.2942448041682884E-3</v>
      </c>
      <c r="H1352" s="197">
        <f t="shared" si="63"/>
        <v>-1.057780781266171E-4</v>
      </c>
      <c r="I1352" s="197">
        <f t="shared" si="64"/>
        <v>-4.5940816135003892E-4</v>
      </c>
      <c r="J1352" s="197">
        <f t="shared" si="65"/>
        <v>-3.8967691574365304E-4</v>
      </c>
    </row>
    <row r="1353" spans="1:10" x14ac:dyDescent="0.2">
      <c r="A1353" s="212">
        <f>Données!A1354</f>
        <v>45439</v>
      </c>
      <c r="B1353" s="197">
        <f>Données!B1354/Données!B1353-1</f>
        <v>4.1167421971111118E-4</v>
      </c>
      <c r="C1353" s="197">
        <f>Données!C1354/Données!C1353-1</f>
        <v>3.5890417881700998E-4</v>
      </c>
      <c r="D1353" s="197">
        <f>Données!D1354/Données!D1353-1</f>
        <v>3.6931287002750501E-4</v>
      </c>
      <c r="E1353" s="197">
        <f>Données!E1354/Données!E1353-1</f>
        <v>3.8036326780988006E-4</v>
      </c>
      <c r="F1353" s="197">
        <f>Données!F1354/Données!F1353-1</f>
        <v>3.8036267372310029E-4</v>
      </c>
      <c r="H1353" s="197">
        <f t="shared" si="63"/>
        <v>3.1310951901231121E-5</v>
      </c>
      <c r="I1353" s="197">
        <f t="shared" si="64"/>
        <v>-2.1458494906090309E-5</v>
      </c>
      <c r="J1353" s="197">
        <f t="shared" si="65"/>
        <v>-1.1049803695595273E-5</v>
      </c>
    </row>
    <row r="1354" spans="1:10" x14ac:dyDescent="0.2">
      <c r="A1354" s="212">
        <f>Données!A1355</f>
        <v>45440</v>
      </c>
      <c r="B1354" s="197">
        <f>Données!B1355/Données!B1354-1</f>
        <v>-4.9983519627182504E-3</v>
      </c>
      <c r="C1354" s="197">
        <f>Données!C1355/Données!C1354-1</f>
        <v>-5.0838774480923554E-3</v>
      </c>
      <c r="D1354" s="197">
        <f>Données!D1355/Données!D1354-1</f>
        <v>-5.0670066553335502E-3</v>
      </c>
      <c r="E1354" s="197">
        <f>Données!E1355/Données!E1354-1</f>
        <v>-5.1311283169875876E-3</v>
      </c>
      <c r="F1354" s="197">
        <f>Données!F1355/Données!F1354-1</f>
        <v>-5.1311271002166814E-3</v>
      </c>
      <c r="H1354" s="197">
        <f t="shared" si="63"/>
        <v>1.327763542693372E-4</v>
      </c>
      <c r="I1354" s="197">
        <f t="shared" si="64"/>
        <v>4.7249652124325969E-5</v>
      </c>
      <c r="J1354" s="197">
        <f t="shared" si="65"/>
        <v>6.4120444883131178E-5</v>
      </c>
    </row>
    <row r="1355" spans="1:10" x14ac:dyDescent="0.2">
      <c r="A1355" s="212">
        <f>Données!A1356</f>
        <v>45441</v>
      </c>
      <c r="B1355" s="197">
        <f>Données!B1356/Données!B1355-1</f>
        <v>-5.8770165442072475E-3</v>
      </c>
      <c r="C1355" s="197">
        <f>Données!C1356/Données!C1355-1</f>
        <v>-6.0998000715724032E-3</v>
      </c>
      <c r="D1355" s="197">
        <f>Données!D1356/Données!D1355-1</f>
        <v>-6.0558532396594034E-3</v>
      </c>
      <c r="E1355" s="197">
        <f>Données!E1356/Données!E1355-1</f>
        <v>-6.126076325250529E-3</v>
      </c>
      <c r="F1355" s="197">
        <f>Données!F1356/Données!F1355-1</f>
        <v>-6.1260774861277012E-3</v>
      </c>
      <c r="H1355" s="197">
        <f t="shared" si="63"/>
        <v>2.4905978104328153E-4</v>
      </c>
      <c r="I1355" s="197">
        <f t="shared" si="64"/>
        <v>2.6277414555297973E-5</v>
      </c>
      <c r="J1355" s="197">
        <f t="shared" si="65"/>
        <v>7.0224246468297835E-5</v>
      </c>
    </row>
    <row r="1356" spans="1:10" x14ac:dyDescent="0.2">
      <c r="A1356" s="212">
        <f>Données!A1357</f>
        <v>45442</v>
      </c>
      <c r="B1356" s="197">
        <f>Données!B1357/Données!B1356-1</f>
        <v>2.731280248022383E-3</v>
      </c>
      <c r="C1356" s="197">
        <f>Données!C1357/Données!C1356-1</f>
        <v>1.930224176060813E-3</v>
      </c>
      <c r="D1356" s="197">
        <f>Données!D1357/Données!D1356-1</f>
        <v>2.0882734218490295E-3</v>
      </c>
      <c r="E1356" s="197">
        <f>Données!E1357/Données!E1356-1</f>
        <v>3.0332959801648851E-3</v>
      </c>
      <c r="F1356" s="197">
        <f>Données!F1357/Données!F1356-1</f>
        <v>3.0332968978132868E-3</v>
      </c>
      <c r="H1356" s="197">
        <f t="shared" si="63"/>
        <v>-3.020157321425021E-4</v>
      </c>
      <c r="I1356" s="197">
        <f t="shared" si="64"/>
        <v>-1.1030727217524738E-3</v>
      </c>
      <c r="J1356" s="197">
        <f t="shared" si="65"/>
        <v>-9.4502347596425729E-4</v>
      </c>
    </row>
    <row r="1357" spans="1:10" x14ac:dyDescent="0.2">
      <c r="A1357" s="212">
        <f>Données!A1358</f>
        <v>45443</v>
      </c>
      <c r="B1357" s="197">
        <f>Données!B1358/Données!B1357-1</f>
        <v>7.7513897460430581E-3</v>
      </c>
      <c r="C1357" s="197">
        <f>Données!C1358/Données!C1357-1</f>
        <v>7.4155051124134008E-3</v>
      </c>
      <c r="D1357" s="197">
        <f>Données!D1358/Données!D1357-1</f>
        <v>7.4818186748311089E-3</v>
      </c>
      <c r="E1357" s="197">
        <f>Données!E1358/Données!E1357-1</f>
        <v>8.1663120105341935E-3</v>
      </c>
      <c r="F1357" s="197">
        <f>Données!F1358/Données!F1357-1</f>
        <v>8.166312015335464E-3</v>
      </c>
      <c r="H1357" s="197">
        <f t="shared" si="63"/>
        <v>-4.1492226449113545E-4</v>
      </c>
      <c r="I1357" s="197">
        <f t="shared" si="64"/>
        <v>-7.508069029220632E-4</v>
      </c>
      <c r="J1357" s="197">
        <f t="shared" si="65"/>
        <v>-6.8449334050435517E-4</v>
      </c>
    </row>
    <row r="1358" spans="1:10" x14ac:dyDescent="0.2">
      <c r="A1358" s="212">
        <f>Données!A1359</f>
        <v>45446</v>
      </c>
      <c r="B1358" s="197">
        <f>Données!B1359/Données!B1358-1</f>
        <v>3.6490710926457837E-3</v>
      </c>
      <c r="C1358" s="197">
        <f>Données!C1359/Données!C1358-1</f>
        <v>4.3238282181778942E-3</v>
      </c>
      <c r="D1358" s="197">
        <f>Données!D1359/Données!D1358-1</f>
        <v>4.1905760211664589E-3</v>
      </c>
      <c r="E1358" s="197">
        <f>Données!E1359/Données!E1358-1</f>
        <v>3.6027526106638952E-3</v>
      </c>
      <c r="F1358" s="197">
        <f>Données!F1359/Données!F1358-1</f>
        <v>3.6027523761261726E-3</v>
      </c>
      <c r="H1358" s="197">
        <f t="shared" si="63"/>
        <v>4.6318481981888482E-5</v>
      </c>
      <c r="I1358" s="197">
        <f t="shared" si="64"/>
        <v>7.2107584205172159E-4</v>
      </c>
      <c r="J1358" s="197">
        <f t="shared" si="65"/>
        <v>5.8782364504028628E-4</v>
      </c>
    </row>
    <row r="1359" spans="1:10" x14ac:dyDescent="0.2">
      <c r="A1359" s="212">
        <f>Données!A1360</f>
        <v>45447</v>
      </c>
      <c r="B1359" s="197">
        <f>Données!B1360/Données!B1359-1</f>
        <v>2.8508854099011938E-3</v>
      </c>
      <c r="C1359" s="197">
        <f>Données!C1360/Données!C1359-1</f>
        <v>2.3408956411592463E-3</v>
      </c>
      <c r="D1359" s="197">
        <f>Données!D1360/Données!D1359-1</f>
        <v>2.4415547790175296E-3</v>
      </c>
      <c r="E1359" s="197">
        <f>Données!E1360/Données!E1359-1</f>
        <v>2.8220887650516335E-3</v>
      </c>
      <c r="F1359" s="197">
        <f>Données!F1360/Données!F1359-1</f>
        <v>2.8220886245935439E-3</v>
      </c>
      <c r="H1359" s="197">
        <f t="shared" si="63"/>
        <v>2.8796644849560238E-5</v>
      </c>
      <c r="I1359" s="197">
        <f t="shared" si="64"/>
        <v>-4.8119298343429762E-4</v>
      </c>
      <c r="J1359" s="197">
        <f t="shared" si="65"/>
        <v>-3.8053384557601433E-4</v>
      </c>
    </row>
    <row r="1360" spans="1:10" x14ac:dyDescent="0.2">
      <c r="A1360" s="212">
        <f>Données!A1361</f>
        <v>45448</v>
      </c>
      <c r="B1360" s="197">
        <f>Données!B1361/Données!B1360-1</f>
        <v>6.8328728949322848E-3</v>
      </c>
      <c r="C1360" s="197">
        <f>Données!C1361/Données!C1360-1</f>
        <v>7.4779960780901877E-3</v>
      </c>
      <c r="D1360" s="197">
        <f>Données!D1361/Données!D1360-1</f>
        <v>7.3506132779794786E-3</v>
      </c>
      <c r="E1360" s="197">
        <f>Données!E1361/Données!E1360-1</f>
        <v>6.8809794395943147E-3</v>
      </c>
      <c r="F1360" s="197">
        <f>Données!F1361/Données!F1360-1</f>
        <v>6.8809786553862828E-3</v>
      </c>
      <c r="H1360" s="197">
        <f t="shared" si="63"/>
        <v>-4.8106544662029904E-5</v>
      </c>
      <c r="I1360" s="197">
        <f t="shared" si="64"/>
        <v>5.970174227039049E-4</v>
      </c>
      <c r="J1360" s="197">
        <f t="shared" si="65"/>
        <v>4.6963462259319577E-4</v>
      </c>
    </row>
    <row r="1361" spans="1:10" x14ac:dyDescent="0.2">
      <c r="A1361" s="212">
        <f>Données!A1362</f>
        <v>45449</v>
      </c>
      <c r="B1361" s="197">
        <f>Données!B1362/Données!B1361-1</f>
        <v>-3.0490334833277455E-4</v>
      </c>
      <c r="C1361" s="197">
        <f>Données!C1362/Données!C1361-1</f>
        <v>-6.1543406104203058E-5</v>
      </c>
      <c r="D1361" s="197">
        <f>Données!D1362/Données!D1361-1</f>
        <v>-1.0957082402962559E-4</v>
      </c>
      <c r="E1361" s="197">
        <f>Données!E1362/Données!E1361-1</f>
        <v>-2.7303190662253396E-4</v>
      </c>
      <c r="F1361" s="197">
        <f>Données!F1362/Données!F1361-1</f>
        <v>-2.730310021751281E-4</v>
      </c>
      <c r="H1361" s="197">
        <f t="shared" si="63"/>
        <v>-3.1871441710240589E-5</v>
      </c>
      <c r="I1361" s="197">
        <f t="shared" si="64"/>
        <v>2.1148759607092504E-4</v>
      </c>
      <c r="J1361" s="197">
        <f t="shared" si="65"/>
        <v>1.6346017814550251E-4</v>
      </c>
    </row>
    <row r="1362" spans="1:10" x14ac:dyDescent="0.2">
      <c r="A1362" s="212">
        <f>Données!A1363</f>
        <v>45450</v>
      </c>
      <c r="B1362" s="197">
        <f>Données!B1363/Données!B1362-1</f>
        <v>-3.6097565657713382E-3</v>
      </c>
      <c r="C1362" s="197">
        <f>Données!C1363/Données!C1362-1</f>
        <v>-3.4007333262825457E-3</v>
      </c>
      <c r="D1362" s="197">
        <f>Données!D1363/Données!D1362-1</f>
        <v>-3.4419772879124011E-3</v>
      </c>
      <c r="E1362" s="197">
        <f>Données!E1363/Données!E1362-1</f>
        <v>-3.8276852780460002E-3</v>
      </c>
      <c r="F1362" s="197">
        <f>Données!F1363/Données!F1362-1</f>
        <v>-3.827684694704514E-3</v>
      </c>
      <c r="H1362" s="197">
        <f t="shared" si="63"/>
        <v>2.1792871227466204E-4</v>
      </c>
      <c r="I1362" s="197">
        <f t="shared" si="64"/>
        <v>4.2695136842196835E-4</v>
      </c>
      <c r="J1362" s="197">
        <f t="shared" si="65"/>
        <v>3.8570740679211291E-4</v>
      </c>
    </row>
    <row r="1363" spans="1:10" x14ac:dyDescent="0.2">
      <c r="A1363" s="212">
        <f>Données!A1364</f>
        <v>45453</v>
      </c>
      <c r="B1363" s="197">
        <f>Données!B1364/Données!B1363-1</f>
        <v>-1.647172351739723E-4</v>
      </c>
      <c r="C1363" s="197">
        <f>Données!C1364/Données!C1363-1</f>
        <v>1.1436512897455842E-4</v>
      </c>
      <c r="D1363" s="197">
        <f>Données!D1364/Données!D1363-1</f>
        <v>5.930776277462968E-5</v>
      </c>
      <c r="E1363" s="197">
        <f>Données!E1364/Données!E1363-1</f>
        <v>-1.9392580874733056E-4</v>
      </c>
      <c r="F1363" s="197">
        <f>Données!F1364/Données!F1363-1</f>
        <v>-1.9392656006045339E-4</v>
      </c>
      <c r="H1363" s="197">
        <f t="shared" si="63"/>
        <v>2.9208573573358265E-5</v>
      </c>
      <c r="I1363" s="197">
        <f t="shared" si="64"/>
        <v>3.0829168903501181E-4</v>
      </c>
      <c r="J1363" s="197">
        <f t="shared" si="65"/>
        <v>2.5323432283508307E-4</v>
      </c>
    </row>
    <row r="1364" spans="1:10" x14ac:dyDescent="0.2">
      <c r="A1364" s="212">
        <f>Données!A1365</f>
        <v>45454</v>
      </c>
      <c r="B1364" s="197">
        <f>Données!B1365/Données!B1364-1</f>
        <v>-7.4838663045428966E-4</v>
      </c>
      <c r="C1364" s="197">
        <f>Données!C1365/Données!C1364-1</f>
        <v>-7.4167788987733463E-4</v>
      </c>
      <c r="D1364" s="197">
        <f>Données!D1365/Données!D1364-1</f>
        <v>-7.4300126696447144E-4</v>
      </c>
      <c r="E1364" s="197">
        <f>Données!E1365/Données!E1364-1</f>
        <v>-8.4719411393963107E-4</v>
      </c>
      <c r="F1364" s="197">
        <f>Données!F1365/Données!F1364-1</f>
        <v>-8.4719419068679525E-4</v>
      </c>
      <c r="H1364" s="197">
        <f t="shared" si="63"/>
        <v>9.8807483485341407E-5</v>
      </c>
      <c r="I1364" s="197">
        <f t="shared" si="64"/>
        <v>1.0551630080946062E-4</v>
      </c>
      <c r="J1364" s="197">
        <f t="shared" si="65"/>
        <v>1.041929237223238E-4</v>
      </c>
    </row>
    <row r="1365" spans="1:10" x14ac:dyDescent="0.2">
      <c r="A1365" s="212">
        <f>Données!A1366</f>
        <v>45455</v>
      </c>
      <c r="B1365" s="197">
        <f>Données!B1366/Données!B1365-1</f>
        <v>4.6708964697210753E-3</v>
      </c>
      <c r="C1365" s="197">
        <f>Données!C1366/Données!C1365-1</f>
        <v>4.598326491202176E-3</v>
      </c>
      <c r="D1365" s="197">
        <f>Données!D1366/Données!D1365-1</f>
        <v>4.6126403234576507E-3</v>
      </c>
      <c r="E1365" s="197">
        <f>Données!E1366/Données!E1365-1</f>
        <v>4.6880610746928841E-3</v>
      </c>
      <c r="F1365" s="197">
        <f>Données!F1366/Données!F1365-1</f>
        <v>4.6880606796844138E-3</v>
      </c>
      <c r="H1365" s="197">
        <f t="shared" si="63"/>
        <v>-1.7164604971808828E-5</v>
      </c>
      <c r="I1365" s="197">
        <f t="shared" si="64"/>
        <v>-8.9734188482237798E-5</v>
      </c>
      <c r="J1365" s="197">
        <f t="shared" si="65"/>
        <v>-7.5420356226763019E-5</v>
      </c>
    </row>
    <row r="1366" spans="1:10" x14ac:dyDescent="0.2">
      <c r="A1366" s="212">
        <f>Données!A1367</f>
        <v>45456</v>
      </c>
      <c r="B1366" s="197">
        <f>Données!B1367/Données!B1366-1</f>
        <v>1.4502888846859019E-3</v>
      </c>
      <c r="C1366" s="197">
        <f>Données!C1367/Données!C1366-1</f>
        <v>1.8967704096692906E-3</v>
      </c>
      <c r="D1366" s="197">
        <f>Données!D1367/Données!D1366-1</f>
        <v>1.8087025839454984E-3</v>
      </c>
      <c r="E1366" s="197">
        <f>Données!E1367/Données!E1366-1</f>
        <v>1.3198931887805632E-3</v>
      </c>
      <c r="F1366" s="197">
        <f>Données!F1367/Données!F1366-1</f>
        <v>1.3198938220357892E-3</v>
      </c>
      <c r="H1366" s="197">
        <f t="shared" si="63"/>
        <v>1.3039569590533873E-4</v>
      </c>
      <c r="I1366" s="197">
        <f t="shared" si="64"/>
        <v>5.7687658763350136E-4</v>
      </c>
      <c r="J1366" s="197">
        <f t="shared" si="65"/>
        <v>4.8880876190970923E-4</v>
      </c>
    </row>
    <row r="1367" spans="1:10" x14ac:dyDescent="0.2">
      <c r="A1367" s="212">
        <f>Données!A1368</f>
        <v>45457</v>
      </c>
      <c r="B1367" s="197">
        <f>Données!B1368/Données!B1367-1</f>
        <v>1.3448357037315617E-4</v>
      </c>
      <c r="C1367" s="197">
        <f>Données!C1368/Données!C1367-1</f>
        <v>1.0343180082283965E-4</v>
      </c>
      <c r="D1367" s="197">
        <f>Données!D1368/Données!D1367-1</f>
        <v>1.095551227625613E-4</v>
      </c>
      <c r="E1367" s="197">
        <f>Données!E1368/Données!E1367-1</f>
        <v>1.2558611209900761E-4</v>
      </c>
      <c r="F1367" s="197">
        <f>Données!F1368/Données!F1367-1</f>
        <v>1.2558564498332814E-4</v>
      </c>
      <c r="H1367" s="197">
        <f t="shared" si="63"/>
        <v>8.8974582741485619E-6</v>
      </c>
      <c r="I1367" s="197">
        <f t="shared" si="64"/>
        <v>-2.2153844160488489E-5</v>
      </c>
      <c r="J1367" s="197">
        <f t="shared" si="65"/>
        <v>-1.6030522220766841E-5</v>
      </c>
    </row>
    <row r="1368" spans="1:10" x14ac:dyDescent="0.2">
      <c r="A1368" s="212">
        <f>Données!A1369</f>
        <v>45460</v>
      </c>
      <c r="B1368" s="197">
        <f>Données!B1369/Données!B1368-1</f>
        <v>3.4567346546054978E-4</v>
      </c>
      <c r="C1368" s="197">
        <f>Données!C1369/Données!C1368-1</f>
        <v>3.1039043164171609E-4</v>
      </c>
      <c r="D1368" s="197">
        <f>Données!D1369/Données!D1368-1</f>
        <v>3.1734676985339938E-4</v>
      </c>
      <c r="E1368" s="197">
        <f>Données!E1369/Données!E1368-1</f>
        <v>2.1513109456572366E-4</v>
      </c>
      <c r="F1368" s="197">
        <f>Données!F1369/Données!F1368-1</f>
        <v>2.1513112422821834E-4</v>
      </c>
      <c r="H1368" s="197">
        <f t="shared" si="63"/>
        <v>1.3054237089482612E-4</v>
      </c>
      <c r="I1368" s="197">
        <f t="shared" si="64"/>
        <v>9.5259307413497751E-5</v>
      </c>
      <c r="J1368" s="197">
        <f t="shared" si="65"/>
        <v>1.0221564562518104E-4</v>
      </c>
    </row>
    <row r="1369" spans="1:10" x14ac:dyDescent="0.2">
      <c r="A1369" s="212">
        <f>Données!A1370</f>
        <v>45461</v>
      </c>
      <c r="B1369" s="197">
        <f>Données!B1370/Données!B1369-1</f>
        <v>2.809059442536288E-3</v>
      </c>
      <c r="C1369" s="197">
        <f>Données!C1370/Données!C1369-1</f>
        <v>2.9477740488905724E-3</v>
      </c>
      <c r="D1369" s="197">
        <f>Données!D1370/Données!D1369-1</f>
        <v>2.9204215786886589E-3</v>
      </c>
      <c r="E1369" s="197">
        <f>Données!E1370/Données!E1369-1</f>
        <v>2.8076044826716995E-3</v>
      </c>
      <c r="F1369" s="197">
        <f>Données!F1370/Données!F1369-1</f>
        <v>2.8076048110190488E-3</v>
      </c>
      <c r="H1369" s="197">
        <f t="shared" si="63"/>
        <v>1.4549598645885453E-6</v>
      </c>
      <c r="I1369" s="197">
        <f t="shared" si="64"/>
        <v>1.4016923787152358E-4</v>
      </c>
      <c r="J1369" s="197">
        <f t="shared" si="65"/>
        <v>1.1281676766961013E-4</v>
      </c>
    </row>
    <row r="1370" spans="1:10" x14ac:dyDescent="0.2">
      <c r="A1370" s="212">
        <f>Données!A1371</f>
        <v>45462</v>
      </c>
      <c r="B1370" s="197">
        <f>Données!B1371/Données!B1370-1</f>
        <v>-1.0167283919010339E-3</v>
      </c>
      <c r="C1370" s="197">
        <f>Données!C1371/Données!C1370-1</f>
        <v>-5.3532166727909836E-4</v>
      </c>
      <c r="D1370" s="197">
        <f>Données!D1371/Données!D1370-1</f>
        <v>-6.3023817875951238E-4</v>
      </c>
      <c r="E1370" s="197">
        <f>Données!E1371/Données!E1370-1</f>
        <v>-1.1420287981381838E-3</v>
      </c>
      <c r="F1370" s="197">
        <f>Données!F1371/Données!F1370-1</f>
        <v>-1.142028433050335E-3</v>
      </c>
      <c r="H1370" s="197">
        <f t="shared" si="63"/>
        <v>1.2530040623714989E-4</v>
      </c>
      <c r="I1370" s="197">
        <f t="shared" si="64"/>
        <v>6.0670676577123661E-4</v>
      </c>
      <c r="J1370" s="197">
        <f t="shared" si="65"/>
        <v>5.1179025429082259E-4</v>
      </c>
    </row>
    <row r="1371" spans="1:10" x14ac:dyDescent="0.2">
      <c r="A1371" s="212">
        <f>Données!A1372</f>
        <v>45463</v>
      </c>
      <c r="B1371" s="197">
        <f>Données!B1372/Données!B1371-1</f>
        <v>-2.0616788363589933E-3</v>
      </c>
      <c r="C1371" s="197">
        <f>Données!C1372/Données!C1371-1</f>
        <v>-2.3051502360488252E-3</v>
      </c>
      <c r="D1371" s="197">
        <f>Données!D1372/Données!D1371-1</f>
        <v>-2.257165198872535E-3</v>
      </c>
      <c r="E1371" s="197">
        <f>Données!E1372/Données!E1371-1</f>
        <v>-1.9374007265342552E-3</v>
      </c>
      <c r="F1371" s="197">
        <f>Données!F1372/Données!F1371-1</f>
        <v>-1.9374012605348767E-3</v>
      </c>
      <c r="H1371" s="197">
        <f t="shared" si="63"/>
        <v>-1.2427810982473808E-4</v>
      </c>
      <c r="I1371" s="197">
        <f t="shared" si="64"/>
        <v>-3.6774897551394847E-4</v>
      </c>
      <c r="J1371" s="197">
        <f t="shared" si="65"/>
        <v>-3.1976393833765826E-4</v>
      </c>
    </row>
    <row r="1372" spans="1:10" x14ac:dyDescent="0.2">
      <c r="A1372" s="212">
        <f>Données!A1373</f>
        <v>45464</v>
      </c>
      <c r="B1372" s="197">
        <f>Données!B1373/Données!B1372-1</f>
        <v>-9.853243777331322E-4</v>
      </c>
      <c r="C1372" s="197">
        <f>Données!C1373/Données!C1372-1</f>
        <v>-9.3834164241213269E-4</v>
      </c>
      <c r="D1372" s="197">
        <f>Données!D1373/Données!D1372-1</f>
        <v>-9.4760283086370301E-4</v>
      </c>
      <c r="E1372" s="197">
        <f>Données!E1373/Données!E1372-1</f>
        <v>-9.7530001186851845E-4</v>
      </c>
      <c r="F1372" s="197">
        <f>Données!F1373/Données!F1372-1</f>
        <v>-9.7529994825518163E-4</v>
      </c>
      <c r="H1372" s="197">
        <f t="shared" si="63"/>
        <v>-1.0024365864613749E-5</v>
      </c>
      <c r="I1372" s="197">
        <f t="shared" si="64"/>
        <v>3.6958305843048933E-5</v>
      </c>
      <c r="J1372" s="197">
        <f t="shared" si="65"/>
        <v>2.7697117391478621E-5</v>
      </c>
    </row>
    <row r="1373" spans="1:10" x14ac:dyDescent="0.2">
      <c r="A1373" s="212">
        <f>Données!A1374</f>
        <v>45467</v>
      </c>
      <c r="B1373" s="197">
        <f>Données!B1374/Données!B1373-1</f>
        <v>1.2266952115578267E-3</v>
      </c>
      <c r="C1373" s="197">
        <f>Données!C1374/Données!C1373-1</f>
        <v>8.3888741509841047E-4</v>
      </c>
      <c r="D1373" s="197">
        <f>Données!D1374/Données!D1373-1</f>
        <v>9.1533189721393349E-4</v>
      </c>
      <c r="E1373" s="197">
        <f>Données!E1374/Données!E1373-1</f>
        <v>1.5822508100971078E-3</v>
      </c>
      <c r="F1373" s="197">
        <f>Données!F1374/Données!F1373-1</f>
        <v>1.5822509666709728E-3</v>
      </c>
      <c r="H1373" s="197">
        <f t="shared" si="63"/>
        <v>-3.5555559853928109E-4</v>
      </c>
      <c r="I1373" s="197">
        <f t="shared" si="64"/>
        <v>-7.4336355157256229E-4</v>
      </c>
      <c r="J1373" s="197">
        <f t="shared" si="65"/>
        <v>-6.6691906945703927E-4</v>
      </c>
    </row>
    <row r="1374" spans="1:10" x14ac:dyDescent="0.2">
      <c r="A1374" s="212">
        <f>Données!A1375</f>
        <v>45468</v>
      </c>
      <c r="B1374" s="197">
        <f>Données!B1375/Données!B1374-1</f>
        <v>-4.3892269857096489E-3</v>
      </c>
      <c r="C1374" s="197">
        <f>Données!C1375/Données!C1374-1</f>
        <v>-3.1851364622100808E-3</v>
      </c>
      <c r="D1374" s="197">
        <f>Données!D1375/Données!D1374-1</f>
        <v>-3.422560694318344E-3</v>
      </c>
      <c r="E1374" s="197">
        <f>Données!E1375/Données!E1374-1</f>
        <v>-4.4579414097658532E-3</v>
      </c>
      <c r="F1374" s="197">
        <f>Données!F1375/Données!F1374-1</f>
        <v>-4.4579417817054434E-3</v>
      </c>
      <c r="H1374" s="197">
        <f t="shared" si="63"/>
        <v>6.8714424056204315E-5</v>
      </c>
      <c r="I1374" s="197">
        <f t="shared" si="64"/>
        <v>1.2728053194953626E-3</v>
      </c>
      <c r="J1374" s="197">
        <f t="shared" si="65"/>
        <v>1.0353810873870994E-3</v>
      </c>
    </row>
    <row r="1375" spans="1:10" x14ac:dyDescent="0.2">
      <c r="A1375" s="212">
        <f>Données!A1376</f>
        <v>45469</v>
      </c>
      <c r="B1375" s="197">
        <f>Données!B1376/Données!B1375-1</f>
        <v>-3.8774124371483421E-3</v>
      </c>
      <c r="C1375" s="197">
        <f>Données!C1376/Données!C1375-1</f>
        <v>-3.443750764472675E-3</v>
      </c>
      <c r="D1375" s="197">
        <f>Données!D1376/Données!D1375-1</f>
        <v>-3.5291783536277599E-3</v>
      </c>
      <c r="E1375" s="197">
        <f>Données!E1376/Données!E1375-1</f>
        <v>-4.0125151775147749E-3</v>
      </c>
      <c r="F1375" s="197">
        <f>Données!F1376/Données!F1375-1</f>
        <v>-4.0125151426583239E-3</v>
      </c>
      <c r="H1375" s="197">
        <f t="shared" si="63"/>
        <v>1.3510274036643288E-4</v>
      </c>
      <c r="I1375" s="197">
        <f t="shared" si="64"/>
        <v>5.6876437818564884E-4</v>
      </c>
      <c r="J1375" s="197">
        <f t="shared" si="65"/>
        <v>4.8333678903056398E-4</v>
      </c>
    </row>
    <row r="1376" spans="1:10" x14ac:dyDescent="0.2">
      <c r="A1376" s="212">
        <f>Données!A1377</f>
        <v>45470</v>
      </c>
      <c r="B1376" s="197">
        <f>Données!B1377/Données!B1376-1</f>
        <v>9.3266099249644796E-4</v>
      </c>
      <c r="C1376" s="197">
        <f>Données!C1377/Données!C1376-1</f>
        <v>6.6269872587665368E-4</v>
      </c>
      <c r="D1376" s="197">
        <f>Données!D1377/Données!D1376-1</f>
        <v>7.1586050872873841E-4</v>
      </c>
      <c r="E1376" s="197">
        <f>Données!E1377/Données!E1376-1</f>
        <v>1.0433114587098391E-3</v>
      </c>
      <c r="F1376" s="197">
        <f>Données!F1377/Données!F1376-1</f>
        <v>1.0433112524526056E-3</v>
      </c>
      <c r="H1376" s="197">
        <f t="shared" si="63"/>
        <v>-1.1065046621339114E-4</v>
      </c>
      <c r="I1376" s="197">
        <f t="shared" si="64"/>
        <v>-3.806125265759519E-4</v>
      </c>
      <c r="J1376" s="197">
        <f t="shared" si="65"/>
        <v>-3.2745074372386718E-4</v>
      </c>
    </row>
    <row r="1377" spans="1:10" x14ac:dyDescent="0.2">
      <c r="A1377" s="212">
        <f>Données!A1378</f>
        <v>45471</v>
      </c>
      <c r="B1377" s="197">
        <f>Données!B1378/Données!B1377-1</f>
        <v>2.8472807052961624E-3</v>
      </c>
      <c r="C1377" s="197">
        <f>Données!C1378/Données!C1377-1</f>
        <v>1.5625951760156465E-3</v>
      </c>
      <c r="D1377" s="197">
        <f>Données!D1378/Données!D1377-1</f>
        <v>1.8156323924012341E-3</v>
      </c>
      <c r="E1377" s="197">
        <f>Données!E1378/Données!E1377-1</f>
        <v>2.8744240680043109E-3</v>
      </c>
      <c r="F1377" s="197">
        <f>Données!F1378/Données!F1377-1</f>
        <v>2.8744245872847074E-3</v>
      </c>
      <c r="H1377" s="197">
        <f t="shared" si="63"/>
        <v>-2.7143362708148544E-5</v>
      </c>
      <c r="I1377" s="197">
        <f t="shared" si="64"/>
        <v>-1.3118294112690609E-3</v>
      </c>
      <c r="J1377" s="197">
        <f t="shared" si="65"/>
        <v>-1.0587921948834733E-3</v>
      </c>
    </row>
    <row r="1378" spans="1:10" x14ac:dyDescent="0.2">
      <c r="A1378" s="212">
        <f>Données!A1379</f>
        <v>45475</v>
      </c>
      <c r="B1378" s="197">
        <f>Données!B1379/Données!B1378-1</f>
        <v>-2.6452442388350539E-3</v>
      </c>
      <c r="C1378" s="197">
        <f>Données!C1379/Données!C1378-1</f>
        <v>-2.0515229844437766E-3</v>
      </c>
      <c r="D1378" s="197">
        <f>Données!D1379/Données!D1378-1</f>
        <v>-2.1685856186641761E-3</v>
      </c>
      <c r="E1378" s="197">
        <f>Données!E1379/Données!E1378-1</f>
        <v>-2.800412464630142E-3</v>
      </c>
      <c r="F1378" s="197">
        <f>Données!F1379/Données!F1378-1</f>
        <v>-2.8004129693200985E-3</v>
      </c>
      <c r="H1378" s="197">
        <f t="shared" si="63"/>
        <v>1.5516822579508815E-4</v>
      </c>
      <c r="I1378" s="197">
        <f t="shared" si="64"/>
        <v>7.4888998487632197E-4</v>
      </c>
      <c r="J1378" s="197">
        <f t="shared" si="65"/>
        <v>6.3182735065592244E-4</v>
      </c>
    </row>
    <row r="1379" spans="1:10" x14ac:dyDescent="0.2">
      <c r="A1379" s="212">
        <f>Données!A1380</f>
        <v>45476</v>
      </c>
      <c r="B1379" s="197">
        <f>Données!B1380/Données!B1379-1</f>
        <v>4.2527912959355874E-3</v>
      </c>
      <c r="C1379" s="197">
        <f>Données!C1380/Données!C1379-1</f>
        <v>4.3351554417558891E-3</v>
      </c>
      <c r="D1379" s="197">
        <f>Données!D1380/Données!D1379-1</f>
        <v>4.3189235405736159E-3</v>
      </c>
      <c r="E1379" s="197">
        <f>Données!E1380/Données!E1379-1</f>
        <v>4.4929548922953977E-3</v>
      </c>
      <c r="F1379" s="197">
        <f>Données!F1380/Données!F1379-1</f>
        <v>4.4929549888883535E-3</v>
      </c>
      <c r="H1379" s="197">
        <f t="shared" si="63"/>
        <v>-2.4016359635981033E-4</v>
      </c>
      <c r="I1379" s="197">
        <f t="shared" si="64"/>
        <v>-1.5779954713246447E-4</v>
      </c>
      <c r="J1379" s="197">
        <f t="shared" si="65"/>
        <v>-1.740314483147376E-4</v>
      </c>
    </row>
    <row r="1380" spans="1:10" x14ac:dyDescent="0.2">
      <c r="A1380" s="212">
        <f>Données!A1381</f>
        <v>45477</v>
      </c>
      <c r="B1380" s="197">
        <f>Données!B1381/Données!B1380-1</f>
        <v>3.3661026604692168E-4</v>
      </c>
      <c r="C1380" s="197">
        <f>Données!C1381/Données!C1380-1</f>
        <v>7.5821926462782407E-4</v>
      </c>
      <c r="D1380" s="197">
        <f>Données!D1381/Données!D1380-1</f>
        <v>6.7513732315083175E-4</v>
      </c>
      <c r="E1380" s="197">
        <f>Données!E1381/Données!E1380-1</f>
        <v>2.5324900674572604E-4</v>
      </c>
      <c r="F1380" s="197">
        <f>Données!F1381/Données!F1380-1</f>
        <v>2.5325000011733323E-4</v>
      </c>
      <c r="H1380" s="197">
        <f t="shared" si="63"/>
        <v>8.3361259301195645E-5</v>
      </c>
      <c r="I1380" s="197">
        <f t="shared" si="64"/>
        <v>5.0496926451049085E-4</v>
      </c>
      <c r="J1380" s="197">
        <f t="shared" si="65"/>
        <v>4.2188732303349852E-4</v>
      </c>
    </row>
    <row r="1381" spans="1:10" x14ac:dyDescent="0.2">
      <c r="A1381" s="212">
        <f>Données!A1382</f>
        <v>45478</v>
      </c>
      <c r="B1381" s="197">
        <f>Données!B1382/Données!B1381-1</f>
        <v>3.9286497190360592E-3</v>
      </c>
      <c r="C1381" s="197">
        <f>Données!C1382/Données!C1381-1</f>
        <v>4.0117320735002515E-3</v>
      </c>
      <c r="D1381" s="197">
        <f>Données!D1382/Données!D1381-1</f>
        <v>3.9953653860171912E-3</v>
      </c>
      <c r="E1381" s="197">
        <f>Données!E1382/Données!E1381-1</f>
        <v>3.8961178621079728E-3</v>
      </c>
      <c r="F1381" s="197">
        <f>Données!F1382/Données!F1381-1</f>
        <v>3.8961170370224174E-3</v>
      </c>
      <c r="H1381" s="197">
        <f t="shared" si="63"/>
        <v>3.2531856928086356E-5</v>
      </c>
      <c r="I1381" s="197">
        <f t="shared" si="64"/>
        <v>1.1561503647783411E-4</v>
      </c>
      <c r="J1381" s="197">
        <f t="shared" si="65"/>
        <v>9.924834899477375E-5</v>
      </c>
    </row>
    <row r="1382" spans="1:10" x14ac:dyDescent="0.2">
      <c r="A1382" s="212">
        <f>Données!A1383</f>
        <v>45481</v>
      </c>
      <c r="B1382" s="197">
        <f>Données!B1383/Données!B1382-1</f>
        <v>1.1917902683942216E-3</v>
      </c>
      <c r="C1382" s="197">
        <f>Données!C1383/Données!C1382-1</f>
        <v>1.4337794777108392E-3</v>
      </c>
      <c r="D1382" s="197">
        <f>Données!D1383/Données!D1382-1</f>
        <v>1.38611257381549E-3</v>
      </c>
      <c r="E1382" s="197">
        <f>Données!E1383/Données!E1382-1</f>
        <v>1.2367570736246947E-3</v>
      </c>
      <c r="F1382" s="197">
        <f>Données!F1383/Données!F1382-1</f>
        <v>1.2367572431366547E-3</v>
      </c>
      <c r="H1382" s="197">
        <f t="shared" si="63"/>
        <v>-4.4966805230473028E-5</v>
      </c>
      <c r="I1382" s="197">
        <f t="shared" si="64"/>
        <v>1.9702223457418455E-4</v>
      </c>
      <c r="J1382" s="197">
        <f t="shared" si="65"/>
        <v>1.4935533067883533E-4</v>
      </c>
    </row>
    <row r="1383" spans="1:10" x14ac:dyDescent="0.2">
      <c r="A1383" s="212">
        <f>Données!A1384</f>
        <v>45482</v>
      </c>
      <c r="B1383" s="197">
        <f>Données!B1384/Données!B1383-1</f>
        <v>-1.3028633673980439E-3</v>
      </c>
      <c r="C1383" s="197">
        <f>Données!C1384/Données!C1383-1</f>
        <v>-1.0968882514198475E-3</v>
      </c>
      <c r="D1383" s="197">
        <f>Données!D1384/Données!D1383-1</f>
        <v>-1.1374540685636925E-3</v>
      </c>
      <c r="E1383" s="197">
        <f>Données!E1384/Données!E1383-1</f>
        <v>-1.3975653450064573E-3</v>
      </c>
      <c r="F1383" s="197">
        <f>Données!F1384/Données!F1383-1</f>
        <v>-1.3975653881086458E-3</v>
      </c>
      <c r="H1383" s="197">
        <f t="shared" si="63"/>
        <v>9.4701977608413479E-5</v>
      </c>
      <c r="I1383" s="197">
        <f t="shared" si="64"/>
        <v>3.0067713668879836E-4</v>
      </c>
      <c r="J1383" s="197">
        <f t="shared" si="65"/>
        <v>2.6011131954495337E-4</v>
      </c>
    </row>
    <row r="1384" spans="1:10" x14ac:dyDescent="0.2">
      <c r="A1384" s="212">
        <f>Données!A1385</f>
        <v>45483</v>
      </c>
      <c r="B1384" s="197">
        <f>Données!B1385/Données!B1384-1</f>
        <v>4.8091738731008693E-3</v>
      </c>
      <c r="C1384" s="197">
        <f>Données!C1385/Données!C1384-1</f>
        <v>4.941323012594756E-3</v>
      </c>
      <c r="D1384" s="197">
        <f>Données!D1385/Données!D1384-1</f>
        <v>4.9153023573937915E-3</v>
      </c>
      <c r="E1384" s="197">
        <f>Données!E1385/Données!E1384-1</f>
        <v>4.9720149985843509E-3</v>
      </c>
      <c r="F1384" s="197">
        <f>Données!F1385/Données!F1384-1</f>
        <v>4.9720146772302964E-3</v>
      </c>
      <c r="H1384" s="197">
        <f t="shared" si="63"/>
        <v>-1.6284112548348162E-4</v>
      </c>
      <c r="I1384" s="197">
        <f t="shared" si="64"/>
        <v>-3.0691664635540405E-5</v>
      </c>
      <c r="J1384" s="197">
        <f t="shared" si="65"/>
        <v>-5.6712319836504932E-5</v>
      </c>
    </row>
    <row r="1385" spans="1:10" x14ac:dyDescent="0.2">
      <c r="A1385" s="212">
        <f>Données!A1386</f>
        <v>45484</v>
      </c>
      <c r="B1385" s="197">
        <f>Données!B1386/Données!B1385-1</f>
        <v>2.1873680022492792E-3</v>
      </c>
      <c r="C1385" s="197">
        <f>Données!C1386/Données!C1385-1</f>
        <v>2.2187915461702179E-3</v>
      </c>
      <c r="D1385" s="197">
        <f>Données!D1386/Données!D1385-1</f>
        <v>2.2126039516232598E-3</v>
      </c>
      <c r="E1385" s="197">
        <f>Données!E1386/Données!E1385-1</f>
        <v>2.4308797427541329E-3</v>
      </c>
      <c r="F1385" s="197">
        <f>Données!F1386/Données!F1385-1</f>
        <v>2.4308804439379106E-3</v>
      </c>
      <c r="H1385" s="197">
        <f t="shared" si="63"/>
        <v>-2.4351174050485369E-4</v>
      </c>
      <c r="I1385" s="197">
        <f t="shared" si="64"/>
        <v>-2.1208889776769269E-4</v>
      </c>
      <c r="J1385" s="197">
        <f t="shared" si="65"/>
        <v>-2.1827649231465074E-4</v>
      </c>
    </row>
    <row r="1386" spans="1:10" x14ac:dyDescent="0.2">
      <c r="A1386" s="212">
        <f>Données!A1387</f>
        <v>45485</v>
      </c>
      <c r="B1386" s="197">
        <f>Données!B1387/Données!B1386-1</f>
        <v>3.4456020251094621E-3</v>
      </c>
      <c r="C1386" s="197">
        <f>Données!C1387/Données!C1386-1</f>
        <v>3.351531188024115E-3</v>
      </c>
      <c r="D1386" s="197">
        <f>Données!D1387/Données!D1386-1</f>
        <v>3.3700524909350271E-3</v>
      </c>
      <c r="E1386" s="197">
        <f>Données!E1387/Données!E1386-1</f>
        <v>3.4970658141244559E-3</v>
      </c>
      <c r="F1386" s="197">
        <f>Données!F1387/Données!F1386-1</f>
        <v>3.4970655899602132E-3</v>
      </c>
      <c r="H1386" s="197">
        <f t="shared" si="63"/>
        <v>-5.1463789014993822E-5</v>
      </c>
      <c r="I1386" s="197">
        <f t="shared" si="64"/>
        <v>-1.4553440193609823E-4</v>
      </c>
      <c r="J1386" s="197">
        <f t="shared" si="65"/>
        <v>-1.2701309902518609E-4</v>
      </c>
    </row>
    <row r="1387" spans="1:10" x14ac:dyDescent="0.2">
      <c r="A1387" s="212">
        <f>Données!A1388</f>
        <v>45488</v>
      </c>
      <c r="B1387" s="197">
        <f>Données!B1388/Données!B1387-1</f>
        <v>7.7620290895952238E-4</v>
      </c>
      <c r="C1387" s="197">
        <f>Données!C1388/Données!C1387-1</f>
        <v>7.9781168883985565E-4</v>
      </c>
      <c r="D1387" s="197">
        <f>Données!D1388/Données!D1387-1</f>
        <v>7.9355737913333613E-4</v>
      </c>
      <c r="E1387" s="197">
        <f>Données!E1388/Données!E1387-1</f>
        <v>7.9755010729787301E-4</v>
      </c>
      <c r="F1387" s="197">
        <f>Données!F1388/Données!F1387-1</f>
        <v>7.9755004732406931E-4</v>
      </c>
      <c r="H1387" s="197">
        <f t="shared" si="63"/>
        <v>-2.1347198338350637E-5</v>
      </c>
      <c r="I1387" s="197">
        <f t="shared" si="64"/>
        <v>2.6164151578633721E-7</v>
      </c>
      <c r="J1387" s="197">
        <f t="shared" si="65"/>
        <v>-3.992668190733184E-6</v>
      </c>
    </row>
    <row r="1388" spans="1:10" x14ac:dyDescent="0.2">
      <c r="A1388" s="212">
        <f>Données!A1389</f>
        <v>45489</v>
      </c>
      <c r="B1388" s="197">
        <f>Données!B1389/Données!B1388-1</f>
        <v>4.9681310896201314E-3</v>
      </c>
      <c r="C1388" s="197">
        <f>Données!C1389/Données!C1388-1</f>
        <v>5.0226183567863014E-3</v>
      </c>
      <c r="D1388" s="197">
        <f>Données!D1389/Données!D1388-1</f>
        <v>5.011890053390422E-3</v>
      </c>
      <c r="E1388" s="197">
        <f>Données!E1389/Données!E1388-1</f>
        <v>5.1101983033932097E-3</v>
      </c>
      <c r="F1388" s="197">
        <f>Données!F1389/Données!F1388-1</f>
        <v>5.1101988706068191E-3</v>
      </c>
      <c r="H1388" s="197">
        <f t="shared" si="63"/>
        <v>-1.4206721377307829E-4</v>
      </c>
      <c r="I1388" s="197">
        <f t="shared" si="64"/>
        <v>-8.758051382051768E-5</v>
      </c>
      <c r="J1388" s="197">
        <f t="shared" si="65"/>
        <v>-9.830881721639706E-5</v>
      </c>
    </row>
    <row r="1389" spans="1:10" x14ac:dyDescent="0.2">
      <c r="A1389" s="212">
        <f>Données!A1390</f>
        <v>45490</v>
      </c>
      <c r="B1389" s="197">
        <f>Données!B1390/Données!B1389-1</f>
        <v>-3.3947828243430234E-3</v>
      </c>
      <c r="C1389" s="197">
        <f>Données!C1390/Données!C1389-1</f>
        <v>-4.4804978617908331E-3</v>
      </c>
      <c r="D1389" s="197">
        <f>Données!D1390/Données!D1389-1</f>
        <v>-4.2667357433797681E-3</v>
      </c>
      <c r="E1389" s="197">
        <f>Données!E1390/Données!E1389-1</f>
        <v>-3.2549749875155909E-3</v>
      </c>
      <c r="F1389" s="197">
        <f>Données!F1390/Données!F1389-1</f>
        <v>-3.2549756619622006E-3</v>
      </c>
      <c r="H1389" s="197">
        <f t="shared" si="63"/>
        <v>-1.3980783682743247E-4</v>
      </c>
      <c r="I1389" s="197">
        <f t="shared" si="64"/>
        <v>-1.2255221998286325E-3</v>
      </c>
      <c r="J1389" s="197">
        <f t="shared" si="65"/>
        <v>-1.0117600814175676E-3</v>
      </c>
    </row>
    <row r="1390" spans="1:10" x14ac:dyDescent="0.2">
      <c r="A1390" s="212">
        <f>Données!A1391</f>
        <v>45491</v>
      </c>
      <c r="B1390" s="197">
        <f>Données!B1391/Données!B1390-1</f>
        <v>-3.2501214199116557E-3</v>
      </c>
      <c r="C1390" s="197">
        <f>Données!C1391/Données!C1390-1</f>
        <v>-3.5460984562949438E-3</v>
      </c>
      <c r="D1390" s="197">
        <f>Données!D1391/Données!D1390-1</f>
        <v>-3.4877736657561442E-3</v>
      </c>
      <c r="E1390" s="197">
        <f>Données!E1391/Données!E1390-1</f>
        <v>-3.253619222411297E-3</v>
      </c>
      <c r="F1390" s="197">
        <f>Données!F1391/Données!F1390-1</f>
        <v>-3.2536192504670769E-3</v>
      </c>
      <c r="H1390" s="197">
        <f t="shared" si="63"/>
        <v>3.4978024996412671E-6</v>
      </c>
      <c r="I1390" s="197">
        <f t="shared" si="64"/>
        <v>-2.9247920582786691E-4</v>
      </c>
      <c r="J1390" s="197">
        <f t="shared" si="65"/>
        <v>-2.3415441528906733E-4</v>
      </c>
    </row>
    <row r="1391" spans="1:10" x14ac:dyDescent="0.2">
      <c r="A1391" s="212">
        <f>Données!A1392</f>
        <v>45492</v>
      </c>
      <c r="B1391" s="197">
        <f>Données!B1392/Données!B1391-1</f>
        <v>-2.3662970422807517E-3</v>
      </c>
      <c r="C1391" s="197">
        <f>Données!C1392/Données!C1391-1</f>
        <v>-2.9017881901080012E-3</v>
      </c>
      <c r="D1391" s="197">
        <f>Données!D1392/Données!D1391-1</f>
        <v>-2.7962395581191402E-3</v>
      </c>
      <c r="E1391" s="197">
        <f>Données!E1392/Données!E1391-1</f>
        <v>-2.3188394193703887E-3</v>
      </c>
      <c r="F1391" s="197">
        <f>Données!F1392/Données!F1391-1</f>
        <v>-2.3188399502347412E-3</v>
      </c>
      <c r="H1391" s="197">
        <f t="shared" si="63"/>
        <v>-4.7457622910362929E-5</v>
      </c>
      <c r="I1391" s="197">
        <f t="shared" si="64"/>
        <v>-5.8294823987325994E-4</v>
      </c>
      <c r="J1391" s="197">
        <f t="shared" si="65"/>
        <v>-4.7739960788439895E-4</v>
      </c>
    </row>
    <row r="1392" spans="1:10" x14ac:dyDescent="0.2">
      <c r="A1392" s="212">
        <f>Données!A1393</f>
        <v>45495</v>
      </c>
      <c r="B1392" s="197">
        <f>Données!B1393/Données!B1392-1</f>
        <v>2.890698875967157E-3</v>
      </c>
      <c r="C1392" s="197">
        <f>Données!C1393/Données!C1392-1</f>
        <v>3.3970487697889684E-3</v>
      </c>
      <c r="D1392" s="197">
        <f>Données!D1393/Données!D1392-1</f>
        <v>3.2972008549845278E-3</v>
      </c>
      <c r="E1392" s="197">
        <f>Données!E1393/Données!E1392-1</f>
        <v>2.812320486237585E-3</v>
      </c>
      <c r="F1392" s="197">
        <f>Données!F1393/Données!F1392-1</f>
        <v>2.8123210076664851E-3</v>
      </c>
      <c r="H1392" s="197">
        <f t="shared" si="63"/>
        <v>7.8378389729572007E-5</v>
      </c>
      <c r="I1392" s="197">
        <f t="shared" si="64"/>
        <v>5.8472776212248334E-4</v>
      </c>
      <c r="J1392" s="197">
        <f t="shared" si="65"/>
        <v>4.8487984731804268E-4</v>
      </c>
    </row>
    <row r="1393" spans="1:10" x14ac:dyDescent="0.2">
      <c r="A1393" s="212">
        <f>Données!A1394</f>
        <v>45496</v>
      </c>
      <c r="B1393" s="197">
        <f>Données!B1394/Données!B1393-1</f>
        <v>5.2729192139056025E-5</v>
      </c>
      <c r="C1393" s="197">
        <f>Données!C1394/Données!C1393-1</f>
        <v>2.4904621871457699E-4</v>
      </c>
      <c r="D1393" s="197">
        <f>Données!D1394/Données!D1393-1</f>
        <v>2.1035023279192266E-4</v>
      </c>
      <c r="E1393" s="197">
        <f>Données!E1394/Données!E1393-1</f>
        <v>5.7264114241784014E-5</v>
      </c>
      <c r="F1393" s="197">
        <f>Données!F1394/Données!F1393-1</f>
        <v>5.726438671138645E-5</v>
      </c>
      <c r="H1393" s="197">
        <f t="shared" si="63"/>
        <v>-4.5349221027279896E-6</v>
      </c>
      <c r="I1393" s="197">
        <f t="shared" si="64"/>
        <v>1.9178183200319054E-4</v>
      </c>
      <c r="J1393" s="197">
        <f t="shared" si="65"/>
        <v>1.5308584608053621E-4</v>
      </c>
    </row>
    <row r="1394" spans="1:10" x14ac:dyDescent="0.2">
      <c r="A1394" s="212">
        <f>Données!A1395</f>
        <v>45497</v>
      </c>
      <c r="B1394" s="197">
        <f>Données!B1395/Données!B1394-1</f>
        <v>-5.2128049167264878E-3</v>
      </c>
      <c r="C1394" s="197">
        <f>Données!C1395/Données!C1394-1</f>
        <v>-6.1750973715991586E-3</v>
      </c>
      <c r="D1394" s="197">
        <f>Données!D1395/Données!D1394-1</f>
        <v>-5.9854489132256106E-3</v>
      </c>
      <c r="E1394" s="197">
        <f>Données!E1395/Données!E1394-1</f>
        <v>-5.0264489532501067E-3</v>
      </c>
      <c r="F1394" s="197">
        <f>Données!F1395/Données!F1394-1</f>
        <v>-5.0264486533200259E-3</v>
      </c>
      <c r="H1394" s="197">
        <f t="shared" si="63"/>
        <v>-1.8635596347638117E-4</v>
      </c>
      <c r="I1394" s="197">
        <f t="shared" si="64"/>
        <v>-1.1486487182791327E-3</v>
      </c>
      <c r="J1394" s="197">
        <f t="shared" si="65"/>
        <v>-9.5900025990558468E-4</v>
      </c>
    </row>
    <row r="1395" spans="1:10" x14ac:dyDescent="0.2">
      <c r="A1395" s="212">
        <f>Données!A1396</f>
        <v>45498</v>
      </c>
      <c r="B1395" s="197">
        <f>Données!B1396/Données!B1395-1</f>
        <v>-1.1093334677340083E-3</v>
      </c>
      <c r="C1395" s="197">
        <f>Données!C1396/Données!C1395-1</f>
        <v>-1.3187001101798712E-3</v>
      </c>
      <c r="D1395" s="197">
        <f>Données!D1396/Données!D1395-1</f>
        <v>-1.2774060347116034E-3</v>
      </c>
      <c r="E1395" s="197">
        <f>Données!E1396/Données!E1395-1</f>
        <v>-1.0603569723618422E-3</v>
      </c>
      <c r="F1395" s="197">
        <f>Données!F1396/Données!F1395-1</f>
        <v>-1.0603578054826368E-3</v>
      </c>
      <c r="H1395" s="197">
        <f t="shared" si="63"/>
        <v>-4.8976495372166085E-5</v>
      </c>
      <c r="I1395" s="197">
        <f t="shared" si="64"/>
        <v>-2.583423046972344E-4</v>
      </c>
      <c r="J1395" s="197">
        <f t="shared" si="65"/>
        <v>-2.170482292289666E-4</v>
      </c>
    </row>
    <row r="1396" spans="1:10" x14ac:dyDescent="0.2">
      <c r="A1396" s="212">
        <f>Données!A1397</f>
        <v>45499</v>
      </c>
      <c r="B1396" s="197">
        <f>Données!B1397/Données!B1396-1</f>
        <v>4.9139345306543625E-3</v>
      </c>
      <c r="C1396" s="197">
        <f>Données!C1397/Données!C1396-1</f>
        <v>5.3049243316729555E-3</v>
      </c>
      <c r="D1396" s="197">
        <f>Données!D1397/Données!D1396-1</f>
        <v>5.2277955022608236E-3</v>
      </c>
      <c r="E1396" s="197">
        <f>Données!E1397/Données!E1396-1</f>
        <v>4.9228181453302433E-3</v>
      </c>
      <c r="F1396" s="197">
        <f>Données!F1397/Données!F1396-1</f>
        <v>4.9228182252669672E-3</v>
      </c>
      <c r="H1396" s="197">
        <f t="shared" si="63"/>
        <v>-8.8836146758808354E-6</v>
      </c>
      <c r="I1396" s="197">
        <f t="shared" si="64"/>
        <v>3.821061064059883E-4</v>
      </c>
      <c r="J1396" s="197">
        <f t="shared" si="65"/>
        <v>3.0497727699385635E-4</v>
      </c>
    </row>
    <row r="1397" spans="1:10" x14ac:dyDescent="0.2">
      <c r="A1397" s="212">
        <f>Données!A1398</f>
        <v>45502</v>
      </c>
      <c r="B1397" s="197">
        <f>Données!B1398/Données!B1397-1</f>
        <v>1.4695772073221036E-3</v>
      </c>
      <c r="C1397" s="197">
        <f>Données!C1398/Données!C1397-1</f>
        <v>1.3558630470720257E-3</v>
      </c>
      <c r="D1397" s="197">
        <f>Données!D1398/Données!D1397-1</f>
        <v>1.3782882457784584E-3</v>
      </c>
      <c r="E1397" s="197">
        <f>Données!E1398/Données!E1397-1</f>
        <v>1.4919823601131643E-3</v>
      </c>
      <c r="F1397" s="197">
        <f>Données!F1398/Données!F1397-1</f>
        <v>1.491982528493585E-3</v>
      </c>
      <c r="H1397" s="197">
        <f t="shared" si="63"/>
        <v>-2.2405152791060701E-5</v>
      </c>
      <c r="I1397" s="197">
        <f t="shared" si="64"/>
        <v>-1.3611948142155939E-4</v>
      </c>
      <c r="J1397" s="197">
        <f t="shared" si="65"/>
        <v>-1.136942827151266E-4</v>
      </c>
    </row>
    <row r="1398" spans="1:10" x14ac:dyDescent="0.2">
      <c r="A1398" s="212">
        <f>Données!A1399</f>
        <v>45503</v>
      </c>
      <c r="B1398" s="197">
        <f>Données!B1399/Données!B1398-1</f>
        <v>1.7383969361639551E-3</v>
      </c>
      <c r="C1398" s="197">
        <f>Données!C1399/Données!C1398-1</f>
        <v>1.0142142700386714E-3</v>
      </c>
      <c r="D1398" s="197">
        <f>Données!D1399/Données!D1398-1</f>
        <v>1.1570391799227142E-3</v>
      </c>
      <c r="E1398" s="197">
        <f>Données!E1399/Données!E1398-1</f>
        <v>1.9072970265410216E-3</v>
      </c>
      <c r="F1398" s="197">
        <f>Données!F1399/Données!F1398-1</f>
        <v>1.9072970293465552E-3</v>
      </c>
      <c r="H1398" s="197">
        <f t="shared" si="63"/>
        <v>-1.6890009037706655E-4</v>
      </c>
      <c r="I1398" s="197">
        <f t="shared" si="64"/>
        <v>-8.9308275930788383E-4</v>
      </c>
      <c r="J1398" s="197">
        <f t="shared" si="65"/>
        <v>-7.5025784942384099E-4</v>
      </c>
    </row>
    <row r="1399" spans="1:10" x14ac:dyDescent="0.2">
      <c r="A1399" s="212">
        <f>Données!A1400</f>
        <v>45504</v>
      </c>
      <c r="B1399" s="197">
        <f>Données!B1400/Données!B1399-1</f>
        <v>9.2876597651998516E-3</v>
      </c>
      <c r="C1399" s="197">
        <f>Données!C1400/Données!C1399-1</f>
        <v>1.0004607939850141E-2</v>
      </c>
      <c r="D1399" s="197">
        <f>Données!D1400/Données!D1399-1</f>
        <v>9.8631274363782939E-3</v>
      </c>
      <c r="E1399" s="197">
        <f>Données!E1400/Données!E1399-1</f>
        <v>9.4260268276262771E-3</v>
      </c>
      <c r="F1399" s="197">
        <f>Données!F1400/Données!F1399-1</f>
        <v>9.426027125281955E-3</v>
      </c>
      <c r="H1399" s="197">
        <f t="shared" si="63"/>
        <v>-1.3836706242642549E-4</v>
      </c>
      <c r="I1399" s="197">
        <f t="shared" si="64"/>
        <v>5.7858081456818589E-4</v>
      </c>
      <c r="J1399" s="197">
        <f t="shared" si="65"/>
        <v>4.3710031109633896E-4</v>
      </c>
    </row>
    <row r="1400" spans="1:10" x14ac:dyDescent="0.2">
      <c r="A1400" s="212">
        <f>Données!A1401</f>
        <v>45505</v>
      </c>
      <c r="B1400" s="197">
        <f>Données!B1401/Données!B1400-1</f>
        <v>-2.8024265772923496E-3</v>
      </c>
      <c r="C1400" s="197">
        <f>Données!C1401/Données!C1400-1</f>
        <v>-2.716810625494448E-3</v>
      </c>
      <c r="D1400" s="197">
        <f>Données!D1401/Données!D1400-1</f>
        <v>-2.7336961089221568E-3</v>
      </c>
      <c r="E1400" s="197">
        <f>Données!E1401/Données!E1400-1</f>
        <v>-2.8147958470228218E-3</v>
      </c>
      <c r="F1400" s="197">
        <f>Données!F1401/Données!F1400-1</f>
        <v>-2.8147964190285979E-3</v>
      </c>
      <c r="H1400" s="197">
        <f t="shared" si="63"/>
        <v>1.2369269730472254E-5</v>
      </c>
      <c r="I1400" s="197">
        <f t="shared" si="64"/>
        <v>9.7985793534149934E-5</v>
      </c>
      <c r="J1400" s="197">
        <f t="shared" si="65"/>
        <v>8.1100310106441142E-5</v>
      </c>
    </row>
    <row r="1401" spans="1:10" x14ac:dyDescent="0.2">
      <c r="A1401" s="212">
        <f>Données!A1402</f>
        <v>45506</v>
      </c>
      <c r="B1401" s="197">
        <f>Données!B1402/Données!B1401-1</f>
        <v>-3.4531891107374424E-3</v>
      </c>
      <c r="C1401" s="197">
        <f>Données!C1402/Données!C1401-1</f>
        <v>-4.1420801054427026E-3</v>
      </c>
      <c r="D1401" s="197">
        <f>Données!D1402/Données!D1401-1</f>
        <v>-4.0062231840620743E-3</v>
      </c>
      <c r="E1401" s="197">
        <f>Données!E1402/Données!E1401-1</f>
        <v>-3.5256863715437126E-3</v>
      </c>
      <c r="F1401" s="197">
        <f>Données!F1402/Données!F1401-1</f>
        <v>-3.5256859110074368E-3</v>
      </c>
      <c r="H1401" s="197">
        <f t="shared" si="63"/>
        <v>7.249726080627017E-5</v>
      </c>
      <c r="I1401" s="197">
        <f t="shared" si="64"/>
        <v>-6.1639419443526577E-4</v>
      </c>
      <c r="J1401" s="197">
        <f t="shared" si="65"/>
        <v>-4.8053727305463756E-4</v>
      </c>
    </row>
    <row r="1402" spans="1:10" x14ac:dyDescent="0.2">
      <c r="A1402" s="212">
        <f>Données!A1403</f>
        <v>45510</v>
      </c>
      <c r="B1402" s="197">
        <f>Données!B1403/Données!B1402-1</f>
        <v>-1.3441422869543418E-2</v>
      </c>
      <c r="C1402" s="197">
        <f>Données!C1403/Données!C1402-1</f>
        <v>-1.3881872400760886E-2</v>
      </c>
      <c r="D1402" s="197">
        <f>Données!D1403/Données!D1402-1</f>
        <v>-1.3794962821215395E-2</v>
      </c>
      <c r="E1402" s="197">
        <f>Données!E1403/Données!E1402-1</f>
        <v>-1.355526093633197E-2</v>
      </c>
      <c r="F1402" s="197">
        <f>Données!F1403/Données!F1402-1</f>
        <v>-1.355526132970164E-2</v>
      </c>
      <c r="H1402" s="197">
        <f t="shared" si="63"/>
        <v>1.1383806678855191E-4</v>
      </c>
      <c r="I1402" s="197">
        <f t="shared" si="64"/>
        <v>-3.2661107105924625E-4</v>
      </c>
      <c r="J1402" s="197">
        <f t="shared" si="65"/>
        <v>-2.3970149151375519E-4</v>
      </c>
    </row>
    <row r="1403" spans="1:10" x14ac:dyDescent="0.2">
      <c r="A1403" s="212">
        <f>Données!A1404</f>
        <v>45511</v>
      </c>
      <c r="B1403" s="197">
        <f>Données!B1404/Données!B1403-1</f>
        <v>-2.3596139307970887E-3</v>
      </c>
      <c r="C1403" s="197">
        <f>Données!C1404/Données!C1403-1</f>
        <v>-2.1803955833056277E-3</v>
      </c>
      <c r="D1403" s="197">
        <f>Données!D1404/Données!D1403-1</f>
        <v>-2.2157716525634807E-3</v>
      </c>
      <c r="E1403" s="197">
        <f>Données!E1404/Données!E1403-1</f>
        <v>-2.3505147407104632E-3</v>
      </c>
      <c r="F1403" s="197">
        <f>Données!F1404/Données!F1403-1</f>
        <v>-2.3505147418870775E-3</v>
      </c>
      <c r="H1403" s="197">
        <f t="shared" si="63"/>
        <v>-9.0991900866255193E-6</v>
      </c>
      <c r="I1403" s="197">
        <f t="shared" si="64"/>
        <v>1.7011915858144988E-4</v>
      </c>
      <c r="J1403" s="197">
        <f t="shared" si="65"/>
        <v>1.347430893235968E-4</v>
      </c>
    </row>
    <row r="1404" spans="1:10" x14ac:dyDescent="0.2">
      <c r="A1404" s="212">
        <f>Données!A1405</f>
        <v>45512</v>
      </c>
      <c r="B1404" s="197">
        <f>Données!B1405/Données!B1404-1</f>
        <v>5.8085946200361338E-3</v>
      </c>
      <c r="C1404" s="197">
        <f>Données!C1405/Données!C1404-1</f>
        <v>6.6866595379504457E-3</v>
      </c>
      <c r="D1404" s="197">
        <f>Données!D1405/Données!D1404-1</f>
        <v>6.5133621171740153E-3</v>
      </c>
      <c r="E1404" s="197">
        <f>Données!E1405/Données!E1404-1</f>
        <v>6.0530612909741599E-3</v>
      </c>
      <c r="F1404" s="197">
        <f>Données!F1405/Données!F1404-1</f>
        <v>6.0530611298137416E-3</v>
      </c>
      <c r="H1404" s="197">
        <f t="shared" si="63"/>
        <v>-2.444666709380261E-4</v>
      </c>
      <c r="I1404" s="197">
        <f t="shared" si="64"/>
        <v>6.3359840813670409E-4</v>
      </c>
      <c r="J1404" s="197">
        <f t="shared" si="65"/>
        <v>4.6030098736027369E-4</v>
      </c>
    </row>
    <row r="1405" spans="1:10" x14ac:dyDescent="0.2">
      <c r="A1405" s="212">
        <f>Données!A1406</f>
        <v>45513</v>
      </c>
      <c r="B1405" s="197">
        <f>Données!B1406/Données!B1405-1</f>
        <v>5.3404262953415937E-3</v>
      </c>
      <c r="C1405" s="197">
        <f>Données!C1406/Données!C1405-1</f>
        <v>5.397899357761915E-3</v>
      </c>
      <c r="D1405" s="197">
        <f>Données!D1406/Données!D1405-1</f>
        <v>5.3865641536545716E-3</v>
      </c>
      <c r="E1405" s="197">
        <f>Données!E1406/Données!E1405-1</f>
        <v>5.4167029584020199E-3</v>
      </c>
      <c r="F1405" s="197">
        <f>Données!F1406/Données!F1405-1</f>
        <v>5.4167028640721426E-3</v>
      </c>
      <c r="H1405" s="197">
        <f t="shared" si="63"/>
        <v>-7.6276663060426131E-5</v>
      </c>
      <c r="I1405" s="197">
        <f t="shared" si="64"/>
        <v>-1.8803506310227647E-5</v>
      </c>
      <c r="J1405" s="197">
        <f t="shared" si="65"/>
        <v>-3.0138710417570991E-5</v>
      </c>
    </row>
    <row r="1406" spans="1:10" x14ac:dyDescent="0.2">
      <c r="A1406" s="212">
        <f>Données!A1407</f>
        <v>45516</v>
      </c>
      <c r="B1406" s="197">
        <f>Données!B1407/Données!B1406-1</f>
        <v>1.4469472017830665E-3</v>
      </c>
      <c r="C1406" s="197">
        <f>Données!C1407/Données!C1406-1</f>
        <v>1.6249332948858886E-3</v>
      </c>
      <c r="D1406" s="197">
        <f>Données!D1407/Données!D1406-1</f>
        <v>1.5898321758891498E-3</v>
      </c>
      <c r="E1406" s="197">
        <f>Données!E1407/Données!E1406-1</f>
        <v>1.4955136487628806E-3</v>
      </c>
      <c r="F1406" s="197">
        <f>Données!F1407/Données!F1406-1</f>
        <v>1.4955138172469962E-3</v>
      </c>
      <c r="H1406" s="197">
        <f t="shared" si="63"/>
        <v>-4.856644697981416E-5</v>
      </c>
      <c r="I1406" s="197">
        <f t="shared" si="64"/>
        <v>1.2941947763889239E-4</v>
      </c>
      <c r="J1406" s="197">
        <f t="shared" si="65"/>
        <v>9.4318358642153655E-5</v>
      </c>
    </row>
    <row r="1407" spans="1:10" x14ac:dyDescent="0.2">
      <c r="A1407" s="212">
        <f>Données!A1408</f>
        <v>45517</v>
      </c>
      <c r="B1407" s="197">
        <f>Données!B1408/Données!B1407-1</f>
        <v>6.6716661889152373E-3</v>
      </c>
      <c r="C1407" s="197">
        <f>Données!C1408/Données!C1407-1</f>
        <v>6.6599891416667667E-3</v>
      </c>
      <c r="D1407" s="197">
        <f>Données!D1408/Données!D1407-1</f>
        <v>6.6622912358555997E-3</v>
      </c>
      <c r="E1407" s="197">
        <f>Données!E1408/Données!E1407-1</f>
        <v>6.7852343031893358E-3</v>
      </c>
      <c r="F1407" s="197">
        <f>Données!F1408/Données!F1407-1</f>
        <v>6.7852344649446117E-3</v>
      </c>
      <c r="H1407" s="197">
        <f t="shared" si="63"/>
        <v>-1.1356811427409852E-4</v>
      </c>
      <c r="I1407" s="197">
        <f t="shared" si="64"/>
        <v>-1.2524532327784499E-4</v>
      </c>
      <c r="J1407" s="197">
        <f t="shared" si="65"/>
        <v>-1.2294322908901201E-4</v>
      </c>
    </row>
    <row r="1408" spans="1:10" x14ac:dyDescent="0.2">
      <c r="A1408" s="212">
        <f>Données!A1409</f>
        <v>45518</v>
      </c>
      <c r="B1408" s="197">
        <f>Données!B1409/Données!B1408-1</f>
        <v>2.4181573846526749E-3</v>
      </c>
      <c r="C1408" s="197">
        <f>Données!C1409/Données!C1408-1</f>
        <v>2.4664010804802405E-3</v>
      </c>
      <c r="D1408" s="197">
        <f>Données!D1409/Données!D1408-1</f>
        <v>2.4568881434461343E-3</v>
      </c>
      <c r="E1408" s="197">
        <f>Données!E1409/Données!E1408-1</f>
        <v>2.5134711770624651E-3</v>
      </c>
      <c r="F1408" s="197">
        <f>Données!F1409/Données!F1408-1</f>
        <v>2.5134717121888528E-3</v>
      </c>
      <c r="H1408" s="197">
        <f t="shared" si="63"/>
        <v>-9.531379240979021E-5</v>
      </c>
      <c r="I1408" s="197">
        <f t="shared" si="64"/>
        <v>-4.7070631708612254E-5</v>
      </c>
      <c r="J1408" s="197">
        <f t="shared" si="65"/>
        <v>-5.6583568742718526E-5</v>
      </c>
    </row>
    <row r="1409" spans="1:10" x14ac:dyDescent="0.2">
      <c r="A1409" s="212">
        <f>Données!A1410</f>
        <v>45519</v>
      </c>
      <c r="B1409" s="197">
        <f>Données!B1410/Données!B1409-1</f>
        <v>4.2087868368831938E-3</v>
      </c>
      <c r="C1409" s="197">
        <f>Données!C1410/Données!C1409-1</f>
        <v>4.9725945411482897E-3</v>
      </c>
      <c r="D1409" s="197">
        <f>Données!D1410/Données!D1409-1</f>
        <v>4.8219854315081356E-3</v>
      </c>
      <c r="E1409" s="197">
        <f>Données!E1410/Données!E1409-1</f>
        <v>4.269744644506579E-3</v>
      </c>
      <c r="F1409" s="197">
        <f>Données!F1410/Données!F1409-1</f>
        <v>4.2697448354869216E-3</v>
      </c>
      <c r="H1409" s="197">
        <f t="shared" si="63"/>
        <v>-6.0957807623385207E-5</v>
      </c>
      <c r="I1409" s="197">
        <f t="shared" si="64"/>
        <v>7.0284970566136806E-4</v>
      </c>
      <c r="J1409" s="197">
        <f t="shared" si="65"/>
        <v>5.52240596021214E-4</v>
      </c>
    </row>
    <row r="1410" spans="1:10" x14ac:dyDescent="0.2">
      <c r="A1410" s="212">
        <f>Données!A1411</f>
        <v>45520</v>
      </c>
      <c r="B1410" s="197">
        <f>Données!B1411/Données!B1410-1</f>
        <v>5.5553153008669476E-4</v>
      </c>
      <c r="C1410" s="197">
        <f>Données!C1411/Données!C1410-1</f>
        <v>5.8823492728588E-4</v>
      </c>
      <c r="D1410" s="197">
        <f>Données!D1411/Données!D1410-1</f>
        <v>5.8178975935230248E-4</v>
      </c>
      <c r="E1410" s="197">
        <f>Données!E1411/Données!E1410-1</f>
        <v>5.7949911938526277E-4</v>
      </c>
      <c r="F1410" s="197">
        <f>Données!F1411/Données!F1410-1</f>
        <v>5.7949904944476494E-4</v>
      </c>
      <c r="H1410" s="197">
        <f t="shared" si="63"/>
        <v>-2.3967589298568015E-5</v>
      </c>
      <c r="I1410" s="197">
        <f t="shared" si="64"/>
        <v>8.7358778411150695E-6</v>
      </c>
      <c r="J1410" s="197">
        <f t="shared" si="65"/>
        <v>2.290709907537547E-6</v>
      </c>
    </row>
    <row r="1411" spans="1:10" x14ac:dyDescent="0.2">
      <c r="A1411" s="212">
        <f>Données!A1412</f>
        <v>45523</v>
      </c>
      <c r="B1411" s="197">
        <f>Données!B1412/Données!B1411-1</f>
        <v>2.6697234698509487E-3</v>
      </c>
      <c r="C1411" s="197">
        <f>Données!C1412/Données!C1411-1</f>
        <v>3.0624199698101595E-3</v>
      </c>
      <c r="D1411" s="197">
        <f>Données!D1412/Données!D1411-1</f>
        <v>2.9850372492077337E-3</v>
      </c>
      <c r="E1411" s="197">
        <f>Données!E1412/Données!E1411-1</f>
        <v>2.6507975470468903E-3</v>
      </c>
      <c r="F1411" s="197">
        <f>Données!F1412/Données!F1411-1</f>
        <v>2.6507964888746738E-3</v>
      </c>
      <c r="H1411" s="197">
        <f t="shared" ref="H1411:H1474" si="66">B1411-E1411</f>
        <v>1.8925922804058359E-5</v>
      </c>
      <c r="I1411" s="197">
        <f t="shared" ref="I1411:I1474" si="67">C1411-F1411</f>
        <v>4.1162348093548573E-4</v>
      </c>
      <c r="J1411" s="197">
        <f t="shared" ref="J1411:J1474" si="68">D1411-F1411</f>
        <v>3.3424076033305994E-4</v>
      </c>
    </row>
    <row r="1412" spans="1:10" x14ac:dyDescent="0.2">
      <c r="A1412" s="212">
        <f>Données!A1413</f>
        <v>45524</v>
      </c>
      <c r="B1412" s="197">
        <f>Données!B1413/Données!B1412-1</f>
        <v>6.2721040653768156E-4</v>
      </c>
      <c r="C1412" s="197">
        <f>Données!C1413/Données!C1412-1</f>
        <v>-1.477708548474066E-4</v>
      </c>
      <c r="D1412" s="197">
        <f>Données!D1413/Données!D1412-1</f>
        <v>4.8962969052546157E-6</v>
      </c>
      <c r="E1412" s="197">
        <f>Données!E1413/Données!E1412-1</f>
        <v>6.7487009463462755E-4</v>
      </c>
      <c r="F1412" s="197">
        <f>Données!F1413/Données!F1412-1</f>
        <v>6.7487108889152658E-4</v>
      </c>
      <c r="H1412" s="197">
        <f t="shared" si="66"/>
        <v>-4.7659688096945985E-5</v>
      </c>
      <c r="I1412" s="197">
        <f t="shared" si="67"/>
        <v>-8.2264194373893318E-4</v>
      </c>
      <c r="J1412" s="197">
        <f t="shared" si="68"/>
        <v>-6.6997479198627197E-4</v>
      </c>
    </row>
    <row r="1413" spans="1:10" x14ac:dyDescent="0.2">
      <c r="A1413" s="212">
        <f>Données!A1414</f>
        <v>45525</v>
      </c>
      <c r="B1413" s="197">
        <f>Données!B1414/Données!B1413-1</f>
        <v>8.4085165512370885E-4</v>
      </c>
      <c r="C1413" s="197">
        <f>Données!C1414/Données!C1413-1</f>
        <v>9.2175712534925403E-4</v>
      </c>
      <c r="D1413" s="197">
        <f>Données!D1414/Données!D1413-1</f>
        <v>9.0580907865489557E-4</v>
      </c>
      <c r="E1413" s="197">
        <f>Données!E1414/Données!E1413-1</f>
        <v>8.5301840990403832E-4</v>
      </c>
      <c r="F1413" s="197">
        <f>Données!F1414/Données!F1413-1</f>
        <v>8.530182614023829E-4</v>
      </c>
      <c r="H1413" s="197">
        <f t="shared" si="66"/>
        <v>-1.216675478032947E-5</v>
      </c>
      <c r="I1413" s="197">
        <f t="shared" si="67"/>
        <v>6.873886394687112E-5</v>
      </c>
      <c r="J1413" s="197">
        <f t="shared" si="68"/>
        <v>5.2790817252512667E-5</v>
      </c>
    </row>
    <row r="1414" spans="1:10" x14ac:dyDescent="0.2">
      <c r="A1414" s="212">
        <f>Données!A1415</f>
        <v>45526</v>
      </c>
      <c r="B1414" s="197">
        <f>Données!B1415/Données!B1414-1</f>
        <v>-4.2936609068985332E-3</v>
      </c>
      <c r="C1414" s="197">
        <f>Données!C1415/Données!C1414-1</f>
        <v>-4.408542334046528E-3</v>
      </c>
      <c r="D1414" s="197">
        <f>Données!D1415/Données!D1414-1</f>
        <v>-4.3858988578766578E-3</v>
      </c>
      <c r="E1414" s="197">
        <f>Données!E1415/Données!E1414-1</f>
        <v>-4.2853359253509637E-3</v>
      </c>
      <c r="F1414" s="197">
        <f>Données!F1415/Données!F1414-1</f>
        <v>-4.2853361960659697E-3</v>
      </c>
      <c r="H1414" s="197">
        <f t="shared" si="66"/>
        <v>-8.3249815475694433E-6</v>
      </c>
      <c r="I1414" s="197">
        <f t="shared" si="67"/>
        <v>-1.2320613798055824E-4</v>
      </c>
      <c r="J1414" s="197">
        <f t="shared" si="68"/>
        <v>-1.0056266181068807E-4</v>
      </c>
    </row>
    <row r="1415" spans="1:10" x14ac:dyDescent="0.2">
      <c r="A1415" s="212">
        <f>Données!A1416</f>
        <v>45527</v>
      </c>
      <c r="B1415" s="197">
        <f>Données!B1416/Données!B1415-1</f>
        <v>5.1573327105385314E-3</v>
      </c>
      <c r="C1415" s="197">
        <f>Données!C1416/Données!C1415-1</f>
        <v>5.3198567512386941E-3</v>
      </c>
      <c r="D1415" s="197">
        <f>Données!D1416/Données!D1415-1</f>
        <v>5.2878200155028754E-3</v>
      </c>
      <c r="E1415" s="197">
        <f>Données!E1416/Données!E1415-1</f>
        <v>5.3019604249473495E-3</v>
      </c>
      <c r="F1415" s="197">
        <f>Données!F1416/Données!F1415-1</f>
        <v>5.3019598510057886E-3</v>
      </c>
      <c r="H1415" s="197">
        <f t="shared" si="66"/>
        <v>-1.4462771440881816E-4</v>
      </c>
      <c r="I1415" s="197">
        <f t="shared" si="67"/>
        <v>1.7896900232905466E-5</v>
      </c>
      <c r="J1415" s="197">
        <f t="shared" si="68"/>
        <v>-1.4139835502913201E-5</v>
      </c>
    </row>
    <row r="1416" spans="1:10" x14ac:dyDescent="0.2">
      <c r="A1416" s="212">
        <f>Données!A1417</f>
        <v>45530</v>
      </c>
      <c r="B1416" s="197">
        <f>Données!B1417/Données!B1416-1</f>
        <v>-2.3985894733961066E-3</v>
      </c>
      <c r="C1416" s="197">
        <f>Données!C1417/Données!C1416-1</f>
        <v>-2.5043167324764193E-3</v>
      </c>
      <c r="D1416" s="197">
        <f>Données!D1417/Données!D1416-1</f>
        <v>-2.4834785705292184E-3</v>
      </c>
      <c r="E1416" s="197">
        <f>Données!E1417/Données!E1416-1</f>
        <v>-2.3305402222314475E-3</v>
      </c>
      <c r="F1416" s="197">
        <f>Données!F1417/Données!F1416-1</f>
        <v>-2.3305392597245955E-3</v>
      </c>
      <c r="H1416" s="197">
        <f t="shared" si="66"/>
        <v>-6.8049251164659097E-5</v>
      </c>
      <c r="I1416" s="197">
        <f t="shared" si="67"/>
        <v>-1.7377747275182376E-4</v>
      </c>
      <c r="J1416" s="197">
        <f t="shared" si="68"/>
        <v>-1.5293931080462286E-4</v>
      </c>
    </row>
    <row r="1417" spans="1:10" x14ac:dyDescent="0.2">
      <c r="A1417" s="212">
        <f>Données!A1418</f>
        <v>45531</v>
      </c>
      <c r="B1417" s="197">
        <f>Données!B1418/Données!B1417-1</f>
        <v>-2.86537094918482E-3</v>
      </c>
      <c r="C1417" s="197">
        <f>Données!C1418/Données!C1417-1</f>
        <v>-3.5074370149209555E-3</v>
      </c>
      <c r="D1417" s="197">
        <f>Données!D1418/Données!D1417-1</f>
        <v>-3.3808764567696548E-3</v>
      </c>
      <c r="E1417" s="197">
        <f>Données!E1418/Données!E1417-1</f>
        <v>-3.0516520646894918E-3</v>
      </c>
      <c r="F1417" s="197">
        <f>Données!F1418/Données!F1417-1</f>
        <v>-3.0516522423558179E-3</v>
      </c>
      <c r="H1417" s="197">
        <f t="shared" si="66"/>
        <v>1.8628111550467175E-4</v>
      </c>
      <c r="I1417" s="197">
        <f t="shared" si="67"/>
        <v>-4.5578477256513761E-4</v>
      </c>
      <c r="J1417" s="197">
        <f t="shared" si="68"/>
        <v>-3.2922421441383687E-4</v>
      </c>
    </row>
    <row r="1418" spans="1:10" x14ac:dyDescent="0.2">
      <c r="A1418" s="212">
        <f>Données!A1419</f>
        <v>45532</v>
      </c>
      <c r="B1418" s="197">
        <f>Données!B1419/Données!B1418-1</f>
        <v>-3.154843468336499E-3</v>
      </c>
      <c r="C1418" s="197">
        <f>Données!C1419/Données!C1418-1</f>
        <v>-2.9151798976722043E-3</v>
      </c>
      <c r="D1418" s="197">
        <f>Données!D1419/Données!D1418-1</f>
        <v>-2.9624460705807154E-3</v>
      </c>
      <c r="E1418" s="197">
        <f>Données!E1419/Données!E1418-1</f>
        <v>-3.2217154698035433E-3</v>
      </c>
      <c r="F1418" s="197">
        <f>Données!F1419/Données!F1418-1</f>
        <v>-3.2217156046850937E-3</v>
      </c>
      <c r="H1418" s="197">
        <f t="shared" si="66"/>
        <v>6.6872001467044306E-5</v>
      </c>
      <c r="I1418" s="197">
        <f t="shared" si="67"/>
        <v>3.0653570701288935E-4</v>
      </c>
      <c r="J1418" s="197">
        <f t="shared" si="68"/>
        <v>2.5926953410437825E-4</v>
      </c>
    </row>
    <row r="1419" spans="1:10" x14ac:dyDescent="0.2">
      <c r="A1419" s="212">
        <f>Données!A1420</f>
        <v>45533</v>
      </c>
      <c r="B1419" s="197">
        <f>Données!B1420/Données!B1419-1</f>
        <v>-4.5086942121674856E-4</v>
      </c>
      <c r="C1419" s="197">
        <f>Données!C1420/Données!C1419-1</f>
        <v>1.1798947170560403E-4</v>
      </c>
      <c r="D1419" s="197">
        <f>Données!D1420/Données!D1419-1</f>
        <v>5.8235971351905391E-6</v>
      </c>
      <c r="E1419" s="197">
        <f>Données!E1420/Données!E1419-1</f>
        <v>-4.3268624201897588E-4</v>
      </c>
      <c r="F1419" s="197">
        <f>Données!F1420/Données!F1419-1</f>
        <v>-4.3268670701135381E-4</v>
      </c>
      <c r="H1419" s="197">
        <f t="shared" si="66"/>
        <v>-1.8183179197772681E-5</v>
      </c>
      <c r="I1419" s="197">
        <f t="shared" si="67"/>
        <v>5.5067617871695784E-4</v>
      </c>
      <c r="J1419" s="197">
        <f t="shared" si="68"/>
        <v>4.3851030414654435E-4</v>
      </c>
    </row>
    <row r="1420" spans="1:10" x14ac:dyDescent="0.2">
      <c r="A1420" s="212">
        <f>Données!A1421</f>
        <v>45534</v>
      </c>
      <c r="B1420" s="197">
        <f>Données!B1421/Données!B1420-1</f>
        <v>4.0204625038966491E-3</v>
      </c>
      <c r="C1420" s="197">
        <f>Données!C1421/Données!C1420-1</f>
        <v>4.5973230583828961E-3</v>
      </c>
      <c r="D1420" s="197">
        <f>Données!D1421/Données!D1420-1</f>
        <v>4.4836304435655894E-3</v>
      </c>
      <c r="E1420" s="197">
        <f>Données!E1421/Données!E1420-1</f>
        <v>4.1670707800989248E-3</v>
      </c>
      <c r="F1420" s="197">
        <f>Données!F1421/Données!F1420-1</f>
        <v>4.1670714586015123E-3</v>
      </c>
      <c r="H1420" s="197">
        <f t="shared" si="66"/>
        <v>-1.4660827620227579E-4</v>
      </c>
      <c r="I1420" s="197">
        <f t="shared" si="67"/>
        <v>4.3025159978138383E-4</v>
      </c>
      <c r="J1420" s="197">
        <f t="shared" si="68"/>
        <v>3.1655898496407708E-4</v>
      </c>
    </row>
    <row r="1421" spans="1:10" x14ac:dyDescent="0.2">
      <c r="A1421" s="212">
        <f>Données!A1422</f>
        <v>45538</v>
      </c>
      <c r="B1421" s="197">
        <f>Données!B1422/Données!B1421-1</f>
        <v>-1.544086506569009E-3</v>
      </c>
      <c r="C1421" s="197">
        <f>Données!C1422/Données!C1421-1</f>
        <v>-2.7118916000441473E-3</v>
      </c>
      <c r="D1421" s="197">
        <f>Données!D1422/Données!D1421-1</f>
        <v>-2.481837197974901E-3</v>
      </c>
      <c r="E1421" s="197">
        <f>Données!E1422/Données!E1421-1</f>
        <v>-1.4174306557032113E-3</v>
      </c>
      <c r="F1421" s="197">
        <f>Données!F1422/Données!F1421-1</f>
        <v>-1.4174302680394213E-3</v>
      </c>
      <c r="H1421" s="197">
        <f t="shared" si="66"/>
        <v>-1.2665585086579778E-4</v>
      </c>
      <c r="I1421" s="197">
        <f t="shared" si="67"/>
        <v>-1.294461332004726E-3</v>
      </c>
      <c r="J1421" s="197">
        <f t="shared" si="68"/>
        <v>-1.0644069299354797E-3</v>
      </c>
    </row>
    <row r="1422" spans="1:10" x14ac:dyDescent="0.2">
      <c r="A1422" s="212">
        <f>Données!A1423</f>
        <v>45539</v>
      </c>
      <c r="B1422" s="197">
        <f>Données!B1423/Données!B1422-1</f>
        <v>1.3452700947984564E-3</v>
      </c>
      <c r="C1422" s="197">
        <f>Données!C1423/Données!C1422-1</f>
        <v>6.8138699216002685E-4</v>
      </c>
      <c r="D1422" s="197">
        <f>Données!D1423/Données!D1422-1</f>
        <v>8.1229233681034962E-4</v>
      </c>
      <c r="E1422" s="197">
        <f>Données!E1423/Données!E1422-1</f>
        <v>1.4488142389448289E-3</v>
      </c>
      <c r="F1422" s="197">
        <f>Données!F1423/Données!F1422-1</f>
        <v>1.4488137394805811E-3</v>
      </c>
      <c r="H1422" s="197">
        <f t="shared" si="66"/>
        <v>-1.0354414414637247E-4</v>
      </c>
      <c r="I1422" s="197">
        <f t="shared" si="67"/>
        <v>-7.6742674732055427E-4</v>
      </c>
      <c r="J1422" s="197">
        <f t="shared" si="68"/>
        <v>-6.365214026702315E-4</v>
      </c>
    </row>
    <row r="1423" spans="1:10" x14ac:dyDescent="0.2">
      <c r="A1423" s="212">
        <f>Données!A1424</f>
        <v>45540</v>
      </c>
      <c r="B1423" s="197">
        <f>Données!B1424/Données!B1423-1</f>
        <v>2.9842455268935808E-4</v>
      </c>
      <c r="C1423" s="197">
        <f>Données!C1424/Données!C1423-1</f>
        <v>2.3518237376940476E-4</v>
      </c>
      <c r="D1423" s="197">
        <f>Données!D1424/Données!D1423-1</f>
        <v>2.4765928629277845E-4</v>
      </c>
      <c r="E1423" s="197">
        <f>Données!E1424/Données!E1423-1</f>
        <v>3.0478657497901018E-4</v>
      </c>
      <c r="F1423" s="197">
        <f>Données!F1424/Données!F1423-1</f>
        <v>3.0478638998987506E-4</v>
      </c>
      <c r="H1423" s="197">
        <f t="shared" si="66"/>
        <v>-6.3620222896521028E-6</v>
      </c>
      <c r="I1423" s="197">
        <f t="shared" si="67"/>
        <v>-6.9604016220470299E-5</v>
      </c>
      <c r="J1423" s="197">
        <f t="shared" si="68"/>
        <v>-5.7127103697096615E-5</v>
      </c>
    </row>
    <row r="1424" spans="1:10" x14ac:dyDescent="0.2">
      <c r="A1424" s="212">
        <f>Données!A1425</f>
        <v>45541</v>
      </c>
      <c r="B1424" s="197">
        <f>Données!B1425/Données!B1424-1</f>
        <v>-3.9334478506138915E-3</v>
      </c>
      <c r="C1424" s="197">
        <f>Données!C1425/Données!C1424-1</f>
        <v>-3.5001181783554935E-3</v>
      </c>
      <c r="D1424" s="197">
        <f>Données!D1425/Données!D1424-1</f>
        <v>-3.5856129893506727E-3</v>
      </c>
      <c r="E1424" s="197">
        <f>Données!E1425/Données!E1424-1</f>
        <v>-3.9544329688923074E-3</v>
      </c>
      <c r="F1424" s="197">
        <f>Données!F1425/Données!F1424-1</f>
        <v>-3.9544330994150112E-3</v>
      </c>
      <c r="H1424" s="197">
        <f t="shared" si="66"/>
        <v>2.0985118278415982E-5</v>
      </c>
      <c r="I1424" s="197">
        <f t="shared" si="67"/>
        <v>4.5431492105951765E-4</v>
      </c>
      <c r="J1424" s="197">
        <f t="shared" si="68"/>
        <v>3.6882011006433846E-4</v>
      </c>
    </row>
    <row r="1425" spans="1:10" x14ac:dyDescent="0.2">
      <c r="A1425" s="212">
        <f>Données!A1426</f>
        <v>45544</v>
      </c>
      <c r="B1425" s="197">
        <f>Données!B1426/Données!B1425-1</f>
        <v>5.9240336635026924E-3</v>
      </c>
      <c r="C1425" s="197">
        <f>Données!C1426/Données!C1425-1</f>
        <v>5.8247077084523369E-3</v>
      </c>
      <c r="D1425" s="197">
        <f>Données!D1426/Données!D1425-1</f>
        <v>5.844297895560846E-3</v>
      </c>
      <c r="E1425" s="197">
        <f>Données!E1426/Données!E1425-1</f>
        <v>6.0954708993641304E-3</v>
      </c>
      <c r="F1425" s="197">
        <f>Données!F1426/Données!F1425-1</f>
        <v>6.0954708301241833E-3</v>
      </c>
      <c r="H1425" s="197">
        <f t="shared" si="66"/>
        <v>-1.71437235861438E-4</v>
      </c>
      <c r="I1425" s="197">
        <f t="shared" si="67"/>
        <v>-2.7076312167184646E-4</v>
      </c>
      <c r="J1425" s="197">
        <f t="shared" si="68"/>
        <v>-2.5117293456333734E-4</v>
      </c>
    </row>
    <row r="1426" spans="1:10" x14ac:dyDescent="0.2">
      <c r="A1426" s="212">
        <f>Données!A1427</f>
        <v>45545</v>
      </c>
      <c r="B1426" s="197">
        <f>Données!B1427/Données!B1426-1</f>
        <v>1.6324360657637982E-3</v>
      </c>
      <c r="C1426" s="197">
        <f>Données!C1427/Données!C1426-1</f>
        <v>1.6345447325720741E-3</v>
      </c>
      <c r="D1426" s="197">
        <f>Données!D1427/Données!D1426-1</f>
        <v>1.6341290445605061E-3</v>
      </c>
      <c r="E1426" s="197">
        <f>Données!E1427/Données!E1426-1</f>
        <v>1.5675182701466728E-3</v>
      </c>
      <c r="F1426" s="197">
        <f>Données!F1427/Données!F1426-1</f>
        <v>1.5675188171508925E-3</v>
      </c>
      <c r="H1426" s="197">
        <f t="shared" si="66"/>
        <v>6.4917795617125407E-5</v>
      </c>
      <c r="I1426" s="197">
        <f t="shared" si="67"/>
        <v>6.7025915421181637E-5</v>
      </c>
      <c r="J1426" s="197">
        <f t="shared" si="68"/>
        <v>6.6610227409613643E-5</v>
      </c>
    </row>
    <row r="1427" spans="1:10" x14ac:dyDescent="0.2">
      <c r="A1427" s="212">
        <f>Données!A1428</f>
        <v>45546</v>
      </c>
      <c r="B1427" s="197">
        <f>Données!B1428/Données!B1427-1</f>
        <v>1.6867779780014303E-3</v>
      </c>
      <c r="C1427" s="197">
        <f>Données!C1428/Données!C1427-1</f>
        <v>2.3082565618730566E-3</v>
      </c>
      <c r="D1427" s="197">
        <f>Données!D1428/Données!D1427-1</f>
        <v>2.1856736003160737E-3</v>
      </c>
      <c r="E1427" s="197">
        <f>Données!E1428/Données!E1427-1</f>
        <v>1.7604916828430905E-3</v>
      </c>
      <c r="F1427" s="197">
        <f>Données!F1428/Données!F1427-1</f>
        <v>1.7604907790398361E-3</v>
      </c>
      <c r="H1427" s="197">
        <f t="shared" si="66"/>
        <v>-7.3713704841660288E-5</v>
      </c>
      <c r="I1427" s="197">
        <f t="shared" si="67"/>
        <v>5.4776578283322053E-4</v>
      </c>
      <c r="J1427" s="197">
        <f t="shared" si="68"/>
        <v>4.2518282127623763E-4</v>
      </c>
    </row>
    <row r="1428" spans="1:10" x14ac:dyDescent="0.2">
      <c r="A1428" s="212">
        <f>Données!A1429</f>
        <v>45547</v>
      </c>
      <c r="B1428" s="197">
        <f>Données!B1429/Données!B1428-1</f>
        <v>4.0826380383338634E-3</v>
      </c>
      <c r="C1428" s="197">
        <f>Données!C1429/Données!C1428-1</f>
        <v>4.0823648483943042E-3</v>
      </c>
      <c r="D1428" s="197">
        <f>Données!D1429/Données!D1428-1</f>
        <v>4.0824192341859522E-3</v>
      </c>
      <c r="E1428" s="197">
        <f>Données!E1429/Données!E1428-1</f>
        <v>4.1874102965862026E-3</v>
      </c>
      <c r="F1428" s="197">
        <f>Données!F1429/Données!F1428-1</f>
        <v>4.1874110721127344E-3</v>
      </c>
      <c r="H1428" s="197">
        <f t="shared" si="66"/>
        <v>-1.0477225825233916E-4</v>
      </c>
      <c r="I1428" s="197">
        <f t="shared" si="67"/>
        <v>-1.050462237184302E-4</v>
      </c>
      <c r="J1428" s="197">
        <f t="shared" si="68"/>
        <v>-1.0499183792678224E-4</v>
      </c>
    </row>
    <row r="1429" spans="1:10" x14ac:dyDescent="0.2">
      <c r="A1429" s="212">
        <f>Données!A1430</f>
        <v>45548</v>
      </c>
      <c r="B1429" s="197">
        <f>Données!B1430/Données!B1429-1</f>
        <v>2.4288925222630819E-3</v>
      </c>
      <c r="C1429" s="197">
        <f>Données!C1430/Données!C1429-1</f>
        <v>2.8320645914268194E-3</v>
      </c>
      <c r="D1429" s="197">
        <f>Données!D1430/Données!D1429-1</f>
        <v>2.7525808799864215E-3</v>
      </c>
      <c r="E1429" s="197">
        <f>Données!E1430/Données!E1429-1</f>
        <v>2.4454485607940946E-3</v>
      </c>
      <c r="F1429" s="197">
        <f>Données!F1430/Données!F1429-1</f>
        <v>2.4454486199596559E-3</v>
      </c>
      <c r="H1429" s="197">
        <f t="shared" si="66"/>
        <v>-1.6556038531012618E-5</v>
      </c>
      <c r="I1429" s="197">
        <f t="shared" si="67"/>
        <v>3.8661597146716353E-4</v>
      </c>
      <c r="J1429" s="197">
        <f t="shared" si="68"/>
        <v>3.0713226002676564E-4</v>
      </c>
    </row>
    <row r="1430" spans="1:10" x14ac:dyDescent="0.2">
      <c r="A1430" s="212">
        <f>Données!A1431</f>
        <v>45551</v>
      </c>
      <c r="B1430" s="197">
        <f>Données!B1431/Données!B1430-1</f>
        <v>3.700870469023787E-3</v>
      </c>
      <c r="C1430" s="197">
        <f>Données!C1431/Données!C1430-1</f>
        <v>3.5382992097126031E-3</v>
      </c>
      <c r="D1430" s="197">
        <f>Données!D1431/Données!D1430-1</f>
        <v>3.5703383947760514E-3</v>
      </c>
      <c r="E1430" s="197">
        <f>Données!E1431/Données!E1430-1</f>
        <v>3.8169559897773819E-3</v>
      </c>
      <c r="F1430" s="197">
        <f>Données!F1431/Données!F1430-1</f>
        <v>3.8169563315222366E-3</v>
      </c>
      <c r="H1430" s="197">
        <f t="shared" si="66"/>
        <v>-1.1608552075359491E-4</v>
      </c>
      <c r="I1430" s="197">
        <f t="shared" si="67"/>
        <v>-2.7865712180963342E-4</v>
      </c>
      <c r="J1430" s="197">
        <f t="shared" si="68"/>
        <v>-2.4661793674618515E-4</v>
      </c>
    </row>
    <row r="1431" spans="1:10" x14ac:dyDescent="0.2">
      <c r="A1431" s="212">
        <f>Données!A1432</f>
        <v>45552</v>
      </c>
      <c r="B1431" s="197">
        <f>Données!B1432/Données!B1431-1</f>
        <v>-1.6893339500656523E-3</v>
      </c>
      <c r="C1431" s="197">
        <f>Données!C1432/Données!C1431-1</f>
        <v>-1.2383068515947615E-3</v>
      </c>
      <c r="D1431" s="197">
        <f>Données!D1432/Données!D1431-1</f>
        <v>-1.3272069783540896E-3</v>
      </c>
      <c r="E1431" s="197">
        <f>Données!E1432/Données!E1431-1</f>
        <v>-1.755730897910257E-3</v>
      </c>
      <c r="F1431" s="197">
        <f>Données!F1432/Données!F1431-1</f>
        <v>-1.7557319971478469E-3</v>
      </c>
      <c r="H1431" s="197">
        <f t="shared" si="66"/>
        <v>6.6396947844604703E-5</v>
      </c>
      <c r="I1431" s="197">
        <f t="shared" si="67"/>
        <v>5.1742514555308539E-4</v>
      </c>
      <c r="J1431" s="197">
        <f t="shared" si="68"/>
        <v>4.2852501879375726E-4</v>
      </c>
    </row>
    <row r="1432" spans="1:10" x14ac:dyDescent="0.2">
      <c r="A1432" s="212">
        <f>Données!A1433</f>
        <v>45553</v>
      </c>
      <c r="B1432" s="197">
        <f>Données!B1433/Données!B1432-1</f>
        <v>-2.3519159251238486E-3</v>
      </c>
      <c r="C1432" s="197">
        <f>Données!C1433/Données!C1432-1</f>
        <v>-2.4043603323847806E-3</v>
      </c>
      <c r="D1432" s="197">
        <f>Données!D1433/Données!D1432-1</f>
        <v>-2.3940274092465463E-3</v>
      </c>
      <c r="E1432" s="197">
        <f>Données!E1433/Données!E1432-1</f>
        <v>-2.4285935000940562E-3</v>
      </c>
      <c r="F1432" s="197">
        <f>Données!F1433/Données!F1432-1</f>
        <v>-2.4285929644698445E-3</v>
      </c>
      <c r="H1432" s="197">
        <f t="shared" si="66"/>
        <v>7.6677574970207552E-5</v>
      </c>
      <c r="I1432" s="197">
        <f t="shared" si="67"/>
        <v>2.4232632085063877E-5</v>
      </c>
      <c r="J1432" s="197">
        <f t="shared" si="68"/>
        <v>3.4565555223298183E-5</v>
      </c>
    </row>
    <row r="1433" spans="1:10" x14ac:dyDescent="0.2">
      <c r="A1433" s="212">
        <f>Données!A1434</f>
        <v>45554</v>
      </c>
      <c r="B1433" s="197">
        <f>Données!B1434/Données!B1433-1</f>
        <v>5.6781623154757987E-3</v>
      </c>
      <c r="C1433" s="197">
        <f>Données!C1434/Données!C1433-1</f>
        <v>5.8900573485518581E-3</v>
      </c>
      <c r="D1433" s="197">
        <f>Données!D1434/Données!D1433-1</f>
        <v>5.8483050088287136E-3</v>
      </c>
      <c r="E1433" s="197">
        <f>Données!E1434/Données!E1433-1</f>
        <v>5.7239196989058438E-3</v>
      </c>
      <c r="F1433" s="197">
        <f>Données!F1434/Données!F1433-1</f>
        <v>5.7239199118379602E-3</v>
      </c>
      <c r="H1433" s="197">
        <f t="shared" si="66"/>
        <v>-4.5757383430045095E-5</v>
      </c>
      <c r="I1433" s="197">
        <f t="shared" si="67"/>
        <v>1.6613743671389791E-4</v>
      </c>
      <c r="J1433" s="197">
        <f t="shared" si="68"/>
        <v>1.243850969907534E-4</v>
      </c>
    </row>
    <row r="1434" spans="1:10" x14ac:dyDescent="0.2">
      <c r="A1434" s="212">
        <f>Données!A1435</f>
        <v>45555</v>
      </c>
      <c r="B1434" s="197">
        <f>Données!B1435/Données!B1434-1</f>
        <v>-7.2746087433261941E-4</v>
      </c>
      <c r="C1434" s="197">
        <f>Données!C1435/Données!C1434-1</f>
        <v>-5.1308507753999866E-4</v>
      </c>
      <c r="D1434" s="197">
        <f>Données!D1435/Données!D1434-1</f>
        <v>-5.5531915622719641E-4</v>
      </c>
      <c r="E1434" s="197">
        <f>Données!E1435/Données!E1434-1</f>
        <v>-6.8559367012976935E-4</v>
      </c>
      <c r="F1434" s="197">
        <f>Données!F1435/Données!F1434-1</f>
        <v>-6.8559412812441156E-4</v>
      </c>
      <c r="H1434" s="197">
        <f t="shared" si="66"/>
        <v>-4.1867204202850061E-5</v>
      </c>
      <c r="I1434" s="197">
        <f t="shared" si="67"/>
        <v>1.725090505844129E-4</v>
      </c>
      <c r="J1434" s="197">
        <f t="shared" si="68"/>
        <v>1.3027497189721515E-4</v>
      </c>
    </row>
    <row r="1435" spans="1:10" x14ac:dyDescent="0.2">
      <c r="A1435" s="212">
        <f>Données!A1436</f>
        <v>45558</v>
      </c>
      <c r="B1435" s="197">
        <f>Données!B1436/Données!B1435-1</f>
        <v>1.5412571397677155E-4</v>
      </c>
      <c r="C1435" s="197">
        <f>Données!C1436/Données!C1435-1</f>
        <v>-1.8599462733681627E-4</v>
      </c>
      <c r="D1435" s="197">
        <f>Données!D1436/Données!D1435-1</f>
        <v>-1.1899895410216743E-4</v>
      </c>
      <c r="E1435" s="197">
        <f>Données!E1436/Données!E1435-1</f>
        <v>1.7698414709710342E-4</v>
      </c>
      <c r="F1435" s="197">
        <f>Données!F1436/Données!F1435-1</f>
        <v>1.7698487989381562E-4</v>
      </c>
      <c r="H1435" s="197">
        <f t="shared" si="66"/>
        <v>-2.2858433120331867E-5</v>
      </c>
      <c r="I1435" s="197">
        <f t="shared" si="67"/>
        <v>-3.6297950723063188E-4</v>
      </c>
      <c r="J1435" s="197">
        <f t="shared" si="68"/>
        <v>-2.9598383399598305E-4</v>
      </c>
    </row>
    <row r="1436" spans="1:10" x14ac:dyDescent="0.2">
      <c r="A1436" s="212">
        <f>Données!A1437</f>
        <v>45559</v>
      </c>
      <c r="B1436" s="197">
        <f>Données!B1437/Données!B1436-1</f>
        <v>-9.5399224025594087E-4</v>
      </c>
      <c r="C1436" s="197">
        <f>Données!C1437/Données!C1436-1</f>
        <v>-4.7763745614282094E-4</v>
      </c>
      <c r="D1436" s="197">
        <f>Données!D1437/Données!D1436-1</f>
        <v>-5.7149370087927753E-4</v>
      </c>
      <c r="E1436" s="197">
        <f>Données!E1437/Données!E1436-1</f>
        <v>-1.013179081026272E-3</v>
      </c>
      <c r="F1436" s="197">
        <f>Données!F1437/Données!F1436-1</f>
        <v>-1.0131796059481557E-3</v>
      </c>
      <c r="H1436" s="197">
        <f t="shared" si="66"/>
        <v>5.9186840770331095E-5</v>
      </c>
      <c r="I1436" s="197">
        <f t="shared" si="67"/>
        <v>5.3554214980533477E-4</v>
      </c>
      <c r="J1436" s="197">
        <f t="shared" si="68"/>
        <v>4.4168590506887817E-4</v>
      </c>
    </row>
    <row r="1437" spans="1:10" x14ac:dyDescent="0.2">
      <c r="A1437" s="212">
        <f>Données!A1438</f>
        <v>45560</v>
      </c>
      <c r="B1437" s="197">
        <f>Données!B1438/Données!B1437-1</f>
        <v>-2.43341316986323E-3</v>
      </c>
      <c r="C1437" s="197">
        <f>Données!C1438/Données!C1437-1</f>
        <v>-2.1988221821362952E-3</v>
      </c>
      <c r="D1437" s="197">
        <f>Données!D1438/Données!D1437-1</f>
        <v>-2.2450265518018098E-3</v>
      </c>
      <c r="E1437" s="197">
        <f>Données!E1438/Données!E1437-1</f>
        <v>-2.5054205797486739E-3</v>
      </c>
      <c r="F1437" s="197">
        <f>Données!F1438/Données!F1437-1</f>
        <v>-2.5054203723910984E-3</v>
      </c>
      <c r="H1437" s="197">
        <f t="shared" si="66"/>
        <v>7.2007409885443963E-5</v>
      </c>
      <c r="I1437" s="197">
        <f t="shared" si="67"/>
        <v>3.0659819025480317E-4</v>
      </c>
      <c r="J1437" s="197">
        <f t="shared" si="68"/>
        <v>2.6039382058928862E-4</v>
      </c>
    </row>
    <row r="1438" spans="1:10" x14ac:dyDescent="0.2">
      <c r="A1438" s="212">
        <f>Données!A1439</f>
        <v>45561</v>
      </c>
      <c r="B1438" s="197">
        <f>Données!B1439/Données!B1438-1</f>
        <v>3.7599742810727754E-3</v>
      </c>
      <c r="C1438" s="197">
        <f>Données!C1439/Données!C1438-1</f>
        <v>3.9603556317782118E-3</v>
      </c>
      <c r="D1438" s="197">
        <f>Données!D1439/Données!D1438-1</f>
        <v>3.9208971041151397E-3</v>
      </c>
      <c r="E1438" s="197">
        <f>Données!E1439/Données!E1438-1</f>
        <v>3.6899622940658183E-3</v>
      </c>
      <c r="F1438" s="197">
        <f>Données!F1439/Données!F1438-1</f>
        <v>3.6899624837289924E-3</v>
      </c>
      <c r="H1438" s="197">
        <f t="shared" si="66"/>
        <v>7.0011987006957099E-5</v>
      </c>
      <c r="I1438" s="197">
        <f t="shared" si="67"/>
        <v>2.7039314804921943E-4</v>
      </c>
      <c r="J1438" s="197">
        <f t="shared" si="68"/>
        <v>2.3093462038614732E-4</v>
      </c>
    </row>
    <row r="1439" spans="1:10" x14ac:dyDescent="0.2">
      <c r="A1439" s="212">
        <f>Données!A1440</f>
        <v>45562</v>
      </c>
      <c r="B1439" s="197">
        <f>Données!B1440/Données!B1439-1</f>
        <v>4.4924573191009731E-3</v>
      </c>
      <c r="C1439" s="197">
        <f>Données!C1440/Données!C1439-1</f>
        <v>4.9879555186347346E-3</v>
      </c>
      <c r="D1439" s="197">
        <f>Données!D1440/Données!D1439-1</f>
        <v>4.8903985889421353E-3</v>
      </c>
      <c r="E1439" s="197">
        <f>Données!E1440/Données!E1439-1</f>
        <v>4.6056514412899929E-3</v>
      </c>
      <c r="F1439" s="197">
        <f>Données!F1440/Données!F1439-1</f>
        <v>4.6056512614098821E-3</v>
      </c>
      <c r="H1439" s="197">
        <f t="shared" si="66"/>
        <v>-1.1319412218901981E-4</v>
      </c>
      <c r="I1439" s="197">
        <f t="shared" si="67"/>
        <v>3.8230425722485251E-4</v>
      </c>
      <c r="J1439" s="197">
        <f t="shared" si="68"/>
        <v>2.8474732753225318E-4</v>
      </c>
    </row>
    <row r="1440" spans="1:10" x14ac:dyDescent="0.2">
      <c r="A1440" s="212">
        <f>Données!A1441</f>
        <v>45565</v>
      </c>
      <c r="B1440" s="197">
        <f>Données!B1441/Données!B1440-1</f>
        <v>-4.0823070304829567E-4</v>
      </c>
      <c r="C1440" s="197">
        <f>Données!C1441/Données!C1440-1</f>
        <v>-5.8822790604551312E-4</v>
      </c>
      <c r="D1440" s="197">
        <f>Données!D1441/Données!D1440-1</f>
        <v>-5.5280269324564646E-4</v>
      </c>
      <c r="E1440" s="197">
        <f>Données!E1441/Données!E1440-1</f>
        <v>-3.5230097358907031E-4</v>
      </c>
      <c r="F1440" s="197">
        <f>Données!F1441/Données!F1440-1</f>
        <v>-3.5230131930130693E-4</v>
      </c>
      <c r="H1440" s="197">
        <f t="shared" si="66"/>
        <v>-5.5929729459225364E-5</v>
      </c>
      <c r="I1440" s="197">
        <f t="shared" si="67"/>
        <v>-2.3592658674420619E-4</v>
      </c>
      <c r="J1440" s="197">
        <f t="shared" si="68"/>
        <v>-2.0050137394433953E-4</v>
      </c>
    </row>
    <row r="1441" spans="1:10" x14ac:dyDescent="0.2">
      <c r="A1441" s="212">
        <f>Données!A1442</f>
        <v>45566</v>
      </c>
      <c r="B1441" s="197">
        <f>Données!B1442/Données!B1441-1</f>
        <v>-7.7302349772145895E-4</v>
      </c>
      <c r="C1441" s="197">
        <f>Données!C1442/Données!C1441-1</f>
        <v>-1.3711863864731555E-3</v>
      </c>
      <c r="D1441" s="197">
        <f>Données!D1442/Données!D1441-1</f>
        <v>-1.2534455129140643E-3</v>
      </c>
      <c r="E1441" s="197">
        <f>Données!E1442/Données!E1441-1</f>
        <v>-6.3457706000913383E-4</v>
      </c>
      <c r="F1441" s="197">
        <f>Données!F1442/Données!F1441-1</f>
        <v>-6.3457732445371118E-4</v>
      </c>
      <c r="H1441" s="197">
        <f t="shared" si="66"/>
        <v>-1.3844643771232512E-4</v>
      </c>
      <c r="I1441" s="197">
        <f t="shared" si="67"/>
        <v>-7.3660906201944432E-4</v>
      </c>
      <c r="J1441" s="197">
        <f t="shared" si="68"/>
        <v>-6.1886818846035307E-4</v>
      </c>
    </row>
    <row r="1442" spans="1:10" x14ac:dyDescent="0.2">
      <c r="A1442" s="212">
        <f>Données!A1443</f>
        <v>45567</v>
      </c>
      <c r="B1442" s="197">
        <f>Données!B1443/Données!B1442-1</f>
        <v>-2.9108551491771051E-3</v>
      </c>
      <c r="C1442" s="197">
        <f>Données!C1443/Données!C1442-1</f>
        <v>-1.7238221767560402E-3</v>
      </c>
      <c r="D1442" s="197">
        <f>Données!D1443/Données!D1442-1</f>
        <v>-1.9575862264635813E-3</v>
      </c>
      <c r="E1442" s="197">
        <f>Données!E1443/Données!E1442-1</f>
        <v>-3.0887792008535975E-3</v>
      </c>
      <c r="F1442" s="197">
        <f>Données!F1443/Données!F1442-1</f>
        <v>-3.0887790644467117E-3</v>
      </c>
      <c r="H1442" s="197">
        <f t="shared" si="66"/>
        <v>1.7792405167649239E-4</v>
      </c>
      <c r="I1442" s="197">
        <f t="shared" si="67"/>
        <v>1.3649568876906715E-3</v>
      </c>
      <c r="J1442" s="197">
        <f t="shared" si="68"/>
        <v>1.1311928379831304E-3</v>
      </c>
    </row>
    <row r="1443" spans="1:10" x14ac:dyDescent="0.2">
      <c r="A1443" s="212">
        <f>Données!A1444</f>
        <v>45568</v>
      </c>
      <c r="B1443" s="197">
        <f>Données!B1444/Données!B1443-1</f>
        <v>-3.1213738747369879E-3</v>
      </c>
      <c r="C1443" s="197">
        <f>Données!C1444/Données!C1443-1</f>
        <v>-3.179449370316223E-3</v>
      </c>
      <c r="D1443" s="197">
        <f>Données!D1444/Données!D1443-1</f>
        <v>-3.1680232206270365E-3</v>
      </c>
      <c r="E1443" s="197">
        <f>Données!E1444/Données!E1443-1</f>
        <v>-3.4063499999534841E-3</v>
      </c>
      <c r="F1443" s="197">
        <f>Données!F1444/Données!F1443-1</f>
        <v>-3.406349992087887E-3</v>
      </c>
      <c r="H1443" s="197">
        <f t="shared" si="66"/>
        <v>2.8497612521649618E-4</v>
      </c>
      <c r="I1443" s="197">
        <f t="shared" si="67"/>
        <v>2.2690062177166404E-4</v>
      </c>
      <c r="J1443" s="197">
        <f t="shared" si="68"/>
        <v>2.3832677146085057E-4</v>
      </c>
    </row>
    <row r="1444" spans="1:10" x14ac:dyDescent="0.2">
      <c r="A1444" s="212">
        <f>Données!A1445</f>
        <v>45569</v>
      </c>
      <c r="B1444" s="197">
        <f>Données!B1445/Données!B1444-1</f>
        <v>1.1853816474083345E-3</v>
      </c>
      <c r="C1444" s="197">
        <f>Données!C1445/Données!C1444-1</f>
        <v>7.5096157853060674E-5</v>
      </c>
      <c r="D1444" s="197">
        <f>Données!D1445/Données!D1444-1</f>
        <v>2.9354717040241951E-4</v>
      </c>
      <c r="E1444" s="197">
        <f>Données!E1445/Données!E1444-1</f>
        <v>-4.394937874125926E-4</v>
      </c>
      <c r="F1444" s="197">
        <f>Données!F1445/Données!F1444-1</f>
        <v>-4.394935167029157E-4</v>
      </c>
      <c r="H1444" s="197">
        <f t="shared" si="66"/>
        <v>1.6248754348209271E-3</v>
      </c>
      <c r="I1444" s="197">
        <f t="shared" si="67"/>
        <v>5.1458967455597637E-4</v>
      </c>
      <c r="J1444" s="197">
        <f t="shared" si="68"/>
        <v>7.3304068710533521E-4</v>
      </c>
    </row>
    <row r="1445" spans="1:10" x14ac:dyDescent="0.2">
      <c r="A1445" s="212">
        <f>Données!A1446</f>
        <v>45572</v>
      </c>
      <c r="B1445" s="197">
        <f>Données!B1446/Données!B1445-1</f>
        <v>-2.6123532839489316E-3</v>
      </c>
      <c r="C1445" s="197">
        <f>Données!C1446/Données!C1445-1</f>
        <v>-2.3208901833211559E-3</v>
      </c>
      <c r="D1445" s="197">
        <f>Données!D1446/Données!D1445-1</f>
        <v>-2.3782872910461661E-3</v>
      </c>
      <c r="E1445" s="197">
        <f>Données!E1446/Données!E1445-1</f>
        <v>-2.4205431667229105E-3</v>
      </c>
      <c r="F1445" s="197">
        <f>Données!F1446/Données!F1445-1</f>
        <v>-2.4205429917018018E-3</v>
      </c>
      <c r="H1445" s="197">
        <f t="shared" si="66"/>
        <v>-1.9181011722602115E-4</v>
      </c>
      <c r="I1445" s="197">
        <f t="shared" si="67"/>
        <v>9.965280838064583E-5</v>
      </c>
      <c r="J1445" s="197">
        <f t="shared" si="68"/>
        <v>4.2255700655635664E-5</v>
      </c>
    </row>
    <row r="1446" spans="1:10" x14ac:dyDescent="0.2">
      <c r="A1446" s="212">
        <f>Données!A1447</f>
        <v>45573</v>
      </c>
      <c r="B1446" s="197">
        <f>Données!B1447/Données!B1446-1</f>
        <v>2.6403972023076872E-3</v>
      </c>
      <c r="C1446" s="197">
        <f>Données!C1447/Données!C1446-1</f>
        <v>1.7785520769550978E-3</v>
      </c>
      <c r="D1446" s="197">
        <f>Données!D1447/Données!D1446-1</f>
        <v>1.9482337687477536E-3</v>
      </c>
      <c r="E1446" s="197">
        <f>Données!E1447/Données!E1446-1</f>
        <v>1.8164461254555064E-3</v>
      </c>
      <c r="F1446" s="197">
        <f>Données!F1447/Données!F1446-1</f>
        <v>1.816445639184483E-3</v>
      </c>
      <c r="H1446" s="197">
        <f t="shared" si="66"/>
        <v>8.2395107685218072E-4</v>
      </c>
      <c r="I1446" s="197">
        <f t="shared" si="67"/>
        <v>-3.7893562229385225E-5</v>
      </c>
      <c r="J1446" s="197">
        <f t="shared" si="68"/>
        <v>1.3178812956327057E-4</v>
      </c>
    </row>
    <row r="1447" spans="1:10" x14ac:dyDescent="0.2">
      <c r="A1447" s="212">
        <f>Données!A1448</f>
        <v>45574</v>
      </c>
      <c r="B1447" s="197">
        <f>Données!B1448/Données!B1447-1</f>
        <v>3.9055656999114063E-3</v>
      </c>
      <c r="C1447" s="197">
        <f>Données!C1448/Données!C1447-1</f>
        <v>2.6618755473597489E-3</v>
      </c>
      <c r="D1447" s="197">
        <f>Données!D1448/Données!D1447-1</f>
        <v>2.9069042988323357E-3</v>
      </c>
      <c r="E1447" s="197">
        <f>Données!E1448/Données!E1447-1</f>
        <v>2.6962159770056449E-3</v>
      </c>
      <c r="F1447" s="197">
        <f>Données!F1448/Données!F1447-1</f>
        <v>2.6962156775567347E-3</v>
      </c>
      <c r="H1447" s="197">
        <f t="shared" si="66"/>
        <v>1.2093497229057615E-3</v>
      </c>
      <c r="I1447" s="197">
        <f t="shared" si="67"/>
        <v>-3.4340130196985896E-5</v>
      </c>
      <c r="J1447" s="197">
        <f t="shared" si="68"/>
        <v>2.1068862127560095E-4</v>
      </c>
    </row>
    <row r="1448" spans="1:10" x14ac:dyDescent="0.2">
      <c r="A1448" s="212">
        <f>Données!A1449</f>
        <v>45575</v>
      </c>
      <c r="B1448" s="197">
        <f>Données!B1449/Données!B1448-1</f>
        <v>1.6552036777643941E-3</v>
      </c>
      <c r="C1448" s="197">
        <f>Données!C1449/Données!C1448-1</f>
        <v>1.6998861561925427E-3</v>
      </c>
      <c r="D1448" s="197">
        <f>Données!D1449/Données!D1448-1</f>
        <v>1.6910742252420619E-3</v>
      </c>
      <c r="E1448" s="197">
        <f>Données!E1449/Données!E1448-1</f>
        <v>1.8544456659472797E-3</v>
      </c>
      <c r="F1448" s="197">
        <f>Données!F1449/Données!F1448-1</f>
        <v>1.8544464140588524E-3</v>
      </c>
      <c r="H1448" s="197">
        <f t="shared" si="66"/>
        <v>-1.9924198818288552E-4</v>
      </c>
      <c r="I1448" s="197">
        <f t="shared" si="67"/>
        <v>-1.5456025786630967E-4</v>
      </c>
      <c r="J1448" s="197">
        <f t="shared" si="68"/>
        <v>-1.633721888167905E-4</v>
      </c>
    </row>
    <row r="1449" spans="1:10" x14ac:dyDescent="0.2">
      <c r="A1449" s="212">
        <f>Données!A1450</f>
        <v>45576</v>
      </c>
      <c r="B1449" s="197">
        <f>Données!B1450/Données!B1449-1</f>
        <v>4.233426105282545E-3</v>
      </c>
      <c r="C1449" s="197">
        <f>Données!C1450/Données!C1449-1</f>
        <v>4.1373435370011258E-3</v>
      </c>
      <c r="D1449" s="197">
        <f>Données!D1450/Données!D1449-1</f>
        <v>4.1562918053779097E-3</v>
      </c>
      <c r="E1449" s="197">
        <f>Données!E1450/Données!E1449-1</f>
        <v>3.651453285117956E-3</v>
      </c>
      <c r="F1449" s="197">
        <f>Données!F1450/Données!F1449-1</f>
        <v>3.6514535304525975E-3</v>
      </c>
      <c r="H1449" s="197">
        <f t="shared" si="66"/>
        <v>5.8197282016458907E-4</v>
      </c>
      <c r="I1449" s="197">
        <f t="shared" si="67"/>
        <v>4.8589000654852832E-4</v>
      </c>
      <c r="J1449" s="197">
        <f t="shared" si="68"/>
        <v>5.0483827492531219E-4</v>
      </c>
    </row>
    <row r="1450" spans="1:10" x14ac:dyDescent="0.2">
      <c r="A1450" s="212">
        <f>Données!A1451</f>
        <v>45580</v>
      </c>
      <c r="B1450" s="197">
        <f>Données!B1451/Données!B1450-1</f>
        <v>5.4165511390213972E-4</v>
      </c>
      <c r="C1450" s="197">
        <f>Données!C1451/Données!C1450-1</f>
        <v>1.0473545976275034E-5</v>
      </c>
      <c r="D1450" s="197">
        <f>Données!D1451/Données!D1450-1</f>
        <v>1.1523387791267936E-4</v>
      </c>
      <c r="E1450" s="197">
        <f>Données!E1451/Données!E1450-1</f>
        <v>8.1570985629042525E-4</v>
      </c>
      <c r="F1450" s="197">
        <f>Données!F1451/Données!F1450-1</f>
        <v>8.1570989803436689E-4</v>
      </c>
      <c r="H1450" s="197">
        <f t="shared" si="66"/>
        <v>-2.7405474238828553E-4</v>
      </c>
      <c r="I1450" s="197">
        <f t="shared" si="67"/>
        <v>-8.0523635205809185E-4</v>
      </c>
      <c r="J1450" s="197">
        <f t="shared" si="68"/>
        <v>-7.0047602012168753E-4</v>
      </c>
    </row>
    <row r="1451" spans="1:10" x14ac:dyDescent="0.2">
      <c r="A1451" s="212">
        <f>Données!A1452</f>
        <v>45581</v>
      </c>
      <c r="B1451" s="197">
        <f>Données!B1452/Données!B1451-1</f>
        <v>2.7125520611182008E-3</v>
      </c>
      <c r="C1451" s="197">
        <f>Données!C1452/Données!C1451-1</f>
        <v>3.0212978277035507E-3</v>
      </c>
      <c r="D1451" s="197">
        <f>Données!D1452/Données!D1451-1</f>
        <v>2.9603808690450428E-3</v>
      </c>
      <c r="E1451" s="197">
        <f>Données!E1452/Données!E1451-1</f>
        <v>2.9576117992653472E-3</v>
      </c>
      <c r="F1451" s="197">
        <f>Données!F1452/Données!F1451-1</f>
        <v>2.957611494633916E-3</v>
      </c>
      <c r="H1451" s="197">
        <f t="shared" si="66"/>
        <v>-2.4505973814714643E-4</v>
      </c>
      <c r="I1451" s="197">
        <f t="shared" si="67"/>
        <v>6.3686333069634671E-5</v>
      </c>
      <c r="J1451" s="197">
        <f t="shared" si="68"/>
        <v>2.7693744111267904E-6</v>
      </c>
    </row>
    <row r="1452" spans="1:10" x14ac:dyDescent="0.2">
      <c r="A1452" s="212">
        <f>Données!A1453</f>
        <v>45582</v>
      </c>
      <c r="B1452" s="197">
        <f>Données!B1453/Données!B1452-1</f>
        <v>5.4009672000177034E-4</v>
      </c>
      <c r="C1452" s="197">
        <f>Données!C1453/Données!C1452-1</f>
        <v>-3.5409618557769029E-4</v>
      </c>
      <c r="D1452" s="197">
        <f>Données!D1453/Données!D1452-1</f>
        <v>-1.7770994937804652E-4</v>
      </c>
      <c r="E1452" s="197">
        <f>Données!E1453/Données!E1452-1</f>
        <v>-1.9895394253577336E-4</v>
      </c>
      <c r="F1452" s="197">
        <f>Données!F1453/Données!F1452-1</f>
        <v>-1.9895357757748755E-4</v>
      </c>
      <c r="H1452" s="197">
        <f t="shared" si="66"/>
        <v>7.390506625375437E-4</v>
      </c>
      <c r="I1452" s="197">
        <f t="shared" si="67"/>
        <v>-1.5514260800020274E-4</v>
      </c>
      <c r="J1452" s="197">
        <f t="shared" si="68"/>
        <v>2.1243628199441034E-5</v>
      </c>
    </row>
    <row r="1453" spans="1:10" x14ac:dyDescent="0.2">
      <c r="A1453" s="212">
        <f>Données!A1454</f>
        <v>45583</v>
      </c>
      <c r="B1453" s="197">
        <f>Données!B1454/Données!B1453-1</f>
        <v>3.069600744635359E-3</v>
      </c>
      <c r="C1453" s="197">
        <f>Données!C1454/Données!C1453-1</f>
        <v>3.4123228458626809E-3</v>
      </c>
      <c r="D1453" s="197">
        <f>Données!D1454/Données!D1453-1</f>
        <v>3.3446696939003484E-3</v>
      </c>
      <c r="E1453" s="197">
        <f>Données!E1454/Données!E1453-1</f>
        <v>2.7875437950588555E-3</v>
      </c>
      <c r="F1453" s="197">
        <f>Données!F1454/Données!F1453-1</f>
        <v>2.7875430354207253E-3</v>
      </c>
      <c r="H1453" s="197">
        <f t="shared" si="66"/>
        <v>2.8205694957650351E-4</v>
      </c>
      <c r="I1453" s="197">
        <f t="shared" si="67"/>
        <v>6.2477981044195552E-4</v>
      </c>
      <c r="J1453" s="197">
        <f t="shared" si="68"/>
        <v>5.5712665847962306E-4</v>
      </c>
    </row>
    <row r="1454" spans="1:10" x14ac:dyDescent="0.2">
      <c r="A1454" s="212">
        <f>Données!A1455</f>
        <v>45586</v>
      </c>
      <c r="B1454" s="197">
        <f>Données!B1455/Données!B1454-1</f>
        <v>-4.6711070210431194E-3</v>
      </c>
      <c r="C1454" s="197">
        <f>Données!C1455/Données!C1454-1</f>
        <v>-5.2038554149453908E-3</v>
      </c>
      <c r="D1454" s="197">
        <f>Données!D1455/Données!D1454-1</f>
        <v>-5.0987204841667078E-3</v>
      </c>
      <c r="E1454" s="197">
        <f>Données!E1455/Données!E1454-1</f>
        <v>-5.5374598368430616E-3</v>
      </c>
      <c r="F1454" s="197">
        <f>Données!F1455/Données!F1454-1</f>
        <v>-5.537459713788162E-3</v>
      </c>
      <c r="H1454" s="197">
        <f t="shared" si="66"/>
        <v>8.6635281579994228E-4</v>
      </c>
      <c r="I1454" s="197">
        <f t="shared" si="67"/>
        <v>3.3360429884277121E-4</v>
      </c>
      <c r="J1454" s="197">
        <f t="shared" si="68"/>
        <v>4.3873922962145429E-4</v>
      </c>
    </row>
    <row r="1455" spans="1:10" x14ac:dyDescent="0.2">
      <c r="A1455" s="212">
        <f>Données!A1456</f>
        <v>45587</v>
      </c>
      <c r="B1455" s="197">
        <f>Données!B1456/Données!B1455-1</f>
        <v>-3.6624954010811006E-4</v>
      </c>
      <c r="C1455" s="197">
        <f>Données!C1456/Données!C1455-1</f>
        <v>-3.2030441370001217E-4</v>
      </c>
      <c r="D1455" s="197">
        <f>Données!D1456/Données!D1455-1</f>
        <v>-3.2937508888963851E-4</v>
      </c>
      <c r="E1455" s="197">
        <f>Données!E1456/Données!E1455-1</f>
        <v>-6.9416857704895918E-5</v>
      </c>
      <c r="F1455" s="197">
        <f>Données!F1456/Données!F1455-1</f>
        <v>-6.9416853771930853E-5</v>
      </c>
      <c r="H1455" s="197">
        <f t="shared" si="66"/>
        <v>-2.9683268240321414E-4</v>
      </c>
      <c r="I1455" s="197">
        <f t="shared" si="67"/>
        <v>-2.5088755992808132E-4</v>
      </c>
      <c r="J1455" s="197">
        <f t="shared" si="68"/>
        <v>-2.5995823511770766E-4</v>
      </c>
    </row>
    <row r="1456" spans="1:10" x14ac:dyDescent="0.2">
      <c r="A1456" s="212">
        <f>Données!A1457</f>
        <v>45588</v>
      </c>
      <c r="B1456" s="197">
        <f>Données!B1457/Données!B1456-1</f>
        <v>-4.676711200878203E-3</v>
      </c>
      <c r="C1456" s="197">
        <f>Données!C1457/Données!C1456-1</f>
        <v>-4.2130971378872006E-3</v>
      </c>
      <c r="D1456" s="197">
        <f>Données!D1457/Données!D1456-1</f>
        <v>-4.3046246918603259E-3</v>
      </c>
      <c r="E1456" s="197">
        <f>Données!E1457/Données!E1456-1</f>
        <v>-4.0493165932370401E-3</v>
      </c>
      <c r="F1456" s="197">
        <f>Données!F1457/Données!F1456-1</f>
        <v>-4.049316401975922E-3</v>
      </c>
      <c r="H1456" s="197">
        <f t="shared" si="66"/>
        <v>-6.2739460764116295E-4</v>
      </c>
      <c r="I1456" s="197">
        <f t="shared" si="67"/>
        <v>-1.6378073591127862E-4</v>
      </c>
      <c r="J1456" s="197">
        <f t="shared" si="68"/>
        <v>-2.5530828988440391E-4</v>
      </c>
    </row>
    <row r="1457" spans="1:10" x14ac:dyDescent="0.2">
      <c r="A1457" s="212">
        <f>Données!A1458</f>
        <v>45589</v>
      </c>
      <c r="B1457" s="197">
        <f>Données!B1458/Données!B1457-1</f>
        <v>1.9009235493532284E-3</v>
      </c>
      <c r="C1457" s="197">
        <f>Données!C1458/Données!C1457-1</f>
        <v>1.4063093726124354E-3</v>
      </c>
      <c r="D1457" s="197">
        <f>Données!D1458/Données!D1457-1</f>
        <v>1.5039208560347905E-3</v>
      </c>
      <c r="E1457" s="197">
        <f>Données!E1458/Données!E1457-1</f>
        <v>1.7414672200040116E-3</v>
      </c>
      <c r="F1457" s="197">
        <f>Données!F1458/Données!F1457-1</f>
        <v>1.7414672126827568E-3</v>
      </c>
      <c r="H1457" s="197">
        <f t="shared" si="66"/>
        <v>1.5945632934921683E-4</v>
      </c>
      <c r="I1457" s="197">
        <f t="shared" si="67"/>
        <v>-3.3515784007032146E-4</v>
      </c>
      <c r="J1457" s="197">
        <f t="shared" si="68"/>
        <v>-2.3754635664796631E-4</v>
      </c>
    </row>
    <row r="1458" spans="1:10" x14ac:dyDescent="0.2">
      <c r="A1458" s="212">
        <f>Données!A1459</f>
        <v>45590</v>
      </c>
      <c r="B1458" s="197">
        <f>Données!B1459/Données!B1458-1</f>
        <v>1.3279195649817943E-4</v>
      </c>
      <c r="C1458" s="197">
        <f>Données!C1459/Données!C1458-1</f>
        <v>4.2289225336666902E-5</v>
      </c>
      <c r="D1458" s="197">
        <f>Données!D1459/Données!D1458-1</f>
        <v>6.0156864946980804E-5</v>
      </c>
      <c r="E1458" s="197">
        <f>Données!E1459/Données!E1458-1</f>
        <v>-3.5356782498030537E-4</v>
      </c>
      <c r="F1458" s="197">
        <f>Données!F1459/Données!F1458-1</f>
        <v>-3.5356780342188365E-4</v>
      </c>
      <c r="H1458" s="197">
        <f t="shared" si="66"/>
        <v>4.863597814784848E-4</v>
      </c>
      <c r="I1458" s="197">
        <f t="shared" si="67"/>
        <v>3.9585702875855056E-4</v>
      </c>
      <c r="J1458" s="197">
        <f t="shared" si="68"/>
        <v>4.1372466836886446E-4</v>
      </c>
    </row>
    <row r="1459" spans="1:10" x14ac:dyDescent="0.2">
      <c r="A1459" s="212">
        <f>Données!A1460</f>
        <v>45593</v>
      </c>
      <c r="B1459" s="197">
        <f>Données!B1460/Données!B1459-1</f>
        <v>7.8163963141286708E-4</v>
      </c>
      <c r="C1459" s="197">
        <f>Données!C1460/Données!C1459-1</f>
        <v>-1.7994631870865696E-4</v>
      </c>
      <c r="D1459" s="197">
        <f>Données!D1460/Données!D1459-1</f>
        <v>9.9101296664461103E-6</v>
      </c>
      <c r="E1459" s="197">
        <f>Données!E1460/Données!E1459-1</f>
        <v>3.3546896024416739E-4</v>
      </c>
      <c r="F1459" s="197">
        <f>Données!F1460/Données!F1459-1</f>
        <v>3.3546874003387295E-4</v>
      </c>
      <c r="H1459" s="197">
        <f t="shared" si="66"/>
        <v>4.4617067116869968E-4</v>
      </c>
      <c r="I1459" s="197">
        <f t="shared" si="67"/>
        <v>-5.1541505874252991E-4</v>
      </c>
      <c r="J1459" s="197">
        <f t="shared" si="68"/>
        <v>-3.2555861036742684E-4</v>
      </c>
    </row>
    <row r="1460" spans="1:10" x14ac:dyDescent="0.2">
      <c r="A1460" s="212">
        <f>Données!A1461</f>
        <v>45594</v>
      </c>
      <c r="B1460" s="197">
        <f>Données!B1461/Données!B1460-1</f>
        <v>5.4392402208880419E-4</v>
      </c>
      <c r="C1460" s="197">
        <f>Données!C1461/Données!C1460-1</f>
        <v>4.5155183475897864E-4</v>
      </c>
      <c r="D1460" s="197">
        <f>Données!D1461/Données!D1460-1</f>
        <v>4.6980425198772657E-4</v>
      </c>
      <c r="E1460" s="197">
        <f>Données!E1461/Données!E1460-1</f>
        <v>1.6374429762144871E-4</v>
      </c>
      <c r="F1460" s="197">
        <f>Données!F1461/Données!F1460-1</f>
        <v>1.6374502349392195E-4</v>
      </c>
      <c r="H1460" s="197">
        <f t="shared" si="66"/>
        <v>3.8017972446735548E-4</v>
      </c>
      <c r="I1460" s="197">
        <f t="shared" si="67"/>
        <v>2.8780681126505669E-4</v>
      </c>
      <c r="J1460" s="197">
        <f t="shared" si="68"/>
        <v>3.0605922849380462E-4</v>
      </c>
    </row>
    <row r="1461" spans="1:10" x14ac:dyDescent="0.2">
      <c r="A1461" s="212">
        <f>Données!A1462</f>
        <v>45595</v>
      </c>
      <c r="B1461" s="197">
        <f>Données!B1462/Données!B1461-1</f>
        <v>-1.7662904214696962E-3</v>
      </c>
      <c r="C1461" s="197">
        <f>Données!C1462/Données!C1461-1</f>
        <v>-1.7013169875876866E-3</v>
      </c>
      <c r="D1461" s="197">
        <f>Données!D1462/Données!D1461-1</f>
        <v>-1.7141562284830325E-3</v>
      </c>
      <c r="E1461" s="197">
        <f>Données!E1462/Données!E1461-1</f>
        <v>-1.2193191579102924E-3</v>
      </c>
      <c r="F1461" s="197">
        <f>Données!F1462/Données!F1461-1</f>
        <v>-1.2193201828756273E-3</v>
      </c>
      <c r="H1461" s="197">
        <f t="shared" si="66"/>
        <v>-5.4697126355940373E-4</v>
      </c>
      <c r="I1461" s="197">
        <f t="shared" si="67"/>
        <v>-4.819968047120593E-4</v>
      </c>
      <c r="J1461" s="197">
        <f t="shared" si="68"/>
        <v>-4.9483604560740524E-4</v>
      </c>
    </row>
    <row r="1462" spans="1:10" x14ac:dyDescent="0.2">
      <c r="A1462" s="212">
        <f>Données!A1463</f>
        <v>45596</v>
      </c>
      <c r="B1462" s="197">
        <f>Données!B1463/Données!B1462-1</f>
        <v>-3.7826363576557442E-3</v>
      </c>
      <c r="C1462" s="197">
        <f>Données!C1463/Données!C1462-1</f>
        <v>-2.5365314271011963E-3</v>
      </c>
      <c r="D1462" s="197">
        <f>Données!D1463/Données!D1462-1</f>
        <v>-2.7827591842688459E-3</v>
      </c>
      <c r="E1462" s="197">
        <f>Données!E1463/Données!E1462-1</f>
        <v>-1.1965059369613007E-3</v>
      </c>
      <c r="F1462" s="197">
        <f>Données!F1463/Données!F1462-1</f>
        <v>-1.196505130541925E-3</v>
      </c>
      <c r="H1462" s="197">
        <f t="shared" si="66"/>
        <v>-2.5861304206944435E-3</v>
      </c>
      <c r="I1462" s="197">
        <f t="shared" si="67"/>
        <v>-1.3400262965592713E-3</v>
      </c>
      <c r="J1462" s="197">
        <f t="shared" si="68"/>
        <v>-1.586254053726921E-3</v>
      </c>
    </row>
    <row r="1463" spans="1:10" x14ac:dyDescent="0.2">
      <c r="A1463" s="212">
        <f>Données!A1464</f>
        <v>45597</v>
      </c>
      <c r="B1463" s="197">
        <f>Données!B1464/Données!B1463-1</f>
        <v>7.6730595295071424E-4</v>
      </c>
      <c r="C1463" s="197">
        <f>Données!C1464/Données!C1463-1</f>
        <v>4.9825472899245327E-4</v>
      </c>
      <c r="D1463" s="197">
        <f>Données!D1464/Données!D1463-1</f>
        <v>5.5136513665621223E-4</v>
      </c>
      <c r="E1463" s="197">
        <f>Données!E1464/Données!E1463-1</f>
        <v>-4.1304971721944916E-4</v>
      </c>
      <c r="F1463" s="197">
        <f>Données!F1464/Données!F1463-1</f>
        <v>-4.1305049329665167E-4</v>
      </c>
      <c r="H1463" s="197">
        <f t="shared" si="66"/>
        <v>1.1803556701701634E-3</v>
      </c>
      <c r="I1463" s="197">
        <f t="shared" si="67"/>
        <v>9.1130522228910493E-4</v>
      </c>
      <c r="J1463" s="197">
        <f t="shared" si="68"/>
        <v>9.644156299528639E-4</v>
      </c>
    </row>
    <row r="1464" spans="1:10" x14ac:dyDescent="0.2">
      <c r="A1464" s="212">
        <f>Données!A1465</f>
        <v>45600</v>
      </c>
      <c r="B1464" s="197">
        <f>Données!B1465/Données!B1464-1</f>
        <v>-4.2376462892568245E-4</v>
      </c>
      <c r="C1464" s="197">
        <f>Données!C1465/Données!C1464-1</f>
        <v>2.847128198326665E-4</v>
      </c>
      <c r="D1464" s="197">
        <f>Données!D1465/Données!D1464-1</f>
        <v>1.4482920594938165E-4</v>
      </c>
      <c r="E1464" s="197">
        <f>Données!E1465/Données!E1464-1</f>
        <v>5.9516125096137351E-4</v>
      </c>
      <c r="F1464" s="197">
        <f>Données!F1465/Données!F1464-1</f>
        <v>5.9516114792934616E-4</v>
      </c>
      <c r="H1464" s="197">
        <f t="shared" si="66"/>
        <v>-1.018925879887056E-3</v>
      </c>
      <c r="I1464" s="197">
        <f t="shared" si="67"/>
        <v>-3.1044832809667966E-4</v>
      </c>
      <c r="J1464" s="197">
        <f t="shared" si="68"/>
        <v>-4.5033194197996451E-4</v>
      </c>
    </row>
    <row r="1465" spans="1:10" x14ac:dyDescent="0.2">
      <c r="A1465" s="212">
        <f>Données!A1466</f>
        <v>45601</v>
      </c>
      <c r="B1465" s="197">
        <f>Données!B1466/Données!B1465-1</f>
        <v>3.9285714661090321E-3</v>
      </c>
      <c r="C1465" s="197">
        <f>Données!C1466/Données!C1465-1</f>
        <v>3.9643342248094626E-3</v>
      </c>
      <c r="D1465" s="197">
        <f>Données!D1466/Données!D1465-1</f>
        <v>3.9572770867228879E-3</v>
      </c>
      <c r="E1465" s="197">
        <f>Données!E1466/Données!E1465-1</f>
        <v>3.2900678029383901E-3</v>
      </c>
      <c r="F1465" s="197">
        <f>Données!F1466/Données!F1465-1</f>
        <v>3.2900684010856995E-3</v>
      </c>
      <c r="H1465" s="197">
        <f t="shared" si="66"/>
        <v>6.38503663170642E-4</v>
      </c>
      <c r="I1465" s="197">
        <f t="shared" si="67"/>
        <v>6.7426582372376309E-4</v>
      </c>
      <c r="J1465" s="197">
        <f t="shared" si="68"/>
        <v>6.6720868563718838E-4</v>
      </c>
    </row>
    <row r="1466" spans="1:10" x14ac:dyDescent="0.2">
      <c r="A1466" s="212">
        <f>Données!A1467</f>
        <v>45602</v>
      </c>
      <c r="B1466" s="197">
        <f>Données!B1467/Données!B1466-1</f>
        <v>7.2785170664206866E-3</v>
      </c>
      <c r="C1466" s="197">
        <f>Données!C1467/Données!C1466-1</f>
        <v>4.6713700030216465E-3</v>
      </c>
      <c r="D1466" s="197">
        <f>Données!D1467/Données!D1466-1</f>
        <v>5.1858244178510926E-3</v>
      </c>
      <c r="E1466" s="197">
        <f>Données!E1467/Données!E1466-1</f>
        <v>3.57765166340962E-3</v>
      </c>
      <c r="F1466" s="197">
        <f>Données!F1467/Données!F1466-1</f>
        <v>3.5776522192483284E-3</v>
      </c>
      <c r="H1466" s="197">
        <f t="shared" si="66"/>
        <v>3.7008654030110666E-3</v>
      </c>
      <c r="I1466" s="197">
        <f t="shared" si="67"/>
        <v>1.0937177837733181E-3</v>
      </c>
      <c r="J1466" s="197">
        <f t="shared" si="68"/>
        <v>1.6081721986027642E-3</v>
      </c>
    </row>
    <row r="1467" spans="1:10" x14ac:dyDescent="0.2">
      <c r="A1467" s="212">
        <f>Données!A1468</f>
        <v>45603</v>
      </c>
      <c r="B1467" s="197">
        <f>Données!B1468/Données!B1467-1</f>
        <v>6.1214370701099252E-3</v>
      </c>
      <c r="C1467" s="197">
        <f>Données!C1468/Données!C1467-1</f>
        <v>6.0960494973627544E-3</v>
      </c>
      <c r="D1467" s="197">
        <f>Données!D1468/Données!D1467-1</f>
        <v>6.1010695110503832E-3</v>
      </c>
      <c r="E1467" s="197">
        <f>Données!E1468/Données!E1467-1</f>
        <v>6.713508729909945E-3</v>
      </c>
      <c r="F1467" s="197">
        <f>Données!F1468/Données!F1467-1</f>
        <v>6.7135083217972902E-3</v>
      </c>
      <c r="H1467" s="197">
        <f t="shared" si="66"/>
        <v>-5.9207165980001975E-4</v>
      </c>
      <c r="I1467" s="197">
        <f t="shared" si="67"/>
        <v>-6.1745882443453581E-4</v>
      </c>
      <c r="J1467" s="197">
        <f t="shared" si="68"/>
        <v>-6.1243881074690698E-4</v>
      </c>
    </row>
    <row r="1468" spans="1:10" x14ac:dyDescent="0.2">
      <c r="A1468" s="212">
        <f>Données!A1469</f>
        <v>45604</v>
      </c>
      <c r="B1468" s="197">
        <f>Données!B1469/Données!B1468-1</f>
        <v>2.4478907598231014E-3</v>
      </c>
      <c r="C1468" s="197">
        <f>Données!C1469/Données!C1468-1</f>
        <v>1.8354443472832216E-3</v>
      </c>
      <c r="D1468" s="197">
        <f>Données!D1469/Données!D1468-1</f>
        <v>1.9565489857267249E-3</v>
      </c>
      <c r="E1468" s="197">
        <f>Données!E1469/Données!E1468-1</f>
        <v>1.9310723711654099E-3</v>
      </c>
      <c r="F1468" s="197">
        <f>Données!F1469/Données!F1468-1</f>
        <v>1.931072520352517E-3</v>
      </c>
      <c r="H1468" s="197">
        <f t="shared" si="66"/>
        <v>5.1681838865769159E-4</v>
      </c>
      <c r="I1468" s="197">
        <f t="shared" si="67"/>
        <v>-9.5628173069295386E-5</v>
      </c>
      <c r="J1468" s="197">
        <f t="shared" si="68"/>
        <v>2.5476465374207891E-5</v>
      </c>
    </row>
    <row r="1469" spans="1:10" x14ac:dyDescent="0.2">
      <c r="A1469" s="212">
        <f>Données!A1470</f>
        <v>45607</v>
      </c>
      <c r="B1469" s="197">
        <f>Données!B1470/Données!B1469-1</f>
        <v>-2.8100777339246097E-4</v>
      </c>
      <c r="C1469" s="197">
        <f>Données!C1470/Données!C1469-1</f>
        <v>-4.2814640627852896E-4</v>
      </c>
      <c r="D1469" s="197">
        <f>Données!D1470/Données!D1469-1</f>
        <v>-3.9903688665687831E-4</v>
      </c>
      <c r="E1469" s="197">
        <f>Données!E1470/Données!E1469-1</f>
        <v>-3.3487573640611501E-4</v>
      </c>
      <c r="F1469" s="197">
        <f>Données!F1470/Données!F1469-1</f>
        <v>-3.3487595325176756E-4</v>
      </c>
      <c r="H1469" s="197">
        <f t="shared" si="66"/>
        <v>5.3867963013654041E-5</v>
      </c>
      <c r="I1469" s="197">
        <f t="shared" si="67"/>
        <v>-9.3270453026761402E-5</v>
      </c>
      <c r="J1469" s="197">
        <f t="shared" si="68"/>
        <v>-6.4160933405110754E-5</v>
      </c>
    </row>
    <row r="1470" spans="1:10" x14ac:dyDescent="0.2">
      <c r="A1470" s="212">
        <f>Données!A1471</f>
        <v>45608</v>
      </c>
      <c r="B1470" s="197">
        <f>Données!B1471/Données!B1470-1</f>
        <v>-4.0406542122647382E-3</v>
      </c>
      <c r="C1470" s="197">
        <f>Données!C1471/Données!C1470-1</f>
        <v>-4.6282092274338993E-3</v>
      </c>
      <c r="D1470" s="197">
        <f>Données!D1471/Données!D1470-1</f>
        <v>-4.5119560461502894E-3</v>
      </c>
      <c r="E1470" s="197">
        <f>Données!E1471/Données!E1470-1</f>
        <v>-4.2412664657486276E-3</v>
      </c>
      <c r="F1470" s="197">
        <f>Données!F1471/Données!F1470-1</f>
        <v>-4.2412667139094529E-3</v>
      </c>
      <c r="H1470" s="197">
        <f t="shared" si="66"/>
        <v>2.0061225348388945E-4</v>
      </c>
      <c r="I1470" s="197">
        <f t="shared" si="67"/>
        <v>-3.8694251352444642E-4</v>
      </c>
      <c r="J1470" s="197">
        <f t="shared" si="68"/>
        <v>-2.7068933224083658E-4</v>
      </c>
    </row>
    <row r="1471" spans="1:10" x14ac:dyDescent="0.2">
      <c r="A1471" s="212">
        <f>Données!A1472</f>
        <v>45609</v>
      </c>
      <c r="B1471" s="197">
        <f>Données!B1472/Données!B1471-1</f>
        <v>-7.4396475252469507E-4</v>
      </c>
      <c r="C1471" s="197">
        <f>Données!C1472/Données!C1471-1</f>
        <v>-7.8481251925455187E-4</v>
      </c>
      <c r="D1471" s="197">
        <f>Données!D1472/Données!D1471-1</f>
        <v>-7.7672620812341275E-4</v>
      </c>
      <c r="E1471" s="197">
        <f>Données!E1472/Données!E1471-1</f>
        <v>-1.0164999426571786E-3</v>
      </c>
      <c r="F1471" s="197">
        <f>Données!F1472/Données!F1471-1</f>
        <v>-1.0164996251821323E-3</v>
      </c>
      <c r="H1471" s="197">
        <f t="shared" si="66"/>
        <v>2.7253519013248351E-4</v>
      </c>
      <c r="I1471" s="197">
        <f t="shared" si="67"/>
        <v>2.3168710592758046E-4</v>
      </c>
      <c r="J1471" s="197">
        <f t="shared" si="68"/>
        <v>2.3977341705871957E-4</v>
      </c>
    </row>
    <row r="1472" spans="1:10" x14ac:dyDescent="0.2">
      <c r="A1472" s="212">
        <f>Données!A1473</f>
        <v>45610</v>
      </c>
      <c r="B1472" s="197">
        <f>Données!B1473/Données!B1472-1</f>
        <v>1.3011306442445303E-3</v>
      </c>
      <c r="C1472" s="197">
        <f>Données!C1473/Données!C1472-1</f>
        <v>8.6626041128923248E-4</v>
      </c>
      <c r="D1472" s="197">
        <f>Données!D1473/Données!D1472-1</f>
        <v>9.5234689986023469E-4</v>
      </c>
      <c r="E1472" s="197">
        <f>Données!E1473/Données!E1472-1</f>
        <v>1.4867076698223958E-3</v>
      </c>
      <c r="F1472" s="197">
        <f>Données!F1473/Données!F1472-1</f>
        <v>1.4867071147441902E-3</v>
      </c>
      <c r="H1472" s="197">
        <f t="shared" si="66"/>
        <v>-1.8557702557786548E-4</v>
      </c>
      <c r="I1472" s="197">
        <f t="shared" si="67"/>
        <v>-6.2044670345495767E-4</v>
      </c>
      <c r="J1472" s="197">
        <f t="shared" si="68"/>
        <v>-5.3436021488395546E-4</v>
      </c>
    </row>
    <row r="1473" spans="1:10" x14ac:dyDescent="0.2">
      <c r="A1473" s="212">
        <f>Données!A1474</f>
        <v>45611</v>
      </c>
      <c r="B1473" s="197">
        <f>Données!B1474/Données!B1473-1</f>
        <v>-3.2421604784480529E-3</v>
      </c>
      <c r="C1473" s="197">
        <f>Données!C1474/Données!C1473-1</f>
        <v>-3.3884051470802756E-3</v>
      </c>
      <c r="D1473" s="197">
        <f>Données!D1474/Données!D1473-1</f>
        <v>-3.3594441722173407E-3</v>
      </c>
      <c r="E1473" s="197">
        <f>Données!E1474/Données!E1473-1</f>
        <v>-2.9144975687308561E-3</v>
      </c>
      <c r="F1473" s="197">
        <f>Données!F1474/Données!F1473-1</f>
        <v>-2.9144970392706027E-3</v>
      </c>
      <c r="H1473" s="197">
        <f t="shared" si="66"/>
        <v>-3.276629097171968E-4</v>
      </c>
      <c r="I1473" s="197">
        <f t="shared" si="67"/>
        <v>-4.7390810780967296E-4</v>
      </c>
      <c r="J1473" s="197">
        <f t="shared" si="68"/>
        <v>-4.4494713294673804E-4</v>
      </c>
    </row>
    <row r="1474" spans="1:10" x14ac:dyDescent="0.2">
      <c r="A1474" s="212">
        <f>Données!A1475</f>
        <v>45614</v>
      </c>
      <c r="B1474" s="197">
        <f>Données!B1475/Données!B1474-1</f>
        <v>6.8661671762360044E-4</v>
      </c>
      <c r="C1474" s="197">
        <f>Données!C1475/Données!C1474-1</f>
        <v>9.0740980968617713E-4</v>
      </c>
      <c r="D1474" s="197">
        <f>Données!D1475/Données!D1474-1</f>
        <v>8.6368148299831304E-4</v>
      </c>
      <c r="E1474" s="197">
        <f>Données!E1475/Données!E1474-1</f>
        <v>7.3161809641231201E-4</v>
      </c>
      <c r="F1474" s="197">
        <f>Données!F1475/Données!F1474-1</f>
        <v>7.3161771238994255E-4</v>
      </c>
      <c r="H1474" s="197">
        <f t="shared" si="66"/>
        <v>-4.5001378788711577E-5</v>
      </c>
      <c r="I1474" s="197">
        <f t="shared" si="67"/>
        <v>1.7579209729623457E-4</v>
      </c>
      <c r="J1474" s="197">
        <f t="shared" si="68"/>
        <v>1.3206377060837049E-4</v>
      </c>
    </row>
    <row r="1475" spans="1:10" x14ac:dyDescent="0.2">
      <c r="A1475" s="212">
        <f>Données!A1476</f>
        <v>45615</v>
      </c>
      <c r="B1475" s="197">
        <f>Données!B1476/Données!B1475-1</f>
        <v>-2.6881662766998771E-3</v>
      </c>
      <c r="C1475" s="197">
        <f>Données!C1476/Données!C1475-1</f>
        <v>-2.1585221073850969E-3</v>
      </c>
      <c r="D1475" s="197">
        <f>Données!D1476/Données!D1475-1</f>
        <v>-2.2634005558157533E-3</v>
      </c>
      <c r="E1475" s="197">
        <f>Données!E1476/Données!E1475-1</f>
        <v>-2.8864308519465087E-3</v>
      </c>
      <c r="F1475" s="197">
        <f>Données!F1476/Données!F1475-1</f>
        <v>-2.8864305696998382E-3</v>
      </c>
      <c r="H1475" s="197">
        <f t="shared" ref="H1475:H1538" si="69">B1475-E1475</f>
        <v>1.9826457524663166E-4</v>
      </c>
      <c r="I1475" s="197">
        <f t="shared" ref="I1475:I1538" si="70">C1475-F1475</f>
        <v>7.2790846231474138E-4</v>
      </c>
      <c r="J1475" s="197">
        <f t="shared" ref="J1475:J1538" si="71">D1475-F1475</f>
        <v>6.2303001388408497E-4</v>
      </c>
    </row>
    <row r="1476" spans="1:10" x14ac:dyDescent="0.2">
      <c r="A1476" s="212">
        <f>Données!A1477</f>
        <v>45616</v>
      </c>
      <c r="B1476" s="197">
        <f>Données!B1477/Données!B1476-1</f>
        <v>-2.0537821678004997E-3</v>
      </c>
      <c r="C1476" s="197">
        <f>Données!C1477/Données!C1476-1</f>
        <v>-1.786150895313976E-3</v>
      </c>
      <c r="D1476" s="197">
        <f>Données!D1477/Données!D1476-1</f>
        <v>-1.8391243469466634E-3</v>
      </c>
      <c r="E1476" s="197">
        <f>Données!E1477/Données!E1476-1</f>
        <v>-2.2621648633043279E-3</v>
      </c>
      <c r="F1476" s="197">
        <f>Données!F1477/Données!F1476-1</f>
        <v>-2.2621655179491107E-3</v>
      </c>
      <c r="H1476" s="197">
        <f t="shared" si="69"/>
        <v>2.0838269550382815E-4</v>
      </c>
      <c r="I1476" s="197">
        <f t="shared" si="70"/>
        <v>4.7601462263513472E-4</v>
      </c>
      <c r="J1476" s="197">
        <f t="shared" si="71"/>
        <v>4.2304117100244731E-4</v>
      </c>
    </row>
    <row r="1477" spans="1:10" x14ac:dyDescent="0.2">
      <c r="A1477" s="212">
        <f>Données!A1478</f>
        <v>45617</v>
      </c>
      <c r="B1477" s="197">
        <f>Données!B1478/Données!B1477-1</f>
        <v>-2.6636467733900382E-3</v>
      </c>
      <c r="C1477" s="197">
        <f>Données!C1478/Données!C1477-1</f>
        <v>-3.0795389209709034E-3</v>
      </c>
      <c r="D1477" s="197">
        <f>Données!D1478/Données!D1477-1</f>
        <v>-2.9972380203728832E-3</v>
      </c>
      <c r="E1477" s="197">
        <f>Données!E1478/Données!E1477-1</f>
        <v>-3.1701734522343594E-3</v>
      </c>
      <c r="F1477" s="197">
        <f>Données!F1478/Données!F1477-1</f>
        <v>-3.1701733394204901E-3</v>
      </c>
      <c r="H1477" s="197">
        <f t="shared" si="69"/>
        <v>5.0652667884432123E-4</v>
      </c>
      <c r="I1477" s="197">
        <f t="shared" si="70"/>
        <v>9.063441844958664E-5</v>
      </c>
      <c r="J1477" s="197">
        <f t="shared" si="71"/>
        <v>1.7293531904760684E-4</v>
      </c>
    </row>
    <row r="1478" spans="1:10" x14ac:dyDescent="0.2">
      <c r="A1478" s="212">
        <f>Données!A1479</f>
        <v>45618</v>
      </c>
      <c r="B1478" s="197">
        <f>Données!B1479/Données!B1478-1</f>
        <v>2.3856473809220624E-3</v>
      </c>
      <c r="C1478" s="197">
        <f>Données!C1479/Données!C1478-1</f>
        <v>2.5868035778053855E-3</v>
      </c>
      <c r="D1478" s="197">
        <f>Données!D1479/Données!D1478-1</f>
        <v>2.546983726460228E-3</v>
      </c>
      <c r="E1478" s="197">
        <f>Données!E1479/Données!E1478-1</f>
        <v>2.3727380555045308E-3</v>
      </c>
      <c r="F1478" s="197">
        <f>Données!F1479/Données!F1478-1</f>
        <v>2.3727386836547293E-3</v>
      </c>
      <c r="H1478" s="197">
        <f t="shared" si="69"/>
        <v>1.2909325417531647E-5</v>
      </c>
      <c r="I1478" s="197">
        <f t="shared" si="70"/>
        <v>2.1406489415065622E-4</v>
      </c>
      <c r="J1478" s="197">
        <f t="shared" si="71"/>
        <v>1.7424504280549868E-4</v>
      </c>
    </row>
    <row r="1479" spans="1:10" x14ac:dyDescent="0.2">
      <c r="A1479" s="212">
        <f>Données!A1480</f>
        <v>45621</v>
      </c>
      <c r="B1479" s="197">
        <f>Données!B1480/Données!B1479-1</f>
        <v>6.6712118293801304E-3</v>
      </c>
      <c r="C1479" s="197">
        <f>Données!C1480/Données!C1479-1</f>
        <v>6.855795160482403E-3</v>
      </c>
      <c r="D1479" s="197">
        <f>Données!D1480/Données!D1479-1</f>
        <v>6.8192614685538278E-3</v>
      </c>
      <c r="E1479" s="197">
        <f>Données!E1480/Données!E1479-1</f>
        <v>7.0835235402888497E-3</v>
      </c>
      <c r="F1479" s="197">
        <f>Données!F1480/Données!F1479-1</f>
        <v>7.0835235950650333E-3</v>
      </c>
      <c r="H1479" s="197">
        <f t="shared" si="69"/>
        <v>-4.1231171090871932E-4</v>
      </c>
      <c r="I1479" s="197">
        <f t="shared" si="70"/>
        <v>-2.2772843458263026E-4</v>
      </c>
      <c r="J1479" s="197">
        <f t="shared" si="71"/>
        <v>-2.6426212651120551E-4</v>
      </c>
    </row>
    <row r="1480" spans="1:10" x14ac:dyDescent="0.2">
      <c r="A1480" s="212">
        <f>Données!A1481</f>
        <v>45622</v>
      </c>
      <c r="B1480" s="197">
        <f>Données!B1481/Données!B1480-1</f>
        <v>3.6274830597862184E-3</v>
      </c>
      <c r="C1480" s="197">
        <f>Données!C1481/Données!C1480-1</f>
        <v>3.3790031518687869E-3</v>
      </c>
      <c r="D1480" s="197">
        <f>Données!D1481/Données!D1480-1</f>
        <v>3.4281756804395158E-3</v>
      </c>
      <c r="E1480" s="197">
        <f>Données!E1481/Données!E1480-1</f>
        <v>3.3462831525687964E-3</v>
      </c>
      <c r="F1480" s="197">
        <f>Données!F1481/Données!F1480-1</f>
        <v>3.3462835338151642E-3</v>
      </c>
      <c r="H1480" s="197">
        <f t="shared" si="69"/>
        <v>2.8119990721742205E-4</v>
      </c>
      <c r="I1480" s="197">
        <f t="shared" si="70"/>
        <v>3.2719618053622668E-5</v>
      </c>
      <c r="J1480" s="197">
        <f t="shared" si="71"/>
        <v>8.1892146624351625E-5</v>
      </c>
    </row>
    <row r="1481" spans="1:10" x14ac:dyDescent="0.2">
      <c r="A1481" s="212">
        <f>Données!A1482</f>
        <v>45623</v>
      </c>
      <c r="B1481" s="197">
        <f>Données!B1482/Données!B1481-1</f>
        <v>9.5065154251483541E-4</v>
      </c>
      <c r="C1481" s="197">
        <f>Données!C1482/Données!C1481-1</f>
        <v>5.9201169336398074E-4</v>
      </c>
      <c r="D1481" s="197">
        <f>Données!D1482/Données!D1481-1</f>
        <v>6.6299906147770926E-4</v>
      </c>
      <c r="E1481" s="197">
        <f>Données!E1482/Données!E1481-1</f>
        <v>1.3219042044805285E-3</v>
      </c>
      <c r="F1481" s="197">
        <f>Données!F1482/Données!F1481-1</f>
        <v>1.3219035426668135E-3</v>
      </c>
      <c r="H1481" s="197">
        <f t="shared" si="69"/>
        <v>-3.7125266196569306E-4</v>
      </c>
      <c r="I1481" s="197">
        <f t="shared" si="70"/>
        <v>-7.298918493028328E-4</v>
      </c>
      <c r="J1481" s="197">
        <f t="shared" si="71"/>
        <v>-6.5890448118910427E-4</v>
      </c>
    </row>
    <row r="1482" spans="1:10" x14ac:dyDescent="0.2">
      <c r="A1482" s="212">
        <f>Données!A1483</f>
        <v>45624</v>
      </c>
      <c r="B1482" s="197">
        <f>Données!B1483/Données!B1482-1</f>
        <v>2.1673574696590148E-3</v>
      </c>
      <c r="C1482" s="197">
        <f>Données!C1483/Données!C1482-1</f>
        <v>1.8117507384509679E-3</v>
      </c>
      <c r="D1482" s="197">
        <f>Données!D1483/Données!D1482-1</f>
        <v>1.8821584175796602E-3</v>
      </c>
      <c r="E1482" s="197">
        <f>Données!E1483/Données!E1482-1</f>
        <v>2.1659090667356384E-3</v>
      </c>
      <c r="F1482" s="197">
        <f>Données!F1483/Données!F1482-1</f>
        <v>2.1659090303745021E-3</v>
      </c>
      <c r="H1482" s="197">
        <f t="shared" si="69"/>
        <v>1.4484029233763351E-6</v>
      </c>
      <c r="I1482" s="197">
        <f t="shared" si="70"/>
        <v>-3.5415829192353421E-4</v>
      </c>
      <c r="J1482" s="197">
        <f t="shared" si="71"/>
        <v>-2.8375061279484193E-4</v>
      </c>
    </row>
    <row r="1483" spans="1:10" x14ac:dyDescent="0.2">
      <c r="A1483" s="212">
        <f>Données!A1484</f>
        <v>45625</v>
      </c>
      <c r="B1483" s="197">
        <f>Données!B1484/Données!B1483-1</f>
        <v>7.5699200089265339E-3</v>
      </c>
      <c r="C1483" s="197">
        <f>Données!C1484/Données!C1483-1</f>
        <v>7.4724457682893153E-3</v>
      </c>
      <c r="D1483" s="197">
        <f>Données!D1484/Données!D1483-1</f>
        <v>7.4917507010985318E-3</v>
      </c>
      <c r="E1483" s="197">
        <f>Données!E1484/Données!E1483-1</f>
        <v>8.0501704890911796E-3</v>
      </c>
      <c r="F1483" s="197">
        <f>Données!F1484/Données!F1483-1</f>
        <v>8.0501705510500621E-3</v>
      </c>
      <c r="H1483" s="197">
        <f t="shared" si="69"/>
        <v>-4.8025048016464567E-4</v>
      </c>
      <c r="I1483" s="197">
        <f t="shared" si="70"/>
        <v>-5.7772478276074679E-4</v>
      </c>
      <c r="J1483" s="197">
        <f t="shared" si="71"/>
        <v>-5.5841984995153027E-4</v>
      </c>
    </row>
    <row r="1484" spans="1:10" x14ac:dyDescent="0.2">
      <c r="A1484" s="212">
        <f>Données!A1485</f>
        <v>45628</v>
      </c>
      <c r="B1484" s="197">
        <f>Données!B1485/Données!B1484-1</f>
        <v>4.1650863402382665E-3</v>
      </c>
      <c r="C1484" s="197">
        <f>Données!C1485/Données!C1484-1</f>
        <v>4.2933825220252686E-3</v>
      </c>
      <c r="D1484" s="197">
        <f>Données!D1485/Données!D1484-1</f>
        <v>4.2679712189215291E-3</v>
      </c>
      <c r="E1484" s="197">
        <f>Données!E1485/Données!E1484-1</f>
        <v>4.203849619225819E-3</v>
      </c>
      <c r="F1484" s="197">
        <f>Données!F1485/Données!F1484-1</f>
        <v>4.2038500102852261E-3</v>
      </c>
      <c r="H1484" s="197">
        <f t="shared" si="69"/>
        <v>-3.8763278987552496E-5</v>
      </c>
      <c r="I1484" s="197">
        <f t="shared" si="70"/>
        <v>8.9532511740042509E-5</v>
      </c>
      <c r="J1484" s="197">
        <f t="shared" si="71"/>
        <v>6.4121208636302995E-5</v>
      </c>
    </row>
    <row r="1485" spans="1:10" x14ac:dyDescent="0.2">
      <c r="A1485" s="212">
        <f>Données!A1486</f>
        <v>45629</v>
      </c>
      <c r="B1485" s="197">
        <f>Données!B1486/Données!B1485-1</f>
        <v>-1.5599798134504628E-3</v>
      </c>
      <c r="C1485" s="197">
        <f>Données!C1486/Données!C1485-1</f>
        <v>-1.288313041176492E-3</v>
      </c>
      <c r="D1485" s="197">
        <f>Données!D1486/Données!D1485-1</f>
        <v>-1.3421150014629735E-3</v>
      </c>
      <c r="E1485" s="197">
        <f>Données!E1486/Données!E1485-1</f>
        <v>-1.8166991105812436E-3</v>
      </c>
      <c r="F1485" s="197">
        <f>Données!F1486/Données!F1485-1</f>
        <v>-1.8166990830456031E-3</v>
      </c>
      <c r="H1485" s="197">
        <f t="shared" si="69"/>
        <v>2.5671929713078079E-4</v>
      </c>
      <c r="I1485" s="197">
        <f t="shared" si="70"/>
        <v>5.2838604186911109E-4</v>
      </c>
      <c r="J1485" s="197">
        <f t="shared" si="71"/>
        <v>4.7458408158262966E-4</v>
      </c>
    </row>
    <row r="1486" spans="1:10" x14ac:dyDescent="0.2">
      <c r="A1486" s="212">
        <f>Données!A1487</f>
        <v>45630</v>
      </c>
      <c r="B1486" s="197">
        <f>Données!B1487/Données!B1486-1</f>
        <v>3.1833661846218941E-3</v>
      </c>
      <c r="C1486" s="197">
        <f>Données!C1487/Données!C1486-1</f>
        <v>3.6966799087334579E-3</v>
      </c>
      <c r="D1486" s="197">
        <f>Données!D1487/Données!D1486-1</f>
        <v>3.5950443234535889E-3</v>
      </c>
      <c r="E1486" s="197">
        <f>Données!E1487/Données!E1486-1</f>
        <v>3.1698999205660439E-3</v>
      </c>
      <c r="F1486" s="197">
        <f>Données!F1487/Données!F1486-1</f>
        <v>3.1698991604243165E-3</v>
      </c>
      <c r="H1486" s="197">
        <f t="shared" si="69"/>
        <v>1.3466264055850274E-5</v>
      </c>
      <c r="I1486" s="197">
        <f t="shared" si="70"/>
        <v>5.2678074830914134E-4</v>
      </c>
      <c r="J1486" s="197">
        <f t="shared" si="71"/>
        <v>4.2514516302927241E-4</v>
      </c>
    </row>
    <row r="1487" spans="1:10" x14ac:dyDescent="0.2">
      <c r="A1487" s="212">
        <f>Données!A1488</f>
        <v>45631</v>
      </c>
      <c r="B1487" s="197">
        <f>Données!B1488/Données!B1487-1</f>
        <v>-2.1713958183622317E-4</v>
      </c>
      <c r="C1487" s="197">
        <f>Données!C1488/Données!C1487-1</f>
        <v>-3.2377320850418556E-4</v>
      </c>
      <c r="D1487" s="197">
        <f>Données!D1488/Données!D1487-1</f>
        <v>-3.0266855996419206E-4</v>
      </c>
      <c r="E1487" s="197">
        <f>Données!E1488/Données!E1487-1</f>
        <v>-2.6798205832401223E-5</v>
      </c>
      <c r="F1487" s="197">
        <f>Données!F1488/Données!F1487-1</f>
        <v>-2.6797431647684888E-5</v>
      </c>
      <c r="H1487" s="197">
        <f t="shared" si="69"/>
        <v>-1.9034137600382195E-4</v>
      </c>
      <c r="I1487" s="197">
        <f t="shared" si="70"/>
        <v>-2.9697577685650067E-4</v>
      </c>
      <c r="J1487" s="197">
        <f t="shared" si="71"/>
        <v>-2.7587112831650717E-4</v>
      </c>
    </row>
    <row r="1488" spans="1:10" x14ac:dyDescent="0.2">
      <c r="A1488" s="212">
        <f>Données!A1489</f>
        <v>45632</v>
      </c>
      <c r="B1488" s="197">
        <f>Données!B1489/Données!B1488-1</f>
        <v>5.7875314479109985E-3</v>
      </c>
      <c r="C1488" s="197">
        <f>Données!C1489/Données!C1488-1</f>
        <v>5.8079448312984283E-3</v>
      </c>
      <c r="D1488" s="197">
        <f>Données!D1489/Données!D1488-1</f>
        <v>5.803903894939122E-3</v>
      </c>
      <c r="E1488" s="197">
        <f>Données!E1489/Données!E1488-1</f>
        <v>5.6435158700833821E-3</v>
      </c>
      <c r="F1488" s="197">
        <f>Données!F1489/Données!F1488-1</f>
        <v>5.6435151451772469E-3</v>
      </c>
      <c r="H1488" s="197">
        <f t="shared" si="69"/>
        <v>1.4401557782761643E-4</v>
      </c>
      <c r="I1488" s="197">
        <f t="shared" si="70"/>
        <v>1.6442968612118136E-4</v>
      </c>
      <c r="J1488" s="197">
        <f t="shared" si="71"/>
        <v>1.60388749761875E-4</v>
      </c>
    </row>
    <row r="1489" spans="1:10" x14ac:dyDescent="0.2">
      <c r="A1489" s="212">
        <f>Données!A1490</f>
        <v>45635</v>
      </c>
      <c r="B1489" s="197">
        <f>Données!B1490/Données!B1489-1</f>
        <v>-1.2620207483702295E-3</v>
      </c>
      <c r="C1489" s="197">
        <f>Données!C1490/Données!C1489-1</f>
        <v>-9.1229636115908175E-4</v>
      </c>
      <c r="D1489" s="197">
        <f>Données!D1490/Données!D1489-1</f>
        <v>-9.815178009597858E-4</v>
      </c>
      <c r="E1489" s="197">
        <f>Données!E1490/Données!E1489-1</f>
        <v>-1.0550912858646733E-3</v>
      </c>
      <c r="F1489" s="197">
        <f>Données!F1490/Données!F1489-1</f>
        <v>-1.0550908543121018E-3</v>
      </c>
      <c r="H1489" s="197">
        <f t="shared" si="69"/>
        <v>-2.0692946250555622E-4</v>
      </c>
      <c r="I1489" s="197">
        <f t="shared" si="70"/>
        <v>1.4279449315302006E-4</v>
      </c>
      <c r="J1489" s="197">
        <f t="shared" si="71"/>
        <v>7.3573053352316009E-5</v>
      </c>
    </row>
    <row r="1490" spans="1:10" x14ac:dyDescent="0.2">
      <c r="A1490" s="212">
        <f>Données!A1491</f>
        <v>45636</v>
      </c>
      <c r="B1490" s="197">
        <f>Données!B1491/Données!B1490-1</f>
        <v>-3.0593112040805392E-3</v>
      </c>
      <c r="C1490" s="197">
        <f>Données!C1491/Données!C1490-1</f>
        <v>-3.3678820067772897E-3</v>
      </c>
      <c r="D1490" s="197">
        <f>Données!D1491/Données!D1490-1</f>
        <v>-3.3068231868783604E-3</v>
      </c>
      <c r="E1490" s="197">
        <f>Données!E1491/Données!E1490-1</f>
        <v>-3.0598255945268882E-3</v>
      </c>
      <c r="F1490" s="197">
        <f>Données!F1491/Données!F1490-1</f>
        <v>-3.0598261821346284E-3</v>
      </c>
      <c r="H1490" s="197">
        <f t="shared" si="69"/>
        <v>5.1439044634893349E-7</v>
      </c>
      <c r="I1490" s="197">
        <f t="shared" si="70"/>
        <v>-3.0805582464266124E-4</v>
      </c>
      <c r="J1490" s="197">
        <f t="shared" si="71"/>
        <v>-2.4699700474373198E-4</v>
      </c>
    </row>
    <row r="1491" spans="1:10" x14ac:dyDescent="0.2">
      <c r="A1491" s="212">
        <f>Données!A1492</f>
        <v>45637</v>
      </c>
      <c r="B1491" s="197">
        <f>Données!B1492/Données!B1491-1</f>
        <v>1.5847800301049819E-3</v>
      </c>
      <c r="C1491" s="197">
        <f>Données!C1492/Données!C1491-1</f>
        <v>1.5449223085637342E-3</v>
      </c>
      <c r="D1491" s="197">
        <f>Données!D1492/Données!D1491-1</f>
        <v>1.5528112754805701E-3</v>
      </c>
      <c r="E1491" s="197">
        <f>Données!E1492/Données!E1491-1</f>
        <v>1.0604898846360289E-3</v>
      </c>
      <c r="F1491" s="197">
        <f>Données!F1492/Données!F1491-1</f>
        <v>1.0604903901281215E-3</v>
      </c>
      <c r="H1491" s="197">
        <f t="shared" si="69"/>
        <v>5.2429014546895303E-4</v>
      </c>
      <c r="I1491" s="197">
        <f t="shared" si="70"/>
        <v>4.8443191843561273E-4</v>
      </c>
      <c r="J1491" s="197">
        <f t="shared" si="71"/>
        <v>4.9232088535244856E-4</v>
      </c>
    </row>
    <row r="1492" spans="1:10" x14ac:dyDescent="0.2">
      <c r="A1492" s="212">
        <f>Données!A1493</f>
        <v>45638</v>
      </c>
      <c r="B1492" s="197">
        <f>Données!B1493/Données!B1492-1</f>
        <v>-3.4862261156201058E-3</v>
      </c>
      <c r="C1492" s="197">
        <f>Données!C1493/Données!C1492-1</f>
        <v>-3.3250527692583187E-3</v>
      </c>
      <c r="D1492" s="197">
        <f>Données!D1493/Données!D1492-1</f>
        <v>-3.3569541904713285E-3</v>
      </c>
      <c r="E1492" s="197">
        <f>Données!E1493/Données!E1492-1</f>
        <v>-3.6167421147301759E-3</v>
      </c>
      <c r="F1492" s="197">
        <f>Données!F1493/Données!F1492-1</f>
        <v>-3.6167424865514164E-3</v>
      </c>
      <c r="H1492" s="197">
        <f t="shared" si="69"/>
        <v>1.3051599911007017E-4</v>
      </c>
      <c r="I1492" s="197">
        <f t="shared" si="70"/>
        <v>2.9168971729309767E-4</v>
      </c>
      <c r="J1492" s="197">
        <f t="shared" si="71"/>
        <v>2.5978829608008791E-4</v>
      </c>
    </row>
    <row r="1493" spans="1:10" x14ac:dyDescent="0.2">
      <c r="A1493" s="212">
        <f>Données!A1494</f>
        <v>45639</v>
      </c>
      <c r="B1493" s="197">
        <f>Données!B1494/Données!B1493-1</f>
        <v>-1.4727169109854943E-3</v>
      </c>
      <c r="C1493" s="197">
        <f>Données!C1494/Données!C1493-1</f>
        <v>-1.6064325290979786E-3</v>
      </c>
      <c r="D1493" s="197">
        <f>Données!D1494/Données!D1493-1</f>
        <v>-1.5799691831633877E-3</v>
      </c>
      <c r="E1493" s="197">
        <f>Données!E1494/Données!E1493-1</f>
        <v>-1.5603232780366794E-3</v>
      </c>
      <c r="F1493" s="197">
        <f>Données!F1494/Données!F1493-1</f>
        <v>-1.5603226788319935E-3</v>
      </c>
      <c r="H1493" s="197">
        <f t="shared" si="69"/>
        <v>8.7606367051185075E-5</v>
      </c>
      <c r="I1493" s="197">
        <f t="shared" si="70"/>
        <v>-4.6109850265985131E-5</v>
      </c>
      <c r="J1493" s="197">
        <f t="shared" si="71"/>
        <v>-1.9646504331394254E-5</v>
      </c>
    </row>
    <row r="1494" spans="1:10" x14ac:dyDescent="0.2">
      <c r="A1494" s="212">
        <f>Données!A1495</f>
        <v>45642</v>
      </c>
      <c r="B1494" s="197">
        <f>Données!B1495/Données!B1494-1</f>
        <v>-6.1614321609249068E-4</v>
      </c>
      <c r="C1494" s="197">
        <f>Données!C1495/Données!C1494-1</f>
        <v>-3.5333883745969352E-4</v>
      </c>
      <c r="D1494" s="197">
        <f>Données!D1495/Données!D1494-1</f>
        <v>-4.0535561378707285E-4</v>
      </c>
      <c r="E1494" s="197">
        <f>Données!E1495/Données!E1494-1</f>
        <v>-9.5815568735946322E-4</v>
      </c>
      <c r="F1494" s="197">
        <f>Données!F1495/Données!F1494-1</f>
        <v>-9.5815529200216076E-4</v>
      </c>
      <c r="H1494" s="197">
        <f t="shared" si="69"/>
        <v>3.4201247126697254E-4</v>
      </c>
      <c r="I1494" s="197">
        <f t="shared" si="70"/>
        <v>6.0481645454246724E-4</v>
      </c>
      <c r="J1494" s="197">
        <f t="shared" si="71"/>
        <v>5.5279967821508791E-4</v>
      </c>
    </row>
    <row r="1495" spans="1:10" x14ac:dyDescent="0.2">
      <c r="A1495" s="212">
        <f>Données!A1496</f>
        <v>45643</v>
      </c>
      <c r="B1495" s="197">
        <f>Données!B1496/Données!B1495-1</f>
        <v>1.9989471234809209E-3</v>
      </c>
      <c r="C1495" s="197">
        <f>Données!C1496/Données!C1495-1</f>
        <v>1.7881887571260524E-3</v>
      </c>
      <c r="D1495" s="197">
        <f>Données!D1496/Données!D1495-1</f>
        <v>1.8298954233675335E-3</v>
      </c>
      <c r="E1495" s="197">
        <f>Données!E1496/Données!E1495-1</f>
        <v>2.3179651685794056E-3</v>
      </c>
      <c r="F1495" s="197">
        <f>Données!F1496/Données!F1495-1</f>
        <v>2.317964297670061E-3</v>
      </c>
      <c r="H1495" s="197">
        <f t="shared" si="69"/>
        <v>-3.1901804509848475E-4</v>
      </c>
      <c r="I1495" s="197">
        <f t="shared" si="70"/>
        <v>-5.2977554054400855E-4</v>
      </c>
      <c r="J1495" s="197">
        <f t="shared" si="71"/>
        <v>-4.8806887430252743E-4</v>
      </c>
    </row>
    <row r="1496" spans="1:10" x14ac:dyDescent="0.2">
      <c r="A1496" s="212">
        <f>Données!A1497</f>
        <v>45644</v>
      </c>
      <c r="B1496" s="197">
        <f>Données!B1497/Données!B1496-1</f>
        <v>-1.1894453424512563E-2</v>
      </c>
      <c r="C1496" s="197">
        <f>Données!C1497/Données!C1496-1</f>
        <v>-1.1913886029885745E-2</v>
      </c>
      <c r="D1496" s="197">
        <f>Données!D1497/Données!D1496-1</f>
        <v>-1.191004005767704E-2</v>
      </c>
      <c r="E1496" s="197">
        <f>Données!E1497/Données!E1496-1</f>
        <v>-1.0995945360058212E-2</v>
      </c>
      <c r="F1496" s="197">
        <f>Données!F1497/Données!F1496-1</f>
        <v>-1.0995945136485163E-2</v>
      </c>
      <c r="H1496" s="197">
        <f t="shared" si="69"/>
        <v>-8.9850806445435083E-4</v>
      </c>
      <c r="I1496" s="197">
        <f t="shared" si="70"/>
        <v>-9.1794089340058171E-4</v>
      </c>
      <c r="J1496" s="197">
        <f t="shared" si="71"/>
        <v>-9.1409492119187696E-4</v>
      </c>
    </row>
    <row r="1497" spans="1:10" x14ac:dyDescent="0.2">
      <c r="A1497" s="212">
        <f>Données!A1498</f>
        <v>45645</v>
      </c>
      <c r="B1497" s="197">
        <f>Données!B1498/Données!B1497-1</f>
        <v>-6.0585859119330898E-3</v>
      </c>
      <c r="C1497" s="197">
        <f>Données!C1498/Données!C1497-1</f>
        <v>-5.8287006404542652E-3</v>
      </c>
      <c r="D1497" s="197">
        <f>Données!D1498/Données!D1497-1</f>
        <v>-5.8742000584035559E-3</v>
      </c>
      <c r="E1497" s="197">
        <f>Données!E1498/Données!E1497-1</f>
        <v>-6.4379962515945799E-3</v>
      </c>
      <c r="F1497" s="197">
        <f>Données!F1498/Données!F1497-1</f>
        <v>-6.4379963523618633E-3</v>
      </c>
      <c r="H1497" s="197">
        <f t="shared" si="69"/>
        <v>3.7941033966149007E-4</v>
      </c>
      <c r="I1497" s="197">
        <f t="shared" si="70"/>
        <v>6.0929571190759813E-4</v>
      </c>
      <c r="J1497" s="197">
        <f t="shared" si="71"/>
        <v>5.6379629395830744E-4</v>
      </c>
    </row>
    <row r="1498" spans="1:10" x14ac:dyDescent="0.2">
      <c r="A1498" s="212">
        <f>Données!A1499</f>
        <v>45646</v>
      </c>
      <c r="B1498" s="197">
        <f>Données!B1499/Données!B1498-1</f>
        <v>5.0331916221140194E-3</v>
      </c>
      <c r="C1498" s="197">
        <f>Données!C1499/Données!C1498-1</f>
        <v>4.756774272095754E-3</v>
      </c>
      <c r="D1498" s="197">
        <f>Données!D1499/Données!D1498-1</f>
        <v>4.8114732513162561E-3</v>
      </c>
      <c r="E1498" s="197">
        <f>Données!E1499/Données!E1498-1</f>
        <v>4.6257361466313096E-3</v>
      </c>
      <c r="F1498" s="197">
        <f>Données!F1499/Données!F1498-1</f>
        <v>4.6257361798403007E-3</v>
      </c>
      <c r="H1498" s="197">
        <f t="shared" si="69"/>
        <v>4.0745547548270977E-4</v>
      </c>
      <c r="I1498" s="197">
        <f t="shared" si="70"/>
        <v>1.3103809225545326E-4</v>
      </c>
      <c r="J1498" s="197">
        <f t="shared" si="71"/>
        <v>1.8573707147595542E-4</v>
      </c>
    </row>
    <row r="1499" spans="1:10" x14ac:dyDescent="0.2">
      <c r="A1499" s="212">
        <f>Données!A1500</f>
        <v>45649</v>
      </c>
      <c r="B1499" s="197">
        <f>Données!B1500/Données!B1499-1</f>
        <v>2.8015630985986917E-3</v>
      </c>
      <c r="C1499" s="197">
        <f>Données!C1500/Données!C1499-1</f>
        <v>2.7139362850978621E-3</v>
      </c>
      <c r="D1499" s="197">
        <f>Données!D1500/Données!D1499-1</f>
        <v>2.7312801079488747E-3</v>
      </c>
      <c r="E1499" s="197">
        <f>Données!E1500/Données!E1499-1</f>
        <v>2.3788120580845451E-3</v>
      </c>
      <c r="F1499" s="197">
        <f>Données!F1500/Données!F1499-1</f>
        <v>2.3788117450467272E-3</v>
      </c>
      <c r="H1499" s="197">
        <f t="shared" si="69"/>
        <v>4.2275104051414658E-4</v>
      </c>
      <c r="I1499" s="197">
        <f t="shared" si="70"/>
        <v>3.351245400511349E-4</v>
      </c>
      <c r="J1499" s="197">
        <f t="shared" si="71"/>
        <v>3.5246836290214745E-4</v>
      </c>
    </row>
    <row r="1500" spans="1:10" x14ac:dyDescent="0.2">
      <c r="A1500" s="212">
        <f>Données!A1501</f>
        <v>45650</v>
      </c>
      <c r="B1500" s="197">
        <f>Données!B1501/Données!B1500-1</f>
        <v>2.7811503160386497E-3</v>
      </c>
      <c r="C1500" s="197">
        <f>Données!C1501/Données!C1500-1</f>
        <v>2.5388718146293066E-3</v>
      </c>
      <c r="D1500" s="197">
        <f>Données!D1501/Données!D1500-1</f>
        <v>2.5868292382607017E-3</v>
      </c>
      <c r="E1500" s="197">
        <f>Données!E1501/Données!E1500-1</f>
        <v>2.22216892263849E-3</v>
      </c>
      <c r="F1500" s="197">
        <f>Données!F1501/Données!F1500-1</f>
        <v>2.2221693090758166E-3</v>
      </c>
      <c r="H1500" s="197">
        <f t="shared" si="69"/>
        <v>5.5898139340015973E-4</v>
      </c>
      <c r="I1500" s="197">
        <f t="shared" si="70"/>
        <v>3.1670250555349E-4</v>
      </c>
      <c r="J1500" s="197">
        <f t="shared" si="71"/>
        <v>3.646599291848851E-4</v>
      </c>
    </row>
    <row r="1501" spans="1:10" x14ac:dyDescent="0.2">
      <c r="A1501" s="212">
        <f>Données!A1502</f>
        <v>45653</v>
      </c>
      <c r="B1501" s="197">
        <f>Données!B1502/Données!B1501-1</f>
        <v>-1.8581238618859963E-3</v>
      </c>
      <c r="C1501" s="197">
        <f>Données!C1502/Données!C1501-1</f>
        <v>-2.1731921135959009E-3</v>
      </c>
      <c r="D1501" s="197">
        <f>Données!D1502/Données!D1501-1</f>
        <v>-2.1108144956522024E-3</v>
      </c>
      <c r="E1501" s="197">
        <f>Données!E1502/Données!E1501-1</f>
        <v>-1.3187858072222225E-3</v>
      </c>
      <c r="F1501" s="197">
        <f>Données!F1502/Données!F1501-1</f>
        <v>-1.3187862518488913E-3</v>
      </c>
      <c r="H1501" s="197">
        <f t="shared" si="69"/>
        <v>-5.3933805466377382E-4</v>
      </c>
      <c r="I1501" s="197">
        <f t="shared" si="70"/>
        <v>-8.5440586174700961E-4</v>
      </c>
      <c r="J1501" s="197">
        <f t="shared" si="71"/>
        <v>-7.9202824380331105E-4</v>
      </c>
    </row>
    <row r="1502" spans="1:10" x14ac:dyDescent="0.2">
      <c r="A1502" s="212">
        <f>Données!A1503</f>
        <v>45656</v>
      </c>
      <c r="B1502" s="197">
        <f>Données!B1503/Données!B1502-1</f>
        <v>-7.1558259393458279E-3</v>
      </c>
      <c r="C1502" s="197">
        <f>Données!C1503/Données!C1502-1</f>
        <v>-6.6236852530712209E-3</v>
      </c>
      <c r="D1502" s="197">
        <f>Données!D1503/Données!D1502-1</f>
        <v>-6.7290657503791262E-3</v>
      </c>
      <c r="E1502" s="197">
        <f>Données!E1503/Données!E1502-1</f>
        <v>-6.2300190400296218E-3</v>
      </c>
      <c r="F1502" s="197">
        <f>Données!F1503/Données!F1502-1</f>
        <v>-6.2300186061615692E-3</v>
      </c>
      <c r="H1502" s="197">
        <f t="shared" si="69"/>
        <v>-9.2580689931620608E-4</v>
      </c>
      <c r="I1502" s="197">
        <f t="shared" si="70"/>
        <v>-3.936666469096517E-4</v>
      </c>
      <c r="J1502" s="197">
        <f t="shared" si="71"/>
        <v>-4.9904714421755703E-4</v>
      </c>
    </row>
    <row r="1503" spans="1:10" x14ac:dyDescent="0.2">
      <c r="A1503" s="212">
        <f>Données!A1504</f>
        <v>45657</v>
      </c>
      <c r="B1503" s="197">
        <f>Données!B1504/Données!B1503-1</f>
        <v>1.0556769820133649E-3</v>
      </c>
      <c r="C1503" s="197">
        <f>Données!C1504/Données!C1503-1</f>
        <v>8.0512608905713989E-4</v>
      </c>
      <c r="D1503" s="197">
        <f>Données!D1504/Données!D1503-1</f>
        <v>8.5472179047441088E-4</v>
      </c>
      <c r="E1503" s="197">
        <f>Données!E1504/Données!E1503-1</f>
        <v>1.2623402976397191E-3</v>
      </c>
      <c r="F1503" s="197">
        <f>Données!F1504/Données!F1503-1</f>
        <v>1.2623398519471252E-3</v>
      </c>
      <c r="H1503" s="197">
        <f t="shared" si="69"/>
        <v>-2.066633156263542E-4</v>
      </c>
      <c r="I1503" s="197">
        <f t="shared" si="70"/>
        <v>-4.5721376288998528E-4</v>
      </c>
      <c r="J1503" s="197">
        <f t="shared" si="71"/>
        <v>-4.0761806147271429E-4</v>
      </c>
    </row>
    <row r="1504" spans="1:10" x14ac:dyDescent="0.2">
      <c r="A1504" s="212">
        <f>Données!A1505</f>
        <v>45659</v>
      </c>
      <c r="B1504" s="197">
        <f>Données!B1505/Données!B1504-1</f>
        <v>1.1779786867562869E-3</v>
      </c>
      <c r="C1504" s="197">
        <f>Données!C1505/Données!C1504-1</f>
        <v>1.1639337589226528E-3</v>
      </c>
      <c r="D1504" s="197">
        <f>Données!D1505/Données!D1504-1</f>
        <v>1.1667146931979566E-3</v>
      </c>
      <c r="E1504" s="197">
        <f>Données!E1505/Données!E1504-1</f>
        <v>1.170941831174277E-3</v>
      </c>
      <c r="F1504" s="197">
        <f>Données!F1505/Données!F1504-1</f>
        <v>1.1709417604948147E-3</v>
      </c>
      <c r="H1504" s="197">
        <f t="shared" si="69"/>
        <v>7.0368555820099488E-6</v>
      </c>
      <c r="I1504" s="197">
        <f t="shared" si="70"/>
        <v>-7.0080015721618594E-6</v>
      </c>
      <c r="J1504" s="197">
        <f t="shared" si="71"/>
        <v>-4.2270672968580669E-6</v>
      </c>
    </row>
    <row r="1505" spans="1:10" x14ac:dyDescent="0.2">
      <c r="A1505" s="212">
        <f>Données!A1506</f>
        <v>45660</v>
      </c>
      <c r="B1505" s="197">
        <f>Données!B1506/Données!B1505-1</f>
        <v>8.1153977496066787E-3</v>
      </c>
      <c r="C1505" s="197">
        <f>Données!C1506/Données!C1505-1</f>
        <v>7.4383957654242661E-3</v>
      </c>
      <c r="D1505" s="197">
        <f>Données!D1506/Données!D1505-1</f>
        <v>7.5724341828296016E-3</v>
      </c>
      <c r="E1505" s="197">
        <f>Données!E1506/Données!E1505-1</f>
        <v>6.8662800029168913E-3</v>
      </c>
      <c r="F1505" s="197">
        <f>Données!F1506/Données!F1505-1</f>
        <v>6.8662803989083532E-3</v>
      </c>
      <c r="H1505" s="197">
        <f t="shared" si="69"/>
        <v>1.2491177466897874E-3</v>
      </c>
      <c r="I1505" s="197">
        <f t="shared" si="70"/>
        <v>5.7211536651591288E-4</v>
      </c>
      <c r="J1505" s="197">
        <f t="shared" si="71"/>
        <v>7.0615378392124839E-4</v>
      </c>
    </row>
    <row r="1506" spans="1:10" x14ac:dyDescent="0.2">
      <c r="A1506" s="212">
        <f>Données!A1507</f>
        <v>45663</v>
      </c>
      <c r="B1506" s="197">
        <f>Données!B1507/Données!B1506-1</f>
        <v>-4.344602574015699E-4</v>
      </c>
      <c r="C1506" s="197">
        <f>Données!C1507/Données!C1506-1</f>
        <v>-2.3515184529743216E-4</v>
      </c>
      <c r="D1506" s="197">
        <f>Données!D1507/Données!D1506-1</f>
        <v>-2.7463348953371547E-4</v>
      </c>
      <c r="E1506" s="197">
        <f>Données!E1507/Données!E1506-1</f>
        <v>-2.589293111291413E-4</v>
      </c>
      <c r="F1506" s="197">
        <f>Données!F1507/Données!F1506-1</f>
        <v>-2.5892948708439167E-4</v>
      </c>
      <c r="H1506" s="197">
        <f t="shared" si="69"/>
        <v>-1.755309462724286E-4</v>
      </c>
      <c r="I1506" s="197">
        <f t="shared" si="70"/>
        <v>2.3777641786959514E-5</v>
      </c>
      <c r="J1506" s="197">
        <f t="shared" si="71"/>
        <v>-1.5704002449323795E-5</v>
      </c>
    </row>
    <row r="1507" spans="1:10" x14ac:dyDescent="0.2">
      <c r="A1507" s="212">
        <f>Données!A1508</f>
        <v>45664</v>
      </c>
      <c r="B1507" s="197">
        <f>Données!B1508/Données!B1507-1</f>
        <v>-4.4825287641109268E-3</v>
      </c>
      <c r="C1507" s="197">
        <f>Données!C1508/Données!C1507-1</f>
        <v>-4.5962010735858261E-3</v>
      </c>
      <c r="D1507" s="197">
        <f>Données!D1508/Données!D1507-1</f>
        <v>-4.5736873146569046E-3</v>
      </c>
      <c r="E1507" s="197">
        <f>Données!E1508/Données!E1507-1</f>
        <v>-4.187574019766882E-3</v>
      </c>
      <c r="F1507" s="197">
        <f>Données!F1508/Données!F1507-1</f>
        <v>-4.1875737920058498E-3</v>
      </c>
      <c r="H1507" s="197">
        <f t="shared" si="69"/>
        <v>-2.9495474434404478E-4</v>
      </c>
      <c r="I1507" s="197">
        <f t="shared" si="70"/>
        <v>-4.086272815799763E-4</v>
      </c>
      <c r="J1507" s="197">
        <f t="shared" si="71"/>
        <v>-3.8611352265105481E-4</v>
      </c>
    </row>
    <row r="1508" spans="1:10" x14ac:dyDescent="0.2">
      <c r="A1508" s="212">
        <f>Données!A1509</f>
        <v>45665</v>
      </c>
      <c r="B1508" s="197">
        <f>Données!B1509/Données!B1508-1</f>
        <v>4.5706508535943158E-3</v>
      </c>
      <c r="C1508" s="197">
        <f>Données!C1509/Données!C1508-1</f>
        <v>4.0001998168532893E-3</v>
      </c>
      <c r="D1508" s="197">
        <f>Données!D1509/Données!D1508-1</f>
        <v>4.1131961001941164E-3</v>
      </c>
      <c r="E1508" s="197">
        <f>Données!E1509/Données!E1508-1</f>
        <v>3.9572483597807295E-3</v>
      </c>
      <c r="F1508" s="197">
        <f>Données!F1509/Données!F1508-1</f>
        <v>3.9572483260905678E-3</v>
      </c>
      <c r="H1508" s="197">
        <f t="shared" si="69"/>
        <v>6.1340249381358625E-4</v>
      </c>
      <c r="I1508" s="197">
        <f t="shared" si="70"/>
        <v>4.2951490762721534E-5</v>
      </c>
      <c r="J1508" s="197">
        <f t="shared" si="71"/>
        <v>1.5594777410354865E-4</v>
      </c>
    </row>
    <row r="1509" spans="1:10" x14ac:dyDescent="0.2">
      <c r="A1509" s="212">
        <f>Données!A1510</f>
        <v>45666</v>
      </c>
      <c r="B1509" s="197">
        <f>Données!B1510/Données!B1509-1</f>
        <v>-5.1359738743761429E-3</v>
      </c>
      <c r="C1509" s="197">
        <f>Données!C1510/Données!C1509-1</f>
        <v>-4.8651347804847811E-3</v>
      </c>
      <c r="D1509" s="197">
        <f>Données!D1510/Données!D1509-1</f>
        <v>-4.9188072474186662E-3</v>
      </c>
      <c r="E1509" s="197">
        <f>Données!E1510/Données!E1509-1</f>
        <v>-4.9640710406836375E-3</v>
      </c>
      <c r="F1509" s="197">
        <f>Données!F1510/Données!F1509-1</f>
        <v>-4.9640705996354395E-3</v>
      </c>
      <c r="H1509" s="197">
        <f t="shared" si="69"/>
        <v>-1.7190283369250547E-4</v>
      </c>
      <c r="I1509" s="197">
        <f t="shared" si="70"/>
        <v>9.8935819150658411E-5</v>
      </c>
      <c r="J1509" s="197">
        <f t="shared" si="71"/>
        <v>4.5263352216773356E-5</v>
      </c>
    </row>
    <row r="1510" spans="1:10" x14ac:dyDescent="0.2">
      <c r="A1510" s="212">
        <f>Données!A1511</f>
        <v>45667</v>
      </c>
      <c r="B1510" s="197">
        <f>Données!B1511/Données!B1510-1</f>
        <v>-9.5813678354281784E-3</v>
      </c>
      <c r="C1510" s="197">
        <f>Données!C1511/Données!C1510-1</f>
        <v>-9.1586671499958028E-3</v>
      </c>
      <c r="D1510" s="197">
        <f>Données!D1511/Données!D1510-1</f>
        <v>-9.2424166754281334E-3</v>
      </c>
      <c r="E1510" s="197">
        <f>Données!E1511/Données!E1510-1</f>
        <v>-9.3676695780108288E-3</v>
      </c>
      <c r="F1510" s="197">
        <f>Données!F1511/Données!F1510-1</f>
        <v>-9.3676696931818126E-3</v>
      </c>
      <c r="H1510" s="197">
        <f t="shared" si="69"/>
        <v>-2.136982574173496E-4</v>
      </c>
      <c r="I1510" s="197">
        <f t="shared" si="70"/>
        <v>2.0900254318600986E-4</v>
      </c>
      <c r="J1510" s="197">
        <f t="shared" si="71"/>
        <v>1.2525301775367925E-4</v>
      </c>
    </row>
    <row r="1511" spans="1:10" x14ac:dyDescent="0.2">
      <c r="A1511" s="212">
        <f>Données!A1512</f>
        <v>45670</v>
      </c>
      <c r="B1511" s="197">
        <f>Données!B1512/Données!B1511-1</f>
        <v>-3.2405871202587644E-3</v>
      </c>
      <c r="C1511" s="197">
        <f>Données!C1512/Données!C1511-1</f>
        <v>-3.5385252474139373E-3</v>
      </c>
      <c r="D1511" s="197">
        <f>Données!D1512/Données!D1511-1</f>
        <v>-3.4795154220012003E-3</v>
      </c>
      <c r="E1511" s="197">
        <f>Données!E1512/Données!E1511-1</f>
        <v>-3.3782183318277204E-3</v>
      </c>
      <c r="F1511" s="197">
        <f>Données!F1512/Données!F1511-1</f>
        <v>-3.3782189297009158E-3</v>
      </c>
      <c r="H1511" s="197">
        <f t="shared" si="69"/>
        <v>1.3763121156895597E-4</v>
      </c>
      <c r="I1511" s="197">
        <f t="shared" si="70"/>
        <v>-1.6030631771302151E-4</v>
      </c>
      <c r="J1511" s="197">
        <f t="shared" si="71"/>
        <v>-1.0129649230028459E-4</v>
      </c>
    </row>
    <row r="1512" spans="1:10" x14ac:dyDescent="0.2">
      <c r="A1512" s="212">
        <f>Données!A1513</f>
        <v>45671</v>
      </c>
      <c r="B1512" s="197">
        <f>Données!B1513/Données!B1512-1</f>
        <v>-1.5033579889812687E-3</v>
      </c>
      <c r="C1512" s="197">
        <f>Données!C1513/Données!C1512-1</f>
        <v>-1.5356856275304809E-3</v>
      </c>
      <c r="D1512" s="197">
        <f>Données!D1513/Données!D1512-1</f>
        <v>-1.5292805928607267E-3</v>
      </c>
      <c r="E1512" s="197">
        <f>Données!E1513/Données!E1512-1</f>
        <v>-1.646297931950147E-3</v>
      </c>
      <c r="F1512" s="197">
        <f>Données!F1513/Données!F1512-1</f>
        <v>-1.6462969232797775E-3</v>
      </c>
      <c r="H1512" s="197">
        <f t="shared" si="69"/>
        <v>1.4293994296887824E-4</v>
      </c>
      <c r="I1512" s="197">
        <f t="shared" si="70"/>
        <v>1.1061129574929662E-4</v>
      </c>
      <c r="J1512" s="197">
        <f t="shared" si="71"/>
        <v>1.170163304190508E-4</v>
      </c>
    </row>
    <row r="1513" spans="1:10" x14ac:dyDescent="0.2">
      <c r="A1513" s="212">
        <f>Données!A1514</f>
        <v>45672</v>
      </c>
      <c r="B1513" s="197">
        <f>Données!B1514/Données!B1513-1</f>
        <v>1.0329343089291676E-2</v>
      </c>
      <c r="C1513" s="197">
        <f>Données!C1514/Données!C1513-1</f>
        <v>1.0821817092419028E-2</v>
      </c>
      <c r="D1513" s="197">
        <f>Données!D1514/Données!D1513-1</f>
        <v>1.0724250710717254E-2</v>
      </c>
      <c r="E1513" s="197">
        <f>Données!E1514/Données!E1513-1</f>
        <v>1.0112103383892457E-2</v>
      </c>
      <c r="F1513" s="197">
        <f>Données!F1514/Données!F1513-1</f>
        <v>1.0112102450461347E-2</v>
      </c>
      <c r="H1513" s="197">
        <f t="shared" si="69"/>
        <v>2.1723970539921922E-4</v>
      </c>
      <c r="I1513" s="197">
        <f t="shared" si="70"/>
        <v>7.0971464195768164E-4</v>
      </c>
      <c r="J1513" s="197">
        <f t="shared" si="71"/>
        <v>6.1214826025590696E-4</v>
      </c>
    </row>
    <row r="1514" spans="1:10" x14ac:dyDescent="0.2">
      <c r="A1514" s="212">
        <f>Données!A1515</f>
        <v>45673</v>
      </c>
      <c r="B1514" s="197">
        <f>Données!B1515/Données!B1514-1</f>
        <v>3.9693680881467408E-3</v>
      </c>
      <c r="C1514" s="197">
        <f>Données!C1515/Données!C1514-1</f>
        <v>4.5842756374652183E-3</v>
      </c>
      <c r="D1514" s="197">
        <f>Données!D1515/Données!D1514-1</f>
        <v>4.4625016184272059E-3</v>
      </c>
      <c r="E1514" s="197">
        <f>Données!E1515/Données!E1514-1</f>
        <v>4.209719280359403E-3</v>
      </c>
      <c r="F1514" s="197">
        <f>Données!F1515/Données!F1514-1</f>
        <v>4.2097190547405461E-3</v>
      </c>
      <c r="H1514" s="197">
        <f t="shared" si="69"/>
        <v>-2.4035119221266221E-4</v>
      </c>
      <c r="I1514" s="197">
        <f t="shared" si="70"/>
        <v>3.7455658272467218E-4</v>
      </c>
      <c r="J1514" s="197">
        <f t="shared" si="71"/>
        <v>2.5278256368665986E-4</v>
      </c>
    </row>
    <row r="1515" spans="1:10" x14ac:dyDescent="0.2">
      <c r="A1515" s="212">
        <f>Données!A1516</f>
        <v>45674</v>
      </c>
      <c r="B1515" s="197">
        <f>Données!B1516/Données!B1515-1</f>
        <v>7.5489760803590933E-3</v>
      </c>
      <c r="C1515" s="197">
        <f>Données!C1516/Données!C1515-1</f>
        <v>7.235593343525748E-3</v>
      </c>
      <c r="D1515" s="197">
        <f>Données!D1516/Données!D1515-1</f>
        <v>7.2976246326188488E-3</v>
      </c>
      <c r="E1515" s="197">
        <f>Données!E1516/Données!E1515-1</f>
        <v>7.0433416117516856E-3</v>
      </c>
      <c r="F1515" s="197">
        <f>Données!F1516/Données!F1515-1</f>
        <v>7.0433421635940352E-3</v>
      </c>
      <c r="H1515" s="197">
        <f t="shared" si="69"/>
        <v>5.0563446860740768E-4</v>
      </c>
      <c r="I1515" s="197">
        <f t="shared" si="70"/>
        <v>1.9225117993171281E-4</v>
      </c>
      <c r="J1515" s="197">
        <f t="shared" si="71"/>
        <v>2.5428246902481355E-4</v>
      </c>
    </row>
    <row r="1516" spans="1:10" x14ac:dyDescent="0.2">
      <c r="A1516" s="212">
        <f>Données!A1517</f>
        <v>45677</v>
      </c>
      <c r="B1516" s="197">
        <f>Données!B1517/Données!B1516-1</f>
        <v>1.6638221484788218E-3</v>
      </c>
      <c r="C1516" s="197">
        <f>Données!C1517/Données!C1516-1</f>
        <v>1.4115289659946129E-3</v>
      </c>
      <c r="D1516" s="197">
        <f>Données!D1517/Données!D1516-1</f>
        <v>1.4614799802836753E-3</v>
      </c>
      <c r="E1516" s="197">
        <f>Données!E1517/Données!E1516-1</f>
        <v>1.8340583098990226E-3</v>
      </c>
      <c r="F1516" s="197">
        <f>Données!F1517/Données!F1516-1</f>
        <v>1.8340583021605461E-3</v>
      </c>
      <c r="H1516" s="197">
        <f t="shared" si="69"/>
        <v>-1.7023616142020082E-4</v>
      </c>
      <c r="I1516" s="197">
        <f t="shared" si="70"/>
        <v>-4.2252933616593324E-4</v>
      </c>
      <c r="J1516" s="197">
        <f t="shared" si="71"/>
        <v>-3.7257832187687079E-4</v>
      </c>
    </row>
    <row r="1517" spans="1:10" x14ac:dyDescent="0.2">
      <c r="A1517" s="212">
        <f>Données!A1518</f>
        <v>45678</v>
      </c>
      <c r="B1517" s="197">
        <f>Données!B1518/Données!B1517-1</f>
        <v>1.7732088461159812E-3</v>
      </c>
      <c r="C1517" s="197">
        <f>Données!C1518/Données!C1517-1</f>
        <v>2.0085376847063241E-3</v>
      </c>
      <c r="D1517" s="197">
        <f>Données!D1518/Données!D1517-1</f>
        <v>1.9619358036264689E-3</v>
      </c>
      <c r="E1517" s="197">
        <f>Données!E1518/Données!E1517-1</f>
        <v>1.9003372293733278E-3</v>
      </c>
      <c r="F1517" s="197">
        <f>Données!F1518/Données!F1517-1</f>
        <v>1.9003370647912021E-3</v>
      </c>
      <c r="H1517" s="197">
        <f t="shared" si="69"/>
        <v>-1.2712838325734666E-4</v>
      </c>
      <c r="I1517" s="197">
        <f t="shared" si="70"/>
        <v>1.0820061991512198E-4</v>
      </c>
      <c r="J1517" s="197">
        <f t="shared" si="71"/>
        <v>6.1598738835266786E-5</v>
      </c>
    </row>
    <row r="1518" spans="1:10" x14ac:dyDescent="0.2">
      <c r="A1518" s="212">
        <f>Données!A1519</f>
        <v>45679</v>
      </c>
      <c r="B1518" s="197">
        <f>Données!B1519/Données!B1518-1</f>
        <v>7.3977790565904478E-4</v>
      </c>
      <c r="C1518" s="197">
        <f>Données!C1519/Données!C1518-1</f>
        <v>8.5397367645989597E-4</v>
      </c>
      <c r="D1518" s="197">
        <f>Données!D1519/Données!D1518-1</f>
        <v>8.313636934977886E-4</v>
      </c>
      <c r="E1518" s="197">
        <f>Données!E1519/Données!E1518-1</f>
        <v>-5.7725634317051799E-7</v>
      </c>
      <c r="F1518" s="197">
        <f>Données!F1519/Données!F1518-1</f>
        <v>-5.7734226832639735E-7</v>
      </c>
      <c r="H1518" s="197">
        <f t="shared" si="69"/>
        <v>7.4035516200221529E-4</v>
      </c>
      <c r="I1518" s="197">
        <f t="shared" si="70"/>
        <v>8.5455101872822237E-4</v>
      </c>
      <c r="J1518" s="197">
        <f t="shared" si="71"/>
        <v>8.31941035766115E-4</v>
      </c>
    </row>
    <row r="1519" spans="1:10" x14ac:dyDescent="0.2">
      <c r="A1519" s="212">
        <f>Données!A1520</f>
        <v>45680</v>
      </c>
      <c r="B1519" s="197">
        <f>Données!B1520/Données!B1519-1</f>
        <v>1.5786274480689144E-3</v>
      </c>
      <c r="C1519" s="197">
        <f>Données!C1520/Données!C1519-1</f>
        <v>1.0567146945779093E-3</v>
      </c>
      <c r="D1519" s="197">
        <f>Données!D1520/Données!D1519-1</f>
        <v>1.1600396795674595E-3</v>
      </c>
      <c r="E1519" s="197">
        <f>Données!E1520/Données!E1519-1</f>
        <v>1.264024206238723E-3</v>
      </c>
      <c r="F1519" s="197">
        <f>Données!F1520/Données!F1519-1</f>
        <v>1.2640247980413299E-3</v>
      </c>
      <c r="H1519" s="197">
        <f t="shared" si="69"/>
        <v>3.1460324183019139E-4</v>
      </c>
      <c r="I1519" s="197">
        <f t="shared" si="70"/>
        <v>-2.073101034634206E-4</v>
      </c>
      <c r="J1519" s="197">
        <f t="shared" si="71"/>
        <v>-1.0398511847387049E-4</v>
      </c>
    </row>
    <row r="1520" spans="1:10" x14ac:dyDescent="0.2">
      <c r="A1520" s="212">
        <f>Données!A1521</f>
        <v>45681</v>
      </c>
      <c r="B1520" s="197">
        <f>Données!B1521/Données!B1520-1</f>
        <v>1.4376642391573657E-3</v>
      </c>
      <c r="C1520" s="197">
        <f>Données!C1521/Données!C1520-1</f>
        <v>1.9961423213397111E-3</v>
      </c>
      <c r="D1520" s="197">
        <f>Données!D1521/Données!D1520-1</f>
        <v>1.8855323928539391E-3</v>
      </c>
      <c r="E1520" s="197">
        <f>Données!E1521/Données!E1520-1</f>
        <v>1.9928128451536242E-3</v>
      </c>
      <c r="F1520" s="197">
        <f>Données!F1521/Données!F1520-1</f>
        <v>1.992812204126615E-3</v>
      </c>
      <c r="H1520" s="197">
        <f t="shared" si="69"/>
        <v>-5.5514860599625848E-4</v>
      </c>
      <c r="I1520" s="197">
        <f t="shared" si="70"/>
        <v>3.3301172130961731E-6</v>
      </c>
      <c r="J1520" s="197">
        <f t="shared" si="71"/>
        <v>-1.0727981127267583E-4</v>
      </c>
    </row>
    <row r="1521" spans="1:14" x14ac:dyDescent="0.2">
      <c r="A1521" s="212">
        <f>Données!A1522</f>
        <v>45684</v>
      </c>
      <c r="B1521" s="197">
        <f>Données!B1522/Données!B1521-1</f>
        <v>-8.6122675691435724E-4</v>
      </c>
      <c r="C1521" s="197">
        <f>Données!C1522/Données!C1521-1</f>
        <v>-1.3122620022842924E-3</v>
      </c>
      <c r="D1521" s="197">
        <f>Données!D1522/Données!D1521-1</f>
        <v>-1.2229719241081405E-3</v>
      </c>
      <c r="E1521" s="197">
        <f>Données!E1522/Données!E1521-1</f>
        <v>1.6196520932099112E-4</v>
      </c>
      <c r="F1521" s="197">
        <f>Données!F1522/Données!F1521-1</f>
        <v>1.6196579114602372E-4</v>
      </c>
      <c r="H1521" s="197">
        <f t="shared" si="69"/>
        <v>-1.0231919662353484E-3</v>
      </c>
      <c r="I1521" s="197">
        <f t="shared" si="70"/>
        <v>-1.4742277934303161E-3</v>
      </c>
      <c r="J1521" s="197">
        <f t="shared" si="71"/>
        <v>-1.3849377152541642E-3</v>
      </c>
    </row>
    <row r="1522" spans="1:14" x14ac:dyDescent="0.2">
      <c r="A1522" s="212">
        <f>Données!A1523</f>
        <v>45685</v>
      </c>
      <c r="B1522" s="197">
        <f>Données!B1523/Données!B1522-1</f>
        <v>1.9680998817126483E-3</v>
      </c>
      <c r="C1522" s="197">
        <f>Données!C1523/Données!C1522-1</f>
        <v>1.6542841699862532E-3</v>
      </c>
      <c r="D1522" s="197">
        <f>Données!D1523/Données!D1522-1</f>
        <v>1.7164322080029937E-3</v>
      </c>
      <c r="E1522" s="197">
        <f>Données!E1523/Données!E1522-1</f>
        <v>1.2005191298267714E-3</v>
      </c>
      <c r="F1522" s="197">
        <f>Données!F1523/Données!F1522-1</f>
        <v>1.2005187218271374E-3</v>
      </c>
      <c r="H1522" s="197">
        <f t="shared" si="69"/>
        <v>7.6758075188587682E-4</v>
      </c>
      <c r="I1522" s="197">
        <f t="shared" si="70"/>
        <v>4.5376544815911579E-4</v>
      </c>
      <c r="J1522" s="197">
        <f t="shared" si="71"/>
        <v>5.1591348617585631E-4</v>
      </c>
    </row>
    <row r="1523" spans="1:14" x14ac:dyDescent="0.2">
      <c r="A1523" s="212">
        <f>Données!A1524</f>
        <v>45686</v>
      </c>
      <c r="B1523" s="197">
        <f>Données!B1524/Données!B1523-1</f>
        <v>6.1682822643205348E-4</v>
      </c>
      <c r="C1523" s="197">
        <f>Données!C1524/Données!C1523-1</f>
        <v>6.135186666835768E-4</v>
      </c>
      <c r="D1523" s="197">
        <f>Données!D1524/Données!D1523-1</f>
        <v>6.1417375540995245E-4</v>
      </c>
      <c r="E1523" s="197">
        <f>Données!E1524/Données!E1523-1</f>
        <v>8.2134592241578375E-4</v>
      </c>
      <c r="F1523" s="197">
        <f>Données!F1524/Données!F1523-1</f>
        <v>8.2134596275729166E-4</v>
      </c>
      <c r="H1523" s="197">
        <f t="shared" si="69"/>
        <v>-2.0451769598373026E-4</v>
      </c>
      <c r="I1523" s="197">
        <f t="shared" si="70"/>
        <v>-2.0782729607371486E-4</v>
      </c>
      <c r="J1523" s="197">
        <f t="shared" si="71"/>
        <v>-2.0717220734733921E-4</v>
      </c>
    </row>
    <row r="1524" spans="1:14" x14ac:dyDescent="0.2">
      <c r="A1524" s="212">
        <f>Données!A1525</f>
        <v>45687</v>
      </c>
      <c r="B1524" s="197">
        <f>Données!B1525/Données!B1524-1</f>
        <v>7.8378701668224693E-3</v>
      </c>
      <c r="C1524" s="197">
        <f>Données!C1525/Données!C1524-1</f>
        <v>7.9263617980414036E-3</v>
      </c>
      <c r="D1524" s="197">
        <f>Données!D1525/Données!D1524-1</f>
        <v>7.9088325269258686E-3</v>
      </c>
      <c r="E1524" s="197">
        <f>Données!E1525/Données!E1524-1</f>
        <v>7.6941473843439301E-3</v>
      </c>
      <c r="F1524" s="197">
        <f>Données!F1525/Données!F1524-1</f>
        <v>7.6941476487157878E-3</v>
      </c>
      <c r="H1524" s="197">
        <f t="shared" si="69"/>
        <v>1.437227824785392E-4</v>
      </c>
      <c r="I1524" s="197">
        <f t="shared" si="70"/>
        <v>2.3221414932561579E-4</v>
      </c>
      <c r="J1524" s="197">
        <f t="shared" si="71"/>
        <v>2.1468487821008075E-4</v>
      </c>
    </row>
    <row r="1525" spans="1:14" x14ac:dyDescent="0.2">
      <c r="A1525" s="212">
        <f>Données!A1526</f>
        <v>45688</v>
      </c>
      <c r="B1525" s="197">
        <f>Données!B1526/Données!B1525-1</f>
        <v>6.4210639610462472E-4</v>
      </c>
      <c r="C1525" s="197">
        <f>Données!C1526/Données!C1525-1</f>
        <v>4.7670700958390988E-4</v>
      </c>
      <c r="D1525" s="197">
        <f>Données!D1526/Données!D1525-1</f>
        <v>5.0946915321681274E-4</v>
      </c>
      <c r="E1525" s="197">
        <f>Données!E1526/Données!E1525-1</f>
        <v>1.1956967104509442E-3</v>
      </c>
      <c r="F1525" s="197">
        <f>Données!F1526/Données!F1525-1</f>
        <v>1.1956967550947883E-3</v>
      </c>
      <c r="H1525" s="197">
        <f t="shared" si="69"/>
        <v>-5.5359031434631945E-4</v>
      </c>
      <c r="I1525" s="197">
        <f t="shared" si="70"/>
        <v>-7.1898974551087846E-4</v>
      </c>
      <c r="J1525" s="197">
        <f t="shared" si="71"/>
        <v>-6.862276018779756E-4</v>
      </c>
    </row>
    <row r="1526" spans="1:14" x14ac:dyDescent="0.2">
      <c r="A1526" s="212">
        <f>Données!A1527</f>
        <v>45691</v>
      </c>
      <c r="B1526" s="197">
        <f>Données!B1527/Données!B1526-1</f>
        <v>-2.2035591408531285E-4</v>
      </c>
      <c r="C1526" s="197">
        <f>Données!C1527/Données!C1526-1</f>
        <v>-2.9588715524120346E-4</v>
      </c>
      <c r="D1526" s="197">
        <f>Données!D1527/Données!D1526-1</f>
        <v>-2.8092488138042881E-4</v>
      </c>
      <c r="E1526" s="197">
        <f>Données!E1527/Données!E1526-1</f>
        <v>4.9819679725038313E-4</v>
      </c>
      <c r="F1526" s="197">
        <f>Données!F1527/Données!F1526-1</f>
        <v>4.9819681318297171E-4</v>
      </c>
      <c r="H1526" s="197">
        <f t="shared" si="69"/>
        <v>-7.1855271133569598E-4</v>
      </c>
      <c r="I1526" s="197">
        <f t="shared" si="70"/>
        <v>-7.9408396842417517E-4</v>
      </c>
      <c r="J1526" s="197">
        <f t="shared" si="71"/>
        <v>-7.7912169456340052E-4</v>
      </c>
    </row>
    <row r="1527" spans="1:14" x14ac:dyDescent="0.2">
      <c r="A1527" s="212">
        <f>Données!A1528</f>
        <v>45692</v>
      </c>
      <c r="B1527" s="197">
        <f>Données!B1528/Données!B1527-1</f>
        <v>-3.0480686361968878E-3</v>
      </c>
      <c r="C1527" s="197">
        <f>Données!C1528/Données!C1527-1</f>
        <v>-2.6971892152624077E-3</v>
      </c>
      <c r="D1527" s="197">
        <f>Données!D1528/Données!D1527-1</f>
        <v>-2.7667028515269143E-3</v>
      </c>
      <c r="E1527" s="197">
        <f>Données!E1528/Données!E1527-1</f>
        <v>-2.5519616523643762E-3</v>
      </c>
      <c r="F1527" s="197">
        <f>Données!F1528/Données!F1527-1</f>
        <v>-2.5519623284396831E-3</v>
      </c>
      <c r="H1527" s="197">
        <f t="shared" si="69"/>
        <v>-4.9610698383251162E-4</v>
      </c>
      <c r="I1527" s="197">
        <f t="shared" si="70"/>
        <v>-1.4522688682272467E-4</v>
      </c>
      <c r="J1527" s="197">
        <f t="shared" si="71"/>
        <v>-2.1474052308723124E-4</v>
      </c>
    </row>
    <row r="1528" spans="1:14" x14ac:dyDescent="0.2">
      <c r="A1528" s="212">
        <f>Données!A1529</f>
        <v>45693</v>
      </c>
      <c r="B1528" s="197">
        <f>Données!B1529/Données!B1528-1</f>
        <v>4.7352831082947411E-3</v>
      </c>
      <c r="C1528" s="197">
        <f>Données!C1529/Données!C1528-1</f>
        <v>4.6825152574396789E-3</v>
      </c>
      <c r="D1528" s="197">
        <f>Données!D1529/Données!D1528-1</f>
        <v>4.6929664132593363E-3</v>
      </c>
      <c r="E1528" s="197">
        <f>Données!E1529/Données!E1528-1</f>
        <v>4.7481928063080048E-3</v>
      </c>
      <c r="F1528" s="197">
        <f>Données!F1529/Données!F1528-1</f>
        <v>4.7481932639545921E-3</v>
      </c>
      <c r="H1528" s="197">
        <f t="shared" si="69"/>
        <v>-1.2909698013263693E-5</v>
      </c>
      <c r="I1528" s="197">
        <f t="shared" si="70"/>
        <v>-6.5678006514913179E-5</v>
      </c>
      <c r="J1528" s="197">
        <f t="shared" si="71"/>
        <v>-5.5226850695255791E-5</v>
      </c>
    </row>
    <row r="1529" spans="1:14" x14ac:dyDescent="0.2">
      <c r="A1529" s="212">
        <f>Données!A1530</f>
        <v>45694</v>
      </c>
      <c r="B1529" s="197">
        <f>Données!B1530/Données!B1529-1</f>
        <v>6.1735939226004177E-4</v>
      </c>
      <c r="C1529" s="197">
        <f>Données!C1530/Données!C1529-1</f>
        <v>5.9495579887247629E-4</v>
      </c>
      <c r="D1529" s="197">
        <f>Données!D1530/Données!D1529-1</f>
        <v>5.9939293690014495E-4</v>
      </c>
      <c r="E1529" s="197">
        <f>Données!E1530/Données!E1529-1</f>
        <v>6.054423806192144E-4</v>
      </c>
      <c r="F1529" s="197">
        <f>Données!F1530/Données!F1529-1</f>
        <v>6.0544231483938837E-4</v>
      </c>
      <c r="H1529" s="197">
        <f t="shared" si="69"/>
        <v>1.1917011640827369E-5</v>
      </c>
      <c r="I1529" s="197">
        <f t="shared" si="70"/>
        <v>-1.048651596691208E-5</v>
      </c>
      <c r="J1529" s="197">
        <f t="shared" si="71"/>
        <v>-6.0493779392434277E-6</v>
      </c>
    </row>
    <row r="1530" spans="1:14" x14ac:dyDescent="0.2">
      <c r="A1530" s="212">
        <f>Données!A1531</f>
        <v>45695</v>
      </c>
      <c r="B1530" s="197">
        <f>Données!B1531/Données!B1530-1</f>
        <v>-7.5708489842484239E-3</v>
      </c>
      <c r="C1530" s="197">
        <f>Données!C1531/Données!C1530-1</f>
        <v>-7.1189067077996881E-3</v>
      </c>
      <c r="D1530" s="197">
        <f>Données!D1531/Données!D1530-1</f>
        <v>-7.2084232831358674E-3</v>
      </c>
      <c r="E1530" s="197">
        <f>Données!E1531/Données!E1530-1</f>
        <v>-7.5535781913173006E-3</v>
      </c>
      <c r="F1530" s="197">
        <f>Données!F1531/Données!F1530-1</f>
        <v>-7.5535784767637448E-3</v>
      </c>
      <c r="H1530" s="267">
        <f t="shared" si="69"/>
        <v>-1.7270792931123324E-5</v>
      </c>
      <c r="I1530" s="267">
        <f t="shared" si="70"/>
        <v>4.3467176896405668E-4</v>
      </c>
      <c r="J1530" s="267">
        <f t="shared" si="71"/>
        <v>3.4515519362787739E-4</v>
      </c>
      <c r="L1530" s="268"/>
    </row>
    <row r="1531" spans="1:14" x14ac:dyDescent="0.2">
      <c r="A1531" s="212">
        <f>Données!A1532</f>
        <v>45698</v>
      </c>
      <c r="B1531" s="197">
        <f>Données!B1532/Données!B1531-1</f>
        <v>3.7520882656514321E-3</v>
      </c>
      <c r="C1531" s="197">
        <f>Données!C1532/Données!C1531-1</f>
        <v>3.87649063930251E-3</v>
      </c>
      <c r="D1531" s="197">
        <f>Données!D1532/Données!D1531-1</f>
        <v>3.8518597492909201E-3</v>
      </c>
      <c r="E1531" s="197">
        <f>Données!E1532/Données!E1531-1</f>
        <v>3.4302525303708808E-3</v>
      </c>
      <c r="F1531" s="197">
        <f>Données!F1532/Données!F1531-1</f>
        <v>3.4302530478953486E-3</v>
      </c>
      <c r="H1531" s="267">
        <f t="shared" si="69"/>
        <v>3.2183573528055121E-4</v>
      </c>
      <c r="I1531" s="267">
        <f t="shared" si="70"/>
        <v>4.4623759140716146E-4</v>
      </c>
      <c r="J1531" s="267">
        <f t="shared" si="71"/>
        <v>4.2160670139557155E-4</v>
      </c>
      <c r="L1531" s="268"/>
      <c r="M1531" s="249"/>
    </row>
    <row r="1532" spans="1:14" x14ac:dyDescent="0.2">
      <c r="A1532" s="212">
        <f>Données!A1533</f>
        <v>45699</v>
      </c>
      <c r="B1532" s="197">
        <f>Données!B1533/Données!B1532-1</f>
        <v>-1.4237127719664011E-3</v>
      </c>
      <c r="C1532" s="197">
        <f>Données!C1533/Données!C1532-1</f>
        <v>-1.5995625096796307E-3</v>
      </c>
      <c r="D1532" s="197">
        <f>Données!D1533/Données!D1532-1</f>
        <v>-1.5647480422247284E-3</v>
      </c>
      <c r="E1532" s="197">
        <f>Données!E1533/Données!E1532-1</f>
        <v>-1.6428608938026112E-3</v>
      </c>
      <c r="F1532" s="197">
        <f>Données!F1533/Données!F1532-1</f>
        <v>-1.6428616883584768E-3</v>
      </c>
      <c r="H1532" s="269">
        <f t="shared" si="69"/>
        <v>2.1914812183621013E-4</v>
      </c>
      <c r="I1532" s="269">
        <f t="shared" si="70"/>
        <v>4.329917867884614E-5</v>
      </c>
      <c r="J1532" s="269">
        <f t="shared" si="71"/>
        <v>7.8113646133748382E-5</v>
      </c>
      <c r="L1532" s="252">
        <f>1+H1532</f>
        <v>1.0002191481218361</v>
      </c>
    </row>
    <row r="1533" spans="1:14" x14ac:dyDescent="0.2">
      <c r="A1533" s="212">
        <f>Données!A1534</f>
        <v>45700</v>
      </c>
      <c r="B1533" s="197">
        <f>Données!B1534/Données!B1533-1</f>
        <v>-3.4636322898534688E-3</v>
      </c>
      <c r="C1533" s="197">
        <f>Données!C1534/Données!C1533-1</f>
        <v>-3.3416271321415891E-3</v>
      </c>
      <c r="D1533" s="197">
        <f>Données!D1534/Données!D1533-1</f>
        <v>-3.3657853360373746E-3</v>
      </c>
      <c r="E1533" s="197">
        <f>Données!E1534/Données!E1533-1</f>
        <v>-3.6463500831649398E-3</v>
      </c>
      <c r="F1533" s="197">
        <f>Données!F1534/Données!F1533-1</f>
        <v>-3.6463493608929198E-3</v>
      </c>
      <c r="H1533" s="246">
        <f t="shared" si="69"/>
        <v>1.8271779331147098E-4</v>
      </c>
      <c r="I1533" s="246">
        <f t="shared" si="70"/>
        <v>3.047222287513307E-4</v>
      </c>
      <c r="J1533" s="246">
        <f t="shared" si="71"/>
        <v>2.8056402485554521E-4</v>
      </c>
      <c r="L1533" s="252">
        <f>(1+H1533)*L1532</f>
        <v>1.000401905957409</v>
      </c>
      <c r="M1533" s="249">
        <f>L1533-1</f>
        <v>4.0190595740896562E-4</v>
      </c>
      <c r="N1533">
        <f>M1533^2</f>
        <v>1.6152839860081728E-7</v>
      </c>
    </row>
    <row r="1534" spans="1:14" x14ac:dyDescent="0.2">
      <c r="A1534" s="212">
        <f>Données!A1535</f>
        <v>45701</v>
      </c>
      <c r="B1534" s="197">
        <f>Données!B1535/Données!B1534-1</f>
        <v>4.7317174053047584E-3</v>
      </c>
      <c r="C1534" s="197">
        <f>Données!C1535/Données!C1534-1</f>
        <v>4.6815636898003277E-3</v>
      </c>
      <c r="D1534" s="197">
        <f>Données!D1535/Données!D1534-1</f>
        <v>4.6914934236279571E-3</v>
      </c>
      <c r="E1534" s="197">
        <f>Données!E1535/Données!E1534-1</f>
        <v>4.823244909623936E-3</v>
      </c>
      <c r="F1534" s="197">
        <f>Données!F1535/Données!F1534-1</f>
        <v>4.8232449117426857E-3</v>
      </c>
      <c r="H1534" s="236">
        <f t="shared" si="69"/>
        <v>-9.1527504319177666E-5</v>
      </c>
      <c r="I1534" s="236">
        <f t="shared" si="70"/>
        <v>-1.4168122194235799E-4</v>
      </c>
      <c r="J1534" s="236">
        <f t="shared" si="71"/>
        <v>-1.3175148811472859E-4</v>
      </c>
      <c r="L1534" s="256">
        <f>1+H1534</f>
        <v>0.99990847249568082</v>
      </c>
    </row>
    <row r="1535" spans="1:14" x14ac:dyDescent="0.2">
      <c r="A1535" s="212">
        <f>Données!A1536</f>
        <v>45702</v>
      </c>
      <c r="B1535" s="197">
        <f>Données!B1536/Données!B1535-1</f>
        <v>-6.8829841643258671E-4</v>
      </c>
      <c r="C1535" s="197">
        <f>Données!C1536/Données!C1535-1</f>
        <v>-6.4215282465451828E-4</v>
      </c>
      <c r="D1535" s="197">
        <f>Données!D1536/Données!D1535-1</f>
        <v>-6.512891246287511E-4</v>
      </c>
      <c r="E1535" s="197">
        <f>Données!E1536/Données!E1535-1</f>
        <v>-6.0905556386026127E-4</v>
      </c>
      <c r="F1535" s="197">
        <f>Données!F1536/Données!F1535-1</f>
        <v>-6.0905579126180331E-4</v>
      </c>
      <c r="H1535" s="236">
        <f t="shared" si="69"/>
        <v>-7.924285257232544E-5</v>
      </c>
      <c r="I1535" s="236">
        <f t="shared" si="70"/>
        <v>-3.309703339271497E-5</v>
      </c>
      <c r="J1535" s="236">
        <f t="shared" si="71"/>
        <v>-4.223333336694779E-5</v>
      </c>
      <c r="L1535" s="256">
        <f>(1+H1535)*L1534</f>
        <v>0.999829236896009</v>
      </c>
    </row>
    <row r="1536" spans="1:14" x14ac:dyDescent="0.2">
      <c r="A1536" s="212">
        <f>Données!A1537</f>
        <v>45706</v>
      </c>
      <c r="B1536" s="197">
        <f>Données!B1537/Données!B1536-1</f>
        <v>-6.8497815330237355E-4</v>
      </c>
      <c r="C1536" s="197">
        <f>Données!C1537/Données!C1536-1</f>
        <v>-5.2525204368025769E-4</v>
      </c>
      <c r="D1536" s="197">
        <f>Données!D1537/Données!D1536-1</f>
        <v>-5.5687552630523385E-4</v>
      </c>
      <c r="E1536" s="197">
        <f>Données!E1537/Données!E1536-1</f>
        <v>-1.2477700324275975E-3</v>
      </c>
      <c r="F1536" s="197">
        <f>Données!F1537/Données!F1536-1</f>
        <v>-1.2477695303967362E-3</v>
      </c>
      <c r="H1536" s="236">
        <f t="shared" si="69"/>
        <v>5.6279187912522399E-4</v>
      </c>
      <c r="I1536" s="236">
        <f t="shared" si="70"/>
        <v>7.2251748671647853E-4</v>
      </c>
      <c r="J1536" s="236">
        <f t="shared" si="71"/>
        <v>6.9089400409150237E-4</v>
      </c>
      <c r="L1536" s="256">
        <f t="shared" ref="L1536:L1538" si="72">(1+H1536)*L1535</f>
        <v>1.0003919326710462</v>
      </c>
      <c r="M1536" s="249"/>
    </row>
    <row r="1537" spans="1:14" x14ac:dyDescent="0.2">
      <c r="A1537" s="212">
        <f>Données!A1538</f>
        <v>45707</v>
      </c>
      <c r="B1537" s="197">
        <f>Données!B1538/Données!B1537-1</f>
        <v>5.6301135572756067E-4</v>
      </c>
      <c r="C1537" s="197">
        <f>Données!C1538/Données!C1537-1</f>
        <v>8.7796548506369199E-4</v>
      </c>
      <c r="D1537" s="197">
        <f>Données!D1538/Données!D1537-1</f>
        <v>8.1561649385042401E-4</v>
      </c>
      <c r="E1537" s="197">
        <f>Données!E1538/Données!E1537-1</f>
        <v>5.3939626988164235E-4</v>
      </c>
      <c r="F1537" s="197">
        <f>Données!F1538/Données!F1537-1</f>
        <v>5.3939558322557701E-4</v>
      </c>
      <c r="H1537" s="236">
        <f>B1537-E1537</f>
        <v>2.3615085845918315E-5</v>
      </c>
      <c r="I1537" s="236">
        <f t="shared" si="70"/>
        <v>3.3856990183811497E-4</v>
      </c>
      <c r="J1537" s="236">
        <f t="shared" si="71"/>
        <v>2.7622091062484699E-4</v>
      </c>
      <c r="L1537" s="256">
        <f t="shared" si="72"/>
        <v>1.0004155570124158</v>
      </c>
    </row>
    <row r="1538" spans="1:14" x14ac:dyDescent="0.2">
      <c r="A1538" s="212">
        <f>Données!A1539</f>
        <v>45708</v>
      </c>
      <c r="B1538" s="197">
        <f>Données!B1539/Données!B1538-1</f>
        <v>-2.9207237756708748E-3</v>
      </c>
      <c r="C1538" s="197">
        <f>Données!C1539/Données!C1538-1</f>
        <v>-2.7225570917120967E-3</v>
      </c>
      <c r="D1538" s="197">
        <f>Données!D1539/Données!D1538-1</f>
        <v>-2.7617763383207539E-3</v>
      </c>
      <c r="E1538" s="197">
        <f>Données!E1539/Données!E1538-1</f>
        <v>-2.7836832405193634E-3</v>
      </c>
      <c r="F1538" s="197">
        <f>Données!F1539/Données!F1538-1</f>
        <v>-2.7836833991250476E-3</v>
      </c>
      <c r="H1538" s="236">
        <f t="shared" si="69"/>
        <v>-1.3704053515151138E-4</v>
      </c>
      <c r="I1538" s="236">
        <f t="shared" si="70"/>
        <v>6.1126307412950887E-5</v>
      </c>
      <c r="J1538" s="236">
        <f t="shared" si="71"/>
        <v>2.1907060804293721E-5</v>
      </c>
      <c r="L1538" s="256">
        <f t="shared" si="72"/>
        <v>1.000278459529109</v>
      </c>
      <c r="M1538" s="249">
        <f>L1538-1</f>
        <v>2.7845952910898752E-4</v>
      </c>
      <c r="N1538">
        <f>M1538^2</f>
        <v>7.753970935159907E-8</v>
      </c>
    </row>
    <row r="1539" spans="1:14" x14ac:dyDescent="0.2">
      <c r="A1539" s="212">
        <f>Données!A1540</f>
        <v>45709</v>
      </c>
      <c r="B1539" s="197">
        <f>Données!B1540/Données!B1539-1</f>
        <v>-9.8641052918280181E-4</v>
      </c>
      <c r="C1539" s="197">
        <f>Données!C1540/Données!C1539-1</f>
        <v>-5.250841375226134E-4</v>
      </c>
      <c r="D1539" s="197">
        <f>Données!D1540/Données!D1539-1</f>
        <v>-6.1637166682826372E-4</v>
      </c>
      <c r="E1539" s="197">
        <f>Données!E1540/Données!E1539-1</f>
        <v>-4.6605122154819156E-5</v>
      </c>
      <c r="F1539" s="197">
        <f>Données!F1540/Données!F1539-1</f>
        <v>-4.6604847798281668E-5</v>
      </c>
      <c r="H1539" s="246">
        <f t="shared" ref="H1539:H1555" si="73">B1539-E1539</f>
        <v>-9.3980540702798265E-4</v>
      </c>
      <c r="I1539" s="246">
        <f t="shared" ref="I1539:I1555" si="74">C1539-F1539</f>
        <v>-4.7847928972433174E-4</v>
      </c>
      <c r="J1539" s="246">
        <f t="shared" ref="J1539:J1555" si="75">D1539-F1539</f>
        <v>-5.6976681902998205E-4</v>
      </c>
      <c r="L1539" s="252">
        <f>1+H1539</f>
        <v>0.99906019459297202</v>
      </c>
    </row>
    <row r="1540" spans="1:14" x14ac:dyDescent="0.2">
      <c r="A1540" s="212">
        <f>Données!A1541</f>
        <v>45712</v>
      </c>
      <c r="B1540" s="197">
        <f>Données!B1541/Données!B1540-1</f>
        <v>-2.8611353127272476E-4</v>
      </c>
      <c r="C1540" s="197">
        <f>Données!C1541/Données!C1540-1</f>
        <v>-9.7111266531091367E-4</v>
      </c>
      <c r="D1540" s="197">
        <f>Données!D1541/Données!D1540-1</f>
        <v>-8.3561475883642267E-4</v>
      </c>
      <c r="E1540" s="197">
        <f>Données!E1541/Données!E1540-1</f>
        <v>-2.3425222054862527E-4</v>
      </c>
      <c r="F1540" s="197">
        <f>Données!F1541/Données!F1540-1</f>
        <v>-2.3425139212329693E-4</v>
      </c>
      <c r="H1540" s="246">
        <f t="shared" si="73"/>
        <v>-5.1861310724099496E-5</v>
      </c>
      <c r="I1540" s="246">
        <f t="shared" si="74"/>
        <v>-7.3686127318761674E-4</v>
      </c>
      <c r="J1540" s="246">
        <f t="shared" si="75"/>
        <v>-6.0136336671312574E-4</v>
      </c>
      <c r="L1540" s="252">
        <f>(1+H1540)*L1539</f>
        <v>0.9990083820217881</v>
      </c>
      <c r="M1540" s="249"/>
    </row>
    <row r="1541" spans="1:14" x14ac:dyDescent="0.2">
      <c r="A1541" s="212">
        <f>Données!A1542</f>
        <v>45713</v>
      </c>
      <c r="B1541" s="197">
        <f>Données!B1542/Données!B1541-1</f>
        <v>2.60499421139615E-3</v>
      </c>
      <c r="C1541" s="197">
        <f>Données!C1542/Données!C1541-1</f>
        <v>1.6879927936301886E-3</v>
      </c>
      <c r="D1541" s="197">
        <f>Données!D1542/Données!D1541-1</f>
        <v>1.8694813015245337E-3</v>
      </c>
      <c r="E1541" s="197">
        <f>Données!E1542/Données!E1541-1</f>
        <v>2.696226511730071E-3</v>
      </c>
      <c r="F1541" s="197">
        <f>Données!F1542/Données!F1541-1</f>
        <v>2.6962261649610131E-3</v>
      </c>
      <c r="H1541" s="246">
        <f t="shared" si="73"/>
        <v>-9.1232300333921046E-5</v>
      </c>
      <c r="I1541" s="246">
        <f t="shared" si="74"/>
        <v>-1.0082333713308245E-3</v>
      </c>
      <c r="J1541" s="246">
        <f t="shared" si="75"/>
        <v>-8.2674486343647935E-4</v>
      </c>
      <c r="L1541" s="252">
        <f t="shared" ref="L1541:L1542" si="76">(1+H1541)*L1540</f>
        <v>0.99891724018904338</v>
      </c>
    </row>
    <row r="1542" spans="1:14" x14ac:dyDescent="0.2">
      <c r="A1542" s="212">
        <f>Données!A1543</f>
        <v>45714</v>
      </c>
      <c r="B1542" s="197">
        <f>Données!B1543/Données!B1542-1</f>
        <v>2.0200699118264609E-3</v>
      </c>
      <c r="C1542" s="197">
        <f>Données!C1543/Données!C1542-1</f>
        <v>2.3717135063154871E-3</v>
      </c>
      <c r="D1542" s="197">
        <f>Données!D1543/Données!D1542-1</f>
        <v>2.302066376856704E-3</v>
      </c>
      <c r="E1542" s="197">
        <f>Données!E1543/Données!E1542-1</f>
        <v>1.9902024334739199E-3</v>
      </c>
      <c r="F1542" s="197">
        <f>Données!F1543/Données!F1542-1</f>
        <v>1.9902016293160685E-3</v>
      </c>
      <c r="H1542" s="246">
        <f t="shared" si="73"/>
        <v>2.9867478352540999E-5</v>
      </c>
      <c r="I1542" s="246">
        <f t="shared" si="74"/>
        <v>3.8151187699941858E-4</v>
      </c>
      <c r="J1542" s="246">
        <f t="shared" si="75"/>
        <v>3.1186474754063553E-4</v>
      </c>
      <c r="L1542" s="252">
        <f t="shared" si="76"/>
        <v>0.99894707532809068</v>
      </c>
      <c r="M1542" s="249">
        <f>L1542-1</f>
        <v>-1.0529246719093166E-3</v>
      </c>
      <c r="N1542">
        <f>M1542^2</f>
        <v>1.108650364715342E-6</v>
      </c>
    </row>
    <row r="1543" spans="1:14" x14ac:dyDescent="0.2">
      <c r="A1543" s="212">
        <f>Données!A1544</f>
        <v>45715</v>
      </c>
      <c r="B1543" s="197">
        <f>Données!B1544/Données!B1543-1</f>
        <v>-2.7547215717036444E-3</v>
      </c>
      <c r="C1543" s="197">
        <f>Données!C1544/Données!C1543-1</f>
        <v>-3.3714152955172105E-3</v>
      </c>
      <c r="D1543" s="197">
        <f>Données!D1544/Données!D1543-1</f>
        <v>-3.2493068562656768E-3</v>
      </c>
      <c r="E1543" s="197">
        <f>Données!E1544/Données!E1543-1</f>
        <v>-2.3806297013827526E-3</v>
      </c>
      <c r="F1543" s="197">
        <f>Données!F1544/Données!F1543-1</f>
        <v>-2.3806288763221772E-3</v>
      </c>
      <c r="H1543" s="236">
        <f t="shared" si="73"/>
        <v>-3.7409187032089175E-4</v>
      </c>
      <c r="I1543" s="236">
        <f t="shared" si="74"/>
        <v>-9.907864191950333E-4</v>
      </c>
      <c r="J1543" s="236">
        <f t="shared" si="75"/>
        <v>-8.686779799434996E-4</v>
      </c>
      <c r="L1543" s="256">
        <f>1+H1543</f>
        <v>0.99962590812967911</v>
      </c>
    </row>
    <row r="1544" spans="1:14" x14ac:dyDescent="0.2">
      <c r="A1544" s="212">
        <f>Données!A1545</f>
        <v>45716</v>
      </c>
      <c r="B1544" s="197">
        <f>Données!B1545/Données!B1544-1</f>
        <v>9.0026092989301532E-3</v>
      </c>
      <c r="C1544" s="197">
        <f>Données!C1545/Données!C1544-1</f>
        <v>8.4909514480895343E-3</v>
      </c>
      <c r="D1544" s="197">
        <f>Données!D1545/Données!D1544-1</f>
        <v>8.592312602919705E-3</v>
      </c>
      <c r="E1544" s="197">
        <f>Données!E1545/Données!E1544-1</f>
        <v>8.8047965496229619E-3</v>
      </c>
      <c r="F1544" s="197">
        <f>Données!F1545/Données!F1544-1</f>
        <v>8.8047957334516092E-3</v>
      </c>
      <c r="H1544" s="236">
        <f t="shared" si="73"/>
        <v>1.9781274930719128E-4</v>
      </c>
      <c r="I1544" s="236">
        <f t="shared" si="74"/>
        <v>-3.1384428536207487E-4</v>
      </c>
      <c r="J1544" s="236">
        <f t="shared" si="75"/>
        <v>-2.1248313053190415E-4</v>
      </c>
      <c r="L1544" s="256">
        <f>(1+H1544)*L1543</f>
        <v>0.99982364687884495</v>
      </c>
    </row>
    <row r="1545" spans="1:14" x14ac:dyDescent="0.2">
      <c r="A1545" s="212">
        <f>Données!A1546</f>
        <v>45719</v>
      </c>
      <c r="B1545" s="197">
        <f>Données!B1546/Données!B1545-1</f>
        <v>3.0340094944625307E-5</v>
      </c>
      <c r="C1545" s="197">
        <f>Données!C1546/Données!C1545-1</f>
        <v>-9.5839646384721089E-4</v>
      </c>
      <c r="D1545" s="197">
        <f>Données!D1546/Données!D1545-1</f>
        <v>-7.6244455225860097E-4</v>
      </c>
      <c r="E1545" s="197">
        <f>Données!E1546/Données!E1545-1</f>
        <v>6.552592085717901E-4</v>
      </c>
      <c r="F1545" s="197">
        <f>Données!F1546/Données!F1545-1</f>
        <v>6.5525930317544834E-4</v>
      </c>
      <c r="H1545" s="236">
        <f t="shared" si="73"/>
        <v>-6.2491911362716479E-4</v>
      </c>
      <c r="I1545" s="236">
        <f t="shared" si="74"/>
        <v>-1.6136557670226592E-3</v>
      </c>
      <c r="J1545" s="236">
        <f t="shared" si="75"/>
        <v>-1.4177038554340493E-3</v>
      </c>
      <c r="L1545" s="256">
        <f t="shared" ref="L1545:L1547" si="77">(1+H1545)*L1544</f>
        <v>0.99919883797165399</v>
      </c>
      <c r="M1545" s="249"/>
    </row>
    <row r="1546" spans="1:14" x14ac:dyDescent="0.2">
      <c r="A1546" s="212">
        <f>Données!A1547</f>
        <v>45720</v>
      </c>
      <c r="B1546" s="197">
        <f>Données!B1547/Données!B1546-1</f>
        <v>-7.2691252226677605E-3</v>
      </c>
      <c r="C1546" s="197">
        <f>Données!C1547/Données!C1546-1</f>
        <v>-6.8615873294244345E-3</v>
      </c>
      <c r="D1546" s="197">
        <f>Données!D1547/Données!D1546-1</f>
        <v>-6.9424190912916739E-3</v>
      </c>
      <c r="E1546" s="197">
        <f>Données!E1547/Données!E1546-1</f>
        <v>-7.0728831347875998E-3</v>
      </c>
      <c r="F1546" s="197">
        <f>Données!F1547/Données!F1546-1</f>
        <v>-7.0728832230725347E-3</v>
      </c>
      <c r="H1546" s="236">
        <f t="shared" si="73"/>
        <v>-1.9624208788016073E-4</v>
      </c>
      <c r="I1546" s="236">
        <f t="shared" si="74"/>
        <v>2.112958936481002E-4</v>
      </c>
      <c r="J1546" s="236">
        <f t="shared" si="75"/>
        <v>1.304641317808608E-4</v>
      </c>
      <c r="L1546" s="256">
        <f t="shared" si="77"/>
        <v>0.99900275310548303</v>
      </c>
    </row>
    <row r="1547" spans="1:14" x14ac:dyDescent="0.2">
      <c r="A1547" s="212">
        <f>Données!A1548</f>
        <v>45721</v>
      </c>
      <c r="B1547" s="197">
        <f>Données!B1548/Données!B1547-1</f>
        <v>5.4470464769496019E-4</v>
      </c>
      <c r="C1547" s="197">
        <f>Données!C1548/Données!C1547-1</f>
        <v>1.2327681679484837E-3</v>
      </c>
      <c r="D1547" s="197">
        <f>Données!D1548/Données!D1547-1</f>
        <v>1.0963420316094652E-3</v>
      </c>
      <c r="E1547" s="197">
        <f>Données!E1548/Données!E1547-1</f>
        <v>4.7432741960617975E-5</v>
      </c>
      <c r="F1547" s="197">
        <f>Données!F1548/Données!F1547-1</f>
        <v>4.7433137904118183E-5</v>
      </c>
      <c r="H1547" s="236">
        <f t="shared" si="73"/>
        <v>4.9727190573434221E-4</v>
      </c>
      <c r="I1547" s="236">
        <f t="shared" si="74"/>
        <v>1.1853350300443655E-3</v>
      </c>
      <c r="J1547" s="236">
        <f t="shared" si="75"/>
        <v>1.048908893705347E-3</v>
      </c>
      <c r="L1547" s="256">
        <f t="shared" si="77"/>
        <v>0.9994995291083536</v>
      </c>
      <c r="M1547" s="249">
        <f>L1547-1</f>
        <v>-5.0047089164639846E-4</v>
      </c>
      <c r="N1547">
        <f>M1547^2</f>
        <v>2.5047111338534113E-7</v>
      </c>
    </row>
    <row r="1548" spans="1:14" x14ac:dyDescent="0.2">
      <c r="A1548" s="212">
        <f>Données!A1549</f>
        <v>45722</v>
      </c>
      <c r="B1548" s="197">
        <f>Données!B1549/Données!B1548-1</f>
        <v>-1.2892993797663954E-2</v>
      </c>
      <c r="C1548" s="197">
        <f>Données!C1549/Données!C1548-1</f>
        <v>-1.0929278299828815E-2</v>
      </c>
      <c r="D1548" s="197">
        <f>Données!D1549/Données!D1548-1</f>
        <v>-1.1318421443280768E-2</v>
      </c>
      <c r="E1548" s="197">
        <f>Données!E1549/Données!E1548-1</f>
        <v>-1.0916735905721175E-2</v>
      </c>
      <c r="F1548" s="197">
        <f>Données!F1549/Données!F1548-1</f>
        <v>-1.0916736204229061E-2</v>
      </c>
      <c r="H1548" s="246">
        <f t="shared" si="73"/>
        <v>-1.9762578919427787E-3</v>
      </c>
      <c r="I1548" s="246">
        <f t="shared" si="74"/>
        <v>-1.254209559975461E-5</v>
      </c>
      <c r="J1548" s="246">
        <f t="shared" si="75"/>
        <v>-4.0168523905170783E-4</v>
      </c>
      <c r="L1548" s="252">
        <f>(1+H1548)*L1547</f>
        <v>0.99752426027596008</v>
      </c>
    </row>
    <row r="1549" spans="1:14" x14ac:dyDescent="0.2">
      <c r="A1549" s="212">
        <f>Données!A1550</f>
        <v>45723</v>
      </c>
      <c r="B1549" s="197">
        <f>Données!B1550/Données!B1549-1</f>
        <v>6.1019793478236384E-3</v>
      </c>
      <c r="C1549" s="197">
        <f>Données!C1550/Données!C1549-1</f>
        <v>5.8348787305178007E-3</v>
      </c>
      <c r="D1549" s="197">
        <f>Données!D1550/Données!D1549-1</f>
        <v>5.8877249290161249E-3</v>
      </c>
      <c r="E1549" s="197">
        <f>Données!E1550/Données!E1549-1</f>
        <v>6.1989386161716009E-3</v>
      </c>
      <c r="F1549" s="197">
        <f>Données!F1550/Données!F1549-1</f>
        <v>6.1989390254884036E-3</v>
      </c>
      <c r="H1549" s="246">
        <f t="shared" si="73"/>
        <v>-9.6959268347962535E-5</v>
      </c>
      <c r="I1549" s="246">
        <f t="shared" si="74"/>
        <v>-3.6406029497060288E-4</v>
      </c>
      <c r="J1549" s="246">
        <f t="shared" si="75"/>
        <v>-3.1121409647227871E-4</v>
      </c>
      <c r="L1549" s="252">
        <f>(1+H1549)*L1548</f>
        <v>0.99742754105352438</v>
      </c>
    </row>
    <row r="1550" spans="1:14" x14ac:dyDescent="0.2">
      <c r="A1550" s="212">
        <f>Données!A1551</f>
        <v>45726</v>
      </c>
      <c r="B1550" s="197">
        <f>Données!B1551/Données!B1550-1</f>
        <v>-4.9824515206605691E-3</v>
      </c>
      <c r="C1550" s="197">
        <f>Données!C1551/Données!C1550-1</f>
        <v>-6.5039097298801307E-3</v>
      </c>
      <c r="D1550" s="197">
        <f>Données!D1551/Données!D1550-1</f>
        <v>-6.2028231187929439E-3</v>
      </c>
      <c r="E1550" s="197">
        <f>Données!E1551/Données!E1550-1</f>
        <v>-5.1087021478096739E-3</v>
      </c>
      <c r="F1550" s="197">
        <f>Données!F1551/Données!F1550-1</f>
        <v>-5.1087020531506155E-3</v>
      </c>
      <c r="H1550" s="246">
        <f t="shared" si="73"/>
        <v>1.2625062714910484E-4</v>
      </c>
      <c r="I1550" s="246">
        <f t="shared" si="74"/>
        <v>-1.3952076767295152E-3</v>
      </c>
      <c r="J1550" s="246">
        <f t="shared" si="75"/>
        <v>-1.0941210656423284E-3</v>
      </c>
      <c r="L1550" s="252">
        <f>(1+H1550)*L1549</f>
        <v>0.99755346690611812</v>
      </c>
      <c r="M1550" s="249"/>
    </row>
    <row r="1551" spans="1:14" x14ac:dyDescent="0.2">
      <c r="A1551" s="212">
        <f>Données!A1552</f>
        <v>45727</v>
      </c>
      <c r="B1551" s="197">
        <f>Données!B1552/Données!B1551-1</f>
        <v>-3.9364460724672368E-3</v>
      </c>
      <c r="C1551" s="197">
        <f>Données!C1552/Données!C1551-1</f>
        <v>-4.3007949784612531E-3</v>
      </c>
      <c r="D1551" s="197">
        <f>Données!D1552/Données!D1551-1</f>
        <v>-4.2286047898916213E-3</v>
      </c>
      <c r="E1551" s="197">
        <f>Données!E1552/Données!E1551-1</f>
        <v>-4.2210451327283627E-3</v>
      </c>
      <c r="F1551" s="197">
        <f>Données!F1552/Données!F1551-1</f>
        <v>-4.2210451438515761E-3</v>
      </c>
      <c r="H1551" s="246">
        <f t="shared" si="73"/>
        <v>2.8459906026112591E-4</v>
      </c>
      <c r="I1551" s="246">
        <f t="shared" si="74"/>
        <v>-7.9749834609676995E-5</v>
      </c>
      <c r="J1551" s="246">
        <f t="shared" si="75"/>
        <v>-7.5596460400451093E-6</v>
      </c>
      <c r="L1551" s="252">
        <f>1+H1551</f>
        <v>1.0002845990602611</v>
      </c>
    </row>
    <row r="1552" spans="1:14" x14ac:dyDescent="0.2">
      <c r="A1552" s="212">
        <f>Données!A1553</f>
        <v>45728</v>
      </c>
      <c r="B1552" s="197">
        <f>Données!B1553/Données!B1552-1</f>
        <v>-3.4470307178402493E-4</v>
      </c>
      <c r="C1552" s="197">
        <f>Données!C1553/Données!C1552-1</f>
        <v>7.1370031999196115E-5</v>
      </c>
      <c r="D1552" s="197">
        <f>Données!D1553/Données!D1552-1</f>
        <v>-1.1092995395367566E-5</v>
      </c>
      <c r="E1552" s="197">
        <f>Données!E1553/Données!E1552-1</f>
        <v>-2.1576637242859409E-4</v>
      </c>
      <c r="F1552" s="197">
        <f>Données!F1553/Données!F1552-1</f>
        <v>-2.1576696777436677E-4</v>
      </c>
      <c r="H1552" s="246">
        <f t="shared" si="73"/>
        <v>-1.2893669935543084E-4</v>
      </c>
      <c r="I1552" s="246">
        <f t="shared" si="74"/>
        <v>2.8713699977356288E-4</v>
      </c>
      <c r="J1552" s="246">
        <f t="shared" si="75"/>
        <v>2.046739723789992E-4</v>
      </c>
      <c r="L1552" s="252">
        <f>(1+H1552)*L1551</f>
        <v>1.0001556256656423</v>
      </c>
      <c r="M1552" s="249">
        <f>L1552-1</f>
        <v>1.5562566564231162E-4</v>
      </c>
      <c r="N1552">
        <f>M1552^2</f>
        <v>2.421934780661257E-8</v>
      </c>
    </row>
    <row r="1553" spans="1:14 16383:16383" x14ac:dyDescent="0.2">
      <c r="A1553" s="212">
        <f>Données!A1554</f>
        <v>45729</v>
      </c>
      <c r="B1553" s="197">
        <f>Données!B1554/Données!B1553-1</f>
        <v>-1.7515914424726109E-3</v>
      </c>
      <c r="C1553" s="197">
        <f>Données!C1554/Données!C1553-1</f>
        <v>-2.8371344636263229E-3</v>
      </c>
      <c r="D1553" s="197">
        <f>Données!D1554/Données!D1553-1</f>
        <v>-2.6220576410368457E-3</v>
      </c>
      <c r="E1553" s="197">
        <f>Données!E1554/Données!E1553-1</f>
        <v>-2.0112351202024037E-3</v>
      </c>
      <c r="F1553" s="197">
        <f>Données!F1554/Données!F1553-1</f>
        <v>-2.0112346625329458E-3</v>
      </c>
      <c r="H1553" s="236">
        <f t="shared" si="73"/>
        <v>2.596436777297928E-4</v>
      </c>
      <c r="I1553" s="236">
        <f t="shared" si="74"/>
        <v>-8.2589980109337713E-4</v>
      </c>
      <c r="J1553" s="236">
        <f t="shared" si="75"/>
        <v>-6.1082297850389988E-4</v>
      </c>
      <c r="L1553" s="256">
        <f>1+H1553</f>
        <v>1.0002596436777298</v>
      </c>
    </row>
    <row r="1554" spans="1:14 16383:16383" x14ac:dyDescent="0.2">
      <c r="A1554" s="212">
        <f>Données!A1555</f>
        <v>45730</v>
      </c>
      <c r="B1554" s="197">
        <f>Données!B1555/Données!B1554-1</f>
        <v>5.591287850205795E-3</v>
      </c>
      <c r="C1554" s="197">
        <f>Données!C1555/Données!C1554-1</f>
        <v>6.358961157916232E-3</v>
      </c>
      <c r="D1554" s="197">
        <f>Données!D1555/Données!D1554-1</f>
        <v>6.2067307118709447E-3</v>
      </c>
      <c r="E1554" s="197">
        <f>Données!E1555/Données!E1554-1</f>
        <v>5.8983106650658534E-3</v>
      </c>
      <c r="F1554" s="197">
        <f>Données!F1555/Données!F1554-1</f>
        <v>5.8983109881889373E-3</v>
      </c>
      <c r="H1554" s="236">
        <f t="shared" si="73"/>
        <v>-3.0702281486005845E-4</v>
      </c>
      <c r="I1554" s="236">
        <f t="shared" si="74"/>
        <v>4.6065016972729467E-4</v>
      </c>
      <c r="J1554" s="236">
        <f t="shared" si="75"/>
        <v>3.0841972368200743E-4</v>
      </c>
      <c r="L1554" s="256">
        <f>(1+H1554)*L1553</f>
        <v>0.99995254114633692</v>
      </c>
    </row>
    <row r="1555" spans="1:14 16383:16383" x14ac:dyDescent="0.2">
      <c r="A1555" s="212">
        <f>Données!A1556</f>
        <v>45733</v>
      </c>
      <c r="B1555" s="197">
        <f>Données!B1556/Données!B1555-1</f>
        <v>4.1562522987721451E-3</v>
      </c>
      <c r="C1555" s="197">
        <f>Données!C1556/Données!C1555-1</f>
        <v>4.2193042708791317E-3</v>
      </c>
      <c r="D1555" s="197">
        <f>Données!D1556/Données!D1555-1</f>
        <v>4.2068085633850671E-3</v>
      </c>
      <c r="E1555" s="197">
        <f>Données!E1556/Données!E1555-1</f>
        <v>4.1915359201609714E-3</v>
      </c>
      <c r="F1555" s="197">
        <f>Données!F1556/Données!F1555-1</f>
        <v>4.1915352125483363E-3</v>
      </c>
      <c r="H1555" s="236">
        <f t="shared" si="73"/>
        <v>-3.5283621388826347E-5</v>
      </c>
      <c r="I1555" s="236">
        <f t="shared" si="74"/>
        <v>2.776905833079546E-5</v>
      </c>
      <c r="J1555" s="236">
        <f t="shared" si="75"/>
        <v>1.527335083673087E-5</v>
      </c>
      <c r="L1555" s="256">
        <f t="shared" ref="L1555:L1557" si="78">(1+H1555)*L1554</f>
        <v>0.99991725919946828</v>
      </c>
      <c r="M1555" s="249"/>
    </row>
    <row r="1556" spans="1:14 16383:16383" x14ac:dyDescent="0.2">
      <c r="A1556" s="212">
        <f>Données!A1557</f>
        <v>45734</v>
      </c>
      <c r="B1556" s="197">
        <f>Données!B1557/Données!B1556-1</f>
        <v>-2.3242020743401426E-3</v>
      </c>
      <c r="C1556" s="197">
        <f>Données!C1557/Données!C1556-1</f>
        <v>-2.4287555409956418E-3</v>
      </c>
      <c r="D1556" s="197">
        <f>Données!D1557/Données!D1556-1</f>
        <v>-2.4080360063299944E-3</v>
      </c>
      <c r="E1556" s="197">
        <f>Données!E1557/Données!E1556-1</f>
        <v>-2.4430973444086179E-3</v>
      </c>
      <c r="F1556" s="197">
        <f>Données!F1557/Données!F1556-1</f>
        <v>-2.4430967284467808E-3</v>
      </c>
      <c r="H1556" s="236">
        <f t="shared" ref="H1556:H1562" si="79">B1556-E1556</f>
        <v>1.1889527006847533E-4</v>
      </c>
      <c r="I1556" s="236">
        <f t="shared" ref="I1556:I1562" si="80">C1556-F1556</f>
        <v>1.4341187451138993E-5</v>
      </c>
      <c r="J1556" s="236">
        <f t="shared" ref="J1556:J1562" si="81">D1556-F1556</f>
        <v>3.5060722116786458E-5</v>
      </c>
      <c r="L1556" s="256">
        <f t="shared" si="78"/>
        <v>1.0000361446320467</v>
      </c>
      <c r="M1556" s="249"/>
    </row>
    <row r="1557" spans="1:14 16383:16383" x14ac:dyDescent="0.2">
      <c r="A1557" s="212">
        <f>Données!A1558</f>
        <v>45735</v>
      </c>
      <c r="B1557" s="197">
        <f>Données!B1558/Données!B1557-1</f>
        <v>5.6397323712162883E-3</v>
      </c>
      <c r="C1557" s="197">
        <f>Données!C1558/Données!C1557-1</f>
        <v>6.3585997201696109E-3</v>
      </c>
      <c r="D1557" s="197">
        <f>Données!D1558/Données!D1557-1</f>
        <v>6.2161296245033526E-3</v>
      </c>
      <c r="E1557" s="197">
        <f>Données!E1558/Données!E1557-1</f>
        <v>5.9716738462434193E-3</v>
      </c>
      <c r="F1557" s="197">
        <f>Données!F1558/Données!F1557-1</f>
        <v>5.9716738674715497E-3</v>
      </c>
      <c r="H1557" s="236">
        <f t="shared" si="79"/>
        <v>-3.3194147502713101E-4</v>
      </c>
      <c r="I1557" s="236">
        <f t="shared" si="80"/>
        <v>3.8692585269806123E-4</v>
      </c>
      <c r="J1557" s="236">
        <f t="shared" si="81"/>
        <v>2.4445575703180289E-4</v>
      </c>
      <c r="L1557" s="256">
        <f t="shared" si="78"/>
        <v>0.99970419115911713</v>
      </c>
      <c r="M1557" s="249">
        <f>L1557-1</f>
        <v>-2.9580884088287185E-4</v>
      </c>
      <c r="N1557">
        <f>M1557^2</f>
        <v>8.75028703444682E-8</v>
      </c>
    </row>
    <row r="1558" spans="1:14 16383:16383" x14ac:dyDescent="0.2">
      <c r="A1558" s="212">
        <f>Données!A1559</f>
        <v>45736</v>
      </c>
      <c r="B1558" s="197">
        <f>Données!B1559/Données!B1558-1</f>
        <v>-1.399236039182572E-3</v>
      </c>
      <c r="C1558" s="197">
        <f>Données!C1559/Données!C1558-1</f>
        <v>-1.3097926887122302E-3</v>
      </c>
      <c r="D1558" s="197">
        <f>Données!D1559/Données!D1558-1</f>
        <v>-1.3275088811915969E-3</v>
      </c>
      <c r="E1558" s="197">
        <f>Données!E1559/Données!E1558-1</f>
        <v>-1.3041799476608551E-3</v>
      </c>
      <c r="F1558" s="197">
        <f>Données!F1559/Données!F1558-1</f>
        <v>-1.3041799463541226E-3</v>
      </c>
      <c r="H1558" s="246">
        <f t="shared" si="79"/>
        <v>-9.5056091521716901E-5</v>
      </c>
      <c r="I1558" s="246">
        <f t="shared" si="80"/>
        <v>-5.612742358107603E-6</v>
      </c>
      <c r="J1558" s="246">
        <f t="shared" si="81"/>
        <v>-2.3328934837474335E-5</v>
      </c>
      <c r="L1558" s="252">
        <f>(1+H1558)*L1557</f>
        <v>0.99960916318602766</v>
      </c>
      <c r="M1558" s="249"/>
    </row>
    <row r="1559" spans="1:14 16383:16383" x14ac:dyDescent="0.2">
      <c r="A1559" s="212">
        <f>Données!A1560</f>
        <v>45737</v>
      </c>
      <c r="B1559" s="197">
        <f>Données!B1560/Données!B1559-1</f>
        <v>-8.9528501036906238E-4</v>
      </c>
      <c r="C1559" s="197">
        <f>Données!C1560/Données!C1559-1</f>
        <v>-8.313378747160094E-4</v>
      </c>
      <c r="D1559" s="197">
        <f>Données!D1560/Données!D1559-1</f>
        <v>-8.4400341948898117E-4</v>
      </c>
      <c r="E1559" s="197">
        <f>Données!E1560/Données!E1559-1</f>
        <v>-9.0247271769150483E-4</v>
      </c>
      <c r="F1559" s="197">
        <f>Données!F1560/Données!F1559-1</f>
        <v>-9.0247314384683808E-4</v>
      </c>
      <c r="H1559" s="246">
        <f t="shared" si="79"/>
        <v>7.1877073224424493E-6</v>
      </c>
      <c r="I1559" s="246">
        <f t="shared" si="80"/>
        <v>7.1135269130828682E-5</v>
      </c>
      <c r="J1559" s="246">
        <f t="shared" si="81"/>
        <v>5.8469724357856911E-5</v>
      </c>
      <c r="L1559" s="252">
        <f>(1+H1559)*L1558</f>
        <v>0.99961634808412947</v>
      </c>
      <c r="M1559" s="249"/>
    </row>
    <row r="1560" spans="1:14 16383:16383" x14ac:dyDescent="0.2">
      <c r="A1560" s="212">
        <f>Données!A1561</f>
        <v>45740</v>
      </c>
      <c r="B1560" s="197">
        <f>Données!B1561/Données!B1560-1</f>
        <v>2.0234316926412976E-3</v>
      </c>
      <c r="C1560" s="197">
        <f>Données!C1561/Données!C1560-1</f>
        <v>3.0164223077460139E-3</v>
      </c>
      <c r="D1560" s="197">
        <f>Données!D1561/Données!D1560-1</f>
        <v>2.8197616784162438E-3</v>
      </c>
      <c r="E1560" s="197">
        <f>Données!E1561/Données!E1560-1</f>
        <v>2.3575078141391259E-3</v>
      </c>
      <c r="F1560" s="197">
        <f>Données!F1561/Données!F1560-1</f>
        <v>2.3575080439917073E-3</v>
      </c>
      <c r="H1560" s="246">
        <f t="shared" si="79"/>
        <v>-3.3407612149782828E-4</v>
      </c>
      <c r="I1560" s="246">
        <f t="shared" si="80"/>
        <v>6.5891426375430662E-4</v>
      </c>
      <c r="J1560" s="246">
        <f t="shared" si="81"/>
        <v>4.6225363442453649E-4</v>
      </c>
      <c r="L1560" s="252">
        <f>(1+H1560)*L1559</f>
        <v>0.99928240013157565</v>
      </c>
      <c r="M1560" s="249"/>
    </row>
    <row r="1561" spans="1:14 16383:16383" x14ac:dyDescent="0.2">
      <c r="A1561" s="212">
        <f>Données!A1562</f>
        <v>45741</v>
      </c>
      <c r="B1561" s="197">
        <f>Données!B1562/Données!B1561-1</f>
        <v>4.2993765543286599E-6</v>
      </c>
      <c r="C1561" s="197">
        <f>Données!C1562/Données!C1561-1</f>
        <v>-2.6442271994653321E-4</v>
      </c>
      <c r="D1561" s="197">
        <f>Données!D1562/Données!D1561-1</f>
        <v>-2.1124414166984185E-4</v>
      </c>
      <c r="E1561" s="197">
        <f>Données!E1562/Données!E1561-1</f>
        <v>5.2965518557490654E-5</v>
      </c>
      <c r="F1561" s="197">
        <f>Données!F1562/Données!F1561-1</f>
        <v>5.2965927402448543E-5</v>
      </c>
      <c r="H1561" s="246">
        <f t="shared" si="79"/>
        <v>-4.8666142003161994E-5</v>
      </c>
      <c r="I1561" s="246">
        <f t="shared" si="80"/>
        <v>-3.1738864734898176E-4</v>
      </c>
      <c r="J1561" s="246">
        <f t="shared" si="81"/>
        <v>-2.6421006907229039E-4</v>
      </c>
      <c r="L1561" s="252">
        <f>1+H1561</f>
        <v>0.99995133385799684</v>
      </c>
      <c r="M1561" s="249"/>
    </row>
    <row r="1562" spans="1:14 16383:16383" x14ac:dyDescent="0.2">
      <c r="A1562" s="212">
        <f>Données!A1563</f>
        <v>45742</v>
      </c>
      <c r="B1562" s="197">
        <f>Données!B1563/Données!B1562-1</f>
        <v>-7.8106874970629292E-3</v>
      </c>
      <c r="C1562" s="197">
        <f>Données!C1563/Données!C1562-1</f>
        <v>-8.1468591497894094E-3</v>
      </c>
      <c r="D1562" s="197">
        <f>Données!D1563/Données!D1562-1</f>
        <v>-8.0803197134384774E-3</v>
      </c>
      <c r="E1562" s="197">
        <f>Données!E1563/Données!E1562-1</f>
        <v>-7.9628312141283297E-3</v>
      </c>
      <c r="F1562" s="197">
        <f>Données!F1563/Données!F1562-1</f>
        <v>-7.9628314181769966E-3</v>
      </c>
      <c r="H1562" s="246">
        <f t="shared" si="79"/>
        <v>1.5214371706540053E-4</v>
      </c>
      <c r="I1562" s="246">
        <f t="shared" si="80"/>
        <v>-1.8402773161241281E-4</v>
      </c>
      <c r="J1562" s="246">
        <f t="shared" si="81"/>
        <v>-1.1748829526148086E-4</v>
      </c>
      <c r="L1562" s="252">
        <f>(1+H1562)*L1561</f>
        <v>1.0001034701708145</v>
      </c>
      <c r="M1562" s="249">
        <f>L1562-1</f>
        <v>1.0347017081446808E-4</v>
      </c>
      <c r="N1562">
        <f>M1562^2</f>
        <v>1.0706076248375201E-8</v>
      </c>
    </row>
    <row r="1563" spans="1:14 16383:16383" x14ac:dyDescent="0.2">
      <c r="A1563" s="212">
        <f>Données!A1564</f>
        <v>45743</v>
      </c>
      <c r="B1563" s="197">
        <f>Données!B1564/Données!B1563-1</f>
        <v>1.890376819341455E-3</v>
      </c>
      <c r="C1563" s="197">
        <f>Données!C1564/Données!C1563-1</f>
        <v>1.3389086000274997E-3</v>
      </c>
      <c r="D1563" s="197">
        <f>Données!D1564/Données!D1563-1</f>
        <v>1.4480923319801775E-3</v>
      </c>
      <c r="E1563" s="197">
        <f>Données!E1564/Données!E1563-1</f>
        <v>1.8248659319062277E-3</v>
      </c>
      <c r="F1563" s="197">
        <f>Données!F1564/Données!F1563-1</f>
        <v>1.8248657618080699E-3</v>
      </c>
      <c r="L1563" s="248"/>
      <c r="M1563" s="249"/>
    </row>
    <row r="1564" spans="1:14 16383:16383" x14ac:dyDescent="0.2">
      <c r="A1564" s="212">
        <f>Données!A1565</f>
        <v>45744</v>
      </c>
      <c r="B1564" s="197">
        <f>Données!B1565/Données!B1564-1</f>
        <v>-3.4309965740325632E-3</v>
      </c>
      <c r="C1564" s="197">
        <f>Données!C1565/Données!C1564-1</f>
        <v>-4.4981034212061566E-3</v>
      </c>
      <c r="D1564" s="197">
        <f>Données!D1565/Données!D1564-1</f>
        <v>-4.286735610978365E-3</v>
      </c>
      <c r="E1564" s="197">
        <f>Données!E1565/Données!E1564-1</f>
        <v>-3.6145668103958473E-3</v>
      </c>
      <c r="F1564" s="197">
        <f>Données!F1565/Données!F1564-1</f>
        <v>-3.6145664101101538E-3</v>
      </c>
    </row>
    <row r="1565" spans="1:14 16383:16383" x14ac:dyDescent="0.2">
      <c r="A1565" s="212"/>
      <c r="B1565" s="197"/>
      <c r="C1565" s="197"/>
      <c r="D1565" s="197"/>
      <c r="E1565" s="197"/>
      <c r="F1565" s="197"/>
    </row>
    <row r="1566" spans="1:14 16383:16383" x14ac:dyDescent="0.2">
      <c r="K1566" s="166"/>
      <c r="L1566" t="s">
        <v>183</v>
      </c>
      <c r="M1566" s="247">
        <f>AVERAGE(M1533:M1562)</f>
        <v>-1.2996329735197914E-4</v>
      </c>
      <c r="N1566" s="248">
        <f>AVERAGE(N1533:N1562)</f>
        <v>2.4580255435036511E-7</v>
      </c>
    </row>
    <row r="1567" spans="1:14 16383:16383" x14ac:dyDescent="0.2">
      <c r="A1567" s="244" t="s">
        <v>184</v>
      </c>
      <c r="K1567" s="166"/>
      <c r="L1567" t="s">
        <v>185</v>
      </c>
      <c r="N1567" s="249">
        <f>SQRT(N1566)</f>
        <v>4.9578478632403104E-4</v>
      </c>
    </row>
    <row r="1568" spans="1:14 16383:16383" x14ac:dyDescent="0.2">
      <c r="A1568" t="s">
        <v>186</v>
      </c>
      <c r="B1568" s="245">
        <v>43833</v>
      </c>
      <c r="C1568" s="245">
        <v>43469</v>
      </c>
      <c r="D1568" s="245">
        <v>43469</v>
      </c>
      <c r="E1568" s="245">
        <v>43833</v>
      </c>
      <c r="F1568" s="245">
        <v>43469</v>
      </c>
      <c r="K1568" s="166"/>
      <c r="L1568" s="250" t="s">
        <v>187</v>
      </c>
      <c r="N1568" s="270">
        <f>N1567*SQRT(52)</f>
        <v>3.5751549373725031E-3</v>
      </c>
      <c r="XFC1568" s="111"/>
    </row>
    <row r="1569" spans="1:13" x14ac:dyDescent="0.2">
      <c r="B1569">
        <f>INDEX(Données!B:B,MATCH(Rendements!B1568,Données!$A:$A,0))</f>
        <v>1000</v>
      </c>
      <c r="C1569" t="e">
        <f>INDEX(Données!C:C,MATCH(Rendements!C1568,Données!$A:$A,0))</f>
        <v>#N/A</v>
      </c>
      <c r="D1569" t="e">
        <f>INDEX(Données!D:D,MATCH(Rendements!D1568,Données!$A:$A,0))</f>
        <v>#N/A</v>
      </c>
      <c r="E1569">
        <f>INDEX(Données!E:E,MATCH(Rendements!E1568,Données!$A:$A,0))</f>
        <v>1000</v>
      </c>
      <c r="F1569" t="e">
        <f>INDEX(Données!F:F,MATCH(Rendements!F1568,Données!$A:$A,0))</f>
        <v>#N/A</v>
      </c>
      <c r="K1569" s="166"/>
    </row>
    <row r="1570" spans="1:13" x14ac:dyDescent="0.2">
      <c r="A1570" t="s">
        <v>188</v>
      </c>
      <c r="B1570" s="277">
        <f>Input!B12</f>
        <v>44817</v>
      </c>
      <c r="C1570" s="278">
        <f>B1570</f>
        <v>44817</v>
      </c>
      <c r="D1570" s="278">
        <f t="shared" ref="D1570:F1570" si="82">C1570</f>
        <v>44817</v>
      </c>
      <c r="E1570" s="278">
        <f t="shared" si="82"/>
        <v>44817</v>
      </c>
      <c r="F1570" s="278">
        <f t="shared" si="82"/>
        <v>44817</v>
      </c>
      <c r="K1570" s="166"/>
      <c r="L1570" s="253" t="s">
        <v>189</v>
      </c>
      <c r="M1570" s="254">
        <f>(1+M1566)^52-1</f>
        <v>-6.7357431495673747E-3</v>
      </c>
    </row>
    <row r="1571" spans="1:13" x14ac:dyDescent="0.2">
      <c r="B1571" s="144">
        <f>INDEX(Données!B:B,MATCH(Rendements!B1570,Données!$A:$A,0))</f>
        <v>1051.0197619999999</v>
      </c>
      <c r="C1571" s="144">
        <f>INDEX(Données!C:C,MATCH(Rendements!C1570,Données!$A:$A,0))</f>
        <v>1159.1168929999999</v>
      </c>
      <c r="D1571" s="144">
        <f>INDEX(Données!D:D,MATCH(Rendements!D1570,Données!$A:$A,0))</f>
        <v>1163.4126229999999</v>
      </c>
      <c r="E1571" s="144">
        <f>INDEX(Données!E:E,MATCH(Rendements!E1570,Données!$A:$A,0))</f>
        <v>1028.492915</v>
      </c>
      <c r="F1571" s="144">
        <f>INDEX(Données!F:F,MATCH(Rendements!F1570,Données!$A:$A,0))</f>
        <v>1155.1592370000001</v>
      </c>
      <c r="K1571" s="251"/>
      <c r="L1571" s="250"/>
    </row>
    <row r="1572" spans="1:13" x14ac:dyDescent="0.2">
      <c r="A1572" t="s">
        <v>190</v>
      </c>
      <c r="B1572" s="277">
        <f>Input!B14</f>
        <v>45547</v>
      </c>
      <c r="C1572" s="278">
        <f>B1572</f>
        <v>45547</v>
      </c>
      <c r="D1572" s="278">
        <f t="shared" ref="D1572:F1572" si="83">C1572</f>
        <v>45547</v>
      </c>
      <c r="E1572" s="278">
        <f t="shared" si="83"/>
        <v>45547</v>
      </c>
      <c r="F1572" s="278">
        <f t="shared" si="83"/>
        <v>45547</v>
      </c>
      <c r="L1572" s="250" t="s">
        <v>191</v>
      </c>
      <c r="M1572" s="255">
        <f>N1568/M1570</f>
        <v>-0.53077364412301398</v>
      </c>
    </row>
    <row r="1573" spans="1:13" x14ac:dyDescent="0.2">
      <c r="B1573" s="144">
        <f>INDEX(Données!B:B,MATCH(Rendements!B1572,Données!$A:$A,0))</f>
        <v>1279.751974</v>
      </c>
      <c r="C1573" s="144">
        <f>INDEX(Données!C:C,MATCH(Rendements!C1572,Données!$A:$A,0))</f>
        <v>1419.865215</v>
      </c>
      <c r="D1573" s="144">
        <f>INDEX(Données!D:D,MATCH(Rendements!D1572,Données!$A:$A,0))</f>
        <v>1423.4390089999999</v>
      </c>
      <c r="E1573" s="144">
        <f>INDEX(Données!E:E,MATCH(Rendements!E1572,Données!$A:$A,0))</f>
        <v>1246.817884</v>
      </c>
      <c r="F1573" s="144">
        <f>INDEX(Données!F:F,MATCH(Rendements!F1572,Données!$A:$A,0))</f>
        <v>1400.3725010000001</v>
      </c>
    </row>
    <row r="1574" spans="1:13" x14ac:dyDescent="0.2">
      <c r="A1574" t="s">
        <v>47</v>
      </c>
      <c r="B1574" s="111">
        <f>Input!$B$2</f>
        <v>45912</v>
      </c>
      <c r="C1574" s="111">
        <f>Input!$B$2</f>
        <v>45912</v>
      </c>
      <c r="D1574" s="111">
        <f>Input!$B$2</f>
        <v>45912</v>
      </c>
      <c r="E1574" s="111">
        <f>Input!$B$2</f>
        <v>45912</v>
      </c>
      <c r="F1574" s="111">
        <f>Input!$B$2</f>
        <v>45912</v>
      </c>
    </row>
    <row r="1575" spans="1:13" x14ac:dyDescent="0.2">
      <c r="A1575" t="s">
        <v>192</v>
      </c>
      <c r="B1575" s="144" t="e">
        <f>Données!#REF!</f>
        <v>#REF!</v>
      </c>
      <c r="C1575" s="144" t="e">
        <f>Données!#REF!</f>
        <v>#REF!</v>
      </c>
      <c r="D1575" s="144" t="e">
        <f>Données!#REF!</f>
        <v>#REF!</v>
      </c>
      <c r="E1575" s="144" t="e">
        <f>Données!#REF!</f>
        <v>#REF!</v>
      </c>
      <c r="F1575" s="144" t="e">
        <f>Données!#REF!</f>
        <v>#REF!</v>
      </c>
    </row>
    <row r="1577" spans="1:13" x14ac:dyDescent="0.2">
      <c r="A1577" t="s">
        <v>193</v>
      </c>
      <c r="B1577" s="103">
        <f>YEARFRAC(B1568,B1574,0)</f>
        <v>5.6916666666666664</v>
      </c>
      <c r="C1577" s="103">
        <f>YEARFRAC(C1568,C1574,0)</f>
        <v>6.6888888888888891</v>
      </c>
      <c r="D1577" s="103">
        <f>YEARFRAC(D1568,D1574,0)</f>
        <v>6.6888888888888891</v>
      </c>
      <c r="E1577" s="103">
        <f>YEARFRAC(E1568,E1574,0)</f>
        <v>5.6916666666666664</v>
      </c>
      <c r="F1577" s="103">
        <f>YEARFRAC(F1568,F1574,0)</f>
        <v>6.6888888888888891</v>
      </c>
    </row>
    <row r="1578" spans="1:13" x14ac:dyDescent="0.2">
      <c r="A1578" t="s">
        <v>194</v>
      </c>
      <c r="B1578" s="197" t="e">
        <f>(B1575/B1569)^(1/B1577)-1</f>
        <v>#REF!</v>
      </c>
      <c r="C1578" s="197" t="e">
        <f>(C1575/C1569)^(1/C1577)-1</f>
        <v>#REF!</v>
      </c>
      <c r="D1578" s="197" t="e">
        <f>(D1575/D1569)^(1/D1577)-1</f>
        <v>#REF!</v>
      </c>
      <c r="E1578" s="197" t="e">
        <f>(E1575/E1569)^(1/E1577)-1</f>
        <v>#REF!</v>
      </c>
      <c r="F1578" s="197" t="e">
        <f>(F1575/F1569)^(1/F1577)-1</f>
        <v>#REF!</v>
      </c>
    </row>
    <row r="1580" spans="1:13" x14ac:dyDescent="0.2">
      <c r="A1580" t="s">
        <v>195</v>
      </c>
      <c r="B1580" s="197" t="e">
        <f>(B1575/B1571)^(1/3)-1</f>
        <v>#REF!</v>
      </c>
      <c r="C1580" s="197" t="e">
        <f t="shared" ref="C1580:F1580" si="84">(C1575/C1571)^(1/3)-1</f>
        <v>#REF!</v>
      </c>
      <c r="D1580" s="197" t="e">
        <f t="shared" si="84"/>
        <v>#REF!</v>
      </c>
      <c r="E1580" s="197" t="e">
        <f t="shared" si="84"/>
        <v>#REF!</v>
      </c>
      <c r="F1580" s="197" t="e">
        <f t="shared" si="84"/>
        <v>#REF!</v>
      </c>
    </row>
    <row r="1581" spans="1:13" x14ac:dyDescent="0.2">
      <c r="B1581" s="238" t="e">
        <f>B1580-E1580</f>
        <v>#REF!</v>
      </c>
      <c r="C1581" s="238" t="e">
        <f>C1580-F1580</f>
        <v>#REF!</v>
      </c>
      <c r="D1581" s="238" t="e">
        <f>D1580-F1580</f>
        <v>#REF!</v>
      </c>
    </row>
    <row r="1582" spans="1:13" x14ac:dyDescent="0.2">
      <c r="I1582" s="238">
        <v>2.5000000000000001E-2</v>
      </c>
    </row>
    <row r="1583" spans="1:13" x14ac:dyDescent="0.2">
      <c r="A1583" t="s">
        <v>196</v>
      </c>
      <c r="B1583" s="197" t="e">
        <f>(B1575/B1573)^(1/3)-1</f>
        <v>#REF!</v>
      </c>
      <c r="C1583" s="197" t="e">
        <f t="shared" ref="C1583:F1583" si="85">(C1575/C1573)^(1/3)-1</f>
        <v>#REF!</v>
      </c>
      <c r="D1583" s="197" t="e">
        <f t="shared" si="85"/>
        <v>#REF!</v>
      </c>
      <c r="E1583" s="197" t="e">
        <f t="shared" si="85"/>
        <v>#REF!</v>
      </c>
      <c r="F1583" s="197" t="e">
        <f t="shared" si="85"/>
        <v>#REF!</v>
      </c>
      <c r="I1583" s="280">
        <f>(1+I1582)^(1/C1577)-1</f>
        <v>3.6984088981533159E-3</v>
      </c>
    </row>
    <row r="1584" spans="1:13" x14ac:dyDescent="0.2">
      <c r="B1584" s="238" t="e">
        <f>B1583-E1583</f>
        <v>#REF!</v>
      </c>
      <c r="C1584" s="238" t="e">
        <f>C1583-F1583</f>
        <v>#REF!</v>
      </c>
      <c r="D1584" s="238" t="e">
        <f>D1583-F1583</f>
        <v>#REF!</v>
      </c>
    </row>
  </sheetData>
  <pageMargins left="0.7" right="0.7" top="0.75" bottom="0.75" header="0.3" footer="0.3"/>
  <ignoredErrors>
    <ignoredError sqref="L1551 L1533:L1534 L1539 L1543 C1571:F1571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A219-5B41-4267-BB58-6495AB73347A}">
  <dimension ref="A1:AE79"/>
  <sheetViews>
    <sheetView topLeftCell="A11" workbookViewId="0">
      <selection activeCell="A7" sqref="A7"/>
    </sheetView>
  </sheetViews>
  <sheetFormatPr baseColWidth="10" defaultColWidth="8.6640625" defaultRowHeight="17.25" customHeight="1" x14ac:dyDescent="0.2"/>
  <cols>
    <col min="1" max="2" width="36" bestFit="1" customWidth="1"/>
    <col min="3" max="3" width="21.1640625" bestFit="1" customWidth="1"/>
    <col min="4" max="4" width="36" bestFit="1" customWidth="1"/>
    <col min="5" max="5" width="21" bestFit="1" customWidth="1"/>
    <col min="6" max="6" width="36" bestFit="1" customWidth="1"/>
    <col min="7" max="7" width="21.1640625" bestFit="1" customWidth="1"/>
    <col min="8" max="8" width="36" bestFit="1" customWidth="1"/>
    <col min="9" max="9" width="21" bestFit="1" customWidth="1"/>
    <col min="10" max="10" width="36" bestFit="1" customWidth="1"/>
    <col min="11" max="11" width="22.1640625" bestFit="1" customWidth="1"/>
    <col min="12" max="12" width="36" bestFit="1" customWidth="1"/>
    <col min="13" max="13" width="21.6640625" bestFit="1" customWidth="1"/>
    <col min="14" max="14" width="36" bestFit="1" customWidth="1"/>
    <col min="16" max="16" width="28.1640625" bestFit="1" customWidth="1"/>
    <col min="22" max="22" width="9.83203125" bestFit="1" customWidth="1"/>
  </cols>
  <sheetData>
    <row r="1" spans="1:26" ht="17.25" customHeight="1" x14ac:dyDescent="0.2">
      <c r="A1" s="206" t="s">
        <v>65</v>
      </c>
      <c r="B1" s="206"/>
      <c r="C1" t="s">
        <v>75</v>
      </c>
      <c r="D1" s="206"/>
      <c r="E1" t="s">
        <v>70</v>
      </c>
      <c r="F1" s="206"/>
      <c r="G1" t="s">
        <v>88</v>
      </c>
      <c r="H1" s="206"/>
      <c r="I1" t="s">
        <v>84</v>
      </c>
      <c r="J1" s="206"/>
      <c r="K1" t="s">
        <v>80</v>
      </c>
      <c r="L1" s="206"/>
      <c r="M1" t="s">
        <v>58</v>
      </c>
      <c r="N1" s="206"/>
      <c r="P1" t="e">
        <f>VLOOKUP(Q1,Input!O1:P200,2)</f>
        <v>#N/A</v>
      </c>
      <c r="Q1" s="206" t="str" cm="1">
        <f t="array" ref="Q1:S79">_xlfn.LET(
  _xlpm.ctryXUS, A6:A100, _xlpm.valXUS, B6:B100,
  _xlpm.ctryXEM, C6:C100, _xlpm.valXEM, D6:D100,
  _xlpm.ctryXEF, E6:E100, _xlpm.valXEF, F6:F100,
  _xlpm.blockXUS, IF(_xlpm.ctryXUS&lt;&gt;"", CHOOSE({1,2,3}, _xlpm.ctryXUS, "XUS", _xlpm.valXUS), NA()),
  _xlpm.blockXEM, IF(_xlpm.ctryXEM&lt;&gt;"", CHOOSE({1,2,3}, _xlpm.ctryXEM, "XEM", _xlpm.valXEM), NA()),
  _xlpm.blockXEF, IF(_xlpm.ctryXEF&lt;&gt;"", CHOOSE({1,2,3}, _xlpm.ctryXEF, "XEF", _xlpm.valXEF), NA()),
  _xlpm.stackedAll, _xlfn.VSTACK(_xlpm.blockXUS, _xlpm.blockXEM, _xlpm.blockXEF),
  _xlpm.flatData, _xlfn._xlws.FILTER(_xlpm.stackedAll, NOT(ISNA(INDEX(_xlpm.stackedAll,,1)))), _xlpm.flatData)</f>
        <v>BERMUDA</v>
      </c>
      <c r="R1" t="str">
        <v>XUS</v>
      </c>
      <c r="S1">
        <v>2</v>
      </c>
      <c r="T1">
        <f t="shared" ref="T1:T32" si="0">S1/SUMIF(R:R,R1,S:S)</f>
        <v>4.2194092827004216E-3</v>
      </c>
      <c r="X1" s="206"/>
    </row>
    <row r="2" spans="1:26" ht="17.25" customHeight="1" x14ac:dyDescent="0.2">
      <c r="A2" s="206" t="s">
        <v>197</v>
      </c>
      <c r="B2" s="206"/>
      <c r="C2" t="s">
        <v>198</v>
      </c>
      <c r="D2" s="206"/>
      <c r="E2" t="s">
        <v>199</v>
      </c>
      <c r="F2" s="206"/>
      <c r="G2" t="s">
        <v>200</v>
      </c>
      <c r="H2" s="206"/>
      <c r="I2" t="s">
        <v>201</v>
      </c>
      <c r="J2" s="206"/>
      <c r="K2" t="s">
        <v>202</v>
      </c>
      <c r="L2" s="206"/>
      <c r="M2" t="s">
        <v>203</v>
      </c>
      <c r="N2" s="206"/>
      <c r="P2" t="str">
        <f>VLOOKUP(Q2,Input!O2:P201,2)</f>
        <v>Europe</v>
      </c>
      <c r="Q2" t="str">
        <v>BRITAIN</v>
      </c>
      <c r="R2" t="str">
        <v>XUS</v>
      </c>
      <c r="S2">
        <v>3</v>
      </c>
      <c r="T2">
        <f t="shared" si="0"/>
        <v>6.3291139240506328E-3</v>
      </c>
      <c r="U2" s="206"/>
    </row>
    <row r="3" spans="1:26" ht="17.25" customHeight="1" x14ac:dyDescent="0.2">
      <c r="A3" s="206" t="s">
        <v>204</v>
      </c>
      <c r="B3" s="206"/>
      <c r="C3" t="s">
        <v>205</v>
      </c>
      <c r="D3" s="206"/>
      <c r="E3" t="s">
        <v>206</v>
      </c>
      <c r="F3" s="206"/>
      <c r="G3" t="s">
        <v>207</v>
      </c>
      <c r="H3" s="206"/>
      <c r="I3" t="s">
        <v>208</v>
      </c>
      <c r="J3" s="206"/>
      <c r="K3" t="s">
        <v>209</v>
      </c>
      <c r="L3" s="206"/>
      <c r="M3" t="s">
        <v>210</v>
      </c>
      <c r="N3" s="206"/>
      <c r="P3" t="str">
        <f>VLOOKUP(Q3,Input!O3:P202,2)</f>
        <v>North America</v>
      </c>
      <c r="Q3" t="str">
        <v>CANADA</v>
      </c>
      <c r="R3" t="str">
        <v>XUS</v>
      </c>
      <c r="S3">
        <v>1</v>
      </c>
      <c r="T3">
        <f t="shared" si="0"/>
        <v>2.1097046413502108E-3</v>
      </c>
    </row>
    <row r="4" spans="1:26" ht="17.25" customHeight="1" x14ac:dyDescent="0.2">
      <c r="A4" s="206"/>
      <c r="B4" s="206"/>
      <c r="D4" s="206"/>
      <c r="F4" s="206"/>
      <c r="H4" s="206"/>
      <c r="J4" s="206"/>
      <c r="L4" s="206"/>
      <c r="N4" s="206"/>
      <c r="P4" t="str">
        <f>VLOOKUP(Q4,Input!O4:P203,2)</f>
        <v>Europe</v>
      </c>
      <c r="Q4" t="str">
        <v>IRELAND</v>
      </c>
      <c r="R4" t="str">
        <v>XUS</v>
      </c>
      <c r="S4">
        <v>7</v>
      </c>
      <c r="T4">
        <f t="shared" si="0"/>
        <v>1.4767932489451477E-2</v>
      </c>
      <c r="Z4" s="206"/>
    </row>
    <row r="5" spans="1:26" ht="17.25" customHeight="1" x14ac:dyDescent="0.2">
      <c r="A5" s="206"/>
      <c r="B5" s="206" t="s">
        <v>211</v>
      </c>
      <c r="D5" s="206" t="s">
        <v>211</v>
      </c>
      <c r="F5" s="206" t="s">
        <v>211</v>
      </c>
      <c r="H5" s="206" t="s">
        <v>211</v>
      </c>
      <c r="J5" s="206" t="s">
        <v>211</v>
      </c>
      <c r="L5" s="206" t="s">
        <v>211</v>
      </c>
      <c r="N5" s="206" t="s">
        <v>211</v>
      </c>
      <c r="P5" t="str">
        <f>VLOOKUP(Q5,Input!O5:P204,2)</f>
        <v>Europe</v>
      </c>
      <c r="Q5" t="str">
        <v>NETHERLANDS</v>
      </c>
      <c r="R5" t="str">
        <v>XUS</v>
      </c>
      <c r="S5">
        <v>1</v>
      </c>
      <c r="T5">
        <f t="shared" si="0"/>
        <v>2.1097046413502108E-3</v>
      </c>
    </row>
    <row r="6" spans="1:26" ht="17.25" customHeight="1" x14ac:dyDescent="0.2">
      <c r="A6" s="206" t="s">
        <v>54</v>
      </c>
      <c r="B6" s="206">
        <v>2</v>
      </c>
      <c r="C6" t="s">
        <v>89</v>
      </c>
      <c r="D6" s="206">
        <v>1</v>
      </c>
      <c r="E6" t="s">
        <v>89</v>
      </c>
      <c r="F6" s="206">
        <v>210</v>
      </c>
      <c r="G6" t="s">
        <v>89</v>
      </c>
      <c r="H6" s="206">
        <v>9</v>
      </c>
      <c r="I6" t="s">
        <v>89</v>
      </c>
      <c r="J6" s="206">
        <v>28</v>
      </c>
      <c r="K6" t="s">
        <v>67</v>
      </c>
      <c r="L6" s="206">
        <v>1157</v>
      </c>
      <c r="M6" t="s">
        <v>54</v>
      </c>
      <c r="N6" s="206">
        <v>1</v>
      </c>
      <c r="P6" t="str">
        <f>VLOOKUP(Q6,Input!O6:P205,2)</f>
        <v>Europe</v>
      </c>
      <c r="Q6" t="str">
        <v>SWITZERLAND</v>
      </c>
      <c r="R6" t="str">
        <v>XUS</v>
      </c>
      <c r="S6">
        <v>2</v>
      </c>
      <c r="T6">
        <f t="shared" si="0"/>
        <v>4.2194092827004216E-3</v>
      </c>
    </row>
    <row r="7" spans="1:26" ht="17.25" customHeight="1" x14ac:dyDescent="0.2">
      <c r="A7" s="206" t="s">
        <v>61</v>
      </c>
      <c r="B7" s="206">
        <v>3</v>
      </c>
      <c r="C7" t="s">
        <v>96</v>
      </c>
      <c r="D7" s="206">
        <v>45</v>
      </c>
      <c r="E7" t="s">
        <v>143</v>
      </c>
      <c r="F7" s="206">
        <v>20</v>
      </c>
      <c r="G7" t="s">
        <v>54</v>
      </c>
      <c r="H7" s="206">
        <v>11</v>
      </c>
      <c r="I7" t="s">
        <v>54</v>
      </c>
      <c r="J7" s="206">
        <v>1</v>
      </c>
      <c r="K7" t="s">
        <v>148</v>
      </c>
      <c r="L7" s="206">
        <v>2</v>
      </c>
      <c r="M7" t="s">
        <v>67</v>
      </c>
      <c r="N7" s="206">
        <v>59</v>
      </c>
      <c r="P7" t="str">
        <f>VLOOKUP(Q7,Input!O7:P206,2)</f>
        <v>North America</v>
      </c>
      <c r="Q7" t="str">
        <v>UNITED STATES</v>
      </c>
      <c r="R7" t="str">
        <v>XUS</v>
      </c>
      <c r="S7">
        <v>458</v>
      </c>
      <c r="T7">
        <f t="shared" si="0"/>
        <v>0.96624472573839659</v>
      </c>
    </row>
    <row r="8" spans="1:26" ht="17.25" customHeight="1" x14ac:dyDescent="0.2">
      <c r="A8" s="206" t="s">
        <v>67</v>
      </c>
      <c r="B8" s="206">
        <v>1</v>
      </c>
      <c r="C8" t="s">
        <v>61</v>
      </c>
      <c r="D8" s="206">
        <v>1</v>
      </c>
      <c r="E8" t="s">
        <v>144</v>
      </c>
      <c r="F8" s="206">
        <v>36</v>
      </c>
      <c r="G8" t="s">
        <v>61</v>
      </c>
      <c r="H8" s="206">
        <v>29</v>
      </c>
      <c r="I8" t="s">
        <v>61</v>
      </c>
      <c r="J8" s="206">
        <v>90</v>
      </c>
      <c r="K8" t="s">
        <v>127</v>
      </c>
      <c r="L8" s="206">
        <v>0</v>
      </c>
      <c r="M8" t="s">
        <v>127</v>
      </c>
      <c r="N8" s="206">
        <v>0</v>
      </c>
      <c r="P8" t="e">
        <f>VLOOKUP(Q8,Input!O8:P207,2)</f>
        <v>#N/A</v>
      </c>
      <c r="Q8" t="str">
        <v>AUSTRALIA</v>
      </c>
      <c r="R8" t="str">
        <v>XEM</v>
      </c>
      <c r="S8">
        <v>1</v>
      </c>
      <c r="T8">
        <f t="shared" si="0"/>
        <v>8.4104289318755253E-4</v>
      </c>
    </row>
    <row r="9" spans="1:26" ht="17.25" customHeight="1" x14ac:dyDescent="0.2">
      <c r="A9" s="206" t="s">
        <v>72</v>
      </c>
      <c r="B9" s="206">
        <v>7</v>
      </c>
      <c r="C9" t="s">
        <v>105</v>
      </c>
      <c r="D9" s="206">
        <v>11</v>
      </c>
      <c r="E9" t="s">
        <v>54</v>
      </c>
      <c r="F9" s="206">
        <v>2</v>
      </c>
      <c r="G9" t="s">
        <v>212</v>
      </c>
      <c r="H9" s="206">
        <v>2</v>
      </c>
      <c r="I9" t="s">
        <v>67</v>
      </c>
      <c r="J9" s="206">
        <v>98</v>
      </c>
      <c r="K9" t="s">
        <v>85</v>
      </c>
      <c r="L9" s="206">
        <v>3</v>
      </c>
      <c r="M9" t="s">
        <v>85</v>
      </c>
      <c r="N9" s="206">
        <v>1</v>
      </c>
      <c r="P9" t="str">
        <f>VLOOKUP(Q9,Input!O9:P208,2)</f>
        <v>South America</v>
      </c>
      <c r="Q9" t="str">
        <v>BRAZIL</v>
      </c>
      <c r="R9" t="str">
        <v>XEM</v>
      </c>
      <c r="S9">
        <v>45</v>
      </c>
      <c r="T9">
        <f t="shared" si="0"/>
        <v>3.7846930193439862E-2</v>
      </c>
    </row>
    <row r="10" spans="1:26" ht="17.25" customHeight="1" x14ac:dyDescent="0.2">
      <c r="A10" s="206" t="s">
        <v>76</v>
      </c>
      <c r="B10" s="206">
        <v>1</v>
      </c>
      <c r="C10" t="s">
        <v>110</v>
      </c>
      <c r="D10" s="206">
        <v>502</v>
      </c>
      <c r="E10" t="s">
        <v>61</v>
      </c>
      <c r="F10" s="206">
        <v>251</v>
      </c>
      <c r="G10" t="s">
        <v>67</v>
      </c>
      <c r="H10" s="206">
        <v>67</v>
      </c>
      <c r="I10" t="s">
        <v>213</v>
      </c>
      <c r="J10" s="206">
        <v>1</v>
      </c>
      <c r="L10" s="206"/>
      <c r="N10" s="206"/>
      <c r="P10" t="str">
        <f>VLOOKUP(Q10,Input!O10:P209,2)</f>
        <v>Europe</v>
      </c>
      <c r="Q10" t="str">
        <v>BRITAIN</v>
      </c>
      <c r="R10" t="str">
        <v>XEM</v>
      </c>
      <c r="S10">
        <v>1</v>
      </c>
      <c r="T10">
        <f t="shared" si="0"/>
        <v>8.4104289318755253E-4</v>
      </c>
    </row>
    <row r="11" spans="1:26" ht="17.25" customHeight="1" x14ac:dyDescent="0.2">
      <c r="A11" s="206" t="s">
        <v>81</v>
      </c>
      <c r="B11" s="206">
        <v>2</v>
      </c>
      <c r="C11" t="s">
        <v>113</v>
      </c>
      <c r="D11" s="206">
        <v>3</v>
      </c>
      <c r="E11" t="s">
        <v>67</v>
      </c>
      <c r="F11" s="206">
        <v>0</v>
      </c>
      <c r="G11" t="s">
        <v>213</v>
      </c>
      <c r="H11" s="206">
        <v>28</v>
      </c>
      <c r="I11" t="s">
        <v>148</v>
      </c>
      <c r="J11" s="206">
        <v>16</v>
      </c>
      <c r="L11" s="206"/>
      <c r="N11" s="206"/>
      <c r="P11" t="str">
        <f>VLOOKUP(Q11,Input!O11:P210,2)</f>
        <v>South America</v>
      </c>
      <c r="Q11" t="str">
        <v>CHILE</v>
      </c>
      <c r="R11" t="str">
        <v>XEM</v>
      </c>
      <c r="S11">
        <v>11</v>
      </c>
      <c r="T11">
        <f t="shared" si="0"/>
        <v>9.2514718250630776E-3</v>
      </c>
    </row>
    <row r="12" spans="1:26" ht="17.25" customHeight="1" x14ac:dyDescent="0.2">
      <c r="A12" s="206" t="s">
        <v>85</v>
      </c>
      <c r="B12" s="206">
        <v>458</v>
      </c>
      <c r="C12" t="s">
        <v>114</v>
      </c>
      <c r="D12" s="206">
        <v>1</v>
      </c>
      <c r="E12" t="s">
        <v>105</v>
      </c>
      <c r="F12" s="206">
        <v>1</v>
      </c>
      <c r="G12" t="s">
        <v>148</v>
      </c>
      <c r="H12" s="206">
        <v>10</v>
      </c>
      <c r="I12" t="s">
        <v>150</v>
      </c>
      <c r="J12" s="206">
        <v>6</v>
      </c>
      <c r="L12" s="206"/>
      <c r="N12" s="206"/>
      <c r="P12" t="str">
        <f>VLOOKUP(Q12,Input!O12:P211,2)</f>
        <v>Asia</v>
      </c>
      <c r="Q12" t="str">
        <v>CHINA</v>
      </c>
      <c r="R12" t="str">
        <v>XEM</v>
      </c>
      <c r="S12">
        <v>502</v>
      </c>
      <c r="T12">
        <f t="shared" si="0"/>
        <v>0.4222035323801514</v>
      </c>
    </row>
    <row r="13" spans="1:26" ht="17.25" customHeight="1" x14ac:dyDescent="0.2">
      <c r="A13" s="206"/>
      <c r="B13" s="206"/>
      <c r="C13" t="s">
        <v>115</v>
      </c>
      <c r="D13" s="206">
        <v>3</v>
      </c>
      <c r="E13" t="s">
        <v>110</v>
      </c>
      <c r="F13" s="206">
        <v>2</v>
      </c>
      <c r="G13" t="s">
        <v>150</v>
      </c>
      <c r="H13" s="206">
        <v>3</v>
      </c>
      <c r="I13" t="s">
        <v>72</v>
      </c>
      <c r="J13" s="206">
        <v>19</v>
      </c>
      <c r="L13" s="206"/>
      <c r="N13" s="206"/>
      <c r="P13" t="str">
        <f>VLOOKUP(Q13,Input!O13:P212,2)</f>
        <v>South America</v>
      </c>
      <c r="Q13" t="str">
        <v>COLOMBIA</v>
      </c>
      <c r="R13" t="str">
        <v>XEM</v>
      </c>
      <c r="S13">
        <v>3</v>
      </c>
      <c r="T13">
        <f t="shared" si="0"/>
        <v>2.5231286795626578E-3</v>
      </c>
    </row>
    <row r="14" spans="1:26" ht="17.25" customHeight="1" x14ac:dyDescent="0.2">
      <c r="A14" s="206"/>
      <c r="B14" s="206"/>
      <c r="C14" t="s">
        <v>116</v>
      </c>
      <c r="D14" s="206">
        <v>3</v>
      </c>
      <c r="E14" t="s">
        <v>145</v>
      </c>
      <c r="F14" s="206">
        <v>42</v>
      </c>
      <c r="G14" t="s">
        <v>72</v>
      </c>
      <c r="H14" s="206">
        <v>7</v>
      </c>
      <c r="I14" t="s">
        <v>154</v>
      </c>
      <c r="J14" s="206">
        <v>68</v>
      </c>
      <c r="L14" s="206"/>
      <c r="N14" s="206"/>
      <c r="P14" t="str">
        <f>VLOOKUP(Q14,Input!O14:P213,2)</f>
        <v>Europe</v>
      </c>
      <c r="Q14" t="str">
        <v>CYPRUS</v>
      </c>
      <c r="R14" t="str">
        <v>XEM</v>
      </c>
      <c r="S14">
        <v>1</v>
      </c>
      <c r="T14">
        <f t="shared" si="0"/>
        <v>8.4104289318755253E-4</v>
      </c>
    </row>
    <row r="15" spans="1:26" ht="17.25" customHeight="1" x14ac:dyDescent="0.2">
      <c r="A15" s="206"/>
      <c r="B15" s="206"/>
      <c r="C15" t="s">
        <v>118</v>
      </c>
      <c r="D15" s="206">
        <v>10</v>
      </c>
      <c r="E15" t="s">
        <v>146</v>
      </c>
      <c r="F15" s="206">
        <v>1</v>
      </c>
      <c r="G15" t="s">
        <v>152</v>
      </c>
      <c r="H15" s="206">
        <v>5</v>
      </c>
      <c r="I15" t="s">
        <v>155</v>
      </c>
      <c r="J15" s="206">
        <v>3</v>
      </c>
      <c r="L15" s="206"/>
      <c r="N15" s="206"/>
      <c r="P15" t="str">
        <f>VLOOKUP(Q15,Input!O15:P214,2)</f>
        <v>Europe</v>
      </c>
      <c r="Q15" t="str">
        <v>CZECH</v>
      </c>
      <c r="R15" t="str">
        <v>XEM</v>
      </c>
      <c r="S15">
        <v>3</v>
      </c>
      <c r="T15">
        <f t="shared" si="0"/>
        <v>2.5231286795626578E-3</v>
      </c>
    </row>
    <row r="16" spans="1:26" ht="17.25" customHeight="1" x14ac:dyDescent="0.2">
      <c r="A16" s="206"/>
      <c r="B16" s="206"/>
      <c r="C16" t="s">
        <v>119</v>
      </c>
      <c r="D16" s="206">
        <v>25</v>
      </c>
      <c r="E16" t="s">
        <v>147</v>
      </c>
      <c r="F16" s="206">
        <v>33</v>
      </c>
      <c r="G16" t="s">
        <v>153</v>
      </c>
      <c r="H16" s="206">
        <v>7</v>
      </c>
      <c r="I16" t="s">
        <v>124</v>
      </c>
      <c r="J16" s="206">
        <v>15</v>
      </c>
      <c r="L16" s="206"/>
      <c r="N16" s="206"/>
      <c r="P16" t="str">
        <f>VLOOKUP(Q16,Input!O16:P215,2)</f>
        <v>Africa</v>
      </c>
      <c r="Q16" t="str">
        <v>EGYPT</v>
      </c>
      <c r="R16" t="str">
        <v>XEM</v>
      </c>
      <c r="S16">
        <v>3</v>
      </c>
      <c r="T16">
        <f t="shared" si="0"/>
        <v>2.5231286795626578E-3</v>
      </c>
    </row>
    <row r="17" spans="1:20" ht="17.25" customHeight="1" x14ac:dyDescent="0.2">
      <c r="A17" s="206"/>
      <c r="B17" s="206"/>
      <c r="C17" t="s">
        <v>120</v>
      </c>
      <c r="D17" s="206">
        <v>3</v>
      </c>
      <c r="E17" t="s">
        <v>148</v>
      </c>
      <c r="F17" s="206">
        <v>114</v>
      </c>
      <c r="G17" t="s">
        <v>154</v>
      </c>
      <c r="H17" s="206">
        <v>7</v>
      </c>
      <c r="I17" t="s">
        <v>214</v>
      </c>
      <c r="J17" s="206">
        <v>8</v>
      </c>
      <c r="L17" s="206"/>
      <c r="N17" s="206"/>
      <c r="P17" t="str">
        <f>VLOOKUP(Q17,Input!O17:P216,2)</f>
        <v>Europe</v>
      </c>
      <c r="Q17" t="str">
        <v>GREECE</v>
      </c>
      <c r="R17" t="str">
        <v>XEM</v>
      </c>
      <c r="S17">
        <v>10</v>
      </c>
      <c r="T17">
        <f t="shared" si="0"/>
        <v>8.4104289318755257E-3</v>
      </c>
    </row>
    <row r="18" spans="1:20" ht="17.25" customHeight="1" x14ac:dyDescent="0.2">
      <c r="C18" t="s">
        <v>121</v>
      </c>
      <c r="D18">
        <v>156</v>
      </c>
      <c r="E18" t="s">
        <v>149</v>
      </c>
      <c r="F18">
        <v>1</v>
      </c>
      <c r="G18" t="s">
        <v>155</v>
      </c>
      <c r="H18">
        <v>7</v>
      </c>
      <c r="I18" t="s">
        <v>76</v>
      </c>
      <c r="J18">
        <v>21</v>
      </c>
      <c r="P18" t="str">
        <f>VLOOKUP(Q18,Input!O18:P217,2)</f>
        <v>Asia</v>
      </c>
      <c r="Q18" t="str">
        <v>HONG KONG</v>
      </c>
      <c r="R18" t="str">
        <v>XEM</v>
      </c>
      <c r="S18">
        <v>25</v>
      </c>
      <c r="T18">
        <f t="shared" si="0"/>
        <v>2.1026072329688814E-2</v>
      </c>
    </row>
    <row r="19" spans="1:20" ht="17.25" customHeight="1" x14ac:dyDescent="0.2">
      <c r="C19" t="s">
        <v>122</v>
      </c>
      <c r="D19">
        <v>17</v>
      </c>
      <c r="E19" t="s">
        <v>150</v>
      </c>
      <c r="F19">
        <v>137</v>
      </c>
      <c r="G19" t="s">
        <v>124</v>
      </c>
      <c r="H19">
        <v>12</v>
      </c>
      <c r="I19" t="s">
        <v>160</v>
      </c>
      <c r="J19">
        <v>8</v>
      </c>
      <c r="P19" t="str">
        <f>VLOOKUP(Q19,Input!O19:P218,2)</f>
        <v>Europe</v>
      </c>
      <c r="Q19" t="str">
        <v>HUNGARY</v>
      </c>
      <c r="R19" t="str">
        <v>XEM</v>
      </c>
      <c r="S19">
        <v>3</v>
      </c>
      <c r="T19">
        <f t="shared" si="0"/>
        <v>2.5231286795626578E-3</v>
      </c>
    </row>
    <row r="20" spans="1:20" ht="17.25" customHeight="1" x14ac:dyDescent="0.2">
      <c r="C20" t="s">
        <v>72</v>
      </c>
      <c r="D20">
        <v>1</v>
      </c>
      <c r="E20" t="s">
        <v>119</v>
      </c>
      <c r="F20">
        <v>73</v>
      </c>
      <c r="G20" t="s">
        <v>214</v>
      </c>
      <c r="H20">
        <v>19</v>
      </c>
      <c r="I20" t="s">
        <v>136</v>
      </c>
      <c r="J20">
        <v>9</v>
      </c>
      <c r="P20" t="str">
        <f>VLOOKUP(Q20,Input!O20:P219,2)</f>
        <v>Asia</v>
      </c>
      <c r="Q20" t="str">
        <v>INDIA</v>
      </c>
      <c r="R20" t="str">
        <v>XEM</v>
      </c>
      <c r="S20">
        <v>156</v>
      </c>
      <c r="T20">
        <f t="shared" si="0"/>
        <v>0.1312026913372582</v>
      </c>
    </row>
    <row r="21" spans="1:20" ht="17.25" customHeight="1" x14ac:dyDescent="0.2">
      <c r="C21" t="s">
        <v>123</v>
      </c>
      <c r="D21">
        <v>6</v>
      </c>
      <c r="E21" t="s">
        <v>72</v>
      </c>
      <c r="F21">
        <v>17</v>
      </c>
      <c r="G21" t="s">
        <v>76</v>
      </c>
      <c r="H21">
        <v>19</v>
      </c>
      <c r="I21" t="s">
        <v>162</v>
      </c>
      <c r="J21">
        <v>20</v>
      </c>
      <c r="P21" t="str">
        <f>VLOOKUP(Q21,Input!O21:P220,2)</f>
        <v>Asia</v>
      </c>
      <c r="Q21" t="str">
        <v>INDONESIA</v>
      </c>
      <c r="R21" t="str">
        <v>XEM</v>
      </c>
      <c r="S21">
        <v>17</v>
      </c>
      <c r="T21">
        <f t="shared" si="0"/>
        <v>1.4297729184188394E-2</v>
      </c>
    </row>
    <row r="22" spans="1:20" ht="17.25" customHeight="1" x14ac:dyDescent="0.2">
      <c r="C22" t="s">
        <v>124</v>
      </c>
      <c r="D22">
        <v>2</v>
      </c>
      <c r="E22" t="s">
        <v>151</v>
      </c>
      <c r="F22">
        <v>1</v>
      </c>
      <c r="G22" t="s">
        <v>127</v>
      </c>
      <c r="H22">
        <v>0</v>
      </c>
      <c r="I22" t="s">
        <v>81</v>
      </c>
      <c r="J22">
        <v>3</v>
      </c>
      <c r="P22" t="str">
        <f>VLOOKUP(Q22,Input!O22:P221,2)</f>
        <v>Europe</v>
      </c>
      <c r="Q22" t="str">
        <v>IRELAND</v>
      </c>
      <c r="R22" t="str">
        <v>XEM</v>
      </c>
      <c r="S22">
        <v>1</v>
      </c>
      <c r="T22">
        <f t="shared" si="0"/>
        <v>8.4104289318755253E-4</v>
      </c>
    </row>
    <row r="23" spans="1:20" ht="17.25" customHeight="1" x14ac:dyDescent="0.2">
      <c r="C23" t="s">
        <v>125</v>
      </c>
      <c r="D23">
        <v>30</v>
      </c>
      <c r="E23" t="s">
        <v>152</v>
      </c>
      <c r="F23">
        <v>85</v>
      </c>
      <c r="G23" t="s">
        <v>85</v>
      </c>
      <c r="H23">
        <v>992</v>
      </c>
      <c r="I23" t="s">
        <v>85</v>
      </c>
      <c r="J23">
        <v>2472</v>
      </c>
      <c r="P23" t="str">
        <f>VLOOKUP(Q23,Input!O23:P222,2)</f>
        <v>Europe</v>
      </c>
      <c r="Q23" t="str">
        <v>KUWAIT</v>
      </c>
      <c r="R23" t="str">
        <v>XEM</v>
      </c>
      <c r="S23">
        <v>6</v>
      </c>
      <c r="T23">
        <f t="shared" si="0"/>
        <v>5.0462573591253156E-3</v>
      </c>
    </row>
    <row r="24" spans="1:20" ht="17.25" customHeight="1" x14ac:dyDescent="0.2">
      <c r="C24" t="s">
        <v>126</v>
      </c>
      <c r="D24">
        <v>23</v>
      </c>
      <c r="E24" t="s">
        <v>153</v>
      </c>
      <c r="F24">
        <v>77</v>
      </c>
      <c r="P24" t="str">
        <f>VLOOKUP(Q24,Input!O24:P223,2)</f>
        <v>a</v>
      </c>
      <c r="Q24" t="str">
        <v>LUXEMBOURG</v>
      </c>
      <c r="R24" t="str">
        <v>XEM</v>
      </c>
      <c r="S24">
        <v>2</v>
      </c>
      <c r="T24">
        <f t="shared" si="0"/>
        <v>1.6820857863751051E-3</v>
      </c>
    </row>
    <row r="25" spans="1:20" ht="17.25" customHeight="1" x14ac:dyDescent="0.2">
      <c r="C25" t="s">
        <v>76</v>
      </c>
      <c r="D25">
        <v>1</v>
      </c>
      <c r="E25" t="s">
        <v>154</v>
      </c>
      <c r="F25">
        <v>875</v>
      </c>
      <c r="P25" t="str">
        <f>VLOOKUP(Q25,Input!O25:P224,2)</f>
        <v>Asia</v>
      </c>
      <c r="Q25" t="str">
        <v>MALAYSIA</v>
      </c>
      <c r="R25" t="str">
        <v>XEM</v>
      </c>
      <c r="S25">
        <v>30</v>
      </c>
      <c r="T25">
        <f t="shared" si="0"/>
        <v>2.5231286795626577E-2</v>
      </c>
    </row>
    <row r="26" spans="1:20" ht="17.25" customHeight="1" x14ac:dyDescent="0.2">
      <c r="C26" t="s">
        <v>127</v>
      </c>
      <c r="D26">
        <v>0</v>
      </c>
      <c r="E26" t="s">
        <v>155</v>
      </c>
      <c r="F26">
        <v>1</v>
      </c>
      <c r="P26" t="str">
        <f>VLOOKUP(Q26,Input!O26:P225,2)</f>
        <v>Asia</v>
      </c>
      <c r="Q26" t="str">
        <v>MEXICO</v>
      </c>
      <c r="R26" t="str">
        <v>XEM</v>
      </c>
      <c r="S26">
        <v>23</v>
      </c>
      <c r="T26">
        <f t="shared" si="0"/>
        <v>1.9343986543313711E-2</v>
      </c>
    </row>
    <row r="27" spans="1:20" ht="17.25" customHeight="1" x14ac:dyDescent="0.2">
      <c r="C27" t="s">
        <v>129</v>
      </c>
      <c r="D27">
        <v>2</v>
      </c>
      <c r="E27" t="s">
        <v>156</v>
      </c>
      <c r="F27">
        <v>1</v>
      </c>
      <c r="P27" t="str">
        <f>VLOOKUP(Q27,Input!O27:P226,2)</f>
        <v>Europe</v>
      </c>
      <c r="Q27" t="str">
        <v>NETHERLANDS</v>
      </c>
      <c r="R27" t="str">
        <v>XEM</v>
      </c>
      <c r="S27">
        <v>1</v>
      </c>
      <c r="T27">
        <f t="shared" si="0"/>
        <v>8.4104289318755253E-4</v>
      </c>
    </row>
    <row r="28" spans="1:20" ht="17.25" customHeight="1" x14ac:dyDescent="0.2">
      <c r="C28" t="s">
        <v>130</v>
      </c>
      <c r="D28">
        <v>11</v>
      </c>
      <c r="E28" t="s">
        <v>124</v>
      </c>
      <c r="F28">
        <v>12</v>
      </c>
      <c r="P28" t="str">
        <f>VLOOKUP(Q28,Input!O28:P227,2)</f>
        <v>Europe</v>
      </c>
      <c r="Q28" t="str">
        <v>NullGroup</v>
      </c>
      <c r="R28" t="str">
        <v>XEM</v>
      </c>
      <c r="S28">
        <v>0</v>
      </c>
      <c r="T28">
        <f t="shared" si="0"/>
        <v>0</v>
      </c>
    </row>
    <row r="29" spans="1:20" ht="17.25" customHeight="1" x14ac:dyDescent="0.2">
      <c r="C29" t="s">
        <v>131</v>
      </c>
      <c r="D29">
        <v>12</v>
      </c>
      <c r="E29" t="s">
        <v>158</v>
      </c>
      <c r="F29">
        <v>2</v>
      </c>
      <c r="P29" t="str">
        <f>VLOOKUP(Q29,Input!O29:P228,2)</f>
        <v>South America</v>
      </c>
      <c r="Q29" t="str">
        <v>PERU</v>
      </c>
      <c r="R29" t="str">
        <v>XEM</v>
      </c>
      <c r="S29">
        <v>2</v>
      </c>
      <c r="T29">
        <f t="shared" si="0"/>
        <v>1.6820857863751051E-3</v>
      </c>
    </row>
    <row r="30" spans="1:20" ht="17.25" customHeight="1" x14ac:dyDescent="0.2">
      <c r="C30" t="s">
        <v>132</v>
      </c>
      <c r="D30">
        <v>13</v>
      </c>
      <c r="E30" t="s">
        <v>76</v>
      </c>
      <c r="F30">
        <v>50</v>
      </c>
      <c r="P30" t="str">
        <f>VLOOKUP(Q30,Input!O30:P229,2)</f>
        <v>South America</v>
      </c>
      <c r="Q30" t="str">
        <v>PHILIPPINES</v>
      </c>
      <c r="R30" t="str">
        <v>XEM</v>
      </c>
      <c r="S30">
        <v>11</v>
      </c>
      <c r="T30">
        <f t="shared" si="0"/>
        <v>9.2514718250630776E-3</v>
      </c>
    </row>
    <row r="31" spans="1:20" ht="17.25" customHeight="1" x14ac:dyDescent="0.2">
      <c r="C31" t="s">
        <v>133</v>
      </c>
      <c r="D31">
        <v>13</v>
      </c>
      <c r="E31" t="s">
        <v>159</v>
      </c>
      <c r="F31">
        <v>13</v>
      </c>
      <c r="P31" t="str">
        <f>VLOOKUP(Q31,Input!O31:P230,2)</f>
        <v>Europe</v>
      </c>
      <c r="Q31" t="str">
        <v>POLAND</v>
      </c>
      <c r="R31" t="str">
        <v>XEM</v>
      </c>
      <c r="S31">
        <v>12</v>
      </c>
      <c r="T31">
        <f t="shared" si="0"/>
        <v>1.0092514718250631E-2</v>
      </c>
    </row>
    <row r="32" spans="1:20" ht="17.25" customHeight="1" x14ac:dyDescent="0.2">
      <c r="C32" t="s">
        <v>135</v>
      </c>
      <c r="D32">
        <v>39</v>
      </c>
      <c r="E32" t="s">
        <v>160</v>
      </c>
      <c r="F32">
        <v>47</v>
      </c>
      <c r="P32" t="str">
        <f>VLOOKUP(Q32,Input!O32:P231,2)</f>
        <v>Europe</v>
      </c>
      <c r="Q32" t="str">
        <v>QATAR</v>
      </c>
      <c r="R32" t="str">
        <v>XEM</v>
      </c>
      <c r="S32">
        <v>13</v>
      </c>
      <c r="T32">
        <f t="shared" si="0"/>
        <v>1.0933557611438183E-2</v>
      </c>
    </row>
    <row r="33" spans="3:20" ht="17.25" customHeight="1" x14ac:dyDescent="0.2">
      <c r="C33" t="s">
        <v>136</v>
      </c>
      <c r="D33">
        <v>2</v>
      </c>
      <c r="E33" t="s">
        <v>129</v>
      </c>
      <c r="F33">
        <v>1</v>
      </c>
      <c r="P33" t="str">
        <f>VLOOKUP(Q33,Input!O33:P232,2)</f>
        <v>Europe</v>
      </c>
      <c r="Q33" t="str">
        <v>RUSSIA</v>
      </c>
      <c r="R33" t="str">
        <v>XEM</v>
      </c>
      <c r="S33">
        <v>13</v>
      </c>
      <c r="T33">
        <f t="shared" ref="T33:T64" si="1">S33/SUMIF(R:R,R33,S:S)</f>
        <v>1.0933557611438183E-2</v>
      </c>
    </row>
    <row r="34" spans="3:20" ht="17.25" customHeight="1" x14ac:dyDescent="0.2">
      <c r="C34" t="s">
        <v>137</v>
      </c>
      <c r="D34">
        <v>26</v>
      </c>
      <c r="E34" t="s">
        <v>131</v>
      </c>
      <c r="F34">
        <v>1</v>
      </c>
      <c r="P34" t="str">
        <f>VLOOKUP(Q34,Input!O34:P233,2)</f>
        <v>Europe</v>
      </c>
      <c r="Q34" t="str">
        <v>SAUDI ARABIA</v>
      </c>
      <c r="R34" t="str">
        <v>XEM</v>
      </c>
      <c r="S34">
        <v>39</v>
      </c>
      <c r="T34">
        <f t="shared" si="1"/>
        <v>3.2800672834314551E-2</v>
      </c>
    </row>
    <row r="35" spans="3:20" ht="17.25" customHeight="1" x14ac:dyDescent="0.2">
      <c r="C35" t="s">
        <v>138</v>
      </c>
      <c r="D35">
        <v>82</v>
      </c>
      <c r="E35" t="s">
        <v>161</v>
      </c>
      <c r="F35">
        <v>11</v>
      </c>
      <c r="P35" t="str">
        <f>VLOOKUP(Q35,Input!O35:P234,2)</f>
        <v>Asia</v>
      </c>
      <c r="Q35" t="str">
        <v>SINGAPORE</v>
      </c>
      <c r="R35" t="str">
        <v>XEM</v>
      </c>
      <c r="S35">
        <v>2</v>
      </c>
      <c r="T35">
        <f t="shared" si="1"/>
        <v>1.6820857863751051E-3</v>
      </c>
    </row>
    <row r="36" spans="3:20" ht="17.25" customHeight="1" x14ac:dyDescent="0.2">
      <c r="C36" t="s">
        <v>139</v>
      </c>
      <c r="D36">
        <v>87</v>
      </c>
      <c r="E36" t="s">
        <v>136</v>
      </c>
      <c r="F36">
        <v>60</v>
      </c>
      <c r="P36" t="str">
        <f>VLOOKUP(Q36,Input!O36:P235,2)</f>
        <v>Africa</v>
      </c>
      <c r="Q36" t="str">
        <v>SOUTH AFRICA</v>
      </c>
      <c r="R36" t="str">
        <v>XEM</v>
      </c>
      <c r="S36">
        <v>26</v>
      </c>
      <c r="T36">
        <f t="shared" si="1"/>
        <v>2.1867115222876366E-2</v>
      </c>
    </row>
    <row r="37" spans="3:20" ht="17.25" customHeight="1" x14ac:dyDescent="0.2">
      <c r="C37" t="s">
        <v>140</v>
      </c>
      <c r="D37">
        <v>25</v>
      </c>
      <c r="E37" t="s">
        <v>137</v>
      </c>
      <c r="F37">
        <v>2</v>
      </c>
      <c r="P37" t="str">
        <f>VLOOKUP(Q37,Input!O37:P236,2)</f>
        <v>Africa</v>
      </c>
      <c r="Q37" t="str">
        <v>SOUTH KOREA</v>
      </c>
      <c r="R37" t="str">
        <v>XEM</v>
      </c>
      <c r="S37">
        <v>82</v>
      </c>
      <c r="T37">
        <f t="shared" si="1"/>
        <v>6.8965517241379309E-2</v>
      </c>
    </row>
    <row r="38" spans="3:20" ht="17.25" customHeight="1" x14ac:dyDescent="0.2">
      <c r="C38" t="s">
        <v>141</v>
      </c>
      <c r="D38">
        <v>17</v>
      </c>
      <c r="E38" t="s">
        <v>162</v>
      </c>
      <c r="F38">
        <v>45</v>
      </c>
      <c r="P38" t="str">
        <f>VLOOKUP(Q38,Input!O38:P237,2)</f>
        <v>Europe</v>
      </c>
      <c r="Q38" t="str">
        <v>TAIWAN</v>
      </c>
      <c r="R38" t="str">
        <v>XEM</v>
      </c>
      <c r="S38">
        <v>87</v>
      </c>
      <c r="T38">
        <f t="shared" si="1"/>
        <v>7.3170731707317069E-2</v>
      </c>
    </row>
    <row r="39" spans="3:20" ht="17.25" customHeight="1" x14ac:dyDescent="0.2">
      <c r="C39" t="s">
        <v>142</v>
      </c>
      <c r="D39">
        <v>13</v>
      </c>
      <c r="E39" t="s">
        <v>163</v>
      </c>
      <c r="F39">
        <v>137</v>
      </c>
      <c r="P39" t="str">
        <f>VLOOKUP(Q39,Input!O39:P238,2)</f>
        <v>Europe</v>
      </c>
      <c r="Q39" t="str">
        <v>THAILAND</v>
      </c>
      <c r="R39" t="str">
        <v>XEM</v>
      </c>
      <c r="S39">
        <v>25</v>
      </c>
      <c r="T39">
        <f t="shared" si="1"/>
        <v>2.1026072329688814E-2</v>
      </c>
    </row>
    <row r="40" spans="3:20" ht="17.25" customHeight="1" x14ac:dyDescent="0.2">
      <c r="C40" t="s">
        <v>85</v>
      </c>
      <c r="D40">
        <v>3</v>
      </c>
      <c r="E40" t="s">
        <v>81</v>
      </c>
      <c r="F40">
        <v>112</v>
      </c>
      <c r="P40" t="str">
        <f>VLOOKUP(Q40,Input!O40:P239,2)</f>
        <v>Europe</v>
      </c>
      <c r="Q40" t="str">
        <v>TURKEY</v>
      </c>
      <c r="R40" t="str">
        <v>XEM</v>
      </c>
      <c r="S40">
        <v>17</v>
      </c>
      <c r="T40">
        <f t="shared" si="1"/>
        <v>1.4297729184188394E-2</v>
      </c>
    </row>
    <row r="41" spans="3:20" ht="17.25" customHeight="1" x14ac:dyDescent="0.2">
      <c r="E41" t="s">
        <v>142</v>
      </c>
      <c r="F41">
        <v>1</v>
      </c>
      <c r="P41" t="str">
        <f>VLOOKUP(Q41,Input!O41:P240,2)</f>
        <v>Asia</v>
      </c>
      <c r="Q41" t="str">
        <v>UAE</v>
      </c>
      <c r="R41" t="str">
        <v>XEM</v>
      </c>
      <c r="S41">
        <v>13</v>
      </c>
      <c r="T41">
        <f t="shared" si="1"/>
        <v>1.0933557611438183E-2</v>
      </c>
    </row>
    <row r="42" spans="3:20" ht="17.25" customHeight="1" x14ac:dyDescent="0.2">
      <c r="E42" t="s">
        <v>85</v>
      </c>
      <c r="F42">
        <v>5</v>
      </c>
      <c r="P42" t="str">
        <f>VLOOKUP(Q42,Input!O42:P241,2)</f>
        <v>North America</v>
      </c>
      <c r="Q42" t="str">
        <v>UNITED STATES</v>
      </c>
      <c r="R42" t="str">
        <v>XEM</v>
      </c>
      <c r="S42">
        <v>3</v>
      </c>
      <c r="T42">
        <f t="shared" si="1"/>
        <v>2.5231286795626578E-3</v>
      </c>
    </row>
    <row r="43" spans="3:20" ht="17.25" customHeight="1" x14ac:dyDescent="0.2">
      <c r="P43" t="e">
        <f>VLOOKUP(Q43,Input!O43:P242,2)</f>
        <v>#N/A</v>
      </c>
      <c r="Q43" t="str">
        <v>AUSTRALIA</v>
      </c>
      <c r="R43" t="str">
        <v>XEF</v>
      </c>
      <c r="S43">
        <v>210</v>
      </c>
      <c r="T43">
        <f t="shared" si="1"/>
        <v>8.4711577248890682E-2</v>
      </c>
    </row>
    <row r="44" spans="3:20" ht="17.25" customHeight="1" x14ac:dyDescent="0.2">
      <c r="P44" t="str">
        <f>VLOOKUP(Q44,Input!O44:P243,2)</f>
        <v>Europe</v>
      </c>
      <c r="Q44" t="str">
        <v>AUSTRIA</v>
      </c>
      <c r="R44" t="str">
        <v>XEF</v>
      </c>
      <c r="S44">
        <v>20</v>
      </c>
      <c r="T44">
        <f t="shared" si="1"/>
        <v>8.0677692617991126E-3</v>
      </c>
    </row>
    <row r="45" spans="3:20" ht="17.25" customHeight="1" x14ac:dyDescent="0.2">
      <c r="P45" t="str">
        <f>VLOOKUP(Q45,Input!O45:P244,2)</f>
        <v>Europe</v>
      </c>
      <c r="Q45" t="str">
        <v>BELGIUM</v>
      </c>
      <c r="R45" t="str">
        <v>XEF</v>
      </c>
      <c r="S45">
        <v>36</v>
      </c>
      <c r="T45">
        <f t="shared" si="1"/>
        <v>1.4521984671238403E-2</v>
      </c>
    </row>
    <row r="46" spans="3:20" ht="17.25" customHeight="1" x14ac:dyDescent="0.2">
      <c r="P46" t="str">
        <f>VLOOKUP(Q46,Input!O46:P245,2)</f>
        <v>North America</v>
      </c>
      <c r="Q46" t="str">
        <v>BERMUDA</v>
      </c>
      <c r="R46" t="str">
        <v>XEF</v>
      </c>
      <c r="S46">
        <v>2</v>
      </c>
      <c r="T46">
        <f t="shared" si="1"/>
        <v>8.0677692617991124E-4</v>
      </c>
    </row>
    <row r="47" spans="3:20" ht="17.25" customHeight="1" x14ac:dyDescent="0.2">
      <c r="P47" t="str">
        <f>VLOOKUP(Q47,Input!O47:P246,2)</f>
        <v>Europe</v>
      </c>
      <c r="Q47" t="str">
        <v>BRITAIN</v>
      </c>
      <c r="R47" t="str">
        <v>XEF</v>
      </c>
      <c r="S47">
        <v>251</v>
      </c>
      <c r="T47">
        <f t="shared" si="1"/>
        <v>0.10125050423557887</v>
      </c>
    </row>
    <row r="48" spans="3:20" ht="17.25" customHeight="1" x14ac:dyDescent="0.2">
      <c r="P48" t="str">
        <f>VLOOKUP(Q48,Input!O48:P247,2)</f>
        <v>North America</v>
      </c>
      <c r="Q48" t="str">
        <v>CANADA</v>
      </c>
      <c r="R48" t="str">
        <v>XEF</v>
      </c>
      <c r="S48">
        <v>0</v>
      </c>
      <c r="T48">
        <f t="shared" si="1"/>
        <v>0</v>
      </c>
    </row>
    <row r="49" spans="16:31" ht="17.25" customHeight="1" x14ac:dyDescent="0.2">
      <c r="P49" t="str">
        <f>VLOOKUP(Q49,Input!O49:P248,2)</f>
        <v>South America</v>
      </c>
      <c r="Q49" t="str">
        <v>CHILE</v>
      </c>
      <c r="R49" t="str">
        <v>XEF</v>
      </c>
      <c r="S49">
        <v>1</v>
      </c>
      <c r="T49">
        <f t="shared" si="1"/>
        <v>4.0338846308995562E-4</v>
      </c>
    </row>
    <row r="50" spans="16:31" ht="17.25" customHeight="1" x14ac:dyDescent="0.2">
      <c r="P50" t="str">
        <f>VLOOKUP(Q50,Input!O50:P249,2)</f>
        <v>Asia</v>
      </c>
      <c r="Q50" t="str">
        <v>CHINA</v>
      </c>
      <c r="R50" t="str">
        <v>XEF</v>
      </c>
      <c r="S50">
        <v>2</v>
      </c>
      <c r="T50">
        <f t="shared" si="1"/>
        <v>8.0677692617991124E-4</v>
      </c>
    </row>
    <row r="51" spans="16:31" ht="17.25" customHeight="1" x14ac:dyDescent="0.2">
      <c r="P51" t="str">
        <f>VLOOKUP(Q51,Input!O51:P250,2)</f>
        <v>Europe</v>
      </c>
      <c r="Q51" t="str">
        <v>DENMARK</v>
      </c>
      <c r="R51" t="str">
        <v>XEF</v>
      </c>
      <c r="S51">
        <v>42</v>
      </c>
      <c r="T51">
        <f t="shared" si="1"/>
        <v>1.6942315449778138E-2</v>
      </c>
    </row>
    <row r="52" spans="16:31" ht="17.25" customHeight="1" x14ac:dyDescent="0.2">
      <c r="P52" t="str">
        <f>VLOOKUP(Q52,Input!O52:P251,2)</f>
        <v>Europe</v>
      </c>
      <c r="Q52" t="str">
        <v>FAROE ISLANDS</v>
      </c>
      <c r="R52" t="str">
        <v>XEF</v>
      </c>
      <c r="S52">
        <v>1</v>
      </c>
      <c r="T52">
        <f t="shared" si="1"/>
        <v>4.0338846308995562E-4</v>
      </c>
    </row>
    <row r="53" spans="16:31" ht="17.25" customHeight="1" x14ac:dyDescent="0.2">
      <c r="P53" t="str">
        <f>VLOOKUP(Q53,Input!O53:P252,2)</f>
        <v>Europe</v>
      </c>
      <c r="Q53" t="str">
        <v>FINLAND</v>
      </c>
      <c r="R53" t="str">
        <v>XEF</v>
      </c>
      <c r="S53">
        <v>33</v>
      </c>
      <c r="T53">
        <f t="shared" si="1"/>
        <v>1.3311819281968536E-2</v>
      </c>
    </row>
    <row r="54" spans="16:31" ht="17.25" customHeight="1" x14ac:dyDescent="0.2">
      <c r="P54" t="str">
        <f>VLOOKUP(Q54,Input!O54:P253,2)</f>
        <v>Europe</v>
      </c>
      <c r="Q54" t="str">
        <v>FRANCE</v>
      </c>
      <c r="R54" t="str">
        <v>XEF</v>
      </c>
      <c r="S54">
        <v>114</v>
      </c>
      <c r="T54">
        <f t="shared" si="1"/>
        <v>4.5986284792254944E-2</v>
      </c>
    </row>
    <row r="55" spans="16:31" ht="17.25" customHeight="1" x14ac:dyDescent="0.2">
      <c r="P55" t="str">
        <f>VLOOKUP(Q55,Input!O55:P254,2)</f>
        <v>Europe/Asia</v>
      </c>
      <c r="Q55" t="str">
        <v>GEORGIA</v>
      </c>
      <c r="R55" t="str">
        <v>XEF</v>
      </c>
      <c r="S55">
        <v>1</v>
      </c>
      <c r="T55">
        <f t="shared" si="1"/>
        <v>4.0338846308995562E-4</v>
      </c>
    </row>
    <row r="56" spans="16:31" ht="17.25" customHeight="1" x14ac:dyDescent="0.2">
      <c r="P56" t="str">
        <f>VLOOKUP(Q56,Input!O56:P255,2)</f>
        <v>Europe</v>
      </c>
      <c r="Q56" t="str">
        <v>GERMANY</v>
      </c>
      <c r="R56" t="str">
        <v>XEF</v>
      </c>
      <c r="S56">
        <v>137</v>
      </c>
      <c r="T56">
        <f t="shared" si="1"/>
        <v>5.5264219443323923E-2</v>
      </c>
    </row>
    <row r="57" spans="16:31" ht="17.25" customHeight="1" x14ac:dyDescent="0.2">
      <c r="P57" t="str">
        <f>VLOOKUP(Q57,Input!O57:P256,2)</f>
        <v>Asia</v>
      </c>
      <c r="Q57" t="str">
        <v>HONG KONG</v>
      </c>
      <c r="R57" t="str">
        <v>XEF</v>
      </c>
      <c r="S57">
        <v>73</v>
      </c>
      <c r="T57">
        <f t="shared" si="1"/>
        <v>2.944735780556676E-2</v>
      </c>
    </row>
    <row r="58" spans="16:31" ht="17.25" customHeight="1" x14ac:dyDescent="0.2">
      <c r="P58" t="str">
        <f>VLOOKUP(Q58,Input!O58:P257,2)</f>
        <v>Europe</v>
      </c>
      <c r="Q58" t="str">
        <v>IRELAND</v>
      </c>
      <c r="R58" t="str">
        <v>XEF</v>
      </c>
      <c r="S58">
        <v>17</v>
      </c>
      <c r="T58">
        <f t="shared" si="1"/>
        <v>6.8576038725292453E-3</v>
      </c>
    </row>
    <row r="59" spans="16:31" ht="17.25" customHeight="1" x14ac:dyDescent="0.2">
      <c r="P59" t="str">
        <f>VLOOKUP(Q59,Input!O59:P258,2)</f>
        <v>Europe</v>
      </c>
      <c r="Q59" t="str">
        <v>ISLE OF MAN</v>
      </c>
      <c r="R59" t="str">
        <v>XEF</v>
      </c>
      <c r="S59">
        <v>1</v>
      </c>
      <c r="T59">
        <f t="shared" si="1"/>
        <v>4.0338846308995562E-4</v>
      </c>
    </row>
    <row r="60" spans="16:31" ht="17.25" customHeight="1" x14ac:dyDescent="0.2">
      <c r="P60" t="str">
        <f>VLOOKUP(Q60,Input!O60:P259,2)</f>
        <v>Asia</v>
      </c>
      <c r="Q60" t="str">
        <v>ISRAEL</v>
      </c>
      <c r="R60" t="str">
        <v>XEF</v>
      </c>
      <c r="S60">
        <v>85</v>
      </c>
      <c r="T60">
        <f t="shared" si="1"/>
        <v>3.4288019362646228E-2</v>
      </c>
    </row>
    <row r="61" spans="16:31" ht="17.25" customHeight="1" x14ac:dyDescent="0.2">
      <c r="P61" t="str">
        <f>VLOOKUP(Q61,Input!O61:P260,2)</f>
        <v>Europe</v>
      </c>
      <c r="Q61" t="str">
        <v>ITALY</v>
      </c>
      <c r="R61" t="str">
        <v>XEF</v>
      </c>
      <c r="S61">
        <v>77</v>
      </c>
      <c r="T61">
        <f t="shared" si="1"/>
        <v>3.1060911657926585E-2</v>
      </c>
    </row>
    <row r="62" spans="16:31" ht="17.25" customHeight="1" x14ac:dyDescent="0.2">
      <c r="P62" t="str">
        <f>VLOOKUP(Q62,Input!O62:P261,2)</f>
        <v>Asia</v>
      </c>
      <c r="Q62" t="str">
        <v>JAPAN</v>
      </c>
      <c r="R62" t="str">
        <v>XEF</v>
      </c>
      <c r="S62">
        <v>875</v>
      </c>
      <c r="T62">
        <f t="shared" si="1"/>
        <v>0.35296490520371115</v>
      </c>
    </row>
    <row r="63" spans="16:31" ht="17.25" customHeight="1" x14ac:dyDescent="0.2">
      <c r="P63" t="str">
        <f>VLOOKUP(Q63,Input!O63:P262,2)</f>
        <v>Europe</v>
      </c>
      <c r="Q63" t="str">
        <v>JERSEY</v>
      </c>
      <c r="R63" t="str">
        <v>XEF</v>
      </c>
      <c r="S63">
        <v>1</v>
      </c>
      <c r="T63">
        <f t="shared" si="1"/>
        <v>4.0338846308995562E-4</v>
      </c>
      <c r="AE63" s="206"/>
    </row>
    <row r="64" spans="16:31" ht="17.25" customHeight="1" x14ac:dyDescent="0.2">
      <c r="P64" t="str">
        <f>VLOOKUP(Q64,Input!O64:P263,2)</f>
        <v>Europe</v>
      </c>
      <c r="Q64" t="str">
        <v>LITHUANIA</v>
      </c>
      <c r="R64" t="str">
        <v>XEF</v>
      </c>
      <c r="S64">
        <v>1</v>
      </c>
      <c r="T64">
        <f t="shared" si="1"/>
        <v>4.0338846308995562E-4</v>
      </c>
    </row>
    <row r="65" spans="16:20" ht="17.25" customHeight="1" x14ac:dyDescent="0.2">
      <c r="P65" t="str">
        <f>VLOOKUP(Q65,Input!O65:P264,2)</f>
        <v>a</v>
      </c>
      <c r="Q65" t="str">
        <v>LUXEMBOURG</v>
      </c>
      <c r="R65" t="str">
        <v>XEF</v>
      </c>
      <c r="S65">
        <v>12</v>
      </c>
      <c r="T65">
        <f t="shared" ref="T65:T79" si="2">S65/SUMIF(R:R,R65,S:S)</f>
        <v>4.8406615570794672E-3</v>
      </c>
    </row>
    <row r="66" spans="16:20" ht="17.25" customHeight="1" x14ac:dyDescent="0.2">
      <c r="P66" t="str">
        <f>VLOOKUP(Q66,Input!O66:P265,2)</f>
        <v>Asia</v>
      </c>
      <c r="Q66" t="str">
        <v>MACAU</v>
      </c>
      <c r="R66" t="str">
        <v>XEF</v>
      </c>
      <c r="S66">
        <v>2</v>
      </c>
      <c r="T66">
        <f t="shared" si="2"/>
        <v>8.0677692617991124E-4</v>
      </c>
    </row>
    <row r="67" spans="16:20" ht="17.25" customHeight="1" x14ac:dyDescent="0.2">
      <c r="P67" t="str">
        <f>VLOOKUP(Q67,Input!O67:P266,2)</f>
        <v>Europe</v>
      </c>
      <c r="Q67" t="str">
        <v>NETHERLANDS</v>
      </c>
      <c r="R67" t="str">
        <v>XEF</v>
      </c>
      <c r="S67">
        <v>50</v>
      </c>
      <c r="T67">
        <f t="shared" si="2"/>
        <v>2.0169423154497781E-2</v>
      </c>
    </row>
    <row r="68" spans="16:20" ht="17.25" customHeight="1" x14ac:dyDescent="0.2">
      <c r="P68" t="str">
        <f>VLOOKUP(Q68,Input!O68:P267,2)</f>
        <v>Oceania</v>
      </c>
      <c r="Q68" t="str">
        <v>NEW ZEALAND</v>
      </c>
      <c r="R68" t="str">
        <v>XEF</v>
      </c>
      <c r="S68">
        <v>13</v>
      </c>
      <c r="T68">
        <f t="shared" si="2"/>
        <v>5.2440500201694235E-3</v>
      </c>
    </row>
    <row r="69" spans="16:20" ht="17.25" customHeight="1" x14ac:dyDescent="0.2">
      <c r="P69" t="str">
        <f>VLOOKUP(Q69,Input!O69:P268,2)</f>
        <v>Europe</v>
      </c>
      <c r="Q69" t="str">
        <v>NORWAY</v>
      </c>
      <c r="R69" t="str">
        <v>XEF</v>
      </c>
      <c r="S69">
        <v>47</v>
      </c>
      <c r="T69">
        <f t="shared" si="2"/>
        <v>1.8959257765227916E-2</v>
      </c>
    </row>
    <row r="70" spans="16:20" ht="17.25" customHeight="1" x14ac:dyDescent="0.2">
      <c r="P70" t="str">
        <f>VLOOKUP(Q70,Input!O70:P269,2)</f>
        <v>South America</v>
      </c>
      <c r="Q70" t="str">
        <v>PERU</v>
      </c>
      <c r="R70" t="str">
        <v>XEF</v>
      </c>
      <c r="S70">
        <v>1</v>
      </c>
      <c r="T70">
        <f t="shared" si="2"/>
        <v>4.0338846308995562E-4</v>
      </c>
    </row>
    <row r="71" spans="16:20" ht="17.25" customHeight="1" x14ac:dyDescent="0.2">
      <c r="P71" t="str">
        <f>VLOOKUP(Q71,Input!O71:P270,2)</f>
        <v>Europe</v>
      </c>
      <c r="Q71" t="str">
        <v>POLAND</v>
      </c>
      <c r="R71" t="str">
        <v>XEF</v>
      </c>
      <c r="S71">
        <v>1</v>
      </c>
      <c r="T71">
        <f t="shared" si="2"/>
        <v>4.0338846308995562E-4</v>
      </c>
    </row>
    <row r="72" spans="16:20" ht="17.25" customHeight="1" x14ac:dyDescent="0.2">
      <c r="P72" t="str">
        <f>VLOOKUP(Q72,Input!O72:P271,2)</f>
        <v>Europe</v>
      </c>
      <c r="Q72" t="str">
        <v>PORTUGAL</v>
      </c>
      <c r="R72" t="str">
        <v>XEF</v>
      </c>
      <c r="S72">
        <v>11</v>
      </c>
      <c r="T72">
        <f t="shared" si="2"/>
        <v>4.4372730939895117E-3</v>
      </c>
    </row>
    <row r="73" spans="16:20" ht="17.25" customHeight="1" x14ac:dyDescent="0.2">
      <c r="P73" t="str">
        <f>VLOOKUP(Q73,Input!O73:P272,2)</f>
        <v>Asia</v>
      </c>
      <c r="Q73" t="str">
        <v>SINGAPORE</v>
      </c>
      <c r="R73" t="str">
        <v>XEF</v>
      </c>
      <c r="S73">
        <v>60</v>
      </c>
      <c r="T73">
        <f t="shared" si="2"/>
        <v>2.4203307785397338E-2</v>
      </c>
    </row>
    <row r="74" spans="16:20" ht="17.25" customHeight="1" x14ac:dyDescent="0.2">
      <c r="P74" t="str">
        <f>VLOOKUP(Q74,Input!O74:P273,2)</f>
        <v>Africa</v>
      </c>
      <c r="Q74" t="str">
        <v>SOUTH AFRICA</v>
      </c>
      <c r="R74" t="str">
        <v>XEF</v>
      </c>
      <c r="S74">
        <v>2</v>
      </c>
      <c r="T74">
        <f t="shared" si="2"/>
        <v>8.0677692617991124E-4</v>
      </c>
    </row>
    <row r="75" spans="16:20" ht="17.25" customHeight="1" x14ac:dyDescent="0.2">
      <c r="P75" t="str">
        <f>VLOOKUP(Q75,Input!O75:P274,2)</f>
        <v>Europe</v>
      </c>
      <c r="Q75" t="str">
        <v>SPAIN</v>
      </c>
      <c r="R75" t="str">
        <v>XEF</v>
      </c>
      <c r="S75">
        <v>45</v>
      </c>
      <c r="T75">
        <f t="shared" si="2"/>
        <v>1.8152480839048003E-2</v>
      </c>
    </row>
    <row r="76" spans="16:20" ht="17.25" customHeight="1" x14ac:dyDescent="0.2">
      <c r="P76" t="str">
        <f>VLOOKUP(Q76,Input!O76:P275,2)</f>
        <v>Europe</v>
      </c>
      <c r="Q76" t="str">
        <v>SWEDEN</v>
      </c>
      <c r="R76" t="str">
        <v>XEF</v>
      </c>
      <c r="S76">
        <v>137</v>
      </c>
      <c r="T76">
        <f t="shared" si="2"/>
        <v>5.5264219443323923E-2</v>
      </c>
    </row>
    <row r="77" spans="16:20" ht="17.25" customHeight="1" x14ac:dyDescent="0.2">
      <c r="P77" t="str">
        <f>VLOOKUP(Q77,Input!O77:P276,2)</f>
        <v>Europe</v>
      </c>
      <c r="Q77" t="str">
        <v>SWITZERLAND</v>
      </c>
      <c r="R77" t="str">
        <v>XEF</v>
      </c>
      <c r="S77">
        <v>112</v>
      </c>
      <c r="T77">
        <f t="shared" si="2"/>
        <v>4.5179507866075032E-2</v>
      </c>
    </row>
    <row r="78" spans="16:20" ht="17.25" customHeight="1" x14ac:dyDescent="0.2">
      <c r="P78" t="str">
        <f>VLOOKUP(Q78,Input!O78:P277,2)</f>
        <v>Asia</v>
      </c>
      <c r="Q78" t="str">
        <v>UAE</v>
      </c>
      <c r="R78" t="str">
        <v>XEF</v>
      </c>
      <c r="S78">
        <v>1</v>
      </c>
      <c r="T78">
        <f t="shared" si="2"/>
        <v>4.0338846308995562E-4</v>
      </c>
    </row>
    <row r="79" spans="16:20" ht="17.25" customHeight="1" x14ac:dyDescent="0.2">
      <c r="P79" t="str">
        <f>VLOOKUP(Q79,Input!O79:P278,2)</f>
        <v>North America</v>
      </c>
      <c r="Q79" t="str">
        <v>UNITED STATES</v>
      </c>
      <c r="R79" t="str">
        <v>XEF</v>
      </c>
      <c r="S79">
        <v>5</v>
      </c>
      <c r="T79">
        <f t="shared" si="2"/>
        <v>2.0169423154497781E-3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53CF4-DE17-4449-B0CD-9584ADA3D483}">
  <sheetPr>
    <tabColor rgb="FF7030A0"/>
  </sheetPr>
  <dimension ref="A1:AE1706"/>
  <sheetViews>
    <sheetView zoomScale="125" zoomScaleNormal="125" workbookViewId="0">
      <pane ySplit="3" topLeftCell="A15" activePane="bottomLeft" state="frozen"/>
      <selection pane="bottomLeft" activeCell="B1" sqref="B1"/>
    </sheetView>
  </sheetViews>
  <sheetFormatPr baseColWidth="10" defaultColWidth="11.1640625" defaultRowHeight="16" x14ac:dyDescent="0.2"/>
  <cols>
    <col min="1" max="1" width="12.6640625" style="111" customWidth="1"/>
    <col min="2" max="3" width="12.6640625" style="220" customWidth="1"/>
    <col min="4" max="5" width="12.6640625" style="222" customWidth="1"/>
    <col min="6" max="7" width="12.6640625" customWidth="1"/>
    <col min="8" max="8" width="3.1640625" customWidth="1"/>
    <col min="9" max="9" width="12.6640625" style="111" customWidth="1"/>
    <col min="10" max="11" width="12.6640625" style="220" customWidth="1"/>
    <col min="12" max="13" width="12.6640625" style="222" customWidth="1"/>
    <col min="14" max="15" width="12.6640625" customWidth="1"/>
    <col min="16" max="16" width="3.1640625" customWidth="1"/>
    <col min="17" max="17" width="12.6640625" style="111" customWidth="1"/>
    <col min="18" max="19" width="12.6640625" style="220" customWidth="1"/>
    <col min="20" max="21" width="12.6640625" style="222" customWidth="1"/>
    <col min="22" max="23" width="12.6640625" customWidth="1"/>
    <col min="24" max="24" width="3.1640625" customWidth="1"/>
    <col min="25" max="25" width="12.6640625" style="111" customWidth="1"/>
    <col min="26" max="27" width="12.6640625" style="220" customWidth="1"/>
    <col min="28" max="29" width="12.6640625" style="222" customWidth="1"/>
    <col min="30" max="31" width="12.6640625" customWidth="1"/>
  </cols>
  <sheetData>
    <row r="1" spans="1:31" ht="16.25" customHeight="1" x14ac:dyDescent="0.2">
      <c r="A1" s="215" t="s">
        <v>215</v>
      </c>
      <c r="B1" s="218" t="s">
        <v>216</v>
      </c>
      <c r="C1" s="218"/>
      <c r="D1" s="213"/>
      <c r="E1" s="224"/>
      <c r="F1" s="224" t="s">
        <v>44</v>
      </c>
      <c r="G1" s="213"/>
      <c r="H1" s="213"/>
      <c r="I1" s="215" t="s">
        <v>215</v>
      </c>
      <c r="J1" s="218" t="s">
        <v>44</v>
      </c>
      <c r="K1" s="218"/>
      <c r="L1" s="213"/>
      <c r="M1" s="224" t="s">
        <v>190</v>
      </c>
      <c r="N1" s="224" t="s">
        <v>44</v>
      </c>
      <c r="O1" s="213"/>
      <c r="P1" s="213"/>
      <c r="Q1" s="215" t="s">
        <v>215</v>
      </c>
      <c r="R1" s="218" t="s">
        <v>217</v>
      </c>
      <c r="S1" s="218"/>
      <c r="T1" s="213"/>
      <c r="U1" s="224" t="s">
        <v>190</v>
      </c>
      <c r="V1" s="224" t="s">
        <v>44</v>
      </c>
      <c r="W1" s="213"/>
      <c r="X1" s="213"/>
      <c r="Y1" s="215" t="s">
        <v>215</v>
      </c>
      <c r="Z1" s="218" t="s">
        <v>216</v>
      </c>
      <c r="AA1" s="218"/>
      <c r="AB1" s="213"/>
      <c r="AC1" s="224" t="s">
        <v>190</v>
      </c>
      <c r="AD1" s="224" t="s">
        <v>44</v>
      </c>
      <c r="AE1" s="213"/>
    </row>
    <row r="2" spans="1:31" ht="16.25" customHeight="1" x14ac:dyDescent="0.2">
      <c r="A2" s="215" t="s">
        <v>218</v>
      </c>
      <c r="B2" s="218" t="s">
        <v>190</v>
      </c>
      <c r="C2" s="218"/>
      <c r="D2" s="213"/>
      <c r="E2" s="224"/>
      <c r="F2" s="224" t="s">
        <v>217</v>
      </c>
      <c r="G2" s="213"/>
      <c r="H2" s="213"/>
      <c r="I2" s="215" t="s">
        <v>218</v>
      </c>
      <c r="J2" s="224" t="s">
        <v>219</v>
      </c>
      <c r="K2" s="218"/>
      <c r="L2" s="213"/>
      <c r="M2" s="224" t="s">
        <v>220</v>
      </c>
      <c r="N2" s="224" t="s">
        <v>217</v>
      </c>
      <c r="O2" s="213"/>
      <c r="P2" s="213"/>
      <c r="Q2" s="215" t="s">
        <v>218</v>
      </c>
      <c r="R2" s="224" t="s">
        <v>219</v>
      </c>
      <c r="S2" s="218"/>
      <c r="T2" s="213"/>
      <c r="U2" s="224" t="s">
        <v>220</v>
      </c>
      <c r="V2" s="224" t="s">
        <v>217</v>
      </c>
      <c r="W2" s="213"/>
      <c r="X2" s="213"/>
      <c r="Y2" s="215" t="s">
        <v>218</v>
      </c>
      <c r="Z2" s="224" t="s">
        <v>219</v>
      </c>
      <c r="AA2" s="218"/>
      <c r="AB2" s="213"/>
      <c r="AC2" s="224" t="s">
        <v>220</v>
      </c>
      <c r="AD2" s="224" t="s">
        <v>217</v>
      </c>
      <c r="AE2" s="213"/>
    </row>
    <row r="3" spans="1:31" ht="16.25" customHeight="1" x14ac:dyDescent="0.2">
      <c r="A3" s="213"/>
      <c r="B3" s="213"/>
      <c r="C3" s="213"/>
      <c r="D3" s="213"/>
      <c r="E3" s="224"/>
      <c r="F3" s="224" t="s">
        <v>216</v>
      </c>
      <c r="G3" s="213"/>
      <c r="H3" s="213"/>
      <c r="I3" s="213"/>
      <c r="J3" s="213"/>
      <c r="K3" s="213"/>
      <c r="L3" s="213"/>
      <c r="M3" s="224" t="s">
        <v>219</v>
      </c>
      <c r="N3" s="224" t="s">
        <v>216</v>
      </c>
      <c r="O3" s="213"/>
      <c r="P3" s="213"/>
      <c r="Q3" s="213"/>
      <c r="R3" s="213"/>
      <c r="S3" s="213"/>
      <c r="T3" s="213"/>
      <c r="U3" s="224" t="s">
        <v>219</v>
      </c>
      <c r="V3" s="224" t="s">
        <v>216</v>
      </c>
      <c r="W3" s="213"/>
      <c r="X3" s="213"/>
      <c r="Y3" s="213"/>
      <c r="Z3" s="213"/>
      <c r="AA3" s="213"/>
      <c r="AB3" s="213"/>
      <c r="AC3" s="224" t="s">
        <v>219</v>
      </c>
      <c r="AD3" s="224" t="s">
        <v>216</v>
      </c>
      <c r="AE3" s="213"/>
    </row>
    <row r="4" spans="1:31" x14ac:dyDescent="0.2">
      <c r="A4"/>
      <c r="B4"/>
      <c r="C4"/>
      <c r="D4"/>
      <c r="E4"/>
      <c r="I4"/>
      <c r="J4"/>
      <c r="K4"/>
      <c r="L4"/>
      <c r="M4"/>
      <c r="Q4"/>
      <c r="R4"/>
      <c r="S4"/>
      <c r="T4"/>
      <c r="U4"/>
      <c r="Y4"/>
      <c r="Z4"/>
      <c r="AA4"/>
      <c r="AB4"/>
      <c r="AC4"/>
    </row>
    <row r="5" spans="1:31" x14ac:dyDescent="0.2">
      <c r="A5"/>
      <c r="B5"/>
      <c r="C5"/>
      <c r="D5"/>
      <c r="E5"/>
      <c r="I5"/>
      <c r="J5"/>
      <c r="K5"/>
      <c r="L5"/>
      <c r="M5"/>
      <c r="Q5"/>
      <c r="R5"/>
      <c r="S5"/>
      <c r="T5"/>
      <c r="U5"/>
      <c r="Y5"/>
      <c r="Z5"/>
      <c r="AA5"/>
      <c r="AB5"/>
      <c r="AC5"/>
    </row>
    <row r="6" spans="1:31" x14ac:dyDescent="0.2">
      <c r="A6"/>
      <c r="B6"/>
      <c r="C6"/>
      <c r="D6"/>
      <c r="E6"/>
      <c r="I6"/>
      <c r="J6"/>
      <c r="K6"/>
      <c r="L6"/>
      <c r="M6"/>
      <c r="Q6"/>
      <c r="R6"/>
      <c r="S6"/>
      <c r="T6"/>
      <c r="U6"/>
      <c r="Y6"/>
      <c r="Z6"/>
      <c r="AA6"/>
      <c r="AB6"/>
      <c r="AC6"/>
    </row>
    <row r="7" spans="1:31" x14ac:dyDescent="0.2">
      <c r="A7"/>
      <c r="B7"/>
      <c r="C7"/>
      <c r="D7"/>
      <c r="E7"/>
      <c r="I7"/>
      <c r="J7"/>
      <c r="K7"/>
      <c r="L7"/>
      <c r="M7"/>
      <c r="Q7"/>
      <c r="R7"/>
      <c r="S7"/>
      <c r="T7"/>
      <c r="U7"/>
      <c r="Y7"/>
      <c r="Z7"/>
      <c r="AA7"/>
      <c r="AB7"/>
      <c r="AC7"/>
    </row>
    <row r="8" spans="1:31" x14ac:dyDescent="0.2">
      <c r="A8"/>
      <c r="B8"/>
      <c r="C8"/>
      <c r="D8"/>
      <c r="E8"/>
      <c r="I8"/>
      <c r="J8"/>
      <c r="K8"/>
      <c r="L8"/>
      <c r="M8"/>
      <c r="Q8"/>
      <c r="R8"/>
      <c r="S8"/>
      <c r="T8"/>
      <c r="U8"/>
      <c r="Y8"/>
      <c r="Z8"/>
      <c r="AA8"/>
      <c r="AB8"/>
      <c r="AC8"/>
    </row>
    <row r="9" spans="1:31" x14ac:dyDescent="0.2">
      <c r="A9"/>
      <c r="B9"/>
      <c r="C9"/>
      <c r="D9"/>
      <c r="E9"/>
      <c r="I9"/>
      <c r="J9"/>
      <c r="K9"/>
      <c r="L9"/>
      <c r="M9"/>
      <c r="Q9"/>
      <c r="R9"/>
      <c r="S9"/>
      <c r="T9"/>
      <c r="U9"/>
      <c r="Y9"/>
      <c r="Z9"/>
      <c r="AA9"/>
      <c r="AB9"/>
      <c r="AC9"/>
    </row>
    <row r="10" spans="1:31" x14ac:dyDescent="0.2">
      <c r="A10"/>
      <c r="B10"/>
      <c r="C10"/>
      <c r="D10"/>
      <c r="E10"/>
      <c r="I10"/>
      <c r="J10"/>
      <c r="K10"/>
      <c r="L10"/>
      <c r="M10"/>
      <c r="Q10"/>
      <c r="R10"/>
      <c r="S10"/>
      <c r="T10"/>
      <c r="U10"/>
      <c r="Y10"/>
      <c r="Z10"/>
      <c r="AA10"/>
      <c r="AB10"/>
      <c r="AC10"/>
    </row>
    <row r="11" spans="1:31" x14ac:dyDescent="0.2">
      <c r="A11"/>
      <c r="B11"/>
      <c r="C11"/>
      <c r="D11"/>
      <c r="E11"/>
      <c r="I11"/>
      <c r="J11"/>
      <c r="K11"/>
      <c r="L11"/>
      <c r="M11"/>
      <c r="Q11"/>
      <c r="R11"/>
      <c r="S11"/>
      <c r="T11"/>
      <c r="U11"/>
      <c r="Y11"/>
      <c r="Z11"/>
      <c r="AA11"/>
      <c r="AB11"/>
      <c r="AC11"/>
    </row>
    <row r="12" spans="1:31" x14ac:dyDescent="0.2">
      <c r="A12"/>
      <c r="B12"/>
      <c r="C12"/>
      <c r="D12"/>
      <c r="E12"/>
      <c r="I12"/>
      <c r="J12"/>
      <c r="K12"/>
      <c r="L12"/>
      <c r="M12"/>
      <c r="Q12"/>
      <c r="R12"/>
      <c r="S12"/>
      <c r="T12"/>
      <c r="U12"/>
      <c r="Y12"/>
      <c r="Z12"/>
      <c r="AA12"/>
      <c r="AB12"/>
      <c r="AC12"/>
    </row>
    <row r="13" spans="1:31" x14ac:dyDescent="0.2">
      <c r="A13"/>
      <c r="B13"/>
      <c r="C13"/>
      <c r="D13"/>
      <c r="E13"/>
      <c r="I13"/>
      <c r="J13"/>
      <c r="K13"/>
      <c r="L13"/>
      <c r="M13"/>
      <c r="Q13"/>
      <c r="R13"/>
      <c r="S13"/>
      <c r="T13"/>
      <c r="U13"/>
      <c r="Y13"/>
      <c r="Z13"/>
      <c r="AA13"/>
      <c r="AB13"/>
      <c r="AC13"/>
    </row>
    <row r="14" spans="1:31" x14ac:dyDescent="0.2">
      <c r="A14"/>
      <c r="B14"/>
      <c r="C14"/>
      <c r="D14"/>
      <c r="E14"/>
      <c r="I14"/>
      <c r="J14"/>
      <c r="K14"/>
      <c r="L14"/>
      <c r="M14"/>
      <c r="Q14"/>
      <c r="R14"/>
      <c r="S14"/>
      <c r="T14"/>
      <c r="U14"/>
      <c r="Y14"/>
      <c r="Z14"/>
      <c r="AA14"/>
      <c r="AB14"/>
      <c r="AC14"/>
    </row>
    <row r="15" spans="1:31" x14ac:dyDescent="0.2">
      <c r="A15"/>
      <c r="B15"/>
      <c r="C15"/>
      <c r="D15"/>
      <c r="E15"/>
      <c r="I15"/>
      <c r="J15"/>
      <c r="K15"/>
      <c r="L15"/>
      <c r="M15"/>
      <c r="Q15"/>
      <c r="R15"/>
      <c r="S15"/>
      <c r="T15"/>
      <c r="U15"/>
      <c r="Y15"/>
      <c r="Z15"/>
      <c r="AA15"/>
      <c r="AB15"/>
      <c r="AC15"/>
    </row>
    <row r="16" spans="1:31" x14ac:dyDescent="0.2">
      <c r="A16"/>
      <c r="B16"/>
      <c r="C16"/>
      <c r="D16"/>
      <c r="E16"/>
      <c r="I16"/>
      <c r="J16"/>
      <c r="K16"/>
      <c r="L16"/>
      <c r="M16"/>
      <c r="Q16"/>
      <c r="R16"/>
      <c r="S16"/>
      <c r="T16"/>
      <c r="U16"/>
      <c r="Y16"/>
      <c r="Z16"/>
      <c r="AA16"/>
      <c r="AB16"/>
      <c r="AC16"/>
    </row>
    <row r="17" spans="1:31" x14ac:dyDescent="0.2">
      <c r="A17"/>
      <c r="B17"/>
      <c r="C17"/>
      <c r="D17"/>
      <c r="E17"/>
      <c r="I17"/>
      <c r="J17"/>
      <c r="K17"/>
      <c r="L17"/>
      <c r="M17"/>
      <c r="Q17"/>
      <c r="R17"/>
      <c r="S17"/>
      <c r="T17"/>
      <c r="U17"/>
      <c r="Y17"/>
      <c r="Z17"/>
      <c r="AA17"/>
      <c r="AB17"/>
      <c r="AC17"/>
    </row>
    <row r="18" spans="1:31" x14ac:dyDescent="0.2">
      <c r="A18"/>
      <c r="B18"/>
      <c r="C18"/>
      <c r="D18"/>
      <c r="E18"/>
      <c r="I18"/>
      <c r="J18"/>
      <c r="K18"/>
      <c r="L18"/>
      <c r="M18"/>
      <c r="Q18"/>
      <c r="R18"/>
      <c r="S18"/>
      <c r="T18"/>
      <c r="U18"/>
      <c r="Y18"/>
      <c r="Z18"/>
      <c r="AA18"/>
      <c r="AB18"/>
      <c r="AC18"/>
    </row>
    <row r="19" spans="1:31" x14ac:dyDescent="0.2">
      <c r="A19"/>
      <c r="B19"/>
      <c r="C19"/>
      <c r="D19"/>
      <c r="E19"/>
      <c r="I19"/>
      <c r="J19"/>
      <c r="K19"/>
      <c r="L19"/>
      <c r="M19"/>
      <c r="Q19"/>
      <c r="R19"/>
      <c r="S19"/>
      <c r="T19"/>
      <c r="U19"/>
      <c r="Y19"/>
      <c r="Z19"/>
      <c r="AA19"/>
      <c r="AB19"/>
      <c r="AC19"/>
    </row>
    <row r="20" spans="1:31" x14ac:dyDescent="0.2">
      <c r="A20"/>
      <c r="B20"/>
      <c r="C20"/>
      <c r="D20"/>
      <c r="E20"/>
      <c r="I20"/>
      <c r="J20"/>
      <c r="K20"/>
      <c r="L20"/>
      <c r="M20"/>
      <c r="Q20"/>
      <c r="R20"/>
      <c r="S20"/>
      <c r="T20"/>
      <c r="U20"/>
      <c r="Y20"/>
      <c r="Z20"/>
      <c r="AA20"/>
      <c r="AB20"/>
      <c r="AC20"/>
    </row>
    <row r="21" spans="1:31" x14ac:dyDescent="0.2">
      <c r="A21"/>
      <c r="B21"/>
      <c r="C21"/>
      <c r="D21"/>
      <c r="E21"/>
      <c r="I21"/>
      <c r="J21"/>
      <c r="K21"/>
      <c r="L21"/>
      <c r="M21"/>
      <c r="Q21"/>
      <c r="R21"/>
      <c r="S21"/>
      <c r="T21"/>
      <c r="U21"/>
      <c r="Y21"/>
      <c r="Z21"/>
      <c r="AA21"/>
      <c r="AB21"/>
      <c r="AC21"/>
    </row>
    <row r="22" spans="1:31" ht="21" x14ac:dyDescent="0.2">
      <c r="A22" s="213" t="s">
        <v>221</v>
      </c>
      <c r="B22" s="213"/>
      <c r="C22" s="216"/>
      <c r="D22" s="216"/>
      <c r="E22" s="213"/>
      <c r="F22" s="214"/>
      <c r="G22" s="214"/>
      <c r="H22" s="214"/>
      <c r="I22" s="213" t="s">
        <v>221</v>
      </c>
      <c r="J22" s="213"/>
      <c r="K22" s="216"/>
      <c r="L22" s="216"/>
      <c r="M22" s="213"/>
      <c r="N22" s="214"/>
      <c r="O22" s="214"/>
      <c r="P22" s="214"/>
      <c r="Q22" s="213" t="s">
        <v>221</v>
      </c>
      <c r="R22" s="213"/>
      <c r="S22" s="216"/>
      <c r="T22" s="216"/>
      <c r="U22" s="213"/>
      <c r="V22" s="214"/>
      <c r="W22" s="214"/>
      <c r="X22" s="214"/>
      <c r="Y22" s="213" t="s">
        <v>221</v>
      </c>
      <c r="Z22" s="213"/>
      <c r="AA22" s="216"/>
      <c r="AB22" s="216"/>
      <c r="AC22" s="213"/>
      <c r="AD22" s="214"/>
      <c r="AE22" s="214"/>
    </row>
    <row r="23" spans="1:31" x14ac:dyDescent="0.2">
      <c r="A23" s="221"/>
      <c r="B23" s="219"/>
      <c r="C23"/>
      <c r="D23"/>
      <c r="E23"/>
      <c r="I23" s="221"/>
      <c r="J23" s="219"/>
      <c r="K23"/>
      <c r="L23"/>
      <c r="M23"/>
      <c r="Q23" s="221"/>
      <c r="R23" s="219"/>
      <c r="S23"/>
      <c r="T23"/>
      <c r="U23"/>
      <c r="Y23" s="221"/>
      <c r="Z23" s="219"/>
      <c r="AA23"/>
      <c r="AB23"/>
      <c r="AC23"/>
    </row>
    <row r="24" spans="1:31" x14ac:dyDescent="0.2">
      <c r="A24" s="223" t="s">
        <v>222</v>
      </c>
      <c r="B24" s="219"/>
      <c r="C24"/>
      <c r="D24"/>
      <c r="E24"/>
      <c r="I24" s="223" t="s">
        <v>222</v>
      </c>
      <c r="J24" s="219"/>
      <c r="K24"/>
      <c r="L24"/>
      <c r="M24"/>
      <c r="Q24" s="223" t="s">
        <v>222</v>
      </c>
      <c r="R24" s="219"/>
      <c r="S24"/>
      <c r="T24"/>
      <c r="U24"/>
      <c r="Y24" s="223" t="s">
        <v>222</v>
      </c>
      <c r="Z24" s="219"/>
      <c r="AA24"/>
      <c r="AB24"/>
      <c r="AC24"/>
    </row>
    <row r="25" spans="1:31" x14ac:dyDescent="0.2">
      <c r="A25" s="221" t="s">
        <v>223</v>
      </c>
      <c r="B25" s="219"/>
      <c r="C25" s="166" t="s">
        <v>224</v>
      </c>
      <c r="D25"/>
      <c r="E25"/>
      <c r="I25" s="221" t="s">
        <v>223</v>
      </c>
      <c r="J25" s="219"/>
      <c r="K25" s="166" t="str">
        <f>IF(J2=M1,"Z",IF(J2=M2,"N","A"))</f>
        <v>A</v>
      </c>
      <c r="L25"/>
      <c r="M25"/>
      <c r="Q25" s="221" t="s">
        <v>223</v>
      </c>
      <c r="R25" s="219"/>
      <c r="S25" s="166" t="str">
        <f>IF(R2=U1,"Z",IF(R2=U2,"N","A"))</f>
        <v>A</v>
      </c>
      <c r="T25"/>
      <c r="U25"/>
      <c r="Y25" s="221" t="s">
        <v>223</v>
      </c>
      <c r="Z25" s="219"/>
      <c r="AA25" s="166" t="str">
        <f>IF(Z2=AC1,"Z",IF(Z2=AC2,"N","A"))</f>
        <v>A</v>
      </c>
      <c r="AB25"/>
      <c r="AC25" s="166" t="s">
        <v>225</v>
      </c>
    </row>
    <row r="26" spans="1:31" x14ac:dyDescent="0.2">
      <c r="A26" s="221" t="s">
        <v>226</v>
      </c>
      <c r="B26"/>
      <c r="C26" s="166">
        <f ca="1">COUNT(INDIRECT("Données!" &amp; C25 &amp; ":" &amp; C25))+1</f>
        <v>253</v>
      </c>
      <c r="D26"/>
      <c r="E26"/>
      <c r="I26" s="221" t="s">
        <v>226</v>
      </c>
      <c r="J26"/>
      <c r="K26" s="166">
        <f ca="1">COUNT(INDIRECT("Données!" &amp; K25 &amp; ":" &amp; K25))+1</f>
        <v>1675</v>
      </c>
      <c r="L26"/>
      <c r="M26"/>
      <c r="Q26" s="221" t="s">
        <v>226</v>
      </c>
      <c r="R26"/>
      <c r="S26" s="166">
        <f ca="1">COUNT(INDIRECT("Données!" &amp; S25 &amp; ":" &amp; S25))+1</f>
        <v>1675</v>
      </c>
      <c r="T26"/>
      <c r="U26"/>
      <c r="Y26" s="221" t="s">
        <v>226</v>
      </c>
      <c r="Z26"/>
      <c r="AA26" s="166">
        <f ca="1">COUNT(INDIRECT("Données!" &amp; AA25 &amp; ":" &amp; AA25))+1</f>
        <v>1675</v>
      </c>
      <c r="AB26"/>
      <c r="AC26" s="166" t="s">
        <v>227</v>
      </c>
      <c r="AD26" s="231">
        <v>252</v>
      </c>
    </row>
    <row r="27" spans="1:31" x14ac:dyDescent="0.2">
      <c r="A27" s="221" t="s">
        <v>228</v>
      </c>
      <c r="B27" s="219"/>
      <c r="C27" s="166">
        <f>IF(B1=F1,3,IF(B1=F2,2,1))</f>
        <v>1</v>
      </c>
      <c r="D27"/>
      <c r="E27"/>
      <c r="I27" s="221" t="s">
        <v>228</v>
      </c>
      <c r="J27" s="219"/>
      <c r="K27" s="166">
        <f>IF(J1=N1,3,IF(J1=N2,2,1))</f>
        <v>3</v>
      </c>
      <c r="L27"/>
      <c r="M27"/>
      <c r="Q27" s="221" t="s">
        <v>228</v>
      </c>
      <c r="R27" s="219"/>
      <c r="S27" s="166">
        <f>IF(R1=V1,3,IF(R1=V2,2,1))</f>
        <v>2</v>
      </c>
      <c r="T27"/>
      <c r="U27"/>
      <c r="Y27" s="221" t="s">
        <v>228</v>
      </c>
      <c r="Z27" s="219"/>
      <c r="AA27" s="166">
        <f>IF(Z1=AD1,3,IF(Z1=AD2,2,1))</f>
        <v>1</v>
      </c>
      <c r="AB27"/>
      <c r="AC27"/>
    </row>
    <row r="28" spans="1:31" x14ac:dyDescent="0.2">
      <c r="A28" s="221" t="s">
        <v>229</v>
      </c>
      <c r="B28" s="219"/>
      <c r="C28">
        <v>4</v>
      </c>
      <c r="D28"/>
      <c r="E28"/>
      <c r="I28" s="221" t="s">
        <v>229</v>
      </c>
      <c r="J28" s="219"/>
      <c r="K28">
        <f>IF(J2=M3,5,4)</f>
        <v>5</v>
      </c>
      <c r="L28"/>
      <c r="M28"/>
      <c r="Q28" s="221" t="s">
        <v>229</v>
      </c>
      <c r="R28" s="219"/>
      <c r="S28">
        <f>IF(R2=U3,5,4)</f>
        <v>5</v>
      </c>
      <c r="T28"/>
      <c r="U28"/>
      <c r="Y28" s="221" t="s">
        <v>229</v>
      </c>
      <c r="Z28" s="219"/>
      <c r="AA28" s="231">
        <v>4</v>
      </c>
      <c r="AB28"/>
      <c r="AC28"/>
    </row>
    <row r="29" spans="1:31" x14ac:dyDescent="0.2">
      <c r="A29" s="221" t="s">
        <v>230</v>
      </c>
      <c r="B29"/>
      <c r="C29">
        <f>IF(B1=F3,5,IF(B1=F2,6,7))</f>
        <v>5</v>
      </c>
      <c r="D29"/>
      <c r="E29"/>
      <c r="I29" s="221" t="s">
        <v>230</v>
      </c>
      <c r="J29"/>
      <c r="K29">
        <f>IF(J1=N3,5,IF(J1=N2,6,7))+IF(J2=M3,1,0)</f>
        <v>8</v>
      </c>
      <c r="L29"/>
      <c r="M29"/>
      <c r="Q29" s="221" t="s">
        <v>230</v>
      </c>
      <c r="R29"/>
      <c r="S29">
        <f>IF(R1=V3,5,IF(R1=V2,6,7))+IF(R2=U3,1,0)</f>
        <v>7</v>
      </c>
      <c r="T29"/>
      <c r="U29"/>
      <c r="Y29" s="221" t="s">
        <v>230</v>
      </c>
      <c r="Z29"/>
      <c r="AA29">
        <f>IF(Z1=AD3,5,IF(Z1=AD2,6,7))+IF(Z2=AC3,1,0)</f>
        <v>6</v>
      </c>
      <c r="AB29"/>
      <c r="AC29"/>
    </row>
    <row r="30" spans="1:31" x14ac:dyDescent="0.2">
      <c r="A30" s="221" t="s">
        <v>231</v>
      </c>
      <c r="B30"/>
      <c r="C30">
        <f>C29+3</f>
        <v>8</v>
      </c>
      <c r="D30"/>
      <c r="F30" s="111"/>
      <c r="I30" s="221" t="s">
        <v>231</v>
      </c>
      <c r="J30"/>
      <c r="K30">
        <f>K29+3</f>
        <v>11</v>
      </c>
      <c r="L30"/>
      <c r="M30"/>
      <c r="Q30" s="221" t="s">
        <v>231</v>
      </c>
      <c r="R30"/>
      <c r="S30">
        <f>S29+3</f>
        <v>10</v>
      </c>
      <c r="T30"/>
      <c r="U30"/>
      <c r="Y30" s="221" t="s">
        <v>231</v>
      </c>
      <c r="Z30"/>
      <c r="AA30">
        <f>AA29+3</f>
        <v>9</v>
      </c>
      <c r="AB30"/>
      <c r="AC30"/>
    </row>
    <row r="31" spans="1:31" x14ac:dyDescent="0.2">
      <c r="A31"/>
      <c r="B31"/>
      <c r="C31"/>
      <c r="D31"/>
      <c r="E31"/>
      <c r="I31"/>
      <c r="J31"/>
      <c r="K31"/>
      <c r="L31"/>
      <c r="M31"/>
      <c r="Q31"/>
      <c r="R31"/>
      <c r="S31"/>
      <c r="T31"/>
      <c r="U31"/>
      <c r="Y31"/>
      <c r="Z31"/>
      <c r="AA31"/>
      <c r="AB31"/>
      <c r="AC31"/>
    </row>
    <row r="32" spans="1:31" x14ac:dyDescent="0.2">
      <c r="A32" s="217" t="s">
        <v>35</v>
      </c>
      <c r="B32" s="217" t="s">
        <v>232</v>
      </c>
      <c r="C32" s="217" t="s">
        <v>233</v>
      </c>
      <c r="D32" s="217" t="s">
        <v>234</v>
      </c>
      <c r="E32" s="217" t="s">
        <v>235</v>
      </c>
      <c r="I32" s="217" t="s">
        <v>35</v>
      </c>
      <c r="J32" s="217" t="s">
        <v>236</v>
      </c>
      <c r="K32" s="217" t="s">
        <v>237</v>
      </c>
      <c r="L32" s="217" t="s">
        <v>238</v>
      </c>
      <c r="M32" s="217" t="s">
        <v>239</v>
      </c>
      <c r="O32" s="222"/>
      <c r="Q32" s="217" t="s">
        <v>35</v>
      </c>
      <c r="R32" s="217" t="s">
        <v>236</v>
      </c>
      <c r="S32" s="217" t="s">
        <v>237</v>
      </c>
      <c r="T32" s="217" t="s">
        <v>238</v>
      </c>
      <c r="U32" s="217" t="s">
        <v>239</v>
      </c>
      <c r="W32" s="222"/>
      <c r="Y32" s="217" t="s">
        <v>35</v>
      </c>
      <c r="Z32" s="217" t="s">
        <v>236</v>
      </c>
      <c r="AA32" s="217" t="s">
        <v>237</v>
      </c>
      <c r="AB32" s="217" t="s">
        <v>238</v>
      </c>
      <c r="AC32" s="217" t="s">
        <v>239</v>
      </c>
      <c r="AE32" s="222"/>
    </row>
    <row r="33" spans="1:31" x14ac:dyDescent="0.2">
      <c r="A33" s="111" cm="1">
        <f t="array" aca="1" ref="A33:A284" ca="1">INDIRECT("Données!" &amp; ADDRESS(2, COLUMN(INDIRECT(C25 &amp; "1")) + 0) &amp; ":" &amp; ADDRESS(C26, COLUMN(INDIRECT(C25 &amp; "1")) + 0))</f>
        <v>45547</v>
      </c>
      <c r="B33" s="220" cm="1">
        <f t="array" aca="1" ref="B33:B284" ca="1">INDIRECT("Données!" &amp; ADDRESS(2, COLUMN(INDIRECT(C25 &amp; "1")) + C27) &amp; ":" &amp; ADDRESS(C26, COLUMN(INDIRECT(C25 &amp; "1")) + C27))</f>
        <v>1000</v>
      </c>
      <c r="C33" s="220" cm="1">
        <f t="array" aca="1" ref="C33:C284" ca="1">INDIRECT("Données!" &amp; ADDRESS(2, COLUMN(INDIRECT(C25 &amp; "1")) + C28) &amp; ":" &amp; ADDRESS(C26, COLUMN(INDIRECT(C25 &amp; "1")) + C28))</f>
        <v>1000</v>
      </c>
      <c r="D33" s="222" t="str" cm="1">
        <f t="array" aca="1" ref="D33:D284" ca="1">INDIRECT("Données!" &amp; ADDRESS(2, COLUMN(INDIRECT(C25 &amp; "1")) + C29) &amp; ":" &amp; ADDRESS(C26, COLUMN(INDIRECT(C25 &amp; "1")) + C29))</f>
        <v/>
      </c>
      <c r="E33" s="222" t="str" cm="1">
        <f t="array" aca="1" ref="E33:E284" ca="1">INDIRECT("Données!" &amp; ADDRESS(2, COLUMN(INDIRECT(C25 &amp; "1")) + C30) &amp; ":" &amp; ADDRESS(C26, COLUMN(INDIRECT(C25 &amp; "1")) + C30))</f>
        <v/>
      </c>
      <c r="G33" s="225"/>
      <c r="I33" s="111" cm="1">
        <f t="array" aca="1" ref="I33:I1706" ca="1">INDIRECT("Données!" &amp; ADDRESS(2, COLUMN(INDIRECT(K25 &amp; "1")) + 0) &amp; ":" &amp; ADDRESS(K26, COLUMN(INDIRECT(K25 &amp; "1")) + 0))</f>
        <v>43472</v>
      </c>
      <c r="J33" s="220" cm="1">
        <f t="array" aca="1" ref="J33:J1706" ca="1">INDIRECT("Données!" &amp; ADDRESS(2, COLUMN(INDIRECT(K25 &amp; "1")) + K27) &amp; ":" &amp; ADDRESS(K26, COLUMN(INDIRECT(K25 &amp; "1")) + K27))</f>
        <v>1000</v>
      </c>
      <c r="K33" s="220" cm="1">
        <f t="array" aca="1" ref="K33:K1706" ca="1">INDIRECT("Données!" &amp; ADDRESS(2, COLUMN(INDIRECT(K25 &amp; "1")) + K28) &amp; ":" &amp; ADDRESS(K26, COLUMN(INDIRECT(K25 &amp; "1")) + K28))</f>
        <v>1000</v>
      </c>
      <c r="L33" s="222" t="str" cm="1">
        <f t="array" aca="1" ref="L33:L1706" ca="1">INDIRECT("Données!" &amp; ADDRESS(2, COLUMN(INDIRECT(K25 &amp; "1")) + K29) &amp; ":" &amp; ADDRESS(K26, COLUMN(INDIRECT(K25 &amp; "1")) + K29))</f>
        <v/>
      </c>
      <c r="M33" s="222" t="str" cm="1">
        <f t="array" aca="1" ref="M33:M1706" ca="1">INDIRECT("Données!" &amp; ADDRESS(2, COLUMN(INDIRECT(K25 &amp; "1")) + K30) &amp; ":" &amp; ADDRESS(K26, COLUMN(INDIRECT(K25 &amp; "1")) + K30))</f>
        <v/>
      </c>
      <c r="O33" s="225"/>
      <c r="Q33" s="111" cm="1">
        <f t="array" aca="1" ref="Q33:Q1706" ca="1">INDIRECT("Données!" &amp; ADDRESS(2, COLUMN(INDIRECT(S25 &amp; "1")) + 0) &amp; ":" &amp; ADDRESS(S26, COLUMN(INDIRECT(S25 &amp; "1")) + 0))</f>
        <v>43472</v>
      </c>
      <c r="R33" s="220" cm="1">
        <f t="array" aca="1" ref="R33:R1706" ca="1">INDIRECT("Données!" &amp; ADDRESS(2, COLUMN(INDIRECT(S25 &amp; "1")) + S27) &amp; ":" &amp; ADDRESS(S26, COLUMN(INDIRECT(S25 &amp; "1")) + S27))</f>
        <v>1000</v>
      </c>
      <c r="S33" s="220" cm="1">
        <f t="array" aca="1" ref="S33:S1706" ca="1">INDIRECT("Données!" &amp; ADDRESS(2, COLUMN(INDIRECT(S25 &amp; "1")) + S28) &amp; ":" &amp; ADDRESS(S26, COLUMN(INDIRECT(S25 &amp; "1")) + S28))</f>
        <v>1000</v>
      </c>
      <c r="T33" s="222" t="str" cm="1">
        <f t="array" aca="1" ref="T33:T1706" ca="1">INDIRECT("Données!" &amp; ADDRESS(2, COLUMN(INDIRECT(S25 &amp; "1")) + S29) &amp; ":" &amp; ADDRESS(S26, COLUMN(INDIRECT(S25 &amp; "1")) + S29))</f>
        <v/>
      </c>
      <c r="U33" s="222" t="str" cm="1">
        <f t="array" aca="1" ref="U33:U1706" ca="1">INDIRECT("Données!" &amp; ADDRESS(2, COLUMN(INDIRECT(S25 &amp; "1")) + S30) &amp; ":" &amp; ADDRESS(S26, COLUMN(INDIRECT(S25 &amp; "1")) + S30))</f>
        <v/>
      </c>
      <c r="W33" s="225"/>
      <c r="Y33" s="111" cm="1">
        <f t="array" aca="1" ref="Y33:Y1456" ca="1">INDIRECT("Données!" &amp; ADDRESS(AD26, COLUMN(INDIRECT(AA25 &amp; "1")) + 0) &amp; ":" &amp; ADDRESS(AA26, COLUMN(INDIRECT(AA25 &amp; "1")) + 0))</f>
        <v>43836</v>
      </c>
      <c r="Z33" s="220" cm="1">
        <f t="array" aca="1" ref="Z33:Z1456" ca="1">INDIRECT("Données!" &amp; ADDRESS(AD26, COLUMN(INDIRECT(AA25 &amp; "1")) + AA27) &amp; ":" &amp; ADDRESS(AA26, COLUMN(INDIRECT(AA25 &amp; "1")) + AA27))</f>
        <v>999.75946499999998</v>
      </c>
      <c r="AA33" s="220" cm="1">
        <f t="array" aca="1" ref="AA33:AA1456" ca="1">INDIRECT("Données!" &amp; ADDRESS(AD26, COLUMN(INDIRECT(AA25 &amp; "1")) + AA28) &amp; ":" &amp; ADDRESS(AA26, COLUMN(INDIRECT(AA25 &amp; "1")) + AA28))</f>
        <v>1002.634499</v>
      </c>
      <c r="AB33" s="222" t="str" cm="1">
        <f t="array" aca="1" ref="AB33:AB1456" ca="1">INDIRECT("Données!" &amp; ADDRESS(AD26, COLUMN(INDIRECT(AA25 &amp; "1")) + AA29) &amp; ":" &amp; ADDRESS(AA26, COLUMN(INDIRECT(AA25 &amp; "1")) + AA29))</f>
        <v/>
      </c>
      <c r="AC33" s="222" cm="1">
        <f t="array" aca="1" ref="AC33:AC1456" ca="1">INDIRECT("Données!" &amp; ADDRESS(AD26, COLUMN(INDIRECT(AA25 &amp; "1")) + AA30) &amp; ":" &amp; ADDRESS(AA26, COLUMN(INDIRECT(AA25 &amp; "1")) + AA30))</f>
        <v>-2.875034000000028E-3</v>
      </c>
      <c r="AE33" s="225"/>
    </row>
    <row r="34" spans="1:31" x14ac:dyDescent="0.2">
      <c r="A34" s="111">
        <f ca="1"/>
        <v>45548</v>
      </c>
      <c r="B34" s="220">
        <f ca="1"/>
        <v>1002.428892522263</v>
      </c>
      <c r="C34" s="220">
        <f ca="1"/>
        <v>1002.4454485607941</v>
      </c>
      <c r="D34" s="227" t="str">
        <f ca="1"/>
        <v/>
      </c>
      <c r="E34" s="222">
        <f ca="1"/>
        <v>-1.6556038531120977E-5</v>
      </c>
      <c r="I34" s="111">
        <f ca="1"/>
        <v>43473</v>
      </c>
      <c r="J34" s="220">
        <f ca="1"/>
        <v>1001.008336</v>
      </c>
      <c r="K34" s="220">
        <f ca="1"/>
        <v>1001.009681</v>
      </c>
      <c r="L34" s="222" t="str">
        <f ca="1"/>
        <v/>
      </c>
      <c r="M34" s="222">
        <f ca="1"/>
        <v>-1.3450000000148066E-6</v>
      </c>
      <c r="Q34" s="111">
        <f ca="1"/>
        <v>43473</v>
      </c>
      <c r="R34" s="220">
        <f ca="1"/>
        <v>1001.008336</v>
      </c>
      <c r="S34" s="220">
        <f ca="1"/>
        <v>1001.009681</v>
      </c>
      <c r="T34" s="222" t="str">
        <f ca="1"/>
        <v/>
      </c>
      <c r="U34" s="222">
        <f ca="1"/>
        <v>-1.3450000000148066E-6</v>
      </c>
      <c r="Y34" s="111">
        <f ca="1"/>
        <v>43837</v>
      </c>
      <c r="Z34" s="220">
        <f ca="1"/>
        <v>999.62320499999998</v>
      </c>
      <c r="AA34" s="220">
        <f ca="1"/>
        <v>1002.982677</v>
      </c>
      <c r="AB34" s="222" t="str">
        <f ca="1"/>
        <v/>
      </c>
      <c r="AC34" s="222">
        <f ca="1"/>
        <v>-3.3594719999999823E-3</v>
      </c>
    </row>
    <row r="35" spans="1:31" x14ac:dyDescent="0.2">
      <c r="A35" s="111">
        <f ca="1"/>
        <v>45551</v>
      </c>
      <c r="B35" s="220">
        <f ca="1"/>
        <v>1006.1387520078951</v>
      </c>
      <c r="C35" s="220">
        <f ca="1"/>
        <v>1006.2717387201033</v>
      </c>
      <c r="D35" s="222" t="str">
        <f ca="1"/>
        <v/>
      </c>
      <c r="E35" s="222">
        <f ca="1"/>
        <v>-1.329867122082078E-4</v>
      </c>
      <c r="I35" s="111">
        <f ca="1"/>
        <v>43474</v>
      </c>
      <c r="J35" s="220">
        <f ca="1"/>
        <v>1003.719783</v>
      </c>
      <c r="K35" s="220">
        <f ca="1"/>
        <v>1003.688726</v>
      </c>
      <c r="L35" s="222">
        <f ca="1"/>
        <v>3.105700000003253E-5</v>
      </c>
      <c r="M35" s="222" t="str">
        <f ca="1"/>
        <v/>
      </c>
      <c r="Q35" s="111">
        <f ca="1"/>
        <v>43474</v>
      </c>
      <c r="R35" s="220">
        <f ca="1"/>
        <v>1003.719783</v>
      </c>
      <c r="S35" s="220">
        <f ca="1"/>
        <v>1003.688726</v>
      </c>
      <c r="T35" s="222">
        <f ca="1"/>
        <v>3.105700000003253E-5</v>
      </c>
      <c r="U35" s="222" t="str">
        <f ca="1"/>
        <v/>
      </c>
      <c r="Y35" s="111">
        <f ca="1"/>
        <v>43838</v>
      </c>
      <c r="Z35" s="220">
        <f ca="1"/>
        <v>999.305205</v>
      </c>
      <c r="AA35" s="220">
        <f ca="1"/>
        <v>1002.91733</v>
      </c>
      <c r="AB35" s="222" t="str">
        <f ca="1"/>
        <v/>
      </c>
      <c r="AC35" s="222">
        <f ca="1"/>
        <v>-3.6121249999999916E-3</v>
      </c>
    </row>
    <row r="36" spans="1:31" x14ac:dyDescent="0.2">
      <c r="A36" s="111">
        <f ca="1"/>
        <v>45552</v>
      </c>
      <c r="B36" s="220">
        <f ca="1"/>
        <v>1004.4390476556513</v>
      </c>
      <c r="C36" s="220">
        <f ca="1"/>
        <v>1004.5049963367385</v>
      </c>
      <c r="D36" s="222" t="str">
        <f ca="1"/>
        <v/>
      </c>
      <c r="E36" s="222">
        <f ca="1"/>
        <v>-6.5948681087206747E-5</v>
      </c>
      <c r="I36" s="111">
        <f ca="1"/>
        <v>43475</v>
      </c>
      <c r="J36" s="220">
        <f ca="1"/>
        <v>1006.770165</v>
      </c>
      <c r="K36" s="220">
        <f ca="1"/>
        <v>1006.7092280000001</v>
      </c>
      <c r="L36" s="222">
        <f ca="1"/>
        <v>6.0936999999967158E-5</v>
      </c>
      <c r="M36" s="222" t="str">
        <f ca="1"/>
        <v/>
      </c>
      <c r="Q36" s="111">
        <f ca="1"/>
        <v>43475</v>
      </c>
      <c r="R36" s="220">
        <f ca="1"/>
        <v>1006.770165</v>
      </c>
      <c r="S36" s="220">
        <f ca="1"/>
        <v>1006.7092280000001</v>
      </c>
      <c r="T36" s="222">
        <f ca="1"/>
        <v>6.0936999999967158E-5</v>
      </c>
      <c r="U36" s="222" t="str">
        <f ca="1"/>
        <v/>
      </c>
      <c r="Y36" s="111">
        <f ca="1"/>
        <v>43839</v>
      </c>
      <c r="Z36" s="220">
        <f ca="1"/>
        <v>1002.212055</v>
      </c>
      <c r="AA36" s="220">
        <f ca="1"/>
        <v>1006.677779</v>
      </c>
      <c r="AB36" s="222" t="str">
        <f ca="1"/>
        <v/>
      </c>
      <c r="AC36" s="222">
        <f ca="1"/>
        <v>-4.4657240000000233E-3</v>
      </c>
    </row>
    <row r="37" spans="1:31" x14ac:dyDescent="0.2">
      <c r="A37" s="111">
        <f ca="1"/>
        <v>45553</v>
      </c>
      <c r="B37" s="220">
        <f ca="1"/>
        <v>1002.0766914636539</v>
      </c>
      <c r="C37" s="220">
        <f ca="1"/>
        <v>1002.065462031823</v>
      </c>
      <c r="D37" s="222">
        <f ca="1"/>
        <v>1.1229431830884096E-5</v>
      </c>
      <c r="E37" s="222" t="str">
        <f ca="1"/>
        <v/>
      </c>
      <c r="I37" s="111">
        <f ca="1"/>
        <v>43476</v>
      </c>
      <c r="J37" s="220">
        <f ca="1"/>
        <v>1007.943853</v>
      </c>
      <c r="K37" s="220">
        <f ca="1"/>
        <v>1007.899604</v>
      </c>
      <c r="L37" s="222">
        <f ca="1"/>
        <v>4.4249000000036174E-5</v>
      </c>
      <c r="M37" s="222" t="str">
        <f ca="1"/>
        <v/>
      </c>
      <c r="Q37" s="111">
        <f ca="1"/>
        <v>43476</v>
      </c>
      <c r="R37" s="220">
        <f ca="1"/>
        <v>1007.943853</v>
      </c>
      <c r="S37" s="220">
        <f ca="1"/>
        <v>1007.899604</v>
      </c>
      <c r="T37" s="222">
        <f ca="1"/>
        <v>4.4249000000036174E-5</v>
      </c>
      <c r="U37" s="222" t="str">
        <f ca="1"/>
        <v/>
      </c>
      <c r="Y37" s="111">
        <f ca="1"/>
        <v>43840</v>
      </c>
      <c r="Z37" s="220">
        <f ca="1"/>
        <v>1002.377595</v>
      </c>
      <c r="AA37" s="220">
        <f ca="1"/>
        <v>1006.8362519999999</v>
      </c>
      <c r="AB37" s="222" t="str">
        <f ca="1"/>
        <v/>
      </c>
      <c r="AC37" s="222">
        <f ca="1"/>
        <v>-4.4586569999999024E-3</v>
      </c>
    </row>
    <row r="38" spans="1:31" x14ac:dyDescent="0.2">
      <c r="A38" s="111">
        <f ca="1"/>
        <v>45554</v>
      </c>
      <c r="B38" s="220">
        <f ca="1"/>
        <v>1007.7666455703394</v>
      </c>
      <c r="C38" s="220">
        <f ca="1"/>
        <v>1007.8012042695401</v>
      </c>
      <c r="D38" s="222" t="str">
        <f ca="1"/>
        <v/>
      </c>
      <c r="E38" s="222">
        <f ca="1"/>
        <v>-3.455869920071564E-5</v>
      </c>
      <c r="I38" s="111">
        <f ca="1"/>
        <v>43479</v>
      </c>
      <c r="J38" s="220">
        <f ca="1"/>
        <v>1006.792542</v>
      </c>
      <c r="K38" s="220">
        <f ca="1"/>
        <v>1006.762866</v>
      </c>
      <c r="L38" s="222">
        <f ca="1"/>
        <v>2.967599999999493E-5</v>
      </c>
      <c r="M38" s="222" t="str">
        <f ca="1"/>
        <v/>
      </c>
      <c r="Q38" s="111">
        <f ca="1"/>
        <v>43479</v>
      </c>
      <c r="R38" s="220">
        <f ca="1"/>
        <v>1006.792542</v>
      </c>
      <c r="S38" s="220">
        <f ca="1"/>
        <v>1006.762866</v>
      </c>
      <c r="T38" s="222">
        <f ca="1"/>
        <v>2.967599999999493E-5</v>
      </c>
      <c r="U38" s="222" t="str">
        <f ca="1"/>
        <v/>
      </c>
      <c r="Y38" s="111">
        <f ca="1"/>
        <v>43843</v>
      </c>
      <c r="Z38" s="220">
        <f ca="1"/>
        <v>1004.7800549999999</v>
      </c>
      <c r="AA38" s="220">
        <f ca="1"/>
        <v>1009.28368</v>
      </c>
      <c r="AB38" s="222" t="str">
        <f ca="1"/>
        <v/>
      </c>
      <c r="AC38" s="222">
        <f ca="1"/>
        <v>-4.5036250000000562E-3</v>
      </c>
    </row>
    <row r="39" spans="1:31" x14ac:dyDescent="0.2">
      <c r="A39" s="111">
        <f ca="1"/>
        <v>45555</v>
      </c>
      <c r="B39" s="220">
        <f ca="1"/>
        <v>1007.0335347652295</v>
      </c>
      <c r="C39" s="220">
        <f ca="1"/>
        <v>1007.1102621431438</v>
      </c>
      <c r="D39" s="222" t="str">
        <f ca="1"/>
        <v/>
      </c>
      <c r="E39" s="222">
        <f ca="1"/>
        <v>-7.6727377914266977E-5</v>
      </c>
      <c r="I39" s="111">
        <f ca="1"/>
        <v>43480</v>
      </c>
      <c r="J39" s="220">
        <f ca="1"/>
        <v>1009.0997589999999</v>
      </c>
      <c r="K39" s="220">
        <f ca="1"/>
        <v>1009.035513</v>
      </c>
      <c r="L39" s="222">
        <f ca="1"/>
        <v>6.4245999999911876E-5</v>
      </c>
      <c r="M39" s="222" t="str">
        <f ca="1"/>
        <v/>
      </c>
      <c r="Q39" s="111">
        <f ca="1"/>
        <v>43480</v>
      </c>
      <c r="R39" s="220">
        <f ca="1"/>
        <v>1009.0997589999999</v>
      </c>
      <c r="S39" s="220">
        <f ca="1"/>
        <v>1009.035513</v>
      </c>
      <c r="T39" s="222">
        <f ca="1"/>
        <v>6.4245999999911876E-5</v>
      </c>
      <c r="U39" s="222" t="str">
        <f ca="1"/>
        <v/>
      </c>
      <c r="Y39" s="111">
        <f ca="1"/>
        <v>43844</v>
      </c>
      <c r="Z39" s="220">
        <f ca="1"/>
        <v>1005.7733050000001</v>
      </c>
      <c r="AA39" s="220">
        <f ca="1"/>
        <v>1010.281833</v>
      </c>
      <c r="AB39" s="222" t="str">
        <f ca="1"/>
        <v/>
      </c>
      <c r="AC39" s="222">
        <f ca="1"/>
        <v>-4.5085279999999553E-3</v>
      </c>
    </row>
    <row r="40" spans="1:31" x14ac:dyDescent="0.2">
      <c r="A40" s="111">
        <f ca="1"/>
        <v>45558</v>
      </c>
      <c r="B40" s="220">
        <f ca="1"/>
        <v>1007.1887445277737</v>
      </c>
      <c r="C40" s="220">
        <f ca="1"/>
        <v>1007.2885046939222</v>
      </c>
      <c r="D40" s="222" t="str">
        <f ca="1"/>
        <v/>
      </c>
      <c r="E40" s="222">
        <f ca="1"/>
        <v>-9.9760166148485046E-5</v>
      </c>
      <c r="I40" s="111">
        <f ca="1"/>
        <v>43481</v>
      </c>
      <c r="J40" s="220">
        <f ca="1"/>
        <v>1010.012193</v>
      </c>
      <c r="K40" s="220">
        <f ca="1"/>
        <v>1009.901867</v>
      </c>
      <c r="L40" s="222">
        <f ca="1"/>
        <v>1.1032599999998638E-4</v>
      </c>
      <c r="M40" s="222" t="str">
        <f ca="1"/>
        <v/>
      </c>
      <c r="Q40" s="111">
        <f ca="1"/>
        <v>43481</v>
      </c>
      <c r="R40" s="220">
        <f ca="1"/>
        <v>1010.012193</v>
      </c>
      <c r="S40" s="220">
        <f ca="1"/>
        <v>1009.901867</v>
      </c>
      <c r="T40" s="222">
        <f ca="1"/>
        <v>1.1032599999998638E-4</v>
      </c>
      <c r="U40" s="222" t="str">
        <f ca="1"/>
        <v/>
      </c>
      <c r="Y40" s="111">
        <f ca="1"/>
        <v>43845</v>
      </c>
      <c r="Z40" s="220">
        <f ca="1"/>
        <v>1007.832055</v>
      </c>
      <c r="AA40" s="220">
        <f ca="1"/>
        <v>1012.351288</v>
      </c>
      <c r="AB40" s="222" t="str">
        <f ca="1"/>
        <v/>
      </c>
      <c r="AC40" s="222">
        <f ca="1"/>
        <v>-4.5192329999999854E-3</v>
      </c>
    </row>
    <row r="41" spans="1:31" x14ac:dyDescent="0.2">
      <c r="A41" s="111">
        <f ca="1"/>
        <v>45559</v>
      </c>
      <c r="B41" s="220">
        <f ca="1"/>
        <v>1006.2278942810212</v>
      </c>
      <c r="C41" s="220">
        <f ca="1"/>
        <v>1006.267941052408</v>
      </c>
      <c r="D41" s="222" t="str">
        <f ca="1"/>
        <v/>
      </c>
      <c r="E41" s="222">
        <f ca="1"/>
        <v>-4.0046771386755608E-5</v>
      </c>
      <c r="I41" s="111">
        <f ca="1"/>
        <v>43482</v>
      </c>
      <c r="J41" s="220">
        <f ca="1"/>
        <v>1013.452979</v>
      </c>
      <c r="K41" s="220">
        <f ca="1"/>
        <v>1013.290003</v>
      </c>
      <c r="L41" s="222">
        <f ca="1"/>
        <v>1.6297600000007151E-4</v>
      </c>
      <c r="M41" s="222" t="str">
        <f ca="1"/>
        <v/>
      </c>
      <c r="Q41" s="111">
        <f ca="1"/>
        <v>43482</v>
      </c>
      <c r="R41" s="220">
        <f ca="1"/>
        <v>1013.452979</v>
      </c>
      <c r="S41" s="220">
        <f ca="1"/>
        <v>1013.290003</v>
      </c>
      <c r="T41" s="222">
        <f ca="1"/>
        <v>1.6297600000007151E-4</v>
      </c>
      <c r="U41" s="222" t="str">
        <f ca="1"/>
        <v/>
      </c>
      <c r="Y41" s="111">
        <f ca="1"/>
        <v>43846</v>
      </c>
      <c r="Z41" s="220">
        <f ca="1"/>
        <v>1008.974055</v>
      </c>
      <c r="AA41" s="220">
        <f ca="1"/>
        <v>1013.530039</v>
      </c>
      <c r="AB41" s="222" t="str">
        <f ca="1"/>
        <v/>
      </c>
      <c r="AC41" s="222">
        <f ca="1"/>
        <v>-4.5559839999999669E-3</v>
      </c>
    </row>
    <row r="42" spans="1:31" x14ac:dyDescent="0.2">
      <c r="A42" s="111">
        <f ca="1"/>
        <v>45560</v>
      </c>
      <c r="B42" s="220">
        <f ca="1"/>
        <v>1003.7793260711941</v>
      </c>
      <c r="C42" s="220">
        <f ca="1"/>
        <v>1003.7468166441539</v>
      </c>
      <c r="D42" s="222">
        <f ca="1"/>
        <v>3.2509427040167791E-5</v>
      </c>
      <c r="E42" s="222" t="str">
        <f ca="1"/>
        <v/>
      </c>
      <c r="I42" s="111">
        <f ca="1"/>
        <v>43483</v>
      </c>
      <c r="J42" s="220">
        <f ca="1"/>
        <v>1016.132617</v>
      </c>
      <c r="K42" s="220">
        <f ca="1"/>
        <v>1015.86574</v>
      </c>
      <c r="L42" s="222">
        <f ca="1"/>
        <v>2.6687700000002223E-4</v>
      </c>
      <c r="M42" s="222" t="str">
        <f ca="1"/>
        <v/>
      </c>
      <c r="Q42" s="111">
        <f ca="1"/>
        <v>43483</v>
      </c>
      <c r="R42" s="220">
        <f ca="1"/>
        <v>1016.132617</v>
      </c>
      <c r="S42" s="220">
        <f ca="1"/>
        <v>1015.86574</v>
      </c>
      <c r="T42" s="222">
        <f ca="1"/>
        <v>2.6687700000002223E-4</v>
      </c>
      <c r="U42" s="222" t="str">
        <f ca="1"/>
        <v/>
      </c>
      <c r="Y42" s="111">
        <f ca="1"/>
        <v>43847</v>
      </c>
      <c r="Z42" s="220">
        <f ca="1"/>
        <v>1010.836055</v>
      </c>
      <c r="AA42" s="220">
        <f ca="1"/>
        <v>1015.412627</v>
      </c>
      <c r="AB42" s="222" t="str">
        <f ca="1"/>
        <v/>
      </c>
      <c r="AC42" s="222">
        <f ca="1"/>
        <v>-4.5765720000000556E-3</v>
      </c>
    </row>
    <row r="43" spans="1:31" x14ac:dyDescent="0.2">
      <c r="A43" s="111">
        <f ca="1"/>
        <v>45561</v>
      </c>
      <c r="B43" s="220">
        <f ca="1"/>
        <v>1007.5535105210942</v>
      </c>
      <c r="C43" s="220">
        <f ca="1"/>
        <v>1007.4506045503592</v>
      </c>
      <c r="D43" s="222">
        <f ca="1"/>
        <v>1.0290597073492336E-4</v>
      </c>
      <c r="E43" s="222" t="str">
        <f ca="1"/>
        <v/>
      </c>
      <c r="I43" s="111">
        <f ca="1"/>
        <v>43486</v>
      </c>
      <c r="J43" s="220">
        <f ca="1"/>
        <v>1016.574169</v>
      </c>
      <c r="K43" s="220">
        <f ca="1"/>
        <v>1016.347482</v>
      </c>
      <c r="L43" s="222">
        <f ca="1"/>
        <v>2.2668699999996988E-4</v>
      </c>
      <c r="M43" s="222" t="str">
        <f ca="1"/>
        <v/>
      </c>
      <c r="Q43" s="111">
        <f ca="1"/>
        <v>43486</v>
      </c>
      <c r="R43" s="220">
        <f ca="1"/>
        <v>1016.574169</v>
      </c>
      <c r="S43" s="220">
        <f ca="1"/>
        <v>1016.347482</v>
      </c>
      <c r="T43" s="222">
        <f ca="1"/>
        <v>2.2668699999996988E-4</v>
      </c>
      <c r="U43" s="222" t="str">
        <f ca="1"/>
        <v/>
      </c>
      <c r="Y43" s="111">
        <f ca="1"/>
        <v>43850</v>
      </c>
      <c r="Z43" s="220">
        <f ca="1"/>
        <v>1011.450115</v>
      </c>
      <c r="AA43" s="220">
        <f ca="1"/>
        <v>1016.032115</v>
      </c>
      <c r="AB43" s="222" t="str">
        <f ca="1"/>
        <v/>
      </c>
      <c r="AC43" s="222">
        <f ca="1"/>
        <v>-4.5819999999999941E-3</v>
      </c>
    </row>
    <row r="44" spans="1:31" x14ac:dyDescent="0.2">
      <c r="A44" s="111">
        <f ca="1"/>
        <v>45562</v>
      </c>
      <c r="B44" s="220">
        <f ca="1"/>
        <v>1012.0799016638205</v>
      </c>
      <c r="C44" s="220">
        <f ca="1"/>
        <v>1012.0905708792352</v>
      </c>
      <c r="D44" s="222" t="str">
        <f ca="1"/>
        <v/>
      </c>
      <c r="E44" s="222">
        <f ca="1"/>
        <v>-1.0669215414736754E-5</v>
      </c>
      <c r="I44" s="111">
        <f ca="1"/>
        <v>43487</v>
      </c>
      <c r="J44" s="220">
        <f ca="1"/>
        <v>1015.728388</v>
      </c>
      <c r="K44" s="220">
        <f ca="1"/>
        <v>1015.623907</v>
      </c>
      <c r="L44" s="222">
        <f ca="1"/>
        <v>1.0448099999996429E-4</v>
      </c>
      <c r="M44" s="222" t="str">
        <f ca="1"/>
        <v/>
      </c>
      <c r="Q44" s="111">
        <f ca="1"/>
        <v>43487</v>
      </c>
      <c r="R44" s="220">
        <f ca="1"/>
        <v>1015.728388</v>
      </c>
      <c r="S44" s="220">
        <f ca="1"/>
        <v>1015.623907</v>
      </c>
      <c r="T44" s="222">
        <f ca="1"/>
        <v>1.0448099999996429E-4</v>
      </c>
      <c r="U44" s="222" t="str">
        <f ca="1"/>
        <v/>
      </c>
      <c r="Y44" s="111">
        <f ca="1"/>
        <v>43851</v>
      </c>
      <c r="Z44" s="220">
        <f ca="1"/>
        <v>1011.888055</v>
      </c>
      <c r="AA44" s="220">
        <f ca="1"/>
        <v>1016.468709</v>
      </c>
      <c r="AB44" s="222" t="str">
        <f ca="1"/>
        <v/>
      </c>
      <c r="AC44" s="222">
        <f ca="1"/>
        <v>-4.5806539999999818E-3</v>
      </c>
    </row>
    <row r="45" spans="1:31" x14ac:dyDescent="0.2">
      <c r="A45" s="111">
        <f ca="1"/>
        <v>45565</v>
      </c>
      <c r="B45" s="220">
        <f ca="1"/>
        <v>1011.666739574023</v>
      </c>
      <c r="C45" s="220">
        <f ca="1"/>
        <v>1011.7340103857539</v>
      </c>
      <c r="D45" s="222" t="str">
        <f ca="1"/>
        <v/>
      </c>
      <c r="E45" s="222">
        <f ca="1"/>
        <v>-6.7270811730850259E-5</v>
      </c>
      <c r="I45" s="111">
        <f ca="1"/>
        <v>43488</v>
      </c>
      <c r="J45" s="220">
        <f ca="1"/>
        <v>1015.985007</v>
      </c>
      <c r="K45" s="220">
        <f ca="1"/>
        <v>1015.850922</v>
      </c>
      <c r="L45" s="222">
        <f ca="1"/>
        <v>1.3408500000002731E-4</v>
      </c>
      <c r="M45" s="222" t="str">
        <f ca="1"/>
        <v/>
      </c>
      <c r="Q45" s="111">
        <f ca="1"/>
        <v>43488</v>
      </c>
      <c r="R45" s="220">
        <f ca="1"/>
        <v>1015.985007</v>
      </c>
      <c r="S45" s="220">
        <f ca="1"/>
        <v>1015.850922</v>
      </c>
      <c r="T45" s="222">
        <f ca="1"/>
        <v>1.3408500000002731E-4</v>
      </c>
      <c r="U45" s="222" t="str">
        <f ca="1"/>
        <v/>
      </c>
      <c r="Y45" s="111">
        <f ca="1"/>
        <v>43852</v>
      </c>
      <c r="Z45" s="220">
        <f ca="1"/>
        <v>1015.503055</v>
      </c>
      <c r="AA45" s="220">
        <f ca="1"/>
        <v>1020.1298829999999</v>
      </c>
      <c r="AB45" s="222" t="str">
        <f ca="1"/>
        <v/>
      </c>
      <c r="AC45" s="222">
        <f ca="1"/>
        <v>-4.6268279999999318E-3</v>
      </c>
    </row>
    <row r="46" spans="1:31" x14ac:dyDescent="0.2">
      <c r="A46" s="111">
        <f ca="1"/>
        <v>45566</v>
      </c>
      <c r="B46" s="220">
        <f ca="1"/>
        <v>1010.884697412469</v>
      </c>
      <c r="C46" s="220">
        <f ca="1"/>
        <v>1011.0919871919322</v>
      </c>
      <c r="D46" s="222" t="str">
        <f ca="1"/>
        <v/>
      </c>
      <c r="E46" s="222">
        <f ca="1"/>
        <v>-2.0728977946316717E-4</v>
      </c>
      <c r="I46" s="111">
        <f ca="1"/>
        <v>43489</v>
      </c>
      <c r="J46" s="220">
        <f ca="1"/>
        <v>1019.2904109999999</v>
      </c>
      <c r="K46" s="220">
        <f ca="1"/>
        <v>1019.131394</v>
      </c>
      <c r="L46" s="222">
        <f ca="1"/>
        <v>1.5901699999994889E-4</v>
      </c>
      <c r="M46" s="222" t="str">
        <f ca="1"/>
        <v/>
      </c>
      <c r="Q46" s="111">
        <f ca="1"/>
        <v>43489</v>
      </c>
      <c r="R46" s="220">
        <f ca="1"/>
        <v>1019.2904109999999</v>
      </c>
      <c r="S46" s="220">
        <f ca="1"/>
        <v>1019.131394</v>
      </c>
      <c r="T46" s="222">
        <f ca="1"/>
        <v>1.5901699999994889E-4</v>
      </c>
      <c r="U46" s="222" t="str">
        <f ca="1"/>
        <v/>
      </c>
      <c r="Y46" s="111">
        <f ca="1"/>
        <v>43853</v>
      </c>
      <c r="Z46" s="220">
        <f ca="1"/>
        <v>1017.5350550000001</v>
      </c>
      <c r="AA46" s="220">
        <f ca="1"/>
        <v>1022.165702</v>
      </c>
      <c r="AB46" s="222" t="str">
        <f ca="1"/>
        <v/>
      </c>
      <c r="AC46" s="222">
        <f ca="1"/>
        <v>-4.6306469999999539E-3</v>
      </c>
    </row>
    <row r="47" spans="1:31" x14ac:dyDescent="0.2">
      <c r="A47" s="111">
        <f ca="1"/>
        <v>45567</v>
      </c>
      <c r="B47" s="220">
        <f ca="1"/>
        <v>1007.9421584857818</v>
      </c>
      <c r="C47" s="220">
        <f ca="1"/>
        <v>1007.9689472917441</v>
      </c>
      <c r="D47" s="222" t="str">
        <f ca="1"/>
        <v/>
      </c>
      <c r="E47" s="222">
        <f ca="1"/>
        <v>-2.6788805962382867E-5</v>
      </c>
      <c r="I47" s="111">
        <f ca="1"/>
        <v>43490</v>
      </c>
      <c r="J47" s="220">
        <f ca="1"/>
        <v>1018.98562</v>
      </c>
      <c r="K47" s="220">
        <f ca="1"/>
        <v>1018.776103</v>
      </c>
      <c r="L47" s="222">
        <f ca="1"/>
        <v>2.0951700000000528E-4</v>
      </c>
      <c r="M47" s="222" t="str">
        <f ca="1"/>
        <v/>
      </c>
      <c r="Q47" s="111">
        <f ca="1"/>
        <v>43490</v>
      </c>
      <c r="R47" s="220">
        <f ca="1"/>
        <v>1018.98562</v>
      </c>
      <c r="S47" s="220">
        <f ca="1"/>
        <v>1018.776103</v>
      </c>
      <c r="T47" s="222">
        <f ca="1"/>
        <v>2.0951700000000528E-4</v>
      </c>
      <c r="U47" s="222" t="str">
        <f ca="1"/>
        <v/>
      </c>
      <c r="Y47" s="111">
        <f ca="1"/>
        <v>43854</v>
      </c>
      <c r="Z47" s="220">
        <f ca="1"/>
        <v>1017.692055</v>
      </c>
      <c r="AA47" s="220">
        <f ca="1"/>
        <v>1022.293156</v>
      </c>
      <c r="AB47" s="222" t="str">
        <f ca="1"/>
        <v/>
      </c>
      <c r="AC47" s="222">
        <f ca="1"/>
        <v>-4.6011009999999712E-3</v>
      </c>
    </row>
    <row r="48" spans="1:31" x14ac:dyDescent="0.2">
      <c r="A48" s="111">
        <f ca="1"/>
        <v>45568</v>
      </c>
      <c r="B48" s="220">
        <f ca="1"/>
        <v>1004.795994165038</v>
      </c>
      <c r="C48" s="220">
        <f ca="1"/>
        <v>1004.5354522681838</v>
      </c>
      <c r="D48" s="222">
        <f ca="1"/>
        <v>2.6054189685419262E-4</v>
      </c>
      <c r="E48" s="222" t="str">
        <f ca="1"/>
        <v/>
      </c>
      <c r="I48" s="111">
        <f ca="1"/>
        <v>43493</v>
      </c>
      <c r="J48" s="220">
        <f ca="1"/>
        <v>1017.1359189999999</v>
      </c>
      <c r="K48" s="220">
        <f ca="1"/>
        <v>1016.959983</v>
      </c>
      <c r="L48" s="222">
        <f ca="1"/>
        <v>1.7593599999997877E-4</v>
      </c>
      <c r="M48" s="222" t="str">
        <f ca="1"/>
        <v/>
      </c>
      <c r="Q48" s="111">
        <f ca="1"/>
        <v>43493</v>
      </c>
      <c r="R48" s="220">
        <f ca="1"/>
        <v>1017.1359189999999</v>
      </c>
      <c r="S48" s="220">
        <f ca="1"/>
        <v>1016.959983</v>
      </c>
      <c r="T48" s="222">
        <f ca="1"/>
        <v>1.7593599999997877E-4</v>
      </c>
      <c r="U48" s="222" t="str">
        <f ca="1"/>
        <v/>
      </c>
      <c r="Y48" s="111">
        <f ca="1"/>
        <v>43857</v>
      </c>
      <c r="Z48" s="220">
        <f ca="1"/>
        <v>1013.664555</v>
      </c>
      <c r="AA48" s="220">
        <f ca="1"/>
        <v>1018.129728</v>
      </c>
      <c r="AB48" s="222" t="str">
        <f ca="1"/>
        <v/>
      </c>
      <c r="AC48" s="222">
        <f ca="1"/>
        <v>-4.4651730000000497E-3</v>
      </c>
    </row>
    <row r="49" spans="1:29" x14ac:dyDescent="0.2">
      <c r="A49" s="111">
        <f ca="1"/>
        <v>45569</v>
      </c>
      <c r="B49" s="220">
        <f ca="1"/>
        <v>1005.9870608959108</v>
      </c>
      <c r="C49" s="220">
        <f ca="1"/>
        <v>1004.0939651776763</v>
      </c>
      <c r="D49" s="222">
        <f ca="1"/>
        <v>1.8930957182344628E-3</v>
      </c>
      <c r="E49" s="222" t="str">
        <f ca="1"/>
        <v/>
      </c>
      <c r="I49" s="111">
        <f ca="1"/>
        <v>43494</v>
      </c>
      <c r="J49" s="220">
        <f ca="1"/>
        <v>1020.021388</v>
      </c>
      <c r="K49" s="220">
        <f ca="1"/>
        <v>1019.8095530000001</v>
      </c>
      <c r="L49" s="222">
        <f ca="1"/>
        <v>2.1183499999995092E-4</v>
      </c>
      <c r="M49" s="222" t="str">
        <f ca="1"/>
        <v/>
      </c>
      <c r="Q49" s="111">
        <f ca="1"/>
        <v>43494</v>
      </c>
      <c r="R49" s="220">
        <f ca="1"/>
        <v>1020.021388</v>
      </c>
      <c r="S49" s="220">
        <f ca="1"/>
        <v>1019.8095530000001</v>
      </c>
      <c r="T49" s="222">
        <f ca="1"/>
        <v>2.1183499999995092E-4</v>
      </c>
      <c r="U49" s="222" t="str">
        <f ca="1"/>
        <v/>
      </c>
      <c r="Y49" s="111">
        <f ca="1"/>
        <v>43858</v>
      </c>
      <c r="Z49" s="220">
        <f ca="1"/>
        <v>1012.628055</v>
      </c>
      <c r="AA49" s="220">
        <f ca="1"/>
        <v>1017.202615</v>
      </c>
      <c r="AB49" s="222" t="str">
        <f ca="1"/>
        <v/>
      </c>
      <c r="AC49" s="222">
        <f ca="1"/>
        <v>-4.5745600000000192E-3</v>
      </c>
    </row>
    <row r="50" spans="1:29" x14ac:dyDescent="0.2">
      <c r="A50" s="111">
        <f ca="1"/>
        <v>45572</v>
      </c>
      <c r="B50" s="220">
        <f ca="1"/>
        <v>1003.3590672937692</v>
      </c>
      <c r="C50" s="220">
        <f ca="1"/>
        <v>1001.6635123915179</v>
      </c>
      <c r="D50" s="222">
        <f ca="1"/>
        <v>1.6955549022512741E-3</v>
      </c>
      <c r="E50" s="222" t="str">
        <f ca="1"/>
        <v/>
      </c>
      <c r="I50" s="111">
        <f ca="1"/>
        <v>43495</v>
      </c>
      <c r="J50" s="220">
        <f ca="1"/>
        <v>1021.5531130000001</v>
      </c>
      <c r="K50" s="220">
        <f ca="1"/>
        <v>1021.299519</v>
      </c>
      <c r="L50" s="222">
        <f ca="1"/>
        <v>2.5359400000002098E-4</v>
      </c>
      <c r="M50" s="222" t="str">
        <f ca="1"/>
        <v/>
      </c>
      <c r="Q50" s="111">
        <f ca="1"/>
        <v>43495</v>
      </c>
      <c r="R50" s="220">
        <f ca="1"/>
        <v>1021.5531130000001</v>
      </c>
      <c r="S50" s="220">
        <f ca="1"/>
        <v>1021.299519</v>
      </c>
      <c r="T50" s="222">
        <f ca="1"/>
        <v>2.5359400000002098E-4</v>
      </c>
      <c r="U50" s="222" t="str">
        <f ca="1"/>
        <v/>
      </c>
      <c r="Y50" s="111">
        <f ca="1"/>
        <v>43859</v>
      </c>
      <c r="Z50" s="220">
        <f ca="1"/>
        <v>1016.526055</v>
      </c>
      <c r="AA50" s="220">
        <f ca="1"/>
        <v>1021.130014</v>
      </c>
      <c r="AB50" s="222" t="str">
        <f ca="1"/>
        <v/>
      </c>
      <c r="AC50" s="222">
        <f ca="1"/>
        <v>-4.603958999999918E-3</v>
      </c>
    </row>
    <row r="51" spans="1:29" x14ac:dyDescent="0.2">
      <c r="A51" s="111">
        <f ca="1"/>
        <v>45573</v>
      </c>
      <c r="B51" s="220">
        <f ca="1"/>
        <v>1006.0083337679617</v>
      </c>
      <c r="C51" s="220">
        <f ca="1"/>
        <v>1003.4829801976115</v>
      </c>
      <c r="D51" s="222">
        <f ca="1"/>
        <v>2.525353570350262E-3</v>
      </c>
      <c r="E51" s="222" t="str">
        <f ca="1"/>
        <v/>
      </c>
      <c r="I51" s="111">
        <f ca="1"/>
        <v>43496</v>
      </c>
      <c r="J51" s="220">
        <f ca="1"/>
        <v>1027.796173</v>
      </c>
      <c r="K51" s="220">
        <f ca="1"/>
        <v>1027.579475</v>
      </c>
      <c r="L51" s="222">
        <f ca="1"/>
        <v>2.1669799999995122E-4</v>
      </c>
      <c r="M51" s="222" t="str">
        <f ca="1"/>
        <v/>
      </c>
      <c r="Q51" s="111">
        <f ca="1"/>
        <v>43496</v>
      </c>
      <c r="R51" s="220">
        <f ca="1"/>
        <v>1027.796173</v>
      </c>
      <c r="S51" s="220">
        <f ca="1"/>
        <v>1027.579475</v>
      </c>
      <c r="T51" s="222">
        <f ca="1"/>
        <v>2.1669799999995122E-4</v>
      </c>
      <c r="U51" s="222" t="str">
        <f ca="1"/>
        <v/>
      </c>
      <c r="Y51" s="111">
        <f ca="1"/>
        <v>43860</v>
      </c>
      <c r="Z51" s="220">
        <f ca="1"/>
        <v>1015.968055</v>
      </c>
      <c r="AA51" s="220">
        <f ca="1"/>
        <v>1020.545213</v>
      </c>
      <c r="AB51" s="222" t="str">
        <f ca="1"/>
        <v/>
      </c>
      <c r="AC51" s="222">
        <f ca="1"/>
        <v>-4.5771579999999406E-3</v>
      </c>
    </row>
    <row r="52" spans="1:29" x14ac:dyDescent="0.2">
      <c r="A52" s="111">
        <f ca="1"/>
        <v>45574</v>
      </c>
      <c r="B52" s="220">
        <f ca="1"/>
        <v>1009.9373654101508</v>
      </c>
      <c r="C52" s="220">
        <f ca="1"/>
        <v>1006.1885870414735</v>
      </c>
      <c r="D52" s="222">
        <f ca="1"/>
        <v>3.7487783686773355E-3</v>
      </c>
      <c r="E52" s="222" t="str">
        <f ca="1"/>
        <v/>
      </c>
      <c r="I52" s="111">
        <f ca="1"/>
        <v>43497</v>
      </c>
      <c r="J52" s="220">
        <f ca="1"/>
        <v>1024.47055</v>
      </c>
      <c r="K52" s="220">
        <f ca="1"/>
        <v>1024.2908769999999</v>
      </c>
      <c r="L52" s="222">
        <f ca="1"/>
        <v>1.7967300000009344E-4</v>
      </c>
      <c r="M52" s="222" t="str">
        <f ca="1"/>
        <v/>
      </c>
      <c r="Q52" s="111">
        <f ca="1"/>
        <v>43497</v>
      </c>
      <c r="R52" s="220">
        <f ca="1"/>
        <v>1024.47055</v>
      </c>
      <c r="S52" s="220">
        <f ca="1"/>
        <v>1024.2908769999999</v>
      </c>
      <c r="T52" s="222">
        <f ca="1"/>
        <v>1.7967300000009344E-4</v>
      </c>
      <c r="U52" s="222" t="str">
        <f ca="1"/>
        <v/>
      </c>
      <c r="Y52" s="111">
        <f ca="1"/>
        <v>43861</v>
      </c>
      <c r="Z52" s="220">
        <f ca="1"/>
        <v>1012.861275</v>
      </c>
      <c r="AA52" s="220">
        <f ca="1"/>
        <v>1017.305257</v>
      </c>
      <c r="AB52" s="222" t="str">
        <f ca="1"/>
        <v/>
      </c>
      <c r="AC52" s="222">
        <f ca="1"/>
        <v>-4.4439820000000052E-3</v>
      </c>
    </row>
    <row r="53" spans="1:29" x14ac:dyDescent="0.2">
      <c r="A53" s="111">
        <f ca="1"/>
        <v>45575</v>
      </c>
      <c r="B53" s="220">
        <f ca="1"/>
        <v>1011.6090174516894</v>
      </c>
      <c r="C53" s="220">
        <f ca="1"/>
        <v>1008.0545091058382</v>
      </c>
      <c r="D53" s="222">
        <f ca="1"/>
        <v>3.554508345851218E-3</v>
      </c>
      <c r="E53" s="222" t="str">
        <f ca="1"/>
        <v/>
      </c>
      <c r="I53" s="111">
        <f ca="1"/>
        <v>43500</v>
      </c>
      <c r="J53" s="220">
        <f ca="1"/>
        <v>1027.177561</v>
      </c>
      <c r="K53" s="220">
        <f ca="1"/>
        <v>1026.9241099999999</v>
      </c>
      <c r="L53" s="222">
        <f ca="1"/>
        <v>2.5345100000004095E-4</v>
      </c>
      <c r="M53" s="222" t="str">
        <f ca="1"/>
        <v/>
      </c>
      <c r="Q53" s="111">
        <f ca="1"/>
        <v>43500</v>
      </c>
      <c r="R53" s="220">
        <f ca="1"/>
        <v>1027.177561</v>
      </c>
      <c r="S53" s="220">
        <f ca="1"/>
        <v>1026.9241099999999</v>
      </c>
      <c r="T53" s="222">
        <f ca="1"/>
        <v>2.5345100000004095E-4</v>
      </c>
      <c r="U53" s="222" t="str">
        <f ca="1"/>
        <v/>
      </c>
      <c r="Y53" s="111">
        <f ca="1"/>
        <v>43864</v>
      </c>
      <c r="Z53" s="220">
        <f ca="1"/>
        <v>1016.9462150000001</v>
      </c>
      <c r="AA53" s="220">
        <f ca="1"/>
        <v>1021.507058</v>
      </c>
      <c r="AB53" s="222" t="str">
        <f ca="1"/>
        <v/>
      </c>
      <c r="AC53" s="222">
        <f ca="1"/>
        <v>-4.5608429999999768E-3</v>
      </c>
    </row>
    <row r="54" spans="1:29" x14ac:dyDescent="0.2">
      <c r="A54" s="111">
        <f ca="1"/>
        <v>45576</v>
      </c>
      <c r="B54" s="220">
        <f ca="1"/>
        <v>1015.8915894745087</v>
      </c>
      <c r="C54" s="220">
        <f ca="1"/>
        <v>1011.7353730546907</v>
      </c>
      <c r="D54" s="222">
        <f ca="1"/>
        <v>4.156216419817952E-3</v>
      </c>
      <c r="E54" s="222" t="str">
        <f ca="1"/>
        <v/>
      </c>
      <c r="I54" s="111">
        <f ca="1"/>
        <v>43501</v>
      </c>
      <c r="J54" s="220">
        <f ca="1"/>
        <v>1031.190726</v>
      </c>
      <c r="K54" s="220">
        <f ca="1"/>
        <v>1030.8492000000001</v>
      </c>
      <c r="L54" s="222">
        <f ca="1"/>
        <v>3.415259999999307E-4</v>
      </c>
      <c r="M54" s="222" t="str">
        <f ca="1"/>
        <v/>
      </c>
      <c r="Q54" s="111">
        <f ca="1"/>
        <v>43501</v>
      </c>
      <c r="R54" s="220">
        <f ca="1"/>
        <v>1031.190726</v>
      </c>
      <c r="S54" s="220">
        <f ca="1"/>
        <v>1030.8492000000001</v>
      </c>
      <c r="T54" s="222">
        <f ca="1"/>
        <v>3.415259999999307E-4</v>
      </c>
      <c r="U54" s="222" t="str">
        <f ca="1"/>
        <v/>
      </c>
      <c r="Y54" s="111">
        <f ca="1"/>
        <v>43865</v>
      </c>
      <c r="Z54" s="220">
        <f ca="1"/>
        <v>1020.328495</v>
      </c>
      <c r="AA54" s="220">
        <f ca="1"/>
        <v>1025.0875880000001</v>
      </c>
      <c r="AB54" s="222" t="str">
        <f ca="1"/>
        <v/>
      </c>
      <c r="AC54" s="222">
        <f ca="1"/>
        <v>-4.7590930000001204E-3</v>
      </c>
    </row>
    <row r="55" spans="1:29" x14ac:dyDescent="0.2">
      <c r="A55" s="111">
        <f ca="1"/>
        <v>45580</v>
      </c>
      <c r="B55" s="220">
        <f ca="1"/>
        <v>1016.4418523491177</v>
      </c>
      <c r="C55" s="220">
        <f ca="1"/>
        <v>1012.5606555704489</v>
      </c>
      <c r="D55" s="222">
        <f ca="1"/>
        <v>3.8811967786687093E-3</v>
      </c>
      <c r="E55" s="222" t="str">
        <f ca="1"/>
        <v/>
      </c>
      <c r="I55" s="111">
        <f ca="1"/>
        <v>43502</v>
      </c>
      <c r="J55" s="220">
        <f ca="1"/>
        <v>1032.0342290000001</v>
      </c>
      <c r="K55" s="220">
        <f ca="1"/>
        <v>1031.718396</v>
      </c>
      <c r="L55" s="222">
        <f ca="1"/>
        <v>3.1583300000011152E-4</v>
      </c>
      <c r="M55" s="222" t="str">
        <f ca="1"/>
        <v/>
      </c>
      <c r="Q55" s="111">
        <f ca="1"/>
        <v>43502</v>
      </c>
      <c r="R55" s="220">
        <f ca="1"/>
        <v>1032.0342290000001</v>
      </c>
      <c r="S55" s="220">
        <f ca="1"/>
        <v>1031.718396</v>
      </c>
      <c r="T55" s="222">
        <f ca="1"/>
        <v>3.1583300000011152E-4</v>
      </c>
      <c r="U55" s="222" t="str">
        <f ca="1"/>
        <v/>
      </c>
      <c r="Y55" s="111">
        <f ca="1"/>
        <v>43866</v>
      </c>
      <c r="Z55" s="220">
        <f ca="1"/>
        <v>1022.004855</v>
      </c>
      <c r="AA55" s="220">
        <f ca="1"/>
        <v>1026.8336549999999</v>
      </c>
      <c r="AB55" s="222" t="str">
        <f ca="1"/>
        <v/>
      </c>
      <c r="AC55" s="222">
        <f ca="1"/>
        <v>-4.8287999999998875E-3</v>
      </c>
    </row>
    <row r="56" spans="1:29" x14ac:dyDescent="0.2">
      <c r="A56" s="111">
        <f ca="1"/>
        <v>45581</v>
      </c>
      <c r="B56" s="220">
        <f ca="1"/>
        <v>1019.1990037907142</v>
      </c>
      <c r="C56" s="220">
        <f ca="1"/>
        <v>1015.5554169128358</v>
      </c>
      <c r="D56" s="222">
        <f ca="1"/>
        <v>3.6435868778784196E-3</v>
      </c>
      <c r="E56" s="222" t="str">
        <f ca="1"/>
        <v/>
      </c>
      <c r="I56" s="111">
        <f ca="1"/>
        <v>43503</v>
      </c>
      <c r="J56" s="220">
        <f ca="1"/>
        <v>1032.954935</v>
      </c>
      <c r="K56" s="220">
        <f ca="1"/>
        <v>1032.721012</v>
      </c>
      <c r="L56" s="222">
        <f ca="1"/>
        <v>2.3392300000000431E-4</v>
      </c>
      <c r="M56" s="222" t="str">
        <f ca="1"/>
        <v/>
      </c>
      <c r="Q56" s="111">
        <f ca="1"/>
        <v>43503</v>
      </c>
      <c r="R56" s="220">
        <f ca="1"/>
        <v>1032.954935</v>
      </c>
      <c r="S56" s="220">
        <f ca="1"/>
        <v>1032.721012</v>
      </c>
      <c r="T56" s="222">
        <f ca="1"/>
        <v>2.3392300000000431E-4</v>
      </c>
      <c r="U56" s="222" t="str">
        <f ca="1"/>
        <v/>
      </c>
      <c r="Y56" s="111">
        <f ca="1"/>
        <v>43867</v>
      </c>
      <c r="Z56" s="220">
        <f ca="1"/>
        <v>1024.7918549999999</v>
      </c>
      <c r="AA56" s="220">
        <f ca="1"/>
        <v>1029.642828</v>
      </c>
      <c r="AB56" s="222" t="str">
        <f ca="1"/>
        <v/>
      </c>
      <c r="AC56" s="222">
        <f ca="1"/>
        <v>-4.8509730000000674E-3</v>
      </c>
    </row>
    <row r="57" spans="1:29" x14ac:dyDescent="0.2">
      <c r="A57" s="111">
        <f ca="1"/>
        <v>45582</v>
      </c>
      <c r="B57" s="220">
        <f ca="1"/>
        <v>1019.7494698296907</v>
      </c>
      <c r="C57" s="220">
        <f ca="1"/>
        <v>1015.3533681587774</v>
      </c>
      <c r="D57" s="222">
        <f ca="1"/>
        <v>4.3961016709133677E-3</v>
      </c>
      <c r="E57" s="222" t="str">
        <f ca="1"/>
        <v/>
      </c>
      <c r="I57" s="111">
        <f ca="1"/>
        <v>43504</v>
      </c>
      <c r="J57" s="220">
        <f ca="1"/>
        <v>1029.6387420000001</v>
      </c>
      <c r="K57" s="220">
        <f ca="1"/>
        <v>1029.4387380000001</v>
      </c>
      <c r="L57" s="222">
        <f ca="1"/>
        <v>2.0000400000003536E-4</v>
      </c>
      <c r="M57" s="222" t="str">
        <f ca="1"/>
        <v/>
      </c>
      <c r="Q57" s="111">
        <f ca="1"/>
        <v>43504</v>
      </c>
      <c r="R57" s="220">
        <f ca="1"/>
        <v>1029.6387420000001</v>
      </c>
      <c r="S57" s="220">
        <f ca="1"/>
        <v>1029.4387380000001</v>
      </c>
      <c r="T57" s="222">
        <f ca="1"/>
        <v>2.0000400000003536E-4</v>
      </c>
      <c r="U57" s="222" t="str">
        <f ca="1"/>
        <v/>
      </c>
      <c r="Y57" s="111">
        <f ca="1"/>
        <v>43868</v>
      </c>
      <c r="Z57" s="220">
        <f ca="1"/>
        <v>1024.376855</v>
      </c>
      <c r="AA57" s="220">
        <f ca="1"/>
        <v>1029.1997060000001</v>
      </c>
      <c r="AB57" s="222" t="str">
        <f ca="1"/>
        <v/>
      </c>
      <c r="AC57" s="222">
        <f ca="1"/>
        <v>-4.8228510000001279E-3</v>
      </c>
    </row>
    <row r="58" spans="1:29" x14ac:dyDescent="0.2">
      <c r="A58" s="111">
        <f ca="1"/>
        <v>45583</v>
      </c>
      <c r="B58" s="220">
        <f ca="1"/>
        <v>1022.8796935616214</v>
      </c>
      <c r="C58" s="220">
        <f ca="1"/>
        <v>1018.1837101399807</v>
      </c>
      <c r="D58" s="222">
        <f ca="1"/>
        <v>4.6959834216406763E-3</v>
      </c>
      <c r="E58" s="222" t="str">
        <f ca="1"/>
        <v/>
      </c>
      <c r="I58" s="111">
        <f ca="1"/>
        <v>43507</v>
      </c>
      <c r="J58" s="220">
        <f ca="1"/>
        <v>1030.12381</v>
      </c>
      <c r="K58" s="220">
        <f ca="1"/>
        <v>1029.945759</v>
      </c>
      <c r="L58" s="222">
        <f ca="1"/>
        <v>1.7805100000009588E-4</v>
      </c>
      <c r="M58" s="222" t="str">
        <f ca="1"/>
        <v/>
      </c>
      <c r="Q58" s="111">
        <f ca="1"/>
        <v>43507</v>
      </c>
      <c r="R58" s="220">
        <f ca="1"/>
        <v>1030.12381</v>
      </c>
      <c r="S58" s="220">
        <f ca="1"/>
        <v>1029.945759</v>
      </c>
      <c r="T58" s="222">
        <f ca="1"/>
        <v>1.7805100000009588E-4</v>
      </c>
      <c r="U58" s="222" t="str">
        <f ca="1"/>
        <v/>
      </c>
      <c r="Y58" s="111">
        <f ca="1"/>
        <v>43871</v>
      </c>
      <c r="Z58" s="220">
        <f ca="1"/>
        <v>1028.2188149999999</v>
      </c>
      <c r="AA58" s="220">
        <f ca="1"/>
        <v>1033.094957</v>
      </c>
      <c r="AB58" s="222" t="str">
        <f ca="1"/>
        <v/>
      </c>
      <c r="AC58" s="222">
        <f ca="1"/>
        <v>-4.8761420000000728E-3</v>
      </c>
    </row>
    <row r="59" spans="1:29" x14ac:dyDescent="0.2">
      <c r="A59" s="111">
        <f ca="1"/>
        <v>45586</v>
      </c>
      <c r="B59" s="220">
        <f ca="1"/>
        <v>1018.1017130433431</v>
      </c>
      <c r="C59" s="220">
        <f ca="1"/>
        <v>1012.5455587385526</v>
      </c>
      <c r="D59" s="222">
        <f ca="1"/>
        <v>5.5561543047905389E-3</v>
      </c>
      <c r="E59" s="222" t="str">
        <f ca="1"/>
        <v/>
      </c>
      <c r="I59" s="111">
        <f ca="1"/>
        <v>43508</v>
      </c>
      <c r="J59" s="220">
        <f ca="1"/>
        <v>1031.813494</v>
      </c>
      <c r="K59" s="220">
        <f ca="1"/>
        <v>1031.547405</v>
      </c>
      <c r="L59" s="222">
        <f ca="1"/>
        <v>2.6608899999996537E-4</v>
      </c>
      <c r="M59" s="222" t="str">
        <f ca="1"/>
        <v/>
      </c>
      <c r="Q59" s="111">
        <f ca="1"/>
        <v>43508</v>
      </c>
      <c r="R59" s="220">
        <f ca="1"/>
        <v>1031.813494</v>
      </c>
      <c r="S59" s="220">
        <f ca="1"/>
        <v>1031.547405</v>
      </c>
      <c r="T59" s="222">
        <f ca="1"/>
        <v>2.6608899999996537E-4</v>
      </c>
      <c r="U59" s="222" t="str">
        <f ca="1"/>
        <v/>
      </c>
      <c r="Y59" s="111">
        <f ca="1"/>
        <v>43872</v>
      </c>
      <c r="Z59" s="220">
        <f ca="1"/>
        <v>1026.9968550000001</v>
      </c>
      <c r="AA59" s="220">
        <f ca="1"/>
        <v>1031.8950460000001</v>
      </c>
      <c r="AB59" s="222" t="str">
        <f ca="1"/>
        <v/>
      </c>
      <c r="AC59" s="222">
        <f ca="1"/>
        <v>-4.8981909999999971E-3</v>
      </c>
    </row>
    <row r="60" spans="1:29" x14ac:dyDescent="0.2">
      <c r="A60" s="111">
        <f ca="1"/>
        <v>45587</v>
      </c>
      <c r="B60" s="220">
        <f ca="1"/>
        <v>1017.7288337591576</v>
      </c>
      <c r="C60" s="220">
        <f ca="1"/>
        <v>1012.4752710075819</v>
      </c>
      <c r="D60" s="222">
        <f ca="1"/>
        <v>5.2535627515757138E-3</v>
      </c>
      <c r="E60" s="222" t="str">
        <f ca="1"/>
        <v/>
      </c>
      <c r="I60" s="111">
        <f ca="1"/>
        <v>43509</v>
      </c>
      <c r="J60" s="220">
        <f ca="1"/>
        <v>1031.1747419999999</v>
      </c>
      <c r="K60" s="220">
        <f ca="1"/>
        <v>1030.8957150000001</v>
      </c>
      <c r="L60" s="222">
        <f ca="1"/>
        <v>2.7902699999981449E-4</v>
      </c>
      <c r="M60" s="222" t="str">
        <f ca="1"/>
        <v/>
      </c>
      <c r="Q60" s="111">
        <f ca="1"/>
        <v>43509</v>
      </c>
      <c r="R60" s="220">
        <f ca="1"/>
        <v>1031.1747419999999</v>
      </c>
      <c r="S60" s="220">
        <f ca="1"/>
        <v>1030.8957150000001</v>
      </c>
      <c r="T60" s="222">
        <f ca="1"/>
        <v>2.7902699999981449E-4</v>
      </c>
      <c r="U60" s="222" t="str">
        <f ca="1"/>
        <v/>
      </c>
      <c r="Y60" s="111">
        <f ca="1"/>
        <v>43873</v>
      </c>
      <c r="Z60" s="220">
        <f ca="1"/>
        <v>1026.962855</v>
      </c>
      <c r="AA60" s="220">
        <f ca="1"/>
        <v>1031.8712660000001</v>
      </c>
      <c r="AB60" s="222" t="str">
        <f ca="1"/>
        <v/>
      </c>
      <c r="AC60" s="222">
        <f ca="1"/>
        <v>-4.908411000000115E-3</v>
      </c>
    </row>
    <row r="61" spans="1:29" x14ac:dyDescent="0.2">
      <c r="A61" s="111">
        <f ca="1"/>
        <v>45588</v>
      </c>
      <c r="B61" s="220">
        <f ca="1"/>
        <v>1012.9692099228596</v>
      </c>
      <c r="C61" s="220">
        <f ca="1"/>
        <v>1008.3754380924488</v>
      </c>
      <c r="D61" s="222">
        <f ca="1"/>
        <v>4.5937718304107878E-3</v>
      </c>
      <c r="E61" s="222" t="str">
        <f ca="1"/>
        <v/>
      </c>
      <c r="I61" s="111">
        <f ca="1"/>
        <v>43510</v>
      </c>
      <c r="J61" s="220">
        <f ca="1"/>
        <v>1035.74658</v>
      </c>
      <c r="K61" s="220">
        <f ca="1"/>
        <v>1035.5018849999999</v>
      </c>
      <c r="L61" s="222">
        <f ca="1"/>
        <v>2.446950000000925E-4</v>
      </c>
      <c r="M61" s="222" t="str">
        <f ca="1"/>
        <v/>
      </c>
      <c r="Q61" s="111">
        <f ca="1"/>
        <v>43510</v>
      </c>
      <c r="R61" s="220">
        <f ca="1"/>
        <v>1035.74658</v>
      </c>
      <c r="S61" s="220">
        <f ca="1"/>
        <v>1035.5018849999999</v>
      </c>
      <c r="T61" s="222">
        <f ca="1"/>
        <v>2.446950000000925E-4</v>
      </c>
      <c r="U61" s="222" t="str">
        <f ca="1"/>
        <v/>
      </c>
      <c r="Y61" s="111">
        <f ca="1"/>
        <v>43874</v>
      </c>
      <c r="Z61" s="220">
        <f ca="1"/>
        <v>1025.721855</v>
      </c>
      <c r="AA61" s="220">
        <f ca="1"/>
        <v>1030.6000759999999</v>
      </c>
      <c r="AB61" s="222" t="str">
        <f ca="1"/>
        <v/>
      </c>
      <c r="AC61" s="222">
        <f ca="1"/>
        <v>-4.8782209999999396E-3</v>
      </c>
    </row>
    <row r="62" spans="1:29" x14ac:dyDescent="0.2">
      <c r="A62" s="111">
        <f ca="1"/>
        <v>45589</v>
      </c>
      <c r="B62" s="220">
        <f ca="1"/>
        <v>1014.8947869487716</v>
      </c>
      <c r="C62" s="220">
        <f ca="1"/>
        <v>1010.1314908633441</v>
      </c>
      <c r="D62" s="222">
        <f ca="1"/>
        <v>4.763296085427555E-3</v>
      </c>
      <c r="E62" s="222" t="str">
        <f ca="1"/>
        <v/>
      </c>
      <c r="I62" s="111">
        <f ca="1"/>
        <v>43511</v>
      </c>
      <c r="J62" s="220">
        <f ca="1"/>
        <v>1039.2775140000001</v>
      </c>
      <c r="K62" s="220">
        <f ca="1"/>
        <v>1038.943115</v>
      </c>
      <c r="L62" s="222">
        <f ca="1"/>
        <v>3.3439900000007582E-4</v>
      </c>
      <c r="M62" s="222" t="str">
        <f ca="1"/>
        <v/>
      </c>
      <c r="Q62" s="111">
        <f ca="1"/>
        <v>43511</v>
      </c>
      <c r="R62" s="220">
        <f ca="1"/>
        <v>1039.2775140000001</v>
      </c>
      <c r="S62" s="220">
        <f ca="1"/>
        <v>1038.943115</v>
      </c>
      <c r="T62" s="222">
        <f ca="1"/>
        <v>3.3439900000007582E-4</v>
      </c>
      <c r="U62" s="222" t="str">
        <f ca="1"/>
        <v/>
      </c>
      <c r="Y62" s="111">
        <f ca="1"/>
        <v>43875</v>
      </c>
      <c r="Z62" s="220">
        <f ca="1"/>
        <v>1027.220955</v>
      </c>
      <c r="AA62" s="220">
        <f ca="1"/>
        <v>1032.1017360000001</v>
      </c>
      <c r="AB62" s="222" t="str">
        <f ca="1"/>
        <v/>
      </c>
      <c r="AC62" s="222">
        <f ca="1"/>
        <v>-4.8807810000000701E-3</v>
      </c>
    </row>
    <row r="63" spans="1:29" x14ac:dyDescent="0.2">
      <c r="A63" s="111">
        <f ca="1"/>
        <v>45590</v>
      </c>
      <c r="B63" s="220">
        <f ca="1"/>
        <v>1015.0295568131704</v>
      </c>
      <c r="C63" s="220">
        <f ca="1"/>
        <v>1009.7743408691755</v>
      </c>
      <c r="D63" s="222">
        <f ca="1"/>
        <v>5.2552159439949262E-3</v>
      </c>
      <c r="E63" s="222" t="str">
        <f ca="1"/>
        <v/>
      </c>
      <c r="I63" s="111">
        <f ca="1"/>
        <v>43515</v>
      </c>
      <c r="J63" s="220">
        <f ca="1"/>
        <v>1040.6481220000001</v>
      </c>
      <c r="K63" s="220">
        <f ca="1"/>
        <v>1040.2694039999999</v>
      </c>
      <c r="L63" s="222">
        <f ca="1"/>
        <v>3.7871800000016263E-4</v>
      </c>
      <c r="M63" s="222" t="str">
        <f ca="1"/>
        <v/>
      </c>
      <c r="Q63" s="111">
        <f ca="1"/>
        <v>43515</v>
      </c>
      <c r="R63" s="220">
        <f ca="1"/>
        <v>1040.6481220000001</v>
      </c>
      <c r="S63" s="220">
        <f ca="1"/>
        <v>1040.2694039999999</v>
      </c>
      <c r="T63" s="222">
        <f ca="1"/>
        <v>3.7871800000016263E-4</v>
      </c>
      <c r="U63" s="222" t="str">
        <f ca="1"/>
        <v/>
      </c>
      <c r="Y63" s="111">
        <f ca="1"/>
        <v>43879</v>
      </c>
      <c r="Z63" s="220">
        <f ca="1"/>
        <v>1027.7098550000001</v>
      </c>
      <c r="AA63" s="220">
        <f ca="1"/>
        <v>1032.5823439999999</v>
      </c>
      <c r="AB63" s="222" t="str">
        <f ca="1"/>
        <v/>
      </c>
      <c r="AC63" s="222">
        <f ca="1"/>
        <v>-4.8724889999998593E-3</v>
      </c>
    </row>
    <row r="64" spans="1:29" x14ac:dyDescent="0.2">
      <c r="A64" s="111">
        <f ca="1"/>
        <v>45593</v>
      </c>
      <c r="B64" s="220">
        <f ca="1"/>
        <v>1015.8229441418312</v>
      </c>
      <c r="C64" s="220">
        <f ca="1"/>
        <v>1010.1130888173882</v>
      </c>
      <c r="D64" s="222">
        <f ca="1"/>
        <v>5.7098553244429697E-3</v>
      </c>
      <c r="E64" s="222" t="str">
        <f ca="1"/>
        <v/>
      </c>
      <c r="I64" s="111">
        <f ca="1"/>
        <v>43516</v>
      </c>
      <c r="J64" s="220">
        <f ca="1"/>
        <v>1040.288407</v>
      </c>
      <c r="K64" s="220">
        <f ca="1"/>
        <v>1039.896436</v>
      </c>
      <c r="L64" s="222">
        <f ca="1"/>
        <v>3.9197100000001227E-4</v>
      </c>
      <c r="M64" s="222" t="str">
        <f ca="1"/>
        <v/>
      </c>
      <c r="Q64" s="111">
        <f ca="1"/>
        <v>43516</v>
      </c>
      <c r="R64" s="220">
        <f ca="1"/>
        <v>1040.288407</v>
      </c>
      <c r="S64" s="220">
        <f ca="1"/>
        <v>1039.896436</v>
      </c>
      <c r="T64" s="222">
        <f ca="1"/>
        <v>3.9197100000001227E-4</v>
      </c>
      <c r="U64" s="222" t="str">
        <f ca="1"/>
        <v/>
      </c>
      <c r="Y64" s="111">
        <f ca="1"/>
        <v>43880</v>
      </c>
      <c r="Z64" s="220">
        <f ca="1"/>
        <v>1028.9381550000001</v>
      </c>
      <c r="AA64" s="220">
        <f ca="1"/>
        <v>1033.827213</v>
      </c>
      <c r="AB64" s="222" t="str">
        <f ca="1"/>
        <v/>
      </c>
      <c r="AC64" s="222">
        <f ca="1"/>
        <v>-4.8890579999999774E-3</v>
      </c>
    </row>
    <row r="65" spans="1:29" x14ac:dyDescent="0.2">
      <c r="A65" s="111">
        <f ca="1"/>
        <v>45594</v>
      </c>
      <c r="B65" s="220">
        <f ca="1"/>
        <v>1016.3754746433389</v>
      </c>
      <c r="C65" s="220">
        <f ca="1"/>
        <v>1010.2784890756346</v>
      </c>
      <c r="D65" s="222">
        <f ca="1"/>
        <v>6.0969855677042231E-3</v>
      </c>
      <c r="E65" s="222" t="str">
        <f ca="1"/>
        <v/>
      </c>
      <c r="I65" s="111">
        <f ca="1"/>
        <v>43517</v>
      </c>
      <c r="J65" s="220">
        <f ca="1"/>
        <v>1040.6075229999999</v>
      </c>
      <c r="K65" s="220">
        <f ca="1"/>
        <v>1040.1636840000001</v>
      </c>
      <c r="L65" s="222">
        <f ca="1"/>
        <v>4.4383899999979803E-4</v>
      </c>
      <c r="M65" s="222" t="str">
        <f ca="1"/>
        <v/>
      </c>
      <c r="Q65" s="111">
        <f ca="1"/>
        <v>43517</v>
      </c>
      <c r="R65" s="220">
        <f ca="1"/>
        <v>1040.6075229999999</v>
      </c>
      <c r="S65" s="220">
        <f ca="1"/>
        <v>1040.1636840000001</v>
      </c>
      <c r="T65" s="222">
        <f ca="1"/>
        <v>4.4383899999979803E-4</v>
      </c>
      <c r="U65" s="222" t="str">
        <f ca="1"/>
        <v/>
      </c>
      <c r="Y65" s="111">
        <f ca="1"/>
        <v>43881</v>
      </c>
      <c r="Z65" s="220">
        <f ca="1"/>
        <v>1029.337315</v>
      </c>
      <c r="AA65" s="220">
        <f ca="1"/>
        <v>1034.193978</v>
      </c>
      <c r="AB65" s="222" t="str">
        <f ca="1"/>
        <v/>
      </c>
      <c r="AC65" s="222">
        <f ca="1"/>
        <v>-4.8566630000000258E-3</v>
      </c>
    </row>
    <row r="66" spans="1:29" x14ac:dyDescent="0.2">
      <c r="A66" s="111">
        <f ca="1"/>
        <v>45595</v>
      </c>
      <c r="B66" s="220">
        <f ca="1"/>
        <v>1014.5802603778598</v>
      </c>
      <c r="C66" s="220">
        <f ca="1"/>
        <v>1009.0466371590801</v>
      </c>
      <c r="D66" s="222">
        <f ca="1"/>
        <v>5.5336232187796668E-3</v>
      </c>
      <c r="E66" s="222" t="str">
        <f ca="1"/>
        <v/>
      </c>
      <c r="I66" s="111">
        <f ca="1"/>
        <v>43518</v>
      </c>
      <c r="J66" s="220">
        <f ca="1"/>
        <v>1039.3044870000001</v>
      </c>
      <c r="K66" s="220">
        <f ca="1"/>
        <v>1038.8668700000001</v>
      </c>
      <c r="L66" s="222">
        <f ca="1"/>
        <v>4.3761700000004565E-4</v>
      </c>
      <c r="M66" s="222" t="str">
        <f ca="1"/>
        <v/>
      </c>
      <c r="Q66" s="111">
        <f ca="1"/>
        <v>43518</v>
      </c>
      <c r="R66" s="220">
        <f ca="1"/>
        <v>1039.3044870000001</v>
      </c>
      <c r="S66" s="220">
        <f ca="1"/>
        <v>1038.8668700000001</v>
      </c>
      <c r="T66" s="222">
        <f ca="1"/>
        <v>4.3761700000004565E-4</v>
      </c>
      <c r="U66" s="222" t="str">
        <f ca="1"/>
        <v/>
      </c>
      <c r="Y66" s="111">
        <f ca="1"/>
        <v>43882</v>
      </c>
      <c r="Z66" s="220">
        <f ca="1"/>
        <v>1027.657755</v>
      </c>
      <c r="AA66" s="220">
        <f ca="1"/>
        <v>1032.495212</v>
      </c>
      <c r="AB66" s="222" t="str">
        <f ca="1"/>
        <v/>
      </c>
      <c r="AC66" s="222">
        <f ca="1"/>
        <v>-4.8374570000000857E-3</v>
      </c>
    </row>
    <row r="67" spans="1:29" x14ac:dyDescent="0.2">
      <c r="A67" s="111">
        <f ca="1"/>
        <v>45596</v>
      </c>
      <c r="B67" s="220">
        <f ca="1"/>
        <v>1010.7424721971945</v>
      </c>
      <c r="C67" s="220">
        <f ca="1"/>
        <v>1007.8393068670483</v>
      </c>
      <c r="D67" s="222">
        <f ca="1"/>
        <v>2.90316533014618E-3</v>
      </c>
      <c r="E67" s="222" t="str">
        <f ca="1"/>
        <v/>
      </c>
      <c r="I67" s="111">
        <f ca="1"/>
        <v>43521</v>
      </c>
      <c r="J67" s="220">
        <f ca="1"/>
        <v>1041.2443969999999</v>
      </c>
      <c r="K67" s="220">
        <f ca="1"/>
        <v>1040.7283199999999</v>
      </c>
      <c r="L67" s="222">
        <f ca="1"/>
        <v>5.1607699999999565E-4</v>
      </c>
      <c r="M67" s="222" t="str">
        <f ca="1"/>
        <v/>
      </c>
      <c r="Q67" s="111">
        <f ca="1"/>
        <v>43521</v>
      </c>
      <c r="R67" s="220">
        <f ca="1"/>
        <v>1041.2443969999999</v>
      </c>
      <c r="S67" s="220">
        <f ca="1"/>
        <v>1040.7283199999999</v>
      </c>
      <c r="T67" s="222">
        <f ca="1"/>
        <v>5.1607699999999565E-4</v>
      </c>
      <c r="U67" s="222" t="str">
        <f ca="1"/>
        <v/>
      </c>
      <c r="Y67" s="111">
        <f ca="1"/>
        <v>43885</v>
      </c>
      <c r="Z67" s="220">
        <f ca="1"/>
        <v>1017.677855</v>
      </c>
      <c r="AA67" s="220">
        <f ca="1"/>
        <v>1022.225594</v>
      </c>
      <c r="AB67" s="222" t="str">
        <f ca="1"/>
        <v/>
      </c>
      <c r="AC67" s="222">
        <f ca="1"/>
        <v>-4.5477389999999786E-3</v>
      </c>
    </row>
    <row r="68" spans="1:29" x14ac:dyDescent="0.2">
      <c r="A68" s="111">
        <f ca="1"/>
        <v>45597</v>
      </c>
      <c r="B68" s="220">
        <f ca="1"/>
        <v>1011.5180209130117</v>
      </c>
      <c r="C68" s="220">
        <f ca="1"/>
        <v>1007.4230191263442</v>
      </c>
      <c r="D68" s="222">
        <f ca="1"/>
        <v>4.0950017866674673E-3</v>
      </c>
      <c r="E68" s="222" t="str">
        <f ca="1"/>
        <v/>
      </c>
      <c r="I68" s="111">
        <f ca="1"/>
        <v>43522</v>
      </c>
      <c r="J68" s="220">
        <f ca="1"/>
        <v>1042.5559049999999</v>
      </c>
      <c r="K68" s="220">
        <f ca="1"/>
        <v>1042.114499</v>
      </c>
      <c r="L68" s="222">
        <f ca="1"/>
        <v>4.4140599999991536E-4</v>
      </c>
      <c r="M68" s="222" t="str">
        <f ca="1"/>
        <v/>
      </c>
      <c r="Q68" s="111">
        <f ca="1"/>
        <v>43522</v>
      </c>
      <c r="R68" s="220">
        <f ca="1"/>
        <v>1042.5559049999999</v>
      </c>
      <c r="S68" s="220">
        <f ca="1"/>
        <v>1042.114499</v>
      </c>
      <c r="T68" s="222">
        <f ca="1"/>
        <v>4.4140599999991536E-4</v>
      </c>
      <c r="U68" s="222" t="str">
        <f ca="1"/>
        <v/>
      </c>
      <c r="Y68" s="111">
        <f ca="1"/>
        <v>43886</v>
      </c>
      <c r="Z68" s="220">
        <f ca="1"/>
        <v>1008.068025</v>
      </c>
      <c r="AA68" s="220">
        <f ca="1"/>
        <v>1012.325727</v>
      </c>
      <c r="AB68" s="222" t="str">
        <f ca="1"/>
        <v/>
      </c>
      <c r="AC68" s="222">
        <f ca="1"/>
        <v>-4.2577019999999952E-3</v>
      </c>
    </row>
    <row r="69" spans="1:29" x14ac:dyDescent="0.2">
      <c r="A69" s="111">
        <f ca="1"/>
        <v>45600</v>
      </c>
      <c r="B69" s="220">
        <f ca="1"/>
        <v>1011.0893753542279</v>
      </c>
      <c r="C69" s="220">
        <f ca="1"/>
        <v>1008.0225982706547</v>
      </c>
      <c r="D69" s="222">
        <f ca="1"/>
        <v>3.066777083573129E-3</v>
      </c>
      <c r="E69" s="222" t="str">
        <f ca="1"/>
        <v/>
      </c>
      <c r="I69" s="111">
        <f ca="1"/>
        <v>43523</v>
      </c>
      <c r="J69" s="220">
        <f ca="1"/>
        <v>1040.6586709999999</v>
      </c>
      <c r="K69" s="220">
        <f ca="1"/>
        <v>1040.208466</v>
      </c>
      <c r="L69" s="222">
        <f ca="1"/>
        <v>4.5020499999986894E-4</v>
      </c>
      <c r="M69" s="222" t="str">
        <f ca="1"/>
        <v/>
      </c>
      <c r="Q69" s="111">
        <f ca="1"/>
        <v>43523</v>
      </c>
      <c r="R69" s="220">
        <f ca="1"/>
        <v>1040.6586709999999</v>
      </c>
      <c r="S69" s="220">
        <f ca="1"/>
        <v>1040.208466</v>
      </c>
      <c r="T69" s="222">
        <f ca="1"/>
        <v>4.5020499999986894E-4</v>
      </c>
      <c r="U69" s="222" t="str">
        <f ca="1"/>
        <v/>
      </c>
      <c r="Y69" s="111">
        <f ca="1"/>
        <v>43887</v>
      </c>
      <c r="Z69" s="220">
        <f ca="1"/>
        <v>1004.926495</v>
      </c>
      <c r="AA69" s="220">
        <f ca="1"/>
        <v>1009.2515509999999</v>
      </c>
      <c r="AB69" s="222" t="str">
        <f ca="1"/>
        <v/>
      </c>
      <c r="AC69" s="222">
        <f ca="1"/>
        <v>-4.3250559999999045E-3</v>
      </c>
    </row>
    <row r="70" spans="1:29" x14ac:dyDescent="0.2">
      <c r="A70" s="111">
        <f ca="1"/>
        <v>45601</v>
      </c>
      <c r="B70" s="220">
        <f ca="1"/>
        <v>1015.0615122239303</v>
      </c>
      <c r="C70" s="220">
        <f ca="1"/>
        <v>1011.3390609658595</v>
      </c>
      <c r="D70" s="222">
        <f ca="1"/>
        <v>3.7224512580708051E-3</v>
      </c>
      <c r="E70" s="222" t="str">
        <f ca="1"/>
        <v/>
      </c>
      <c r="I70" s="111">
        <f ca="1"/>
        <v>43524</v>
      </c>
      <c r="J70" s="220">
        <f ca="1"/>
        <v>1040.3549599999999</v>
      </c>
      <c r="K70" s="220">
        <f ca="1"/>
        <v>1039.9623180000001</v>
      </c>
      <c r="L70" s="222">
        <f ca="1"/>
        <v>3.9264199999979607E-4</v>
      </c>
      <c r="M70" s="222" t="str">
        <f ca="1"/>
        <v/>
      </c>
      <c r="Q70" s="111">
        <f ca="1"/>
        <v>43524</v>
      </c>
      <c r="R70" s="220">
        <f ca="1"/>
        <v>1040.3549599999999</v>
      </c>
      <c r="S70" s="220">
        <f ca="1"/>
        <v>1039.9623180000001</v>
      </c>
      <c r="T70" s="222">
        <f ca="1"/>
        <v>3.9264199999979607E-4</v>
      </c>
      <c r="U70" s="222" t="str">
        <f ca="1"/>
        <v/>
      </c>
      <c r="Y70" s="111">
        <f ca="1"/>
        <v>43888</v>
      </c>
      <c r="Z70" s="220">
        <f ca="1"/>
        <v>995.52685499999995</v>
      </c>
      <c r="AA70" s="220">
        <f ca="1"/>
        <v>999.35547970000005</v>
      </c>
      <c r="AB70" s="222" t="str">
        <f ca="1"/>
        <v/>
      </c>
      <c r="AC70" s="222">
        <f ca="1"/>
        <v>-3.8286247000000914E-3</v>
      </c>
    </row>
    <row r="71" spans="1:29" x14ac:dyDescent="0.2">
      <c r="A71" s="111">
        <f ca="1"/>
        <v>45602</v>
      </c>
      <c r="B71" s="220">
        <f ca="1"/>
        <v>1022.449654764119</v>
      </c>
      <c r="C71" s="220">
        <f ca="1"/>
        <v>1014.9572798395951</v>
      </c>
      <c r="D71" s="222">
        <f ca="1"/>
        <v>7.4923749245239153E-3</v>
      </c>
      <c r="E71" s="222" t="str">
        <f ca="1"/>
        <v/>
      </c>
      <c r="I71" s="111">
        <f ca="1"/>
        <v>43525</v>
      </c>
      <c r="J71" s="220">
        <f ca="1"/>
        <v>1045.3555819999999</v>
      </c>
      <c r="K71" s="220">
        <f ca="1"/>
        <v>1044.7663680000001</v>
      </c>
      <c r="L71" s="222">
        <f ca="1"/>
        <v>5.8921399999985625E-4</v>
      </c>
      <c r="M71" s="222" t="str">
        <f ca="1"/>
        <v/>
      </c>
      <c r="Q71" s="111">
        <f ca="1"/>
        <v>43525</v>
      </c>
      <c r="R71" s="220">
        <f ca="1"/>
        <v>1045.3555819999999</v>
      </c>
      <c r="S71" s="220">
        <f ca="1"/>
        <v>1044.7663680000001</v>
      </c>
      <c r="T71" s="222">
        <f ca="1"/>
        <v>5.8921399999985625E-4</v>
      </c>
      <c r="U71" s="222" t="str">
        <f ca="1"/>
        <v/>
      </c>
      <c r="Y71" s="111">
        <f ca="1"/>
        <v>43889</v>
      </c>
      <c r="Z71" s="220">
        <f ca="1"/>
        <v>992.29575499999999</v>
      </c>
      <c r="AA71" s="220">
        <f ca="1"/>
        <v>995.85015190000001</v>
      </c>
      <c r="AB71" s="222" t="str">
        <f ca="1"/>
        <v/>
      </c>
      <c r="AC71" s="222">
        <f ca="1"/>
        <v>-3.554396900000029E-3</v>
      </c>
    </row>
    <row r="72" spans="1:29" x14ac:dyDescent="0.2">
      <c r="A72" s="111">
        <f ca="1"/>
        <v>45603</v>
      </c>
      <c r="B72" s="220">
        <f ca="1"/>
        <v>1028.7085159831133</v>
      </c>
      <c r="C72" s="220">
        <f ca="1"/>
        <v>1021.7712043982839</v>
      </c>
      <c r="D72" s="222">
        <f ca="1"/>
        <v>6.9373115848294442E-3</v>
      </c>
      <c r="E72" s="222" t="str">
        <f ca="1"/>
        <v/>
      </c>
      <c r="I72" s="111">
        <f ca="1"/>
        <v>43528</v>
      </c>
      <c r="J72" s="220">
        <f ca="1"/>
        <v>1046.0937719999999</v>
      </c>
      <c r="K72" s="220">
        <f ca="1"/>
        <v>1045.602901</v>
      </c>
      <c r="L72" s="222">
        <f ca="1"/>
        <v>4.9087099999997011E-4</v>
      </c>
      <c r="M72" s="222" t="str">
        <f ca="1"/>
        <v/>
      </c>
      <c r="Q72" s="111">
        <f ca="1"/>
        <v>43528</v>
      </c>
      <c r="R72" s="220">
        <f ca="1"/>
        <v>1046.0937719999999</v>
      </c>
      <c r="S72" s="220">
        <f ca="1"/>
        <v>1045.602901</v>
      </c>
      <c r="T72" s="222">
        <f ca="1"/>
        <v>4.9087099999997011E-4</v>
      </c>
      <c r="U72" s="222" t="str">
        <f ca="1"/>
        <v/>
      </c>
      <c r="Y72" s="111">
        <f ca="1"/>
        <v>43892</v>
      </c>
      <c r="Z72" s="220">
        <f ca="1"/>
        <v>1000.962255</v>
      </c>
      <c r="AA72" s="220">
        <f ca="1"/>
        <v>1005.1817129999999</v>
      </c>
      <c r="AB72" s="222" t="str">
        <f ca="1"/>
        <v/>
      </c>
      <c r="AC72" s="222">
        <f ca="1"/>
        <v>-4.2194579999999182E-3</v>
      </c>
    </row>
    <row r="73" spans="1:29" x14ac:dyDescent="0.2">
      <c r="A73" s="111">
        <f ca="1"/>
        <v>45604</v>
      </c>
      <c r="B73" s="220">
        <f ca="1"/>
        <v>1031.2266820539398</v>
      </c>
      <c r="C73" s="220">
        <f ca="1"/>
        <v>1023.74431854075</v>
      </c>
      <c r="D73" s="222">
        <f ca="1"/>
        <v>7.4823635131898523E-3</v>
      </c>
      <c r="E73" s="222" t="str">
        <f ca="1"/>
        <v/>
      </c>
      <c r="I73" s="111">
        <f ca="1"/>
        <v>43529</v>
      </c>
      <c r="J73" s="220">
        <f ca="1"/>
        <v>1048.3863839999999</v>
      </c>
      <c r="K73" s="220">
        <f ca="1"/>
        <v>1047.825965</v>
      </c>
      <c r="L73" s="222">
        <f ca="1"/>
        <v>5.604189999999107E-4</v>
      </c>
      <c r="M73" s="222" t="str">
        <f ca="1"/>
        <v/>
      </c>
      <c r="Q73" s="111">
        <f ca="1"/>
        <v>43529</v>
      </c>
      <c r="R73" s="220">
        <f ca="1"/>
        <v>1048.3863839999999</v>
      </c>
      <c r="S73" s="220">
        <f ca="1"/>
        <v>1047.825965</v>
      </c>
      <c r="T73" s="222">
        <f ca="1"/>
        <v>5.604189999999107E-4</v>
      </c>
      <c r="U73" s="222" t="str">
        <f ca="1"/>
        <v/>
      </c>
      <c r="Y73" s="111">
        <f ca="1"/>
        <v>43893</v>
      </c>
      <c r="Z73" s="220">
        <f ca="1"/>
        <v>1000.9752549999999</v>
      </c>
      <c r="AA73" s="220">
        <f ca="1"/>
        <v>1004.773595</v>
      </c>
      <c r="AB73" s="222" t="str">
        <f ca="1"/>
        <v/>
      </c>
      <c r="AC73" s="222">
        <f ca="1"/>
        <v>-3.7983400000000528E-3</v>
      </c>
    </row>
    <row r="74" spans="1:29" x14ac:dyDescent="0.2">
      <c r="A74" s="111">
        <f ca="1"/>
        <v>45607</v>
      </c>
      <c r="B74" s="220">
        <f ca="1"/>
        <v>1030.9368993401531</v>
      </c>
      <c r="C74" s="220">
        <f ca="1"/>
        <v>1023.401491408187</v>
      </c>
      <c r="D74" s="222">
        <f ca="1"/>
        <v>7.5354079319661198E-3</v>
      </c>
      <c r="E74" s="222" t="str">
        <f ca="1"/>
        <v/>
      </c>
      <c r="I74" s="111">
        <f ca="1"/>
        <v>43530</v>
      </c>
      <c r="J74" s="220">
        <f ca="1"/>
        <v>1051.6544449999999</v>
      </c>
      <c r="K74" s="220">
        <f ca="1"/>
        <v>1051.1974760000001</v>
      </c>
      <c r="L74" s="222">
        <f ca="1"/>
        <v>4.5696899999984452E-4</v>
      </c>
      <c r="M74" s="222" t="str">
        <f ca="1"/>
        <v/>
      </c>
      <c r="Q74" s="111">
        <f ca="1"/>
        <v>43530</v>
      </c>
      <c r="R74" s="220">
        <f ca="1"/>
        <v>1051.6544449999999</v>
      </c>
      <c r="S74" s="220">
        <f ca="1"/>
        <v>1051.1974760000001</v>
      </c>
      <c r="T74" s="222">
        <f ca="1"/>
        <v>4.5696899999984452E-4</v>
      </c>
      <c r="U74" s="222" t="str">
        <f ca="1"/>
        <v/>
      </c>
      <c r="Y74" s="111">
        <f ca="1"/>
        <v>43894</v>
      </c>
      <c r="Z74" s="220">
        <f ca="1"/>
        <v>1014.5717550000001</v>
      </c>
      <c r="AA74" s="220">
        <f ca="1"/>
        <v>1019.27636</v>
      </c>
      <c r="AB74" s="222" t="str">
        <f ca="1"/>
        <v/>
      </c>
      <c r="AC74" s="222">
        <f ca="1"/>
        <v>-4.7046049999999017E-3</v>
      </c>
    </row>
    <row r="75" spans="1:29" x14ac:dyDescent="0.2">
      <c r="A75" s="111">
        <f ca="1"/>
        <v>45608</v>
      </c>
      <c r="B75" s="220">
        <f ca="1"/>
        <v>1026.7712398152551</v>
      </c>
      <c r="C75" s="220">
        <f ca="1"/>
        <v>1019.0609729816804</v>
      </c>
      <c r="D75" s="222">
        <f ca="1"/>
        <v>7.7102668335746784E-3</v>
      </c>
      <c r="E75" s="222" t="str">
        <f ca="1"/>
        <v/>
      </c>
      <c r="I75" s="111">
        <f ca="1"/>
        <v>43531</v>
      </c>
      <c r="J75" s="220">
        <f ca="1"/>
        <v>1050.4731449999999</v>
      </c>
      <c r="K75" s="220">
        <f ca="1"/>
        <v>1050.1952040000001</v>
      </c>
      <c r="L75" s="222">
        <f ca="1"/>
        <v>2.7794099999982791E-4</v>
      </c>
      <c r="M75" s="222" t="str">
        <f ca="1"/>
        <v/>
      </c>
      <c r="Q75" s="111">
        <f ca="1"/>
        <v>43531</v>
      </c>
      <c r="R75" s="220">
        <f ca="1"/>
        <v>1050.4731449999999</v>
      </c>
      <c r="S75" s="220">
        <f ca="1"/>
        <v>1050.1952040000001</v>
      </c>
      <c r="T75" s="222">
        <f ca="1"/>
        <v>2.7794099999982791E-4</v>
      </c>
      <c r="U75" s="222" t="str">
        <f ca="1"/>
        <v/>
      </c>
      <c r="Y75" s="111">
        <f ca="1"/>
        <v>43895</v>
      </c>
      <c r="Z75" s="220">
        <f ca="1"/>
        <v>1011.223255</v>
      </c>
      <c r="AA75" s="220">
        <f ca="1"/>
        <v>1015.302697</v>
      </c>
      <c r="AB75" s="222" t="str">
        <f ca="1"/>
        <v/>
      </c>
      <c r="AC75" s="222">
        <f ca="1"/>
        <v>-4.0794419999999722E-3</v>
      </c>
    </row>
    <row r="76" spans="1:29" x14ac:dyDescent="0.2">
      <c r="A76" s="111">
        <f ca="1"/>
        <v>45609</v>
      </c>
      <c r="B76" s="220">
        <f ca="1"/>
        <v>1026.0073582039265</v>
      </c>
      <c r="C76" s="220">
        <f ca="1"/>
        <v>1018.0250975610805</v>
      </c>
      <c r="D76" s="222">
        <f ca="1"/>
        <v>7.9822606428459723E-3</v>
      </c>
      <c r="E76" s="222" t="str">
        <f ca="1"/>
        <v/>
      </c>
      <c r="I76" s="111">
        <f ca="1"/>
        <v>43532</v>
      </c>
      <c r="J76" s="220">
        <f ca="1"/>
        <v>1047.6084940000001</v>
      </c>
      <c r="K76" s="220">
        <f ca="1"/>
        <v>1047.423515</v>
      </c>
      <c r="L76" s="222">
        <f ca="1"/>
        <v>1.8497900000011213E-4</v>
      </c>
      <c r="M76" s="222" t="str">
        <f ca="1"/>
        <v/>
      </c>
      <c r="Q76" s="111">
        <f ca="1"/>
        <v>43532</v>
      </c>
      <c r="R76" s="220">
        <f ca="1"/>
        <v>1047.6084940000001</v>
      </c>
      <c r="S76" s="220">
        <f ca="1"/>
        <v>1047.423515</v>
      </c>
      <c r="T76" s="222">
        <f ca="1"/>
        <v>1.8497900000011213E-4</v>
      </c>
      <c r="U76" s="222" t="str">
        <f ca="1"/>
        <v/>
      </c>
      <c r="Y76" s="111">
        <f ca="1"/>
        <v>43896</v>
      </c>
      <c r="Z76" s="220">
        <f ca="1"/>
        <v>1009.674835</v>
      </c>
      <c r="AA76" s="220">
        <f ca="1"/>
        <v>1013.027498</v>
      </c>
      <c r="AB76" s="222" t="str">
        <f ca="1"/>
        <v/>
      </c>
      <c r="AC76" s="222">
        <f ca="1"/>
        <v>-3.352663000000007E-3</v>
      </c>
    </row>
    <row r="77" spans="1:29" x14ac:dyDescent="0.2">
      <c r="A77" s="111">
        <f ca="1"/>
        <v>45610</v>
      </c>
      <c r="B77" s="220">
        <f ca="1"/>
        <v>1027.3423278189057</v>
      </c>
      <c r="C77" s="220">
        <f ca="1"/>
        <v>1019.5386032816962</v>
      </c>
      <c r="D77" s="222">
        <f ca="1"/>
        <v>7.8037245372095188E-3</v>
      </c>
      <c r="E77" s="222" t="str">
        <f ca="1"/>
        <v/>
      </c>
      <c r="I77" s="111">
        <f ca="1"/>
        <v>43535</v>
      </c>
      <c r="J77" s="220">
        <f ca="1"/>
        <v>1053.033545</v>
      </c>
      <c r="K77" s="220">
        <f ca="1"/>
        <v>1052.7065190000001</v>
      </c>
      <c r="L77" s="222">
        <f ca="1"/>
        <v>3.2702599999993252E-4</v>
      </c>
      <c r="M77" s="222" t="str">
        <f ca="1"/>
        <v/>
      </c>
      <c r="Q77" s="111">
        <f ca="1"/>
        <v>43535</v>
      </c>
      <c r="R77" s="220">
        <f ca="1"/>
        <v>1053.033545</v>
      </c>
      <c r="S77" s="220">
        <f ca="1"/>
        <v>1052.7065190000001</v>
      </c>
      <c r="T77" s="222">
        <f ca="1"/>
        <v>3.2702599999993252E-4</v>
      </c>
      <c r="U77" s="222" t="str">
        <f ca="1"/>
        <v/>
      </c>
      <c r="Y77" s="111">
        <f ca="1"/>
        <v>43899</v>
      </c>
      <c r="Z77" s="220">
        <f ca="1"/>
        <v>982.06025499999998</v>
      </c>
      <c r="AA77" s="220">
        <f ca="1"/>
        <v>982.76337669999998</v>
      </c>
      <c r="AB77" s="222" t="str">
        <f ca="1"/>
        <v/>
      </c>
      <c r="AC77" s="222">
        <f ca="1"/>
        <v>-7.0312169999999701E-4</v>
      </c>
    </row>
    <row r="78" spans="1:29" x14ac:dyDescent="0.2">
      <c r="A78" s="111">
        <f ca="1"/>
        <v>45611</v>
      </c>
      <c r="B78" s="220">
        <f ca="1"/>
        <v>1024.0115191258146</v>
      </c>
      <c r="C78" s="220">
        <f ca="1"/>
        <v>1016.5671605012043</v>
      </c>
      <c r="D78" s="222">
        <f ca="1"/>
        <v>7.4443586246103451E-3</v>
      </c>
      <c r="E78" s="222" t="str">
        <f ca="1"/>
        <v/>
      </c>
      <c r="I78" s="111">
        <f ca="1"/>
        <v>43536</v>
      </c>
      <c r="J78" s="220">
        <f ca="1"/>
        <v>1053.7747919999999</v>
      </c>
      <c r="K78" s="220">
        <f ca="1"/>
        <v>1053.4716539999999</v>
      </c>
      <c r="L78" s="222">
        <f ca="1"/>
        <v>3.0313799999998991E-4</v>
      </c>
      <c r="M78" s="222" t="str">
        <f ca="1"/>
        <v/>
      </c>
      <c r="Q78" s="111">
        <f ca="1"/>
        <v>43536</v>
      </c>
      <c r="R78" s="220">
        <f ca="1"/>
        <v>1053.7747919999999</v>
      </c>
      <c r="S78" s="220">
        <f ca="1"/>
        <v>1053.4716539999999</v>
      </c>
      <c r="T78" s="222">
        <f ca="1"/>
        <v>3.0313799999998991E-4</v>
      </c>
      <c r="U78" s="222" t="str">
        <f ca="1"/>
        <v/>
      </c>
      <c r="Y78" s="111">
        <f ca="1"/>
        <v>43900</v>
      </c>
      <c r="Z78" s="220">
        <f ca="1"/>
        <v>996.55567499999995</v>
      </c>
      <c r="AA78" s="220">
        <f ca="1"/>
        <v>999.66061630000002</v>
      </c>
      <c r="AB78" s="222" t="str">
        <f ca="1"/>
        <v/>
      </c>
      <c r="AC78" s="222">
        <f ca="1"/>
        <v>-3.1049413000000642E-3</v>
      </c>
    </row>
    <row r="79" spans="1:29" x14ac:dyDescent="0.2">
      <c r="A79" s="111">
        <f ca="1"/>
        <v>45614</v>
      </c>
      <c r="B79" s="220">
        <f ca="1"/>
        <v>1024.7146225538854</v>
      </c>
      <c r="C79" s="220">
        <f ca="1"/>
        <v>1017.3108994320456</v>
      </c>
      <c r="D79" s="222">
        <f ca="1"/>
        <v>7.4037231218397892E-3</v>
      </c>
      <c r="E79" s="222" t="str">
        <f ca="1"/>
        <v/>
      </c>
      <c r="I79" s="111">
        <f ca="1"/>
        <v>43537</v>
      </c>
      <c r="J79" s="220">
        <f ca="1"/>
        <v>1054.204356</v>
      </c>
      <c r="K79" s="220">
        <f ca="1"/>
        <v>1053.8767459999999</v>
      </c>
      <c r="L79" s="222">
        <f ca="1"/>
        <v>3.276100000000497E-4</v>
      </c>
      <c r="M79" s="222" t="str">
        <f ca="1"/>
        <v/>
      </c>
      <c r="Q79" s="111">
        <f ca="1"/>
        <v>43537</v>
      </c>
      <c r="R79" s="220">
        <f ca="1"/>
        <v>1054.204356</v>
      </c>
      <c r="S79" s="220">
        <f ca="1"/>
        <v>1053.8767459999999</v>
      </c>
      <c r="T79" s="222">
        <f ca="1"/>
        <v>3.276100000000497E-4</v>
      </c>
      <c r="U79" s="222" t="str">
        <f ca="1"/>
        <v/>
      </c>
      <c r="Y79" s="111">
        <f ca="1"/>
        <v>43901</v>
      </c>
      <c r="Z79" s="220">
        <f ca="1"/>
        <v>970.38375499999995</v>
      </c>
      <c r="AA79" s="220">
        <f ca="1"/>
        <v>971.94570480000004</v>
      </c>
      <c r="AB79" s="222" t="str">
        <f ca="1"/>
        <v/>
      </c>
      <c r="AC79" s="222">
        <f ca="1"/>
        <v>-1.5619498000000931E-3</v>
      </c>
    </row>
    <row r="80" spans="1:29" x14ac:dyDescent="0.2">
      <c r="A80" s="111">
        <f ca="1"/>
        <v>45615</v>
      </c>
      <c r="B80" s="220">
        <f ca="1"/>
        <v>1021.9600192622951</v>
      </c>
      <c r="C80" s="220">
        <f ca="1"/>
        <v>1014.3745018659037</v>
      </c>
      <c r="D80" s="222">
        <f ca="1"/>
        <v>7.585517396391424E-3</v>
      </c>
      <c r="E80" s="222" t="str">
        <f ca="1"/>
        <v/>
      </c>
      <c r="I80" s="111">
        <f ca="1"/>
        <v>43538</v>
      </c>
      <c r="J80" s="220">
        <f ca="1"/>
        <v>1053.967097</v>
      </c>
      <c r="K80" s="220">
        <f ca="1"/>
        <v>1053.6540150000001</v>
      </c>
      <c r="L80" s="222">
        <f ca="1"/>
        <v>3.1308199999989484E-4</v>
      </c>
      <c r="M80" s="222" t="str">
        <f ca="1"/>
        <v/>
      </c>
      <c r="Q80" s="111">
        <f ca="1"/>
        <v>43538</v>
      </c>
      <c r="R80" s="220">
        <f ca="1"/>
        <v>1053.967097</v>
      </c>
      <c r="S80" s="220">
        <f ca="1"/>
        <v>1053.6540150000001</v>
      </c>
      <c r="T80" s="222">
        <f ca="1"/>
        <v>3.1308199999989484E-4</v>
      </c>
      <c r="U80" s="222" t="str">
        <f ca="1"/>
        <v/>
      </c>
      <c r="Y80" s="111">
        <f ca="1"/>
        <v>43902</v>
      </c>
      <c r="Z80" s="220">
        <f ca="1"/>
        <v>907.51725499999998</v>
      </c>
      <c r="AA80" s="220">
        <f ca="1"/>
        <v>905.64806429999999</v>
      </c>
      <c r="AB80" s="222">
        <f ca="1"/>
        <v>1.86919069999999E-3</v>
      </c>
      <c r="AC80" s="222" t="str">
        <f ca="1"/>
        <v/>
      </c>
    </row>
    <row r="81" spans="1:29" x14ac:dyDescent="0.2">
      <c r="A81" s="111">
        <f ca="1"/>
        <v>45616</v>
      </c>
      <c r="B81" s="220">
        <f ca="1"/>
        <v>1019.861135998529</v>
      </c>
      <c r="C81" s="220">
        <f ca="1"/>
        <v>1012.0798195095506</v>
      </c>
      <c r="D81" s="222">
        <f ca="1"/>
        <v>7.7813164889784046E-3</v>
      </c>
      <c r="E81" s="222" t="str">
        <f ca="1"/>
        <v/>
      </c>
      <c r="I81" s="111">
        <f ca="1"/>
        <v>43539</v>
      </c>
      <c r="J81" s="220">
        <f ca="1"/>
        <v>1058.7276830000001</v>
      </c>
      <c r="K81" s="220">
        <f ca="1"/>
        <v>1058.347583</v>
      </c>
      <c r="L81" s="222">
        <f ca="1"/>
        <v>3.8010000000008405E-4</v>
      </c>
      <c r="M81" s="222" t="str">
        <f ca="1"/>
        <v/>
      </c>
      <c r="Q81" s="111">
        <f ca="1"/>
        <v>43539</v>
      </c>
      <c r="R81" s="220">
        <f ca="1"/>
        <v>1058.7276830000001</v>
      </c>
      <c r="S81" s="220">
        <f ca="1"/>
        <v>1058.347583</v>
      </c>
      <c r="T81" s="222">
        <f ca="1"/>
        <v>3.8010000000008405E-4</v>
      </c>
      <c r="U81" s="222" t="str">
        <f ca="1"/>
        <v/>
      </c>
      <c r="Y81" s="111">
        <f ca="1"/>
        <v>43903</v>
      </c>
      <c r="Z81" s="220">
        <f ca="1"/>
        <v>948.13325499999996</v>
      </c>
      <c r="AA81" s="220">
        <f ca="1"/>
        <v>950.1867297</v>
      </c>
      <c r="AB81" s="222" t="str">
        <f ca="1"/>
        <v/>
      </c>
      <c r="AC81" s="222">
        <f ca="1"/>
        <v>-2.053474700000038E-3</v>
      </c>
    </row>
    <row r="82" spans="1:29" x14ac:dyDescent="0.2">
      <c r="A82" s="111">
        <f ca="1"/>
        <v>45617</v>
      </c>
      <c r="B82" s="220">
        <f ca="1"/>
        <v>1017.1445861743207</v>
      </c>
      <c r="C82" s="220">
        <f ca="1"/>
        <v>1008.8713509341993</v>
      </c>
      <c r="D82" s="222">
        <f ca="1"/>
        <v>8.2732352401213797E-3</v>
      </c>
      <c r="E82" s="222" t="str">
        <f ca="1"/>
        <v/>
      </c>
      <c r="I82" s="111">
        <f ca="1"/>
        <v>43542</v>
      </c>
      <c r="J82" s="220">
        <f ca="1"/>
        <v>1062.1552819999999</v>
      </c>
      <c r="K82" s="220">
        <f ca="1"/>
        <v>1061.689239</v>
      </c>
      <c r="L82" s="222">
        <f ca="1"/>
        <v>4.6604299999989963E-4</v>
      </c>
      <c r="M82" s="222" t="str">
        <f ca="1"/>
        <v/>
      </c>
      <c r="Q82" s="111">
        <f ca="1"/>
        <v>43542</v>
      </c>
      <c r="R82" s="220">
        <f ca="1"/>
        <v>1062.1552819999999</v>
      </c>
      <c r="S82" s="220">
        <f ca="1"/>
        <v>1061.689239</v>
      </c>
      <c r="T82" s="222">
        <f ca="1"/>
        <v>4.6604299999989963E-4</v>
      </c>
      <c r="U82" s="222" t="str">
        <f ca="1"/>
        <v/>
      </c>
      <c r="Y82" s="111">
        <f ca="1"/>
        <v>43906</v>
      </c>
      <c r="Z82" s="220">
        <f ca="1"/>
        <v>891.540255</v>
      </c>
      <c r="AA82" s="220">
        <f ca="1"/>
        <v>890.05773839999995</v>
      </c>
      <c r="AB82" s="222">
        <f ca="1"/>
        <v>1.4825166000000537E-3</v>
      </c>
      <c r="AC82" s="222" t="str">
        <f ca="1"/>
        <v/>
      </c>
    </row>
    <row r="83" spans="1:29" x14ac:dyDescent="0.2">
      <c r="A83" s="111">
        <f ca="1"/>
        <v>45618</v>
      </c>
      <c r="B83" s="220">
        <f ca="1"/>
        <v>1019.5711344923466</v>
      </c>
      <c r="C83" s="220">
        <f ca="1"/>
        <v>1011.2651383816693</v>
      </c>
      <c r="D83" s="222">
        <f ca="1"/>
        <v>8.3059961106772568E-3</v>
      </c>
      <c r="E83" s="222" t="str">
        <f ca="1"/>
        <v/>
      </c>
      <c r="I83" s="111">
        <f ca="1"/>
        <v>43543</v>
      </c>
      <c r="J83" s="220">
        <f ca="1"/>
        <v>1060.9834719999999</v>
      </c>
      <c r="K83" s="220">
        <f ca="1"/>
        <v>1060.5586129999999</v>
      </c>
      <c r="L83" s="222">
        <f ca="1"/>
        <v>4.2485899999996946E-4</v>
      </c>
      <c r="M83" s="222" t="str">
        <f ca="1"/>
        <v/>
      </c>
      <c r="Q83" s="111">
        <f ca="1"/>
        <v>43543</v>
      </c>
      <c r="R83" s="220">
        <f ca="1"/>
        <v>1060.9834719999999</v>
      </c>
      <c r="S83" s="220">
        <f ca="1"/>
        <v>1060.5586129999999</v>
      </c>
      <c r="T83" s="222">
        <f ca="1"/>
        <v>4.2485899999996946E-4</v>
      </c>
      <c r="U83" s="222" t="str">
        <f ca="1"/>
        <v/>
      </c>
      <c r="Y83" s="111">
        <f ca="1"/>
        <v>43907</v>
      </c>
      <c r="Z83" s="220">
        <f ca="1"/>
        <v>909.78425500000003</v>
      </c>
      <c r="AA83" s="220">
        <f ca="1"/>
        <v>911.61353150000002</v>
      </c>
      <c r="AB83" s="222" t="str">
        <f ca="1"/>
        <v/>
      </c>
      <c r="AC83" s="222">
        <f ca="1"/>
        <v>-1.8292764999999918E-3</v>
      </c>
    </row>
    <row r="84" spans="1:29" x14ac:dyDescent="0.2">
      <c r="A84" s="111">
        <f ca="1"/>
        <v>45621</v>
      </c>
      <c r="B84" s="220">
        <f ca="1"/>
        <v>1026.3729095056665</v>
      </c>
      <c r="C84" s="220">
        <f ca="1"/>
        <v>1018.4284587948694</v>
      </c>
      <c r="D84" s="222">
        <f ca="1"/>
        <v>7.9444507107971282E-3</v>
      </c>
      <c r="E84" s="222" t="str">
        <f ca="1"/>
        <v/>
      </c>
      <c r="I84" s="111">
        <f ca="1"/>
        <v>43544</v>
      </c>
      <c r="J84" s="220">
        <f ca="1"/>
        <v>1061.4030459999999</v>
      </c>
      <c r="K84" s="220">
        <f ca="1"/>
        <v>1061.119567</v>
      </c>
      <c r="L84" s="222">
        <f ca="1"/>
        <v>2.8347899999994297E-4</v>
      </c>
      <c r="M84" s="222" t="str">
        <f ca="1"/>
        <v/>
      </c>
      <c r="Q84" s="111">
        <f ca="1"/>
        <v>43544</v>
      </c>
      <c r="R84" s="220">
        <f ca="1"/>
        <v>1061.4030459999999</v>
      </c>
      <c r="S84" s="220">
        <f ca="1"/>
        <v>1061.119567</v>
      </c>
      <c r="T84" s="222">
        <f ca="1"/>
        <v>2.8347899999994297E-4</v>
      </c>
      <c r="U84" s="222" t="str">
        <f ca="1"/>
        <v/>
      </c>
      <c r="Y84" s="111">
        <f ca="1"/>
        <v>43908</v>
      </c>
      <c r="Z84" s="220">
        <f ca="1"/>
        <v>860.01325499999996</v>
      </c>
      <c r="AA84" s="220">
        <f ca="1"/>
        <v>861.52917190000005</v>
      </c>
      <c r="AB84" s="222" t="str">
        <f ca="1"/>
        <v/>
      </c>
      <c r="AC84" s="222">
        <f ca="1"/>
        <v>-1.5159169000000929E-3</v>
      </c>
    </row>
    <row r="85" spans="1:29" x14ac:dyDescent="0.2">
      <c r="A85" s="111">
        <f ca="1"/>
        <v>45622</v>
      </c>
      <c r="B85" s="220">
        <f ca="1"/>
        <v>1030.0960598479219</v>
      </c>
      <c r="C85" s="220">
        <f ca="1"/>
        <v>1021.8364087886309</v>
      </c>
      <c r="D85" s="222">
        <f ca="1"/>
        <v>8.2596510592909452E-3</v>
      </c>
      <c r="E85" s="222" t="str">
        <f ca="1"/>
        <v/>
      </c>
      <c r="I85" s="111">
        <f ca="1"/>
        <v>43545</v>
      </c>
      <c r="J85" s="220">
        <f ca="1"/>
        <v>1065.8241559999999</v>
      </c>
      <c r="K85" s="220">
        <f ca="1"/>
        <v>1065.379833</v>
      </c>
      <c r="L85" s="222">
        <f ca="1"/>
        <v>4.4432299999994031E-4</v>
      </c>
      <c r="M85" s="222" t="str">
        <f ca="1"/>
        <v/>
      </c>
      <c r="Q85" s="111">
        <f ca="1"/>
        <v>43545</v>
      </c>
      <c r="R85" s="220">
        <f ca="1"/>
        <v>1065.8241559999999</v>
      </c>
      <c r="S85" s="220">
        <f ca="1"/>
        <v>1065.379833</v>
      </c>
      <c r="T85" s="222">
        <f ca="1"/>
        <v>4.4432299999994031E-4</v>
      </c>
      <c r="U85" s="222" t="str">
        <f ca="1"/>
        <v/>
      </c>
      <c r="Y85" s="111">
        <f ca="1"/>
        <v>43909</v>
      </c>
      <c r="Z85" s="220">
        <f ca="1"/>
        <v>885.49625500000002</v>
      </c>
      <c r="AA85" s="220">
        <f ca="1"/>
        <v>886.69526880000001</v>
      </c>
      <c r="AB85" s="222" t="str">
        <f ca="1"/>
        <v/>
      </c>
      <c r="AC85" s="222">
        <f ca="1"/>
        <v>-1.1990137999999889E-3</v>
      </c>
    </row>
    <row r="86" spans="1:29" x14ac:dyDescent="0.2">
      <c r="A86" s="111">
        <f ca="1"/>
        <v>45623</v>
      </c>
      <c r="B86" s="220">
        <f ca="1"/>
        <v>1031.0753222561545</v>
      </c>
      <c r="C86" s="220">
        <f ca="1"/>
        <v>1023.1871786337001</v>
      </c>
      <c r="D86" s="222">
        <f ca="1"/>
        <v>7.8881436224544355E-3</v>
      </c>
      <c r="E86" s="222" t="str">
        <f ca="1"/>
        <v/>
      </c>
      <c r="I86" s="111">
        <f ca="1"/>
        <v>43546</v>
      </c>
      <c r="J86" s="220">
        <f ca="1"/>
        <v>1062.84654</v>
      </c>
      <c r="K86" s="220">
        <f ca="1"/>
        <v>1062.8340700000001</v>
      </c>
      <c r="L86" s="222">
        <f ca="1"/>
        <v>1.2469999999893844E-5</v>
      </c>
      <c r="M86" s="222" t="str">
        <f ca="1"/>
        <v/>
      </c>
      <c r="Q86" s="111">
        <f ca="1"/>
        <v>43546</v>
      </c>
      <c r="R86" s="220">
        <f ca="1"/>
        <v>1062.84654</v>
      </c>
      <c r="S86" s="220">
        <f ca="1"/>
        <v>1062.8340700000001</v>
      </c>
      <c r="T86" s="222">
        <f ca="1"/>
        <v>1.2469999999893844E-5</v>
      </c>
      <c r="U86" s="222" t="str">
        <f ca="1"/>
        <v/>
      </c>
      <c r="Y86" s="111">
        <f ca="1"/>
        <v>43910</v>
      </c>
      <c r="Z86" s="220">
        <f ca="1"/>
        <v>882.15925500000003</v>
      </c>
      <c r="AA86" s="220">
        <f ca="1"/>
        <v>881.49549039999999</v>
      </c>
      <c r="AB86" s="222">
        <f ca="1"/>
        <v>6.6376460000003594E-4</v>
      </c>
      <c r="AC86" s="222" t="str">
        <f ca="1"/>
        <v/>
      </c>
    </row>
    <row r="87" spans="1:29" x14ac:dyDescent="0.2">
      <c r="A87" s="111">
        <f ca="1"/>
        <v>45624</v>
      </c>
      <c r="B87" s="220">
        <f ca="1"/>
        <v>1033.3100310576276</v>
      </c>
      <c r="C87" s="220">
        <f ca="1"/>
        <v>1025.4033090208704</v>
      </c>
      <c r="D87" s="222">
        <f ca="1"/>
        <v>7.9067220367571734E-3</v>
      </c>
      <c r="E87" s="222" t="str">
        <f ca="1"/>
        <v/>
      </c>
      <c r="I87" s="111">
        <f ca="1"/>
        <v>43549</v>
      </c>
      <c r="J87" s="220">
        <f ca="1"/>
        <v>1061.8717999999999</v>
      </c>
      <c r="K87" s="220">
        <f ca="1"/>
        <v>1061.8803949999999</v>
      </c>
      <c r="L87" s="222" t="str">
        <f ca="1"/>
        <v/>
      </c>
      <c r="M87" s="222">
        <f ca="1"/>
        <v>-8.5950000000138963E-6</v>
      </c>
      <c r="Q87" s="111">
        <f ca="1"/>
        <v>43549</v>
      </c>
      <c r="R87" s="220">
        <f ca="1"/>
        <v>1061.8717999999999</v>
      </c>
      <c r="S87" s="220">
        <f ca="1"/>
        <v>1061.8803949999999</v>
      </c>
      <c r="T87" s="222" t="str">
        <f ca="1"/>
        <v/>
      </c>
      <c r="U87" s="222">
        <f ca="1"/>
        <v>-8.5950000000138963E-6</v>
      </c>
      <c r="Y87" s="111">
        <f ca="1"/>
        <v>43913</v>
      </c>
      <c r="Z87" s="220">
        <f ca="1"/>
        <v>864.98597500000005</v>
      </c>
      <c r="AA87" s="220">
        <f ca="1"/>
        <v>863.68040870000004</v>
      </c>
      <c r="AB87" s="222">
        <f ca="1"/>
        <v>1.3055663000000094E-3</v>
      </c>
      <c r="AC87" s="222" t="str">
        <f ca="1"/>
        <v/>
      </c>
    </row>
    <row r="88" spans="1:29" x14ac:dyDescent="0.2">
      <c r="A88" s="111">
        <f ca="1"/>
        <v>45625</v>
      </c>
      <c r="B88" s="220">
        <f ca="1"/>
        <v>1041.1321053371551</v>
      </c>
      <c r="C88" s="220">
        <f ca="1"/>
        <v>1033.6579804785667</v>
      </c>
      <c r="D88" s="222">
        <f ca="1"/>
        <v>7.4741248585883111E-3</v>
      </c>
      <c r="E88" s="222" t="str">
        <f ca="1"/>
        <v/>
      </c>
      <c r="I88" s="111">
        <f ca="1"/>
        <v>43550</v>
      </c>
      <c r="J88" s="220">
        <f ca="1"/>
        <v>1063.7386839999999</v>
      </c>
      <c r="K88" s="220">
        <f ca="1"/>
        <v>1063.6727370000001</v>
      </c>
      <c r="L88" s="222">
        <f ca="1"/>
        <v>6.5946999999823679E-5</v>
      </c>
      <c r="M88" s="222" t="str">
        <f ca="1"/>
        <v/>
      </c>
      <c r="Q88" s="111">
        <f ca="1"/>
        <v>43550</v>
      </c>
      <c r="R88" s="220">
        <f ca="1"/>
        <v>1063.7386839999999</v>
      </c>
      <c r="S88" s="220">
        <f ca="1"/>
        <v>1063.6727370000001</v>
      </c>
      <c r="T88" s="222">
        <f ca="1"/>
        <v>6.5946999999823679E-5</v>
      </c>
      <c r="U88" s="222" t="str">
        <f ca="1"/>
        <v/>
      </c>
      <c r="Y88" s="111">
        <f ca="1"/>
        <v>43914</v>
      </c>
      <c r="Z88" s="220">
        <f ca="1"/>
        <v>902.05450499999995</v>
      </c>
      <c r="AA88" s="220">
        <f ca="1"/>
        <v>905.23857620000001</v>
      </c>
      <c r="AB88" s="222" t="str">
        <f ca="1"/>
        <v/>
      </c>
      <c r="AC88" s="222">
        <f ca="1"/>
        <v>-3.1840712000000622E-3</v>
      </c>
    </row>
    <row r="89" spans="1:29" x14ac:dyDescent="0.2">
      <c r="A89" s="111">
        <f ca="1"/>
        <v>45628</v>
      </c>
      <c r="B89" s="220">
        <f ca="1"/>
        <v>1045.4685104474784</v>
      </c>
      <c r="C89" s="220">
        <f ca="1"/>
        <v>1038.0033231862112</v>
      </c>
      <c r="D89" s="222">
        <f ca="1"/>
        <v>7.4651872612671467E-3</v>
      </c>
      <c r="E89" s="222" t="str">
        <f ca="1"/>
        <v/>
      </c>
      <c r="I89" s="111">
        <f ca="1"/>
        <v>43551</v>
      </c>
      <c r="J89" s="220">
        <f ca="1"/>
        <v>1064.0353729999999</v>
      </c>
      <c r="K89" s="220">
        <f ca="1"/>
        <v>1064.036728</v>
      </c>
      <c r="L89" s="222" t="str">
        <f ca="1"/>
        <v/>
      </c>
      <c r="M89" s="222">
        <f ca="1"/>
        <v>-1.3550000001032458E-6</v>
      </c>
      <c r="Q89" s="111">
        <f ca="1"/>
        <v>43551</v>
      </c>
      <c r="R89" s="220">
        <f ca="1"/>
        <v>1064.0353729999999</v>
      </c>
      <c r="S89" s="220">
        <f ca="1"/>
        <v>1064.036728</v>
      </c>
      <c r="T89" s="222" t="str">
        <f ca="1"/>
        <v/>
      </c>
      <c r="U89" s="222">
        <f ca="1"/>
        <v>-1.3550000001032458E-6</v>
      </c>
      <c r="Y89" s="111">
        <f ca="1"/>
        <v>43915</v>
      </c>
      <c r="Z89" s="220">
        <f ca="1"/>
        <v>909.93349499999999</v>
      </c>
      <c r="AA89" s="220">
        <f ca="1"/>
        <v>914.25965299999996</v>
      </c>
      <c r="AB89" s="222" t="str">
        <f ca="1"/>
        <v/>
      </c>
      <c r="AC89" s="222">
        <f ca="1"/>
        <v>-4.3261579999999637E-3</v>
      </c>
    </row>
    <row r="90" spans="1:29" x14ac:dyDescent="0.2">
      <c r="A90" s="111">
        <f ca="1"/>
        <v>45629</v>
      </c>
      <c r="B90" s="220">
        <f ca="1"/>
        <v>1043.8376006755821</v>
      </c>
      <c r="C90" s="220">
        <f ca="1"/>
        <v>1036.1175834721985</v>
      </c>
      <c r="D90" s="222">
        <f ca="1"/>
        <v>7.7200172033835774E-3</v>
      </c>
      <c r="E90" s="222" t="str">
        <f ca="1"/>
        <v/>
      </c>
      <c r="I90" s="111">
        <f ca="1"/>
        <v>43552</v>
      </c>
      <c r="J90" s="220">
        <f ca="1"/>
        <v>1065.2292</v>
      </c>
      <c r="K90" s="220">
        <f ca="1"/>
        <v>1065.162906</v>
      </c>
      <c r="L90" s="222">
        <f ca="1"/>
        <v>6.6293999999970766E-5</v>
      </c>
      <c r="M90" s="222" t="str">
        <f ca="1"/>
        <v/>
      </c>
      <c r="Q90" s="111">
        <f ca="1"/>
        <v>43552</v>
      </c>
      <c r="R90" s="220">
        <f ca="1"/>
        <v>1065.2292</v>
      </c>
      <c r="S90" s="220">
        <f ca="1"/>
        <v>1065.162906</v>
      </c>
      <c r="T90" s="222">
        <f ca="1"/>
        <v>6.6293999999970766E-5</v>
      </c>
      <c r="U90" s="222" t="str">
        <f ca="1"/>
        <v/>
      </c>
      <c r="Y90" s="111">
        <f ca="1"/>
        <v>43916</v>
      </c>
      <c r="Z90" s="220">
        <f ca="1"/>
        <v>913.44847500000003</v>
      </c>
      <c r="AA90" s="220">
        <f ca="1"/>
        <v>919.61269379999999</v>
      </c>
      <c r="AB90" s="222" t="str">
        <f ca="1"/>
        <v/>
      </c>
      <c r="AC90" s="222">
        <f ca="1"/>
        <v>-6.1642187999999577E-3</v>
      </c>
    </row>
    <row r="91" spans="1:29" x14ac:dyDescent="0.2">
      <c r="A91" s="111">
        <f ca="1"/>
        <v>45630</v>
      </c>
      <c r="B91" s="220">
        <f ca="1"/>
        <v>1047.1605179958096</v>
      </c>
      <c r="C91" s="220">
        <f ca="1"/>
        <v>1039.4019725177441</v>
      </c>
      <c r="D91" s="222">
        <f ca="1"/>
        <v>7.758545478065571E-3</v>
      </c>
      <c r="E91" s="222" t="str">
        <f ca="1"/>
        <v/>
      </c>
      <c r="I91" s="111">
        <f ca="1"/>
        <v>43553</v>
      </c>
      <c r="J91" s="220">
        <f ca="1"/>
        <v>1063.4843289999999</v>
      </c>
      <c r="K91" s="220">
        <f ca="1"/>
        <v>1063.319587</v>
      </c>
      <c r="L91" s="222">
        <f ca="1"/>
        <v>1.6474199999993289E-4</v>
      </c>
      <c r="M91" s="222" t="str">
        <f ca="1"/>
        <v/>
      </c>
      <c r="Q91" s="111">
        <f ca="1"/>
        <v>43553</v>
      </c>
      <c r="R91" s="220">
        <f ca="1"/>
        <v>1063.4843289999999</v>
      </c>
      <c r="S91" s="220">
        <f ca="1"/>
        <v>1063.319587</v>
      </c>
      <c r="T91" s="222">
        <f ca="1"/>
        <v>1.6474199999993289E-4</v>
      </c>
      <c r="U91" s="222" t="str">
        <f ca="1"/>
        <v/>
      </c>
      <c r="Y91" s="111">
        <f ca="1"/>
        <v>43917</v>
      </c>
      <c r="Z91" s="220">
        <f ca="1"/>
        <v>907.52925500000003</v>
      </c>
      <c r="AA91" s="220">
        <f ca="1"/>
        <v>911.63821429999996</v>
      </c>
      <c r="AB91" s="222" t="str">
        <f ca="1"/>
        <v/>
      </c>
      <c r="AC91" s="222">
        <f ca="1"/>
        <v>-4.1089592999999239E-3</v>
      </c>
    </row>
    <row r="92" spans="1:29" x14ac:dyDescent="0.2">
      <c r="A92" s="111">
        <f ca="1"/>
        <v>45631</v>
      </c>
      <c r="B92" s="220">
        <f ca="1"/>
        <v>1046.9331379988166</v>
      </c>
      <c r="C92" s="220">
        <f ca="1"/>
        <v>1039.3741184097421</v>
      </c>
      <c r="D92" s="222">
        <f ca="1"/>
        <v>7.5590195890745237E-3</v>
      </c>
      <c r="E92" s="222" t="str">
        <f ca="1"/>
        <v/>
      </c>
      <c r="I92" s="111">
        <f ca="1"/>
        <v>43556</v>
      </c>
      <c r="J92" s="220">
        <f ca="1"/>
        <v>1065.5974329999999</v>
      </c>
      <c r="K92" s="220">
        <f ca="1"/>
        <v>1064.7918320000001</v>
      </c>
      <c r="L92" s="222">
        <f ca="1"/>
        <v>8.0560099999979679E-4</v>
      </c>
      <c r="M92" s="222" t="str">
        <f ca="1"/>
        <v/>
      </c>
      <c r="Q92" s="111">
        <f ca="1"/>
        <v>43556</v>
      </c>
      <c r="R92" s="220">
        <f ca="1"/>
        <v>1065.5974329999999</v>
      </c>
      <c r="S92" s="220">
        <f ca="1"/>
        <v>1064.7918320000001</v>
      </c>
      <c r="T92" s="222">
        <f ca="1"/>
        <v>8.0560099999979679E-4</v>
      </c>
      <c r="U92" s="222" t="str">
        <f ca="1"/>
        <v/>
      </c>
      <c r="Y92" s="111">
        <f ca="1"/>
        <v>43920</v>
      </c>
      <c r="Z92" s="220">
        <f ca="1"/>
        <v>923.90125499999999</v>
      </c>
      <c r="AA92" s="220">
        <f ca="1"/>
        <v>929.37647479999998</v>
      </c>
      <c r="AB92" s="222" t="str">
        <f ca="1"/>
        <v/>
      </c>
      <c r="AC92" s="222">
        <f ca="1"/>
        <v>-5.4752197999999907E-3</v>
      </c>
    </row>
    <row r="93" spans="1:29" x14ac:dyDescent="0.2">
      <c r="A93" s="111">
        <f ca="1"/>
        <v>45632</v>
      </c>
      <c r="B93" s="220">
        <f ca="1"/>
        <v>1052.992296458845</v>
      </c>
      <c r="C93" s="220">
        <f ca="1"/>
        <v>1045.2398427419414</v>
      </c>
      <c r="D93" s="222">
        <f ca="1"/>
        <v>7.7524537169035741E-3</v>
      </c>
      <c r="E93" s="222" t="str">
        <f ca="1"/>
        <v/>
      </c>
      <c r="I93" s="111">
        <f ca="1"/>
        <v>43557</v>
      </c>
      <c r="J93" s="220">
        <f ca="1"/>
        <v>1067.2674919999999</v>
      </c>
      <c r="K93" s="220">
        <f ca="1"/>
        <v>1066.553576</v>
      </c>
      <c r="L93" s="222">
        <f ca="1"/>
        <v>7.1391599999992648E-4</v>
      </c>
      <c r="M93" s="222" t="str">
        <f ca="1"/>
        <v/>
      </c>
      <c r="Q93" s="111">
        <f ca="1"/>
        <v>43557</v>
      </c>
      <c r="R93" s="220">
        <f ca="1"/>
        <v>1067.2674919999999</v>
      </c>
      <c r="S93" s="220">
        <f ca="1"/>
        <v>1066.553576</v>
      </c>
      <c r="T93" s="222">
        <f ca="1"/>
        <v>7.1391599999992648E-4</v>
      </c>
      <c r="U93" s="222" t="str">
        <f ca="1"/>
        <v/>
      </c>
      <c r="Y93" s="111">
        <f ca="1"/>
        <v>43921</v>
      </c>
      <c r="Z93" s="220">
        <f ca="1"/>
        <v>929.84853499999997</v>
      </c>
      <c r="AA93" s="220">
        <f ca="1"/>
        <v>935.37929389999999</v>
      </c>
      <c r="AB93" s="222" t="str">
        <f ca="1"/>
        <v/>
      </c>
      <c r="AC93" s="222">
        <f ca="1"/>
        <v>-5.5307589000000235E-3</v>
      </c>
    </row>
    <row r="94" spans="1:29" x14ac:dyDescent="0.2">
      <c r="A94" s="111">
        <f ca="1"/>
        <v>45635</v>
      </c>
      <c r="B94" s="220">
        <f ca="1"/>
        <v>1051.6633983328397</v>
      </c>
      <c r="C94" s="220">
        <f ca="1"/>
        <v>1044.1370192922257</v>
      </c>
      <c r="D94" s="222">
        <f ca="1"/>
        <v>7.5263790406140743E-3</v>
      </c>
      <c r="E94" s="222" t="str">
        <f ca="1"/>
        <v/>
      </c>
      <c r="I94" s="111">
        <f ca="1"/>
        <v>43558</v>
      </c>
      <c r="J94" s="220">
        <f ca="1"/>
        <v>1068.0147280000001</v>
      </c>
      <c r="K94" s="220">
        <f ca="1"/>
        <v>1067.045568</v>
      </c>
      <c r="L94" s="222">
        <f ca="1"/>
        <v>9.6916000000010175E-4</v>
      </c>
      <c r="M94" s="222" t="str">
        <f ca="1"/>
        <v/>
      </c>
      <c r="Q94" s="111">
        <f ca="1"/>
        <v>43558</v>
      </c>
      <c r="R94" s="220">
        <f ca="1"/>
        <v>1068.0147280000001</v>
      </c>
      <c r="S94" s="220">
        <f ca="1"/>
        <v>1067.045568</v>
      </c>
      <c r="T94" s="222">
        <f ca="1"/>
        <v>9.6916000000010175E-4</v>
      </c>
      <c r="U94" s="222" t="str">
        <f ca="1"/>
        <v/>
      </c>
      <c r="Y94" s="111">
        <f ca="1"/>
        <v>43922</v>
      </c>
      <c r="Z94" s="220">
        <f ca="1"/>
        <v>925.30105500000002</v>
      </c>
      <c r="AA94" s="220">
        <f ca="1"/>
        <v>928.66277769999999</v>
      </c>
      <c r="AB94" s="222" t="str">
        <f ca="1"/>
        <v/>
      </c>
      <c r="AC94" s="222">
        <f ca="1"/>
        <v>-3.3617226999999731E-3</v>
      </c>
    </row>
    <row r="95" spans="1:29" x14ac:dyDescent="0.2">
      <c r="A95" s="111">
        <f ca="1"/>
        <v>45636</v>
      </c>
      <c r="B95" s="220">
        <f ca="1"/>
        <v>1048.4460327153986</v>
      </c>
      <c r="C95" s="220">
        <f ca="1"/>
        <v>1040.9421421164022</v>
      </c>
      <c r="D95" s="222">
        <f ca="1"/>
        <v>7.50389059899635E-3</v>
      </c>
      <c r="E95" s="222" t="str">
        <f ca="1"/>
        <v/>
      </c>
      <c r="I95" s="111">
        <f ca="1"/>
        <v>43559</v>
      </c>
      <c r="J95" s="220">
        <f ca="1"/>
        <v>1068.821659</v>
      </c>
      <c r="K95" s="220">
        <f ca="1"/>
        <v>1067.7965919999999</v>
      </c>
      <c r="L95" s="222">
        <f ca="1"/>
        <v>1.0250670000000355E-3</v>
      </c>
      <c r="M95" s="222" t="str">
        <f ca="1"/>
        <v/>
      </c>
      <c r="Q95" s="111">
        <f ca="1"/>
        <v>43559</v>
      </c>
      <c r="R95" s="220">
        <f ca="1"/>
        <v>1068.821659</v>
      </c>
      <c r="S95" s="220">
        <f ca="1"/>
        <v>1067.7965919999999</v>
      </c>
      <c r="T95" s="222">
        <f ca="1"/>
        <v>1.0250670000000355E-3</v>
      </c>
      <c r="U95" s="222" t="str">
        <f ca="1"/>
        <v/>
      </c>
      <c r="Y95" s="111">
        <f ca="1"/>
        <v>43923</v>
      </c>
      <c r="Z95" s="220">
        <f ca="1"/>
        <v>928.31905500000005</v>
      </c>
      <c r="AA95" s="220">
        <f ca="1"/>
        <v>932.93393070000002</v>
      </c>
      <c r="AB95" s="222" t="str">
        <f ca="1"/>
        <v/>
      </c>
      <c r="AC95" s="222">
        <f ca="1"/>
        <v>-4.6148756999999704E-3</v>
      </c>
    </row>
    <row r="96" spans="1:29" x14ac:dyDescent="0.2">
      <c r="A96" s="111">
        <f ca="1"/>
        <v>45637</v>
      </c>
      <c r="B96" s="220">
        <f ca="1"/>
        <v>1050.1075890506891</v>
      </c>
      <c r="C96" s="220">
        <f ca="1"/>
        <v>1042.0460507286082</v>
      </c>
      <c r="D96" s="222">
        <f ca="1"/>
        <v>8.0615383220808776E-3</v>
      </c>
      <c r="E96" s="222" t="str">
        <f ca="1"/>
        <v/>
      </c>
      <c r="I96" s="111">
        <f ca="1"/>
        <v>43560</v>
      </c>
      <c r="J96" s="220">
        <f ca="1"/>
        <v>1072.000491</v>
      </c>
      <c r="K96" s="220">
        <f ca="1"/>
        <v>1070.459243</v>
      </c>
      <c r="L96" s="222">
        <f ca="1"/>
        <v>1.5412479999999959E-3</v>
      </c>
      <c r="M96" s="222" t="str">
        <f ca="1"/>
        <v/>
      </c>
      <c r="Q96" s="111">
        <f ca="1"/>
        <v>43560</v>
      </c>
      <c r="R96" s="220">
        <f ca="1"/>
        <v>1072.000491</v>
      </c>
      <c r="S96" s="220">
        <f ca="1"/>
        <v>1070.459243</v>
      </c>
      <c r="T96" s="222">
        <f ca="1"/>
        <v>1.5412479999999959E-3</v>
      </c>
      <c r="U96" s="222" t="str">
        <f ca="1"/>
        <v/>
      </c>
      <c r="Y96" s="111">
        <f ca="1"/>
        <v>43924</v>
      </c>
      <c r="Z96" s="220">
        <f ca="1"/>
        <v>925.42605500000002</v>
      </c>
      <c r="AA96" s="220">
        <f ca="1"/>
        <v>929.04038049999997</v>
      </c>
      <c r="AB96" s="222" t="str">
        <f ca="1"/>
        <v/>
      </c>
      <c r="AC96" s="222">
        <f ca="1"/>
        <v>-3.6143254999999497E-3</v>
      </c>
    </row>
    <row r="97" spans="1:29" x14ac:dyDescent="0.2">
      <c r="A97" s="111">
        <f ca="1"/>
        <v>45638</v>
      </c>
      <c r="B97" s="220">
        <f ca="1"/>
        <v>1046.4466765495295</v>
      </c>
      <c r="C97" s="220">
        <f ca="1"/>
        <v>1038.2772388914495</v>
      </c>
      <c r="D97" s="222">
        <f ca="1"/>
        <v>8.1694376580799151E-3</v>
      </c>
      <c r="E97" s="222" t="str">
        <f ca="1"/>
        <v/>
      </c>
      <c r="I97" s="111">
        <f ca="1"/>
        <v>43563</v>
      </c>
      <c r="J97" s="220">
        <f ca="1"/>
        <v>1069.619598</v>
      </c>
      <c r="K97" s="220">
        <f ca="1"/>
        <v>1068.2939409999999</v>
      </c>
      <c r="L97" s="222">
        <f ca="1"/>
        <v>1.325657000000092E-3</v>
      </c>
      <c r="M97" s="222" t="str">
        <f ca="1"/>
        <v/>
      </c>
      <c r="Q97" s="111">
        <f ca="1"/>
        <v>43563</v>
      </c>
      <c r="R97" s="220">
        <f ca="1"/>
        <v>1069.619598</v>
      </c>
      <c r="S97" s="220">
        <f ca="1"/>
        <v>1068.2939409999999</v>
      </c>
      <c r="T97" s="222">
        <f ca="1"/>
        <v>1.325657000000092E-3</v>
      </c>
      <c r="U97" s="222" t="str">
        <f ca="1"/>
        <v/>
      </c>
      <c r="Y97" s="111">
        <f ca="1"/>
        <v>43927</v>
      </c>
      <c r="Z97" s="220">
        <f ca="1"/>
        <v>941.92105500000002</v>
      </c>
      <c r="AA97" s="220">
        <f ca="1"/>
        <v>948.76098330000002</v>
      </c>
      <c r="AB97" s="222" t="str">
        <f ca="1"/>
        <v/>
      </c>
      <c r="AC97" s="222">
        <f ca="1"/>
        <v>-6.8399282999999965E-3</v>
      </c>
    </row>
    <row r="98" spans="1:29" x14ac:dyDescent="0.2">
      <c r="A98" s="111">
        <f ca="1"/>
        <v>45639</v>
      </c>
      <c r="B98" s="220">
        <f ca="1"/>
        <v>1044.9055568325305</v>
      </c>
      <c r="C98" s="220">
        <f ca="1"/>
        <v>1036.6571907465516</v>
      </c>
      <c r="D98" s="222">
        <f ca="1"/>
        <v>8.2483660859788872E-3</v>
      </c>
      <c r="E98" s="222" t="str">
        <f ca="1"/>
        <v/>
      </c>
      <c r="I98" s="111">
        <f ca="1"/>
        <v>43564</v>
      </c>
      <c r="J98" s="220">
        <f ca="1"/>
        <v>1067.1291269999999</v>
      </c>
      <c r="K98" s="220">
        <f ca="1"/>
        <v>1065.749116</v>
      </c>
      <c r="L98" s="222">
        <f ca="1"/>
        <v>1.3800109999999677E-3</v>
      </c>
      <c r="M98" s="222" t="str">
        <f ca="1"/>
        <v/>
      </c>
      <c r="Q98" s="111">
        <f ca="1"/>
        <v>43564</v>
      </c>
      <c r="R98" s="220">
        <f ca="1"/>
        <v>1067.1291269999999</v>
      </c>
      <c r="S98" s="220">
        <f ca="1"/>
        <v>1065.749116</v>
      </c>
      <c r="T98" s="222">
        <f ca="1"/>
        <v>1.3800109999999677E-3</v>
      </c>
      <c r="U98" s="222" t="str">
        <f ca="1"/>
        <v/>
      </c>
      <c r="Y98" s="111">
        <f ca="1"/>
        <v>43928</v>
      </c>
      <c r="Z98" s="220">
        <f ca="1"/>
        <v>939.72185500000001</v>
      </c>
      <c r="AA98" s="220">
        <f ca="1"/>
        <v>946.42823989999999</v>
      </c>
      <c r="AB98" s="222" t="str">
        <f ca="1"/>
        <v/>
      </c>
      <c r="AC98" s="222">
        <f ca="1"/>
        <v>-6.7063848999999887E-3</v>
      </c>
    </row>
    <row r="99" spans="1:29" x14ac:dyDescent="0.2">
      <c r="A99" s="111">
        <f ca="1"/>
        <v>45642</v>
      </c>
      <c r="B99" s="220">
        <f ca="1"/>
        <v>1044.2617453622306</v>
      </c>
      <c r="C99" s="220">
        <f ca="1"/>
        <v>1035.6639117633958</v>
      </c>
      <c r="D99" s="222">
        <f ca="1"/>
        <v>8.5978335988347674E-3</v>
      </c>
      <c r="E99" s="222" t="str">
        <f ca="1"/>
        <v/>
      </c>
      <c r="I99" s="111">
        <f ca="1"/>
        <v>43565</v>
      </c>
      <c r="J99" s="220">
        <f ca="1"/>
        <v>1070.965956</v>
      </c>
      <c r="K99" s="220">
        <f ca="1"/>
        <v>1069.4708049999999</v>
      </c>
      <c r="L99" s="222">
        <f ca="1"/>
        <v>1.495151000000078E-3</v>
      </c>
      <c r="M99" s="222" t="str">
        <f ca="1"/>
        <v/>
      </c>
      <c r="Q99" s="111">
        <f ca="1"/>
        <v>43565</v>
      </c>
      <c r="R99" s="220">
        <f ca="1"/>
        <v>1070.965956</v>
      </c>
      <c r="S99" s="220">
        <f ca="1"/>
        <v>1069.4708049999999</v>
      </c>
      <c r="T99" s="222">
        <f ca="1"/>
        <v>1.495151000000078E-3</v>
      </c>
      <c r="U99" s="222" t="str">
        <f ca="1"/>
        <v/>
      </c>
      <c r="Y99" s="111">
        <f ca="1"/>
        <v>43929</v>
      </c>
      <c r="Z99" s="220">
        <f ca="1"/>
        <v>944.09005500000001</v>
      </c>
      <c r="AA99" s="220">
        <f ca="1"/>
        <v>951.97377240000003</v>
      </c>
      <c r="AB99" s="222" t="str">
        <f ca="1"/>
        <v/>
      </c>
      <c r="AC99" s="222">
        <f ca="1"/>
        <v>-7.8837174000000228E-3</v>
      </c>
    </row>
    <row r="100" spans="1:29" x14ac:dyDescent="0.2">
      <c r="A100" s="111">
        <f ca="1"/>
        <v>45643</v>
      </c>
      <c r="B100" s="220">
        <f ca="1"/>
        <v>1046.3491693742837</v>
      </c>
      <c r="C100" s="220">
        <f ca="1"/>
        <v>1038.064544637218</v>
      </c>
      <c r="D100" s="222">
        <f ca="1"/>
        <v>8.2846247370657686E-3</v>
      </c>
      <c r="E100" s="222" t="str">
        <f ca="1"/>
        <v/>
      </c>
      <c r="I100" s="111">
        <f ca="1"/>
        <v>43566</v>
      </c>
      <c r="J100" s="220">
        <f ca="1"/>
        <v>1070.1357989999999</v>
      </c>
      <c r="K100" s="220">
        <f ca="1"/>
        <v>1068.700511</v>
      </c>
      <c r="L100" s="222">
        <f ca="1"/>
        <v>1.4352879999999005E-3</v>
      </c>
      <c r="M100" s="222" t="str">
        <f ca="1"/>
        <v/>
      </c>
      <c r="Q100" s="111">
        <f ca="1"/>
        <v>43566</v>
      </c>
      <c r="R100" s="220">
        <f ca="1"/>
        <v>1070.1357989999999</v>
      </c>
      <c r="S100" s="220">
        <f ca="1"/>
        <v>1068.700511</v>
      </c>
      <c r="T100" s="222">
        <f ca="1"/>
        <v>1.4352879999999005E-3</v>
      </c>
      <c r="U100" s="222" t="str">
        <f ca="1"/>
        <v/>
      </c>
      <c r="Y100" s="111">
        <f ca="1"/>
        <v>43930</v>
      </c>
      <c r="Z100" s="220">
        <f ca="1"/>
        <v>955.47355500000003</v>
      </c>
      <c r="AA100" s="220">
        <f ca="1"/>
        <v>963.82248400000003</v>
      </c>
      <c r="AB100" s="222" t="str">
        <f ca="1"/>
        <v/>
      </c>
      <c r="AC100" s="222">
        <f ca="1"/>
        <v>-8.348928999999998E-3</v>
      </c>
    </row>
    <row r="101" spans="1:29" x14ac:dyDescent="0.2">
      <c r="A101" s="111">
        <f ca="1"/>
        <v>45644</v>
      </c>
      <c r="B101" s="220">
        <f ca="1"/>
        <v>1033.9034179133839</v>
      </c>
      <c r="C101" s="220">
        <f ca="1"/>
        <v>1026.6500436241736</v>
      </c>
      <c r="D101" s="222">
        <f ca="1"/>
        <v>7.2533742892103422E-3</v>
      </c>
      <c r="E101" s="222" t="str">
        <f ca="1"/>
        <v/>
      </c>
      <c r="I101" s="111">
        <f ca="1"/>
        <v>43567</v>
      </c>
      <c r="J101" s="220">
        <f ca="1"/>
        <v>1070.6392880000001</v>
      </c>
      <c r="K101" s="220">
        <f ca="1"/>
        <v>1068.8809389999999</v>
      </c>
      <c r="L101" s="222">
        <f ca="1"/>
        <v>1.7583490000001802E-3</v>
      </c>
      <c r="M101" s="222" t="str">
        <f ca="1"/>
        <v/>
      </c>
      <c r="Q101" s="111">
        <f ca="1"/>
        <v>43567</v>
      </c>
      <c r="R101" s="220">
        <f ca="1"/>
        <v>1070.6392880000001</v>
      </c>
      <c r="S101" s="220">
        <f ca="1"/>
        <v>1068.8809389999999</v>
      </c>
      <c r="T101" s="222">
        <f ca="1"/>
        <v>1.7583490000001802E-3</v>
      </c>
      <c r="U101" s="222" t="str">
        <f ca="1"/>
        <v/>
      </c>
      <c r="Y101" s="111">
        <f ca="1"/>
        <v>43934</v>
      </c>
      <c r="Z101" s="220">
        <f ca="1"/>
        <v>953.11355500000002</v>
      </c>
      <c r="AA101" s="220">
        <f ca="1"/>
        <v>961.38456680000002</v>
      </c>
      <c r="AB101" s="222" t="str">
        <f ca="1"/>
        <v/>
      </c>
      <c r="AC101" s="222">
        <f ca="1"/>
        <v>-8.2710117999999968E-3</v>
      </c>
    </row>
    <row r="102" spans="1:29" x14ac:dyDescent="0.2">
      <c r="A102" s="111">
        <f ca="1"/>
        <v>45645</v>
      </c>
      <c r="B102" s="220">
        <f ca="1"/>
        <v>1027.6394252313144</v>
      </c>
      <c r="C102" s="220">
        <f ca="1"/>
        <v>1020.0404744916218</v>
      </c>
      <c r="D102" s="222">
        <f ca="1"/>
        <v>7.5989507396925548E-3</v>
      </c>
      <c r="E102" s="222" t="str">
        <f ca="1"/>
        <v/>
      </c>
      <c r="I102" s="111">
        <f ca="1"/>
        <v>43570</v>
      </c>
      <c r="J102" s="220">
        <f ca="1"/>
        <v>1073.0448449999999</v>
      </c>
      <c r="K102" s="220">
        <f ca="1"/>
        <v>1071.419163</v>
      </c>
      <c r="L102" s="222">
        <f ca="1"/>
        <v>1.6256819999998697E-3</v>
      </c>
      <c r="M102" s="222" t="str">
        <f ca="1"/>
        <v/>
      </c>
      <c r="Q102" s="111">
        <f ca="1"/>
        <v>43570</v>
      </c>
      <c r="R102" s="220">
        <f ca="1"/>
        <v>1073.0448449999999</v>
      </c>
      <c r="S102" s="220">
        <f ca="1"/>
        <v>1071.419163</v>
      </c>
      <c r="T102" s="222">
        <f ca="1"/>
        <v>1.6256819999998697E-3</v>
      </c>
      <c r="U102" s="222" t="str">
        <f ca="1"/>
        <v/>
      </c>
      <c r="Y102" s="111">
        <f ca="1"/>
        <v>43935</v>
      </c>
      <c r="Z102" s="220">
        <f ca="1"/>
        <v>961.98105499999997</v>
      </c>
      <c r="AA102" s="220">
        <f ca="1"/>
        <v>970.53195119999998</v>
      </c>
      <c r="AB102" s="222" t="str">
        <f ca="1"/>
        <v/>
      </c>
      <c r="AC102" s="222">
        <f ca="1"/>
        <v>-8.5508962000000119E-3</v>
      </c>
    </row>
    <row r="103" spans="1:29" x14ac:dyDescent="0.2">
      <c r="A103" s="111">
        <f ca="1"/>
        <v>45646</v>
      </c>
      <c r="B103" s="220">
        <f ca="1"/>
        <v>1032.8117313769428</v>
      </c>
      <c r="C103" s="220">
        <f ca="1"/>
        <v>1024.7589125855047</v>
      </c>
      <c r="D103" s="222">
        <f ca="1"/>
        <v>8.052818791438085E-3</v>
      </c>
      <c r="E103" s="222" t="str">
        <f ca="1"/>
        <v/>
      </c>
      <c r="I103" s="111">
        <f ca="1"/>
        <v>43571</v>
      </c>
      <c r="J103" s="220">
        <f ca="1"/>
        <v>1072.32158</v>
      </c>
      <c r="K103" s="220">
        <f ca="1"/>
        <v>1070.3855550000001</v>
      </c>
      <c r="L103" s="222">
        <f ca="1"/>
        <v>1.9360249999999723E-3</v>
      </c>
      <c r="M103" s="222" t="str">
        <f ca="1"/>
        <v/>
      </c>
      <c r="Q103" s="111">
        <f ca="1"/>
        <v>43571</v>
      </c>
      <c r="R103" s="220">
        <f ca="1"/>
        <v>1072.32158</v>
      </c>
      <c r="S103" s="220">
        <f ca="1"/>
        <v>1070.3855550000001</v>
      </c>
      <c r="T103" s="222">
        <f ca="1"/>
        <v>1.9360249999999723E-3</v>
      </c>
      <c r="U103" s="222" t="str">
        <f ca="1"/>
        <v/>
      </c>
      <c r="Y103" s="111">
        <f ca="1"/>
        <v>43936</v>
      </c>
      <c r="Z103" s="220">
        <f ca="1"/>
        <v>970.64363000000003</v>
      </c>
      <c r="AA103" s="220">
        <f ca="1"/>
        <v>979.19235709999998</v>
      </c>
      <c r="AB103" s="222" t="str">
        <f ca="1"/>
        <v/>
      </c>
      <c r="AC103" s="222">
        <f ca="1"/>
        <v>-8.5487270999999518E-3</v>
      </c>
    </row>
    <row r="104" spans="1:29" x14ac:dyDescent="0.2">
      <c r="A104" s="111">
        <f ca="1"/>
        <v>45649</v>
      </c>
      <c r="B104" s="220">
        <f ca="1"/>
        <v>1035.7052186113683</v>
      </c>
      <c r="C104" s="220">
        <f ca="1"/>
        <v>1027.1966214433928</v>
      </c>
      <c r="D104" s="222">
        <f ca="1"/>
        <v>8.5085971679754943E-3</v>
      </c>
      <c r="E104" s="222" t="str">
        <f ca="1"/>
        <v/>
      </c>
      <c r="I104" s="111">
        <f ca="1"/>
        <v>43572</v>
      </c>
      <c r="J104" s="220">
        <f ca="1"/>
        <v>1071.6230390000001</v>
      </c>
      <c r="K104" s="220">
        <f ca="1"/>
        <v>1069.720202</v>
      </c>
      <c r="L104" s="222">
        <f ca="1"/>
        <v>1.9028370000000905E-3</v>
      </c>
      <c r="M104" s="222" t="str">
        <f ca="1"/>
        <v/>
      </c>
      <c r="Q104" s="111">
        <f ca="1"/>
        <v>43572</v>
      </c>
      <c r="R104" s="220">
        <f ca="1"/>
        <v>1071.6230390000001</v>
      </c>
      <c r="S104" s="220">
        <f ca="1"/>
        <v>1069.720202</v>
      </c>
      <c r="T104" s="222">
        <f ca="1"/>
        <v>1.9028370000000905E-3</v>
      </c>
      <c r="U104" s="222" t="str">
        <f ca="1"/>
        <v/>
      </c>
      <c r="Y104" s="111">
        <f ca="1"/>
        <v>43937</v>
      </c>
      <c r="Z104" s="220">
        <f ca="1"/>
        <v>968.44005500000003</v>
      </c>
      <c r="AA104" s="220">
        <f ca="1"/>
        <v>977.01824780000004</v>
      </c>
      <c r="AB104" s="222" t="str">
        <f ca="1"/>
        <v/>
      </c>
      <c r="AC104" s="222">
        <f ca="1"/>
        <v>-8.5781928000000108E-3</v>
      </c>
    </row>
    <row r="105" spans="1:29" x14ac:dyDescent="0.2">
      <c r="A105" s="111">
        <f ca="1"/>
        <v>45650</v>
      </c>
      <c r="B105" s="220">
        <f ca="1"/>
        <v>1038.585670507432</v>
      </c>
      <c r="C105" s="220">
        <f ca="1"/>
        <v>1029.4792258530038</v>
      </c>
      <c r="D105" s="222">
        <f ca="1"/>
        <v>9.1064446544282876E-3</v>
      </c>
      <c r="E105" s="222" t="str">
        <f ca="1"/>
        <v/>
      </c>
      <c r="I105" s="111">
        <f ca="1"/>
        <v>43573</v>
      </c>
      <c r="J105" s="220">
        <f ca="1"/>
        <v>1075.085268</v>
      </c>
      <c r="K105" s="220">
        <f ca="1"/>
        <v>1073.0985900000001</v>
      </c>
      <c r="L105" s="222">
        <f ca="1"/>
        <v>1.9866779999999835E-3</v>
      </c>
      <c r="M105" s="222" t="str">
        <f ca="1"/>
        <v/>
      </c>
      <c r="Q105" s="111">
        <f ca="1"/>
        <v>43573</v>
      </c>
      <c r="R105" s="220">
        <f ca="1"/>
        <v>1075.085268</v>
      </c>
      <c r="S105" s="220">
        <f ca="1"/>
        <v>1073.0985900000001</v>
      </c>
      <c r="T105" s="222">
        <f ca="1"/>
        <v>1.9866779999999835E-3</v>
      </c>
      <c r="U105" s="222" t="str">
        <f ca="1"/>
        <v/>
      </c>
      <c r="Y105" s="111">
        <f ca="1"/>
        <v>43938</v>
      </c>
      <c r="Z105" s="220">
        <f ca="1"/>
        <v>976.77455499999996</v>
      </c>
      <c r="AA105" s="220">
        <f ca="1"/>
        <v>985.76826430000006</v>
      </c>
      <c r="AB105" s="222" t="str">
        <f ca="1"/>
        <v/>
      </c>
      <c r="AC105" s="222">
        <f ca="1"/>
        <v>-8.9937093000000915E-3</v>
      </c>
    </row>
    <row r="106" spans="1:29" x14ac:dyDescent="0.2">
      <c r="A106" s="111">
        <f ca="1"/>
        <v>45653</v>
      </c>
      <c r="B106" s="220">
        <f ca="1"/>
        <v>1036.6558496904495</v>
      </c>
      <c r="C106" s="220">
        <f ca="1"/>
        <v>1028.1215632611186</v>
      </c>
      <c r="D106" s="222">
        <f ca="1"/>
        <v>8.5342864293309045E-3</v>
      </c>
      <c r="E106" s="222" t="str">
        <f ca="1"/>
        <v/>
      </c>
      <c r="I106" s="111">
        <f ca="1"/>
        <v>43577</v>
      </c>
      <c r="J106" s="220">
        <f ca="1"/>
        <v>1072.689206</v>
      </c>
      <c r="K106" s="220">
        <f ca="1"/>
        <v>1070.9281820000001</v>
      </c>
      <c r="L106" s="222">
        <f ca="1"/>
        <v>1.7610239999999067E-3</v>
      </c>
      <c r="M106" s="222" t="str">
        <f ca="1"/>
        <v/>
      </c>
      <c r="Q106" s="111">
        <f ca="1"/>
        <v>43577</v>
      </c>
      <c r="R106" s="220">
        <f ca="1"/>
        <v>1072.689206</v>
      </c>
      <c r="S106" s="220">
        <f ca="1"/>
        <v>1070.9281820000001</v>
      </c>
      <c r="T106" s="222">
        <f ca="1"/>
        <v>1.7610239999999067E-3</v>
      </c>
      <c r="U106" s="222" t="str">
        <f ca="1"/>
        <v/>
      </c>
      <c r="Y106" s="111">
        <f ca="1"/>
        <v>43941</v>
      </c>
      <c r="Z106" s="220">
        <f ca="1"/>
        <v>974.05155500000001</v>
      </c>
      <c r="AA106" s="220">
        <f ca="1"/>
        <v>983.01334959999997</v>
      </c>
      <c r="AB106" s="222" t="str">
        <f ca="1"/>
        <v/>
      </c>
      <c r="AC106" s="222">
        <f ca="1"/>
        <v>-8.9617945999999615E-3</v>
      </c>
    </row>
    <row r="107" spans="1:29" x14ac:dyDescent="0.2">
      <c r="A107" s="111">
        <f ca="1"/>
        <v>45656</v>
      </c>
      <c r="B107" s="220">
        <f ca="1"/>
        <v>1029.23772087106</v>
      </c>
      <c r="C107" s="220">
        <f ca="1"/>
        <v>1021.7163463465366</v>
      </c>
      <c r="D107" s="222">
        <f ca="1"/>
        <v>7.5213745245233665E-3</v>
      </c>
      <c r="E107" s="222" t="str">
        <f ca="1"/>
        <v/>
      </c>
      <c r="I107" s="111">
        <f ca="1"/>
        <v>43578</v>
      </c>
      <c r="J107" s="220">
        <f ca="1"/>
        <v>1079.023739</v>
      </c>
      <c r="K107" s="220">
        <f ca="1"/>
        <v>1076.6729049999999</v>
      </c>
      <c r="L107" s="222">
        <f ca="1"/>
        <v>2.3508340000000772E-3</v>
      </c>
      <c r="M107" s="222" t="str">
        <f ca="1"/>
        <v/>
      </c>
      <c r="Q107" s="111">
        <f ca="1"/>
        <v>43578</v>
      </c>
      <c r="R107" s="220">
        <f ca="1"/>
        <v>1079.023739</v>
      </c>
      <c r="S107" s="220">
        <f ca="1"/>
        <v>1076.6729049999999</v>
      </c>
      <c r="T107" s="222">
        <f ca="1"/>
        <v>2.3508340000000772E-3</v>
      </c>
      <c r="U107" s="222" t="str">
        <f ca="1"/>
        <v/>
      </c>
      <c r="Y107" s="111">
        <f ca="1"/>
        <v>43942</v>
      </c>
      <c r="Z107" s="220">
        <f ca="1"/>
        <v>967.68555500000002</v>
      </c>
      <c r="AA107" s="220">
        <f ca="1"/>
        <v>976.41935360000002</v>
      </c>
      <c r="AB107" s="222" t="str">
        <f ca="1"/>
        <v/>
      </c>
      <c r="AC107" s="222">
        <f ca="1"/>
        <v>-8.7337986000000003E-3</v>
      </c>
    </row>
    <row r="108" spans="1:29" x14ac:dyDescent="0.2">
      <c r="A108" s="111">
        <f ca="1"/>
        <v>45657</v>
      </c>
      <c r="B108" s="220">
        <f ca="1"/>
        <v>1030.3242634420035</v>
      </c>
      <c r="C108" s="220">
        <f ca="1"/>
        <v>1023.006100063287</v>
      </c>
      <c r="D108" s="222">
        <f ca="1"/>
        <v>7.3181633787164626E-3</v>
      </c>
      <c r="E108" s="222" t="str">
        <f ca="1"/>
        <v/>
      </c>
      <c r="I108" s="111">
        <f ca="1"/>
        <v>43579</v>
      </c>
      <c r="J108" s="220">
        <f ca="1"/>
        <v>1079.607681</v>
      </c>
      <c r="K108" s="220">
        <f ca="1"/>
        <v>1077.695303</v>
      </c>
      <c r="L108" s="222">
        <f ca="1"/>
        <v>1.9123779999999898E-3</v>
      </c>
      <c r="M108" s="222" t="str">
        <f ca="1"/>
        <v/>
      </c>
      <c r="Q108" s="111">
        <f ca="1"/>
        <v>43579</v>
      </c>
      <c r="R108" s="220">
        <f ca="1"/>
        <v>1079.607681</v>
      </c>
      <c r="S108" s="220">
        <f ca="1"/>
        <v>1077.695303</v>
      </c>
      <c r="T108" s="222">
        <f ca="1"/>
        <v>1.9123779999999898E-3</v>
      </c>
      <c r="U108" s="222" t="str">
        <f ca="1"/>
        <v/>
      </c>
      <c r="Y108" s="111">
        <f ca="1"/>
        <v>43943</v>
      </c>
      <c r="Z108" s="220">
        <f ca="1"/>
        <v>975.69705499999998</v>
      </c>
      <c r="AA108" s="220">
        <f ca="1"/>
        <v>984.82154300000002</v>
      </c>
      <c r="AB108" s="222" t="str">
        <f ca="1"/>
        <v/>
      </c>
      <c r="AC108" s="222">
        <f ca="1"/>
        <v>-9.1244880000000417E-3</v>
      </c>
    </row>
    <row r="109" spans="1:29" x14ac:dyDescent="0.2">
      <c r="A109" s="111">
        <f ca="1"/>
        <v>45659</v>
      </c>
      <c r="B109" s="220">
        <f ca="1"/>
        <v>1031.5379634647861</v>
      </c>
      <c r="C109" s="220">
        <f ca="1"/>
        <v>1024.2039806993978</v>
      </c>
      <c r="D109" s="222">
        <f ca="1"/>
        <v>7.3339827653883275E-3</v>
      </c>
      <c r="E109" s="222" t="str">
        <f ca="1"/>
        <v/>
      </c>
      <c r="I109" s="111">
        <f ca="1"/>
        <v>43580</v>
      </c>
      <c r="J109" s="220">
        <f ca="1"/>
        <v>1078.7296369999999</v>
      </c>
      <c r="K109" s="220">
        <f ca="1"/>
        <v>1076.7728540000001</v>
      </c>
      <c r="L109" s="222">
        <f ca="1"/>
        <v>1.9567829999998592E-3</v>
      </c>
      <c r="M109" s="222" t="str">
        <f ca="1"/>
        <v/>
      </c>
      <c r="Q109" s="111">
        <f ca="1"/>
        <v>43580</v>
      </c>
      <c r="R109" s="220">
        <f ca="1"/>
        <v>1078.7296369999999</v>
      </c>
      <c r="S109" s="220">
        <f ca="1"/>
        <v>1076.7728540000001</v>
      </c>
      <c r="T109" s="222">
        <f ca="1"/>
        <v>1.9567829999998592E-3</v>
      </c>
      <c r="U109" s="222" t="str">
        <f ca="1"/>
        <v/>
      </c>
      <c r="Y109" s="111">
        <f ca="1"/>
        <v>43944</v>
      </c>
      <c r="Z109" s="220">
        <f ca="1"/>
        <v>971.84605499999998</v>
      </c>
      <c r="AA109" s="220">
        <f ca="1"/>
        <v>980.87732860000006</v>
      </c>
      <c r="AB109" s="222" t="str">
        <f ca="1"/>
        <v/>
      </c>
      <c r="AC109" s="222">
        <f ca="1"/>
        <v>-9.0312736000000768E-3</v>
      </c>
    </row>
    <row r="110" spans="1:29" x14ac:dyDescent="0.2">
      <c r="A110" s="111">
        <f ca="1"/>
        <v>45660</v>
      </c>
      <c r="B110" s="220">
        <f ca="1"/>
        <v>1039.9093043321222</v>
      </c>
      <c r="C110" s="220">
        <f ca="1"/>
        <v>1031.236452010982</v>
      </c>
      <c r="D110" s="222">
        <f ca="1"/>
        <v>8.6728523211402255E-3</v>
      </c>
      <c r="E110" s="222" t="str">
        <f ca="1"/>
        <v/>
      </c>
      <c r="I110" s="111">
        <f ca="1"/>
        <v>43581</v>
      </c>
      <c r="J110" s="220">
        <f ca="1"/>
        <v>1080.634638</v>
      </c>
      <c r="K110" s="220">
        <f ca="1"/>
        <v>1078.714197</v>
      </c>
      <c r="L110" s="222">
        <f ca="1"/>
        <v>1.9204409999999826E-3</v>
      </c>
      <c r="M110" s="222" t="str">
        <f ca="1"/>
        <v/>
      </c>
      <c r="Q110" s="111">
        <f ca="1"/>
        <v>43581</v>
      </c>
      <c r="R110" s="220">
        <f ca="1"/>
        <v>1080.634638</v>
      </c>
      <c r="S110" s="220">
        <f ca="1"/>
        <v>1078.714197</v>
      </c>
      <c r="T110" s="222">
        <f ca="1"/>
        <v>1.9204409999999826E-3</v>
      </c>
      <c r="U110" s="222" t="str">
        <f ca="1"/>
        <v/>
      </c>
      <c r="Y110" s="111">
        <f ca="1"/>
        <v>43945</v>
      </c>
      <c r="Z110" s="220">
        <f ca="1"/>
        <v>977.66841999999997</v>
      </c>
      <c r="AA110" s="220">
        <f ca="1"/>
        <v>986.86716539999998</v>
      </c>
      <c r="AB110" s="222" t="str">
        <f ca="1"/>
        <v/>
      </c>
      <c r="AC110" s="222">
        <f ca="1"/>
        <v>-9.1987454000000066E-3</v>
      </c>
    </row>
    <row r="111" spans="1:29" x14ac:dyDescent="0.2">
      <c r="A111" s="111">
        <f ca="1"/>
        <v>45663</v>
      </c>
      <c r="B111" s="220">
        <f ca="1"/>
        <v>1039.4575050680876</v>
      </c>
      <c r="C111" s="220">
        <f ca="1"/>
        <v>1030.9694346668514</v>
      </c>
      <c r="D111" s="222">
        <f ca="1"/>
        <v>8.4880704012362009E-3</v>
      </c>
      <c r="E111" s="222" t="str">
        <f ca="1"/>
        <v/>
      </c>
      <c r="I111" s="111">
        <f ca="1"/>
        <v>43584</v>
      </c>
      <c r="J111" s="220">
        <f ca="1"/>
        <v>1079.626661</v>
      </c>
      <c r="K111" s="220">
        <f ca="1"/>
        <v>1077.550199</v>
      </c>
      <c r="L111" s="222">
        <f ca="1"/>
        <v>2.0764619999999925E-3</v>
      </c>
      <c r="M111" s="222" t="str">
        <f ca="1"/>
        <v/>
      </c>
      <c r="Q111" s="111">
        <f ca="1"/>
        <v>43584</v>
      </c>
      <c r="R111" s="220">
        <f ca="1"/>
        <v>1079.626661</v>
      </c>
      <c r="S111" s="220">
        <f ca="1"/>
        <v>1077.550199</v>
      </c>
      <c r="T111" s="222">
        <f ca="1"/>
        <v>2.0764619999999925E-3</v>
      </c>
      <c r="U111" s="222" t="str">
        <f ca="1"/>
        <v/>
      </c>
      <c r="Y111" s="111">
        <f ca="1"/>
        <v>43948</v>
      </c>
      <c r="Z111" s="220">
        <f ca="1"/>
        <v>979.98505499999999</v>
      </c>
      <c r="AA111" s="220">
        <f ca="1"/>
        <v>989.30497460000004</v>
      </c>
      <c r="AB111" s="222" t="str">
        <f ca="1"/>
        <v/>
      </c>
      <c r="AC111" s="222">
        <f ca="1"/>
        <v>-9.3199196000000491E-3</v>
      </c>
    </row>
    <row r="112" spans="1:29" x14ac:dyDescent="0.2">
      <c r="A112" s="111">
        <f ca="1"/>
        <v>45664</v>
      </c>
      <c r="B112" s="220">
        <f ca="1"/>
        <v>1034.7981069025489</v>
      </c>
      <c r="C112" s="220">
        <f ca="1"/>
        <v>1026.6521738470669</v>
      </c>
      <c r="D112" s="222">
        <f ca="1"/>
        <v>8.1459330554819187E-3</v>
      </c>
      <c r="E112" s="222" t="str">
        <f ca="1"/>
        <v/>
      </c>
      <c r="I112" s="111">
        <f ca="1"/>
        <v>43585</v>
      </c>
      <c r="J112" s="220">
        <f ca="1"/>
        <v>1080.496893</v>
      </c>
      <c r="K112" s="220">
        <f ca="1"/>
        <v>1078.814386</v>
      </c>
      <c r="L112" s="222">
        <f ca="1"/>
        <v>1.682506999999987E-3</v>
      </c>
      <c r="M112" s="222" t="str">
        <f ca="1"/>
        <v/>
      </c>
      <c r="Q112" s="111">
        <f ca="1"/>
        <v>43585</v>
      </c>
      <c r="R112" s="220">
        <f ca="1"/>
        <v>1080.496893</v>
      </c>
      <c r="S112" s="220">
        <f ca="1"/>
        <v>1078.814386</v>
      </c>
      <c r="T112" s="222">
        <f ca="1"/>
        <v>1.682506999999987E-3</v>
      </c>
      <c r="U112" s="222" t="str">
        <f ca="1"/>
        <v/>
      </c>
      <c r="Y112" s="111">
        <f ca="1"/>
        <v>43949</v>
      </c>
      <c r="Z112" s="220">
        <f ca="1"/>
        <v>982.61983499999997</v>
      </c>
      <c r="AA112" s="220">
        <f ca="1"/>
        <v>992.00884199999996</v>
      </c>
      <c r="AB112" s="222" t="str">
        <f ca="1"/>
        <v/>
      </c>
      <c r="AC112" s="222">
        <f ca="1"/>
        <v>-9.3890069999999926E-3</v>
      </c>
    </row>
    <row r="113" spans="1:29" x14ac:dyDescent="0.2">
      <c r="A113" s="111">
        <f ca="1"/>
        <v>45665</v>
      </c>
      <c r="B113" s="220">
        <f ca="1"/>
        <v>1039.5278077531609</v>
      </c>
      <c r="C113" s="220">
        <f ca="1"/>
        <v>1030.7148914780885</v>
      </c>
      <c r="D113" s="222">
        <f ca="1"/>
        <v>8.8129162750724393E-3</v>
      </c>
      <c r="E113" s="222" t="str">
        <f ca="1"/>
        <v/>
      </c>
      <c r="I113" s="111">
        <f ca="1"/>
        <v>43586</v>
      </c>
      <c r="J113" s="220">
        <f ca="1"/>
        <v>1079.012385</v>
      </c>
      <c r="K113" s="220">
        <f ca="1"/>
        <v>1077.5996479999999</v>
      </c>
      <c r="L113" s="222">
        <f ca="1"/>
        <v>1.4127370000001065E-3</v>
      </c>
      <c r="M113" s="222" t="str">
        <f ca="1"/>
        <v/>
      </c>
      <c r="Q113" s="111">
        <f ca="1"/>
        <v>43586</v>
      </c>
      <c r="R113" s="220">
        <f ca="1"/>
        <v>1079.012385</v>
      </c>
      <c r="S113" s="220">
        <f ca="1"/>
        <v>1077.5996479999999</v>
      </c>
      <c r="T113" s="222">
        <f ca="1"/>
        <v>1.4127370000001065E-3</v>
      </c>
      <c r="U113" s="222" t="str">
        <f ca="1"/>
        <v/>
      </c>
      <c r="Y113" s="111">
        <f ca="1"/>
        <v>43950</v>
      </c>
      <c r="Z113" s="220">
        <f ca="1"/>
        <v>993.04605500000002</v>
      </c>
      <c r="AA113" s="220">
        <f ca="1"/>
        <v>1002.616281</v>
      </c>
      <c r="AB113" s="222" t="str">
        <f ca="1"/>
        <v/>
      </c>
      <c r="AC113" s="222">
        <f ca="1"/>
        <v>-9.5702259999999335E-3</v>
      </c>
    </row>
    <row r="114" spans="1:29" x14ac:dyDescent="0.2">
      <c r="A114" s="111">
        <f ca="1"/>
        <v>45666</v>
      </c>
      <c r="B114" s="220">
        <f ca="1"/>
        <v>1034.1888200908531</v>
      </c>
      <c r="C114" s="220">
        <f ca="1"/>
        <v>1025.5983495341009</v>
      </c>
      <c r="D114" s="222">
        <f ca="1"/>
        <v>8.5904705567522791E-3</v>
      </c>
      <c r="E114" s="222" t="str">
        <f ca="1"/>
        <v/>
      </c>
      <c r="I114" s="111">
        <f ca="1"/>
        <v>43587</v>
      </c>
      <c r="J114" s="220">
        <f ca="1"/>
        <v>1075.4110020000001</v>
      </c>
      <c r="K114" s="220">
        <f ca="1"/>
        <v>1073.628753</v>
      </c>
      <c r="L114" s="222">
        <f ca="1"/>
        <v>1.7822490000000927E-3</v>
      </c>
      <c r="M114" s="222" t="str">
        <f ca="1"/>
        <v/>
      </c>
      <c r="Q114" s="111">
        <f ca="1"/>
        <v>43587</v>
      </c>
      <c r="R114" s="220">
        <f ca="1"/>
        <v>1075.4110020000001</v>
      </c>
      <c r="S114" s="220">
        <f ca="1"/>
        <v>1073.628753</v>
      </c>
      <c r="T114" s="222">
        <f ca="1"/>
        <v>1.7822490000000927E-3</v>
      </c>
      <c r="U114" s="222" t="str">
        <f ca="1"/>
        <v/>
      </c>
      <c r="Y114" s="111">
        <f ca="1"/>
        <v>43951</v>
      </c>
      <c r="Z114" s="220">
        <f ca="1"/>
        <v>989.09455500000001</v>
      </c>
      <c r="AA114" s="220">
        <f ca="1"/>
        <v>998.66730629999995</v>
      </c>
      <c r="AB114" s="222" t="str">
        <f ca="1"/>
        <v/>
      </c>
      <c r="AC114" s="222">
        <f ca="1"/>
        <v>-9.5727512999999355E-3</v>
      </c>
    </row>
    <row r="115" spans="1:29" x14ac:dyDescent="0.2">
      <c r="A115" s="111">
        <f ca="1"/>
        <v>45667</v>
      </c>
      <c r="B115" s="220">
        <f ca="1"/>
        <v>1024.279876594275</v>
      </c>
      <c r="C115" s="220">
        <f ca="1"/>
        <v>1015.9908830759119</v>
      </c>
      <c r="D115" s="222">
        <f ca="1"/>
        <v>8.2889935183631004E-3</v>
      </c>
      <c r="E115" s="222" t="str">
        <f ca="1"/>
        <v/>
      </c>
      <c r="I115" s="111">
        <f ca="1"/>
        <v>43588</v>
      </c>
      <c r="J115" s="220">
        <f ca="1"/>
        <v>1079.786599</v>
      </c>
      <c r="K115" s="220">
        <f ca="1"/>
        <v>1077.6651199999999</v>
      </c>
      <c r="L115" s="222">
        <f ca="1"/>
        <v>2.1214790000001356E-3</v>
      </c>
      <c r="M115" s="222" t="str">
        <f ca="1"/>
        <v/>
      </c>
      <c r="Q115" s="111">
        <f ca="1"/>
        <v>43588</v>
      </c>
      <c r="R115" s="220">
        <f ca="1"/>
        <v>1079.786599</v>
      </c>
      <c r="S115" s="220">
        <f ca="1"/>
        <v>1077.6651199999999</v>
      </c>
      <c r="T115" s="222">
        <f ca="1"/>
        <v>2.1214790000001356E-3</v>
      </c>
      <c r="U115" s="222" t="str">
        <f ca="1"/>
        <v/>
      </c>
      <c r="Y115" s="111">
        <f ca="1"/>
        <v>43952</v>
      </c>
      <c r="Z115" s="220">
        <f ca="1"/>
        <v>986.39386500000001</v>
      </c>
      <c r="AA115" s="220">
        <f ca="1"/>
        <v>995.86010369999997</v>
      </c>
      <c r="AB115" s="222" t="str">
        <f ca="1"/>
        <v/>
      </c>
      <c r="AC115" s="222">
        <f ca="1"/>
        <v>-9.4662386999999626E-3</v>
      </c>
    </row>
    <row r="116" spans="1:29" x14ac:dyDescent="0.2">
      <c r="A116" s="111">
        <f ca="1"/>
        <v>45670</v>
      </c>
      <c r="B116" s="220">
        <f ca="1"/>
        <v>1020.9606084186436</v>
      </c>
      <c r="C116" s="220">
        <f ca="1"/>
        <v>1012.5586440497352</v>
      </c>
      <c r="D116" s="222">
        <f ca="1"/>
        <v>8.4019643689083531E-3</v>
      </c>
      <c r="E116" s="222" t="str">
        <f ca="1"/>
        <v/>
      </c>
      <c r="I116" s="111">
        <f ca="1"/>
        <v>43591</v>
      </c>
      <c r="J116" s="220">
        <f ca="1"/>
        <v>1078.1277580000001</v>
      </c>
      <c r="K116" s="220">
        <f ca="1"/>
        <v>1076.7079940000001</v>
      </c>
      <c r="L116" s="222">
        <f ca="1"/>
        <v>1.4197639999999866E-3</v>
      </c>
      <c r="M116" s="222" t="str">
        <f ca="1"/>
        <v/>
      </c>
      <c r="Q116" s="111">
        <f ca="1"/>
        <v>43591</v>
      </c>
      <c r="R116" s="220">
        <f ca="1"/>
        <v>1078.1277580000001</v>
      </c>
      <c r="S116" s="220">
        <f ca="1"/>
        <v>1076.7079940000001</v>
      </c>
      <c r="T116" s="222">
        <f ca="1"/>
        <v>1.4197639999999866E-3</v>
      </c>
      <c r="U116" s="222" t="str">
        <f ca="1"/>
        <v/>
      </c>
      <c r="Y116" s="111">
        <f ca="1"/>
        <v>43955</v>
      </c>
      <c r="Z116" s="220">
        <f ca="1"/>
        <v>987.76955499999997</v>
      </c>
      <c r="AA116" s="220">
        <f ca="1"/>
        <v>997.33637160000001</v>
      </c>
      <c r="AB116" s="222" t="str">
        <f ca="1"/>
        <v/>
      </c>
      <c r="AC116" s="222">
        <f ca="1"/>
        <v>-9.5668166000000381E-3</v>
      </c>
    </row>
    <row r="117" spans="1:29" x14ac:dyDescent="0.2">
      <c r="A117" s="111">
        <f ca="1"/>
        <v>45671</v>
      </c>
      <c r="B117" s="220">
        <f ca="1"/>
        <v>1019.4257391315419</v>
      </c>
      <c r="C117" s="220">
        <f ca="1"/>
        <v>1010.8916708480577</v>
      </c>
      <c r="D117" s="222">
        <f ca="1"/>
        <v>8.5340682834842019E-3</v>
      </c>
      <c r="E117" s="222" t="str">
        <f ca="1"/>
        <v/>
      </c>
      <c r="I117" s="111">
        <f ca="1"/>
        <v>43592</v>
      </c>
      <c r="J117" s="220">
        <f ca="1"/>
        <v>1073.758865</v>
      </c>
      <c r="K117" s="220">
        <f ca="1"/>
        <v>1073.4680539999999</v>
      </c>
      <c r="L117" s="222">
        <f ca="1"/>
        <v>2.9081100000007609E-4</v>
      </c>
      <c r="M117" s="222" t="str">
        <f ca="1"/>
        <v/>
      </c>
      <c r="Q117" s="111">
        <f ca="1"/>
        <v>43592</v>
      </c>
      <c r="R117" s="220">
        <f ca="1"/>
        <v>1073.758865</v>
      </c>
      <c r="S117" s="220">
        <f ca="1"/>
        <v>1073.4680539999999</v>
      </c>
      <c r="T117" s="222">
        <f ca="1"/>
        <v>2.9081100000007609E-4</v>
      </c>
      <c r="U117" s="222" t="str">
        <f ca="1"/>
        <v/>
      </c>
      <c r="Y117" s="111">
        <f ca="1"/>
        <v>43956</v>
      </c>
      <c r="Z117" s="220">
        <f ca="1"/>
        <v>989.94705499999998</v>
      </c>
      <c r="AA117" s="220">
        <f ca="1"/>
        <v>999.55701980000003</v>
      </c>
      <c r="AB117" s="222" t="str">
        <f ca="1"/>
        <v/>
      </c>
      <c r="AC117" s="222">
        <f ca="1"/>
        <v>-9.6099648000000579E-3</v>
      </c>
    </row>
    <row r="118" spans="1:29" x14ac:dyDescent="0.2">
      <c r="A118" s="111">
        <f ca="1"/>
        <v>45672</v>
      </c>
      <c r="B118" s="220">
        <f ca="1"/>
        <v>1029.9557373450864</v>
      </c>
      <c r="C118" s="220">
        <f ca="1"/>
        <v>1021.1139119335891</v>
      </c>
      <c r="D118" s="222">
        <f ca="1"/>
        <v>8.8418254114973251E-3</v>
      </c>
      <c r="E118" s="222" t="str">
        <f ca="1"/>
        <v/>
      </c>
      <c r="I118" s="111">
        <f ca="1"/>
        <v>43593</v>
      </c>
      <c r="J118" s="220">
        <f ca="1"/>
        <v>1073.548389</v>
      </c>
      <c r="K118" s="220">
        <f ca="1"/>
        <v>1073.163372</v>
      </c>
      <c r="L118" s="222">
        <f ca="1"/>
        <v>3.8501700000006167E-4</v>
      </c>
      <c r="M118" s="222" t="str">
        <f ca="1"/>
        <v/>
      </c>
      <c r="Q118" s="111">
        <f ca="1"/>
        <v>43593</v>
      </c>
      <c r="R118" s="220">
        <f ca="1"/>
        <v>1073.548389</v>
      </c>
      <c r="S118" s="220">
        <f ca="1"/>
        <v>1073.163372</v>
      </c>
      <c r="T118" s="222">
        <f ca="1"/>
        <v>3.8501700000006167E-4</v>
      </c>
      <c r="U118" s="222" t="str">
        <f ca="1"/>
        <v/>
      </c>
      <c r="Y118" s="111">
        <f ca="1"/>
        <v>43957</v>
      </c>
      <c r="Z118" s="220">
        <f ca="1"/>
        <v>988.48055499999998</v>
      </c>
      <c r="AA118" s="220">
        <f ca="1"/>
        <v>998.08893439999997</v>
      </c>
      <c r="AB118" s="222" t="str">
        <f ca="1"/>
        <v/>
      </c>
      <c r="AC118" s="222">
        <f ca="1"/>
        <v>-9.60837939999999E-3</v>
      </c>
    </row>
    <row r="119" spans="1:29" x14ac:dyDescent="0.2">
      <c r="A119" s="111">
        <f ca="1"/>
        <v>45673</v>
      </c>
      <c r="B119" s="220">
        <f ca="1"/>
        <v>1034.0440107811078</v>
      </c>
      <c r="C119" s="220">
        <f ca="1"/>
        <v>1025.4125148560991</v>
      </c>
      <c r="D119" s="222">
        <f ca="1"/>
        <v>8.6314959250087218E-3</v>
      </c>
      <c r="E119" s="222" t="str">
        <f ca="1"/>
        <v/>
      </c>
      <c r="I119" s="111">
        <f ca="1"/>
        <v>43594</v>
      </c>
      <c r="J119" s="220">
        <f ca="1"/>
        <v>1071.1948239999999</v>
      </c>
      <c r="K119" s="220">
        <f ca="1"/>
        <v>1071.53855</v>
      </c>
      <c r="L119" s="222" t="str">
        <f ca="1"/>
        <v/>
      </c>
      <c r="M119" s="222">
        <f ca="1"/>
        <v>-3.4372600000006059E-4</v>
      </c>
      <c r="Q119" s="111">
        <f ca="1"/>
        <v>43594</v>
      </c>
      <c r="R119" s="220">
        <f ca="1"/>
        <v>1071.1948239999999</v>
      </c>
      <c r="S119" s="220">
        <f ca="1"/>
        <v>1071.53855</v>
      </c>
      <c r="T119" s="222" t="str">
        <f ca="1"/>
        <v/>
      </c>
      <c r="U119" s="222">
        <f ca="1"/>
        <v>-3.4372600000006059E-4</v>
      </c>
      <c r="Y119" s="111">
        <f ca="1"/>
        <v>43958</v>
      </c>
      <c r="Z119" s="220">
        <f ca="1"/>
        <v>989.04353500000002</v>
      </c>
      <c r="AA119" s="220">
        <f ca="1"/>
        <v>998.66649900000004</v>
      </c>
      <c r="AB119" s="222" t="str">
        <f ca="1"/>
        <v/>
      </c>
      <c r="AC119" s="222">
        <f ca="1"/>
        <v>-9.6229640000000238E-3</v>
      </c>
    </row>
    <row r="120" spans="1:29" x14ac:dyDescent="0.2">
      <c r="A120" s="111">
        <f ca="1"/>
        <v>45674</v>
      </c>
      <c r="B120" s="220">
        <f ca="1"/>
        <v>1041.8499842845331</v>
      </c>
      <c r="C120" s="220">
        <f ca="1"/>
        <v>1032.6348454911961</v>
      </c>
      <c r="D120" s="222">
        <f ca="1"/>
        <v>9.2151387933370188E-3</v>
      </c>
      <c r="E120" s="222" t="str">
        <f ca="1"/>
        <v/>
      </c>
      <c r="I120" s="111">
        <f ca="1"/>
        <v>43595</v>
      </c>
      <c r="J120" s="220">
        <f ca="1"/>
        <v>1068.841688</v>
      </c>
      <c r="K120" s="220">
        <f ca="1"/>
        <v>1068.8770259999999</v>
      </c>
      <c r="L120" s="222" t="str">
        <f ca="1"/>
        <v/>
      </c>
      <c r="M120" s="222">
        <f ca="1"/>
        <v>-3.5337999999910607E-5</v>
      </c>
      <c r="Q120" s="111">
        <f ca="1"/>
        <v>43595</v>
      </c>
      <c r="R120" s="220">
        <f ca="1"/>
        <v>1068.841688</v>
      </c>
      <c r="S120" s="220">
        <f ca="1"/>
        <v>1068.8770259999999</v>
      </c>
      <c r="T120" s="222" t="str">
        <f ca="1"/>
        <v/>
      </c>
      <c r="U120" s="222">
        <f ca="1"/>
        <v>-3.5337999999910607E-5</v>
      </c>
      <c r="Y120" s="111">
        <f ca="1"/>
        <v>43959</v>
      </c>
      <c r="Z120" s="220">
        <f ca="1"/>
        <v>993.70155499999998</v>
      </c>
      <c r="AA120" s="220">
        <f ca="1"/>
        <v>1003.4478350000001</v>
      </c>
      <c r="AB120" s="222" t="str">
        <f ca="1"/>
        <v/>
      </c>
      <c r="AC120" s="222">
        <f ca="1"/>
        <v>-9.7462800000000689E-3</v>
      </c>
    </row>
    <row r="121" spans="1:29" x14ac:dyDescent="0.2">
      <c r="A121" s="111">
        <f ca="1"/>
        <v>45677</v>
      </c>
      <c r="B121" s="220">
        <f ca="1"/>
        <v>1043.5834373637779</v>
      </c>
      <c r="C121" s="220">
        <f ca="1"/>
        <v>1034.5287580106606</v>
      </c>
      <c r="D121" s="222">
        <f ca="1"/>
        <v>9.0546793531173075E-3</v>
      </c>
      <c r="E121" s="222" t="str">
        <f ca="1"/>
        <v/>
      </c>
      <c r="I121" s="111">
        <f ca="1"/>
        <v>43598</v>
      </c>
      <c r="J121" s="220">
        <f ca="1"/>
        <v>1064.248378</v>
      </c>
      <c r="K121" s="220">
        <f ca="1"/>
        <v>1065.827434</v>
      </c>
      <c r="L121" s="222" t="str">
        <f ca="1"/>
        <v/>
      </c>
      <c r="M121" s="222">
        <f ca="1"/>
        <v>-1.5790560000000368E-3</v>
      </c>
      <c r="Q121" s="111">
        <f ca="1"/>
        <v>43598</v>
      </c>
      <c r="R121" s="220">
        <f ca="1"/>
        <v>1064.248378</v>
      </c>
      <c r="S121" s="220">
        <f ca="1"/>
        <v>1065.827434</v>
      </c>
      <c r="T121" s="222" t="str">
        <f ca="1"/>
        <v/>
      </c>
      <c r="U121" s="222">
        <f ca="1"/>
        <v>-1.5790560000000368E-3</v>
      </c>
      <c r="Y121" s="111">
        <f ca="1"/>
        <v>43962</v>
      </c>
      <c r="Z121" s="220">
        <f ca="1"/>
        <v>994.79605500000002</v>
      </c>
      <c r="AA121" s="220">
        <f ca="1"/>
        <v>1004.561863</v>
      </c>
      <c r="AB121" s="222" t="str">
        <f ca="1"/>
        <v/>
      </c>
      <c r="AC121" s="222">
        <f ca="1"/>
        <v>-9.7658079999999921E-3</v>
      </c>
    </row>
    <row r="122" spans="1:29" x14ac:dyDescent="0.2">
      <c r="A122" s="111">
        <f ca="1"/>
        <v>45678</v>
      </c>
      <c r="B122" s="220">
        <f ca="1"/>
        <v>1045.4339287465712</v>
      </c>
      <c r="C122" s="220">
        <f ca="1"/>
        <v>1036.4947115243654</v>
      </c>
      <c r="D122" s="222">
        <f ca="1"/>
        <v>8.9392172222057982E-3</v>
      </c>
      <c r="E122" s="222" t="str">
        <f ca="1"/>
        <v/>
      </c>
      <c r="I122" s="111">
        <f ca="1"/>
        <v>43599</v>
      </c>
      <c r="J122" s="220">
        <f ca="1"/>
        <v>1066.8871979999999</v>
      </c>
      <c r="K122" s="220">
        <f ca="1"/>
        <v>1067.945295</v>
      </c>
      <c r="L122" s="222" t="str">
        <f ca="1"/>
        <v/>
      </c>
      <c r="M122" s="222">
        <f ca="1"/>
        <v>-1.0580970000000889E-3</v>
      </c>
      <c r="Q122" s="111">
        <f ca="1"/>
        <v>43599</v>
      </c>
      <c r="R122" s="220">
        <f ca="1"/>
        <v>1066.8871979999999</v>
      </c>
      <c r="S122" s="220">
        <f ca="1"/>
        <v>1067.945295</v>
      </c>
      <c r="T122" s="222" t="str">
        <f ca="1"/>
        <v/>
      </c>
      <c r="U122" s="222">
        <f ca="1"/>
        <v>-1.0580970000000889E-3</v>
      </c>
      <c r="Y122" s="111">
        <f ca="1"/>
        <v>43963</v>
      </c>
      <c r="Z122" s="220">
        <f ca="1"/>
        <v>990.056555</v>
      </c>
      <c r="AA122" s="220">
        <f ca="1"/>
        <v>999.79554900000005</v>
      </c>
      <c r="AB122" s="222" t="str">
        <f ca="1"/>
        <v/>
      </c>
      <c r="AC122" s="222">
        <f ca="1"/>
        <v>-9.7389940000000477E-3</v>
      </c>
    </row>
    <row r="123" spans="1:29" x14ac:dyDescent="0.2">
      <c r="A123" s="111">
        <f ca="1"/>
        <v>45679</v>
      </c>
      <c r="B123" s="220">
        <f ca="1"/>
        <v>1046.2073176688843</v>
      </c>
      <c r="C123" s="220">
        <f ca="1"/>
        <v>1036.4941132012186</v>
      </c>
      <c r="D123" s="222">
        <f ca="1"/>
        <v>9.7132044676657182E-3</v>
      </c>
      <c r="E123" s="222" t="str">
        <f ca="1"/>
        <v/>
      </c>
      <c r="I123" s="111">
        <f ca="1"/>
        <v>43600</v>
      </c>
      <c r="J123" s="220">
        <f ca="1"/>
        <v>1069.588035</v>
      </c>
      <c r="K123" s="220">
        <f ca="1"/>
        <v>1070.6816859999999</v>
      </c>
      <c r="L123" s="222" t="str">
        <f ca="1"/>
        <v/>
      </c>
      <c r="M123" s="222">
        <f ca="1"/>
        <v>-1.0936509999999089E-3</v>
      </c>
      <c r="Q123" s="111">
        <f ca="1"/>
        <v>43600</v>
      </c>
      <c r="R123" s="220">
        <f ca="1"/>
        <v>1069.588035</v>
      </c>
      <c r="S123" s="220">
        <f ca="1"/>
        <v>1070.6816859999999</v>
      </c>
      <c r="T123" s="222" t="str">
        <f ca="1"/>
        <v/>
      </c>
      <c r="U123" s="222">
        <f ca="1"/>
        <v>-1.0936509999999089E-3</v>
      </c>
      <c r="Y123" s="111">
        <f ca="1"/>
        <v>43964</v>
      </c>
      <c r="Z123" s="220">
        <f ca="1"/>
        <v>984.39508999999998</v>
      </c>
      <c r="AA123" s="220">
        <f ca="1"/>
        <v>994.05415319999997</v>
      </c>
      <c r="AB123" s="222" t="str">
        <f ca="1"/>
        <v/>
      </c>
      <c r="AC123" s="222">
        <f ca="1"/>
        <v>-9.6590631999999912E-3</v>
      </c>
    </row>
    <row r="124" spans="1:29" x14ac:dyDescent="0.2">
      <c r="A124" s="111">
        <f ca="1"/>
        <v>45680</v>
      </c>
      <c r="B124" s="220">
        <f ca="1"/>
        <v>1047.8588892569271</v>
      </c>
      <c r="C124" s="220">
        <f ca="1"/>
        <v>1037.804266849929</v>
      </c>
      <c r="D124" s="222">
        <f ca="1"/>
        <v>1.0054622406998079E-2</v>
      </c>
      <c r="E124" s="222" t="str">
        <f ca="1"/>
        <v/>
      </c>
      <c r="I124" s="111">
        <f ca="1"/>
        <v>43601</v>
      </c>
      <c r="J124" s="220">
        <f ca="1"/>
        <v>1073.0399500000001</v>
      </c>
      <c r="K124" s="220">
        <f ca="1"/>
        <v>1074.0372239999999</v>
      </c>
      <c r="L124" s="222" t="str">
        <f ca="1"/>
        <v/>
      </c>
      <c r="M124" s="222">
        <f ca="1"/>
        <v>-9.9727399999983393E-4</v>
      </c>
      <c r="Q124" s="111">
        <f ca="1"/>
        <v>43601</v>
      </c>
      <c r="R124" s="220">
        <f ca="1"/>
        <v>1073.0399500000001</v>
      </c>
      <c r="S124" s="220">
        <f ca="1"/>
        <v>1074.0372239999999</v>
      </c>
      <c r="T124" s="222" t="str">
        <f ca="1"/>
        <v/>
      </c>
      <c r="U124" s="222">
        <f ca="1"/>
        <v>-9.9727399999983393E-4</v>
      </c>
      <c r="Y124" s="111">
        <f ca="1"/>
        <v>43965</v>
      </c>
      <c r="Z124" s="220">
        <f ca="1"/>
        <v>984.30505500000004</v>
      </c>
      <c r="AA124" s="220">
        <f ca="1"/>
        <v>995.00284859999999</v>
      </c>
      <c r="AB124" s="222" t="str">
        <f ca="1"/>
        <v/>
      </c>
      <c r="AC124" s="222">
        <f ca="1"/>
        <v>-1.0697793599999955E-2</v>
      </c>
    </row>
    <row r="125" spans="1:29" x14ac:dyDescent="0.2">
      <c r="A125" s="111">
        <f ca="1"/>
        <v>45681</v>
      </c>
      <c r="B125" s="220">
        <f ca="1"/>
        <v>1049.3653585096952</v>
      </c>
      <c r="C125" s="220">
        <f ca="1"/>
        <v>1039.8724165236629</v>
      </c>
      <c r="D125" s="222">
        <f ca="1"/>
        <v>9.4929419860322918E-3</v>
      </c>
      <c r="E125" s="222" t="str">
        <f ca="1"/>
        <v/>
      </c>
      <c r="I125" s="111">
        <f ca="1"/>
        <v>43602</v>
      </c>
      <c r="J125" s="220">
        <f ca="1"/>
        <v>1070.0567289999999</v>
      </c>
      <c r="K125" s="220">
        <f ca="1"/>
        <v>1071.6458720000001</v>
      </c>
      <c r="L125" s="222" t="str">
        <f ca="1"/>
        <v/>
      </c>
      <c r="M125" s="222">
        <f ca="1"/>
        <v>-1.5891430000001491E-3</v>
      </c>
      <c r="Q125" s="111">
        <f ca="1"/>
        <v>43602</v>
      </c>
      <c r="R125" s="220">
        <f ca="1"/>
        <v>1070.0567289999999</v>
      </c>
      <c r="S125" s="220">
        <f ca="1"/>
        <v>1071.6458720000001</v>
      </c>
      <c r="T125" s="222" t="str">
        <f ca="1"/>
        <v/>
      </c>
      <c r="U125" s="222">
        <f ca="1"/>
        <v>-1.5891430000001491E-3</v>
      </c>
      <c r="Y125" s="111">
        <f ca="1"/>
        <v>43966</v>
      </c>
      <c r="Z125" s="220">
        <f ca="1"/>
        <v>986.32953499999996</v>
      </c>
      <c r="AA125" s="220">
        <f ca="1"/>
        <v>997.43054979999999</v>
      </c>
      <c r="AB125" s="222" t="str">
        <f ca="1"/>
        <v/>
      </c>
      <c r="AC125" s="222">
        <f ca="1"/>
        <v>-1.1101014800000029E-2</v>
      </c>
    </row>
    <row r="126" spans="1:29" x14ac:dyDescent="0.2">
      <c r="A126" s="111">
        <f ca="1"/>
        <v>45684</v>
      </c>
      <c r="B126" s="220">
        <f ca="1"/>
        <v>1048.4616169851674</v>
      </c>
      <c r="C126" s="220">
        <f ca="1"/>
        <v>1040.0408396772723</v>
      </c>
      <c r="D126" s="222">
        <f ca="1"/>
        <v>8.4207773078951512E-3</v>
      </c>
      <c r="E126" s="222" t="str">
        <f ca="1"/>
        <v/>
      </c>
      <c r="I126" s="111">
        <f ca="1"/>
        <v>43606</v>
      </c>
      <c r="J126" s="220">
        <f ca="1"/>
        <v>1067.1681080000001</v>
      </c>
      <c r="K126" s="220">
        <f ca="1"/>
        <v>1068.4930220000001</v>
      </c>
      <c r="L126" s="222" t="str">
        <f ca="1"/>
        <v/>
      </c>
      <c r="M126" s="222">
        <f ca="1"/>
        <v>-1.3249140000000353E-3</v>
      </c>
      <c r="Q126" s="111">
        <f ca="1"/>
        <v>43606</v>
      </c>
      <c r="R126" s="220">
        <f ca="1"/>
        <v>1067.1681080000001</v>
      </c>
      <c r="S126" s="220">
        <f ca="1"/>
        <v>1068.4930220000001</v>
      </c>
      <c r="T126" s="222" t="str">
        <f ca="1"/>
        <v/>
      </c>
      <c r="U126" s="222">
        <f ca="1"/>
        <v>-1.3249140000000353E-3</v>
      </c>
      <c r="Y126" s="111">
        <f ca="1"/>
        <v>43970</v>
      </c>
      <c r="Z126" s="220">
        <f ca="1"/>
        <v>987.80555500000003</v>
      </c>
      <c r="AA126" s="220">
        <f ca="1"/>
        <v>1000.420972</v>
      </c>
      <c r="AB126" s="222" t="str">
        <f ca="1"/>
        <v/>
      </c>
      <c r="AC126" s="222">
        <f ca="1"/>
        <v>-1.2615416999999979E-2</v>
      </c>
    </row>
    <row r="127" spans="1:29" x14ac:dyDescent="0.2">
      <c r="A127" s="111">
        <f ca="1"/>
        <v>45685</v>
      </c>
      <c r="B127" s="220">
        <f ca="1"/>
        <v>1050.5250941695363</v>
      </c>
      <c r="C127" s="220">
        <f ca="1"/>
        <v>1041.2894286011058</v>
      </c>
      <c r="D127" s="222">
        <f ca="1"/>
        <v>9.2356655684304768E-3</v>
      </c>
      <c r="E127" s="222" t="str">
        <f ca="1"/>
        <v/>
      </c>
      <c r="I127" s="111">
        <f ca="1"/>
        <v>43607</v>
      </c>
      <c r="J127" s="220">
        <f ca="1"/>
        <v>1066.671417</v>
      </c>
      <c r="K127" s="220">
        <f ca="1"/>
        <v>1068.078505</v>
      </c>
      <c r="L127" s="222" t="str">
        <f ca="1"/>
        <v/>
      </c>
      <c r="M127" s="222">
        <f ca="1"/>
        <v>-1.4070879999999305E-3</v>
      </c>
      <c r="Q127" s="111">
        <f ca="1"/>
        <v>43607</v>
      </c>
      <c r="R127" s="220">
        <f ca="1"/>
        <v>1066.671417</v>
      </c>
      <c r="S127" s="220">
        <f ca="1"/>
        <v>1068.078505</v>
      </c>
      <c r="T127" s="222" t="str">
        <f ca="1"/>
        <v/>
      </c>
      <c r="U127" s="222">
        <f ca="1"/>
        <v>-1.4070879999999305E-3</v>
      </c>
      <c r="Y127" s="111">
        <f ca="1"/>
        <v>43971</v>
      </c>
      <c r="Z127" s="220">
        <f ca="1"/>
        <v>992.12805500000002</v>
      </c>
      <c r="AA127" s="220">
        <f ca="1"/>
        <v>1005.888612</v>
      </c>
      <c r="AB127" s="222" t="str">
        <f ca="1"/>
        <v/>
      </c>
      <c r="AC127" s="222">
        <f ca="1"/>
        <v>-1.3760556999999949E-2</v>
      </c>
    </row>
    <row r="128" spans="1:29" x14ac:dyDescent="0.2">
      <c r="A128" s="111">
        <f ca="1"/>
        <v>45686</v>
      </c>
      <c r="B128" s="220">
        <f ca="1"/>
        <v>1051.1730877001953</v>
      </c>
      <c r="C128" s="220">
        <f ca="1"/>
        <v>1042.1446874273422</v>
      </c>
      <c r="D128" s="222">
        <f ca="1"/>
        <v>9.0284002728531054E-3</v>
      </c>
      <c r="E128" s="222" t="str">
        <f ca="1"/>
        <v/>
      </c>
      <c r="I128" s="111">
        <f ca="1"/>
        <v>43608</v>
      </c>
      <c r="J128" s="220">
        <f ca="1"/>
        <v>1065.9226779999999</v>
      </c>
      <c r="K128" s="220">
        <f ca="1"/>
        <v>1068.1417739999999</v>
      </c>
      <c r="L128" s="222" t="str">
        <f ca="1"/>
        <v/>
      </c>
      <c r="M128" s="222">
        <f ca="1"/>
        <v>-2.2190960000000358E-3</v>
      </c>
      <c r="Q128" s="111">
        <f ca="1"/>
        <v>43608</v>
      </c>
      <c r="R128" s="220">
        <f ca="1"/>
        <v>1065.9226779999999</v>
      </c>
      <c r="S128" s="220">
        <f ca="1"/>
        <v>1068.1417739999999</v>
      </c>
      <c r="T128" s="222" t="str">
        <f ca="1"/>
        <v/>
      </c>
      <c r="U128" s="222">
        <f ca="1"/>
        <v>-2.2190960000000358E-3</v>
      </c>
      <c r="Y128" s="111">
        <f ca="1"/>
        <v>43972</v>
      </c>
      <c r="Z128" s="220">
        <f ca="1"/>
        <v>991.83117500000003</v>
      </c>
      <c r="AA128" s="220">
        <f ca="1"/>
        <v>1004.836049</v>
      </c>
      <c r="AB128" s="222" t="str">
        <f ca="1"/>
        <v/>
      </c>
      <c r="AC128" s="222">
        <f ca="1"/>
        <v>-1.3004873999999972E-2</v>
      </c>
    </row>
    <row r="129" spans="1:29" x14ac:dyDescent="0.2">
      <c r="A129" s="111">
        <f ca="1"/>
        <v>45687</v>
      </c>
      <c r="B129" s="220">
        <f ca="1"/>
        <v>1059.4120458844473</v>
      </c>
      <c r="C129" s="220">
        <f ca="1"/>
        <v>1050.163102248219</v>
      </c>
      <c r="D129" s="222">
        <f ca="1"/>
        <v>9.2489436362282046E-3</v>
      </c>
      <c r="E129" s="222" t="str">
        <f ca="1"/>
        <v/>
      </c>
      <c r="I129" s="111">
        <f ca="1"/>
        <v>43609</v>
      </c>
      <c r="J129" s="220">
        <f ca="1"/>
        <v>1065.359749</v>
      </c>
      <c r="K129" s="220">
        <f ca="1"/>
        <v>1067.708014</v>
      </c>
      <c r="L129" s="222" t="str">
        <f ca="1"/>
        <v/>
      </c>
      <c r="M129" s="222">
        <f ca="1"/>
        <v>-2.3482650000000833E-3</v>
      </c>
      <c r="Q129" s="111">
        <f ca="1"/>
        <v>43609</v>
      </c>
      <c r="R129" s="220">
        <f ca="1"/>
        <v>1065.359749</v>
      </c>
      <c r="S129" s="220">
        <f ca="1"/>
        <v>1067.708014</v>
      </c>
      <c r="T129" s="222" t="str">
        <f ca="1"/>
        <v/>
      </c>
      <c r="U129" s="222">
        <f ca="1"/>
        <v>-2.3482650000000833E-3</v>
      </c>
      <c r="Y129" s="111">
        <f ca="1"/>
        <v>43973</v>
      </c>
      <c r="Z129" s="220">
        <f ca="1"/>
        <v>992.46335499999998</v>
      </c>
      <c r="AA129" s="220">
        <f ca="1"/>
        <v>1005.085228</v>
      </c>
      <c r="AB129" s="222" t="str">
        <f ca="1"/>
        <v/>
      </c>
      <c r="AC129" s="222">
        <f ca="1"/>
        <v>-1.2621873000000051E-2</v>
      </c>
    </row>
    <row r="130" spans="1:29" x14ac:dyDescent="0.2">
      <c r="A130" s="111">
        <f ca="1"/>
        <v>45688</v>
      </c>
      <c r="B130" s="220">
        <f ca="1"/>
        <v>1060.0923011352199</v>
      </c>
      <c r="C130" s="220">
        <f ca="1"/>
        <v>1051.4187788150143</v>
      </c>
      <c r="D130" s="222">
        <f ca="1"/>
        <v>8.6735223202056202E-3</v>
      </c>
      <c r="E130" s="222" t="str">
        <f ca="1"/>
        <v/>
      </c>
      <c r="I130" s="111">
        <f ca="1"/>
        <v>43612</v>
      </c>
      <c r="J130" s="220">
        <f ca="1"/>
        <v>1068.2951929999999</v>
      </c>
      <c r="K130" s="220">
        <f ca="1"/>
        <v>1070.5126210000001</v>
      </c>
      <c r="L130" s="222" t="str">
        <f ca="1"/>
        <v/>
      </c>
      <c r="M130" s="222">
        <f ca="1"/>
        <v>-2.2174280000001544E-3</v>
      </c>
      <c r="Q130" s="111">
        <f ca="1"/>
        <v>43612</v>
      </c>
      <c r="R130" s="220">
        <f ca="1"/>
        <v>1068.2951929999999</v>
      </c>
      <c r="S130" s="220">
        <f ca="1"/>
        <v>1070.5126210000001</v>
      </c>
      <c r="T130" s="222" t="str">
        <f ca="1"/>
        <v/>
      </c>
      <c r="U130" s="222">
        <f ca="1"/>
        <v>-2.2174280000001544E-3</v>
      </c>
      <c r="Y130" s="111">
        <f ca="1"/>
        <v>43976</v>
      </c>
      <c r="Z130" s="220">
        <f ca="1"/>
        <v>998.57855500000005</v>
      </c>
      <c r="AA130" s="220">
        <f ca="1"/>
        <v>1012.646104</v>
      </c>
      <c r="AB130" s="222" t="str">
        <f ca="1"/>
        <v/>
      </c>
      <c r="AC130" s="222">
        <f ca="1"/>
        <v>-1.4067548999999985E-2</v>
      </c>
    </row>
    <row r="131" spans="1:29" x14ac:dyDescent="0.2">
      <c r="A131" s="111">
        <f ca="1"/>
        <v>45691</v>
      </c>
      <c r="B131" s="220">
        <f ca="1"/>
        <v>1059.8587035271883</v>
      </c>
      <c r="C131" s="220">
        <f ca="1"/>
        <v>1051.9425922831886</v>
      </c>
      <c r="D131" s="222">
        <f ca="1"/>
        <v>7.9161112439996937E-3</v>
      </c>
      <c r="E131" s="222" t="str">
        <f ca="1"/>
        <v/>
      </c>
      <c r="I131" s="111">
        <f ca="1"/>
        <v>43613</v>
      </c>
      <c r="J131" s="220">
        <f ca="1"/>
        <v>1067.29386</v>
      </c>
      <c r="K131" s="220">
        <f ca="1"/>
        <v>1069.6722769999999</v>
      </c>
      <c r="L131" s="222" t="str">
        <f ca="1"/>
        <v/>
      </c>
      <c r="M131" s="222">
        <f ca="1"/>
        <v>-2.3784169999998992E-3</v>
      </c>
      <c r="Q131" s="111">
        <f ca="1"/>
        <v>43613</v>
      </c>
      <c r="R131" s="220">
        <f ca="1"/>
        <v>1067.29386</v>
      </c>
      <c r="S131" s="220">
        <f ca="1"/>
        <v>1069.6722769999999</v>
      </c>
      <c r="T131" s="222" t="str">
        <f ca="1"/>
        <v/>
      </c>
      <c r="U131" s="222">
        <f ca="1"/>
        <v>-2.3784169999998992E-3</v>
      </c>
      <c r="Y131" s="111">
        <f ca="1"/>
        <v>43977</v>
      </c>
      <c r="Z131" s="220">
        <f ca="1"/>
        <v>995.358565</v>
      </c>
      <c r="AA131" s="220">
        <f ca="1"/>
        <v>1009.119655</v>
      </c>
      <c r="AB131" s="222" t="str">
        <f ca="1"/>
        <v/>
      </c>
      <c r="AC131" s="222">
        <f ca="1"/>
        <v>-1.3761089999999967E-2</v>
      </c>
    </row>
    <row r="132" spans="1:29" x14ac:dyDescent="0.2">
      <c r="A132" s="111">
        <f ca="1"/>
        <v>45692</v>
      </c>
      <c r="B132" s="220">
        <f ca="1"/>
        <v>1056.6281814541667</v>
      </c>
      <c r="C132" s="220">
        <f ca="1"/>
        <v>1049.2580751271933</v>
      </c>
      <c r="D132" s="222">
        <f ca="1"/>
        <v>7.3701063269734279E-3</v>
      </c>
      <c r="E132" s="222" t="str">
        <f ca="1"/>
        <v/>
      </c>
      <c r="I132" s="111">
        <f ca="1"/>
        <v>43614</v>
      </c>
      <c r="J132" s="220">
        <f ca="1"/>
        <v>1064.8999260000001</v>
      </c>
      <c r="K132" s="220">
        <f ca="1"/>
        <v>1067.094578</v>
      </c>
      <c r="L132" s="222" t="str">
        <f ca="1"/>
        <v/>
      </c>
      <c r="M132" s="222">
        <f ca="1"/>
        <v>-2.1946519999999055E-3</v>
      </c>
      <c r="Q132" s="111">
        <f ca="1"/>
        <v>43614</v>
      </c>
      <c r="R132" s="220">
        <f ca="1"/>
        <v>1064.8999260000001</v>
      </c>
      <c r="S132" s="220">
        <f ca="1"/>
        <v>1067.094578</v>
      </c>
      <c r="T132" s="222" t="str">
        <f ca="1"/>
        <v/>
      </c>
      <c r="U132" s="222">
        <f ca="1"/>
        <v>-2.1946519999999055E-3</v>
      </c>
      <c r="Y132" s="111">
        <f ca="1"/>
        <v>43978</v>
      </c>
      <c r="Z132" s="220">
        <f ca="1"/>
        <v>997.40655500000003</v>
      </c>
      <c r="AA132" s="220">
        <f ca="1"/>
        <v>1012.005852</v>
      </c>
      <c r="AB132" s="222" t="str">
        <f ca="1"/>
        <v/>
      </c>
      <c r="AC132" s="222">
        <f ca="1"/>
        <v>-1.4599296999999978E-2</v>
      </c>
    </row>
    <row r="133" spans="1:29" x14ac:dyDescent="0.2">
      <c r="A133" s="111">
        <f ca="1"/>
        <v>45693</v>
      </c>
      <c r="B133" s="220">
        <f ca="1"/>
        <v>1061.6316150335549</v>
      </c>
      <c r="C133" s="220">
        <f ca="1"/>
        <v>1054.2401547714726</v>
      </c>
      <c r="D133" s="222">
        <f ca="1"/>
        <v>7.3914602620823193E-3</v>
      </c>
      <c r="E133" s="222" t="str">
        <f ca="1"/>
        <v/>
      </c>
      <c r="I133" s="111">
        <f ca="1"/>
        <v>43615</v>
      </c>
      <c r="J133" s="220">
        <f ca="1"/>
        <v>1066.258836</v>
      </c>
      <c r="K133" s="220">
        <f ca="1"/>
        <v>1068.420642</v>
      </c>
      <c r="L133" s="222" t="str">
        <f ca="1"/>
        <v/>
      </c>
      <c r="M133" s="222">
        <f ca="1"/>
        <v>-2.1618060000000694E-3</v>
      </c>
      <c r="Q133" s="111">
        <f ca="1"/>
        <v>43615</v>
      </c>
      <c r="R133" s="220">
        <f ca="1"/>
        <v>1066.258836</v>
      </c>
      <c r="S133" s="220">
        <f ca="1"/>
        <v>1068.420642</v>
      </c>
      <c r="T133" s="222" t="str">
        <f ca="1"/>
        <v/>
      </c>
      <c r="U133" s="222">
        <f ca="1"/>
        <v>-2.1618060000000694E-3</v>
      </c>
      <c r="Y133" s="111">
        <f ca="1"/>
        <v>43979</v>
      </c>
      <c r="Z133" s="220">
        <f ca="1"/>
        <v>996.73441500000001</v>
      </c>
      <c r="AA133" s="220">
        <f ca="1"/>
        <v>1011.576364</v>
      </c>
      <c r="AB133" s="222" t="str">
        <f ca="1"/>
        <v/>
      </c>
      <c r="AC133" s="222">
        <f ca="1"/>
        <v>-1.4841949E-2</v>
      </c>
    </row>
    <row r="134" spans="1:29" x14ac:dyDescent="0.2">
      <c r="A134" s="111">
        <f ca="1"/>
        <v>45694</v>
      </c>
      <c r="B134" s="220">
        <f ca="1"/>
        <v>1062.2870232822161</v>
      </c>
      <c r="C134" s="220">
        <f ca="1"/>
        <v>1054.8784364405217</v>
      </c>
      <c r="D134" s="222">
        <f ca="1"/>
        <v>7.4085868416943869E-3</v>
      </c>
      <c r="E134" s="222" t="str">
        <f ca="1"/>
        <v/>
      </c>
      <c r="I134" s="111">
        <f ca="1"/>
        <v>43616</v>
      </c>
      <c r="J134" s="220">
        <f ca="1"/>
        <v>1067.39203</v>
      </c>
      <c r="K134" s="220">
        <f ca="1"/>
        <v>1069.776413</v>
      </c>
      <c r="L134" s="222" t="str">
        <f ca="1"/>
        <v/>
      </c>
      <c r="M134" s="222">
        <f ca="1"/>
        <v>-2.3843830000000706E-3</v>
      </c>
      <c r="Q134" s="111">
        <f ca="1"/>
        <v>43616</v>
      </c>
      <c r="R134" s="220">
        <f ca="1"/>
        <v>1067.39203</v>
      </c>
      <c r="S134" s="220">
        <f ca="1"/>
        <v>1069.776413</v>
      </c>
      <c r="T134" s="222" t="str">
        <f ca="1"/>
        <v/>
      </c>
      <c r="U134" s="222">
        <f ca="1"/>
        <v>-2.3843830000000706E-3</v>
      </c>
      <c r="Y134" s="111">
        <f ca="1"/>
        <v>43980</v>
      </c>
      <c r="Z134" s="220">
        <f ca="1"/>
        <v>1000.159555</v>
      </c>
      <c r="AA134" s="220">
        <f ca="1"/>
        <v>1014.9933119999999</v>
      </c>
      <c r="AB134" s="222" t="str">
        <f ca="1"/>
        <v/>
      </c>
      <c r="AC134" s="222">
        <f ca="1"/>
        <v>-1.4833756999999991E-2</v>
      </c>
    </row>
    <row r="135" spans="1:29" x14ac:dyDescent="0.2">
      <c r="A135" s="111">
        <f ca="1"/>
        <v>45695</v>
      </c>
      <c r="B135" s="220">
        <f ca="1"/>
        <v>1054.2446086510197</v>
      </c>
      <c r="C135" s="220">
        <f ca="1"/>
        <v>1046.9103296885339</v>
      </c>
      <c r="D135" s="222">
        <f ca="1"/>
        <v>7.3342789624857687E-3</v>
      </c>
      <c r="E135" s="222" t="str">
        <f ca="1"/>
        <v/>
      </c>
      <c r="I135" s="111">
        <f ca="1"/>
        <v>43619</v>
      </c>
      <c r="J135" s="220">
        <f ca="1"/>
        <v>1068.744312</v>
      </c>
      <c r="K135" s="220">
        <f ca="1"/>
        <v>1071.487897</v>
      </c>
      <c r="L135" s="222" t="str">
        <f ca="1"/>
        <v/>
      </c>
      <c r="M135" s="222">
        <f ca="1"/>
        <v>-2.7435849999999391E-3</v>
      </c>
      <c r="Q135" s="111">
        <f ca="1"/>
        <v>43619</v>
      </c>
      <c r="R135" s="220">
        <f ca="1"/>
        <v>1068.744312</v>
      </c>
      <c r="S135" s="220">
        <f ca="1"/>
        <v>1071.487897</v>
      </c>
      <c r="T135" s="222" t="str">
        <f ca="1"/>
        <v/>
      </c>
      <c r="U135" s="222">
        <f ca="1"/>
        <v>-2.7435849999999391E-3</v>
      </c>
      <c r="Y135" s="111">
        <f ca="1"/>
        <v>43983</v>
      </c>
      <c r="Z135" s="220">
        <f ca="1"/>
        <v>1000.709555</v>
      </c>
      <c r="AA135" s="220">
        <f ca="1"/>
        <v>1015.5765740000001</v>
      </c>
      <c r="AB135" s="222" t="str">
        <f ca="1"/>
        <v/>
      </c>
      <c r="AC135" s="222">
        <f ca="1"/>
        <v>-1.4867019000000028E-2</v>
      </c>
    </row>
    <row r="136" spans="1:29" x14ac:dyDescent="0.2">
      <c r="A136" s="111">
        <f ca="1"/>
        <v>45698</v>
      </c>
      <c r="B136" s="220">
        <f ca="1"/>
        <v>1058.2002274762656</v>
      </c>
      <c r="C136" s="220">
        <f ca="1"/>
        <v>1050.5014964960192</v>
      </c>
      <c r="D136" s="222">
        <f ca="1"/>
        <v>7.6987309802464101E-3</v>
      </c>
      <c r="E136" s="222" t="str">
        <f ca="1"/>
        <v/>
      </c>
      <c r="I136" s="111">
        <f ca="1"/>
        <v>43620</v>
      </c>
      <c r="J136" s="220">
        <f ca="1"/>
        <v>1072.257744</v>
      </c>
      <c r="K136" s="220">
        <f ca="1"/>
        <v>1074.726185</v>
      </c>
      <c r="L136" s="222" t="str">
        <f ca="1"/>
        <v/>
      </c>
      <c r="M136" s="222">
        <f ca="1"/>
        <v>-2.4684409999999844E-3</v>
      </c>
      <c r="Q136" s="111">
        <f ca="1"/>
        <v>43620</v>
      </c>
      <c r="R136" s="220">
        <f ca="1"/>
        <v>1072.257744</v>
      </c>
      <c r="S136" s="220">
        <f ca="1"/>
        <v>1074.726185</v>
      </c>
      <c r="T136" s="222" t="str">
        <f ca="1"/>
        <v/>
      </c>
      <c r="U136" s="222">
        <f ca="1"/>
        <v>-2.4684409999999844E-3</v>
      </c>
      <c r="Y136" s="111">
        <f ca="1"/>
        <v>43984</v>
      </c>
      <c r="Z136" s="220">
        <f ca="1"/>
        <v>1003.861455</v>
      </c>
      <c r="AA136" s="220">
        <f ca="1"/>
        <v>1019.5710330000001</v>
      </c>
      <c r="AB136" s="222" t="str">
        <f ca="1"/>
        <v/>
      </c>
      <c r="AC136" s="222">
        <f ca="1"/>
        <v>-1.5709578000000078E-2</v>
      </c>
    </row>
    <row r="137" spans="1:29" x14ac:dyDescent="0.2">
      <c r="A137" s="111">
        <f ca="1"/>
        <v>45699</v>
      </c>
      <c r="B137" s="220">
        <f ca="1"/>
        <v>1056.6936542971098</v>
      </c>
      <c r="C137" s="220">
        <f ca="1"/>
        <v>1048.7756686685448</v>
      </c>
      <c r="D137" s="222">
        <f ca="1"/>
        <v>7.9179856285650201E-3</v>
      </c>
      <c r="E137" s="222" t="str">
        <f ca="1"/>
        <v/>
      </c>
      <c r="I137" s="111">
        <f ca="1"/>
        <v>43621</v>
      </c>
      <c r="J137" s="220">
        <f ca="1"/>
        <v>1075.393145</v>
      </c>
      <c r="K137" s="220">
        <f ca="1"/>
        <v>1077.871819</v>
      </c>
      <c r="L137" s="222" t="str">
        <f ca="1"/>
        <v/>
      </c>
      <c r="M137" s="222">
        <f ca="1"/>
        <v>-2.4786739999999555E-3</v>
      </c>
      <c r="Q137" s="111">
        <f ca="1"/>
        <v>43621</v>
      </c>
      <c r="R137" s="220">
        <f ca="1"/>
        <v>1075.393145</v>
      </c>
      <c r="S137" s="220">
        <f ca="1"/>
        <v>1077.871819</v>
      </c>
      <c r="T137" s="222" t="str">
        <f ca="1"/>
        <v/>
      </c>
      <c r="U137" s="222">
        <f ca="1"/>
        <v>-2.4786739999999555E-3</v>
      </c>
      <c r="Y137" s="111">
        <f ca="1"/>
        <v>43985</v>
      </c>
      <c r="Z137" s="220">
        <f ca="1"/>
        <v>1006.325555</v>
      </c>
      <c r="AA137" s="220">
        <f ca="1"/>
        <v>1023.602758</v>
      </c>
      <c r="AB137" s="222" t="str">
        <f ca="1"/>
        <v/>
      </c>
      <c r="AC137" s="222">
        <f ca="1"/>
        <v>-1.7277202999999988E-2</v>
      </c>
    </row>
    <row r="138" spans="1:29" x14ac:dyDescent="0.2">
      <c r="A138" s="111">
        <f ca="1"/>
        <v>45700</v>
      </c>
      <c r="B138" s="220">
        <f ca="1"/>
        <v>1053.0336560356031</v>
      </c>
      <c r="C138" s="220">
        <f ca="1"/>
        <v>1044.951465421874</v>
      </c>
      <c r="D138" s="222">
        <f ca="1"/>
        <v>8.0821906137291538E-3</v>
      </c>
      <c r="E138" s="222" t="str">
        <f ca="1"/>
        <v/>
      </c>
      <c r="I138" s="111">
        <f ca="1"/>
        <v>43622</v>
      </c>
      <c r="J138" s="220">
        <f ca="1"/>
        <v>1074.255715</v>
      </c>
      <c r="K138" s="220">
        <f ca="1"/>
        <v>1076.610682</v>
      </c>
      <c r="L138" s="222" t="str">
        <f ca="1"/>
        <v/>
      </c>
      <c r="M138" s="222">
        <f ca="1"/>
        <v>-2.3549669999999878E-3</v>
      </c>
      <c r="Q138" s="111">
        <f ca="1"/>
        <v>43622</v>
      </c>
      <c r="R138" s="220">
        <f ca="1"/>
        <v>1074.255715</v>
      </c>
      <c r="S138" s="220">
        <f ca="1"/>
        <v>1076.610682</v>
      </c>
      <c r="T138" s="222" t="str">
        <f ca="1"/>
        <v/>
      </c>
      <c r="U138" s="222">
        <f ca="1"/>
        <v>-2.3549669999999878E-3</v>
      </c>
      <c r="Y138" s="111">
        <f ca="1"/>
        <v>43986</v>
      </c>
      <c r="Z138" s="220">
        <f ca="1"/>
        <v>1002.923555</v>
      </c>
      <c r="AA138" s="220">
        <f ca="1"/>
        <v>1019.954418</v>
      </c>
      <c r="AB138" s="222" t="str">
        <f ca="1"/>
        <v/>
      </c>
      <c r="AC138" s="222">
        <f ca="1"/>
        <v>-1.7030863000000066E-2</v>
      </c>
    </row>
    <row r="139" spans="1:29" x14ac:dyDescent="0.2">
      <c r="A139" s="111">
        <f ca="1"/>
        <v>45701</v>
      </c>
      <c r="B139" s="220">
        <f ca="1"/>
        <v>1058.0163137142383</v>
      </c>
      <c r="C139" s="220">
        <f ca="1"/>
        <v>1049.9915222582738</v>
      </c>
      <c r="D139" s="222">
        <f ca="1"/>
        <v>8.0247914559645316E-3</v>
      </c>
      <c r="E139" s="222" t="str">
        <f ca="1"/>
        <v/>
      </c>
      <c r="I139" s="111">
        <f ca="1"/>
        <v>43623</v>
      </c>
      <c r="J139" s="220">
        <f ca="1"/>
        <v>1076.3965410000001</v>
      </c>
      <c r="K139" s="220">
        <f ca="1"/>
        <v>1078.7065279999999</v>
      </c>
      <c r="L139" s="222" t="str">
        <f ca="1"/>
        <v/>
      </c>
      <c r="M139" s="222">
        <f ca="1"/>
        <v>-2.3099869999998646E-3</v>
      </c>
      <c r="Q139" s="111">
        <f ca="1"/>
        <v>43623</v>
      </c>
      <c r="R139" s="220">
        <f ca="1"/>
        <v>1076.3965410000001</v>
      </c>
      <c r="S139" s="220">
        <f ca="1"/>
        <v>1078.7065279999999</v>
      </c>
      <c r="T139" s="222" t="str">
        <f ca="1"/>
        <v/>
      </c>
      <c r="U139" s="222">
        <f ca="1"/>
        <v>-2.3099869999998646E-3</v>
      </c>
      <c r="Y139" s="111">
        <f ca="1"/>
        <v>43987</v>
      </c>
      <c r="Z139" s="220">
        <f ca="1"/>
        <v>1006.749055</v>
      </c>
      <c r="AA139" s="220">
        <f ca="1"/>
        <v>1025.97865</v>
      </c>
      <c r="AB139" s="222" t="str">
        <f ca="1"/>
        <v/>
      </c>
      <c r="AC139" s="222">
        <f ca="1"/>
        <v>-1.9229595000000016E-2</v>
      </c>
    </row>
    <row r="140" spans="1:29" x14ac:dyDescent="0.2">
      <c r="A140" s="111">
        <f ca="1"/>
        <v>45702</v>
      </c>
      <c r="B140" s="220">
        <f ca="1"/>
        <v>1057.288082760949</v>
      </c>
      <c r="C140" s="220">
        <f ca="1"/>
        <v>1049.3520190796364</v>
      </c>
      <c r="D140" s="222">
        <f ca="1"/>
        <v>7.9360636813125898E-3</v>
      </c>
      <c r="E140" s="222" t="str">
        <f ca="1"/>
        <v/>
      </c>
      <c r="I140" s="111">
        <f ca="1"/>
        <v>43626</v>
      </c>
      <c r="J140" s="220">
        <f ca="1"/>
        <v>1075.9984460000001</v>
      </c>
      <c r="K140" s="220">
        <f ca="1"/>
        <v>1077.8158570000001</v>
      </c>
      <c r="L140" s="222" t="str">
        <f ca="1"/>
        <v/>
      </c>
      <c r="M140" s="222">
        <f ca="1"/>
        <v>-1.8174109999999927E-3</v>
      </c>
      <c r="Q140" s="111">
        <f ca="1"/>
        <v>43626</v>
      </c>
      <c r="R140" s="220">
        <f ca="1"/>
        <v>1075.9984460000001</v>
      </c>
      <c r="S140" s="220">
        <f ca="1"/>
        <v>1077.8158570000001</v>
      </c>
      <c r="T140" s="222" t="str">
        <f ca="1"/>
        <v/>
      </c>
      <c r="U140" s="222">
        <f ca="1"/>
        <v>-1.8174109999999927E-3</v>
      </c>
      <c r="Y140" s="111">
        <f ca="1"/>
        <v>43990</v>
      </c>
      <c r="Z140" s="220">
        <f ca="1"/>
        <v>1012.163615</v>
      </c>
      <c r="AA140" s="220">
        <f ca="1"/>
        <v>1031.398565</v>
      </c>
      <c r="AB140" s="222" t="str">
        <f ca="1"/>
        <v/>
      </c>
      <c r="AC140" s="222">
        <f ca="1"/>
        <v>-1.9234949999999914E-2</v>
      </c>
    </row>
    <row r="141" spans="1:29" x14ac:dyDescent="0.2">
      <c r="A141" s="111">
        <f ca="1"/>
        <v>45706</v>
      </c>
      <c r="B141" s="220">
        <f ca="1"/>
        <v>1056.5638635225109</v>
      </c>
      <c r="C141" s="220">
        <f ca="1"/>
        <v>1048.0426690767615</v>
      </c>
      <c r="D141" s="222">
        <f ca="1"/>
        <v>8.5211944457494158E-3</v>
      </c>
      <c r="E141" s="222" t="str">
        <f ca="1"/>
        <v/>
      </c>
      <c r="I141" s="111">
        <f ca="1"/>
        <v>43627</v>
      </c>
      <c r="J141" s="220">
        <f ca="1"/>
        <v>1077.9741590000001</v>
      </c>
      <c r="K141" s="220">
        <f ca="1"/>
        <v>1079.6059270000001</v>
      </c>
      <c r="L141" s="222" t="str">
        <f ca="1"/>
        <v/>
      </c>
      <c r="M141" s="222">
        <f ca="1"/>
        <v>-1.6317679999999655E-3</v>
      </c>
      <c r="Q141" s="111">
        <f ca="1"/>
        <v>43627</v>
      </c>
      <c r="R141" s="220">
        <f ca="1"/>
        <v>1077.9741590000001</v>
      </c>
      <c r="S141" s="220">
        <f ca="1"/>
        <v>1079.6059270000001</v>
      </c>
      <c r="T141" s="222" t="str">
        <f ca="1"/>
        <v/>
      </c>
      <c r="U141" s="222">
        <f ca="1"/>
        <v>-1.6317679999999655E-3</v>
      </c>
      <c r="Y141" s="111">
        <f ca="1"/>
        <v>43991</v>
      </c>
      <c r="Z141" s="220">
        <f ca="1"/>
        <v>1013.1329449999999</v>
      </c>
      <c r="AA141" s="220">
        <f ca="1"/>
        <v>1031.5106659999999</v>
      </c>
      <c r="AB141" s="222" t="str">
        <f ca="1"/>
        <v/>
      </c>
      <c r="AC141" s="222">
        <f ca="1"/>
        <v>-1.8377720999999951E-2</v>
      </c>
    </row>
    <row r="142" spans="1:29" x14ac:dyDescent="0.2">
      <c r="A142" s="111">
        <f ca="1"/>
        <v>45707</v>
      </c>
      <c r="B142" s="220">
        <f ca="1"/>
        <v>1057.1587209757256</v>
      </c>
      <c r="C142" s="220">
        <f ca="1"/>
        <v>1048.6079793831382</v>
      </c>
      <c r="D142" s="222">
        <f ca="1"/>
        <v>8.5507415925874276E-3</v>
      </c>
      <c r="E142" s="222" t="str">
        <f ca="1"/>
        <v/>
      </c>
      <c r="I142" s="111">
        <f ca="1"/>
        <v>43628</v>
      </c>
      <c r="J142" s="220">
        <f ca="1"/>
        <v>1078.190325</v>
      </c>
      <c r="K142" s="220">
        <f ca="1"/>
        <v>1080.0480520000001</v>
      </c>
      <c r="L142" s="222" t="str">
        <f ca="1"/>
        <v/>
      </c>
      <c r="M142" s="222">
        <f ca="1"/>
        <v>-1.8577270000000681E-3</v>
      </c>
      <c r="Q142" s="111">
        <f ca="1"/>
        <v>43628</v>
      </c>
      <c r="R142" s="220">
        <f ca="1"/>
        <v>1078.190325</v>
      </c>
      <c r="S142" s="220">
        <f ca="1"/>
        <v>1080.0480520000001</v>
      </c>
      <c r="T142" s="222" t="str">
        <f ca="1"/>
        <v/>
      </c>
      <c r="U142" s="222">
        <f ca="1"/>
        <v>-1.8577270000000681E-3</v>
      </c>
      <c r="Y142" s="111">
        <f ca="1"/>
        <v>43992</v>
      </c>
      <c r="Z142" s="220">
        <f ca="1"/>
        <v>1014.7560549999999</v>
      </c>
      <c r="AA142" s="220">
        <f ca="1"/>
        <v>1032.352513</v>
      </c>
      <c r="AB142" s="222" t="str">
        <f ca="1"/>
        <v/>
      </c>
      <c r="AC142" s="222">
        <f ca="1"/>
        <v>-1.7596458000000099E-2</v>
      </c>
    </row>
    <row r="143" spans="1:29" x14ac:dyDescent="0.2">
      <c r="A143" s="111">
        <f ca="1"/>
        <v>45708</v>
      </c>
      <c r="B143" s="220">
        <f ca="1"/>
        <v>1054.071052364714</v>
      </c>
      <c r="C143" s="220">
        <f ca="1"/>
        <v>1045.6889869250545</v>
      </c>
      <c r="D143" s="222">
        <f ca="1"/>
        <v>8.3820654396595268E-3</v>
      </c>
      <c r="E143" s="222" t="str">
        <f ca="1"/>
        <v/>
      </c>
      <c r="I143" s="111">
        <f ca="1"/>
        <v>43629</v>
      </c>
      <c r="J143" s="220">
        <f ca="1"/>
        <v>1080.382494</v>
      </c>
      <c r="K143" s="220">
        <f ca="1"/>
        <v>1082.265159</v>
      </c>
      <c r="L143" s="222" t="str">
        <f ca="1"/>
        <v/>
      </c>
      <c r="M143" s="222">
        <f ca="1"/>
        <v>-1.8826650000000882E-3</v>
      </c>
      <c r="Q143" s="111">
        <f ca="1"/>
        <v>43629</v>
      </c>
      <c r="R143" s="220">
        <f ca="1"/>
        <v>1080.382494</v>
      </c>
      <c r="S143" s="220">
        <f ca="1"/>
        <v>1082.265159</v>
      </c>
      <c r="T143" s="222" t="str">
        <f ca="1"/>
        <v/>
      </c>
      <c r="U143" s="222">
        <f ca="1"/>
        <v>-1.8826650000000882E-3</v>
      </c>
      <c r="Y143" s="111">
        <f ca="1"/>
        <v>43993</v>
      </c>
      <c r="Z143" s="220">
        <f ca="1"/>
        <v>1003.176055</v>
      </c>
      <c r="AA143" s="220">
        <f ca="1"/>
        <v>1016.791841</v>
      </c>
      <c r="AB143" s="222" t="str">
        <f ca="1"/>
        <v/>
      </c>
      <c r="AC143" s="222">
        <f ca="1"/>
        <v>-1.3615785999999958E-2</v>
      </c>
    </row>
    <row r="144" spans="1:29" x14ac:dyDescent="0.2">
      <c r="A144" s="111">
        <f ca="1"/>
        <v>45709</v>
      </c>
      <c r="B144" s="220">
        <f ca="1"/>
        <v>1053.0313055801546</v>
      </c>
      <c r="C144" s="220">
        <f ca="1"/>
        <v>1045.6402524620828</v>
      </c>
      <c r="D144" s="222">
        <f ca="1"/>
        <v>7.3910531180717953E-3</v>
      </c>
      <c r="E144" s="222" t="str">
        <f ca="1"/>
        <v/>
      </c>
      <c r="I144" s="111">
        <f ca="1"/>
        <v>43630</v>
      </c>
      <c r="J144" s="220">
        <f ca="1"/>
        <v>1083.0382970000001</v>
      </c>
      <c r="K144" s="220">
        <f ca="1"/>
        <v>1084.9619709999999</v>
      </c>
      <c r="L144" s="222" t="str">
        <f ca="1"/>
        <v/>
      </c>
      <c r="M144" s="222">
        <f ca="1"/>
        <v>-1.9236739999998918E-3</v>
      </c>
      <c r="Q144" s="111">
        <f ca="1"/>
        <v>43630</v>
      </c>
      <c r="R144" s="220">
        <f ca="1"/>
        <v>1083.0382970000001</v>
      </c>
      <c r="S144" s="220">
        <f ca="1"/>
        <v>1084.9619709999999</v>
      </c>
      <c r="T144" s="222" t="str">
        <f ca="1"/>
        <v/>
      </c>
      <c r="U144" s="222">
        <f ca="1"/>
        <v>-1.9236739999998918E-3</v>
      </c>
      <c r="Y144" s="111">
        <f ca="1"/>
        <v>43994</v>
      </c>
      <c r="Z144" s="220">
        <f ca="1"/>
        <v>1007.669455</v>
      </c>
      <c r="AA144" s="220">
        <f ca="1"/>
        <v>1022.589036</v>
      </c>
      <c r="AB144" s="222" t="str">
        <f ca="1"/>
        <v/>
      </c>
      <c r="AC144" s="222">
        <f ca="1"/>
        <v>-1.4919580999999994E-2</v>
      </c>
    </row>
    <row r="145" spans="1:29" x14ac:dyDescent="0.2">
      <c r="A145" s="111">
        <f ca="1"/>
        <v>45712</v>
      </c>
      <c r="B145" s="220">
        <f ca="1"/>
        <v>1052.7300190747744</v>
      </c>
      <c r="C145" s="220">
        <f ca="1"/>
        <v>1045.3953089110487</v>
      </c>
      <c r="D145" s="222">
        <f ca="1"/>
        <v>7.3347101637257313E-3</v>
      </c>
      <c r="E145" s="222" t="str">
        <f ca="1"/>
        <v/>
      </c>
      <c r="I145" s="111">
        <f ca="1"/>
        <v>43633</v>
      </c>
      <c r="J145" s="220">
        <f ca="1"/>
        <v>1083.1741589999999</v>
      </c>
      <c r="K145" s="220">
        <f ca="1"/>
        <v>1084.953544</v>
      </c>
      <c r="L145" s="222" t="str">
        <f ca="1"/>
        <v/>
      </c>
      <c r="M145" s="222">
        <f ca="1"/>
        <v>-1.7793850000000476E-3</v>
      </c>
      <c r="Q145" s="111">
        <f ca="1"/>
        <v>43633</v>
      </c>
      <c r="R145" s="220">
        <f ca="1"/>
        <v>1083.1741589999999</v>
      </c>
      <c r="S145" s="220">
        <f ca="1"/>
        <v>1084.953544</v>
      </c>
      <c r="T145" s="222" t="str">
        <f ca="1"/>
        <v/>
      </c>
      <c r="U145" s="222">
        <f ca="1"/>
        <v>-1.7793850000000476E-3</v>
      </c>
      <c r="Y145" s="111">
        <f ca="1"/>
        <v>43997</v>
      </c>
      <c r="Z145" s="220">
        <f ca="1"/>
        <v>1010.855055</v>
      </c>
      <c r="AA145" s="220">
        <f ca="1"/>
        <v>1025.9005119999999</v>
      </c>
      <c r="AB145" s="222" t="str">
        <f ca="1"/>
        <v/>
      </c>
      <c r="AC145" s="222">
        <f ca="1"/>
        <v>-1.5045456999999943E-2</v>
      </c>
    </row>
    <row r="146" spans="1:29" x14ac:dyDescent="0.2">
      <c r="A146" s="111">
        <f ca="1"/>
        <v>45713</v>
      </c>
      <c r="B146" s="220">
        <f ca="1"/>
        <v>1055.4723746806269</v>
      </c>
      <c r="C146" s="220">
        <f ca="1"/>
        <v>1048.213931458173</v>
      </c>
      <c r="D146" s="222">
        <f ca="1"/>
        <v>7.2584432224539345E-3</v>
      </c>
      <c r="E146" s="222" t="str">
        <f ca="1"/>
        <v/>
      </c>
      <c r="I146" s="111">
        <f ca="1"/>
        <v>43634</v>
      </c>
      <c r="J146" s="220">
        <f ca="1"/>
        <v>1089.8716079999999</v>
      </c>
      <c r="K146" s="220">
        <f ca="1"/>
        <v>1091.166659</v>
      </c>
      <c r="L146" s="222" t="str">
        <f ca="1"/>
        <v/>
      </c>
      <c r="M146" s="222">
        <f ca="1"/>
        <v>-1.2950510000000577E-3</v>
      </c>
      <c r="Q146" s="111">
        <f ca="1"/>
        <v>43634</v>
      </c>
      <c r="R146" s="220">
        <f ca="1"/>
        <v>1089.8716079999999</v>
      </c>
      <c r="S146" s="220">
        <f ca="1"/>
        <v>1091.166659</v>
      </c>
      <c r="T146" s="222" t="str">
        <f ca="1"/>
        <v/>
      </c>
      <c r="U146" s="222">
        <f ca="1"/>
        <v>-1.2950510000000577E-3</v>
      </c>
      <c r="Y146" s="111">
        <f ca="1"/>
        <v>43998</v>
      </c>
      <c r="Z146" s="220">
        <f ca="1"/>
        <v>1014.731055</v>
      </c>
      <c r="AA146" s="220">
        <f ca="1"/>
        <v>1031.2139299999999</v>
      </c>
      <c r="AB146" s="222" t="str">
        <f ca="1"/>
        <v/>
      </c>
      <c r="AC146" s="222">
        <f ca="1"/>
        <v>-1.6482874999999921E-2</v>
      </c>
    </row>
    <row r="147" spans="1:29" x14ac:dyDescent="0.2">
      <c r="A147" s="111">
        <f ca="1"/>
        <v>45714</v>
      </c>
      <c r="B147" s="220">
        <f ca="1"/>
        <v>1057.6045026674831</v>
      </c>
      <c r="C147" s="220">
        <f ca="1"/>
        <v>1050.3000893753622</v>
      </c>
      <c r="D147" s="222">
        <f ca="1"/>
        <v>7.3044132921208987E-3</v>
      </c>
      <c r="E147" s="222" t="str">
        <f ca="1"/>
        <v/>
      </c>
      <c r="I147" s="111">
        <f ca="1"/>
        <v>43635</v>
      </c>
      <c r="J147" s="220">
        <f ca="1"/>
        <v>1085.5540020000001</v>
      </c>
      <c r="K147" s="220">
        <f ca="1"/>
        <v>1086.59772</v>
      </c>
      <c r="L147" s="222" t="str">
        <f ca="1"/>
        <v/>
      </c>
      <c r="M147" s="222">
        <f ca="1"/>
        <v>-1.0437179999998989E-3</v>
      </c>
      <c r="Q147" s="111">
        <f ca="1"/>
        <v>43635</v>
      </c>
      <c r="R147" s="220">
        <f ca="1"/>
        <v>1085.5540020000001</v>
      </c>
      <c r="S147" s="220">
        <f ca="1"/>
        <v>1086.59772</v>
      </c>
      <c r="T147" s="222" t="str">
        <f ca="1"/>
        <v/>
      </c>
      <c r="U147" s="222">
        <f ca="1"/>
        <v>-1.0437179999998989E-3</v>
      </c>
      <c r="Y147" s="111">
        <f ca="1"/>
        <v>43999</v>
      </c>
      <c r="Z147" s="220">
        <f ca="1"/>
        <v>1015.422555</v>
      </c>
      <c r="AA147" s="220">
        <f ca="1"/>
        <v>1031.660468</v>
      </c>
      <c r="AB147" s="222" t="str">
        <f ca="1"/>
        <v/>
      </c>
      <c r="AC147" s="222">
        <f ca="1"/>
        <v>-1.6237913000000048E-2</v>
      </c>
    </row>
    <row r="148" spans="1:29" x14ac:dyDescent="0.2">
      <c r="A148" s="111">
        <f ca="1"/>
        <v>45715</v>
      </c>
      <c r="B148" s="220">
        <f ca="1"/>
        <v>1054.6910967296544</v>
      </c>
      <c r="C148" s="220">
        <f ca="1"/>
        <v>1047.7997137872301</v>
      </c>
      <c r="D148" s="222">
        <f ca="1"/>
        <v>6.8913829424243431E-3</v>
      </c>
      <c r="E148" s="222" t="str">
        <f ca="1"/>
        <v/>
      </c>
      <c r="I148" s="111">
        <f ca="1"/>
        <v>43636</v>
      </c>
      <c r="J148" s="220">
        <f ca="1"/>
        <v>1087.6820809999999</v>
      </c>
      <c r="K148" s="220">
        <f ca="1"/>
        <v>1088.537192</v>
      </c>
      <c r="L148" s="222" t="str">
        <f ca="1"/>
        <v/>
      </c>
      <c r="M148" s="222">
        <f ca="1"/>
        <v>-8.5511100000007902E-4</v>
      </c>
      <c r="Q148" s="111">
        <f ca="1"/>
        <v>43636</v>
      </c>
      <c r="R148" s="220">
        <f ca="1"/>
        <v>1087.6820809999999</v>
      </c>
      <c r="S148" s="220">
        <f ca="1"/>
        <v>1088.537192</v>
      </c>
      <c r="T148" s="222" t="str">
        <f ca="1"/>
        <v/>
      </c>
      <c r="U148" s="222">
        <f ca="1"/>
        <v>-8.5511100000007902E-4</v>
      </c>
      <c r="Y148" s="111">
        <f ca="1"/>
        <v>44000</v>
      </c>
      <c r="Z148" s="220">
        <f ca="1"/>
        <v>1017.771075</v>
      </c>
      <c r="AA148" s="220">
        <f ca="1"/>
        <v>1033.9485870000001</v>
      </c>
      <c r="AB148" s="222" t="str">
        <f ca="1"/>
        <v/>
      </c>
      <c r="AC148" s="222">
        <f ca="1"/>
        <v>-1.6177512000000092E-2</v>
      </c>
    </row>
    <row r="149" spans="1:29" x14ac:dyDescent="0.2">
      <c r="A149" s="111">
        <f ca="1"/>
        <v>45716</v>
      </c>
      <c r="B149" s="220">
        <f ca="1"/>
        <v>1064.1860686045716</v>
      </c>
      <c r="C149" s="220">
        <f ca="1"/>
        <v>1057.02537709188</v>
      </c>
      <c r="D149" s="222">
        <f ca="1"/>
        <v>7.1606915126915284E-3</v>
      </c>
      <c r="E149" s="222" t="str">
        <f ca="1"/>
        <v/>
      </c>
      <c r="I149" s="111">
        <f ca="1"/>
        <v>43637</v>
      </c>
      <c r="J149" s="220">
        <f ca="1"/>
        <v>1085.667252</v>
      </c>
      <c r="K149" s="220">
        <f ca="1"/>
        <v>1086.4772909999999</v>
      </c>
      <c r="L149" s="222" t="str">
        <f ca="1"/>
        <v/>
      </c>
      <c r="M149" s="222">
        <f ca="1"/>
        <v>-8.1003899999996067E-4</v>
      </c>
      <c r="Q149" s="111">
        <f ca="1"/>
        <v>43637</v>
      </c>
      <c r="R149" s="220">
        <f ca="1"/>
        <v>1085.667252</v>
      </c>
      <c r="S149" s="220">
        <f ca="1"/>
        <v>1086.4772909999999</v>
      </c>
      <c r="T149" s="222" t="str">
        <f ca="1"/>
        <v/>
      </c>
      <c r="U149" s="222">
        <f ca="1"/>
        <v>-8.1003899999996067E-4</v>
      </c>
      <c r="Y149" s="111">
        <f ca="1"/>
        <v>44001</v>
      </c>
      <c r="Z149" s="220">
        <f ca="1"/>
        <v>1016.408555</v>
      </c>
      <c r="AA149" s="220">
        <f ca="1"/>
        <v>1032.340451</v>
      </c>
      <c r="AB149" s="222" t="str">
        <f ca="1"/>
        <v/>
      </c>
      <c r="AC149" s="222">
        <f ca="1"/>
        <v>-1.5931896000000053E-2</v>
      </c>
    </row>
    <row r="150" spans="1:29" x14ac:dyDescent="0.2">
      <c r="A150" s="111">
        <f ca="1"/>
        <v>45719</v>
      </c>
      <c r="B150" s="220">
        <f ca="1"/>
        <v>1064.2183561109318</v>
      </c>
      <c r="C150" s="220">
        <f ca="1"/>
        <v>1057.7180027039137</v>
      </c>
      <c r="D150" s="222">
        <f ca="1"/>
        <v>6.5003534070181106E-3</v>
      </c>
      <c r="E150" s="222" t="str">
        <f ca="1"/>
        <v/>
      </c>
      <c r="I150" s="111">
        <f ca="1"/>
        <v>43640</v>
      </c>
      <c r="J150" s="220">
        <f ca="1"/>
        <v>1085.4618359999999</v>
      </c>
      <c r="K150" s="220">
        <f ca="1"/>
        <v>1086.565157</v>
      </c>
      <c r="L150" s="222" t="str">
        <f ca="1"/>
        <v/>
      </c>
      <c r="M150" s="222">
        <f ca="1"/>
        <v>-1.1033210000000509E-3</v>
      </c>
      <c r="Q150" s="111">
        <f ca="1"/>
        <v>43640</v>
      </c>
      <c r="R150" s="220">
        <f ca="1"/>
        <v>1085.4618359999999</v>
      </c>
      <c r="S150" s="220">
        <f ca="1"/>
        <v>1086.565157</v>
      </c>
      <c r="T150" s="222" t="str">
        <f ca="1"/>
        <v/>
      </c>
      <c r="U150" s="222">
        <f ca="1"/>
        <v>-1.1033210000000509E-3</v>
      </c>
      <c r="Y150" s="111">
        <f ca="1"/>
        <v>44004</v>
      </c>
      <c r="Z150" s="220">
        <f ca="1"/>
        <v>1018.183555</v>
      </c>
      <c r="AA150" s="220">
        <f ca="1"/>
        <v>1034.313361</v>
      </c>
      <c r="AB150" s="222" t="str">
        <f ca="1"/>
        <v/>
      </c>
      <c r="AC150" s="222">
        <f ca="1"/>
        <v>-1.6129806000000031E-2</v>
      </c>
    </row>
    <row r="151" spans="1:29" x14ac:dyDescent="0.2">
      <c r="A151" s="111">
        <f ca="1"/>
        <v>45720</v>
      </c>
      <c r="B151" s="220">
        <f ca="1"/>
        <v>1056.4824196160998</v>
      </c>
      <c r="C151" s="220">
        <f ca="1"/>
        <v>1050.236886881228</v>
      </c>
      <c r="D151" s="222">
        <f ca="1"/>
        <v>6.2455327348718585E-3</v>
      </c>
      <c r="E151" s="222" t="str">
        <f ca="1"/>
        <v/>
      </c>
      <c r="I151" s="111">
        <f ca="1"/>
        <v>43641</v>
      </c>
      <c r="J151" s="220">
        <f ca="1"/>
        <v>1081.3694909999999</v>
      </c>
      <c r="K151" s="220">
        <f ca="1"/>
        <v>1083.0029709999999</v>
      </c>
      <c r="L151" s="222" t="str">
        <f ca="1"/>
        <v/>
      </c>
      <c r="M151" s="222">
        <f ca="1"/>
        <v>-1.6334799999999632E-3</v>
      </c>
      <c r="Q151" s="111">
        <f ca="1"/>
        <v>43641</v>
      </c>
      <c r="R151" s="220">
        <f ca="1"/>
        <v>1081.3694909999999</v>
      </c>
      <c r="S151" s="220">
        <f ca="1"/>
        <v>1083.0029709999999</v>
      </c>
      <c r="T151" s="222" t="str">
        <f ca="1"/>
        <v/>
      </c>
      <c r="U151" s="222">
        <f ca="1"/>
        <v>-1.6334799999999632E-3</v>
      </c>
      <c r="Y151" s="111">
        <f ca="1"/>
        <v>44005</v>
      </c>
      <c r="Z151" s="220">
        <f ca="1"/>
        <v>1018.774315</v>
      </c>
      <c r="AA151" s="220">
        <f ca="1"/>
        <v>1035.4372249999999</v>
      </c>
      <c r="AB151" s="222" t="str">
        <f ca="1"/>
        <v/>
      </c>
      <c r="AC151" s="222">
        <f ca="1"/>
        <v>-1.6662909999999895E-2</v>
      </c>
    </row>
    <row r="152" spans="1:29" x14ac:dyDescent="0.2">
      <c r="A152" s="111">
        <f ca="1"/>
        <v>45721</v>
      </c>
      <c r="B152" s="220">
        <f ca="1"/>
        <v>1057.0578905002728</v>
      </c>
      <c r="C152" s="220">
        <f ca="1"/>
        <v>1050.2867024964808</v>
      </c>
      <c r="D152" s="222">
        <f ca="1"/>
        <v>6.7711880037920761E-3</v>
      </c>
      <c r="E152" s="222" t="str">
        <f ca="1"/>
        <v/>
      </c>
      <c r="I152" s="111">
        <f ca="1"/>
        <v>43642</v>
      </c>
      <c r="J152" s="220">
        <f ca="1"/>
        <v>1077.971407</v>
      </c>
      <c r="K152" s="220">
        <f ca="1"/>
        <v>1079.4507390000001</v>
      </c>
      <c r="L152" s="222" t="str">
        <f ca="1"/>
        <v/>
      </c>
      <c r="M152" s="222">
        <f ca="1"/>
        <v>-1.4793320000001131E-3</v>
      </c>
      <c r="Q152" s="111">
        <f ca="1"/>
        <v>43642</v>
      </c>
      <c r="R152" s="220">
        <f ca="1"/>
        <v>1077.971407</v>
      </c>
      <c r="S152" s="220">
        <f ca="1"/>
        <v>1079.4507390000001</v>
      </c>
      <c r="T152" s="222" t="str">
        <f ca="1"/>
        <v/>
      </c>
      <c r="U152" s="222">
        <f ca="1"/>
        <v>-1.4793320000001131E-3</v>
      </c>
      <c r="Y152" s="111">
        <f ca="1"/>
        <v>44006</v>
      </c>
      <c r="Z152" s="220">
        <f ca="1"/>
        <v>1009.475535</v>
      </c>
      <c r="AA152" s="220">
        <f ca="1"/>
        <v>1024.3217360000001</v>
      </c>
      <c r="AB152" s="222" t="str">
        <f ca="1"/>
        <v/>
      </c>
      <c r="AC152" s="222">
        <f ca="1"/>
        <v>-1.4846201000000064E-2</v>
      </c>
    </row>
    <row r="153" spans="1:29" x14ac:dyDescent="0.2">
      <c r="A153" s="111">
        <f ca="1"/>
        <v>45722</v>
      </c>
      <c r="B153" s="220">
        <f ca="1"/>
        <v>1043.429249674281</v>
      </c>
      <c r="C153" s="220">
        <f ca="1"/>
        <v>1038.8209999400362</v>
      </c>
      <c r="D153" s="222">
        <f ca="1"/>
        <v>4.6082497342447371E-3</v>
      </c>
      <c r="E153" s="222" t="str">
        <f ca="1"/>
        <v/>
      </c>
      <c r="I153" s="111">
        <f ca="1"/>
        <v>43643</v>
      </c>
      <c r="J153" s="220">
        <f ca="1"/>
        <v>1079.439451</v>
      </c>
      <c r="K153" s="220">
        <f ca="1"/>
        <v>1080.6560959999999</v>
      </c>
      <c r="L153" s="222" t="str">
        <f ca="1"/>
        <v/>
      </c>
      <c r="M153" s="222">
        <f ca="1"/>
        <v>-1.2166449999999713E-3</v>
      </c>
      <c r="Q153" s="111">
        <f ca="1"/>
        <v>43643</v>
      </c>
      <c r="R153" s="220">
        <f ca="1"/>
        <v>1079.439451</v>
      </c>
      <c r="S153" s="220">
        <f ca="1"/>
        <v>1080.6560959999999</v>
      </c>
      <c r="T153" s="222" t="str">
        <f ca="1"/>
        <v/>
      </c>
      <c r="U153" s="222">
        <f ca="1"/>
        <v>-1.2166449999999713E-3</v>
      </c>
      <c r="Y153" s="111">
        <f ca="1"/>
        <v>44007</v>
      </c>
      <c r="Z153" s="220">
        <f ca="1"/>
        <v>1013.656705</v>
      </c>
      <c r="AA153" s="220">
        <f ca="1"/>
        <v>1029.5171800000001</v>
      </c>
      <c r="AB153" s="222" t="str">
        <f ca="1"/>
        <v/>
      </c>
      <c r="AC153" s="222">
        <f ca="1"/>
        <v>-1.5860475000000065E-2</v>
      </c>
    </row>
    <row r="154" spans="1:29" x14ac:dyDescent="0.2">
      <c r="A154" s="111">
        <f ca="1"/>
        <v>45723</v>
      </c>
      <c r="B154" s="220">
        <f ca="1"/>
        <v>1049.7962334067086</v>
      </c>
      <c r="C154" s="220">
        <f ca="1"/>
        <v>1045.2605875518543</v>
      </c>
      <c r="D154" s="222">
        <f ca="1"/>
        <v>4.5356458548542374E-3</v>
      </c>
      <c r="E154" s="222" t="str">
        <f ca="1"/>
        <v/>
      </c>
      <c r="I154" s="111">
        <f ca="1"/>
        <v>43644</v>
      </c>
      <c r="J154" s="220">
        <f ca="1"/>
        <v>1086.1840970000001</v>
      </c>
      <c r="K154" s="220">
        <f ca="1"/>
        <v>1087.9692910000001</v>
      </c>
      <c r="L154" s="222" t="str">
        <f ca="1"/>
        <v/>
      </c>
      <c r="M154" s="222">
        <f ca="1"/>
        <v>-1.7851940000000468E-3</v>
      </c>
      <c r="Q154" s="111">
        <f ca="1"/>
        <v>43644</v>
      </c>
      <c r="R154" s="220">
        <f ca="1"/>
        <v>1086.1840970000001</v>
      </c>
      <c r="S154" s="220">
        <f ca="1"/>
        <v>1087.9692910000001</v>
      </c>
      <c r="T154" s="222" t="str">
        <f ca="1"/>
        <v/>
      </c>
      <c r="U154" s="222">
        <f ca="1"/>
        <v>-1.7851940000000468E-3</v>
      </c>
      <c r="Y154" s="111">
        <f ca="1"/>
        <v>44008</v>
      </c>
      <c r="Z154" s="220">
        <f ca="1"/>
        <v>1008.976555</v>
      </c>
      <c r="AA154" s="220">
        <f ca="1"/>
        <v>1023.065162</v>
      </c>
      <c r="AB154" s="222" t="str">
        <f ca="1"/>
        <v/>
      </c>
      <c r="AC154" s="222">
        <f ca="1"/>
        <v>-1.4088607000000024E-2</v>
      </c>
    </row>
    <row r="155" spans="1:29" x14ac:dyDescent="0.2">
      <c r="A155" s="111">
        <f ca="1"/>
        <v>45726</v>
      </c>
      <c r="B155" s="220">
        <f ca="1"/>
        <v>1044.5656745671877</v>
      </c>
      <c r="C155" s="220">
        <f ca="1"/>
        <v>1039.9206625432073</v>
      </c>
      <c r="D155" s="222">
        <f ca="1"/>
        <v>4.6450120239803711E-3</v>
      </c>
      <c r="E155" s="222" t="str">
        <f ca="1"/>
        <v/>
      </c>
      <c r="I155" s="111">
        <f ca="1"/>
        <v>43648</v>
      </c>
      <c r="J155" s="220">
        <f ca="1"/>
        <v>1090.2125109999999</v>
      </c>
      <c r="K155" s="220">
        <f ca="1"/>
        <v>1091.4383290000001</v>
      </c>
      <c r="L155" s="222" t="str">
        <f ca="1"/>
        <v/>
      </c>
      <c r="M155" s="222">
        <f ca="1"/>
        <v>-1.2258180000001176E-3</v>
      </c>
      <c r="Q155" s="111">
        <f ca="1"/>
        <v>43648</v>
      </c>
      <c r="R155" s="220">
        <f ca="1"/>
        <v>1090.2125109999999</v>
      </c>
      <c r="S155" s="220">
        <f ca="1"/>
        <v>1091.4383290000001</v>
      </c>
      <c r="T155" s="222" t="str">
        <f ca="1"/>
        <v/>
      </c>
      <c r="U155" s="222">
        <f ca="1"/>
        <v>-1.2258180000001176E-3</v>
      </c>
      <c r="Y155" s="111">
        <f ca="1"/>
        <v>44011</v>
      </c>
      <c r="Z155" s="220">
        <f ca="1"/>
        <v>1013.414555</v>
      </c>
      <c r="AA155" s="220">
        <f ca="1"/>
        <v>1028.7166110000001</v>
      </c>
      <c r="AB155" s="222" t="str">
        <f ca="1"/>
        <v/>
      </c>
      <c r="AC155" s="222">
        <f ca="1"/>
        <v>-1.5302056000000107E-2</v>
      </c>
    </row>
    <row r="156" spans="1:29" x14ac:dyDescent="0.2">
      <c r="A156" s="111">
        <f ca="1"/>
        <v>45727</v>
      </c>
      <c r="B156" s="220">
        <f ca="1"/>
        <v>1040.4537981201033</v>
      </c>
      <c r="C156" s="220">
        <f ca="1"/>
        <v>1035.5311104921559</v>
      </c>
      <c r="D156" s="222">
        <f ca="1"/>
        <v>4.9226876279474252E-3</v>
      </c>
      <c r="E156" s="222" t="str">
        <f ca="1"/>
        <v/>
      </c>
      <c r="I156" s="111">
        <f ca="1"/>
        <v>43649</v>
      </c>
      <c r="J156" s="220">
        <f ca="1"/>
        <v>1093.9704449999999</v>
      </c>
      <c r="K156" s="220">
        <f ca="1"/>
        <v>1095.1276760000001</v>
      </c>
      <c r="L156" s="222" t="str">
        <f ca="1"/>
        <v/>
      </c>
      <c r="M156" s="222">
        <f ca="1"/>
        <v>-1.157231000000138E-3</v>
      </c>
      <c r="Q156" s="111">
        <f ca="1"/>
        <v>43649</v>
      </c>
      <c r="R156" s="220">
        <f ca="1"/>
        <v>1093.9704449999999</v>
      </c>
      <c r="S156" s="220">
        <f ca="1"/>
        <v>1095.1276760000001</v>
      </c>
      <c r="T156" s="222" t="str">
        <f ca="1"/>
        <v/>
      </c>
      <c r="U156" s="222">
        <f ca="1"/>
        <v>-1.157231000000138E-3</v>
      </c>
      <c r="Y156" s="111">
        <f ca="1"/>
        <v>44012</v>
      </c>
      <c r="Z156" s="220">
        <f ca="1"/>
        <v>1017.914115</v>
      </c>
      <c r="AA156" s="220">
        <f ca="1"/>
        <v>1033.6482559999999</v>
      </c>
      <c r="AB156" s="222" t="str">
        <f ca="1"/>
        <v/>
      </c>
      <c r="AC156" s="222">
        <f ca="1"/>
        <v>-1.573414099999991E-2</v>
      </c>
    </row>
    <row r="157" spans="1:29" x14ac:dyDescent="0.2">
      <c r="A157" s="111">
        <f ca="1"/>
        <v>45728</v>
      </c>
      <c r="B157" s="220">
        <f ca="1"/>
        <v>1040.0951504998422</v>
      </c>
      <c r="C157" s="220">
        <f ca="1"/>
        <v>1035.3076777009078</v>
      </c>
      <c r="D157" s="222">
        <f ca="1"/>
        <v>4.7874727989344595E-3</v>
      </c>
      <c r="E157" s="222" t="str">
        <f ca="1"/>
        <v/>
      </c>
      <c r="I157" s="111">
        <f ca="1"/>
        <v>43650</v>
      </c>
      <c r="J157" s="220">
        <f ca="1"/>
        <v>1093.4399840000001</v>
      </c>
      <c r="K157" s="220">
        <f ca="1"/>
        <v>1094.7555199999999</v>
      </c>
      <c r="L157" s="222" t="str">
        <f ca="1"/>
        <v/>
      </c>
      <c r="M157" s="222">
        <f ca="1"/>
        <v>-1.3155359999998382E-3</v>
      </c>
      <c r="Q157" s="111">
        <f ca="1"/>
        <v>43650</v>
      </c>
      <c r="R157" s="220">
        <f ca="1"/>
        <v>1093.4399840000001</v>
      </c>
      <c r="S157" s="220">
        <f ca="1"/>
        <v>1094.7555199999999</v>
      </c>
      <c r="T157" s="222" t="str">
        <f ca="1"/>
        <v/>
      </c>
      <c r="U157" s="222">
        <f ca="1"/>
        <v>-1.3155359999998382E-3</v>
      </c>
      <c r="Y157" s="111">
        <f ca="1"/>
        <v>44014</v>
      </c>
      <c r="Z157" s="220">
        <f ca="1"/>
        <v>1020.965805</v>
      </c>
      <c r="AA157" s="220">
        <f ca="1"/>
        <v>1037.8597629999999</v>
      </c>
      <c r="AB157" s="222" t="str">
        <f ca="1"/>
        <v/>
      </c>
      <c r="AC157" s="222">
        <f ca="1"/>
        <v>-1.6893957999999883E-2</v>
      </c>
    </row>
    <row r="158" spans="1:29" x14ac:dyDescent="0.2">
      <c r="A158" s="111">
        <f ca="1"/>
        <v>45729</v>
      </c>
      <c r="B158" s="220">
        <f ca="1"/>
        <v>1038.2733287348694</v>
      </c>
      <c r="C158" s="220">
        <f ca="1"/>
        <v>1033.2254305393008</v>
      </c>
      <c r="D158" s="222">
        <f ca="1"/>
        <v>5.0478981955686779E-3</v>
      </c>
      <c r="E158" s="222" t="str">
        <f ca="1"/>
        <v/>
      </c>
      <c r="I158" s="111">
        <f ca="1"/>
        <v>43651</v>
      </c>
      <c r="J158" s="220">
        <f ca="1"/>
        <v>1087.2867329999999</v>
      </c>
      <c r="K158" s="220">
        <f ca="1"/>
        <v>1088.4843049999999</v>
      </c>
      <c r="L158" s="222" t="str">
        <f ca="1"/>
        <v/>
      </c>
      <c r="M158" s="222">
        <f ca="1"/>
        <v>-1.1975720000000365E-3</v>
      </c>
      <c r="Q158" s="111">
        <f ca="1"/>
        <v>43651</v>
      </c>
      <c r="R158" s="220">
        <f ca="1"/>
        <v>1087.2867329999999</v>
      </c>
      <c r="S158" s="220">
        <f ca="1"/>
        <v>1088.4843049999999</v>
      </c>
      <c r="T158" s="222" t="str">
        <f ca="1"/>
        <v/>
      </c>
      <c r="U158" s="222">
        <f ca="1"/>
        <v>-1.1975720000000365E-3</v>
      </c>
      <c r="Y158" s="111">
        <f ca="1"/>
        <v>44015</v>
      </c>
      <c r="Z158" s="220">
        <f ca="1"/>
        <v>1021.634805</v>
      </c>
      <c r="AA158" s="220">
        <f ca="1"/>
        <v>1038.541248</v>
      </c>
      <c r="AB158" s="222" t="str">
        <f ca="1"/>
        <v/>
      </c>
      <c r="AC158" s="222">
        <f ca="1"/>
        <v>-1.6906442999999969E-2</v>
      </c>
    </row>
    <row r="159" spans="1:29" x14ac:dyDescent="0.2">
      <c r="A159" s="111">
        <f ca="1"/>
        <v>45730</v>
      </c>
      <c r="B159" s="220">
        <f ca="1"/>
        <v>1044.0786137830173</v>
      </c>
      <c r="C159" s="220">
        <f ca="1"/>
        <v>1039.3197151156678</v>
      </c>
      <c r="D159" s="222">
        <f ca="1"/>
        <v>4.7588986673495126E-3</v>
      </c>
      <c r="E159" s="222" t="str">
        <f ca="1"/>
        <v/>
      </c>
      <c r="I159" s="111">
        <f ca="1"/>
        <v>43654</v>
      </c>
      <c r="J159" s="220">
        <f ca="1"/>
        <v>1085.0087960000001</v>
      </c>
      <c r="K159" s="220">
        <f ca="1"/>
        <v>1086.292025</v>
      </c>
      <c r="L159" s="222" t="str">
        <f ca="1"/>
        <v/>
      </c>
      <c r="M159" s="222">
        <f ca="1"/>
        <v>-1.2832289999998921E-3</v>
      </c>
      <c r="Q159" s="111">
        <f ca="1"/>
        <v>43654</v>
      </c>
      <c r="R159" s="220">
        <f ca="1"/>
        <v>1085.0087960000001</v>
      </c>
      <c r="S159" s="220">
        <f ca="1"/>
        <v>1086.292025</v>
      </c>
      <c r="T159" s="222" t="str">
        <f ca="1"/>
        <v/>
      </c>
      <c r="U159" s="222">
        <f ca="1"/>
        <v>-1.2832289999998921E-3</v>
      </c>
      <c r="Y159" s="111">
        <f ca="1"/>
        <v>44018</v>
      </c>
      <c r="Z159" s="220">
        <f ca="1"/>
        <v>1025.791305</v>
      </c>
      <c r="AA159" s="220">
        <f ca="1"/>
        <v>1043.783064</v>
      </c>
      <c r="AB159" s="222" t="str">
        <f ca="1"/>
        <v/>
      </c>
      <c r="AC159" s="222">
        <f ca="1"/>
        <v>-1.7991759000000003E-2</v>
      </c>
    </row>
    <row r="160" spans="1:29" x14ac:dyDescent="0.2">
      <c r="A160" s="111">
        <f ca="1"/>
        <v>45733</v>
      </c>
      <c r="B160" s="220">
        <f ca="1"/>
        <v>1048.4180679216518</v>
      </c>
      <c r="C160" s="220">
        <f ca="1"/>
        <v>1043.6760610341066</v>
      </c>
      <c r="D160" s="222">
        <f ca="1"/>
        <v>4.7420068875451303E-3</v>
      </c>
      <c r="E160" s="222" t="str">
        <f ca="1"/>
        <v/>
      </c>
      <c r="I160" s="111">
        <f ca="1"/>
        <v>43655</v>
      </c>
      <c r="J160" s="220">
        <f ca="1"/>
        <v>1087.2138070000001</v>
      </c>
      <c r="K160" s="220">
        <f ca="1"/>
        <v>1088.3647430000001</v>
      </c>
      <c r="L160" s="222" t="str">
        <f ca="1"/>
        <v/>
      </c>
      <c r="M160" s="222">
        <f ca="1"/>
        <v>-1.1509360000000015E-3</v>
      </c>
      <c r="Q160" s="111">
        <f ca="1"/>
        <v>43655</v>
      </c>
      <c r="R160" s="220">
        <f ca="1"/>
        <v>1087.2138070000001</v>
      </c>
      <c r="S160" s="220">
        <f ca="1"/>
        <v>1088.3647430000001</v>
      </c>
      <c r="T160" s="222" t="str">
        <f ca="1"/>
        <v/>
      </c>
      <c r="U160" s="222">
        <f ca="1"/>
        <v>-1.1509360000000015E-3</v>
      </c>
      <c r="Y160" s="111">
        <f ca="1"/>
        <v>44019</v>
      </c>
      <c r="Z160" s="220">
        <f ca="1"/>
        <v>1025.219235</v>
      </c>
      <c r="AA160" s="220">
        <f ca="1"/>
        <v>1042.4431890000001</v>
      </c>
      <c r="AB160" s="222" t="str">
        <f ca="1"/>
        <v/>
      </c>
      <c r="AC160" s="222">
        <f ca="1"/>
        <v>-1.7223954000000048E-2</v>
      </c>
    </row>
    <row r="161" spans="1:29" x14ac:dyDescent="0.2">
      <c r="A161" s="111">
        <f ca="1"/>
        <v>45734</v>
      </c>
      <c r="B161" s="220">
        <f ca="1"/>
        <v>1045.9813324734125</v>
      </c>
      <c r="C161" s="220">
        <f ca="1"/>
        <v>1041.1262588209715</v>
      </c>
      <c r="D161" s="222">
        <f ca="1"/>
        <v>4.8550736524409785E-3</v>
      </c>
      <c r="E161" s="222" t="str">
        <f ca="1"/>
        <v/>
      </c>
      <c r="I161" s="111">
        <f ca="1"/>
        <v>43656</v>
      </c>
      <c r="J161" s="220">
        <f ca="1"/>
        <v>1087.54547</v>
      </c>
      <c r="K161" s="220">
        <f ca="1"/>
        <v>1088.532412</v>
      </c>
      <c r="L161" s="222" t="str">
        <f ca="1"/>
        <v/>
      </c>
      <c r="M161" s="222">
        <f ca="1"/>
        <v>-9.8694199999999912E-4</v>
      </c>
      <c r="Q161" s="111">
        <f ca="1"/>
        <v>43656</v>
      </c>
      <c r="R161" s="220">
        <f ca="1"/>
        <v>1087.54547</v>
      </c>
      <c r="S161" s="220">
        <f ca="1"/>
        <v>1088.532412</v>
      </c>
      <c r="T161" s="222" t="str">
        <f ca="1"/>
        <v/>
      </c>
      <c r="U161" s="222">
        <f ca="1"/>
        <v>-9.8694199999999912E-4</v>
      </c>
      <c r="Y161" s="111">
        <f ca="1"/>
        <v>44020</v>
      </c>
      <c r="Z161" s="220">
        <f ca="1"/>
        <v>1022.813805</v>
      </c>
      <c r="AA161" s="220">
        <f ca="1"/>
        <v>1040.5762589999999</v>
      </c>
      <c r="AB161" s="222" t="str">
        <f ca="1"/>
        <v/>
      </c>
      <c r="AC161" s="222">
        <f ca="1"/>
        <v>-1.7762453999999935E-2</v>
      </c>
    </row>
    <row r="162" spans="1:29" x14ac:dyDescent="0.2">
      <c r="A162" s="111">
        <f ca="1"/>
        <v>45735</v>
      </c>
      <c r="B162" s="220">
        <f ca="1"/>
        <v>1051.8803872538506</v>
      </c>
      <c r="C162" s="220">
        <f ca="1"/>
        <v>1047.34352527141</v>
      </c>
      <c r="D162" s="222">
        <f ca="1"/>
        <v>4.5368619824405418E-3</v>
      </c>
      <c r="E162" s="222" t="str">
        <f ca="1"/>
        <v/>
      </c>
      <c r="I162" s="111">
        <f ca="1"/>
        <v>43657</v>
      </c>
      <c r="J162" s="220">
        <f ca="1"/>
        <v>1085.724819</v>
      </c>
      <c r="K162" s="220">
        <f ca="1"/>
        <v>1086.61871</v>
      </c>
      <c r="L162" s="222" t="str">
        <f ca="1"/>
        <v/>
      </c>
      <c r="M162" s="222">
        <f ca="1"/>
        <v>-8.9389099999993957E-4</v>
      </c>
      <c r="Q162" s="111">
        <f ca="1"/>
        <v>43657</v>
      </c>
      <c r="R162" s="220">
        <f ca="1"/>
        <v>1085.724819</v>
      </c>
      <c r="S162" s="220">
        <f ca="1"/>
        <v>1086.61871</v>
      </c>
      <c r="T162" s="222" t="str">
        <f ca="1"/>
        <v/>
      </c>
      <c r="U162" s="222">
        <f ca="1"/>
        <v>-8.9389099999993957E-4</v>
      </c>
      <c r="Y162" s="111">
        <f ca="1"/>
        <v>44021</v>
      </c>
      <c r="Z162" s="220">
        <f ca="1"/>
        <v>1023.348805</v>
      </c>
      <c r="AA162" s="220">
        <f ca="1"/>
        <v>1040.898764</v>
      </c>
      <c r="AB162" s="222" t="str">
        <f ca="1"/>
        <v/>
      </c>
      <c r="AC162" s="222">
        <f ca="1"/>
        <v>-1.7549959000000059E-2</v>
      </c>
    </row>
    <row r="163" spans="1:29" x14ac:dyDescent="0.2">
      <c r="A163" s="111">
        <f ca="1"/>
        <v>45736</v>
      </c>
      <c r="B163" s="220">
        <f ca="1"/>
        <v>1050.408558307096</v>
      </c>
      <c r="C163" s="220">
        <f ca="1"/>
        <v>1045.9776008474387</v>
      </c>
      <c r="D163" s="222">
        <f ca="1"/>
        <v>4.4309574596572933E-3</v>
      </c>
      <c r="E163" s="222" t="str">
        <f ca="1"/>
        <v/>
      </c>
      <c r="I163" s="111">
        <f ca="1"/>
        <v>43658</v>
      </c>
      <c r="J163" s="220">
        <f ca="1"/>
        <v>1085.9336069999999</v>
      </c>
      <c r="K163" s="220">
        <f ca="1"/>
        <v>1086.8221920000001</v>
      </c>
      <c r="L163" s="222" t="str">
        <f ca="1"/>
        <v/>
      </c>
      <c r="M163" s="222">
        <f ca="1"/>
        <v>-8.8858500000014832E-4</v>
      </c>
      <c r="Q163" s="111">
        <f ca="1"/>
        <v>43658</v>
      </c>
      <c r="R163" s="220">
        <f ca="1"/>
        <v>1085.9336069999999</v>
      </c>
      <c r="S163" s="220">
        <f ca="1"/>
        <v>1086.8221920000001</v>
      </c>
      <c r="T163" s="222" t="str">
        <f ca="1"/>
        <v/>
      </c>
      <c r="U163" s="222">
        <f ca="1"/>
        <v>-8.8858500000014832E-4</v>
      </c>
      <c r="Y163" s="111">
        <f ca="1"/>
        <v>44022</v>
      </c>
      <c r="Z163" s="220">
        <f ca="1"/>
        <v>1026.1813050000001</v>
      </c>
      <c r="AA163" s="220">
        <f ca="1"/>
        <v>1044.6537269999999</v>
      </c>
      <c r="AB163" s="222" t="str">
        <f ca="1"/>
        <v/>
      </c>
      <c r="AC163" s="222">
        <f ca="1"/>
        <v>-1.8472421999999825E-2</v>
      </c>
    </row>
    <row r="164" spans="1:29" x14ac:dyDescent="0.2">
      <c r="A164" s="111">
        <f ca="1"/>
        <v>45737</v>
      </c>
      <c r="B164" s="220">
        <f ca="1"/>
        <v>1049.4681432700802</v>
      </c>
      <c r="C164" s="220">
        <f ca="1"/>
        <v>1045.0336345993574</v>
      </c>
      <c r="D164" s="222">
        <f ca="1"/>
        <v>4.4345086707228351E-3</v>
      </c>
      <c r="E164" s="222" t="str">
        <f ca="1"/>
        <v/>
      </c>
      <c r="I164" s="111">
        <f ca="1"/>
        <v>43661</v>
      </c>
      <c r="J164" s="220">
        <f ca="1"/>
        <v>1087.533981</v>
      </c>
      <c r="K164" s="220">
        <f ca="1"/>
        <v>1088.35835</v>
      </c>
      <c r="L164" s="222" t="str">
        <f ca="1"/>
        <v/>
      </c>
      <c r="M164" s="222">
        <f ca="1"/>
        <v>-8.2436899999993325E-4</v>
      </c>
      <c r="Q164" s="111">
        <f ca="1"/>
        <v>43661</v>
      </c>
      <c r="R164" s="220">
        <f ca="1"/>
        <v>1087.533981</v>
      </c>
      <c r="S164" s="220">
        <f ca="1"/>
        <v>1088.35835</v>
      </c>
      <c r="T164" s="222" t="str">
        <f ca="1"/>
        <v/>
      </c>
      <c r="U164" s="222">
        <f ca="1"/>
        <v>-8.2436899999993325E-4</v>
      </c>
      <c r="Y164" s="111">
        <f ca="1"/>
        <v>44025</v>
      </c>
      <c r="Z164" s="220">
        <f ca="1"/>
        <v>1025.2248050000001</v>
      </c>
      <c r="AA164" s="220">
        <f ca="1"/>
        <v>1042.9824329999999</v>
      </c>
      <c r="AB164" s="222" t="str">
        <f ca="1"/>
        <v/>
      </c>
      <c r="AC164" s="222">
        <f ca="1"/>
        <v>-1.7757627999999841E-2</v>
      </c>
    </row>
    <row r="165" spans="1:29" x14ac:dyDescent="0.2">
      <c r="A165" s="111">
        <f ca="1"/>
        <v>45740</v>
      </c>
      <c r="B165" s="220">
        <f ca="1"/>
        <v>1051.5916703715902</v>
      </c>
      <c r="C165" s="220">
        <f ca="1"/>
        <v>1047.4973095589637</v>
      </c>
      <c r="D165" s="222">
        <f ca="1"/>
        <v>4.094360812626519E-3</v>
      </c>
      <c r="E165" s="222" t="str">
        <f ca="1"/>
        <v/>
      </c>
      <c r="I165" s="111">
        <f ca="1"/>
        <v>43662</v>
      </c>
      <c r="J165" s="220">
        <f ca="1"/>
        <v>1086.7614960000001</v>
      </c>
      <c r="K165" s="220">
        <f ca="1"/>
        <v>1087.4341730000001</v>
      </c>
      <c r="L165" s="222" t="str">
        <f ca="1"/>
        <v/>
      </c>
      <c r="M165" s="222">
        <f ca="1"/>
        <v>-6.7267700000002146E-4</v>
      </c>
      <c r="Q165" s="111">
        <f ca="1"/>
        <v>43662</v>
      </c>
      <c r="R165" s="220">
        <f ca="1"/>
        <v>1086.7614960000001</v>
      </c>
      <c r="S165" s="220">
        <f ca="1"/>
        <v>1087.4341730000001</v>
      </c>
      <c r="T165" s="222" t="str">
        <f ca="1"/>
        <v/>
      </c>
      <c r="U165" s="222">
        <f ca="1"/>
        <v>-6.7267700000002146E-4</v>
      </c>
      <c r="Y165" s="111">
        <f ca="1"/>
        <v>44026</v>
      </c>
      <c r="Z165" s="220">
        <f ca="1"/>
        <v>1030.158545</v>
      </c>
      <c r="AA165" s="220">
        <f ca="1"/>
        <v>1049.327477</v>
      </c>
      <c r="AB165" s="222" t="str">
        <f ca="1"/>
        <v/>
      </c>
      <c r="AC165" s="222">
        <f ca="1"/>
        <v>-1.9168932000000041E-2</v>
      </c>
    </row>
    <row r="166" spans="1:29" x14ac:dyDescent="0.2">
      <c r="A166" s="111">
        <f ca="1"/>
        <v>45741</v>
      </c>
      <c r="B166" s="220">
        <f ca="1"/>
        <v>1051.5961915601624</v>
      </c>
      <c r="C166" s="220">
        <f ca="1"/>
        <v>1047.5527907971521</v>
      </c>
      <c r="D166" s="222">
        <f ca="1"/>
        <v>4.0434007630103675E-3</v>
      </c>
      <c r="E166" s="222" t="str">
        <f ca="1"/>
        <v/>
      </c>
      <c r="I166" s="111">
        <f ca="1"/>
        <v>43663</v>
      </c>
      <c r="J166" s="220">
        <f ca="1"/>
        <v>1086.7215510000001</v>
      </c>
      <c r="K166" s="220">
        <f ca="1"/>
        <v>1088.025946</v>
      </c>
      <c r="L166" s="222" t="str">
        <f ca="1"/>
        <v/>
      </c>
      <c r="M166" s="222">
        <f ca="1"/>
        <v>-1.3043949999998858E-3</v>
      </c>
      <c r="Q166" s="111">
        <f ca="1"/>
        <v>43663</v>
      </c>
      <c r="R166" s="220">
        <f ca="1"/>
        <v>1086.7215510000001</v>
      </c>
      <c r="S166" s="220">
        <f ca="1"/>
        <v>1088.025946</v>
      </c>
      <c r="T166" s="222" t="str">
        <f ca="1"/>
        <v/>
      </c>
      <c r="U166" s="222">
        <f ca="1"/>
        <v>-1.3043949999998858E-3</v>
      </c>
      <c r="Y166" s="111">
        <f ca="1"/>
        <v>44027</v>
      </c>
      <c r="Z166" s="220">
        <f ca="1"/>
        <v>1032.0378049999999</v>
      </c>
      <c r="AA166" s="220">
        <f ca="1"/>
        <v>1051.4700829999999</v>
      </c>
      <c r="AB166" s="222" t="str">
        <f ca="1"/>
        <v/>
      </c>
      <c r="AC166" s="222">
        <f ca="1"/>
        <v>-1.9432277999999997E-2</v>
      </c>
    </row>
    <row r="167" spans="1:29" x14ac:dyDescent="0.2">
      <c r="A167" s="111">
        <f ca="1"/>
        <v>45742</v>
      </c>
      <c r="B167" s="220">
        <f ca="1"/>
        <v>1043.3825023347845</v>
      </c>
      <c r="C167" s="220">
        <f ca="1"/>
        <v>1039.2113047361454</v>
      </c>
      <c r="D167" s="222">
        <f ca="1"/>
        <v>4.1711975986390825E-3</v>
      </c>
      <c r="E167" s="222" t="str">
        <f ca="1"/>
        <v/>
      </c>
      <c r="I167" s="111">
        <f ca="1"/>
        <v>43664</v>
      </c>
      <c r="J167" s="220">
        <f ca="1"/>
        <v>1088.7315149999999</v>
      </c>
      <c r="K167" s="220">
        <f ca="1"/>
        <v>1089.9455599999999</v>
      </c>
      <c r="L167" s="222" t="str">
        <f ca="1"/>
        <v/>
      </c>
      <c r="M167" s="222">
        <f ca="1"/>
        <v>-1.2140449999999419E-3</v>
      </c>
      <c r="Q167" s="111">
        <f ca="1"/>
        <v>43664</v>
      </c>
      <c r="R167" s="220">
        <f ca="1"/>
        <v>1088.7315149999999</v>
      </c>
      <c r="S167" s="220">
        <f ca="1"/>
        <v>1089.9455599999999</v>
      </c>
      <c r="T167" s="222" t="str">
        <f ca="1"/>
        <v/>
      </c>
      <c r="U167" s="222">
        <f ca="1"/>
        <v>-1.2140449999999419E-3</v>
      </c>
      <c r="Y167" s="111">
        <f ca="1"/>
        <v>44028</v>
      </c>
      <c r="Z167" s="220">
        <f ca="1"/>
        <v>1033.5298250000001</v>
      </c>
      <c r="AA167" s="220">
        <f ca="1"/>
        <v>1052.499943</v>
      </c>
      <c r="AB167" s="222" t="str">
        <f ca="1"/>
        <v/>
      </c>
      <c r="AC167" s="222">
        <f ca="1"/>
        <v>-1.8970117999999956E-2</v>
      </c>
    </row>
    <row r="168" spans="1:29" x14ac:dyDescent="0.2">
      <c r="A168" s="111">
        <f ca="1"/>
        <v>45743</v>
      </c>
      <c r="B168" s="220">
        <f ca="1"/>
        <v>1045.3548884309046</v>
      </c>
      <c r="C168" s="220">
        <f ca="1"/>
        <v>1041.1077260422101</v>
      </c>
      <c r="D168" s="222">
        <f ca="1"/>
        <v>4.247162388694505E-3</v>
      </c>
      <c r="E168" s="222" t="str">
        <f ca="1"/>
        <v/>
      </c>
      <c r="I168" s="111">
        <f ca="1"/>
        <v>43665</v>
      </c>
      <c r="J168" s="220">
        <f ca="1"/>
        <v>1087.665348</v>
      </c>
      <c r="K168" s="220">
        <f ca="1"/>
        <v>1089.0735030000001</v>
      </c>
      <c r="L168" s="222" t="str">
        <f ca="1"/>
        <v/>
      </c>
      <c r="M168" s="222">
        <f ca="1"/>
        <v>-1.4081550000000788E-3</v>
      </c>
      <c r="Q168" s="111">
        <f ca="1"/>
        <v>43665</v>
      </c>
      <c r="R168" s="220">
        <f ca="1"/>
        <v>1087.665348</v>
      </c>
      <c r="S168" s="220">
        <f ca="1"/>
        <v>1089.0735030000001</v>
      </c>
      <c r="T168" s="222" t="str">
        <f ca="1"/>
        <v/>
      </c>
      <c r="U168" s="222">
        <f ca="1"/>
        <v>-1.4081550000000788E-3</v>
      </c>
      <c r="Y168" s="111">
        <f ca="1"/>
        <v>44029</v>
      </c>
      <c r="Z168" s="220">
        <f ca="1"/>
        <v>1035.285805</v>
      </c>
      <c r="AA168" s="220">
        <f ca="1"/>
        <v>1054.874926</v>
      </c>
      <c r="AB168" s="222" t="str">
        <f ca="1"/>
        <v/>
      </c>
      <c r="AC168" s="222">
        <f ca="1"/>
        <v>-1.9589120999999977E-2</v>
      </c>
    </row>
    <row r="169" spans="1:29" x14ac:dyDescent="0.2">
      <c r="A169" s="111">
        <f ca="1"/>
        <v>45744</v>
      </c>
      <c r="B169" s="220">
        <f ca="1"/>
        <v>1041.7682793900501</v>
      </c>
      <c r="C169" s="220">
        <f ca="1"/>
        <v>1037.3445726096113</v>
      </c>
      <c r="D169" s="222">
        <f ca="1"/>
        <v>4.4237067804388059E-3</v>
      </c>
      <c r="E169" s="222" t="str">
        <f ca="1"/>
        <v/>
      </c>
      <c r="I169" s="111">
        <f ca="1"/>
        <v>43668</v>
      </c>
      <c r="J169" s="220">
        <f ca="1"/>
        <v>1090.9154080000001</v>
      </c>
      <c r="K169" s="220">
        <f ca="1"/>
        <v>1092.1892109999999</v>
      </c>
      <c r="L169" s="222" t="str">
        <f ca="1"/>
        <v/>
      </c>
      <c r="M169" s="222">
        <f ca="1"/>
        <v>-1.2738029999998161E-3</v>
      </c>
      <c r="Q169" s="111">
        <f ca="1"/>
        <v>43668</v>
      </c>
      <c r="R169" s="220">
        <f ca="1"/>
        <v>1090.9154080000001</v>
      </c>
      <c r="S169" s="220">
        <f ca="1"/>
        <v>1092.1892109999999</v>
      </c>
      <c r="T169" s="222" t="str">
        <f ca="1"/>
        <v/>
      </c>
      <c r="U169" s="222">
        <f ca="1"/>
        <v>-1.2738029999998161E-3</v>
      </c>
      <c r="Y169" s="111">
        <f ca="1"/>
        <v>44032</v>
      </c>
      <c r="Z169" s="220">
        <f ca="1"/>
        <v>1037.673305</v>
      </c>
      <c r="AA169" s="220">
        <f ca="1"/>
        <v>1057.539057</v>
      </c>
      <c r="AB169" s="222" t="str">
        <f ca="1"/>
        <v/>
      </c>
      <c r="AC169" s="222">
        <f ca="1"/>
        <v>-1.9865751999999931E-2</v>
      </c>
    </row>
    <row r="170" spans="1:29" x14ac:dyDescent="0.2">
      <c r="A170" s="111">
        <f ca="1"/>
        <v>45747</v>
      </c>
      <c r="B170" s="220">
        <f ca="1"/>
        <v>1047.245979086882</v>
      </c>
      <c r="C170" s="220">
        <f ca="1"/>
        <v>1043.0277939452465</v>
      </c>
      <c r="D170" s="222">
        <f ca="1"/>
        <v>4.2181851416355585E-3</v>
      </c>
      <c r="E170" s="222" t="str">
        <f ca="1"/>
        <v/>
      </c>
      <c r="I170" s="111">
        <f ca="1"/>
        <v>43669</v>
      </c>
      <c r="J170" s="220">
        <f ca="1"/>
        <v>1093.573099</v>
      </c>
      <c r="K170" s="220">
        <f ca="1"/>
        <v>1094.562461</v>
      </c>
      <c r="L170" s="222" t="str">
        <f ca="1"/>
        <v/>
      </c>
      <c r="M170" s="222">
        <f ca="1"/>
        <v>-9.8936200000002833E-4</v>
      </c>
      <c r="Q170" s="111">
        <f ca="1"/>
        <v>43669</v>
      </c>
      <c r="R170" s="220">
        <f ca="1"/>
        <v>1093.573099</v>
      </c>
      <c r="S170" s="220">
        <f ca="1"/>
        <v>1094.562461</v>
      </c>
      <c r="T170" s="222" t="str">
        <f ca="1"/>
        <v/>
      </c>
      <c r="U170" s="222">
        <f ca="1"/>
        <v>-9.8936200000002833E-4</v>
      </c>
      <c r="Y170" s="111">
        <f ca="1"/>
        <v>44033</v>
      </c>
      <c r="Z170" s="220">
        <f ca="1"/>
        <v>1037.2871950000001</v>
      </c>
      <c r="AA170" s="220">
        <f ca="1"/>
        <v>1056.8627320000001</v>
      </c>
      <c r="AB170" s="222" t="str">
        <f ca="1"/>
        <v/>
      </c>
      <c r="AC170" s="222">
        <f ca="1"/>
        <v>-1.9575536999999942E-2</v>
      </c>
    </row>
    <row r="171" spans="1:29" x14ac:dyDescent="0.2">
      <c r="A171" s="111">
        <f ca="1"/>
        <v>45748</v>
      </c>
      <c r="B171" s="220">
        <f ca="1"/>
        <v>1050.0897019909576</v>
      </c>
      <c r="C171" s="220">
        <f ca="1"/>
        <v>1045.9113931028598</v>
      </c>
      <c r="D171" s="222">
        <f ca="1"/>
        <v>4.1783088880977173E-3</v>
      </c>
      <c r="E171" s="222" t="str">
        <f ca="1"/>
        <v/>
      </c>
      <c r="I171" s="111">
        <f ca="1"/>
        <v>43670</v>
      </c>
      <c r="J171" s="220">
        <f ca="1"/>
        <v>1096.5658100000001</v>
      </c>
      <c r="K171" s="220">
        <f ca="1"/>
        <v>1097.4630090000001</v>
      </c>
      <c r="L171" s="222" t="str">
        <f ca="1"/>
        <v/>
      </c>
      <c r="M171" s="222">
        <f ca="1"/>
        <v>-8.9719900000000054E-4</v>
      </c>
      <c r="Q171" s="111">
        <f ca="1"/>
        <v>43670</v>
      </c>
      <c r="R171" s="220">
        <f ca="1"/>
        <v>1096.5658100000001</v>
      </c>
      <c r="S171" s="220">
        <f ca="1"/>
        <v>1097.4630090000001</v>
      </c>
      <c r="T171" s="222" t="str">
        <f ca="1"/>
        <v/>
      </c>
      <c r="U171" s="222">
        <f ca="1"/>
        <v>-8.9719900000000054E-4</v>
      </c>
      <c r="Y171" s="111">
        <f ca="1"/>
        <v>44034</v>
      </c>
      <c r="Z171" s="220">
        <f ca="1"/>
        <v>1037.107305</v>
      </c>
      <c r="AA171" s="220">
        <f ca="1"/>
        <v>1056.7352390000001</v>
      </c>
      <c r="AB171" s="222" t="str">
        <f ca="1"/>
        <v/>
      </c>
      <c r="AC171" s="222">
        <f ca="1"/>
        <v>-1.9627934000000097E-2</v>
      </c>
    </row>
    <row r="172" spans="1:29" x14ac:dyDescent="0.2">
      <c r="A172" s="111">
        <f ca="1"/>
        <v>45749</v>
      </c>
      <c r="B172" s="220">
        <f ca="1"/>
        <v>1053.0873297172193</v>
      </c>
      <c r="C172" s="220">
        <f ca="1"/>
        <v>1049.1706622007357</v>
      </c>
      <c r="D172" s="222">
        <f ca="1"/>
        <v>3.9166675164835855E-3</v>
      </c>
      <c r="E172" s="222" t="str">
        <f ca="1"/>
        <v/>
      </c>
      <c r="I172" s="111">
        <f ca="1"/>
        <v>43671</v>
      </c>
      <c r="J172" s="220">
        <f ca="1"/>
        <v>1091.573879</v>
      </c>
      <c r="K172" s="220">
        <f ca="1"/>
        <v>1092.4816579999999</v>
      </c>
      <c r="L172" s="222" t="str">
        <f ca="1"/>
        <v/>
      </c>
      <c r="M172" s="222">
        <f ca="1"/>
        <v>-9.0777899999989131E-4</v>
      </c>
      <c r="Q172" s="111">
        <f ca="1"/>
        <v>43671</v>
      </c>
      <c r="R172" s="220">
        <f ca="1"/>
        <v>1091.573879</v>
      </c>
      <c r="S172" s="220">
        <f ca="1"/>
        <v>1092.4816579999999</v>
      </c>
      <c r="T172" s="222" t="str">
        <f ca="1"/>
        <v/>
      </c>
      <c r="U172" s="222">
        <f ca="1"/>
        <v>-9.0777899999989131E-4</v>
      </c>
      <c r="Y172" s="111">
        <f ca="1"/>
        <v>44035</v>
      </c>
      <c r="Z172" s="220">
        <f ca="1"/>
        <v>1033.4573049999999</v>
      </c>
      <c r="AA172" s="220">
        <f ca="1"/>
        <v>1052.0794249999999</v>
      </c>
      <c r="AB172" s="222" t="str">
        <f ca="1"/>
        <v/>
      </c>
      <c r="AC172" s="222">
        <f ca="1"/>
        <v>-1.8622119999999995E-2</v>
      </c>
    </row>
    <row r="173" spans="1:29" x14ac:dyDescent="0.2">
      <c r="A173" s="111">
        <f ca="1"/>
        <v>45750</v>
      </c>
      <c r="B173" s="220">
        <f ca="1"/>
        <v>1031.8645400268786</v>
      </c>
      <c r="C173" s="220">
        <f ca="1"/>
        <v>1027.1018177021913</v>
      </c>
      <c r="D173" s="222">
        <f ca="1"/>
        <v>4.7627223246872749E-3</v>
      </c>
      <c r="E173" s="222" t="str">
        <f ca="1"/>
        <v/>
      </c>
      <c r="I173" s="111">
        <f ca="1"/>
        <v>43672</v>
      </c>
      <c r="J173" s="220">
        <f ca="1"/>
        <v>1093.7778760000001</v>
      </c>
      <c r="K173" s="220">
        <f ca="1"/>
        <v>1094.3547060000001</v>
      </c>
      <c r="L173" s="222" t="str">
        <f ca="1"/>
        <v/>
      </c>
      <c r="M173" s="222">
        <f ca="1"/>
        <v>-5.7682999999997264E-4</v>
      </c>
      <c r="Q173" s="111">
        <f ca="1"/>
        <v>43672</v>
      </c>
      <c r="R173" s="220">
        <f ca="1"/>
        <v>1093.7778760000001</v>
      </c>
      <c r="S173" s="220">
        <f ca="1"/>
        <v>1094.3547060000001</v>
      </c>
      <c r="T173" s="222" t="str">
        <f ca="1"/>
        <v/>
      </c>
      <c r="U173" s="222">
        <f ca="1"/>
        <v>-5.7682999999997264E-4</v>
      </c>
      <c r="Y173" s="111">
        <f ca="1"/>
        <v>44036</v>
      </c>
      <c r="Z173" s="220">
        <f ca="1"/>
        <v>1033.482745</v>
      </c>
      <c r="AA173" s="220">
        <f ca="1"/>
        <v>1051.7569120000001</v>
      </c>
      <c r="AB173" s="222" t="str">
        <f ca="1"/>
        <v/>
      </c>
      <c r="AC173" s="222">
        <f ca="1"/>
        <v>-1.8274167000000036E-2</v>
      </c>
    </row>
    <row r="174" spans="1:29" x14ac:dyDescent="0.2">
      <c r="A174" s="111">
        <f ca="1"/>
        <v>45751</v>
      </c>
      <c r="B174" s="220">
        <f ca="1"/>
        <v>1014.4598448574067</v>
      </c>
      <c r="C174" s="220">
        <f ca="1"/>
        <v>1008.3961460084414</v>
      </c>
      <c r="D174" s="222">
        <f ca="1"/>
        <v>6.0636988489652594E-3</v>
      </c>
      <c r="E174" s="222" t="str">
        <f ca="1"/>
        <v/>
      </c>
      <c r="I174" s="111">
        <f ca="1"/>
        <v>43675</v>
      </c>
      <c r="J174" s="220">
        <f ca="1"/>
        <v>1091.9639830000001</v>
      </c>
      <c r="K174" s="220">
        <f ca="1"/>
        <v>1092.6604239999999</v>
      </c>
      <c r="L174" s="222" t="str">
        <f ca="1"/>
        <v/>
      </c>
      <c r="M174" s="222">
        <f ca="1"/>
        <v>-6.9644099999982242E-4</v>
      </c>
      <c r="Q174" s="111">
        <f ca="1"/>
        <v>43675</v>
      </c>
      <c r="R174" s="220">
        <f ca="1"/>
        <v>1091.9639830000001</v>
      </c>
      <c r="S174" s="220">
        <f ca="1"/>
        <v>1092.6604239999999</v>
      </c>
      <c r="T174" s="222" t="str">
        <f ca="1"/>
        <v/>
      </c>
      <c r="U174" s="222">
        <f ca="1"/>
        <v>-6.9644099999982242E-4</v>
      </c>
      <c r="Y174" s="111">
        <f ca="1"/>
        <v>44039</v>
      </c>
      <c r="Z174" s="220">
        <f ca="1"/>
        <v>1033.5838249999999</v>
      </c>
      <c r="AA174" s="220">
        <f ca="1"/>
        <v>1052.763099</v>
      </c>
      <c r="AB174" s="222" t="str">
        <f ca="1"/>
        <v/>
      </c>
      <c r="AC174" s="222">
        <f ca="1"/>
        <v>-1.9179274000000076E-2</v>
      </c>
    </row>
    <row r="175" spans="1:29" x14ac:dyDescent="0.2">
      <c r="A175" s="111">
        <f ca="1"/>
        <v>45754</v>
      </c>
      <c r="B175" s="220">
        <f ca="1"/>
        <v>1001.4014629681674</v>
      </c>
      <c r="C175" s="220">
        <f ca="1"/>
        <v>995.41959649978844</v>
      </c>
      <c r="D175" s="222">
        <f ca="1"/>
        <v>5.9818664683789395E-3</v>
      </c>
      <c r="E175" s="222" t="str">
        <f ca="1"/>
        <v/>
      </c>
      <c r="I175" s="111">
        <f ca="1"/>
        <v>43676</v>
      </c>
      <c r="J175" s="220">
        <f ca="1"/>
        <v>1088.8671280000001</v>
      </c>
      <c r="K175" s="220">
        <f ca="1"/>
        <v>1089.6882410000001</v>
      </c>
      <c r="L175" s="222" t="str">
        <f ca="1"/>
        <v/>
      </c>
      <c r="M175" s="222">
        <f ca="1"/>
        <v>-8.211129999999685E-4</v>
      </c>
      <c r="Q175" s="111">
        <f ca="1"/>
        <v>43676</v>
      </c>
      <c r="R175" s="220">
        <f ca="1"/>
        <v>1088.8671280000001</v>
      </c>
      <c r="S175" s="220">
        <f ca="1"/>
        <v>1089.6882410000001</v>
      </c>
      <c r="T175" s="222" t="str">
        <f ca="1"/>
        <v/>
      </c>
      <c r="U175" s="222">
        <f ca="1"/>
        <v>-8.211129999999685E-4</v>
      </c>
      <c r="Y175" s="111">
        <f ca="1"/>
        <v>44040</v>
      </c>
      <c r="Z175" s="220">
        <f ca="1"/>
        <v>1034.8741749999999</v>
      </c>
      <c r="AA175" s="220">
        <f ca="1"/>
        <v>1053.5159060000001</v>
      </c>
      <c r="AB175" s="222" t="str">
        <f ca="1"/>
        <v/>
      </c>
      <c r="AC175" s="222">
        <f ca="1"/>
        <v>-1.8641731000000165E-2</v>
      </c>
    </row>
    <row r="176" spans="1:29" x14ac:dyDescent="0.2">
      <c r="A176" s="111">
        <f ca="1"/>
        <v>45755</v>
      </c>
      <c r="B176" s="220">
        <f ca="1"/>
        <v>994.83381535303647</v>
      </c>
      <c r="C176" s="220">
        <f ca="1"/>
        <v>988.49834110977508</v>
      </c>
      <c r="D176" s="222">
        <f ca="1"/>
        <v>6.3354742432613874E-3</v>
      </c>
      <c r="E176" s="222" t="str">
        <f ca="1"/>
        <v/>
      </c>
      <c r="I176" s="111">
        <f ca="1"/>
        <v>43677</v>
      </c>
      <c r="J176" s="220">
        <f ca="1"/>
        <v>1088.734942</v>
      </c>
      <c r="K176" s="220">
        <f ca="1"/>
        <v>1089.876896</v>
      </c>
      <c r="L176" s="222" t="str">
        <f ca="1"/>
        <v/>
      </c>
      <c r="M176" s="222">
        <f ca="1"/>
        <v>-1.1419539999999416E-3</v>
      </c>
      <c r="Q176" s="111">
        <f ca="1"/>
        <v>43677</v>
      </c>
      <c r="R176" s="220">
        <f ca="1"/>
        <v>1088.734942</v>
      </c>
      <c r="S176" s="220">
        <f ca="1"/>
        <v>1089.876896</v>
      </c>
      <c r="T176" s="222" t="str">
        <f ca="1"/>
        <v/>
      </c>
      <c r="U176" s="222">
        <f ca="1"/>
        <v>-1.1419539999999416E-3</v>
      </c>
      <c r="Y176" s="111">
        <f ca="1"/>
        <v>44041</v>
      </c>
      <c r="Z176" s="220">
        <f ca="1"/>
        <v>1037.2683050000001</v>
      </c>
      <c r="AA176" s="220">
        <f ca="1"/>
        <v>1056.80763</v>
      </c>
      <c r="AB176" s="222" t="str">
        <f ca="1"/>
        <v/>
      </c>
      <c r="AC176" s="222">
        <f ca="1"/>
        <v>-1.9539324999999962E-2</v>
      </c>
    </row>
    <row r="177" spans="1:29" x14ac:dyDescent="0.2">
      <c r="A177" s="111">
        <f ca="1"/>
        <v>45756</v>
      </c>
      <c r="B177" s="220">
        <f ca="1"/>
        <v>1017.481292042922</v>
      </c>
      <c r="C177" s="220">
        <f ca="1"/>
        <v>1013.9152872465536</v>
      </c>
      <c r="D177" s="222">
        <f ca="1"/>
        <v>3.5660047963683608E-3</v>
      </c>
      <c r="E177" s="222" t="str">
        <f ca="1"/>
        <v/>
      </c>
      <c r="I177" s="111">
        <f ca="1"/>
        <v>43678</v>
      </c>
      <c r="J177" s="220">
        <f ca="1"/>
        <v>1089.424262</v>
      </c>
      <c r="K177" s="220">
        <f ca="1"/>
        <v>1091.8991679999999</v>
      </c>
      <c r="L177" s="222" t="str">
        <f ca="1"/>
        <v/>
      </c>
      <c r="M177" s="222">
        <f ca="1"/>
        <v>-2.4749059999999191E-3</v>
      </c>
      <c r="Q177" s="111">
        <f ca="1"/>
        <v>43678</v>
      </c>
      <c r="R177" s="220">
        <f ca="1"/>
        <v>1089.424262</v>
      </c>
      <c r="S177" s="220">
        <f ca="1"/>
        <v>1091.8991679999999</v>
      </c>
      <c r="T177" s="222" t="str">
        <f ca="1"/>
        <v/>
      </c>
      <c r="U177" s="222">
        <f ca="1"/>
        <v>-2.4749059999999191E-3</v>
      </c>
      <c r="Y177" s="111">
        <f ca="1"/>
        <v>44042</v>
      </c>
      <c r="Z177" s="220">
        <f ca="1"/>
        <v>1039.6811049999999</v>
      </c>
      <c r="AA177" s="220">
        <f ca="1"/>
        <v>1059.115139</v>
      </c>
      <c r="AB177" s="222" t="str">
        <f ca="1"/>
        <v/>
      </c>
      <c r="AC177" s="222">
        <f ca="1"/>
        <v>-1.943403400000011E-2</v>
      </c>
    </row>
    <row r="178" spans="1:29" x14ac:dyDescent="0.2">
      <c r="A178" s="111">
        <f ca="1"/>
        <v>45757</v>
      </c>
      <c r="B178" s="220">
        <f ca="1"/>
        <v>1001.6201615954687</v>
      </c>
      <c r="C178" s="220">
        <f ca="1"/>
        <v>997.19613341702757</v>
      </c>
      <c r="D178" s="222">
        <f ca="1"/>
        <v>4.4240281784411768E-3</v>
      </c>
      <c r="E178" s="222" t="str">
        <f ca="1"/>
        <v/>
      </c>
      <c r="I178" s="111">
        <f ca="1"/>
        <v>43679</v>
      </c>
      <c r="J178" s="220">
        <f ca="1"/>
        <v>1086.5366939999999</v>
      </c>
      <c r="K178" s="220">
        <f ca="1"/>
        <v>1089.45514</v>
      </c>
      <c r="L178" s="222" t="str">
        <f ca="1"/>
        <v/>
      </c>
      <c r="M178" s="222">
        <f ca="1"/>
        <v>-2.9184460000001309E-3</v>
      </c>
      <c r="Q178" s="111">
        <f ca="1"/>
        <v>43679</v>
      </c>
      <c r="R178" s="220">
        <f ca="1"/>
        <v>1086.5366939999999</v>
      </c>
      <c r="S178" s="220">
        <f ca="1"/>
        <v>1089.45514</v>
      </c>
      <c r="T178" s="222" t="str">
        <f ca="1"/>
        <v/>
      </c>
      <c r="U178" s="222">
        <f ca="1"/>
        <v>-2.9184460000001309E-3</v>
      </c>
      <c r="Y178" s="111">
        <f ca="1"/>
        <v>44043</v>
      </c>
      <c r="Z178" s="220">
        <f ca="1"/>
        <v>1038.5817050000001</v>
      </c>
      <c r="AA178" s="220">
        <f ca="1"/>
        <v>1056.7352069999999</v>
      </c>
      <c r="AB178" s="222" t="str">
        <f ca="1"/>
        <v/>
      </c>
      <c r="AC178" s="222">
        <f ca="1"/>
        <v>-1.8153501999999891E-2</v>
      </c>
    </row>
    <row r="179" spans="1:29" x14ac:dyDescent="0.2">
      <c r="A179" s="111">
        <f ca="1"/>
        <v>45758</v>
      </c>
      <c r="B179" s="220">
        <f ca="1"/>
        <v>1007.064341515913</v>
      </c>
      <c r="C179" s="220">
        <f ca="1"/>
        <v>1003.1945884407927</v>
      </c>
      <c r="D179" s="222">
        <f ca="1"/>
        <v>3.8697530751203432E-3</v>
      </c>
      <c r="E179" s="222" t="str">
        <f ca="1"/>
        <v/>
      </c>
      <c r="I179" s="111">
        <f ca="1"/>
        <v>43683</v>
      </c>
      <c r="J179" s="220">
        <f ca="1"/>
        <v>1085.4992480000001</v>
      </c>
      <c r="K179" s="220">
        <f ca="1"/>
        <v>1089.3400140000001</v>
      </c>
      <c r="L179" s="222" t="str">
        <f ca="1"/>
        <v/>
      </c>
      <c r="M179" s="222">
        <f ca="1"/>
        <v>-3.8407660000000306E-3</v>
      </c>
      <c r="Q179" s="111">
        <f ca="1"/>
        <v>43683</v>
      </c>
      <c r="R179" s="220">
        <f ca="1"/>
        <v>1085.4992480000001</v>
      </c>
      <c r="S179" s="220">
        <f ca="1"/>
        <v>1089.3400140000001</v>
      </c>
      <c r="T179" s="222" t="str">
        <f ca="1"/>
        <v/>
      </c>
      <c r="U179" s="222">
        <f ca="1"/>
        <v>-3.8407660000000306E-3</v>
      </c>
      <c r="Y179" s="111">
        <f ca="1"/>
        <v>44047</v>
      </c>
      <c r="Z179" s="220">
        <f ca="1"/>
        <v>1045.1502049999999</v>
      </c>
      <c r="AA179" s="220">
        <f ca="1"/>
        <v>1064.4176090000001</v>
      </c>
      <c r="AB179" s="222" t="str">
        <f ca="1"/>
        <v/>
      </c>
      <c r="AC179" s="222">
        <f ca="1"/>
        <v>-1.9267404000000168E-2</v>
      </c>
    </row>
    <row r="180" spans="1:29" x14ac:dyDescent="0.2">
      <c r="A180" s="111">
        <f ca="1"/>
        <v>45761</v>
      </c>
      <c r="B180" s="220">
        <f ca="1"/>
        <v>1014.8854585787104</v>
      </c>
      <c r="C180" s="220">
        <f ca="1"/>
        <v>1012.6913009534597</v>
      </c>
      <c r="D180" s="222">
        <f ca="1"/>
        <v>2.1941576252506819E-3</v>
      </c>
      <c r="E180" s="222" t="str">
        <f ca="1"/>
        <v/>
      </c>
      <c r="I180" s="111">
        <f ca="1"/>
        <v>43684</v>
      </c>
      <c r="J180" s="220">
        <f ca="1"/>
        <v>1089.086605</v>
      </c>
      <c r="K180" s="220">
        <f ca="1"/>
        <v>1092.8265899999999</v>
      </c>
      <c r="L180" s="222" t="str">
        <f ca="1"/>
        <v/>
      </c>
      <c r="M180" s="222">
        <f ca="1"/>
        <v>-3.7399849999999331E-3</v>
      </c>
      <c r="Q180" s="111">
        <f ca="1"/>
        <v>43684</v>
      </c>
      <c r="R180" s="220">
        <f ca="1"/>
        <v>1089.086605</v>
      </c>
      <c r="S180" s="220">
        <f ca="1"/>
        <v>1092.8265899999999</v>
      </c>
      <c r="T180" s="222" t="str">
        <f ca="1"/>
        <v/>
      </c>
      <c r="U180" s="222">
        <f ca="1"/>
        <v>-3.7399849999999331E-3</v>
      </c>
      <c r="Y180" s="111">
        <f ca="1"/>
        <v>44048</v>
      </c>
      <c r="Z180" s="220">
        <f ca="1"/>
        <v>1044.6076250000001</v>
      </c>
      <c r="AA180" s="220">
        <f ca="1"/>
        <v>1064.631783</v>
      </c>
      <c r="AB180" s="222" t="str">
        <f ca="1"/>
        <v/>
      </c>
      <c r="AC180" s="222">
        <f ca="1"/>
        <v>-2.0024157999999945E-2</v>
      </c>
    </row>
    <row r="181" spans="1:29" x14ac:dyDescent="0.2">
      <c r="A181" s="111">
        <f ca="1"/>
        <v>45762</v>
      </c>
      <c r="B181" s="220">
        <f ca="1"/>
        <v>1019.072488650836</v>
      </c>
      <c r="C181" s="220">
        <f ca="1"/>
        <v>1016.8659796028398</v>
      </c>
      <c r="D181" s="222">
        <f ca="1"/>
        <v>2.2065090479961784E-3</v>
      </c>
      <c r="E181" s="222" t="str">
        <f ca="1"/>
        <v/>
      </c>
      <c r="I181" s="111">
        <f ca="1"/>
        <v>43685</v>
      </c>
      <c r="J181" s="220">
        <f ca="1"/>
        <v>1092.140504</v>
      </c>
      <c r="K181" s="220">
        <f ca="1"/>
        <v>1095.454581</v>
      </c>
      <c r="L181" s="222" t="str">
        <f ca="1"/>
        <v/>
      </c>
      <c r="M181" s="222">
        <f ca="1"/>
        <v>-3.3140769999999973E-3</v>
      </c>
      <c r="Q181" s="111">
        <f ca="1"/>
        <v>43685</v>
      </c>
      <c r="R181" s="220">
        <f ca="1"/>
        <v>1092.140504</v>
      </c>
      <c r="S181" s="220">
        <f ca="1"/>
        <v>1095.454581</v>
      </c>
      <c r="T181" s="222" t="str">
        <f ca="1"/>
        <v/>
      </c>
      <c r="U181" s="222">
        <f ca="1"/>
        <v>-3.3140769999999973E-3</v>
      </c>
      <c r="Y181" s="111">
        <f ca="1"/>
        <v>44049</v>
      </c>
      <c r="Z181" s="220">
        <f ca="1"/>
        <v>1048.1812050000001</v>
      </c>
      <c r="AA181" s="220">
        <f ca="1"/>
        <v>1068.5171150000001</v>
      </c>
      <c r="AB181" s="222" t="str">
        <f ca="1"/>
        <v/>
      </c>
      <c r="AC181" s="222">
        <f ca="1"/>
        <v>-2.0335910000000013E-2</v>
      </c>
    </row>
    <row r="182" spans="1:29" x14ac:dyDescent="0.2">
      <c r="A182" s="111">
        <f ca="1"/>
        <v>45763</v>
      </c>
      <c r="B182" s="220">
        <f ca="1"/>
        <v>1013.8409202406904</v>
      </c>
      <c r="C182" s="220">
        <f ca="1"/>
        <v>1012.4114276820879</v>
      </c>
      <c r="D182" s="222">
        <f ca="1"/>
        <v>1.4294925586024192E-3</v>
      </c>
      <c r="E182" s="222" t="str">
        <f ca="1"/>
        <v/>
      </c>
      <c r="I182" s="111">
        <f ca="1"/>
        <v>43686</v>
      </c>
      <c r="J182" s="220">
        <f ca="1"/>
        <v>1088.327626</v>
      </c>
      <c r="K182" s="220">
        <f ca="1"/>
        <v>1091.829614</v>
      </c>
      <c r="L182" s="222" t="str">
        <f ca="1"/>
        <v/>
      </c>
      <c r="M182" s="222">
        <f ca="1"/>
        <v>-3.5019879999999828E-3</v>
      </c>
      <c r="Q182" s="111">
        <f ca="1"/>
        <v>43686</v>
      </c>
      <c r="R182" s="220">
        <f ca="1"/>
        <v>1088.327626</v>
      </c>
      <c r="S182" s="220">
        <f ca="1"/>
        <v>1091.829614</v>
      </c>
      <c r="T182" s="222" t="str">
        <f ca="1"/>
        <v/>
      </c>
      <c r="U182" s="222">
        <f ca="1"/>
        <v>-3.5019879999999828E-3</v>
      </c>
      <c r="Y182" s="111">
        <f ca="1"/>
        <v>44050</v>
      </c>
      <c r="Z182" s="220">
        <f ca="1"/>
        <v>1047.1566250000001</v>
      </c>
      <c r="AA182" s="220">
        <f ca="1"/>
        <v>1067.715735</v>
      </c>
      <c r="AB182" s="222" t="str">
        <f ca="1"/>
        <v/>
      </c>
      <c r="AC182" s="222">
        <f ca="1"/>
        <v>-2.0559109999999919E-2</v>
      </c>
    </row>
    <row r="183" spans="1:29" x14ac:dyDescent="0.2">
      <c r="A183" s="111">
        <f ca="1"/>
        <v>45764</v>
      </c>
      <c r="B183" s="220">
        <f ca="1"/>
        <v>1014.0152899658665</v>
      </c>
      <c r="C183" s="220">
        <f ca="1"/>
        <v>1012.5189269421804</v>
      </c>
      <c r="D183" s="222">
        <f ca="1"/>
        <v>1.496363023686058E-3</v>
      </c>
      <c r="E183" s="222" t="str">
        <f ca="1"/>
        <v/>
      </c>
      <c r="I183" s="111">
        <f ca="1"/>
        <v>43689</v>
      </c>
      <c r="J183" s="220">
        <f ca="1"/>
        <v>1086.9652590000001</v>
      </c>
      <c r="K183" s="220">
        <f ca="1"/>
        <v>1091.0675160000001</v>
      </c>
      <c r="L183" s="222" t="str">
        <f ca="1"/>
        <v/>
      </c>
      <c r="M183" s="222">
        <f ca="1"/>
        <v>-4.1022570000000085E-3</v>
      </c>
      <c r="Q183" s="111">
        <f ca="1"/>
        <v>43689</v>
      </c>
      <c r="R183" s="220">
        <f ca="1"/>
        <v>1086.9652590000001</v>
      </c>
      <c r="S183" s="220">
        <f ca="1"/>
        <v>1091.0675160000001</v>
      </c>
      <c r="T183" s="222" t="str">
        <f ca="1"/>
        <v/>
      </c>
      <c r="U183" s="222">
        <f ca="1"/>
        <v>-4.1022570000000085E-3</v>
      </c>
      <c r="Y183" s="111">
        <f ca="1"/>
        <v>44053</v>
      </c>
      <c r="Z183" s="220">
        <f ca="1"/>
        <v>1046.6937049999999</v>
      </c>
      <c r="AA183" s="220">
        <f ca="1"/>
        <v>1067.527513</v>
      </c>
      <c r="AB183" s="222" t="str">
        <f ca="1"/>
        <v/>
      </c>
      <c r="AC183" s="222">
        <f ca="1"/>
        <v>-2.0833808000000089E-2</v>
      </c>
    </row>
    <row r="184" spans="1:29" x14ac:dyDescent="0.2">
      <c r="A184" s="111">
        <f ca="1"/>
        <v>45768</v>
      </c>
      <c r="B184" s="220">
        <f ca="1"/>
        <v>1004.9083846929858</v>
      </c>
      <c r="C184" s="220">
        <f ca="1"/>
        <v>1003.5611439785861</v>
      </c>
      <c r="D184" s="222">
        <f ca="1"/>
        <v>1.3472407143997316E-3</v>
      </c>
      <c r="E184" s="222" t="str">
        <f ca="1"/>
        <v/>
      </c>
      <c r="I184" s="111">
        <f ca="1"/>
        <v>43690</v>
      </c>
      <c r="J184" s="220">
        <f ca="1"/>
        <v>1091.2364219999999</v>
      </c>
      <c r="K184" s="220">
        <f ca="1"/>
        <v>1094.8419160000001</v>
      </c>
      <c r="L184" s="222" t="str">
        <f ca="1"/>
        <v/>
      </c>
      <c r="M184" s="222">
        <f ca="1"/>
        <v>-3.6054940000001352E-3</v>
      </c>
      <c r="Q184" s="111">
        <f ca="1"/>
        <v>43690</v>
      </c>
      <c r="R184" s="220">
        <f ca="1"/>
        <v>1091.2364219999999</v>
      </c>
      <c r="S184" s="220">
        <f ca="1"/>
        <v>1094.8419160000001</v>
      </c>
      <c r="T184" s="222" t="str">
        <f ca="1"/>
        <v/>
      </c>
      <c r="U184" s="222">
        <f ca="1"/>
        <v>-3.6054940000001352E-3</v>
      </c>
      <c r="Y184" s="111">
        <f ca="1"/>
        <v>44054</v>
      </c>
      <c r="Z184" s="220">
        <f ca="1"/>
        <v>1040.994985</v>
      </c>
      <c r="AA184" s="220">
        <f ca="1"/>
        <v>1061.661687</v>
      </c>
      <c r="AB184" s="222" t="str">
        <f ca="1"/>
        <v/>
      </c>
      <c r="AC184" s="222">
        <f ca="1"/>
        <v>-2.0666701999999988E-2</v>
      </c>
    </row>
    <row r="185" spans="1:29" x14ac:dyDescent="0.2">
      <c r="A185" s="111">
        <f ca="1"/>
        <v>45769</v>
      </c>
      <c r="B185" s="220">
        <f ca="1"/>
        <v>1014.3781493397406</v>
      </c>
      <c r="C185" s="220">
        <f ca="1"/>
        <v>1012.7191390206269</v>
      </c>
      <c r="D185" s="222">
        <f ca="1"/>
        <v>1.6590103191136904E-3</v>
      </c>
      <c r="E185" s="222" t="str">
        <f ca="1"/>
        <v/>
      </c>
      <c r="I185" s="111">
        <f ca="1"/>
        <v>43691</v>
      </c>
      <c r="J185" s="220">
        <f ca="1"/>
        <v>1084.5267349999999</v>
      </c>
      <c r="K185" s="220">
        <f ca="1"/>
        <v>1089.0880979999999</v>
      </c>
      <c r="L185" s="222" t="str">
        <f ca="1"/>
        <v/>
      </c>
      <c r="M185" s="222">
        <f ca="1"/>
        <v>-4.5613630000000283E-3</v>
      </c>
      <c r="Q185" s="111">
        <f ca="1"/>
        <v>43691</v>
      </c>
      <c r="R185" s="220">
        <f ca="1"/>
        <v>1084.5267349999999</v>
      </c>
      <c r="S185" s="220">
        <f ca="1"/>
        <v>1089.0880979999999</v>
      </c>
      <c r="T185" s="222" t="str">
        <f ca="1"/>
        <v/>
      </c>
      <c r="U185" s="222">
        <f ca="1"/>
        <v>-4.5613630000000283E-3</v>
      </c>
      <c r="Y185" s="111">
        <f ca="1"/>
        <v>44055</v>
      </c>
      <c r="Z185" s="220">
        <f ca="1"/>
        <v>1042.2001250000001</v>
      </c>
      <c r="AA185" s="220">
        <f ca="1"/>
        <v>1064.0412679999999</v>
      </c>
      <c r="AB185" s="222" t="str">
        <f ca="1"/>
        <v/>
      </c>
      <c r="AC185" s="222">
        <f ca="1"/>
        <v>-2.1841142999999875E-2</v>
      </c>
    </row>
    <row r="186" spans="1:29" x14ac:dyDescent="0.2">
      <c r="A186" s="111">
        <f ca="1"/>
        <v>45770</v>
      </c>
      <c r="B186" s="220">
        <f ca="1"/>
        <v>1018.9759543203487</v>
      </c>
      <c r="C186" s="220">
        <f ca="1"/>
        <v>1016.7953590245422</v>
      </c>
      <c r="D186" s="222">
        <f ca="1"/>
        <v>2.1805952958064835E-3</v>
      </c>
      <c r="E186" s="222" t="str">
        <f ca="1"/>
        <v/>
      </c>
      <c r="I186" s="111">
        <f ca="1"/>
        <v>43692</v>
      </c>
      <c r="J186" s="220">
        <f ca="1"/>
        <v>1088.5546449999999</v>
      </c>
      <c r="K186" s="220">
        <f ca="1"/>
        <v>1093.0068739999999</v>
      </c>
      <c r="L186" s="222" t="str">
        <f ca="1"/>
        <v/>
      </c>
      <c r="M186" s="222">
        <f ca="1"/>
        <v>-4.4522289999999881E-3</v>
      </c>
      <c r="Q186" s="111">
        <f ca="1"/>
        <v>43692</v>
      </c>
      <c r="R186" s="220">
        <f ca="1"/>
        <v>1088.5546449999999</v>
      </c>
      <c r="S186" s="220">
        <f ca="1"/>
        <v>1093.0068739999999</v>
      </c>
      <c r="T186" s="222" t="str">
        <f ca="1"/>
        <v/>
      </c>
      <c r="U186" s="222">
        <f ca="1"/>
        <v>-4.4522289999999881E-3</v>
      </c>
      <c r="Y186" s="111">
        <f ca="1"/>
        <v>44056</v>
      </c>
      <c r="Z186" s="220">
        <f ca="1"/>
        <v>1038.180985</v>
      </c>
      <c r="AA186" s="220">
        <f ca="1"/>
        <v>1059.7543350000001</v>
      </c>
      <c r="AB186" s="222" t="str">
        <f ca="1"/>
        <v/>
      </c>
      <c r="AC186" s="222">
        <f ca="1"/>
        <v>-2.157335000000012E-2</v>
      </c>
    </row>
    <row r="187" spans="1:29" x14ac:dyDescent="0.2">
      <c r="A187" s="111">
        <f ca="1"/>
        <v>45771</v>
      </c>
      <c r="B187" s="220">
        <f ca="1"/>
        <v>1026.8259676073762</v>
      </c>
      <c r="C187" s="220">
        <f ca="1"/>
        <v>1024.3466823740234</v>
      </c>
      <c r="D187" s="222">
        <f ca="1"/>
        <v>2.4792852333528118E-3</v>
      </c>
      <c r="E187" s="222" t="str">
        <f ca="1"/>
        <v/>
      </c>
      <c r="I187" s="111">
        <f ca="1"/>
        <v>43693</v>
      </c>
      <c r="J187" s="220">
        <f ca="1"/>
        <v>1091.302854</v>
      </c>
      <c r="K187" s="220">
        <f ca="1"/>
        <v>1095.3853939999999</v>
      </c>
      <c r="L187" s="222" t="str">
        <f ca="1"/>
        <v/>
      </c>
      <c r="M187" s="222">
        <f ca="1"/>
        <v>-4.0825399999998811E-3</v>
      </c>
      <c r="Q187" s="111">
        <f ca="1"/>
        <v>43693</v>
      </c>
      <c r="R187" s="220">
        <f ca="1"/>
        <v>1091.302854</v>
      </c>
      <c r="S187" s="220">
        <f ca="1"/>
        <v>1095.3853939999999</v>
      </c>
      <c r="T187" s="222" t="str">
        <f ca="1"/>
        <v/>
      </c>
      <c r="U187" s="222">
        <f ca="1"/>
        <v>-4.0825399999998811E-3</v>
      </c>
      <c r="Y187" s="111">
        <f ca="1"/>
        <v>44057</v>
      </c>
      <c r="Z187" s="220">
        <f ca="1"/>
        <v>1038.792625</v>
      </c>
      <c r="AA187" s="220">
        <f ca="1"/>
        <v>1060.2958080000001</v>
      </c>
      <c r="AB187" s="222" t="str">
        <f ca="1"/>
        <v/>
      </c>
      <c r="AC187" s="222">
        <f ca="1"/>
        <v>-2.1503183000000037E-2</v>
      </c>
    </row>
    <row r="188" spans="1:29" x14ac:dyDescent="0.2">
      <c r="A188" s="111">
        <f ca="1"/>
        <v>45772</v>
      </c>
      <c r="B188" s="220">
        <f ca="1"/>
        <v>1026.3885703527737</v>
      </c>
      <c r="C188" s="220">
        <f ca="1"/>
        <v>1023.6427856692501</v>
      </c>
      <c r="D188" s="222">
        <f ca="1"/>
        <v>2.7457846835236524E-3</v>
      </c>
      <c r="E188" s="222" t="str">
        <f ca="1"/>
        <v/>
      </c>
      <c r="I188" s="111">
        <f ca="1"/>
        <v>43696</v>
      </c>
      <c r="J188" s="220">
        <f ca="1"/>
        <v>1095.0845139999999</v>
      </c>
      <c r="K188" s="220">
        <f ca="1"/>
        <v>1098.635847</v>
      </c>
      <c r="L188" s="222" t="str">
        <f ca="1"/>
        <v/>
      </c>
      <c r="M188" s="222">
        <f ca="1"/>
        <v>-3.5513330000001135E-3</v>
      </c>
      <c r="Q188" s="111">
        <f ca="1"/>
        <v>43696</v>
      </c>
      <c r="R188" s="220">
        <f ca="1"/>
        <v>1095.0845139999999</v>
      </c>
      <c r="S188" s="220">
        <f ca="1"/>
        <v>1098.635847</v>
      </c>
      <c r="T188" s="222" t="str">
        <f ca="1"/>
        <v/>
      </c>
      <c r="U188" s="222">
        <f ca="1"/>
        <v>-3.5513330000001135E-3</v>
      </c>
      <c r="Y188" s="111">
        <f ca="1"/>
        <v>44060</v>
      </c>
      <c r="Z188" s="220">
        <f ca="1"/>
        <v>1041.722745</v>
      </c>
      <c r="AA188" s="220">
        <f ca="1"/>
        <v>1063.422043</v>
      </c>
      <c r="AB188" s="222" t="str">
        <f ca="1"/>
        <v/>
      </c>
      <c r="AC188" s="222">
        <f ca="1"/>
        <v>-2.1699297999999999E-2</v>
      </c>
    </row>
    <row r="189" spans="1:29" x14ac:dyDescent="0.2">
      <c r="A189" s="111">
        <f ca="1"/>
        <v>45775</v>
      </c>
      <c r="B189" s="220">
        <f ca="1"/>
        <v>1028.089138153578</v>
      </c>
      <c r="C189" s="220">
        <f ca="1"/>
        <v>1025.4881369667617</v>
      </c>
      <c r="D189" s="222">
        <f ca="1"/>
        <v>2.6010011868163475E-3</v>
      </c>
      <c r="E189" s="222" t="str">
        <f ca="1"/>
        <v/>
      </c>
      <c r="I189" s="111">
        <f ca="1"/>
        <v>43697</v>
      </c>
      <c r="J189" s="220">
        <f ca="1"/>
        <v>1092.579058</v>
      </c>
      <c r="K189" s="220">
        <f ca="1"/>
        <v>1096.265582</v>
      </c>
      <c r="L189" s="222" t="str">
        <f ca="1"/>
        <v/>
      </c>
      <c r="M189" s="222">
        <f ca="1"/>
        <v>-3.6865239999999632E-3</v>
      </c>
      <c r="Q189" s="111">
        <f ca="1"/>
        <v>43697</v>
      </c>
      <c r="R189" s="220">
        <f ca="1"/>
        <v>1092.579058</v>
      </c>
      <c r="S189" s="220">
        <f ca="1"/>
        <v>1096.265582</v>
      </c>
      <c r="T189" s="222" t="str">
        <f ca="1"/>
        <v/>
      </c>
      <c r="U189" s="222">
        <f ca="1"/>
        <v>-3.6865239999999632E-3</v>
      </c>
      <c r="Y189" s="111">
        <f ca="1"/>
        <v>44061</v>
      </c>
      <c r="Z189" s="220">
        <f ca="1"/>
        <v>1042.3615500000001</v>
      </c>
      <c r="AA189" s="220">
        <f ca="1"/>
        <v>1063.854646</v>
      </c>
      <c r="AB189" s="222" t="str">
        <f ca="1"/>
        <v/>
      </c>
      <c r="AC189" s="222">
        <f ca="1"/>
        <v>-2.1493095999999923E-2</v>
      </c>
    </row>
    <row r="190" spans="1:29" x14ac:dyDescent="0.2">
      <c r="A190" s="111">
        <f ca="1"/>
        <v>45776</v>
      </c>
      <c r="B190" s="220">
        <f ca="1"/>
        <v>1032.1297601686686</v>
      </c>
      <c r="C190" s="220">
        <f ca="1"/>
        <v>1029.4618913246195</v>
      </c>
      <c r="D190" s="222">
        <f ca="1"/>
        <v>2.6678688440490532E-3</v>
      </c>
      <c r="E190" s="222" t="str">
        <f ca="1"/>
        <v/>
      </c>
      <c r="I190" s="111">
        <f ca="1"/>
        <v>43698</v>
      </c>
      <c r="J190" s="220">
        <f ca="1"/>
        <v>1092.8662670000001</v>
      </c>
      <c r="K190" s="220">
        <f ca="1"/>
        <v>1096.2507499999999</v>
      </c>
      <c r="L190" s="222" t="str">
        <f ca="1"/>
        <v/>
      </c>
      <c r="M190" s="222">
        <f ca="1"/>
        <v>-3.3844829999998185E-3</v>
      </c>
      <c r="Q190" s="111">
        <f ca="1"/>
        <v>43698</v>
      </c>
      <c r="R190" s="220">
        <f ca="1"/>
        <v>1092.8662670000001</v>
      </c>
      <c r="S190" s="220">
        <f ca="1"/>
        <v>1096.2507499999999</v>
      </c>
      <c r="T190" s="222" t="str">
        <f ca="1"/>
        <v/>
      </c>
      <c r="U190" s="222">
        <f ca="1"/>
        <v>-3.3844829999998185E-3</v>
      </c>
      <c r="Y190" s="111">
        <f ca="1"/>
        <v>44062</v>
      </c>
      <c r="Z190" s="220">
        <f ca="1"/>
        <v>1040.5061250000001</v>
      </c>
      <c r="AA190" s="220">
        <f ca="1"/>
        <v>1061.9552639999999</v>
      </c>
      <c r="AB190" s="222" t="str">
        <f ca="1"/>
        <v/>
      </c>
      <c r="AC190" s="222">
        <f ca="1"/>
        <v>-2.1449138999999832E-2</v>
      </c>
    </row>
    <row r="191" spans="1:29" x14ac:dyDescent="0.2">
      <c r="A191" s="111">
        <f ca="1"/>
        <v>45777</v>
      </c>
      <c r="B191" s="220">
        <f ca="1"/>
        <v>1032.9785683925031</v>
      </c>
      <c r="C191" s="220">
        <f ca="1"/>
        <v>1030.5113036059081</v>
      </c>
      <c r="D191" s="222">
        <f ca="1"/>
        <v>2.4672647865950238E-3</v>
      </c>
      <c r="E191" s="222" t="str">
        <f ca="1"/>
        <v/>
      </c>
      <c r="I191" s="111">
        <f ca="1"/>
        <v>43699</v>
      </c>
      <c r="J191" s="220">
        <f ca="1"/>
        <v>1088.8693249999999</v>
      </c>
      <c r="K191" s="220">
        <f ca="1"/>
        <v>1092.346783</v>
      </c>
      <c r="L191" s="222" t="str">
        <f ca="1"/>
        <v/>
      </c>
      <c r="M191" s="222">
        <f ca="1"/>
        <v>-3.4774580000000695E-3</v>
      </c>
      <c r="Q191" s="111">
        <f ca="1"/>
        <v>43699</v>
      </c>
      <c r="R191" s="220">
        <f ca="1"/>
        <v>1088.8693249999999</v>
      </c>
      <c r="S191" s="220">
        <f ca="1"/>
        <v>1092.346783</v>
      </c>
      <c r="T191" s="222" t="str">
        <f ca="1"/>
        <v/>
      </c>
      <c r="U191" s="222">
        <f ca="1"/>
        <v>-3.4774580000000695E-3</v>
      </c>
      <c r="Y191" s="111">
        <f ca="1"/>
        <v>44063</v>
      </c>
      <c r="Z191" s="220">
        <f ca="1"/>
        <v>1041.0462050000001</v>
      </c>
      <c r="AA191" s="220">
        <f ca="1"/>
        <v>1062.3326280000001</v>
      </c>
      <c r="AB191" s="222" t="str">
        <f ca="1"/>
        <v/>
      </c>
      <c r="AC191" s="222">
        <f ca="1"/>
        <v>-2.1286423000000013E-2</v>
      </c>
    </row>
    <row r="192" spans="1:29" x14ac:dyDescent="0.2">
      <c r="A192" s="111">
        <f ca="1"/>
        <v>45778</v>
      </c>
      <c r="B192" s="220">
        <f ca="1"/>
        <v>1033.7177381841648</v>
      </c>
      <c r="C192" s="220">
        <f ca="1"/>
        <v>1030.9271213501456</v>
      </c>
      <c r="D192" s="222">
        <f ca="1"/>
        <v>2.7906168340191473E-3</v>
      </c>
      <c r="E192" s="222" t="str">
        <f ca="1"/>
        <v/>
      </c>
      <c r="I192" s="111">
        <f ca="1"/>
        <v>43700</v>
      </c>
      <c r="J192" s="220">
        <f ca="1"/>
        <v>1083.223559</v>
      </c>
      <c r="K192" s="220">
        <f ca="1"/>
        <v>1087.839768</v>
      </c>
      <c r="L192" s="222" t="str">
        <f ca="1"/>
        <v/>
      </c>
      <c r="M192" s="222">
        <f ca="1"/>
        <v>-4.6162090000000265E-3</v>
      </c>
      <c r="Q192" s="111">
        <f ca="1"/>
        <v>43700</v>
      </c>
      <c r="R192" s="220">
        <f ca="1"/>
        <v>1083.223559</v>
      </c>
      <c r="S192" s="220">
        <f ca="1"/>
        <v>1087.839768</v>
      </c>
      <c r="T192" s="222" t="str">
        <f ca="1"/>
        <v/>
      </c>
      <c r="U192" s="222">
        <f ca="1"/>
        <v>-4.6162090000000265E-3</v>
      </c>
      <c r="Y192" s="111">
        <f ca="1"/>
        <v>44064</v>
      </c>
      <c r="Z192" s="220">
        <f ca="1"/>
        <v>1041.2192849999999</v>
      </c>
      <c r="AA192" s="220">
        <f ca="1"/>
        <v>1062.377716</v>
      </c>
      <c r="AB192" s="222" t="str">
        <f ca="1"/>
        <v/>
      </c>
      <c r="AC192" s="222">
        <f ca="1"/>
        <v>-2.1158431000000064E-2</v>
      </c>
    </row>
    <row r="193" spans="1:29" x14ac:dyDescent="0.2">
      <c r="A193" s="111">
        <f ca="1"/>
        <v>45779</v>
      </c>
      <c r="B193" s="220">
        <f ca="1"/>
        <v>1037.3681408363273</v>
      </c>
      <c r="C193" s="220">
        <f ca="1"/>
        <v>1033.9266059164099</v>
      </c>
      <c r="D193" s="222">
        <f ca="1"/>
        <v>3.4415349199173307E-3</v>
      </c>
      <c r="E193" s="222" t="str">
        <f ca="1"/>
        <v/>
      </c>
      <c r="I193" s="111">
        <f ca="1"/>
        <v>43703</v>
      </c>
      <c r="J193" s="220">
        <f ca="1"/>
        <v>1082.0697299999999</v>
      </c>
      <c r="K193" s="220">
        <f ca="1"/>
        <v>1086.421284</v>
      </c>
      <c r="L193" s="222" t="str">
        <f ca="1"/>
        <v/>
      </c>
      <c r="M193" s="222">
        <f ca="1"/>
        <v>-4.3515540000000786E-3</v>
      </c>
      <c r="Q193" s="111">
        <f ca="1"/>
        <v>43703</v>
      </c>
      <c r="R193" s="220">
        <f ca="1"/>
        <v>1082.0697299999999</v>
      </c>
      <c r="S193" s="220">
        <f ca="1"/>
        <v>1086.421284</v>
      </c>
      <c r="T193" s="222" t="str">
        <f ca="1"/>
        <v/>
      </c>
      <c r="U193" s="222">
        <f ca="1"/>
        <v>-4.3515540000000786E-3</v>
      </c>
      <c r="Y193" s="111">
        <f ca="1"/>
        <v>44067</v>
      </c>
      <c r="Z193" s="220">
        <f ca="1"/>
        <v>1044.4116650000001</v>
      </c>
      <c r="AA193" s="220">
        <f ca="1"/>
        <v>1066.64906</v>
      </c>
      <c r="AB193" s="222" t="str">
        <f ca="1"/>
        <v/>
      </c>
      <c r="AC193" s="222">
        <f ca="1"/>
        <v>-2.2237394999999879E-2</v>
      </c>
    </row>
    <row r="194" spans="1:29" x14ac:dyDescent="0.2">
      <c r="A194" s="111">
        <f ca="1"/>
        <v>45782</v>
      </c>
      <c r="B194" s="220">
        <f ca="1"/>
        <v>1036.9763227261096</v>
      </c>
      <c r="C194" s="220">
        <f ca="1"/>
        <v>1033.6760745404899</v>
      </c>
      <c r="D194" s="222">
        <f ca="1"/>
        <v>3.3002481856196936E-3</v>
      </c>
      <c r="E194" s="222" t="str">
        <f ca="1"/>
        <v/>
      </c>
      <c r="I194" s="111">
        <f ca="1"/>
        <v>43704</v>
      </c>
      <c r="J194" s="220">
        <f ca="1"/>
        <v>1087.2759430000001</v>
      </c>
      <c r="K194" s="220">
        <f ca="1"/>
        <v>1091.7329830000001</v>
      </c>
      <c r="L194" s="222" t="str">
        <f ca="1"/>
        <v/>
      </c>
      <c r="M194" s="222">
        <f ca="1"/>
        <v>-4.4570400000000067E-3</v>
      </c>
      <c r="Q194" s="111">
        <f ca="1"/>
        <v>43704</v>
      </c>
      <c r="R194" s="220">
        <f ca="1"/>
        <v>1087.2759430000001</v>
      </c>
      <c r="S194" s="220">
        <f ca="1"/>
        <v>1091.7329830000001</v>
      </c>
      <c r="T194" s="222" t="str">
        <f ca="1"/>
        <v/>
      </c>
      <c r="U194" s="222">
        <f ca="1"/>
        <v>-4.4570400000000067E-3</v>
      </c>
      <c r="Y194" s="111">
        <f ca="1"/>
        <v>44068</v>
      </c>
      <c r="Z194" s="220">
        <f ca="1"/>
        <v>1040.766705</v>
      </c>
      <c r="AA194" s="220">
        <f ca="1"/>
        <v>1063.0338099999999</v>
      </c>
      <c r="AB194" s="222" t="str">
        <f ca="1"/>
        <v/>
      </c>
      <c r="AC194" s="222">
        <f ca="1"/>
        <v>-2.2267104999999902E-2</v>
      </c>
    </row>
    <row r="195" spans="1:29" x14ac:dyDescent="0.2">
      <c r="A195" s="111">
        <f ca="1"/>
        <v>45783</v>
      </c>
      <c r="B195" s="220">
        <f ca="1"/>
        <v>1035.3353016199371</v>
      </c>
      <c r="C195" s="220">
        <f ca="1"/>
        <v>1032.438468776407</v>
      </c>
      <c r="D195" s="222">
        <f ca="1"/>
        <v>2.8968328435300919E-3</v>
      </c>
      <c r="E195" s="222" t="str">
        <f ca="1"/>
        <v/>
      </c>
      <c r="I195" s="111">
        <f ca="1"/>
        <v>43705</v>
      </c>
      <c r="J195" s="220">
        <f ca="1"/>
        <v>1089.80476</v>
      </c>
      <c r="K195" s="220">
        <f ca="1"/>
        <v>1094.0225840000001</v>
      </c>
      <c r="L195" s="222" t="str">
        <f ca="1"/>
        <v/>
      </c>
      <c r="M195" s="222">
        <f ca="1"/>
        <v>-4.2178240000000644E-3</v>
      </c>
      <c r="Q195" s="111">
        <f ca="1"/>
        <v>43705</v>
      </c>
      <c r="R195" s="220">
        <f ca="1"/>
        <v>1089.80476</v>
      </c>
      <c r="S195" s="220">
        <f ca="1"/>
        <v>1094.0225840000001</v>
      </c>
      <c r="T195" s="222" t="str">
        <f ca="1"/>
        <v/>
      </c>
      <c r="U195" s="222">
        <f ca="1"/>
        <v>-4.2178240000000644E-3</v>
      </c>
      <c r="Y195" s="111">
        <f ca="1"/>
        <v>44069</v>
      </c>
      <c r="Z195" s="220">
        <f ca="1"/>
        <v>1043.3468150000001</v>
      </c>
      <c r="AA195" s="220">
        <f ca="1"/>
        <v>1065.5487929999999</v>
      </c>
      <c r="AB195" s="222" t="str">
        <f ca="1"/>
        <v/>
      </c>
      <c r="AC195" s="222">
        <f ca="1"/>
        <v>-2.2201977999999827E-2</v>
      </c>
    </row>
    <row r="196" spans="1:29" x14ac:dyDescent="0.2">
      <c r="A196" s="111">
        <f ca="1"/>
        <v>45784</v>
      </c>
      <c r="B196" s="220">
        <f ca="1"/>
        <v>1039.7403661281635</v>
      </c>
      <c r="C196" s="220">
        <f ca="1"/>
        <v>1036.8386101847091</v>
      </c>
      <c r="D196" s="222">
        <f ca="1"/>
        <v>2.9017559434544181E-3</v>
      </c>
      <c r="E196" s="222" t="str">
        <f ca="1"/>
        <v/>
      </c>
      <c r="I196" s="111">
        <f ca="1"/>
        <v>43706</v>
      </c>
      <c r="J196" s="220">
        <f ca="1"/>
        <v>1093.3967279999999</v>
      </c>
      <c r="K196" s="220">
        <f ca="1"/>
        <v>1097.152523</v>
      </c>
      <c r="L196" s="222" t="str">
        <f ca="1"/>
        <v/>
      </c>
      <c r="M196" s="222">
        <f ca="1"/>
        <v>-3.7557950000000348E-3</v>
      </c>
      <c r="Q196" s="111">
        <f ca="1"/>
        <v>43706</v>
      </c>
      <c r="R196" s="220">
        <f ca="1"/>
        <v>1093.3967279999999</v>
      </c>
      <c r="S196" s="220">
        <f ca="1"/>
        <v>1097.152523</v>
      </c>
      <c r="T196" s="222" t="str">
        <f ca="1"/>
        <v/>
      </c>
      <c r="U196" s="222">
        <f ca="1"/>
        <v>-3.7557950000000348E-3</v>
      </c>
      <c r="Y196" s="111">
        <f ca="1"/>
        <v>44070</v>
      </c>
      <c r="Z196" s="220">
        <f ca="1"/>
        <v>1039.1473550000001</v>
      </c>
      <c r="AA196" s="220">
        <f ca="1"/>
        <v>1061.458987</v>
      </c>
      <c r="AB196" s="222" t="str">
        <f ca="1"/>
        <v/>
      </c>
      <c r="AC196" s="222">
        <f ca="1"/>
        <v>-2.2311631999999918E-2</v>
      </c>
    </row>
    <row r="197" spans="1:29" x14ac:dyDescent="0.2">
      <c r="A197" s="111">
        <f ca="1"/>
        <v>45785</v>
      </c>
      <c r="B197" s="220">
        <f ca="1"/>
        <v>1039.4643868703265</v>
      </c>
      <c r="C197" s="220">
        <f ca="1"/>
        <v>1035.8704832308933</v>
      </c>
      <c r="D197" s="222">
        <f ca="1"/>
        <v>3.5939036394331651E-3</v>
      </c>
      <c r="E197" s="222" t="str">
        <f ca="1"/>
        <v/>
      </c>
      <c r="I197" s="111">
        <f ca="1"/>
        <v>43707</v>
      </c>
      <c r="J197" s="220">
        <f ca="1"/>
        <v>1097.2424229999999</v>
      </c>
      <c r="K197" s="220">
        <f ca="1"/>
        <v>1100.7718990000001</v>
      </c>
      <c r="L197" s="222" t="str">
        <f ca="1"/>
        <v/>
      </c>
      <c r="M197" s="222">
        <f ca="1"/>
        <v>-3.5294760000001589E-3</v>
      </c>
      <c r="Q197" s="111">
        <f ca="1"/>
        <v>43707</v>
      </c>
      <c r="R197" s="220">
        <f ca="1"/>
        <v>1097.2424229999999</v>
      </c>
      <c r="S197" s="220">
        <f ca="1"/>
        <v>1100.7718990000001</v>
      </c>
      <c r="T197" s="222" t="str">
        <f ca="1"/>
        <v/>
      </c>
      <c r="U197" s="222">
        <f ca="1"/>
        <v>-3.5294760000001589E-3</v>
      </c>
      <c r="Y197" s="111">
        <f ca="1"/>
        <v>44071</v>
      </c>
      <c r="Z197" s="220">
        <f ca="1"/>
        <v>1040.3112450000001</v>
      </c>
      <c r="AA197" s="220">
        <f ca="1"/>
        <v>1062.6033420000001</v>
      </c>
      <c r="AB197" s="222" t="str">
        <f ca="1"/>
        <v/>
      </c>
      <c r="AC197" s="222">
        <f ca="1"/>
        <v>-2.2292097000000014E-2</v>
      </c>
    </row>
    <row r="198" spans="1:29" x14ac:dyDescent="0.2">
      <c r="A198" s="111">
        <f ca="1"/>
        <v>45786</v>
      </c>
      <c r="B198" s="220">
        <f ca="1"/>
        <v>1042.8634400371709</v>
      </c>
      <c r="C198" s="220">
        <f ca="1"/>
        <v>1039.4317194442808</v>
      </c>
      <c r="D198" s="222">
        <f ca="1"/>
        <v>3.4317205928900874E-3</v>
      </c>
      <c r="E198" s="222" t="str">
        <f ca="1"/>
        <v/>
      </c>
      <c r="I198" s="111">
        <f ca="1"/>
        <v>43711</v>
      </c>
      <c r="J198" s="220">
        <f ca="1"/>
        <v>1096.7719750000001</v>
      </c>
      <c r="K198" s="220">
        <f ca="1"/>
        <v>1100.7220669999999</v>
      </c>
      <c r="L198" s="222" t="str">
        <f ca="1"/>
        <v/>
      </c>
      <c r="M198" s="222">
        <f ca="1"/>
        <v>-3.9500919999998132E-3</v>
      </c>
      <c r="Q198" s="111">
        <f ca="1"/>
        <v>43711</v>
      </c>
      <c r="R198" s="220">
        <f ca="1"/>
        <v>1096.7719750000001</v>
      </c>
      <c r="S198" s="220">
        <f ca="1"/>
        <v>1100.7220669999999</v>
      </c>
      <c r="T198" s="222" t="str">
        <f ca="1"/>
        <v/>
      </c>
      <c r="U198" s="222">
        <f ca="1"/>
        <v>-3.9500919999998132E-3</v>
      </c>
      <c r="Y198" s="111">
        <f ca="1"/>
        <v>44074</v>
      </c>
      <c r="Z198" s="220">
        <f ca="1"/>
        <v>1038.1837149999999</v>
      </c>
      <c r="AA198" s="220">
        <f ca="1"/>
        <v>1060.7306619999999</v>
      </c>
      <c r="AB198" s="222" t="str">
        <f ca="1"/>
        <v/>
      </c>
      <c r="AC198" s="222">
        <f ca="1"/>
        <v>-2.2546947000000046E-2</v>
      </c>
    </row>
    <row r="199" spans="1:29" x14ac:dyDescent="0.2">
      <c r="A199" s="111">
        <f ca="1"/>
        <v>45789</v>
      </c>
      <c r="B199" s="220">
        <f ca="1"/>
        <v>1051.1980315960818</v>
      </c>
      <c r="C199" s="220">
        <f ca="1"/>
        <v>1046.4211355505388</v>
      </c>
      <c r="D199" s="222">
        <f ca="1"/>
        <v>4.776896045543026E-3</v>
      </c>
      <c r="E199" s="222" t="str">
        <f ca="1"/>
        <v/>
      </c>
      <c r="I199" s="111">
        <f ca="1"/>
        <v>43712</v>
      </c>
      <c r="J199" s="220">
        <f ca="1"/>
        <v>1098.4550609999999</v>
      </c>
      <c r="K199" s="220">
        <f ca="1"/>
        <v>1102.242872</v>
      </c>
      <c r="L199" s="222" t="str">
        <f ca="1"/>
        <v/>
      </c>
      <c r="M199" s="222">
        <f ca="1"/>
        <v>-3.7878110000001469E-3</v>
      </c>
      <c r="Q199" s="111">
        <f ca="1"/>
        <v>43712</v>
      </c>
      <c r="R199" s="220">
        <f ca="1"/>
        <v>1098.4550609999999</v>
      </c>
      <c r="S199" s="220">
        <f ca="1"/>
        <v>1102.242872</v>
      </c>
      <c r="T199" s="222" t="str">
        <f ca="1"/>
        <v/>
      </c>
      <c r="U199" s="222">
        <f ca="1"/>
        <v>-3.7878110000001469E-3</v>
      </c>
      <c r="Y199" s="111">
        <f ca="1"/>
        <v>44075</v>
      </c>
      <c r="Z199" s="220">
        <f ca="1"/>
        <v>1044.711505</v>
      </c>
      <c r="AA199" s="220">
        <f ca="1"/>
        <v>1067.1122539999999</v>
      </c>
      <c r="AB199" s="222" t="str">
        <f ca="1"/>
        <v/>
      </c>
      <c r="AC199" s="222">
        <f ca="1"/>
        <v>-2.2400748999999904E-2</v>
      </c>
    </row>
    <row r="200" spans="1:29" x14ac:dyDescent="0.2">
      <c r="A200" s="111">
        <f ca="1"/>
        <v>45790</v>
      </c>
      <c r="B200" s="220">
        <f ca="1"/>
        <v>1051.9197495685987</v>
      </c>
      <c r="C200" s="220">
        <f ca="1"/>
        <v>1047.012036603094</v>
      </c>
      <c r="D200" s="222">
        <f ca="1"/>
        <v>4.9077129655047428E-3</v>
      </c>
      <c r="E200" s="222" t="str">
        <f ca="1"/>
        <v/>
      </c>
      <c r="I200" s="111">
        <f ca="1"/>
        <v>43713</v>
      </c>
      <c r="J200" s="220">
        <f ca="1"/>
        <v>1098.489906</v>
      </c>
      <c r="K200" s="220">
        <f ca="1"/>
        <v>1101.377072</v>
      </c>
      <c r="L200" s="222" t="str">
        <f ca="1"/>
        <v/>
      </c>
      <c r="M200" s="222">
        <f ca="1"/>
        <v>-2.8871659999999792E-3</v>
      </c>
      <c r="Q200" s="111">
        <f ca="1"/>
        <v>43713</v>
      </c>
      <c r="R200" s="220">
        <f ca="1"/>
        <v>1098.489906</v>
      </c>
      <c r="S200" s="220">
        <f ca="1"/>
        <v>1101.377072</v>
      </c>
      <c r="T200" s="222" t="str">
        <f ca="1"/>
        <v/>
      </c>
      <c r="U200" s="222">
        <f ca="1"/>
        <v>-2.8871659999999792E-3</v>
      </c>
      <c r="Y200" s="111">
        <f ca="1"/>
        <v>44076</v>
      </c>
      <c r="Z200" s="220">
        <f ca="1"/>
        <v>1052.2044350000001</v>
      </c>
      <c r="AA200" s="220">
        <f ca="1"/>
        <v>1074.424614</v>
      </c>
      <c r="AB200" s="222" t="str">
        <f ca="1"/>
        <v/>
      </c>
      <c r="AC200" s="222">
        <f ca="1"/>
        <v>-2.2220178999999916E-2</v>
      </c>
    </row>
    <row r="201" spans="1:29" x14ac:dyDescent="0.2">
      <c r="A201" s="111">
        <f ca="1"/>
        <v>45791</v>
      </c>
      <c r="B201" s="220">
        <f ca="1"/>
        <v>1052.2834372279704</v>
      </c>
      <c r="C201" s="220">
        <f ca="1"/>
        <v>1047.0014368193006</v>
      </c>
      <c r="D201" s="222">
        <f ca="1"/>
        <v>5.2820004086697736E-3</v>
      </c>
      <c r="E201" s="222" t="str">
        <f ca="1"/>
        <v/>
      </c>
      <c r="I201" s="111">
        <f ca="1"/>
        <v>43714</v>
      </c>
      <c r="J201" s="220">
        <f ca="1"/>
        <v>1096.9310290000001</v>
      </c>
      <c r="K201" s="220">
        <f ca="1"/>
        <v>1099.850318</v>
      </c>
      <c r="L201" s="222" t="str">
        <f ca="1"/>
        <v/>
      </c>
      <c r="M201" s="222">
        <f ca="1"/>
        <v>-2.9192889999999352E-3</v>
      </c>
      <c r="Q201" s="111">
        <f ca="1"/>
        <v>43714</v>
      </c>
      <c r="R201" s="220">
        <f ca="1"/>
        <v>1096.9310290000001</v>
      </c>
      <c r="S201" s="220">
        <f ca="1"/>
        <v>1099.850318</v>
      </c>
      <c r="T201" s="222" t="str">
        <f ca="1"/>
        <v/>
      </c>
      <c r="U201" s="222">
        <f ca="1"/>
        <v>-2.9192889999999352E-3</v>
      </c>
      <c r="Y201" s="111">
        <f ca="1"/>
        <v>44077</v>
      </c>
      <c r="Z201" s="220">
        <f ca="1"/>
        <v>1042.917915</v>
      </c>
      <c r="AA201" s="220">
        <f ca="1"/>
        <v>1065.4084600000001</v>
      </c>
      <c r="AB201" s="222" t="str">
        <f ca="1"/>
        <v/>
      </c>
      <c r="AC201" s="222">
        <f ca="1"/>
        <v>-2.2490545000000112E-2</v>
      </c>
    </row>
    <row r="202" spans="1:29" x14ac:dyDescent="0.2">
      <c r="A202" s="111">
        <f ca="1"/>
        <v>45792</v>
      </c>
      <c r="B202" s="220">
        <f ca="1"/>
        <v>1058.8316123199043</v>
      </c>
      <c r="C202" s="220">
        <f ca="1"/>
        <v>1053.7549949034897</v>
      </c>
      <c r="D202" s="222">
        <f ca="1"/>
        <v>5.0766174164145923E-3</v>
      </c>
      <c r="E202" s="222" t="str">
        <f ca="1"/>
        <v/>
      </c>
      <c r="I202" s="111">
        <f ca="1"/>
        <v>43717</v>
      </c>
      <c r="J202" s="220">
        <f ca="1"/>
        <v>1094.8101429999999</v>
      </c>
      <c r="K202" s="220">
        <f ca="1"/>
        <v>1097.5600910000001</v>
      </c>
      <c r="L202" s="222" t="str">
        <f ca="1"/>
        <v/>
      </c>
      <c r="M202" s="222">
        <f ca="1"/>
        <v>-2.7499480000001313E-3</v>
      </c>
      <c r="Q202" s="111">
        <f ca="1"/>
        <v>43717</v>
      </c>
      <c r="R202" s="220">
        <f ca="1"/>
        <v>1094.8101429999999</v>
      </c>
      <c r="S202" s="220">
        <f ca="1"/>
        <v>1097.5600910000001</v>
      </c>
      <c r="T202" s="222" t="str">
        <f ca="1"/>
        <v/>
      </c>
      <c r="U202" s="222">
        <f ca="1"/>
        <v>-2.7499480000001313E-3</v>
      </c>
      <c r="Y202" s="111">
        <f ca="1"/>
        <v>44078</v>
      </c>
      <c r="Z202" s="220">
        <f ca="1"/>
        <v>1036.2109250000001</v>
      </c>
      <c r="AA202" s="220">
        <f ca="1"/>
        <v>1058.8388319999999</v>
      </c>
      <c r="AB202" s="222" t="str">
        <f ca="1"/>
        <v/>
      </c>
      <c r="AC202" s="222">
        <f ca="1"/>
        <v>-2.2627906999999822E-2</v>
      </c>
    </row>
    <row r="203" spans="1:29" x14ac:dyDescent="0.2">
      <c r="A203" s="111">
        <f ca="1"/>
        <v>45793</v>
      </c>
      <c r="B203" s="220">
        <f ca="1"/>
        <v>1060.2490783889973</v>
      </c>
      <c r="C203" s="220">
        <f ca="1"/>
        <v>1054.7966105369082</v>
      </c>
      <c r="D203" s="222">
        <f ca="1"/>
        <v>5.4524678520890572E-3</v>
      </c>
      <c r="E203" s="222" t="str">
        <f ca="1"/>
        <v/>
      </c>
      <c r="I203" s="111">
        <f ca="1"/>
        <v>43718</v>
      </c>
      <c r="J203" s="220">
        <f ca="1"/>
        <v>1090.84392</v>
      </c>
      <c r="K203" s="220">
        <f ca="1"/>
        <v>1093.44274</v>
      </c>
      <c r="L203" s="222" t="str">
        <f ca="1"/>
        <v/>
      </c>
      <c r="M203" s="222">
        <f ca="1"/>
        <v>-2.5988199999999323E-3</v>
      </c>
      <c r="Q203" s="111">
        <f ca="1"/>
        <v>43718</v>
      </c>
      <c r="R203" s="220">
        <f ca="1"/>
        <v>1090.84392</v>
      </c>
      <c r="S203" s="220">
        <f ca="1"/>
        <v>1093.44274</v>
      </c>
      <c r="T203" s="222" t="str">
        <f ca="1"/>
        <v/>
      </c>
      <c r="U203" s="222">
        <f ca="1"/>
        <v>-2.5988199999999323E-3</v>
      </c>
      <c r="Y203" s="111">
        <f ca="1"/>
        <v>44082</v>
      </c>
      <c r="Z203" s="220">
        <f ca="1"/>
        <v>1032.1395050000001</v>
      </c>
      <c r="AA203" s="220">
        <f ca="1"/>
        <v>1054.8123880000001</v>
      </c>
      <c r="AB203" s="222" t="str">
        <f ca="1"/>
        <v/>
      </c>
      <c r="AC203" s="222">
        <f ca="1"/>
        <v>-2.2672882999999956E-2</v>
      </c>
    </row>
    <row r="204" spans="1:29" x14ac:dyDescent="0.2">
      <c r="A204" s="111">
        <f ca="1"/>
        <v>45797</v>
      </c>
      <c r="B204" s="220">
        <f ca="1"/>
        <v>1055.7966961182433</v>
      </c>
      <c r="C204" s="220">
        <f ca="1"/>
        <v>1050.2179931836781</v>
      </c>
      <c r="D204" s="222">
        <f ca="1"/>
        <v>5.5787029345651714E-3</v>
      </c>
      <c r="E204" s="222" t="str">
        <f ca="1"/>
        <v/>
      </c>
      <c r="I204" s="111">
        <f ca="1"/>
        <v>43719</v>
      </c>
      <c r="J204" s="220">
        <f ca="1"/>
        <v>1094.988961</v>
      </c>
      <c r="K204" s="220">
        <f ca="1"/>
        <v>1097.0561310000001</v>
      </c>
      <c r="L204" s="222" t="str">
        <f ca="1"/>
        <v/>
      </c>
      <c r="M204" s="222">
        <f ca="1"/>
        <v>-2.0671700000000326E-3</v>
      </c>
      <c r="Q204" s="111">
        <f ca="1"/>
        <v>43719</v>
      </c>
      <c r="R204" s="220">
        <f ca="1"/>
        <v>1094.988961</v>
      </c>
      <c r="S204" s="220">
        <f ca="1"/>
        <v>1097.0561310000001</v>
      </c>
      <c r="T204" s="222" t="str">
        <f ca="1"/>
        <v/>
      </c>
      <c r="U204" s="222">
        <f ca="1"/>
        <v>-2.0671700000000326E-3</v>
      </c>
      <c r="Y204" s="111">
        <f ca="1"/>
        <v>44083</v>
      </c>
      <c r="Z204" s="220">
        <f ca="1"/>
        <v>1038.731505</v>
      </c>
      <c r="AA204" s="220">
        <f ca="1"/>
        <v>1061.3668889999999</v>
      </c>
      <c r="AB204" s="222" t="str">
        <f ca="1"/>
        <v/>
      </c>
      <c r="AC204" s="222">
        <f ca="1"/>
        <v>-2.2635383999999932E-2</v>
      </c>
    </row>
    <row r="205" spans="1:29" x14ac:dyDescent="0.2">
      <c r="A205" s="111">
        <f ca="1"/>
        <v>45798</v>
      </c>
      <c r="B205" s="220">
        <f ca="1"/>
        <v>1045.9820834001698</v>
      </c>
      <c r="C205" s="220">
        <f ca="1"/>
        <v>1040.8187295459102</v>
      </c>
      <c r="D205" s="222">
        <f ca="1"/>
        <v>5.1633538542596395E-3</v>
      </c>
      <c r="E205" s="222" t="str">
        <f ca="1"/>
        <v/>
      </c>
      <c r="I205" s="111">
        <f ca="1"/>
        <v>43720</v>
      </c>
      <c r="J205" s="220">
        <f ca="1"/>
        <v>1096.449063</v>
      </c>
      <c r="K205" s="220">
        <f ca="1"/>
        <v>1098.0922860000001</v>
      </c>
      <c r="L205" s="222" t="str">
        <f ca="1"/>
        <v/>
      </c>
      <c r="M205" s="222">
        <f ca="1"/>
        <v>-1.6432230000000346E-3</v>
      </c>
      <c r="Q205" s="111">
        <f ca="1"/>
        <v>43720</v>
      </c>
      <c r="R205" s="220">
        <f ca="1"/>
        <v>1096.449063</v>
      </c>
      <c r="S205" s="220">
        <f ca="1"/>
        <v>1098.0922860000001</v>
      </c>
      <c r="T205" s="222" t="str">
        <f ca="1"/>
        <v/>
      </c>
      <c r="U205" s="222">
        <f ca="1"/>
        <v>-1.6432230000000346E-3</v>
      </c>
      <c r="Y205" s="111">
        <f ca="1"/>
        <v>44084</v>
      </c>
      <c r="Z205" s="220">
        <f ca="1"/>
        <v>1034.461505</v>
      </c>
      <c r="AA205" s="220">
        <f ca="1"/>
        <v>1057.1188689999999</v>
      </c>
      <c r="AB205" s="222" t="str">
        <f ca="1"/>
        <v/>
      </c>
      <c r="AC205" s="222">
        <f ca="1"/>
        <v>-2.2657363999999916E-2</v>
      </c>
    </row>
    <row r="206" spans="1:29" x14ac:dyDescent="0.2">
      <c r="A206" s="111">
        <f ca="1"/>
        <v>45799</v>
      </c>
      <c r="B206" s="220">
        <f ca="1"/>
        <v>1044.3908844480516</v>
      </c>
      <c r="C206" s="220">
        <f ca="1"/>
        <v>1039.2967494521438</v>
      </c>
      <c r="D206" s="222">
        <f ca="1"/>
        <v>5.09413499590778E-3</v>
      </c>
      <c r="E206" s="222" t="str">
        <f ca="1"/>
        <v/>
      </c>
      <c r="I206" s="111">
        <f ca="1"/>
        <v>43721</v>
      </c>
      <c r="J206" s="220">
        <f ca="1"/>
        <v>1096.7821650000001</v>
      </c>
      <c r="K206" s="220">
        <f ca="1"/>
        <v>1098.0096470000001</v>
      </c>
      <c r="L206" s="222" t="str">
        <f ca="1"/>
        <v/>
      </c>
      <c r="M206" s="222">
        <f ca="1"/>
        <v>-1.2274820000000091E-3</v>
      </c>
      <c r="Q206" s="111">
        <f ca="1"/>
        <v>43721</v>
      </c>
      <c r="R206" s="220">
        <f ca="1"/>
        <v>1096.7821650000001</v>
      </c>
      <c r="S206" s="220">
        <f ca="1"/>
        <v>1098.0096470000001</v>
      </c>
      <c r="T206" s="222" t="str">
        <f ca="1"/>
        <v/>
      </c>
      <c r="U206" s="222">
        <f ca="1"/>
        <v>-1.2274820000000091E-3</v>
      </c>
      <c r="Y206" s="111">
        <f ca="1"/>
        <v>44085</v>
      </c>
      <c r="Z206" s="220">
        <f ca="1"/>
        <v>1037.689005</v>
      </c>
      <c r="AA206" s="220">
        <f ca="1"/>
        <v>1060.286971</v>
      </c>
      <c r="AB206" s="222" t="str">
        <f ca="1"/>
        <v/>
      </c>
      <c r="AC206" s="222">
        <f ca="1"/>
        <v>-2.2597966000000042E-2</v>
      </c>
    </row>
    <row r="207" spans="1:29" x14ac:dyDescent="0.2">
      <c r="A207" s="111">
        <f ca="1"/>
        <v>45800</v>
      </c>
      <c r="B207" s="220">
        <f ca="1"/>
        <v>1041.2440637501218</v>
      </c>
      <c r="C207" s="220">
        <f ca="1"/>
        <v>1036.7819732043561</v>
      </c>
      <c r="D207" s="222">
        <f ca="1"/>
        <v>4.4620905457657045E-3</v>
      </c>
      <c r="E207" s="222" t="str">
        <f ca="1"/>
        <v/>
      </c>
      <c r="I207" s="111">
        <f ca="1"/>
        <v>43724</v>
      </c>
      <c r="J207" s="220">
        <f ca="1"/>
        <v>1096.0104240000001</v>
      </c>
      <c r="K207" s="220">
        <f ca="1"/>
        <v>1097.6507509999999</v>
      </c>
      <c r="L207" s="222" t="str">
        <f ca="1"/>
        <v/>
      </c>
      <c r="M207" s="222">
        <f ca="1"/>
        <v>-1.6403269999998428E-3</v>
      </c>
      <c r="Q207" s="111">
        <f ca="1"/>
        <v>43724</v>
      </c>
      <c r="R207" s="220">
        <f ca="1"/>
        <v>1096.0104240000001</v>
      </c>
      <c r="S207" s="220">
        <f ca="1"/>
        <v>1097.6507509999999</v>
      </c>
      <c r="T207" s="222" t="str">
        <f ca="1"/>
        <v/>
      </c>
      <c r="U207" s="222">
        <f ca="1"/>
        <v>-1.6403269999998428E-3</v>
      </c>
      <c r="Y207" s="111">
        <f ca="1"/>
        <v>44088</v>
      </c>
      <c r="Z207" s="220">
        <f ca="1"/>
        <v>1041.2755050000001</v>
      </c>
      <c r="AA207" s="220">
        <f ca="1"/>
        <v>1063.8945080000001</v>
      </c>
      <c r="AB207" s="222" t="str">
        <f ca="1"/>
        <v/>
      </c>
      <c r="AC207" s="222">
        <f ca="1"/>
        <v>-2.2619003000000019E-2</v>
      </c>
    </row>
    <row r="208" spans="1:29" x14ac:dyDescent="0.2">
      <c r="A208" s="111">
        <f ca="1"/>
        <v>45803</v>
      </c>
      <c r="B208" s="220">
        <f ca="1"/>
        <v>1047.1307044063212</v>
      </c>
      <c r="C208" s="220">
        <f ca="1"/>
        <v>1042.3077192562953</v>
      </c>
      <c r="D208" s="222">
        <f ca="1"/>
        <v>4.8229851500259432E-3</v>
      </c>
      <c r="E208" s="222" t="str">
        <f ca="1"/>
        <v/>
      </c>
      <c r="I208" s="111">
        <f ca="1"/>
        <v>43725</v>
      </c>
      <c r="J208" s="220">
        <f ca="1"/>
        <v>1099.882492</v>
      </c>
      <c r="K208" s="220">
        <f ca="1"/>
        <v>1101.7638139999999</v>
      </c>
      <c r="L208" s="222" t="str">
        <f ca="1"/>
        <v/>
      </c>
      <c r="M208" s="222">
        <f ca="1"/>
        <v>-1.8813219999999546E-3</v>
      </c>
      <c r="Q208" s="111">
        <f ca="1"/>
        <v>43725</v>
      </c>
      <c r="R208" s="220">
        <f ca="1"/>
        <v>1099.882492</v>
      </c>
      <c r="S208" s="220">
        <f ca="1"/>
        <v>1101.7638139999999</v>
      </c>
      <c r="T208" s="222" t="str">
        <f ca="1"/>
        <v/>
      </c>
      <c r="U208" s="222">
        <f ca="1"/>
        <v>-1.8813219999999546E-3</v>
      </c>
      <c r="Y208" s="111">
        <f ca="1"/>
        <v>44089</v>
      </c>
      <c r="Z208" s="220">
        <f ca="1"/>
        <v>1043.1560050000001</v>
      </c>
      <c r="AA208" s="220">
        <f ca="1"/>
        <v>1065.7579720000001</v>
      </c>
      <c r="AB208" s="222" t="str">
        <f ca="1"/>
        <v/>
      </c>
      <c r="AC208" s="222">
        <f ca="1"/>
        <v>-2.260196700000006E-2</v>
      </c>
    </row>
    <row r="209" spans="1:29" x14ac:dyDescent="0.2">
      <c r="A209" s="111">
        <f ca="1"/>
        <v>45804</v>
      </c>
      <c r="B209" s="220">
        <f ca="1"/>
        <v>1054.0947413299323</v>
      </c>
      <c r="C209" s="220">
        <f ca="1"/>
        <v>1049.0837280932042</v>
      </c>
      <c r="D209" s="222">
        <f ca="1"/>
        <v>5.0110132367281041E-3</v>
      </c>
      <c r="E209" s="222" t="str">
        <f ca="1"/>
        <v/>
      </c>
      <c r="I209" s="111">
        <f ca="1"/>
        <v>43726</v>
      </c>
      <c r="J209" s="220">
        <f ca="1"/>
        <v>1101.307045</v>
      </c>
      <c r="K209" s="220">
        <f ca="1"/>
        <v>1103.161717</v>
      </c>
      <c r="L209" s="222" t="str">
        <f ca="1"/>
        <v/>
      </c>
      <c r="M209" s="222">
        <f ca="1"/>
        <v>-1.8546719999999368E-3</v>
      </c>
      <c r="Q209" s="111">
        <f ca="1"/>
        <v>43726</v>
      </c>
      <c r="R209" s="220">
        <f ca="1"/>
        <v>1101.307045</v>
      </c>
      <c r="S209" s="220">
        <f ca="1"/>
        <v>1103.161717</v>
      </c>
      <c r="T209" s="222" t="str">
        <f ca="1"/>
        <v/>
      </c>
      <c r="U209" s="222">
        <f ca="1"/>
        <v>-1.8546719999999368E-3</v>
      </c>
      <c r="Y209" s="111">
        <f ca="1"/>
        <v>44090</v>
      </c>
      <c r="Z209" s="220">
        <f ca="1"/>
        <v>1040.062005</v>
      </c>
      <c r="AA209" s="220">
        <f ca="1"/>
        <v>1062.7107410000001</v>
      </c>
      <c r="AB209" s="222" t="str">
        <f ca="1"/>
        <v/>
      </c>
      <c r="AC209" s="222">
        <f ca="1"/>
        <v>-2.26487360000001E-2</v>
      </c>
    </row>
    <row r="210" spans="1:29" x14ac:dyDescent="0.2">
      <c r="A210" s="111">
        <f ca="1"/>
        <v>45805</v>
      </c>
      <c r="B210" s="220">
        <f ca="1"/>
        <v>1052.3278442702367</v>
      </c>
      <c r="C210" s="220">
        <f ca="1"/>
        <v>1047.4071809191341</v>
      </c>
      <c r="D210" s="222">
        <f ca="1"/>
        <v>4.9206633511025754E-3</v>
      </c>
      <c r="E210" s="222" t="str">
        <f ca="1"/>
        <v/>
      </c>
      <c r="I210" s="111">
        <f ca="1"/>
        <v>43727</v>
      </c>
      <c r="J210" s="220">
        <f ca="1"/>
        <v>1102.2750619999999</v>
      </c>
      <c r="K210" s="220">
        <f ca="1"/>
        <v>1104.545527</v>
      </c>
      <c r="L210" s="222" t="str">
        <f ca="1"/>
        <v/>
      </c>
      <c r="M210" s="222">
        <f ca="1"/>
        <v>-2.2704650000000583E-3</v>
      </c>
      <c r="Q210" s="111">
        <f ca="1"/>
        <v>43727</v>
      </c>
      <c r="R210" s="220">
        <f ca="1"/>
        <v>1102.2750619999999</v>
      </c>
      <c r="S210" s="220">
        <f ca="1"/>
        <v>1104.545527</v>
      </c>
      <c r="T210" s="222" t="str">
        <f ca="1"/>
        <v/>
      </c>
      <c r="U210" s="222">
        <f ca="1"/>
        <v>-2.2704650000000583E-3</v>
      </c>
      <c r="Y210" s="111">
        <f ca="1"/>
        <v>44091</v>
      </c>
      <c r="Z210" s="220">
        <f ca="1"/>
        <v>1037.979505</v>
      </c>
      <c r="AA210" s="220">
        <f ca="1"/>
        <v>1060.638498</v>
      </c>
      <c r="AB210" s="222" t="str">
        <f ca="1"/>
        <v/>
      </c>
      <c r="AC210" s="222">
        <f ca="1"/>
        <v>-2.2658993000000009E-2</v>
      </c>
    </row>
    <row r="211" spans="1:29" x14ac:dyDescent="0.2">
      <c r="A211" s="111">
        <f ca="1"/>
        <v>45806</v>
      </c>
      <c r="B211" s="220">
        <f ca="1"/>
        <v>1054.6524587740153</v>
      </c>
      <c r="C211" s="220">
        <f ca="1"/>
        <v>1049.9348211145807</v>
      </c>
      <c r="D211" s="222">
        <f ca="1"/>
        <v>4.7176376594345584E-3</v>
      </c>
      <c r="E211" s="222" t="str">
        <f ca="1"/>
        <v/>
      </c>
      <c r="I211" s="111">
        <f ca="1"/>
        <v>43728</v>
      </c>
      <c r="J211" s="220">
        <f ca="1"/>
        <v>1104.146432</v>
      </c>
      <c r="K211" s="220">
        <f ca="1"/>
        <v>1106.66327</v>
      </c>
      <c r="L211" s="222" t="str">
        <f ca="1"/>
        <v/>
      </c>
      <c r="M211" s="222">
        <f ca="1"/>
        <v>-2.5168380000000069E-3</v>
      </c>
      <c r="Q211" s="111">
        <f ca="1"/>
        <v>43728</v>
      </c>
      <c r="R211" s="220">
        <f ca="1"/>
        <v>1104.146432</v>
      </c>
      <c r="S211" s="220">
        <f ca="1"/>
        <v>1106.66327</v>
      </c>
      <c r="T211" s="222" t="str">
        <f ca="1"/>
        <v/>
      </c>
      <c r="U211" s="222">
        <f ca="1"/>
        <v>-2.5168380000000069E-3</v>
      </c>
      <c r="Y211" s="111">
        <f ca="1"/>
        <v>44092</v>
      </c>
      <c r="Z211" s="220">
        <f ca="1"/>
        <v>1035.817505</v>
      </c>
      <c r="AA211" s="220">
        <f ca="1"/>
        <v>1058.4888940000001</v>
      </c>
      <c r="AB211" s="222" t="str">
        <f ca="1"/>
        <v/>
      </c>
      <c r="AC211" s="222">
        <f ca="1"/>
        <v>-2.267138900000009E-2</v>
      </c>
    </row>
    <row r="212" spans="1:29" x14ac:dyDescent="0.2">
      <c r="A212" s="111">
        <f ca="1"/>
        <v>45807</v>
      </c>
      <c r="B212" s="220">
        <f ca="1"/>
        <v>1053.3069167979263</v>
      </c>
      <c r="C212" s="220">
        <f ca="1"/>
        <v>1049.0123808650792</v>
      </c>
      <c r="D212" s="222">
        <f ca="1"/>
        <v>4.2945359328471116E-3</v>
      </c>
      <c r="E212" s="222" t="str">
        <f ca="1"/>
        <v/>
      </c>
      <c r="I212" s="111">
        <f ca="1"/>
        <v>43731</v>
      </c>
      <c r="J212" s="220">
        <f ca="1"/>
        <v>1104.2274990000001</v>
      </c>
      <c r="K212" s="220">
        <f ca="1"/>
        <v>1106.736191</v>
      </c>
      <c r="L212" s="222" t="str">
        <f ca="1"/>
        <v/>
      </c>
      <c r="M212" s="222">
        <f ca="1"/>
        <v>-2.5086919999998828E-3</v>
      </c>
      <c r="Q212" s="111">
        <f ca="1"/>
        <v>43731</v>
      </c>
      <c r="R212" s="220">
        <f ca="1"/>
        <v>1104.2274990000001</v>
      </c>
      <c r="S212" s="220">
        <f ca="1"/>
        <v>1106.736191</v>
      </c>
      <c r="T212" s="222" t="str">
        <f ca="1"/>
        <v/>
      </c>
      <c r="U212" s="222">
        <f ca="1"/>
        <v>-2.5086919999998828E-3</v>
      </c>
      <c r="Y212" s="111">
        <f ca="1"/>
        <v>44095</v>
      </c>
      <c r="Z212" s="220">
        <f ca="1"/>
        <v>1032.711505</v>
      </c>
      <c r="AA212" s="220">
        <f ca="1"/>
        <v>1055.4167660000001</v>
      </c>
      <c r="AB212" s="222" t="str">
        <f ca="1"/>
        <v/>
      </c>
      <c r="AC212" s="222">
        <f ca="1"/>
        <v>-2.2705261000000063E-2</v>
      </c>
    </row>
    <row r="213" spans="1:29" x14ac:dyDescent="0.2">
      <c r="A213" s="111">
        <f ca="1"/>
        <v>45810</v>
      </c>
      <c r="B213" s="220">
        <f ca="1"/>
        <v>1054.968562994379</v>
      </c>
      <c r="C213" s="220">
        <f ca="1"/>
        <v>1050.4179397863049</v>
      </c>
      <c r="D213" s="222">
        <f ca="1"/>
        <v>4.5506232080740573E-3</v>
      </c>
      <c r="E213" s="222" t="str">
        <f ca="1"/>
        <v/>
      </c>
      <c r="I213" s="111">
        <f ca="1"/>
        <v>43732</v>
      </c>
      <c r="J213" s="220">
        <f ca="1"/>
        <v>1102.018503</v>
      </c>
      <c r="K213" s="220">
        <f ca="1"/>
        <v>1105.200227</v>
      </c>
      <c r="L213" s="222" t="str">
        <f ca="1"/>
        <v/>
      </c>
      <c r="M213" s="222">
        <f ca="1"/>
        <v>-3.1817240000000311E-3</v>
      </c>
      <c r="Q213" s="111">
        <f ca="1"/>
        <v>43732</v>
      </c>
      <c r="R213" s="220">
        <f ca="1"/>
        <v>1102.018503</v>
      </c>
      <c r="S213" s="220">
        <f ca="1"/>
        <v>1105.200227</v>
      </c>
      <c r="T213" s="222" t="str">
        <f ca="1"/>
        <v/>
      </c>
      <c r="U213" s="222">
        <f ca="1"/>
        <v>-3.1817240000000311E-3</v>
      </c>
      <c r="Y213" s="111">
        <f ca="1"/>
        <v>44096</v>
      </c>
      <c r="Z213" s="220">
        <f ca="1"/>
        <v>1035.2860049999999</v>
      </c>
      <c r="AA213" s="220">
        <f ca="1"/>
        <v>1058.020084</v>
      </c>
      <c r="AB213" s="222" t="str">
        <f ca="1"/>
        <v/>
      </c>
      <c r="AC213" s="222">
        <f ca="1"/>
        <v>-2.2734079000000067E-2</v>
      </c>
    </row>
    <row r="214" spans="1:29" x14ac:dyDescent="0.2">
      <c r="A214" s="111">
        <f ca="1"/>
        <v>45811</v>
      </c>
      <c r="B214" s="220">
        <f ca="1"/>
        <v>1054.2186325238677</v>
      </c>
      <c r="C214" s="220">
        <f ca="1"/>
        <v>1049.7356099842405</v>
      </c>
      <c r="D214" s="222">
        <f ca="1"/>
        <v>4.4830225396272003E-3</v>
      </c>
      <c r="E214" s="222" t="str">
        <f ca="1"/>
        <v/>
      </c>
      <c r="I214" s="111">
        <f ca="1"/>
        <v>43733</v>
      </c>
      <c r="J214" s="220">
        <f ca="1"/>
        <v>1098.912137</v>
      </c>
      <c r="K214" s="220">
        <f ca="1"/>
        <v>1101.519356</v>
      </c>
      <c r="L214" s="222" t="str">
        <f ca="1"/>
        <v/>
      </c>
      <c r="M214" s="222">
        <f ca="1"/>
        <v>-2.6072189999999866E-3</v>
      </c>
      <c r="Q214" s="111">
        <f ca="1"/>
        <v>43733</v>
      </c>
      <c r="R214" s="220">
        <f ca="1"/>
        <v>1098.912137</v>
      </c>
      <c r="S214" s="220">
        <f ca="1"/>
        <v>1101.519356</v>
      </c>
      <c r="T214" s="222" t="str">
        <f ca="1"/>
        <v/>
      </c>
      <c r="U214" s="222">
        <f ca="1"/>
        <v>-2.6072189999999866E-3</v>
      </c>
      <c r="Y214" s="111">
        <f ca="1"/>
        <v>44097</v>
      </c>
      <c r="Z214" s="220">
        <f ca="1"/>
        <v>1029.4615249999999</v>
      </c>
      <c r="AA214" s="220">
        <f ca="1"/>
        <v>1052.202565</v>
      </c>
      <c r="AB214" s="222" t="str">
        <f ca="1"/>
        <v/>
      </c>
      <c r="AC214" s="222">
        <f ca="1"/>
        <v>-2.2741040000000112E-2</v>
      </c>
    </row>
    <row r="215" spans="1:29" x14ac:dyDescent="0.2">
      <c r="A215" s="111">
        <f ca="1"/>
        <v>45812</v>
      </c>
      <c r="B215" s="220">
        <f ca="1"/>
        <v>1054.9059532062108</v>
      </c>
      <c r="C215" s="220">
        <f ca="1"/>
        <v>1050.4314213061127</v>
      </c>
      <c r="D215" s="222">
        <f ca="1"/>
        <v>4.4745319000980997E-3</v>
      </c>
      <c r="E215" s="222" t="str">
        <f ca="1"/>
        <v/>
      </c>
      <c r="I215" s="111">
        <f ca="1"/>
        <v>43734</v>
      </c>
      <c r="J215" s="220">
        <f ca="1"/>
        <v>1099.7834319999999</v>
      </c>
      <c r="K215" s="220">
        <f ca="1"/>
        <v>1102.6244979999999</v>
      </c>
      <c r="L215" s="222" t="str">
        <f ca="1"/>
        <v/>
      </c>
      <c r="M215" s="222">
        <f ca="1"/>
        <v>-2.8410659999999551E-3</v>
      </c>
      <c r="Q215" s="111">
        <f ca="1"/>
        <v>43734</v>
      </c>
      <c r="R215" s="220">
        <f ca="1"/>
        <v>1099.7834319999999</v>
      </c>
      <c r="S215" s="220">
        <f ca="1"/>
        <v>1102.6244979999999</v>
      </c>
      <c r="T215" s="222" t="str">
        <f ca="1"/>
        <v/>
      </c>
      <c r="U215" s="222">
        <f ca="1"/>
        <v>-2.8410659999999551E-3</v>
      </c>
      <c r="Y215" s="111">
        <f ca="1"/>
        <v>44098</v>
      </c>
      <c r="Z215" s="220">
        <f ca="1"/>
        <v>1028.2744250000001</v>
      </c>
      <c r="AA215" s="220">
        <f ca="1"/>
        <v>1051.09401</v>
      </c>
      <c r="AB215" s="222" t="str">
        <f ca="1"/>
        <v/>
      </c>
      <c r="AC215" s="222">
        <f ca="1"/>
        <v>-2.2819584999999962E-2</v>
      </c>
    </row>
    <row r="216" spans="1:29" x14ac:dyDescent="0.2">
      <c r="A216" s="111">
        <f ca="1"/>
        <v>45813</v>
      </c>
      <c r="B216" s="220">
        <f ca="1"/>
        <v>1053.7609493071975</v>
      </c>
      <c r="C216" s="220">
        <f ca="1"/>
        <v>1049.2734679124958</v>
      </c>
      <c r="D216" s="222">
        <f ca="1"/>
        <v>4.4874813947017173E-3</v>
      </c>
      <c r="E216" s="222" t="str">
        <f ca="1"/>
        <v/>
      </c>
      <c r="I216" s="111">
        <f ca="1"/>
        <v>43735</v>
      </c>
      <c r="J216" s="220">
        <f ca="1"/>
        <v>1096.6728860000001</v>
      </c>
      <c r="K216" s="220">
        <f ca="1"/>
        <v>1100.0947140000001</v>
      </c>
      <c r="L216" s="222" t="str">
        <f ca="1"/>
        <v/>
      </c>
      <c r="M216" s="222">
        <f ca="1"/>
        <v>-3.4218280000000048E-3</v>
      </c>
      <c r="Q216" s="111">
        <f ca="1"/>
        <v>43735</v>
      </c>
      <c r="R216" s="220">
        <f ca="1"/>
        <v>1096.6728860000001</v>
      </c>
      <c r="S216" s="220">
        <f ca="1"/>
        <v>1100.0947140000001</v>
      </c>
      <c r="T216" s="222" t="str">
        <f ca="1"/>
        <v/>
      </c>
      <c r="U216" s="222">
        <f ca="1"/>
        <v>-3.4218280000000048E-3</v>
      </c>
      <c r="Y216" s="111">
        <f ca="1"/>
        <v>44099</v>
      </c>
      <c r="Z216" s="220">
        <f ca="1"/>
        <v>1032.613505</v>
      </c>
      <c r="AA216" s="220">
        <f ca="1"/>
        <v>1055.493749</v>
      </c>
      <c r="AB216" s="222" t="str">
        <f ca="1"/>
        <v/>
      </c>
      <c r="AC216" s="222">
        <f ca="1"/>
        <v>-2.2880243999999949E-2</v>
      </c>
    </row>
    <row r="217" spans="1:29" x14ac:dyDescent="0.2">
      <c r="A217" s="111">
        <f ca="1"/>
        <v>45814</v>
      </c>
      <c r="B217" s="220">
        <f ca="1"/>
        <v>1053.4836385413537</v>
      </c>
      <c r="C217" s="220">
        <f ca="1"/>
        <v>1048.9780759352661</v>
      </c>
      <c r="D217" s="222">
        <f ca="1"/>
        <v>4.5055626060875511E-3</v>
      </c>
      <c r="E217" s="222" t="str">
        <f ca="1"/>
        <v/>
      </c>
      <c r="I217" s="111">
        <f ca="1"/>
        <v>43738</v>
      </c>
      <c r="J217" s="220">
        <f ca="1"/>
        <v>1099.6458419999999</v>
      </c>
      <c r="K217" s="220">
        <f ca="1"/>
        <v>1102.834664</v>
      </c>
      <c r="L217" s="222" t="str">
        <f ca="1"/>
        <v/>
      </c>
      <c r="M217" s="222">
        <f ca="1"/>
        <v>-3.1888220000000729E-3</v>
      </c>
      <c r="Q217" s="111">
        <f ca="1"/>
        <v>43738</v>
      </c>
      <c r="R217" s="220">
        <f ca="1"/>
        <v>1099.6458419999999</v>
      </c>
      <c r="S217" s="220">
        <f ca="1"/>
        <v>1102.834664</v>
      </c>
      <c r="T217" s="222" t="str">
        <f ca="1"/>
        <v/>
      </c>
      <c r="U217" s="222">
        <f ca="1"/>
        <v>-3.1888220000000729E-3</v>
      </c>
      <c r="Y217" s="111">
        <f ca="1"/>
        <v>44102</v>
      </c>
      <c r="Z217" s="220">
        <f ca="1"/>
        <v>1036.763005</v>
      </c>
      <c r="AA217" s="220">
        <f ca="1"/>
        <v>1059.653787</v>
      </c>
      <c r="AB217" s="222" t="str">
        <f ca="1"/>
        <v/>
      </c>
      <c r="AC217" s="222">
        <f ca="1"/>
        <v>-2.2890781999999946E-2</v>
      </c>
    </row>
    <row r="218" spans="1:29" x14ac:dyDescent="0.2">
      <c r="A218" s="111">
        <f ca="1"/>
        <v>45817</v>
      </c>
      <c r="B218" s="220">
        <f ca="1"/>
        <v>1052.176143000034</v>
      </c>
      <c r="C218" s="220">
        <f ca="1"/>
        <v>1047.6398596476981</v>
      </c>
      <c r="D218" s="222">
        <f ca="1"/>
        <v>4.5362833523358856E-3</v>
      </c>
      <c r="E218" s="222" t="str">
        <f ca="1"/>
        <v/>
      </c>
      <c r="I218" s="111">
        <f ca="1"/>
        <v>43739</v>
      </c>
      <c r="J218" s="220">
        <f ca="1"/>
        <v>1093.9199960000001</v>
      </c>
      <c r="K218" s="220">
        <f ca="1"/>
        <v>1097.7100600000001</v>
      </c>
      <c r="L218" s="222" t="str">
        <f ca="1"/>
        <v/>
      </c>
      <c r="M218" s="222">
        <f ca="1"/>
        <v>-3.7900640000000296E-3</v>
      </c>
      <c r="Q218" s="111">
        <f ca="1"/>
        <v>43739</v>
      </c>
      <c r="R218" s="220">
        <f ca="1"/>
        <v>1093.9199960000001</v>
      </c>
      <c r="S218" s="220">
        <f ca="1"/>
        <v>1097.7100600000001</v>
      </c>
      <c r="T218" s="222" t="str">
        <f ca="1"/>
        <v/>
      </c>
      <c r="U218" s="222">
        <f ca="1"/>
        <v>-3.7900640000000296E-3</v>
      </c>
      <c r="Y218" s="111">
        <f ca="1"/>
        <v>44103</v>
      </c>
      <c r="Z218" s="220">
        <f ca="1"/>
        <v>1036.689785</v>
      </c>
      <c r="AA218" s="220">
        <f ca="1"/>
        <v>1059.572242</v>
      </c>
      <c r="AB218" s="222" t="str">
        <f ca="1"/>
        <v/>
      </c>
      <c r="AC218" s="222">
        <f ca="1"/>
        <v>-2.2882456999999932E-2</v>
      </c>
    </row>
    <row r="219" spans="1:29" x14ac:dyDescent="0.2">
      <c r="A219" s="111">
        <f ca="1"/>
        <v>45818</v>
      </c>
      <c r="B219" s="220">
        <f ca="1"/>
        <v>1054.843738025756</v>
      </c>
      <c r="C219" s="220">
        <f ca="1"/>
        <v>1050.3254707886433</v>
      </c>
      <c r="D219" s="222">
        <f ca="1"/>
        <v>4.5182672371126952E-3</v>
      </c>
      <c r="E219" s="222" t="str">
        <f ca="1"/>
        <v/>
      </c>
      <c r="I219" s="111">
        <f ca="1"/>
        <v>43740</v>
      </c>
      <c r="J219" s="220">
        <f ca="1"/>
        <v>1091.7494509999999</v>
      </c>
      <c r="K219" s="220">
        <f ca="1"/>
        <v>1095.7575429999999</v>
      </c>
      <c r="L219" s="222" t="str">
        <f ca="1"/>
        <v/>
      </c>
      <c r="M219" s="222">
        <f ca="1"/>
        <v>-4.0080920000000334E-3</v>
      </c>
      <c r="Q219" s="111">
        <f ca="1"/>
        <v>43740</v>
      </c>
      <c r="R219" s="220">
        <f ca="1"/>
        <v>1091.7494509999999</v>
      </c>
      <c r="S219" s="220">
        <f ca="1"/>
        <v>1095.7575429999999</v>
      </c>
      <c r="T219" s="222" t="str">
        <f ca="1"/>
        <v/>
      </c>
      <c r="U219" s="222">
        <f ca="1"/>
        <v>-4.0080920000000334E-3</v>
      </c>
      <c r="Y219" s="111">
        <f ca="1"/>
        <v>44104</v>
      </c>
      <c r="Z219" s="220">
        <f ca="1"/>
        <v>1035.549505</v>
      </c>
      <c r="AA219" s="220">
        <f ca="1"/>
        <v>1058.4667870000001</v>
      </c>
      <c r="AB219" s="222" t="str">
        <f ca="1"/>
        <v/>
      </c>
      <c r="AC219" s="222">
        <f ca="1"/>
        <v>-2.2917282000000115E-2</v>
      </c>
    </row>
    <row r="220" spans="1:29" x14ac:dyDescent="0.2">
      <c r="A220" s="111">
        <f ca="1"/>
        <v>45819</v>
      </c>
      <c r="B220" s="220">
        <f ca="1"/>
        <v>1054.9462110069776</v>
      </c>
      <c r="C220" s="220">
        <f ca="1"/>
        <v>1050.418634354462</v>
      </c>
      <c r="D220" s="222">
        <f ca="1"/>
        <v>4.5275766525155635E-3</v>
      </c>
      <c r="E220" s="222" t="str">
        <f ca="1"/>
        <v/>
      </c>
      <c r="I220" s="111">
        <f ca="1"/>
        <v>43741</v>
      </c>
      <c r="J220" s="220">
        <f ca="1"/>
        <v>1098.8042869999999</v>
      </c>
      <c r="K220" s="220">
        <f ca="1"/>
        <v>1102.456942</v>
      </c>
      <c r="L220" s="222" t="str">
        <f ca="1"/>
        <v/>
      </c>
      <c r="M220" s="222">
        <f ca="1"/>
        <v>-3.6526550000000953E-3</v>
      </c>
      <c r="Q220" s="111">
        <f ca="1"/>
        <v>43741</v>
      </c>
      <c r="R220" s="220">
        <f ca="1"/>
        <v>1098.8042869999999</v>
      </c>
      <c r="S220" s="220">
        <f ca="1"/>
        <v>1102.456942</v>
      </c>
      <c r="T220" s="222" t="str">
        <f ca="1"/>
        <v/>
      </c>
      <c r="U220" s="222">
        <f ca="1"/>
        <v>-3.6526550000000953E-3</v>
      </c>
      <c r="Y220" s="111">
        <f ca="1"/>
        <v>44105</v>
      </c>
      <c r="Z220" s="220">
        <f ca="1"/>
        <v>1036.669005</v>
      </c>
      <c r="AA220" s="220">
        <f ca="1"/>
        <v>1059.577663</v>
      </c>
      <c r="AB220" s="222" t="str">
        <f ca="1"/>
        <v/>
      </c>
      <c r="AC220" s="222">
        <f ca="1"/>
        <v>-2.2908658000000061E-2</v>
      </c>
    </row>
    <row r="221" spans="1:29" x14ac:dyDescent="0.2">
      <c r="A221" s="111">
        <f ca="1"/>
        <v>45820</v>
      </c>
      <c r="B221" s="220">
        <f ca="1"/>
        <v>1054.8612718920488</v>
      </c>
      <c r="C221" s="220">
        <f ca="1"/>
        <v>1050.334720736168</v>
      </c>
      <c r="D221" s="222">
        <f ca="1"/>
        <v>4.5265511558807252E-3</v>
      </c>
      <c r="E221" s="222" t="str">
        <f ca="1"/>
        <v/>
      </c>
      <c r="I221" s="111">
        <f ca="1"/>
        <v>43742</v>
      </c>
      <c r="J221" s="220">
        <f ca="1"/>
        <v>1102.7248050000001</v>
      </c>
      <c r="K221" s="220">
        <f ca="1"/>
        <v>1106.063811</v>
      </c>
      <c r="L221" s="222" t="str">
        <f ca="1"/>
        <v/>
      </c>
      <c r="M221" s="222">
        <f ca="1"/>
        <v>-3.3390059999999265E-3</v>
      </c>
      <c r="Q221" s="111">
        <f ca="1"/>
        <v>43742</v>
      </c>
      <c r="R221" s="220">
        <f ca="1"/>
        <v>1102.7248050000001</v>
      </c>
      <c r="S221" s="220">
        <f ca="1"/>
        <v>1106.063811</v>
      </c>
      <c r="T221" s="222" t="str">
        <f ca="1"/>
        <v/>
      </c>
      <c r="U221" s="222">
        <f ca="1"/>
        <v>-3.3390059999999265E-3</v>
      </c>
      <c r="Y221" s="111">
        <f ca="1"/>
        <v>44106</v>
      </c>
      <c r="Z221" s="220">
        <f ca="1"/>
        <v>1036.1671249999999</v>
      </c>
      <c r="AA221" s="220">
        <f ca="1"/>
        <v>1059.076712</v>
      </c>
      <c r="AB221" s="222" t="str">
        <f ca="1"/>
        <v/>
      </c>
      <c r="AC221" s="222">
        <f ca="1"/>
        <v>-2.2909587000000103E-2</v>
      </c>
    </row>
    <row r="222" spans="1:29" x14ac:dyDescent="0.2">
      <c r="A222" s="111">
        <f ca="1"/>
        <v>45821</v>
      </c>
      <c r="B222" s="220">
        <f ca="1"/>
        <v>1048.8796917456445</v>
      </c>
      <c r="C222" s="220">
        <f ca="1"/>
        <v>1044.3529642216779</v>
      </c>
      <c r="D222" s="222">
        <f ca="1"/>
        <v>4.526727523966656E-3</v>
      </c>
      <c r="E222" s="222" t="str">
        <f ca="1"/>
        <v/>
      </c>
      <c r="I222" s="111">
        <f ca="1"/>
        <v>43745</v>
      </c>
      <c r="J222" s="220">
        <f ca="1"/>
        <v>1098.3927040000001</v>
      </c>
      <c r="K222" s="220">
        <f ca="1"/>
        <v>1101.936702</v>
      </c>
      <c r="L222" s="222" t="str">
        <f ca="1"/>
        <v/>
      </c>
      <c r="M222" s="222">
        <f ca="1"/>
        <v>-3.5439979999998743E-3</v>
      </c>
      <c r="Q222" s="111">
        <f ca="1"/>
        <v>43745</v>
      </c>
      <c r="R222" s="220">
        <f ca="1"/>
        <v>1098.3927040000001</v>
      </c>
      <c r="S222" s="220">
        <f ca="1"/>
        <v>1101.936702</v>
      </c>
      <c r="T222" s="222" t="str">
        <f ca="1"/>
        <v/>
      </c>
      <c r="U222" s="222">
        <f ca="1"/>
        <v>-3.5439979999998743E-3</v>
      </c>
      <c r="Y222" s="111">
        <f ca="1"/>
        <v>44109</v>
      </c>
      <c r="Z222" s="220">
        <f ca="1"/>
        <v>1039.9686349999999</v>
      </c>
      <c r="AA222" s="220">
        <f ca="1"/>
        <v>1062.7283970000001</v>
      </c>
      <c r="AB222" s="222" t="str">
        <f ca="1"/>
        <v/>
      </c>
      <c r="AC222" s="222">
        <f ca="1"/>
        <v>-2.2759762000000138E-2</v>
      </c>
    </row>
    <row r="223" spans="1:29" x14ac:dyDescent="0.2">
      <c r="A223" s="111">
        <f ca="1"/>
        <v>45824</v>
      </c>
      <c r="B223" s="220">
        <f ca="1"/>
        <v>1050.5800055909895</v>
      </c>
      <c r="C223" s="220">
        <f ca="1"/>
        <v>1046.0385135123711</v>
      </c>
      <c r="D223" s="222">
        <f ca="1"/>
        <v>4.541492078618376E-3</v>
      </c>
      <c r="E223" s="222" t="str">
        <f ca="1"/>
        <v/>
      </c>
      <c r="I223" s="111">
        <f ca="1"/>
        <v>43746</v>
      </c>
      <c r="J223" s="220">
        <f ca="1"/>
        <v>1093.598673</v>
      </c>
      <c r="K223" s="220">
        <f ca="1"/>
        <v>1097.6374470000001</v>
      </c>
      <c r="L223" s="222" t="str">
        <f ca="1"/>
        <v/>
      </c>
      <c r="M223" s="222">
        <f ca="1"/>
        <v>-4.0387740000001034E-3</v>
      </c>
      <c r="Q223" s="111">
        <f ca="1"/>
        <v>43746</v>
      </c>
      <c r="R223" s="220">
        <f ca="1"/>
        <v>1093.598673</v>
      </c>
      <c r="S223" s="220">
        <f ca="1"/>
        <v>1097.6374470000001</v>
      </c>
      <c r="T223" s="222" t="str">
        <f ca="1"/>
        <v/>
      </c>
      <c r="U223" s="222">
        <f ca="1"/>
        <v>-4.0387740000001034E-3</v>
      </c>
      <c r="Y223" s="111">
        <f ca="1"/>
        <v>44110</v>
      </c>
      <c r="Z223" s="220">
        <f ca="1"/>
        <v>1037.54321</v>
      </c>
      <c r="AA223" s="220">
        <f ca="1"/>
        <v>1060.9080300000001</v>
      </c>
      <c r="AB223" s="222" t="str">
        <f ca="1"/>
        <v/>
      </c>
      <c r="AC223" s="222">
        <f ca="1"/>
        <v>-2.3364820000000008E-2</v>
      </c>
    </row>
    <row r="224" spans="1:29" x14ac:dyDescent="0.2">
      <c r="A224" s="111">
        <f ca="1"/>
        <v>45825</v>
      </c>
      <c r="B224" s="220">
        <f ca="1"/>
        <v>1049.6669849246898</v>
      </c>
      <c r="C224" s="220">
        <f ca="1"/>
        <v>1045.1557959847166</v>
      </c>
      <c r="D224" s="222">
        <f ca="1"/>
        <v>4.5111889399731811E-3</v>
      </c>
      <c r="E224" s="222" t="str">
        <f ca="1"/>
        <v/>
      </c>
      <c r="I224" s="111">
        <f ca="1"/>
        <v>43747</v>
      </c>
      <c r="J224" s="220">
        <f ca="1"/>
        <v>1095.864272</v>
      </c>
      <c r="K224" s="220">
        <f ca="1"/>
        <v>1099.4050810000001</v>
      </c>
      <c r="L224" s="222" t="str">
        <f ca="1"/>
        <v/>
      </c>
      <c r="M224" s="222">
        <f ca="1"/>
        <v>-3.5408090000000813E-3</v>
      </c>
      <c r="Q224" s="111">
        <f ca="1"/>
        <v>43747</v>
      </c>
      <c r="R224" s="220">
        <f ca="1"/>
        <v>1095.864272</v>
      </c>
      <c r="S224" s="220">
        <f ca="1"/>
        <v>1099.4050810000001</v>
      </c>
      <c r="T224" s="222" t="str">
        <f ca="1"/>
        <v/>
      </c>
      <c r="U224" s="222">
        <f ca="1"/>
        <v>-3.5408090000000813E-3</v>
      </c>
      <c r="Y224" s="111">
        <f ca="1"/>
        <v>44111</v>
      </c>
      <c r="Z224" s="220">
        <f ca="1"/>
        <v>1041.6336349999999</v>
      </c>
      <c r="AA224" s="220">
        <f ca="1"/>
        <v>1064.210157</v>
      </c>
      <c r="AB224" s="222" t="str">
        <f ca="1"/>
        <v/>
      </c>
      <c r="AC224" s="222">
        <f ca="1"/>
        <v>-2.2576522000000068E-2</v>
      </c>
    </row>
    <row r="225" spans="1:29" x14ac:dyDescent="0.2">
      <c r="A225" s="111">
        <f ca="1"/>
        <v>45826</v>
      </c>
      <c r="B225" s="220">
        <f ca="1"/>
        <v>1052.464347282968</v>
      </c>
      <c r="C225" s="220">
        <f ca="1"/>
        <v>1047.9830316582145</v>
      </c>
      <c r="D225" s="222">
        <f ca="1"/>
        <v>4.4813156247535063E-3</v>
      </c>
      <c r="E225" s="222" t="str">
        <f ca="1"/>
        <v/>
      </c>
      <c r="I225" s="111">
        <f ca="1"/>
        <v>43748</v>
      </c>
      <c r="J225" s="220">
        <f ca="1"/>
        <v>1094.3290810000001</v>
      </c>
      <c r="K225" s="220">
        <f ca="1"/>
        <v>1097.286591</v>
      </c>
      <c r="L225" s="222" t="str">
        <f ca="1"/>
        <v/>
      </c>
      <c r="M225" s="222">
        <f ca="1"/>
        <v>-2.9575099999999566E-3</v>
      </c>
      <c r="Q225" s="111">
        <f ca="1"/>
        <v>43748</v>
      </c>
      <c r="R225" s="220">
        <f ca="1"/>
        <v>1094.3290810000001</v>
      </c>
      <c r="S225" s="220">
        <f ca="1"/>
        <v>1097.286591</v>
      </c>
      <c r="T225" s="222" t="str">
        <f ca="1"/>
        <v/>
      </c>
      <c r="U225" s="222">
        <f ca="1"/>
        <v>-2.9575099999999566E-3</v>
      </c>
      <c r="Y225" s="111">
        <f ca="1"/>
        <v>44112</v>
      </c>
      <c r="Z225" s="220">
        <f ca="1"/>
        <v>1043.4681350000001</v>
      </c>
      <c r="AA225" s="220">
        <f ca="1"/>
        <v>1065.7946870000001</v>
      </c>
      <c r="AB225" s="222" t="str">
        <f ca="1"/>
        <v/>
      </c>
      <c r="AC225" s="222">
        <f ca="1"/>
        <v>-2.2326551999999993E-2</v>
      </c>
    </row>
    <row r="226" spans="1:29" x14ac:dyDescent="0.2">
      <c r="A226" s="111">
        <f ca="1"/>
        <v>45827</v>
      </c>
      <c r="B226" s="220">
        <f ca="1"/>
        <v>1051.4361089784106</v>
      </c>
      <c r="C226" s="220">
        <f ca="1"/>
        <v>1046.9783628801397</v>
      </c>
      <c r="D226" s="222">
        <f ca="1"/>
        <v>4.4577460982709455E-3</v>
      </c>
      <c r="E226" s="222" t="str">
        <f ca="1"/>
        <v/>
      </c>
      <c r="I226" s="111">
        <f ca="1"/>
        <v>43749</v>
      </c>
      <c r="J226" s="220">
        <f ca="1"/>
        <v>1093.368307</v>
      </c>
      <c r="K226" s="220">
        <f ca="1"/>
        <v>1095.7573110000001</v>
      </c>
      <c r="L226" s="222" t="str">
        <f ca="1"/>
        <v/>
      </c>
      <c r="M226" s="222">
        <f ca="1"/>
        <v>-2.3890040000001138E-3</v>
      </c>
      <c r="Q226" s="111">
        <f ca="1"/>
        <v>43749</v>
      </c>
      <c r="R226" s="220">
        <f ca="1"/>
        <v>1093.368307</v>
      </c>
      <c r="S226" s="220">
        <f ca="1"/>
        <v>1095.7573110000001</v>
      </c>
      <c r="T226" s="222" t="str">
        <f ca="1"/>
        <v/>
      </c>
      <c r="U226" s="222">
        <f ca="1"/>
        <v>-2.3890040000001138E-3</v>
      </c>
      <c r="Y226" s="111">
        <f ca="1"/>
        <v>44113</v>
      </c>
      <c r="Z226" s="220">
        <f ca="1"/>
        <v>1044.3674699999999</v>
      </c>
      <c r="AA226" s="220">
        <f ca="1"/>
        <v>1066.6089300000001</v>
      </c>
      <c r="AB226" s="222" t="str">
        <f ca="1"/>
        <v/>
      </c>
      <c r="AC226" s="222">
        <f ca="1"/>
        <v>-2.2241460000000188E-2</v>
      </c>
    </row>
    <row r="227" spans="1:29" x14ac:dyDescent="0.2">
      <c r="A227" s="111">
        <f ca="1"/>
        <v>45828</v>
      </c>
      <c r="B227" s="220">
        <f ca="1"/>
        <v>1052.8908908719527</v>
      </c>
      <c r="C227" s="220">
        <f ca="1"/>
        <v>1048.4425903534761</v>
      </c>
      <c r="D227" s="222">
        <f ca="1"/>
        <v>4.4483005184765712E-3</v>
      </c>
      <c r="E227" s="222" t="str">
        <f ca="1"/>
        <v/>
      </c>
      <c r="I227" s="111">
        <f ca="1"/>
        <v>43753</v>
      </c>
      <c r="J227" s="220">
        <f ca="1"/>
        <v>1094.2768840000001</v>
      </c>
      <c r="K227" s="220">
        <f ca="1"/>
        <v>1096.3650500000001</v>
      </c>
      <c r="L227" s="222" t="str">
        <f ca="1"/>
        <v/>
      </c>
      <c r="M227" s="222">
        <f ca="1"/>
        <v>-2.0881660000000011E-3</v>
      </c>
      <c r="Q227" s="111">
        <f ca="1"/>
        <v>43753</v>
      </c>
      <c r="R227" s="220">
        <f ca="1"/>
        <v>1094.2768840000001</v>
      </c>
      <c r="S227" s="220">
        <f ca="1"/>
        <v>1096.3650500000001</v>
      </c>
      <c r="T227" s="222" t="str">
        <f ca="1"/>
        <v/>
      </c>
      <c r="U227" s="222">
        <f ca="1"/>
        <v>-2.0881660000000011E-3</v>
      </c>
      <c r="Y227" s="111">
        <f ca="1"/>
        <v>44117</v>
      </c>
      <c r="Z227" s="220">
        <f ca="1"/>
        <v>1046.140185</v>
      </c>
      <c r="AA227" s="220">
        <f ca="1"/>
        <v>1068.2790809999999</v>
      </c>
      <c r="AB227" s="222" t="str">
        <f ca="1"/>
        <v/>
      </c>
      <c r="AC227" s="222">
        <f ca="1"/>
        <v>-2.2138895999999932E-2</v>
      </c>
    </row>
    <row r="228" spans="1:29" x14ac:dyDescent="0.2">
      <c r="A228" s="111">
        <f ca="1"/>
        <v>45831</v>
      </c>
      <c r="B228" s="220">
        <f ca="1"/>
        <v>1058.0440847204352</v>
      </c>
      <c r="C228" s="220">
        <f ca="1"/>
        <v>1053.6285169294219</v>
      </c>
      <c r="D228" s="222">
        <f ca="1"/>
        <v>4.4155677910132449E-3</v>
      </c>
      <c r="E228" s="222" t="str">
        <f ca="1"/>
        <v/>
      </c>
      <c r="I228" s="111">
        <f ca="1"/>
        <v>43754</v>
      </c>
      <c r="J228" s="220">
        <f ca="1"/>
        <v>1094.4217369999999</v>
      </c>
      <c r="K228" s="220">
        <f ca="1"/>
        <v>1096.5682220000001</v>
      </c>
      <c r="L228" s="222" t="str">
        <f ca="1"/>
        <v/>
      </c>
      <c r="M228" s="222">
        <f ca="1"/>
        <v>-2.1464850000002117E-3</v>
      </c>
      <c r="Q228" s="111">
        <f ca="1"/>
        <v>43754</v>
      </c>
      <c r="R228" s="220">
        <f ca="1"/>
        <v>1094.4217369999999</v>
      </c>
      <c r="S228" s="220">
        <f ca="1"/>
        <v>1096.5682220000001</v>
      </c>
      <c r="T228" s="222" t="str">
        <f ca="1"/>
        <v/>
      </c>
      <c r="U228" s="222">
        <f ca="1"/>
        <v>-2.1464850000002117E-3</v>
      </c>
      <c r="Y228" s="111">
        <f ca="1"/>
        <v>44118</v>
      </c>
      <c r="Z228" s="220">
        <f ca="1"/>
        <v>1044.594505</v>
      </c>
      <c r="AA228" s="220">
        <f ca="1"/>
        <v>1067.0667989999999</v>
      </c>
      <c r="AB228" s="222" t="str">
        <f ca="1"/>
        <v/>
      </c>
      <c r="AC228" s="222">
        <f ca="1"/>
        <v>-2.247229399999992E-2</v>
      </c>
    </row>
    <row r="229" spans="1:29" x14ac:dyDescent="0.2">
      <c r="A229" s="111">
        <f ca="1"/>
        <v>45832</v>
      </c>
      <c r="B229" s="220">
        <f ca="1"/>
        <v>1062.5180532052063</v>
      </c>
      <c r="C229" s="220">
        <f ca="1"/>
        <v>1058.0786905042501</v>
      </c>
      <c r="D229" s="222">
        <f ca="1"/>
        <v>4.4393627009562805E-3</v>
      </c>
      <c r="E229" s="222" t="str">
        <f ca="1"/>
        <v/>
      </c>
      <c r="I229" s="111">
        <f ca="1"/>
        <v>43755</v>
      </c>
      <c r="J229" s="220">
        <f ca="1"/>
        <v>1093.4492250000001</v>
      </c>
      <c r="K229" s="220">
        <f ca="1"/>
        <v>1095.628911</v>
      </c>
      <c r="L229" s="222" t="str">
        <f ca="1"/>
        <v/>
      </c>
      <c r="M229" s="222">
        <f ca="1"/>
        <v>-2.1796859999999468E-3</v>
      </c>
      <c r="Q229" s="111">
        <f ca="1"/>
        <v>43755</v>
      </c>
      <c r="R229" s="220">
        <f ca="1"/>
        <v>1093.4492250000001</v>
      </c>
      <c r="S229" s="220">
        <f ca="1"/>
        <v>1095.628911</v>
      </c>
      <c r="T229" s="222" t="str">
        <f ca="1"/>
        <v/>
      </c>
      <c r="U229" s="222">
        <f ca="1"/>
        <v>-2.1796859999999468E-3</v>
      </c>
      <c r="Y229" s="111">
        <f ca="1"/>
        <v>44119</v>
      </c>
      <c r="Z229" s="220">
        <f ca="1"/>
        <v>1045.3547349999999</v>
      </c>
      <c r="AA229" s="220">
        <f ca="1"/>
        <v>1067.782498</v>
      </c>
      <c r="AB229" s="222" t="str">
        <f ca="1"/>
        <v/>
      </c>
      <c r="AC229" s="222">
        <f ca="1"/>
        <v>-2.2427763000000142E-2</v>
      </c>
    </row>
    <row r="230" spans="1:29" x14ac:dyDescent="0.2">
      <c r="A230" s="111">
        <f ca="1"/>
        <v>45833</v>
      </c>
      <c r="B230" s="220">
        <f ca="1"/>
        <v>1054.5035471068552</v>
      </c>
      <c r="C230" s="220">
        <f ca="1"/>
        <v>1049.9890784370557</v>
      </c>
      <c r="D230" s="222">
        <f ca="1"/>
        <v>4.5144686697994986E-3</v>
      </c>
      <c r="E230" s="222" t="str">
        <f ca="1"/>
        <v/>
      </c>
      <c r="I230" s="111">
        <f ca="1"/>
        <v>43756</v>
      </c>
      <c r="J230" s="220">
        <f ca="1"/>
        <v>1092.6165699999999</v>
      </c>
      <c r="K230" s="220">
        <f ca="1"/>
        <v>1095.2613249999999</v>
      </c>
      <c r="L230" s="222" t="str">
        <f ca="1"/>
        <v/>
      </c>
      <c r="M230" s="222">
        <f ca="1"/>
        <v>-2.644755000000032E-3</v>
      </c>
      <c r="Q230" s="111">
        <f ca="1"/>
        <v>43756</v>
      </c>
      <c r="R230" s="220">
        <f ca="1"/>
        <v>1092.6165699999999</v>
      </c>
      <c r="S230" s="220">
        <f ca="1"/>
        <v>1095.2613249999999</v>
      </c>
      <c r="T230" s="222" t="str">
        <f ca="1"/>
        <v/>
      </c>
      <c r="U230" s="222">
        <f ca="1"/>
        <v>-2.644755000000032E-3</v>
      </c>
      <c r="Y230" s="111">
        <f ca="1"/>
        <v>44120</v>
      </c>
      <c r="Z230" s="220">
        <f ca="1"/>
        <v>1045.0050550000001</v>
      </c>
      <c r="AA230" s="220">
        <f ca="1"/>
        <v>1067.5608560000001</v>
      </c>
      <c r="AB230" s="222" t="str">
        <f ca="1"/>
        <v/>
      </c>
      <c r="AC230" s="222">
        <f ca="1"/>
        <v>-2.2555800999999973E-2</v>
      </c>
    </row>
    <row r="231" spans="1:29" x14ac:dyDescent="0.2">
      <c r="A231" s="111">
        <f ca="1"/>
        <v>45834</v>
      </c>
      <c r="B231" s="220">
        <f ca="1"/>
        <v>1056.584145577571</v>
      </c>
      <c r="C231" s="220">
        <f ca="1"/>
        <v>1052.0827562977111</v>
      </c>
      <c r="D231" s="222">
        <f ca="1"/>
        <v>4.5013892798599501E-3</v>
      </c>
      <c r="E231" s="222" t="str">
        <f ca="1"/>
        <v/>
      </c>
      <c r="I231" s="111">
        <f ca="1"/>
        <v>43759</v>
      </c>
      <c r="J231" s="220">
        <f ca="1"/>
        <v>1093.5006719999999</v>
      </c>
      <c r="K231" s="220">
        <f ca="1"/>
        <v>1095.8622230000001</v>
      </c>
      <c r="L231" s="222" t="str">
        <f ca="1"/>
        <v/>
      </c>
      <c r="M231" s="222">
        <f ca="1"/>
        <v>-2.3615510000001903E-3</v>
      </c>
      <c r="Q231" s="111">
        <f ca="1"/>
        <v>43759</v>
      </c>
      <c r="R231" s="220">
        <f ca="1"/>
        <v>1093.5006719999999</v>
      </c>
      <c r="S231" s="220">
        <f ca="1"/>
        <v>1095.8622230000001</v>
      </c>
      <c r="T231" s="222" t="str">
        <f ca="1"/>
        <v/>
      </c>
      <c r="U231" s="222">
        <f ca="1"/>
        <v>-2.3615510000001903E-3</v>
      </c>
      <c r="Y231" s="111">
        <f ca="1"/>
        <v>44123</v>
      </c>
      <c r="Z231" s="220">
        <f ca="1"/>
        <v>1038.723035</v>
      </c>
      <c r="AA231" s="220">
        <f ca="1"/>
        <v>1061.9217000000001</v>
      </c>
      <c r="AB231" s="222" t="str">
        <f ca="1"/>
        <v/>
      </c>
      <c r="AC231" s="222">
        <f ca="1"/>
        <v>-2.3198665000000118E-2</v>
      </c>
    </row>
    <row r="232" spans="1:29" x14ac:dyDescent="0.2">
      <c r="A232" s="111">
        <f ca="1"/>
        <v>45835</v>
      </c>
      <c r="B232" s="220">
        <f ca="1"/>
        <v>1060.6733207508223</v>
      </c>
      <c r="C232" s="220">
        <f ca="1"/>
        <v>1056.2058331848568</v>
      </c>
      <c r="D232" s="222">
        <f ca="1"/>
        <v>4.4674875659654846E-3</v>
      </c>
      <c r="E232" s="222" t="str">
        <f ca="1"/>
        <v/>
      </c>
      <c r="I232" s="111">
        <f ca="1"/>
        <v>43760</v>
      </c>
      <c r="J232" s="220">
        <f ca="1"/>
        <v>1094.934217</v>
      </c>
      <c r="K232" s="220">
        <f ca="1"/>
        <v>1097.3883040000001</v>
      </c>
      <c r="L232" s="222" t="str">
        <f ca="1"/>
        <v/>
      </c>
      <c r="M232" s="222">
        <f ca="1"/>
        <v>-2.4540870000000722E-3</v>
      </c>
      <c r="Q232" s="111">
        <f ca="1"/>
        <v>43760</v>
      </c>
      <c r="R232" s="220">
        <f ca="1"/>
        <v>1094.934217</v>
      </c>
      <c r="S232" s="220">
        <f ca="1"/>
        <v>1097.3883040000001</v>
      </c>
      <c r="T232" s="222" t="str">
        <f ca="1"/>
        <v/>
      </c>
      <c r="U232" s="222">
        <f ca="1"/>
        <v>-2.4540870000000722E-3</v>
      </c>
      <c r="Y232" s="111">
        <f ca="1"/>
        <v>44124</v>
      </c>
      <c r="Z232" s="220">
        <f ca="1"/>
        <v>1037.707815</v>
      </c>
      <c r="AA232" s="220">
        <f ca="1"/>
        <v>1060.758135</v>
      </c>
      <c r="AB232" s="222" t="str">
        <f ca="1"/>
        <v/>
      </c>
      <c r="AC232" s="222">
        <f ca="1"/>
        <v>-2.3050320000000055E-2</v>
      </c>
    </row>
    <row r="233" spans="1:29" x14ac:dyDescent="0.2">
      <c r="A233" s="111">
        <f ca="1"/>
        <v>45838</v>
      </c>
      <c r="B233" s="220">
        <f ca="1"/>
        <v>1062.8930008589302</v>
      </c>
      <c r="C233" s="220">
        <f ca="1"/>
        <v>1058.477576345063</v>
      </c>
      <c r="D233" s="222">
        <f ca="1"/>
        <v>4.415424513867265E-3</v>
      </c>
      <c r="E233" s="222" t="str">
        <f ca="1"/>
        <v/>
      </c>
      <c r="I233" s="111">
        <f ca="1"/>
        <v>43761</v>
      </c>
      <c r="J233" s="220">
        <f ca="1"/>
        <v>1094.7638899999999</v>
      </c>
      <c r="K233" s="220">
        <f ca="1"/>
        <v>1097.2820750000001</v>
      </c>
      <c r="L233" s="222" t="str">
        <f ca="1"/>
        <v/>
      </c>
      <c r="M233" s="222">
        <f ca="1"/>
        <v>-2.5181850000001306E-3</v>
      </c>
      <c r="Q233" s="111">
        <f ca="1"/>
        <v>43761</v>
      </c>
      <c r="R233" s="220">
        <f ca="1"/>
        <v>1094.7638899999999</v>
      </c>
      <c r="S233" s="220">
        <f ca="1"/>
        <v>1097.2820750000001</v>
      </c>
      <c r="T233" s="222" t="str">
        <f ca="1"/>
        <v/>
      </c>
      <c r="U233" s="222">
        <f ca="1"/>
        <v>-2.5181850000001306E-3</v>
      </c>
      <c r="Y233" s="111">
        <f ca="1"/>
        <v>44125</v>
      </c>
      <c r="Z233" s="220">
        <f ca="1"/>
        <v>1036.4708900000001</v>
      </c>
      <c r="AA233" s="220">
        <f ca="1"/>
        <v>1059.672051</v>
      </c>
      <c r="AB233" s="222" t="str">
        <f ca="1"/>
        <v/>
      </c>
      <c r="AC233" s="222">
        <f ca="1"/>
        <v>-2.3201160999999956E-2</v>
      </c>
    </row>
    <row r="234" spans="1:29" x14ac:dyDescent="0.2">
      <c r="A234" s="111">
        <f ca="1"/>
        <v>45840</v>
      </c>
      <c r="B234" s="220">
        <f ca="1"/>
        <v>1059.7088213594739</v>
      </c>
      <c r="C234" s="220">
        <f ca="1"/>
        <v>1055.2004177059109</v>
      </c>
      <c r="D234" s="222">
        <f ca="1"/>
        <v>4.5084036535629366E-3</v>
      </c>
      <c r="E234" s="222" t="str">
        <f ca="1"/>
        <v/>
      </c>
      <c r="I234" s="111">
        <f ca="1"/>
        <v>43762</v>
      </c>
      <c r="J234" s="220">
        <f ca="1"/>
        <v>1094.9831670000001</v>
      </c>
      <c r="K234" s="220">
        <f ca="1"/>
        <v>1097.414565</v>
      </c>
      <c r="L234" s="222" t="str">
        <f ca="1"/>
        <v/>
      </c>
      <c r="M234" s="222">
        <f ca="1"/>
        <v>-2.4313979999999445E-3</v>
      </c>
      <c r="Q234" s="111">
        <f ca="1"/>
        <v>43762</v>
      </c>
      <c r="R234" s="220">
        <f ca="1"/>
        <v>1094.9831670000001</v>
      </c>
      <c r="S234" s="220">
        <f ca="1"/>
        <v>1097.414565</v>
      </c>
      <c r="T234" s="222" t="str">
        <f ca="1"/>
        <v/>
      </c>
      <c r="U234" s="222">
        <f ca="1"/>
        <v>-2.4313979999999445E-3</v>
      </c>
      <c r="Y234" s="111">
        <f ca="1"/>
        <v>44126</v>
      </c>
      <c r="Z234" s="220">
        <f ca="1"/>
        <v>1036.478625</v>
      </c>
      <c r="AA234" s="220">
        <f ca="1"/>
        <v>1059.371727</v>
      </c>
      <c r="AB234" s="222" t="str">
        <f ca="1"/>
        <v/>
      </c>
      <c r="AC234" s="222">
        <f ca="1"/>
        <v>-2.2893101999999999E-2</v>
      </c>
    </row>
    <row r="235" spans="1:29" x14ac:dyDescent="0.2">
      <c r="A235" s="111">
        <f ca="1"/>
        <v>45841</v>
      </c>
      <c r="B235" s="220">
        <f ca="1"/>
        <v>1061.223739905714</v>
      </c>
      <c r="C235" s="220">
        <f ca="1"/>
        <v>1056.6588921337607</v>
      </c>
      <c r="D235" s="222">
        <f ca="1"/>
        <v>4.564847771953282E-3</v>
      </c>
      <c r="E235" s="222" t="str">
        <f ca="1"/>
        <v/>
      </c>
      <c r="I235" s="111">
        <f ca="1"/>
        <v>43763</v>
      </c>
      <c r="J235" s="220">
        <f ca="1"/>
        <v>1093.4032709999999</v>
      </c>
      <c r="K235" s="220">
        <f ca="1"/>
        <v>1095.328755</v>
      </c>
      <c r="L235" s="222" t="str">
        <f ca="1"/>
        <v/>
      </c>
      <c r="M235" s="222">
        <f ca="1"/>
        <v>-1.9254840000000968E-3</v>
      </c>
      <c r="Q235" s="111">
        <f ca="1"/>
        <v>43763</v>
      </c>
      <c r="R235" s="220">
        <f ca="1"/>
        <v>1093.4032709999999</v>
      </c>
      <c r="S235" s="220">
        <f ca="1"/>
        <v>1095.328755</v>
      </c>
      <c r="T235" s="222" t="str">
        <f ca="1"/>
        <v/>
      </c>
      <c r="U235" s="222">
        <f ca="1"/>
        <v>-1.9254840000000968E-3</v>
      </c>
      <c r="Y235" s="111">
        <f ca="1"/>
        <v>44127</v>
      </c>
      <c r="Z235" s="220">
        <f ca="1"/>
        <v>1038.945015</v>
      </c>
      <c r="AA235" s="220">
        <f ca="1"/>
        <v>1061.6550070000001</v>
      </c>
      <c r="AB235" s="222" t="str">
        <f ca="1"/>
        <v/>
      </c>
      <c r="AC235" s="222">
        <f ca="1"/>
        <v>-2.2709992000000057E-2</v>
      </c>
    </row>
    <row r="236" spans="1:29" x14ac:dyDescent="0.2">
      <c r="A236" s="111">
        <f ca="1"/>
        <v>45842</v>
      </c>
      <c r="B236" s="220">
        <f ca="1"/>
        <v>1062.2324978730603</v>
      </c>
      <c r="C236" s="220">
        <f ca="1"/>
        <v>1057.7349755114676</v>
      </c>
      <c r="D236" s="222">
        <f ca="1"/>
        <v>4.4975223615927006E-3</v>
      </c>
      <c r="E236" s="222" t="str">
        <f ca="1"/>
        <v/>
      </c>
      <c r="I236" s="111">
        <f ca="1"/>
        <v>43766</v>
      </c>
      <c r="J236" s="220">
        <f ca="1"/>
        <v>1091.6229989999999</v>
      </c>
      <c r="K236" s="220">
        <f ca="1"/>
        <v>1092.9342349999999</v>
      </c>
      <c r="L236" s="222" t="str">
        <f ca="1"/>
        <v/>
      </c>
      <c r="M236" s="222">
        <f ca="1"/>
        <v>-1.3112360000000082E-3</v>
      </c>
      <c r="Q236" s="111">
        <f ca="1"/>
        <v>43766</v>
      </c>
      <c r="R236" s="220">
        <f ca="1"/>
        <v>1091.6229989999999</v>
      </c>
      <c r="S236" s="220">
        <f ca="1"/>
        <v>1092.9342349999999</v>
      </c>
      <c r="T236" s="222" t="str">
        <f ca="1"/>
        <v/>
      </c>
      <c r="U236" s="222">
        <f ca="1"/>
        <v>-1.3112360000000082E-3</v>
      </c>
      <c r="Y236" s="111">
        <f ca="1"/>
        <v>44130</v>
      </c>
      <c r="Z236" s="220">
        <f ca="1"/>
        <v>1031.1507349999999</v>
      </c>
      <c r="AA236" s="220">
        <f ca="1"/>
        <v>1054.6114809999999</v>
      </c>
      <c r="AB236" s="222" t="str">
        <f ca="1"/>
        <v/>
      </c>
      <c r="AC236" s="222">
        <f ca="1"/>
        <v>-2.3460745999999973E-2</v>
      </c>
    </row>
    <row r="237" spans="1:29" x14ac:dyDescent="0.2">
      <c r="A237" s="111">
        <f ca="1"/>
        <v>45845</v>
      </c>
      <c r="B237" s="220">
        <f ca="1"/>
        <v>1059.7470318885401</v>
      </c>
      <c r="C237" s="220">
        <f ca="1"/>
        <v>1055.1983572606503</v>
      </c>
      <c r="D237" s="222">
        <f ca="1"/>
        <v>4.5486746278897957E-3</v>
      </c>
      <c r="E237" s="222" t="str">
        <f ca="1"/>
        <v/>
      </c>
      <c r="I237" s="111">
        <f ca="1"/>
        <v>43767</v>
      </c>
      <c r="J237" s="220">
        <f ca="1"/>
        <v>1093.6700599999999</v>
      </c>
      <c r="K237" s="220">
        <f ca="1"/>
        <v>1095.106761</v>
      </c>
      <c r="L237" s="222" t="str">
        <f ca="1"/>
        <v/>
      </c>
      <c r="M237" s="222">
        <f ca="1"/>
        <v>-1.4367010000000846E-3</v>
      </c>
      <c r="Q237" s="111">
        <f ca="1"/>
        <v>43767</v>
      </c>
      <c r="R237" s="220">
        <f ca="1"/>
        <v>1093.6700599999999</v>
      </c>
      <c r="S237" s="220">
        <f ca="1"/>
        <v>1095.106761</v>
      </c>
      <c r="T237" s="222" t="str">
        <f ca="1"/>
        <v/>
      </c>
      <c r="U237" s="222">
        <f ca="1"/>
        <v>-1.4367010000000846E-3</v>
      </c>
      <c r="Y237" s="111">
        <f ca="1"/>
        <v>44131</v>
      </c>
      <c r="Z237" s="220">
        <f ca="1"/>
        <v>1029.6959449999999</v>
      </c>
      <c r="AA237" s="220">
        <f ca="1"/>
        <v>1053.5249739999999</v>
      </c>
      <c r="AB237" s="222" t="str">
        <f ca="1"/>
        <v/>
      </c>
      <c r="AC237" s="222">
        <f ca="1"/>
        <v>-2.3829028999999991E-2</v>
      </c>
    </row>
    <row r="238" spans="1:29" x14ac:dyDescent="0.2">
      <c r="A238" s="111">
        <f ca="1"/>
        <v>45846</v>
      </c>
      <c r="B238" s="220">
        <f ca="1"/>
        <v>1059.8785339322321</v>
      </c>
      <c r="C238" s="220">
        <f ca="1"/>
        <v>1055.316875772372</v>
      </c>
      <c r="D238" s="222">
        <f ca="1"/>
        <v>4.5616581598601439E-3</v>
      </c>
      <c r="E238" s="222" t="str">
        <f ca="1"/>
        <v/>
      </c>
      <c r="I238" s="111">
        <f ca="1"/>
        <v>43768</v>
      </c>
      <c r="J238" s="220">
        <f ca="1"/>
        <v>1103.0589660000001</v>
      </c>
      <c r="K238" s="220">
        <f ca="1"/>
        <v>1104.53476</v>
      </c>
      <c r="L238" s="222" t="str">
        <f ca="1"/>
        <v/>
      </c>
      <c r="M238" s="222">
        <f ca="1"/>
        <v>-1.4757939999999507E-3</v>
      </c>
      <c r="Q238" s="111">
        <f ca="1"/>
        <v>43768</v>
      </c>
      <c r="R238" s="220">
        <f ca="1"/>
        <v>1103.0589660000001</v>
      </c>
      <c r="S238" s="220">
        <f ca="1"/>
        <v>1104.53476</v>
      </c>
      <c r="T238" s="222" t="str">
        <f ca="1"/>
        <v/>
      </c>
      <c r="U238" s="222">
        <f ca="1"/>
        <v>-1.4757939999999507E-3</v>
      </c>
      <c r="Y238" s="111">
        <f ca="1"/>
        <v>44132</v>
      </c>
      <c r="Z238" s="220">
        <f ca="1"/>
        <v>1018.573035</v>
      </c>
      <c r="AA238" s="220">
        <f ca="1"/>
        <v>1043.7444210000001</v>
      </c>
      <c r="AB238" s="222" t="str">
        <f ca="1"/>
        <v/>
      </c>
      <c r="AC238" s="222">
        <f ca="1"/>
        <v>-2.5171386000000098E-2</v>
      </c>
    </row>
    <row r="239" spans="1:29" x14ac:dyDescent="0.2">
      <c r="A239" s="111">
        <f ca="1"/>
        <v>45847</v>
      </c>
      <c r="B239" s="220">
        <f ca="1"/>
        <v>1063.344502409027</v>
      </c>
      <c r="C239" s="220">
        <f ca="1"/>
        <v>1058.8146375994716</v>
      </c>
      <c r="D239" s="222">
        <f ca="1"/>
        <v>4.5298648095554199E-3</v>
      </c>
      <c r="E239" s="222" t="str">
        <f ca="1"/>
        <v/>
      </c>
      <c r="I239" s="111">
        <f ca="1"/>
        <v>43769</v>
      </c>
      <c r="J239" s="220">
        <f ca="1"/>
        <v>1105.079614</v>
      </c>
      <c r="K239" s="220">
        <f ca="1"/>
        <v>1107.145579</v>
      </c>
      <c r="L239" s="222" t="str">
        <f ca="1"/>
        <v/>
      </c>
      <c r="M239" s="222">
        <f ca="1"/>
        <v>-2.0659650000000055E-3</v>
      </c>
      <c r="Q239" s="111">
        <f ca="1"/>
        <v>43769</v>
      </c>
      <c r="R239" s="220">
        <f ca="1"/>
        <v>1105.079614</v>
      </c>
      <c r="S239" s="220">
        <f ca="1"/>
        <v>1107.145579</v>
      </c>
      <c r="T239" s="222" t="str">
        <f ca="1"/>
        <v/>
      </c>
      <c r="U239" s="222">
        <f ca="1"/>
        <v>-2.0659650000000055E-3</v>
      </c>
      <c r="Y239" s="111">
        <f ca="1"/>
        <v>44133</v>
      </c>
      <c r="Z239" s="220">
        <f ca="1"/>
        <v>1020.693935</v>
      </c>
      <c r="AA239" s="220">
        <f ca="1"/>
        <v>1045.3253340000001</v>
      </c>
      <c r="AB239" s="222" t="str">
        <f ca="1"/>
        <v/>
      </c>
      <c r="AC239" s="222">
        <f ca="1"/>
        <v>-2.4631399000000102E-2</v>
      </c>
    </row>
    <row r="240" spans="1:29" x14ac:dyDescent="0.2">
      <c r="A240" s="111">
        <f ca="1"/>
        <v>45848</v>
      </c>
      <c r="B240" s="220">
        <f ca="1"/>
        <v>1063.0506720359235</v>
      </c>
      <c r="C240" s="220">
        <f ca="1"/>
        <v>1058.4762008434584</v>
      </c>
      <c r="D240" s="222">
        <f ca="1"/>
        <v>4.5744711924651255E-3</v>
      </c>
      <c r="E240" s="222" t="str">
        <f ca="1"/>
        <v/>
      </c>
      <c r="I240" s="111">
        <f ca="1"/>
        <v>43770</v>
      </c>
      <c r="J240" s="220">
        <f ca="1"/>
        <v>1107.504312</v>
      </c>
      <c r="K240" s="220">
        <f ca="1"/>
        <v>1108.8558</v>
      </c>
      <c r="L240" s="222" t="str">
        <f ca="1"/>
        <v/>
      </c>
      <c r="M240" s="222">
        <f ca="1"/>
        <v>-1.3514880000000176E-3</v>
      </c>
      <c r="Q240" s="111">
        <f ca="1"/>
        <v>43770</v>
      </c>
      <c r="R240" s="220">
        <f ca="1"/>
        <v>1107.504312</v>
      </c>
      <c r="S240" s="220">
        <f ca="1"/>
        <v>1108.8558</v>
      </c>
      <c r="T240" s="222" t="str">
        <f ca="1"/>
        <v/>
      </c>
      <c r="U240" s="222">
        <f ca="1"/>
        <v>-1.3514880000000176E-3</v>
      </c>
      <c r="Y240" s="111">
        <f ca="1"/>
        <v>44134</v>
      </c>
      <c r="Z240" s="220">
        <f ca="1"/>
        <v>1016.51142</v>
      </c>
      <c r="AA240" s="220">
        <f ca="1"/>
        <v>1041.5981770000001</v>
      </c>
      <c r="AB240" s="222" t="str">
        <f ca="1"/>
        <v/>
      </c>
      <c r="AC240" s="222">
        <f ca="1"/>
        <v>-2.5086757000000036E-2</v>
      </c>
    </row>
    <row r="241" spans="1:29" x14ac:dyDescent="0.2">
      <c r="A241" s="111">
        <f ca="1"/>
        <v>45849</v>
      </c>
      <c r="B241" s="220">
        <f ca="1"/>
        <v>1057.1845087851375</v>
      </c>
      <c r="C241" s="220">
        <f ca="1"/>
        <v>1052.4956706508069</v>
      </c>
      <c r="D241" s="222">
        <f ca="1"/>
        <v>4.6888381343305812E-3</v>
      </c>
      <c r="E241" s="222" t="str">
        <f ca="1"/>
        <v/>
      </c>
      <c r="I241" s="111">
        <f ca="1"/>
        <v>43773</v>
      </c>
      <c r="J241" s="220">
        <f ca="1"/>
        <v>1107.0141490000001</v>
      </c>
      <c r="K241" s="220">
        <f ca="1"/>
        <v>1107.6409169999999</v>
      </c>
      <c r="L241" s="222" t="str">
        <f ca="1"/>
        <v/>
      </c>
      <c r="M241" s="222">
        <f ca="1"/>
        <v>-6.2676799999985633E-4</v>
      </c>
      <c r="Q241" s="111">
        <f ca="1"/>
        <v>43773</v>
      </c>
      <c r="R241" s="220">
        <f ca="1"/>
        <v>1107.0141490000001</v>
      </c>
      <c r="S241" s="220">
        <f ca="1"/>
        <v>1107.6409169999999</v>
      </c>
      <c r="T241" s="222" t="str">
        <f ca="1"/>
        <v/>
      </c>
      <c r="U241" s="222">
        <f ca="1"/>
        <v>-6.2676799999985633E-4</v>
      </c>
      <c r="Y241" s="111">
        <f ca="1"/>
        <v>44137</v>
      </c>
      <c r="Z241" s="220">
        <f ca="1"/>
        <v>1019.7766350000001</v>
      </c>
      <c r="AA241" s="220">
        <f ca="1"/>
        <v>1044.733784</v>
      </c>
      <c r="AB241" s="222" t="str">
        <f ca="1"/>
        <v/>
      </c>
      <c r="AC241" s="222">
        <f ca="1"/>
        <v>-2.495714899999996E-2</v>
      </c>
    </row>
    <row r="242" spans="1:29" x14ac:dyDescent="0.2">
      <c r="A242" s="111">
        <f ca="1"/>
        <v>45852</v>
      </c>
      <c r="B242" s="220">
        <f ca="1"/>
        <v>1059.0137179190629</v>
      </c>
      <c r="C242" s="220">
        <f ca="1"/>
        <v>1054.298608376394</v>
      </c>
      <c r="D242" s="222">
        <f ca="1"/>
        <v>4.7151095426688702E-3</v>
      </c>
      <c r="E242" s="222" t="str">
        <f ca="1"/>
        <v/>
      </c>
      <c r="I242" s="111">
        <f ca="1"/>
        <v>43774</v>
      </c>
      <c r="J242" s="220">
        <f ca="1"/>
        <v>1105.6368480000001</v>
      </c>
      <c r="K242" s="220">
        <f ca="1"/>
        <v>1105.826086</v>
      </c>
      <c r="L242" s="222" t="str">
        <f ca="1"/>
        <v/>
      </c>
      <c r="M242" s="222">
        <f ca="1"/>
        <v>-1.8923799999993207E-4</v>
      </c>
      <c r="Q242" s="111">
        <f ca="1"/>
        <v>43774</v>
      </c>
      <c r="R242" s="220">
        <f ca="1"/>
        <v>1105.6368480000001</v>
      </c>
      <c r="S242" s="220">
        <f ca="1"/>
        <v>1105.826086</v>
      </c>
      <c r="T242" s="222" t="str">
        <f ca="1"/>
        <v/>
      </c>
      <c r="U242" s="222">
        <f ca="1"/>
        <v>-1.8923799999993207E-4</v>
      </c>
      <c r="Y242" s="111">
        <f ca="1"/>
        <v>44138</v>
      </c>
      <c r="Z242" s="220">
        <f ca="1"/>
        <v>1024.429615</v>
      </c>
      <c r="AA242" s="220">
        <f ca="1"/>
        <v>1048.598473</v>
      </c>
      <c r="AB242" s="222" t="str">
        <f ca="1"/>
        <v/>
      </c>
      <c r="AC242" s="222">
        <f ca="1"/>
        <v>-2.4168858000000001E-2</v>
      </c>
    </row>
    <row r="243" spans="1:29" x14ac:dyDescent="0.2">
      <c r="A243" s="111">
        <f ca="1"/>
        <v>45853</v>
      </c>
      <c r="B243" s="220">
        <f ca="1"/>
        <v>1053.9726551732592</v>
      </c>
      <c r="C243" s="220">
        <f ca="1"/>
        <v>1049.1590045238718</v>
      </c>
      <c r="D243" s="222">
        <f ca="1"/>
        <v>4.8136506493874553E-3</v>
      </c>
      <c r="E243" s="222" t="str">
        <f ca="1"/>
        <v/>
      </c>
      <c r="I243" s="111">
        <f ca="1"/>
        <v>43775</v>
      </c>
      <c r="J243" s="220">
        <f ca="1"/>
        <v>1108.93433</v>
      </c>
      <c r="K243" s="220">
        <f ca="1"/>
        <v>1109.3732680000001</v>
      </c>
      <c r="L243" s="222" t="str">
        <f ca="1"/>
        <v/>
      </c>
      <c r="M243" s="222">
        <f ca="1"/>
        <v>-4.3893800000000736E-4</v>
      </c>
      <c r="Q243" s="111">
        <f ca="1"/>
        <v>43775</v>
      </c>
      <c r="R243" s="220">
        <f ca="1"/>
        <v>1108.93433</v>
      </c>
      <c r="S243" s="220">
        <f ca="1"/>
        <v>1109.3732680000001</v>
      </c>
      <c r="T243" s="222" t="str">
        <f ca="1"/>
        <v/>
      </c>
      <c r="U243" s="222">
        <f ca="1"/>
        <v>-4.3893800000000736E-4</v>
      </c>
      <c r="Y243" s="111">
        <f ca="1"/>
        <v>44139</v>
      </c>
      <c r="Z243" s="220">
        <f ca="1"/>
        <v>1034.933035</v>
      </c>
      <c r="AA243" s="220">
        <f ca="1"/>
        <v>1058.4058849999999</v>
      </c>
      <c r="AB243" s="222" t="str">
        <f ca="1"/>
        <v/>
      </c>
      <c r="AC243" s="222">
        <f ca="1"/>
        <v>-2.3472849999999882E-2</v>
      </c>
    </row>
    <row r="244" spans="1:29" x14ac:dyDescent="0.2">
      <c r="A244" s="111">
        <f ca="1"/>
        <v>45854</v>
      </c>
      <c r="B244" s="220">
        <f ca="1"/>
        <v>1055.841556373329</v>
      </c>
      <c r="C244" s="220">
        <f ca="1"/>
        <v>1051.0270744560478</v>
      </c>
      <c r="D244" s="222">
        <f ca="1"/>
        <v>4.8144819172812273E-3</v>
      </c>
      <c r="E244" s="222" t="str">
        <f ca="1"/>
        <v/>
      </c>
      <c r="I244" s="111">
        <f ca="1"/>
        <v>43776</v>
      </c>
      <c r="J244" s="220">
        <f ca="1"/>
        <v>1108.660478</v>
      </c>
      <c r="K244" s="220">
        <f ca="1"/>
        <v>1108.5665039999999</v>
      </c>
      <c r="L244" s="222">
        <f ca="1"/>
        <v>9.3974000000116571E-5</v>
      </c>
      <c r="M244" s="222" t="str">
        <f ca="1"/>
        <v/>
      </c>
      <c r="Q244" s="111">
        <f ca="1"/>
        <v>43776</v>
      </c>
      <c r="R244" s="220">
        <f ca="1"/>
        <v>1108.660478</v>
      </c>
      <c r="S244" s="220">
        <f ca="1"/>
        <v>1108.5665039999999</v>
      </c>
      <c r="T244" s="222">
        <f ca="1"/>
        <v>9.3974000000116571E-5</v>
      </c>
      <c r="U244" s="222" t="str">
        <f ca="1"/>
        <v/>
      </c>
      <c r="Y244" s="111">
        <f ca="1"/>
        <v>44140</v>
      </c>
      <c r="Z244" s="220">
        <f ca="1"/>
        <v>1042.7393</v>
      </c>
      <c r="AA244" s="220">
        <f ca="1"/>
        <v>1065.348168</v>
      </c>
      <c r="AB244" s="222" t="str">
        <f ca="1"/>
        <v/>
      </c>
      <c r="AC244" s="222">
        <f ca="1"/>
        <v>-2.2608868000000028E-2</v>
      </c>
    </row>
    <row r="245" spans="1:29" x14ac:dyDescent="0.2">
      <c r="A245" s="111">
        <f ca="1"/>
        <v>45855</v>
      </c>
      <c r="B245" s="220">
        <f ca="1"/>
        <v>1060.2229366047454</v>
      </c>
      <c r="C245" s="220">
        <f ca="1"/>
        <v>1055.3001684406381</v>
      </c>
      <c r="D245" s="222">
        <f ca="1"/>
        <v>4.9227681641073103E-3</v>
      </c>
      <c r="E245" s="222" t="str">
        <f ca="1"/>
        <v/>
      </c>
      <c r="I245" s="111">
        <f ca="1"/>
        <v>43777</v>
      </c>
      <c r="J245" s="220">
        <f ca="1"/>
        <v>1112.151932</v>
      </c>
      <c r="K245" s="220">
        <f ca="1"/>
        <v>1112.1992279999999</v>
      </c>
      <c r="L245" s="222" t="str">
        <f ca="1"/>
        <v/>
      </c>
      <c r="M245" s="222">
        <f ca="1"/>
        <v>-4.729599999996026E-5</v>
      </c>
      <c r="Q245" s="111">
        <f ca="1"/>
        <v>43777</v>
      </c>
      <c r="R245" s="220">
        <f ca="1"/>
        <v>1112.151932</v>
      </c>
      <c r="S245" s="220">
        <f ca="1"/>
        <v>1112.1992279999999</v>
      </c>
      <c r="T245" s="222" t="str">
        <f ca="1"/>
        <v/>
      </c>
      <c r="U245" s="222">
        <f ca="1"/>
        <v>-4.729599999996026E-5</v>
      </c>
      <c r="Y245" s="111">
        <f ca="1"/>
        <v>44141</v>
      </c>
      <c r="Z245" s="220">
        <f ca="1"/>
        <v>1041.9607450000001</v>
      </c>
      <c r="AA245" s="220">
        <f ca="1"/>
        <v>1064.506615</v>
      </c>
      <c r="AB245" s="222" t="str">
        <f ca="1"/>
        <v/>
      </c>
      <c r="AC245" s="222">
        <f ca="1"/>
        <v>-2.2545869999999923E-2</v>
      </c>
    </row>
    <row r="246" spans="1:29" x14ac:dyDescent="0.2">
      <c r="A246" s="111">
        <f ca="1"/>
        <v>45856</v>
      </c>
      <c r="B246" s="220">
        <f ca="1"/>
        <v>1058.8604304039932</v>
      </c>
      <c r="C246" s="220">
        <f ca="1"/>
        <v>1053.9757889773739</v>
      </c>
      <c r="D246" s="222">
        <f ca="1"/>
        <v>4.8846414266192828E-3</v>
      </c>
      <c r="E246" s="222" t="str">
        <f ca="1"/>
        <v/>
      </c>
      <c r="I246" s="111">
        <f ca="1"/>
        <v>43780</v>
      </c>
      <c r="J246" s="220">
        <f ca="1"/>
        <v>1110.5620469999999</v>
      </c>
      <c r="K246" s="220">
        <f ca="1"/>
        <v>1110.92732</v>
      </c>
      <c r="L246" s="222" t="str">
        <f ca="1"/>
        <v/>
      </c>
      <c r="M246" s="222">
        <f ca="1"/>
        <v>-3.6527300000011563E-4</v>
      </c>
      <c r="Q246" s="111">
        <f ca="1"/>
        <v>43780</v>
      </c>
      <c r="R246" s="220">
        <f ca="1"/>
        <v>1110.5620469999999</v>
      </c>
      <c r="S246" s="220">
        <f ca="1"/>
        <v>1110.92732</v>
      </c>
      <c r="T246" s="222" t="str">
        <f ca="1"/>
        <v/>
      </c>
      <c r="U246" s="222">
        <f ca="1"/>
        <v>-3.6527300000011563E-4</v>
      </c>
      <c r="Y246" s="111">
        <f ca="1"/>
        <v>44144</v>
      </c>
      <c r="Z246" s="220">
        <f ca="1"/>
        <v>1045.8786749999999</v>
      </c>
      <c r="AA246" s="220">
        <f ca="1"/>
        <v>1067.3475759999999</v>
      </c>
      <c r="AB246" s="222" t="str">
        <f ca="1"/>
        <v/>
      </c>
      <c r="AC246" s="222">
        <f ca="1"/>
        <v>-2.146890099999996E-2</v>
      </c>
    </row>
    <row r="247" spans="1:29" x14ac:dyDescent="0.2">
      <c r="A247" s="111">
        <f ca="1"/>
        <v>45859</v>
      </c>
      <c r="B247" s="220">
        <f ca="1"/>
        <v>1060.9514996536352</v>
      </c>
      <c r="C247" s="220">
        <f ca="1"/>
        <v>1056.1400473142394</v>
      </c>
      <c r="D247" s="222">
        <f ca="1"/>
        <v>4.8114523393958282E-3</v>
      </c>
      <c r="E247" s="222" t="str">
        <f ca="1"/>
        <v/>
      </c>
      <c r="I247" s="111">
        <f ca="1"/>
        <v>43781</v>
      </c>
      <c r="J247" s="220">
        <f ca="1"/>
        <v>1110.5220870000001</v>
      </c>
      <c r="K247" s="220">
        <f ca="1"/>
        <v>1110.904397</v>
      </c>
      <c r="L247" s="222" t="str">
        <f ca="1"/>
        <v/>
      </c>
      <c r="M247" s="222">
        <f ca="1"/>
        <v>-3.8230999999996131E-4</v>
      </c>
      <c r="Q247" s="111">
        <f ca="1"/>
        <v>43781</v>
      </c>
      <c r="R247" s="220">
        <f ca="1"/>
        <v>1110.5220870000001</v>
      </c>
      <c r="S247" s="220">
        <f ca="1"/>
        <v>1110.904397</v>
      </c>
      <c r="T247" s="222" t="str">
        <f ca="1"/>
        <v/>
      </c>
      <c r="U247" s="222">
        <f ca="1"/>
        <v>-3.8230999999996131E-4</v>
      </c>
      <c r="Y247" s="111">
        <f ca="1"/>
        <v>44145</v>
      </c>
      <c r="Z247" s="220">
        <f ca="1"/>
        <v>1046.810995</v>
      </c>
      <c r="AA247" s="220">
        <f ca="1"/>
        <v>1067.8382819999999</v>
      </c>
      <c r="AB247" s="222" t="str">
        <f ca="1"/>
        <v/>
      </c>
      <c r="AC247" s="222">
        <f ca="1"/>
        <v>-2.1027286999999888E-2</v>
      </c>
    </row>
    <row r="248" spans="1:29" x14ac:dyDescent="0.2">
      <c r="A248" s="111">
        <f ca="1"/>
        <v>45860</v>
      </c>
      <c r="B248" s="220">
        <f ca="1"/>
        <v>1060.995539437238</v>
      </c>
      <c r="C248" s="220">
        <f ca="1"/>
        <v>1056.2563529927679</v>
      </c>
      <c r="D248" s="222">
        <f ca="1"/>
        <v>4.7391864444700791E-3</v>
      </c>
      <c r="E248" s="222" t="str">
        <f ca="1"/>
        <v/>
      </c>
      <c r="I248" s="111">
        <f ca="1"/>
        <v>43782</v>
      </c>
      <c r="J248" s="220">
        <f ca="1"/>
        <v>1112.8323009999999</v>
      </c>
      <c r="K248" s="220">
        <f ca="1"/>
        <v>1113.5306210000001</v>
      </c>
      <c r="L248" s="222" t="str">
        <f ca="1"/>
        <v/>
      </c>
      <c r="M248" s="222">
        <f ca="1"/>
        <v>-6.9832000000019439E-4</v>
      </c>
      <c r="Q248" s="111">
        <f ca="1"/>
        <v>43782</v>
      </c>
      <c r="R248" s="220">
        <f ca="1"/>
        <v>1112.8323009999999</v>
      </c>
      <c r="S248" s="220">
        <f ca="1"/>
        <v>1113.5306210000001</v>
      </c>
      <c r="T248" s="222" t="str">
        <f ca="1"/>
        <v/>
      </c>
      <c r="U248" s="222">
        <f ca="1"/>
        <v>-6.9832000000019439E-4</v>
      </c>
      <c r="Y248" s="111">
        <f ca="1"/>
        <v>44146</v>
      </c>
      <c r="Z248" s="220">
        <f ca="1"/>
        <v>1052.390615</v>
      </c>
      <c r="AA248" s="220">
        <f ca="1"/>
        <v>1072.707294</v>
      </c>
      <c r="AB248" s="222" t="str">
        <f ca="1"/>
        <v/>
      </c>
      <c r="AC248" s="222">
        <f ca="1"/>
        <v>-2.0316679000000021E-2</v>
      </c>
    </row>
    <row r="249" spans="1:29" x14ac:dyDescent="0.2">
      <c r="A249" s="111">
        <f ca="1"/>
        <v>45861</v>
      </c>
      <c r="B249" s="220">
        <f ca="1"/>
        <v>1062.3635420155251</v>
      </c>
      <c r="C249" s="220">
        <f ca="1"/>
        <v>1057.4985127499181</v>
      </c>
      <c r="D249" s="222">
        <f ca="1"/>
        <v>4.8650292656070631E-3</v>
      </c>
      <c r="E249" s="222" t="str">
        <f ca="1"/>
        <v/>
      </c>
      <c r="I249" s="111">
        <f ca="1"/>
        <v>43783</v>
      </c>
      <c r="J249" s="220">
        <f ca="1"/>
        <v>1116.3396789999999</v>
      </c>
      <c r="K249" s="220">
        <f ca="1"/>
        <v>1117.274997</v>
      </c>
      <c r="L249" s="222" t="str">
        <f ca="1"/>
        <v/>
      </c>
      <c r="M249" s="222">
        <f ca="1"/>
        <v>-9.3531800000005202E-4</v>
      </c>
      <c r="Q249" s="111">
        <f ca="1"/>
        <v>43783</v>
      </c>
      <c r="R249" s="220">
        <f ca="1"/>
        <v>1116.3396789999999</v>
      </c>
      <c r="S249" s="220">
        <f ca="1"/>
        <v>1117.274997</v>
      </c>
      <c r="T249" s="222" t="str">
        <f ca="1"/>
        <v/>
      </c>
      <c r="U249" s="222">
        <f ca="1"/>
        <v>-9.3531800000005202E-4</v>
      </c>
      <c r="Y249" s="111">
        <f ca="1"/>
        <v>44147</v>
      </c>
      <c r="Z249" s="220">
        <f ca="1"/>
        <v>1051.0804250000001</v>
      </c>
      <c r="AA249" s="220">
        <f ca="1"/>
        <v>1072.18461</v>
      </c>
      <c r="AB249" s="222" t="str">
        <f ca="1"/>
        <v/>
      </c>
      <c r="AC249" s="222">
        <f ca="1"/>
        <v>-2.1104184999999914E-2</v>
      </c>
    </row>
    <row r="250" spans="1:29" x14ac:dyDescent="0.2">
      <c r="A250" s="111">
        <f ca="1"/>
        <v>45862</v>
      </c>
      <c r="B250" s="220">
        <f ca="1"/>
        <v>1063.0796698423378</v>
      </c>
      <c r="C250" s="220">
        <f ca="1"/>
        <v>1058.2174661845002</v>
      </c>
      <c r="D250" s="222">
        <f ca="1"/>
        <v>4.862203657837654E-3</v>
      </c>
      <c r="E250" s="222" t="str">
        <f ca="1"/>
        <v/>
      </c>
      <c r="I250" s="111">
        <f ca="1"/>
        <v>43784</v>
      </c>
      <c r="J250" s="220">
        <f ca="1"/>
        <v>1118.73225</v>
      </c>
      <c r="K250" s="220">
        <f ca="1"/>
        <v>1119.3015929999999</v>
      </c>
      <c r="L250" s="222" t="str">
        <f ca="1"/>
        <v/>
      </c>
      <c r="M250" s="222">
        <f ca="1"/>
        <v>-5.6934299999988978E-4</v>
      </c>
      <c r="Q250" s="111">
        <f ca="1"/>
        <v>43784</v>
      </c>
      <c r="R250" s="220">
        <f ca="1"/>
        <v>1118.73225</v>
      </c>
      <c r="S250" s="220">
        <f ca="1"/>
        <v>1119.3015929999999</v>
      </c>
      <c r="T250" s="222" t="str">
        <f ca="1"/>
        <v/>
      </c>
      <c r="U250" s="222">
        <f ca="1"/>
        <v>-5.6934299999988978E-4</v>
      </c>
      <c r="Y250" s="111">
        <f ca="1"/>
        <v>44148</v>
      </c>
      <c r="Z250" s="220">
        <f ca="1"/>
        <v>1056.503635</v>
      </c>
      <c r="AA250" s="220">
        <f ca="1"/>
        <v>1076.7477180000001</v>
      </c>
      <c r="AB250" s="222" t="str">
        <f ca="1"/>
        <v/>
      </c>
      <c r="AC250" s="222">
        <f ca="1"/>
        <v>-2.0244083000000045E-2</v>
      </c>
    </row>
    <row r="251" spans="1:29" x14ac:dyDescent="0.2">
      <c r="A251" s="111">
        <f ca="1"/>
        <v>45863</v>
      </c>
      <c r="B251" s="220">
        <f ca="1"/>
        <v>1066.4889398326491</v>
      </c>
      <c r="C251" s="220">
        <f ca="1"/>
        <v>1061.5934660430325</v>
      </c>
      <c r="D251" s="222">
        <f ca="1"/>
        <v>4.8954737896165171E-3</v>
      </c>
      <c r="E251" s="222" t="str">
        <f ca="1"/>
        <v/>
      </c>
      <c r="I251" s="111">
        <f ca="1"/>
        <v>43787</v>
      </c>
      <c r="J251" s="220">
        <f ca="1"/>
        <v>1118.8066739999999</v>
      </c>
      <c r="K251" s="220">
        <f ca="1"/>
        <v>1119.533964</v>
      </c>
      <c r="L251" s="222" t="str">
        <f ca="1"/>
        <v/>
      </c>
      <c r="M251" s="222">
        <f ca="1"/>
        <v>-7.2729000000003904E-4</v>
      </c>
      <c r="Q251" s="111">
        <f ca="1"/>
        <v>43787</v>
      </c>
      <c r="R251" s="220">
        <f ca="1"/>
        <v>1118.8066739999999</v>
      </c>
      <c r="S251" s="220">
        <f ca="1"/>
        <v>1119.533964</v>
      </c>
      <c r="T251" s="222" t="str">
        <f ca="1"/>
        <v/>
      </c>
      <c r="U251" s="222">
        <f ca="1"/>
        <v>-7.2729000000003904E-4</v>
      </c>
      <c r="Y251" s="111">
        <f ca="1"/>
        <v>44151</v>
      </c>
      <c r="Z251" s="220">
        <f ca="1"/>
        <v>1060.9222649999999</v>
      </c>
      <c r="AA251" s="220">
        <f ca="1"/>
        <v>1080.369301</v>
      </c>
      <c r="AB251" s="222" t="str">
        <f ca="1"/>
        <v/>
      </c>
      <c r="AC251" s="222">
        <f ca="1"/>
        <v>-1.9447036000000025E-2</v>
      </c>
    </row>
    <row r="252" spans="1:29" x14ac:dyDescent="0.2">
      <c r="A252" s="111">
        <f ca="1"/>
        <v>45866</v>
      </c>
      <c r="B252" s="220">
        <f ca="1"/>
        <v>1063.1927706641693</v>
      </c>
      <c r="C252" s="220">
        <f ca="1"/>
        <v>1058.2515393242466</v>
      </c>
      <c r="D252" s="222">
        <f ca="1"/>
        <v>4.9412313399227513E-3</v>
      </c>
      <c r="E252" s="222" t="str">
        <f ca="1"/>
        <v/>
      </c>
      <c r="I252" s="111">
        <f ca="1"/>
        <v>43788</v>
      </c>
      <c r="J252" s="220">
        <f ca="1"/>
        <v>1122.0893410000001</v>
      </c>
      <c r="K252" s="220">
        <f ca="1"/>
        <v>1122.6506589999999</v>
      </c>
      <c r="L252" s="222" t="str">
        <f ca="1"/>
        <v/>
      </c>
      <c r="M252" s="222">
        <f ca="1"/>
        <v>-5.6131799999980104E-4</v>
      </c>
      <c r="Q252" s="111">
        <f ca="1"/>
        <v>43788</v>
      </c>
      <c r="R252" s="220">
        <f ca="1"/>
        <v>1122.0893410000001</v>
      </c>
      <c r="S252" s="220">
        <f ca="1"/>
        <v>1122.6506589999999</v>
      </c>
      <c r="T252" s="222" t="str">
        <f ca="1"/>
        <v/>
      </c>
      <c r="U252" s="222">
        <f ca="1"/>
        <v>-5.6131799999980104E-4</v>
      </c>
      <c r="Y252" s="111">
        <f ca="1"/>
        <v>44152</v>
      </c>
      <c r="Z252" s="220">
        <f ca="1"/>
        <v>1062.2318749999999</v>
      </c>
      <c r="AA252" s="220">
        <f ca="1"/>
        <v>1081.8785109999999</v>
      </c>
      <c r="AB252" s="222" t="str">
        <f ca="1"/>
        <v/>
      </c>
      <c r="AC252" s="222">
        <f ca="1"/>
        <v>-1.9646635999999943E-2</v>
      </c>
    </row>
    <row r="253" spans="1:29" x14ac:dyDescent="0.2">
      <c r="A253" s="111">
        <f ca="1"/>
        <v>45867</v>
      </c>
      <c r="B253" s="220">
        <f ca="1"/>
        <v>1066.5949799113184</v>
      </c>
      <c r="C253" s="220">
        <f ca="1"/>
        <v>1061.7335787268833</v>
      </c>
      <c r="D253" s="222">
        <f ca="1"/>
        <v>4.8614011844351811E-3</v>
      </c>
      <c r="E253" s="222" t="str">
        <f ca="1"/>
        <v/>
      </c>
      <c r="I253" s="111">
        <f ca="1"/>
        <v>43789</v>
      </c>
      <c r="J253" s="220">
        <f ca="1"/>
        <v>1122.7982810000001</v>
      </c>
      <c r="K253" s="220">
        <f ca="1"/>
        <v>1123.712655</v>
      </c>
      <c r="L253" s="222" t="str">
        <f ca="1"/>
        <v/>
      </c>
      <c r="M253" s="222">
        <f ca="1"/>
        <v>-9.1437399999995254E-4</v>
      </c>
      <c r="Q253" s="111">
        <f ca="1"/>
        <v>43789</v>
      </c>
      <c r="R253" s="220">
        <f ca="1"/>
        <v>1122.7982810000001</v>
      </c>
      <c r="S253" s="220">
        <f ca="1"/>
        <v>1123.712655</v>
      </c>
      <c r="T253" s="222" t="str">
        <f ca="1"/>
        <v/>
      </c>
      <c r="U253" s="222">
        <f ca="1"/>
        <v>-9.1437399999995254E-4</v>
      </c>
      <c r="Y253" s="111">
        <f ca="1"/>
        <v>44153</v>
      </c>
      <c r="Z253" s="220">
        <f ca="1"/>
        <v>1058.463585</v>
      </c>
      <c r="AA253" s="220">
        <f ca="1"/>
        <v>1078.661257</v>
      </c>
      <c r="AB253" s="222" t="str">
        <f ca="1"/>
        <v/>
      </c>
      <c r="AC253" s="222">
        <f ca="1"/>
        <v>-2.019767200000001E-2</v>
      </c>
    </row>
    <row r="254" spans="1:29" x14ac:dyDescent="0.2">
      <c r="A254" s="111">
        <f ca="1"/>
        <v>45868</v>
      </c>
      <c r="B254" s="220">
        <f ca="1"/>
        <v>1065.9978134169301</v>
      </c>
      <c r="C254" s="220">
        <f ca="1"/>
        <v>1061.1366920367336</v>
      </c>
      <c r="D254" s="222">
        <f ca="1"/>
        <v>4.8611213801964372E-3</v>
      </c>
      <c r="E254" s="222" t="str">
        <f ca="1"/>
        <v/>
      </c>
      <c r="I254" s="111">
        <f ca="1"/>
        <v>43790</v>
      </c>
      <c r="J254" s="220">
        <f ca="1"/>
        <v>1119.99297</v>
      </c>
      <c r="K254" s="220">
        <f ca="1"/>
        <v>1120.8202510000001</v>
      </c>
      <c r="L254" s="222" t="str">
        <f ca="1"/>
        <v/>
      </c>
      <c r="M254" s="222">
        <f ca="1"/>
        <v>-8.2728100000008448E-4</v>
      </c>
      <c r="Q254" s="111">
        <f ca="1"/>
        <v>43790</v>
      </c>
      <c r="R254" s="220">
        <f ca="1"/>
        <v>1119.99297</v>
      </c>
      <c r="S254" s="220">
        <f ca="1"/>
        <v>1120.8202510000001</v>
      </c>
      <c r="T254" s="222" t="str">
        <f ca="1"/>
        <v/>
      </c>
      <c r="U254" s="222">
        <f ca="1"/>
        <v>-8.2728100000008448E-4</v>
      </c>
      <c r="Y254" s="111">
        <f ca="1"/>
        <v>44154</v>
      </c>
      <c r="Z254" s="220">
        <f ca="1"/>
        <v>1061.1196150000001</v>
      </c>
      <c r="AA254" s="220">
        <f ca="1"/>
        <v>1081.2106450000001</v>
      </c>
      <c r="AB254" s="222" t="str">
        <f ca="1"/>
        <v/>
      </c>
      <c r="AC254" s="222">
        <f ca="1"/>
        <v>-2.0091030000000044E-2</v>
      </c>
    </row>
    <row r="255" spans="1:29" x14ac:dyDescent="0.2">
      <c r="A255" s="111">
        <f ca="1"/>
        <v>45869</v>
      </c>
      <c r="B255" s="220">
        <f ca="1"/>
        <v>1065.3980565768597</v>
      </c>
      <c r="C255" s="220">
        <f ca="1"/>
        <v>1060.6022202357178</v>
      </c>
      <c r="D255" s="222">
        <f ca="1"/>
        <v>4.7958363411419215E-3</v>
      </c>
      <c r="E255" s="222" t="str">
        <f ca="1"/>
        <v/>
      </c>
      <c r="I255" s="111">
        <f ca="1"/>
        <v>43791</v>
      </c>
      <c r="J255" s="220">
        <f ca="1"/>
        <v>1120.391065</v>
      </c>
      <c r="K255" s="220">
        <f ca="1"/>
        <v>1121.1636940000001</v>
      </c>
      <c r="L255" s="222" t="str">
        <f ca="1"/>
        <v/>
      </c>
      <c r="M255" s="222">
        <f ca="1"/>
        <v>-7.7262900000005176E-4</v>
      </c>
      <c r="Q255" s="111">
        <f ca="1"/>
        <v>43791</v>
      </c>
      <c r="R255" s="220">
        <f ca="1"/>
        <v>1120.391065</v>
      </c>
      <c r="S255" s="220">
        <f ca="1"/>
        <v>1121.1636940000001</v>
      </c>
      <c r="T255" s="222" t="str">
        <f ca="1"/>
        <v/>
      </c>
      <c r="U255" s="222">
        <f ca="1"/>
        <v>-7.7262900000005176E-4</v>
      </c>
      <c r="Y255" s="111">
        <f ca="1"/>
        <v>44155</v>
      </c>
      <c r="Z255" s="220">
        <f ca="1"/>
        <v>1063.6990049999999</v>
      </c>
      <c r="AA255" s="220">
        <f ca="1"/>
        <v>1083.7999500000001</v>
      </c>
      <c r="AB255" s="222" t="str">
        <f ca="1"/>
        <v/>
      </c>
      <c r="AC255" s="222">
        <f ca="1"/>
        <v>-2.0100945000000137E-2</v>
      </c>
    </row>
    <row r="256" spans="1:29" x14ac:dyDescent="0.2">
      <c r="A256" s="111">
        <f ca="1"/>
        <v>45870</v>
      </c>
      <c r="B256" s="220">
        <f ca="1"/>
        <v>1061.2176606027256</v>
      </c>
      <c r="C256" s="220">
        <f ca="1"/>
        <v>1056.7180130374197</v>
      </c>
      <c r="D256" s="222">
        <f ca="1"/>
        <v>4.4996475653058497E-3</v>
      </c>
      <c r="E256" s="222" t="str">
        <f ca="1"/>
        <v/>
      </c>
      <c r="I256" s="111">
        <f ca="1"/>
        <v>43794</v>
      </c>
      <c r="J256" s="220">
        <f ca="1"/>
        <v>1124.6092819999999</v>
      </c>
      <c r="K256" s="220">
        <f ca="1"/>
        <v>1124.76973</v>
      </c>
      <c r="L256" s="222" t="str">
        <f ca="1"/>
        <v/>
      </c>
      <c r="M256" s="222">
        <f ca="1"/>
        <v>-1.6044800000008762E-4</v>
      </c>
      <c r="Q256" s="111">
        <f ca="1"/>
        <v>43794</v>
      </c>
      <c r="R256" s="220">
        <f ca="1"/>
        <v>1124.6092819999999</v>
      </c>
      <c r="S256" s="220">
        <f ca="1"/>
        <v>1124.76973</v>
      </c>
      <c r="T256" s="222" t="str">
        <f ca="1"/>
        <v/>
      </c>
      <c r="U256" s="222">
        <f ca="1"/>
        <v>-1.6044800000008762E-4</v>
      </c>
      <c r="Y256" s="111">
        <f ca="1"/>
        <v>44158</v>
      </c>
      <c r="Z256" s="220">
        <f ca="1"/>
        <v>1064.6812749999999</v>
      </c>
      <c r="AA256" s="220">
        <f ca="1"/>
        <v>1084.391177</v>
      </c>
      <c r="AB256" s="222" t="str">
        <f ca="1"/>
        <v/>
      </c>
      <c r="AC256" s="222">
        <f ca="1"/>
        <v>-1.9709902000000057E-2</v>
      </c>
    </row>
    <row r="257" spans="1:29" x14ac:dyDescent="0.2">
      <c r="A257" s="111">
        <f ca="1"/>
        <v>45874</v>
      </c>
      <c r="B257" s="220">
        <f ca="1"/>
        <v>1068.2699646298806</v>
      </c>
      <c r="C257" s="220">
        <f ca="1"/>
        <v>1063.7089634495489</v>
      </c>
      <c r="D257" s="222">
        <f ca="1"/>
        <v>4.5610011803316865E-3</v>
      </c>
      <c r="E257" s="222" t="str">
        <f ca="1"/>
        <v/>
      </c>
      <c r="I257" s="111">
        <f ca="1"/>
        <v>43795</v>
      </c>
      <c r="J257" s="220">
        <f ca="1"/>
        <v>1123.319731</v>
      </c>
      <c r="K257" s="220">
        <f ca="1"/>
        <v>1123.7037459999999</v>
      </c>
      <c r="L257" s="222" t="str">
        <f ca="1"/>
        <v/>
      </c>
      <c r="M257" s="222">
        <f ca="1"/>
        <v>-3.8401499999986299E-4</v>
      </c>
      <c r="Q257" s="111">
        <f ca="1"/>
        <v>43795</v>
      </c>
      <c r="R257" s="220">
        <f ca="1"/>
        <v>1123.319731</v>
      </c>
      <c r="S257" s="220">
        <f ca="1"/>
        <v>1123.7037459999999</v>
      </c>
      <c r="T257" s="222" t="str">
        <f ca="1"/>
        <v/>
      </c>
      <c r="U257" s="222">
        <f ca="1"/>
        <v>-3.8401499999986299E-4</v>
      </c>
      <c r="Y257" s="111">
        <f ca="1"/>
        <v>44159</v>
      </c>
      <c r="Z257" s="220">
        <f ca="1"/>
        <v>1066.321085</v>
      </c>
      <c r="AA257" s="220">
        <f ca="1"/>
        <v>1085.300915</v>
      </c>
      <c r="AB257" s="222" t="str">
        <f ca="1"/>
        <v/>
      </c>
      <c r="AC257" s="222">
        <f ca="1"/>
        <v>-1.8979829999999993E-2</v>
      </c>
    </row>
    <row r="258" spans="1:29" x14ac:dyDescent="0.2">
      <c r="A258" s="111">
        <f ca="1"/>
        <v>45875</v>
      </c>
      <c r="B258" s="220">
        <f ca="1"/>
        <v>1070.5364194265348</v>
      </c>
      <c r="C258" s="220">
        <f ca="1"/>
        <v>1065.8440635585237</v>
      </c>
      <c r="D258" s="222">
        <f ca="1"/>
        <v>4.6923558680111912E-3</v>
      </c>
      <c r="E258" s="222" t="str">
        <f ca="1"/>
        <v/>
      </c>
      <c r="I258" s="111">
        <f ca="1"/>
        <v>43796</v>
      </c>
      <c r="J258" s="220">
        <f ca="1"/>
        <v>1123.8169660000001</v>
      </c>
      <c r="K258" s="220">
        <f ca="1"/>
        <v>1123.854932</v>
      </c>
      <c r="L258" s="222" t="str">
        <f ca="1"/>
        <v/>
      </c>
      <c r="M258" s="222">
        <f ca="1"/>
        <v>-3.7965999999869383E-5</v>
      </c>
      <c r="Q258" s="111">
        <f ca="1"/>
        <v>43796</v>
      </c>
      <c r="R258" s="220">
        <f ca="1"/>
        <v>1123.8169660000001</v>
      </c>
      <c r="S258" s="220">
        <f ca="1"/>
        <v>1123.854932</v>
      </c>
      <c r="T258" s="222" t="str">
        <f ca="1"/>
        <v/>
      </c>
      <c r="U258" s="222">
        <f ca="1"/>
        <v>-3.7965999999869383E-5</v>
      </c>
      <c r="Y258" s="111">
        <f ca="1"/>
        <v>44160</v>
      </c>
      <c r="Z258" s="220">
        <f ca="1"/>
        <v>1066.013015</v>
      </c>
      <c r="AA258" s="220">
        <f ca="1"/>
        <v>1085.0975550000001</v>
      </c>
      <c r="AB258" s="222" t="str">
        <f ca="1"/>
        <v/>
      </c>
      <c r="AC258" s="222">
        <f ca="1"/>
        <v>-1.908454000000006E-2</v>
      </c>
    </row>
    <row r="259" spans="1:29" x14ac:dyDescent="0.2">
      <c r="A259" s="111">
        <f ca="1"/>
        <v>45876</v>
      </c>
      <c r="B259" s="220">
        <f ca="1"/>
        <v>1070.9303473205659</v>
      </c>
      <c r="C259" s="220">
        <f ca="1"/>
        <v>1066.2834902037705</v>
      </c>
      <c r="D259" s="222">
        <f ca="1"/>
        <v>4.6468571167954447E-3</v>
      </c>
      <c r="E259" s="222" t="str">
        <f ca="1"/>
        <v/>
      </c>
      <c r="I259" s="111">
        <f ca="1"/>
        <v>43797</v>
      </c>
      <c r="J259" s="220">
        <f ca="1"/>
        <v>1123.8931090000001</v>
      </c>
      <c r="K259" s="220">
        <f ca="1"/>
        <v>1123.971569</v>
      </c>
      <c r="L259" s="222" t="str">
        <f ca="1"/>
        <v/>
      </c>
      <c r="M259" s="222">
        <f ca="1"/>
        <v>-7.8459999999950009E-5</v>
      </c>
      <c r="Q259" s="111">
        <f ca="1"/>
        <v>43797</v>
      </c>
      <c r="R259" s="220">
        <f ca="1"/>
        <v>1123.8931090000001</v>
      </c>
      <c r="S259" s="220">
        <f ca="1"/>
        <v>1123.971569</v>
      </c>
      <c r="T259" s="222" t="str">
        <f ca="1"/>
        <v/>
      </c>
      <c r="U259" s="222">
        <f ca="1"/>
        <v>-7.8459999999950009E-5</v>
      </c>
      <c r="Y259" s="111">
        <f ca="1"/>
        <v>44161</v>
      </c>
      <c r="Z259" s="220">
        <f ca="1"/>
        <v>1067.790555</v>
      </c>
      <c r="AA259" s="220">
        <f ca="1"/>
        <v>1086.849586</v>
      </c>
      <c r="AB259" s="222" t="str">
        <f ca="1"/>
        <v/>
      </c>
      <c r="AC259" s="222">
        <f ca="1"/>
        <v>-1.9059031000000004E-2</v>
      </c>
    </row>
    <row r="260" spans="1:29" x14ac:dyDescent="0.2">
      <c r="A260" s="111">
        <f ca="1"/>
        <v>45877</v>
      </c>
      <c r="B260" s="220">
        <f ca="1"/>
        <v>1073.9545661368909</v>
      </c>
      <c r="C260" s="220">
        <f ca="1"/>
        <v>1069.2955965010847</v>
      </c>
      <c r="D260" s="222">
        <f ca="1"/>
        <v>4.6589696358062156E-3</v>
      </c>
      <c r="E260" s="222" t="str">
        <f ca="1"/>
        <v/>
      </c>
      <c r="I260" s="111">
        <f ca="1"/>
        <v>43798</v>
      </c>
      <c r="J260" s="220">
        <f ca="1"/>
        <v>1124.382732</v>
      </c>
      <c r="K260" s="220">
        <f ca="1"/>
        <v>1125.2050670000001</v>
      </c>
      <c r="L260" s="222" t="str">
        <f ca="1"/>
        <v/>
      </c>
      <c r="M260" s="222">
        <f ca="1"/>
        <v>-8.2233500000006645E-4</v>
      </c>
      <c r="Q260" s="111">
        <f ca="1"/>
        <v>43798</v>
      </c>
      <c r="R260" s="220">
        <f ca="1"/>
        <v>1124.382732</v>
      </c>
      <c r="S260" s="220">
        <f ca="1"/>
        <v>1125.2050670000001</v>
      </c>
      <c r="T260" s="222" t="str">
        <f ca="1"/>
        <v/>
      </c>
      <c r="U260" s="222">
        <f ca="1"/>
        <v>-8.2233500000006645E-4</v>
      </c>
      <c r="Y260" s="111">
        <f ca="1"/>
        <v>44162</v>
      </c>
      <c r="Z260" s="220">
        <f ca="1"/>
        <v>1070.911065</v>
      </c>
      <c r="AA260" s="220">
        <f ca="1"/>
        <v>1089.6909909999999</v>
      </c>
      <c r="AB260" s="222" t="str">
        <f ca="1"/>
        <v/>
      </c>
      <c r="AC260" s="222">
        <f ca="1"/>
        <v>-1.8779925999999933E-2</v>
      </c>
    </row>
    <row r="261" spans="1:29" x14ac:dyDescent="0.2">
      <c r="A261" s="111">
        <f ca="1"/>
        <v>45880</v>
      </c>
      <c r="B261" s="220">
        <f ca="1"/>
        <v>1073.1761496778906</v>
      </c>
      <c r="C261" s="220">
        <f ca="1"/>
        <v>1068.4964036014742</v>
      </c>
      <c r="D261" s="222">
        <f ca="1"/>
        <v>4.6797460764164498E-3</v>
      </c>
      <c r="E261" s="222" t="str">
        <f ca="1"/>
        <v/>
      </c>
      <c r="I261" s="111">
        <f ca="1"/>
        <v>43801</v>
      </c>
      <c r="J261" s="220">
        <f ca="1"/>
        <v>1118.7300519999999</v>
      </c>
      <c r="K261" s="220">
        <f ca="1"/>
        <v>1119.545515</v>
      </c>
      <c r="L261" s="222" t="str">
        <f ca="1"/>
        <v/>
      </c>
      <c r="M261" s="222">
        <f ca="1"/>
        <v>-8.1546300000013617E-4</v>
      </c>
      <c r="Q261" s="111">
        <f ca="1"/>
        <v>43801</v>
      </c>
      <c r="R261" s="220">
        <f ca="1"/>
        <v>1118.7300519999999</v>
      </c>
      <c r="S261" s="220">
        <f ca="1"/>
        <v>1119.545515</v>
      </c>
      <c r="T261" s="222" t="str">
        <f ca="1"/>
        <v/>
      </c>
      <c r="U261" s="222">
        <f ca="1"/>
        <v>-8.1546300000013617E-4</v>
      </c>
      <c r="Y261" s="111">
        <f ca="1"/>
        <v>44165</v>
      </c>
      <c r="Z261" s="220">
        <f ca="1"/>
        <v>1067.8836040000001</v>
      </c>
      <c r="AA261" s="220">
        <f ca="1"/>
        <v>1087.8572670000001</v>
      </c>
      <c r="AB261" s="222" t="str">
        <f ca="1"/>
        <v/>
      </c>
      <c r="AC261" s="222">
        <f ca="1"/>
        <v>-1.9973662999999989E-2</v>
      </c>
    </row>
    <row r="262" spans="1:29" x14ac:dyDescent="0.2">
      <c r="A262" s="111">
        <f ca="1"/>
        <v>45881</v>
      </c>
      <c r="B262" s="220">
        <f ca="1"/>
        <v>1074.6456531740423</v>
      </c>
      <c r="C262" s="220">
        <f ca="1"/>
        <v>1069.7565218754914</v>
      </c>
      <c r="D262" s="222">
        <f ca="1"/>
        <v>4.8891312985508651E-3</v>
      </c>
      <c r="E262" s="222" t="str">
        <f ca="1"/>
        <v/>
      </c>
      <c r="I262" s="111">
        <f ca="1"/>
        <v>43802</v>
      </c>
      <c r="J262" s="220">
        <f ca="1"/>
        <v>1118.746036</v>
      </c>
      <c r="K262" s="220">
        <f ca="1"/>
        <v>1120.2280800000001</v>
      </c>
      <c r="L262" s="222" t="str">
        <f ca="1"/>
        <v/>
      </c>
      <c r="M262" s="222">
        <f ca="1"/>
        <v>-1.4820440000000872E-3</v>
      </c>
      <c r="Q262" s="111">
        <f ca="1"/>
        <v>43802</v>
      </c>
      <c r="R262" s="220">
        <f ca="1"/>
        <v>1118.746036</v>
      </c>
      <c r="S262" s="220">
        <f ca="1"/>
        <v>1120.2280800000001</v>
      </c>
      <c r="T262" s="222" t="str">
        <f ca="1"/>
        <v/>
      </c>
      <c r="U262" s="222">
        <f ca="1"/>
        <v>-1.4820440000000872E-3</v>
      </c>
      <c r="Y262" s="111">
        <f ca="1"/>
        <v>44166</v>
      </c>
      <c r="Z262" s="220">
        <f ca="1"/>
        <v>1070.224778</v>
      </c>
      <c r="AA262" s="220">
        <f ca="1"/>
        <v>1089.3599400000001</v>
      </c>
      <c r="AB262" s="222" t="str">
        <f ca="1"/>
        <v/>
      </c>
      <c r="AC262" s="222">
        <f ca="1"/>
        <v>-1.9135162000000035E-2</v>
      </c>
    </row>
    <row r="263" spans="1:29" x14ac:dyDescent="0.2">
      <c r="A263" s="111">
        <f ca="1"/>
        <v>45882</v>
      </c>
      <c r="B263" s="220">
        <f ca="1"/>
        <v>1077.7967246956557</v>
      </c>
      <c r="C263" s="220">
        <f ca="1"/>
        <v>1072.9009401985768</v>
      </c>
      <c r="D263" s="222">
        <f ca="1"/>
        <v>4.8957844970789208E-3</v>
      </c>
      <c r="E263" s="222" t="str">
        <f ca="1"/>
        <v/>
      </c>
      <c r="I263" s="111">
        <f ca="1"/>
        <v>43803</v>
      </c>
      <c r="J263" s="220">
        <f ca="1"/>
        <v>1115.741587</v>
      </c>
      <c r="K263" s="220">
        <f ca="1"/>
        <v>1116.9892829999999</v>
      </c>
      <c r="L263" s="222" t="str">
        <f ca="1"/>
        <v/>
      </c>
      <c r="M263" s="222">
        <f ca="1"/>
        <v>-1.2476959999999054E-3</v>
      </c>
      <c r="Q263" s="111">
        <f ca="1"/>
        <v>43803</v>
      </c>
      <c r="R263" s="220">
        <f ca="1"/>
        <v>1115.741587</v>
      </c>
      <c r="S263" s="220">
        <f ca="1"/>
        <v>1116.9892829999999</v>
      </c>
      <c r="T263" s="222" t="str">
        <f ca="1"/>
        <v/>
      </c>
      <c r="U263" s="222">
        <f ca="1"/>
        <v>-1.2476959999999054E-3</v>
      </c>
      <c r="Y263" s="111">
        <f ca="1"/>
        <v>44167</v>
      </c>
      <c r="Z263" s="220">
        <f ca="1"/>
        <v>1069.844664</v>
      </c>
      <c r="AA263" s="220">
        <f ca="1"/>
        <v>1088.6869260000001</v>
      </c>
      <c r="AB263" s="222" t="str">
        <f ca="1"/>
        <v/>
      </c>
      <c r="AC263" s="222">
        <f ca="1"/>
        <v>-1.884226200000012E-2</v>
      </c>
    </row>
    <row r="264" spans="1:29" x14ac:dyDescent="0.2">
      <c r="A264" s="111">
        <f ca="1"/>
        <v>45883</v>
      </c>
      <c r="B264" s="220">
        <f ca="1"/>
        <v>1077.4482743638262</v>
      </c>
      <c r="C264" s="220">
        <f ca="1"/>
        <v>1072.5442906784613</v>
      </c>
      <c r="D264" s="222">
        <f ca="1"/>
        <v>4.9039836853648922E-3</v>
      </c>
      <c r="E264" s="222" t="str">
        <f ca="1"/>
        <v/>
      </c>
      <c r="I264" s="111">
        <f ca="1"/>
        <v>43804</v>
      </c>
      <c r="J264" s="220">
        <f ca="1"/>
        <v>1112.337544</v>
      </c>
      <c r="K264" s="220">
        <f ca="1"/>
        <v>1113.1687119999999</v>
      </c>
      <c r="L264" s="222" t="str">
        <f ca="1"/>
        <v/>
      </c>
      <c r="M264" s="222">
        <f ca="1"/>
        <v>-8.3116799999993416E-4</v>
      </c>
      <c r="Q264" s="111">
        <f ca="1"/>
        <v>43804</v>
      </c>
      <c r="R264" s="220">
        <f ca="1"/>
        <v>1112.337544</v>
      </c>
      <c r="S264" s="220">
        <f ca="1"/>
        <v>1113.1687119999999</v>
      </c>
      <c r="T264" s="222" t="str">
        <f ca="1"/>
        <v/>
      </c>
      <c r="U264" s="222">
        <f ca="1"/>
        <v>-8.3116799999993416E-4</v>
      </c>
      <c r="Y264" s="111">
        <f ca="1"/>
        <v>44168</v>
      </c>
      <c r="Z264" s="220">
        <f ca="1"/>
        <v>1069.6001739999999</v>
      </c>
      <c r="AA264" s="220">
        <f ca="1"/>
        <v>1088.4290140000001</v>
      </c>
      <c r="AB264" s="222" t="str">
        <f ca="1"/>
        <v/>
      </c>
      <c r="AC264" s="222">
        <f ca="1"/>
        <v>-1.8828840000000128E-2</v>
      </c>
    </row>
    <row r="265" spans="1:29" x14ac:dyDescent="0.2">
      <c r="A265" s="111">
        <f ca="1"/>
        <v>45884</v>
      </c>
      <c r="B265" s="220">
        <f ca="1"/>
        <v>1075.7152119852876</v>
      </c>
      <c r="C265" s="220">
        <f ca="1"/>
        <v>1070.7467819734929</v>
      </c>
      <c r="D265" s="222">
        <f ca="1"/>
        <v>4.9684300117946801E-3</v>
      </c>
      <c r="E265" s="222" t="str">
        <f ca="1"/>
        <v/>
      </c>
      <c r="I265" s="111">
        <f ca="1"/>
        <v>43805</v>
      </c>
      <c r="J265" s="220">
        <f ca="1"/>
        <v>1120.1657339999999</v>
      </c>
      <c r="K265" s="220">
        <f ca="1"/>
        <v>1120.2407519999999</v>
      </c>
      <c r="L265" s="222" t="str">
        <f ca="1"/>
        <v/>
      </c>
      <c r="M265" s="222">
        <f ca="1"/>
        <v>-7.5018000000000033E-5</v>
      </c>
      <c r="Q265" s="111">
        <f ca="1"/>
        <v>43805</v>
      </c>
      <c r="R265" s="220">
        <f ca="1"/>
        <v>1120.1657339999999</v>
      </c>
      <c r="S265" s="220">
        <f ca="1"/>
        <v>1120.2407519999999</v>
      </c>
      <c r="T265" s="222" t="str">
        <f ca="1"/>
        <v/>
      </c>
      <c r="U265" s="222">
        <f ca="1"/>
        <v>-7.5018000000000033E-5</v>
      </c>
      <c r="Y265" s="111">
        <f ca="1"/>
        <v>44169</v>
      </c>
      <c r="Z265" s="220">
        <f ca="1"/>
        <v>1069.4540039999999</v>
      </c>
      <c r="AA265" s="220">
        <f ca="1"/>
        <v>1087.5416729999999</v>
      </c>
      <c r="AB265" s="222" t="str">
        <f ca="1"/>
        <v/>
      </c>
      <c r="AC265" s="222">
        <f ca="1"/>
        <v>-1.8087669000000004E-2</v>
      </c>
    </row>
    <row r="266" spans="1:29" x14ac:dyDescent="0.2">
      <c r="A266" s="111">
        <f ca="1"/>
        <v>45887</v>
      </c>
      <c r="B266" s="220">
        <f ca="1"/>
        <v>1073.9342497001689</v>
      </c>
      <c r="C266" s="220">
        <f ca="1"/>
        <v>1068.8750266594668</v>
      </c>
      <c r="D266" s="222">
        <f ca="1"/>
        <v>5.059223040702136E-3</v>
      </c>
      <c r="E266" s="222" t="str">
        <f ca="1"/>
        <v/>
      </c>
      <c r="I266" s="111">
        <f ca="1"/>
        <v>43808</v>
      </c>
      <c r="J266" s="220">
        <f ca="1"/>
        <v>1116.3399790000001</v>
      </c>
      <c r="K266" s="220">
        <f ca="1"/>
        <v>1116.712667</v>
      </c>
      <c r="L266" s="222" t="str">
        <f ca="1"/>
        <v/>
      </c>
      <c r="M266" s="222">
        <f ca="1"/>
        <v>-3.7268799999992555E-4</v>
      </c>
      <c r="Q266" s="111">
        <f ca="1"/>
        <v>43808</v>
      </c>
      <c r="R266" s="220">
        <f ca="1"/>
        <v>1116.3399790000001</v>
      </c>
      <c r="S266" s="220">
        <f ca="1"/>
        <v>1116.712667</v>
      </c>
      <c r="T266" s="222" t="str">
        <f ca="1"/>
        <v/>
      </c>
      <c r="U266" s="222">
        <f ca="1"/>
        <v>-3.7268799999992555E-4</v>
      </c>
      <c r="Y266" s="111">
        <f ca="1"/>
        <v>44172</v>
      </c>
      <c r="Z266" s="220">
        <f ca="1"/>
        <v>1070.9497530000001</v>
      </c>
      <c r="AA266" s="220">
        <f ca="1"/>
        <v>1089.033418</v>
      </c>
      <c r="AB266" s="222" t="str">
        <f ca="1"/>
        <v/>
      </c>
      <c r="AC266" s="222">
        <f ca="1"/>
        <v>-1.8083664999999884E-2</v>
      </c>
    </row>
    <row r="267" spans="1:29" x14ac:dyDescent="0.2">
      <c r="A267" s="111">
        <f ca="1"/>
        <v>45888</v>
      </c>
      <c r="B267" s="220">
        <f ca="1"/>
        <v>1075.8065421823683</v>
      </c>
      <c r="C267" s="220">
        <f ca="1"/>
        <v>1070.86690055851</v>
      </c>
      <c r="D267" s="222">
        <f ca="1"/>
        <v>4.9396416238582791E-3</v>
      </c>
      <c r="E267" s="222" t="str">
        <f ca="1"/>
        <v/>
      </c>
      <c r="I267" s="111">
        <f ca="1"/>
        <v>43809</v>
      </c>
      <c r="J267" s="220">
        <f ca="1"/>
        <v>1116.6266880000001</v>
      </c>
      <c r="K267" s="220">
        <f ca="1"/>
        <v>1116.8797239999999</v>
      </c>
      <c r="L267" s="222" t="str">
        <f ca="1"/>
        <v/>
      </c>
      <c r="M267" s="222">
        <f ca="1"/>
        <v>-2.5303599999983818E-4</v>
      </c>
      <c r="Q267" s="111">
        <f ca="1"/>
        <v>43809</v>
      </c>
      <c r="R267" s="220">
        <f ca="1"/>
        <v>1116.6266880000001</v>
      </c>
      <c r="S267" s="220">
        <f ca="1"/>
        <v>1116.8797239999999</v>
      </c>
      <c r="T267" s="222" t="str">
        <f ca="1"/>
        <v/>
      </c>
      <c r="U267" s="222">
        <f ca="1"/>
        <v>-2.5303599999983818E-4</v>
      </c>
      <c r="Y267" s="111">
        <f ca="1"/>
        <v>44173</v>
      </c>
      <c r="Z267" s="220">
        <f ca="1"/>
        <v>1073.7809299999999</v>
      </c>
      <c r="AA267" s="220">
        <f ca="1"/>
        <v>1091.4518800000001</v>
      </c>
      <c r="AB267" s="222" t="str">
        <f ca="1"/>
        <v/>
      </c>
      <c r="AC267" s="222">
        <f ca="1"/>
        <v>-1.7670950000000175E-2</v>
      </c>
    </row>
    <row r="268" spans="1:29" x14ac:dyDescent="0.2">
      <c r="A268" s="111">
        <f ca="1"/>
        <v>45889</v>
      </c>
      <c r="B268" s="220">
        <f ca="1"/>
        <v>1075.9424513300262</v>
      </c>
      <c r="C268" s="220">
        <f ca="1"/>
        <v>1071.0080839680993</v>
      </c>
      <c r="D268" s="222">
        <f ca="1"/>
        <v>4.934367361926888E-3</v>
      </c>
      <c r="E268" s="222" t="str">
        <f ca="1"/>
        <v/>
      </c>
      <c r="I268" s="111">
        <f ca="1"/>
        <v>43810</v>
      </c>
      <c r="J268" s="220">
        <f ca="1"/>
        <v>1118.699523</v>
      </c>
      <c r="K268" s="220">
        <f ca="1"/>
        <v>1118.771191</v>
      </c>
      <c r="L268" s="222" t="str">
        <f ca="1"/>
        <v/>
      </c>
      <c r="M268" s="222">
        <f ca="1"/>
        <v>-7.1668000000045136E-5</v>
      </c>
      <c r="Q268" s="111">
        <f ca="1"/>
        <v>43810</v>
      </c>
      <c r="R268" s="220">
        <f ca="1"/>
        <v>1118.699523</v>
      </c>
      <c r="S268" s="220">
        <f ca="1"/>
        <v>1118.771191</v>
      </c>
      <c r="T268" s="222" t="str">
        <f ca="1"/>
        <v/>
      </c>
      <c r="U268" s="222">
        <f ca="1"/>
        <v>-7.1668000000045136E-5</v>
      </c>
      <c r="Y268" s="111">
        <f ca="1"/>
        <v>44174</v>
      </c>
      <c r="Z268" s="220">
        <f ca="1"/>
        <v>1071.0789540000001</v>
      </c>
      <c r="AA268" s="220">
        <f ca="1"/>
        <v>1089.458609</v>
      </c>
      <c r="AB268" s="222" t="str">
        <f ca="1"/>
        <v/>
      </c>
      <c r="AC268" s="222">
        <f ca="1"/>
        <v>-1.8379654999999957E-2</v>
      </c>
    </row>
    <row r="269" spans="1:29" x14ac:dyDescent="0.2">
      <c r="A269" s="111">
        <f ca="1"/>
        <v>45890</v>
      </c>
      <c r="B269" s="220">
        <f ca="1"/>
        <v>1074.2535068752313</v>
      </c>
      <c r="C269" s="220">
        <f ca="1"/>
        <v>1069.2198981964557</v>
      </c>
      <c r="D269" s="222">
        <f ca="1"/>
        <v>5.0336086787756357E-3</v>
      </c>
      <c r="E269" s="222" t="str">
        <f ca="1"/>
        <v/>
      </c>
      <c r="I269" s="111">
        <f ca="1"/>
        <v>43811</v>
      </c>
      <c r="J269" s="220">
        <f ca="1"/>
        <v>1119.8216239999999</v>
      </c>
      <c r="K269" s="220">
        <f ca="1"/>
        <v>1118.5700569999999</v>
      </c>
      <c r="L269" s="222">
        <f ca="1"/>
        <v>1.2515670000000226E-3</v>
      </c>
      <c r="M269" s="222" t="str">
        <f ca="1"/>
        <v/>
      </c>
      <c r="Q269" s="111">
        <f ca="1"/>
        <v>43811</v>
      </c>
      <c r="R269" s="220">
        <f ca="1"/>
        <v>1119.8216239999999</v>
      </c>
      <c r="S269" s="220">
        <f ca="1"/>
        <v>1118.5700569999999</v>
      </c>
      <c r="T269" s="222">
        <f ca="1"/>
        <v>1.2515670000000226E-3</v>
      </c>
      <c r="U269" s="222" t="str">
        <f ca="1"/>
        <v/>
      </c>
      <c r="Y269" s="111">
        <f ca="1"/>
        <v>44175</v>
      </c>
      <c r="Z269" s="220">
        <f ca="1"/>
        <v>1070.526654</v>
      </c>
      <c r="AA269" s="220">
        <f ca="1"/>
        <v>1088.933301</v>
      </c>
      <c r="AB269" s="222" t="str">
        <f ca="1"/>
        <v/>
      </c>
      <c r="AC269" s="222">
        <f ca="1"/>
        <v>-1.8406647000000022E-2</v>
      </c>
    </row>
    <row r="270" spans="1:29" x14ac:dyDescent="0.2">
      <c r="A270" s="111">
        <f ca="1"/>
        <v>45891</v>
      </c>
      <c r="B270" s="220">
        <f ca="1"/>
        <v>1081.3717377395503</v>
      </c>
      <c r="C270" s="220">
        <f ca="1"/>
        <v>1076.2595004612558</v>
      </c>
      <c r="D270" s="222">
        <f ca="1"/>
        <v>5.1122372782945145E-3</v>
      </c>
      <c r="E270" s="222" t="str">
        <f ca="1"/>
        <v/>
      </c>
      <c r="I270" s="111">
        <f ca="1"/>
        <v>43812</v>
      </c>
      <c r="J270" s="220">
        <f ca="1"/>
        <v>1123.9612400000001</v>
      </c>
      <c r="K270" s="220">
        <f ca="1"/>
        <v>1123.4453100000001</v>
      </c>
      <c r="L270" s="222">
        <f ca="1"/>
        <v>5.1593000000002575E-4</v>
      </c>
      <c r="M270" s="222" t="str">
        <f ca="1"/>
        <v/>
      </c>
      <c r="Q270" s="111">
        <f ca="1"/>
        <v>43812</v>
      </c>
      <c r="R270" s="220">
        <f ca="1"/>
        <v>1123.9612400000001</v>
      </c>
      <c r="S270" s="220">
        <f ca="1"/>
        <v>1123.4453100000001</v>
      </c>
      <c r="T270" s="222">
        <f ca="1"/>
        <v>5.1593000000002575E-4</v>
      </c>
      <c r="U270" s="222" t="str">
        <f ca="1"/>
        <v/>
      </c>
      <c r="Y270" s="111">
        <f ca="1"/>
        <v>44176</v>
      </c>
      <c r="Z270" s="220">
        <f ca="1"/>
        <v>1070.4717439999999</v>
      </c>
      <c r="AA270" s="220">
        <f ca="1"/>
        <v>1089.31548</v>
      </c>
      <c r="AB270" s="222" t="str">
        <f ca="1"/>
        <v/>
      </c>
      <c r="AC270" s="222">
        <f ca="1"/>
        <v>-1.8843736000000035E-2</v>
      </c>
    </row>
    <row r="271" spans="1:29" x14ac:dyDescent="0.2">
      <c r="A271" s="111">
        <f ca="1"/>
        <v>45894</v>
      </c>
      <c r="B271" s="220">
        <f ca="1"/>
        <v>1077.5355959716612</v>
      </c>
      <c r="C271" s="220">
        <f ca="1"/>
        <v>1072.4385599204318</v>
      </c>
      <c r="D271" s="222">
        <f ca="1"/>
        <v>5.0970360512294522E-3</v>
      </c>
      <c r="E271" s="222" t="str">
        <f ca="1"/>
        <v/>
      </c>
      <c r="I271" s="111">
        <f ca="1"/>
        <v>43815</v>
      </c>
      <c r="J271" s="220">
        <f ca="1"/>
        <v>1125.3003799999999</v>
      </c>
      <c r="K271" s="220">
        <f ca="1"/>
        <v>1124.353885</v>
      </c>
      <c r="L271" s="222">
        <f ca="1"/>
        <v>9.4649499999991348E-4</v>
      </c>
      <c r="M271" s="222" t="str">
        <f ca="1"/>
        <v/>
      </c>
      <c r="Q271" s="111">
        <f ca="1"/>
        <v>43815</v>
      </c>
      <c r="R271" s="220">
        <f ca="1"/>
        <v>1125.3003799999999</v>
      </c>
      <c r="S271" s="220">
        <f ca="1"/>
        <v>1124.353885</v>
      </c>
      <c r="T271" s="222">
        <f ca="1"/>
        <v>9.4649499999991348E-4</v>
      </c>
      <c r="U271" s="222" t="str">
        <f ca="1"/>
        <v/>
      </c>
      <c r="Y271" s="111">
        <f ca="1"/>
        <v>44179</v>
      </c>
      <c r="Z271" s="220">
        <f ca="1"/>
        <v>1066.743954</v>
      </c>
      <c r="AA271" s="220">
        <f ca="1"/>
        <v>1086.222982</v>
      </c>
      <c r="AB271" s="222" t="str">
        <f ca="1"/>
        <v/>
      </c>
      <c r="AC271" s="222">
        <f ca="1"/>
        <v>-1.9479027999999971E-2</v>
      </c>
    </row>
    <row r="272" spans="1:29" x14ac:dyDescent="0.2">
      <c r="A272" s="111">
        <f ca="1"/>
        <v>45895</v>
      </c>
      <c r="B272" s="220">
        <f ca="1"/>
        <v>1076.229319416545</v>
      </c>
      <c r="C272" s="220">
        <f ca="1"/>
        <v>1071.0683710404653</v>
      </c>
      <c r="D272" s="222">
        <f ca="1"/>
        <v>5.160948376079659E-3</v>
      </c>
      <c r="E272" s="222" t="str">
        <f ca="1"/>
        <v/>
      </c>
      <c r="I272" s="111">
        <f ca="1"/>
        <v>43816</v>
      </c>
      <c r="J272" s="220">
        <f ca="1"/>
        <v>1125.7454279999999</v>
      </c>
      <c r="K272" s="220">
        <f ca="1"/>
        <v>1124.3625709999999</v>
      </c>
      <c r="L272" s="222">
        <f ca="1"/>
        <v>1.3828570000000583E-3</v>
      </c>
      <c r="M272" s="222" t="str">
        <f ca="1"/>
        <v/>
      </c>
      <c r="Q272" s="111">
        <f ca="1"/>
        <v>43816</v>
      </c>
      <c r="R272" s="220">
        <f ca="1"/>
        <v>1125.7454279999999</v>
      </c>
      <c r="S272" s="220">
        <f ca="1"/>
        <v>1124.3625709999999</v>
      </c>
      <c r="T272" s="222">
        <f ca="1"/>
        <v>1.3828570000000583E-3</v>
      </c>
      <c r="U272" s="222" t="str">
        <f ca="1"/>
        <v/>
      </c>
      <c r="Y272" s="111">
        <f ca="1"/>
        <v>44180</v>
      </c>
      <c r="Z272" s="220">
        <f ca="1"/>
        <v>1070.6482840000001</v>
      </c>
      <c r="AA272" s="220">
        <f ca="1"/>
        <v>1089.553768</v>
      </c>
      <c r="AB272" s="222" t="str">
        <f ca="1"/>
        <v/>
      </c>
      <c r="AC272" s="222">
        <f ca="1"/>
        <v>-1.8905483999999889E-2</v>
      </c>
    </row>
    <row r="273" spans="1:29" x14ac:dyDescent="0.2">
      <c r="A273" s="111">
        <f ca="1"/>
        <v>45896</v>
      </c>
      <c r="B273" s="220">
        <f ca="1"/>
        <v>1075.5234896789464</v>
      </c>
      <c r="C273" s="220">
        <f ca="1"/>
        <v>1070.3862385406719</v>
      </c>
      <c r="D273" s="222">
        <f ca="1"/>
        <v>5.1372511382744507E-3</v>
      </c>
      <c r="E273" s="222" t="str">
        <f ca="1"/>
        <v/>
      </c>
      <c r="I273" s="111">
        <f ca="1"/>
        <v>43817</v>
      </c>
      <c r="J273" s="220">
        <f ca="1"/>
        <v>1123.204508</v>
      </c>
      <c r="K273" s="220">
        <f ca="1"/>
        <v>1121.550438</v>
      </c>
      <c r="L273" s="222">
        <f ca="1"/>
        <v>1.6540700000000469E-3</v>
      </c>
      <c r="M273" s="222" t="str">
        <f ca="1"/>
        <v/>
      </c>
      <c r="Q273" s="111">
        <f ca="1"/>
        <v>43817</v>
      </c>
      <c r="R273" s="220">
        <f ca="1"/>
        <v>1123.204508</v>
      </c>
      <c r="S273" s="220">
        <f ca="1"/>
        <v>1121.550438</v>
      </c>
      <c r="T273" s="222">
        <f ca="1"/>
        <v>1.6540700000000469E-3</v>
      </c>
      <c r="U273" s="222" t="str">
        <f ca="1"/>
        <v/>
      </c>
      <c r="Y273" s="111">
        <f ca="1"/>
        <v>44181</v>
      </c>
      <c r="Z273" s="220">
        <f ca="1"/>
        <v>1073.5119239999999</v>
      </c>
      <c r="AA273" s="220">
        <f ca="1"/>
        <v>1091.8628369999999</v>
      </c>
      <c r="AB273" s="222" t="str">
        <f ca="1"/>
        <v/>
      </c>
      <c r="AC273" s="222">
        <f ca="1"/>
        <v>-1.8350912999999993E-2</v>
      </c>
    </row>
    <row r="274" spans="1:29" x14ac:dyDescent="0.2">
      <c r="A274" s="111">
        <f ca="1"/>
        <v>45897</v>
      </c>
      <c r="B274" s="220">
        <f ca="1"/>
        <v>1077.4970103699172</v>
      </c>
      <c r="C274" s="220">
        <f ca="1"/>
        <v>1072.4371346922385</v>
      </c>
      <c r="D274" s="222">
        <f ca="1"/>
        <v>5.0598756776787466E-3</v>
      </c>
      <c r="E274" s="222" t="str">
        <f ca="1"/>
        <v/>
      </c>
      <c r="I274" s="111">
        <f ca="1"/>
        <v>43818</v>
      </c>
      <c r="J274" s="220">
        <f ca="1"/>
        <v>1126.0840840000001</v>
      </c>
      <c r="K274" s="220">
        <f ca="1"/>
        <v>1124.4606140000001</v>
      </c>
      <c r="L274" s="222">
        <f ca="1"/>
        <v>1.6234699999999975E-3</v>
      </c>
      <c r="M274" s="222" t="str">
        <f ca="1"/>
        <v/>
      </c>
      <c r="Q274" s="111">
        <f ca="1"/>
        <v>43818</v>
      </c>
      <c r="R274" s="220">
        <f ca="1"/>
        <v>1126.0840840000001</v>
      </c>
      <c r="S274" s="220">
        <f ca="1"/>
        <v>1124.4606140000001</v>
      </c>
      <c r="T274" s="222">
        <f ca="1"/>
        <v>1.6234699999999975E-3</v>
      </c>
      <c r="U274" s="222" t="str">
        <f ca="1"/>
        <v/>
      </c>
      <c r="Y274" s="111">
        <f ca="1"/>
        <v>44182</v>
      </c>
      <c r="Z274" s="220">
        <f ca="1"/>
        <v>1076.017124</v>
      </c>
      <c r="AA274" s="220">
        <f ca="1"/>
        <v>1093.8350929999999</v>
      </c>
      <c r="AB274" s="222" t="str">
        <f ca="1"/>
        <v/>
      </c>
      <c r="AC274" s="222">
        <f ca="1"/>
        <v>-1.7817968999999947E-2</v>
      </c>
    </row>
    <row r="275" spans="1:29" x14ac:dyDescent="0.2">
      <c r="A275" s="111">
        <f ca="1"/>
        <v>45898</v>
      </c>
      <c r="B275" s="220">
        <f ca="1"/>
        <v>1078.0827629338746</v>
      </c>
      <c r="C275" s="220">
        <f ca="1"/>
        <v>1073.1896535741382</v>
      </c>
      <c r="D275" s="222">
        <f ca="1"/>
        <v>4.8931093597364E-3</v>
      </c>
      <c r="E275" s="222" t="str">
        <f ca="1"/>
        <v/>
      </c>
      <c r="I275" s="111">
        <f ca="1"/>
        <v>43819</v>
      </c>
      <c r="J275" s="220">
        <f ca="1"/>
        <v>1130.497382</v>
      </c>
      <c r="K275" s="220">
        <f ca="1"/>
        <v>1128.6686090000001</v>
      </c>
      <c r="L275" s="222">
        <f ca="1"/>
        <v>1.8287729999999557E-3</v>
      </c>
      <c r="M275" s="222" t="str">
        <f ca="1"/>
        <v/>
      </c>
      <c r="Q275" s="111">
        <f ca="1"/>
        <v>43819</v>
      </c>
      <c r="R275" s="220">
        <f ca="1"/>
        <v>1130.497382</v>
      </c>
      <c r="S275" s="220">
        <f ca="1"/>
        <v>1128.6686090000001</v>
      </c>
      <c r="T275" s="222">
        <f ca="1"/>
        <v>1.8287729999999557E-3</v>
      </c>
      <c r="U275" s="222" t="str">
        <f ca="1"/>
        <v/>
      </c>
      <c r="Y275" s="111">
        <f ca="1"/>
        <v>44183</v>
      </c>
      <c r="Z275" s="220">
        <f ca="1"/>
        <v>1075.703964</v>
      </c>
      <c r="AA275" s="220">
        <f ca="1"/>
        <v>1093.687445</v>
      </c>
      <c r="AB275" s="222" t="str">
        <f ca="1"/>
        <v/>
      </c>
      <c r="AC275" s="222">
        <f ca="1"/>
        <v>-1.7983480999999982E-2</v>
      </c>
    </row>
    <row r="276" spans="1:29" x14ac:dyDescent="0.2">
      <c r="A276" s="111">
        <f ca="1"/>
        <v>45902</v>
      </c>
      <c r="B276" s="220">
        <f ca="1"/>
        <v>1074.3162143385762</v>
      </c>
      <c r="C276" s="220">
        <f ca="1"/>
        <v>1069.293933066491</v>
      </c>
      <c r="D276" s="222">
        <f ca="1"/>
        <v>5.0222812720851382E-3</v>
      </c>
      <c r="E276" s="222" t="str">
        <f ca="1"/>
        <v/>
      </c>
      <c r="I276" s="111">
        <f ca="1"/>
        <v>43822</v>
      </c>
      <c r="J276" s="220">
        <f ca="1"/>
        <v>1130.5810180000001</v>
      </c>
      <c r="K276" s="220">
        <f ca="1"/>
        <v>1128.6379979999999</v>
      </c>
      <c r="L276" s="222">
        <f ca="1"/>
        <v>1.9430200000001604E-3</v>
      </c>
      <c r="M276" s="222" t="str">
        <f ca="1"/>
        <v/>
      </c>
      <c r="Q276" s="111">
        <f ca="1"/>
        <v>43822</v>
      </c>
      <c r="R276" s="220">
        <f ca="1"/>
        <v>1130.5810180000001</v>
      </c>
      <c r="S276" s="220">
        <f ca="1"/>
        <v>1128.6379979999999</v>
      </c>
      <c r="T276" s="222">
        <f ca="1"/>
        <v>1.9430200000001604E-3</v>
      </c>
      <c r="U276" s="222" t="str">
        <f ca="1"/>
        <v/>
      </c>
      <c r="Y276" s="111">
        <f ca="1"/>
        <v>44186</v>
      </c>
      <c r="Z276" s="220">
        <f ca="1"/>
        <v>1074.644194</v>
      </c>
      <c r="AA276" s="220">
        <f ca="1"/>
        <v>1092.938729</v>
      </c>
      <c r="AB276" s="222" t="str">
        <f ca="1"/>
        <v/>
      </c>
      <c r="AC276" s="222">
        <f ca="1"/>
        <v>-1.8294534999999997E-2</v>
      </c>
    </row>
    <row r="277" spans="1:29" x14ac:dyDescent="0.2">
      <c r="A277" s="111">
        <f ca="1"/>
        <v>45903</v>
      </c>
      <c r="B277" s="220">
        <f ca="1"/>
        <v>1078.7887684867912</v>
      </c>
      <c r="C277" s="220">
        <f ca="1"/>
        <v>1073.7834379667911</v>
      </c>
      <c r="D277" s="222">
        <f ca="1"/>
        <v>5.0053305200001433E-3</v>
      </c>
      <c r="E277" s="222" t="str">
        <f ca="1"/>
        <v/>
      </c>
      <c r="I277" s="111">
        <f ca="1"/>
        <v>43823</v>
      </c>
      <c r="J277" s="220">
        <f ca="1"/>
        <v>1131.02207</v>
      </c>
      <c r="K277" s="220">
        <f ca="1"/>
        <v>1129.163047</v>
      </c>
      <c r="L277" s="222">
        <f ca="1"/>
        <v>1.8590229999999792E-3</v>
      </c>
      <c r="M277" s="222" t="str">
        <f ca="1"/>
        <v/>
      </c>
      <c r="Q277" s="111">
        <f ca="1"/>
        <v>43823</v>
      </c>
      <c r="R277" s="220">
        <f ca="1"/>
        <v>1131.02207</v>
      </c>
      <c r="S277" s="220">
        <f ca="1"/>
        <v>1129.163047</v>
      </c>
      <c r="T277" s="222">
        <f ca="1"/>
        <v>1.8590229999999792E-3</v>
      </c>
      <c r="U277" s="222" t="str">
        <f ca="1"/>
        <v/>
      </c>
      <c r="Y277" s="111">
        <f ca="1"/>
        <v>44187</v>
      </c>
      <c r="Z277" s="220">
        <f ca="1"/>
        <v>1077.144714</v>
      </c>
      <c r="AA277" s="220">
        <f ca="1"/>
        <v>1095.4972339999999</v>
      </c>
      <c r="AB277" s="222" t="str">
        <f ca="1"/>
        <v/>
      </c>
      <c r="AC277" s="222">
        <f ca="1"/>
        <v>-1.8352519999999914E-2</v>
      </c>
    </row>
    <row r="278" spans="1:29" x14ac:dyDescent="0.2">
      <c r="A278" s="111">
        <f ca="1"/>
        <v>45904</v>
      </c>
      <c r="B278" s="220">
        <f ca="1"/>
        <v>1084.3302641391356</v>
      </c>
      <c r="C278" s="220">
        <f ca="1"/>
        <v>1079.2973386640963</v>
      </c>
      <c r="D278" s="222">
        <f ca="1"/>
        <v>5.0329254750392923E-3</v>
      </c>
      <c r="E278" s="222" t="str">
        <f ca="1"/>
        <v/>
      </c>
      <c r="I278" s="111">
        <f ca="1"/>
        <v>43826</v>
      </c>
      <c r="J278" s="220">
        <f ca="1"/>
        <v>1132.2747979999999</v>
      </c>
      <c r="K278" s="220">
        <f ca="1"/>
        <v>1130.331835</v>
      </c>
      <c r="L278" s="222">
        <f ca="1"/>
        <v>1.9429629999999634E-3</v>
      </c>
      <c r="M278" s="222" t="str">
        <f ca="1"/>
        <v/>
      </c>
      <c r="Q278" s="111">
        <f ca="1"/>
        <v>43826</v>
      </c>
      <c r="R278" s="220">
        <f ca="1"/>
        <v>1132.2747979999999</v>
      </c>
      <c r="S278" s="220">
        <f ca="1"/>
        <v>1130.331835</v>
      </c>
      <c r="T278" s="222">
        <f ca="1"/>
        <v>1.9429629999999634E-3</v>
      </c>
      <c r="U278" s="222" t="str">
        <f ca="1"/>
        <v/>
      </c>
      <c r="Y278" s="111">
        <f ca="1"/>
        <v>44188</v>
      </c>
      <c r="Z278" s="220">
        <f ca="1"/>
        <v>1076.471984</v>
      </c>
      <c r="AA278" s="220">
        <f ca="1"/>
        <v>1094.661071</v>
      </c>
      <c r="AB278" s="222" t="str">
        <f ca="1"/>
        <v/>
      </c>
      <c r="AC278" s="222">
        <f ca="1"/>
        <v>-1.8189086999999972E-2</v>
      </c>
    </row>
    <row r="279" spans="1:29" x14ac:dyDescent="0.2">
      <c r="A279" s="111">
        <f ca="1"/>
        <v>45905</v>
      </c>
      <c r="B279" s="220">
        <f ca="1"/>
        <v>1088.5727932465763</v>
      </c>
      <c r="C279" s="220">
        <f ca="1"/>
        <v>1083.6031463276636</v>
      </c>
      <c r="D279" s="222">
        <f ca="1"/>
        <v>4.9696469189127587E-3</v>
      </c>
      <c r="E279" s="222" t="str">
        <f ca="1"/>
        <v/>
      </c>
      <c r="I279" s="111">
        <f ca="1"/>
        <v>43829</v>
      </c>
      <c r="J279" s="220">
        <f ca="1"/>
        <v>1119.6336349999999</v>
      </c>
      <c r="K279" s="220">
        <f ca="1"/>
        <v>1118.948433</v>
      </c>
      <c r="L279" s="222">
        <f ca="1"/>
        <v>6.8520199999989016E-4</v>
      </c>
      <c r="M279" s="222" t="str">
        <f ca="1"/>
        <v/>
      </c>
      <c r="Q279" s="111">
        <f ca="1"/>
        <v>43829</v>
      </c>
      <c r="R279" s="220">
        <f ca="1"/>
        <v>1119.6336349999999</v>
      </c>
      <c r="S279" s="220">
        <f ca="1"/>
        <v>1118.948433</v>
      </c>
      <c r="T279" s="222">
        <f ca="1"/>
        <v>6.8520199999989016E-4</v>
      </c>
      <c r="U279" s="222" t="str">
        <f ca="1"/>
        <v/>
      </c>
      <c r="Y279" s="111">
        <f ca="1"/>
        <v>44189</v>
      </c>
      <c r="Z279" s="220">
        <f ca="1"/>
        <v>1077.2599640000001</v>
      </c>
      <c r="AA279" s="220">
        <f ca="1"/>
        <v>1095.6333480000001</v>
      </c>
      <c r="AB279" s="222" t="str">
        <f ca="1"/>
        <v/>
      </c>
      <c r="AC279" s="222">
        <f ca="1"/>
        <v>-1.8373383999999986E-2</v>
      </c>
    </row>
    <row r="280" spans="1:29" x14ac:dyDescent="0.2">
      <c r="A280" s="111">
        <f ca="1"/>
        <v>0</v>
      </c>
      <c r="B280" s="220">
        <f ca="1"/>
        <v>0</v>
      </c>
      <c r="C280" s="220">
        <f ca="1"/>
        <v>0</v>
      </c>
      <c r="D280" s="222" t="str">
        <f ca="1"/>
        <v/>
      </c>
      <c r="E280" s="222" t="str">
        <f ca="1"/>
        <v/>
      </c>
      <c r="I280" s="111">
        <f ca="1"/>
        <v>43830</v>
      </c>
      <c r="J280" s="220">
        <f ca="1"/>
        <v>1117.1441629999999</v>
      </c>
      <c r="K280" s="220">
        <f ca="1"/>
        <v>1116.4597160000001</v>
      </c>
      <c r="L280" s="222">
        <f ca="1"/>
        <v>6.8444699999986374E-4</v>
      </c>
      <c r="M280" s="222" t="str">
        <f ca="1"/>
        <v/>
      </c>
      <c r="Q280" s="111">
        <f ca="1"/>
        <v>43830</v>
      </c>
      <c r="R280" s="220">
        <f ca="1"/>
        <v>1117.1441629999999</v>
      </c>
      <c r="S280" s="220">
        <f ca="1"/>
        <v>1116.4597160000001</v>
      </c>
      <c r="T280" s="222">
        <f ca="1"/>
        <v>6.8444699999986374E-4</v>
      </c>
      <c r="U280" s="222" t="str">
        <f ca="1"/>
        <v/>
      </c>
      <c r="Y280" s="111">
        <f ca="1"/>
        <v>44194</v>
      </c>
      <c r="Z280" s="220">
        <f ca="1"/>
        <v>1081.0709810000001</v>
      </c>
      <c r="AA280" s="220">
        <f ca="1"/>
        <v>1099.1375290000001</v>
      </c>
      <c r="AB280" s="222" t="str">
        <f ca="1"/>
        <v/>
      </c>
      <c r="AC280" s="222">
        <f ca="1"/>
        <v>-1.8066548000000012E-2</v>
      </c>
    </row>
    <row r="281" spans="1:29" x14ac:dyDescent="0.2">
      <c r="A281" s="111">
        <f ca="1"/>
        <v>0</v>
      </c>
      <c r="B281" s="220">
        <f ca="1"/>
        <v>0</v>
      </c>
      <c r="C281" s="220">
        <f ca="1"/>
        <v>0</v>
      </c>
      <c r="D281" s="222" t="str">
        <f ca="1"/>
        <v/>
      </c>
      <c r="E281" s="222" t="str">
        <f ca="1"/>
        <v/>
      </c>
      <c r="I281" s="111">
        <f ca="1"/>
        <v>43832</v>
      </c>
      <c r="J281" s="220">
        <f ca="1"/>
        <v>1123.796407</v>
      </c>
      <c r="K281" s="220">
        <f ca="1"/>
        <v>1122.5553460000001</v>
      </c>
      <c r="L281" s="222">
        <f ca="1"/>
        <v>1.241060999999945E-3</v>
      </c>
      <c r="M281" s="222" t="str">
        <f ca="1"/>
        <v/>
      </c>
      <c r="Q281" s="111">
        <f ca="1"/>
        <v>43832</v>
      </c>
      <c r="R281" s="220">
        <f ca="1"/>
        <v>1123.796407</v>
      </c>
      <c r="S281" s="220">
        <f ca="1"/>
        <v>1122.5553460000001</v>
      </c>
      <c r="T281" s="222">
        <f ca="1"/>
        <v>1.241060999999945E-3</v>
      </c>
      <c r="U281" s="222" t="str">
        <f ca="1"/>
        <v/>
      </c>
      <c r="Y281" s="111">
        <f ca="1"/>
        <v>44195</v>
      </c>
      <c r="Z281" s="220">
        <f ca="1"/>
        <v>1076.9809090000001</v>
      </c>
      <c r="AA281" s="220">
        <f ca="1"/>
        <v>1095.2111150000001</v>
      </c>
      <c r="AB281" s="222" t="str">
        <f ca="1"/>
        <v/>
      </c>
      <c r="AC281" s="222">
        <f ca="1"/>
        <v>-1.8230205999999954E-2</v>
      </c>
    </row>
    <row r="282" spans="1:29" x14ac:dyDescent="0.2">
      <c r="A282" s="111">
        <f ca="1"/>
        <v>0</v>
      </c>
      <c r="B282" s="220">
        <f ca="1"/>
        <v>0</v>
      </c>
      <c r="C282" s="220">
        <f ca="1"/>
        <v>0</v>
      </c>
      <c r="D282" s="222" t="str">
        <f ca="1"/>
        <v/>
      </c>
      <c r="E282" s="222" t="str">
        <f ca="1"/>
        <v/>
      </c>
      <c r="I282" s="111">
        <f ca="1"/>
        <v>43833</v>
      </c>
      <c r="J282" s="220">
        <f ca="1"/>
        <v>1123.6969549999999</v>
      </c>
      <c r="K282" s="220">
        <f ca="1"/>
        <v>1123.1572140000001</v>
      </c>
      <c r="L282" s="222">
        <f ca="1"/>
        <v>5.397409999998217E-4</v>
      </c>
      <c r="M282" s="222" t="str">
        <f ca="1"/>
        <v/>
      </c>
      <c r="Q282" s="111">
        <f ca="1"/>
        <v>43833</v>
      </c>
      <c r="R282" s="220">
        <f ca="1"/>
        <v>1123.6728419999999</v>
      </c>
      <c r="S282" s="220">
        <f ca="1"/>
        <v>1123.1572140000001</v>
      </c>
      <c r="T282" s="222">
        <f ca="1"/>
        <v>5.1562799999987875E-4</v>
      </c>
      <c r="U282" s="222" t="str">
        <f ca="1"/>
        <v/>
      </c>
      <c r="Y282" s="111">
        <f ca="1"/>
        <v>44196</v>
      </c>
      <c r="Z282" s="220">
        <f ca="1"/>
        <v>1077.7874240000001</v>
      </c>
      <c r="AA282" s="220">
        <f ca="1"/>
        <v>1096.480278</v>
      </c>
      <c r="AB282" s="222" t="str">
        <f ca="1"/>
        <v/>
      </c>
      <c r="AC282" s="222">
        <f ca="1"/>
        <v>-1.8692853999999898E-2</v>
      </c>
    </row>
    <row r="283" spans="1:29" x14ac:dyDescent="0.2">
      <c r="A283" s="111">
        <f ca="1"/>
        <v>0</v>
      </c>
      <c r="B283" s="220">
        <f ca="1"/>
        <v>0</v>
      </c>
      <c r="C283" s="220">
        <f ca="1"/>
        <v>0</v>
      </c>
      <c r="D283" s="222" t="str">
        <f ca="1"/>
        <v/>
      </c>
      <c r="E283" s="222" t="str">
        <f ca="1"/>
        <v/>
      </c>
      <c r="I283" s="111">
        <f ca="1"/>
        <v>43836</v>
      </c>
      <c r="J283" s="220">
        <f ca="1"/>
        <v>1124.437461</v>
      </c>
      <c r="K283" s="220">
        <f ca="1"/>
        <v>1126.11617</v>
      </c>
      <c r="L283" s="222" t="str">
        <f ca="1"/>
        <v/>
      </c>
      <c r="M283" s="222">
        <f ca="1"/>
        <v>-1.6787090000000263E-3</v>
      </c>
      <c r="Q283" s="111">
        <f ca="1"/>
        <v>43836</v>
      </c>
      <c r="R283" s="220">
        <f ca="1"/>
        <v>1124.6583989999999</v>
      </c>
      <c r="S283" s="220">
        <f ca="1"/>
        <v>1126.11617</v>
      </c>
      <c r="T283" s="222" t="str">
        <f ca="1"/>
        <v/>
      </c>
      <c r="U283" s="222">
        <f ca="1"/>
        <v>-1.4577710000000933E-3</v>
      </c>
      <c r="Y283" s="111">
        <f ca="1"/>
        <v>44200</v>
      </c>
      <c r="Z283" s="220">
        <f ca="1"/>
        <v>1077.3193140000001</v>
      </c>
      <c r="AA283" s="220">
        <f ca="1"/>
        <v>1095.7025020000001</v>
      </c>
      <c r="AB283" s="222" t="str">
        <f ca="1"/>
        <v/>
      </c>
      <c r="AC283" s="222">
        <f ca="1"/>
        <v>-1.8383188000000019E-2</v>
      </c>
    </row>
    <row r="284" spans="1:29" x14ac:dyDescent="0.2">
      <c r="A284" s="111">
        <f ca="1"/>
        <v>0</v>
      </c>
      <c r="B284" s="220">
        <f ca="1"/>
        <v>0</v>
      </c>
      <c r="C284" s="220">
        <f ca="1"/>
        <v>0</v>
      </c>
      <c r="D284" s="222" t="str">
        <f ca="1"/>
        <v/>
      </c>
      <c r="E284" s="222" t="str">
        <f ca="1"/>
        <v/>
      </c>
      <c r="I284" s="111">
        <f ca="1"/>
        <v>43837</v>
      </c>
      <c r="J284" s="220">
        <f ca="1"/>
        <v>1124.6010759999999</v>
      </c>
      <c r="K284" s="220">
        <f ca="1"/>
        <v>1126.5072290000001</v>
      </c>
      <c r="L284" s="222" t="str">
        <f ca="1"/>
        <v/>
      </c>
      <c r="M284" s="222">
        <f ca="1"/>
        <v>-1.9061530000001312E-3</v>
      </c>
      <c r="Q284" s="111">
        <f ca="1"/>
        <v>43837</v>
      </c>
      <c r="R284" s="220">
        <f ca="1"/>
        <v>1124.8988019999999</v>
      </c>
      <c r="S284" s="220">
        <f ca="1"/>
        <v>1126.5072290000001</v>
      </c>
      <c r="T284" s="222" t="str">
        <f ca="1"/>
        <v/>
      </c>
      <c r="U284" s="222">
        <f ca="1"/>
        <v>-1.6084270000001196E-3</v>
      </c>
      <c r="Y284" s="111">
        <f ca="1"/>
        <v>44201</v>
      </c>
      <c r="Z284" s="220">
        <f ca="1"/>
        <v>1078.0541450000001</v>
      </c>
      <c r="AA284" s="220">
        <f ca="1"/>
        <v>1095.378485</v>
      </c>
      <c r="AB284" s="222" t="str">
        <f ca="1"/>
        <v/>
      </c>
      <c r="AC284" s="222">
        <f ca="1"/>
        <v>-1.7324339999999893E-2</v>
      </c>
    </row>
    <row r="285" spans="1:29" x14ac:dyDescent="0.2">
      <c r="I285" s="111">
        <f ca="1"/>
        <v>43838</v>
      </c>
      <c r="J285" s="220">
        <f ca="1"/>
        <v>1124.861562</v>
      </c>
      <c r="K285" s="220">
        <f ca="1"/>
        <v>1126.4338339999999</v>
      </c>
      <c r="L285" s="222" t="str">
        <f ca="1"/>
        <v/>
      </c>
      <c r="M285" s="222">
        <f ca="1"/>
        <v>-1.5722719999998844E-3</v>
      </c>
      <c r="Q285" s="111">
        <f ca="1"/>
        <v>43838</v>
      </c>
      <c r="R285" s="220">
        <f ca="1"/>
        <v>1125.309072</v>
      </c>
      <c r="S285" s="220">
        <f ca="1"/>
        <v>1126.4338339999999</v>
      </c>
      <c r="T285" s="222" t="str">
        <f ca="1"/>
        <v/>
      </c>
      <c r="U285" s="222">
        <f ca="1"/>
        <v>-1.1247619999999188E-3</v>
      </c>
      <c r="Y285" s="111">
        <f ca="1"/>
        <v>44202</v>
      </c>
      <c r="Z285" s="220">
        <f ca="1"/>
        <v>1082.098686</v>
      </c>
      <c r="AA285" s="220">
        <f ca="1"/>
        <v>1098.8436369999999</v>
      </c>
      <c r="AB285" s="222" t="str">
        <f ca="1"/>
        <v/>
      </c>
      <c r="AC285" s="222">
        <f ca="1"/>
        <v>-1.67449509999999E-2</v>
      </c>
    </row>
    <row r="286" spans="1:29" x14ac:dyDescent="0.2">
      <c r="I286" s="111">
        <f ca="1"/>
        <v>43839</v>
      </c>
      <c r="J286" s="220">
        <f ca="1"/>
        <v>1128.7387839999999</v>
      </c>
      <c r="K286" s="220">
        <f ca="1"/>
        <v>1130.6574089999999</v>
      </c>
      <c r="L286" s="222" t="str">
        <f ca="1"/>
        <v/>
      </c>
      <c r="M286" s="222">
        <f ca="1"/>
        <v>-1.9186250000000199E-3</v>
      </c>
      <c r="Q286" s="111">
        <f ca="1"/>
        <v>43839</v>
      </c>
      <c r="R286" s="220">
        <f ca="1"/>
        <v>1129.3343</v>
      </c>
      <c r="S286" s="220">
        <f ca="1"/>
        <v>1130.6574089999999</v>
      </c>
      <c r="T286" s="222" t="str">
        <f ca="1"/>
        <v/>
      </c>
      <c r="U286" s="222">
        <f ca="1"/>
        <v>-1.3231089999999313E-3</v>
      </c>
      <c r="Y286" s="111">
        <f ca="1"/>
        <v>44203</v>
      </c>
      <c r="Z286" s="220">
        <f ca="1"/>
        <v>1087.3571460000001</v>
      </c>
      <c r="AA286" s="220">
        <f ca="1"/>
        <v>1102.6009449999999</v>
      </c>
      <c r="AB286" s="222" t="str">
        <f ca="1"/>
        <v/>
      </c>
      <c r="AC286" s="222">
        <f ca="1"/>
        <v>-1.5243798999999853E-2</v>
      </c>
    </row>
    <row r="287" spans="1:29" x14ac:dyDescent="0.2">
      <c r="I287" s="111">
        <f ca="1"/>
        <v>43840</v>
      </c>
      <c r="J287" s="220">
        <f ca="1"/>
        <v>1129.0538529999999</v>
      </c>
      <c r="K287" s="220">
        <f ca="1"/>
        <v>1130.8353999999999</v>
      </c>
      <c r="L287" s="222" t="str">
        <f ca="1"/>
        <v/>
      </c>
      <c r="M287" s="222">
        <f ca="1"/>
        <v>-1.781547000000046E-3</v>
      </c>
      <c r="Q287" s="111">
        <f ca="1"/>
        <v>43840</v>
      </c>
      <c r="R287" s="220">
        <f ca="1"/>
        <v>1129.6806509999999</v>
      </c>
      <c r="S287" s="220">
        <f ca="1"/>
        <v>1130.8353999999999</v>
      </c>
      <c r="T287" s="222" t="str">
        <f ca="1"/>
        <v/>
      </c>
      <c r="U287" s="222">
        <f ca="1"/>
        <v>-1.154749000000038E-3</v>
      </c>
      <c r="Y287" s="111">
        <f ca="1"/>
        <v>44204</v>
      </c>
      <c r="Z287" s="220">
        <f ca="1"/>
        <v>1092.5279660000001</v>
      </c>
      <c r="AA287" s="220">
        <f ca="1"/>
        <v>1106.4138499999999</v>
      </c>
      <c r="AB287" s="222" t="str">
        <f ca="1"/>
        <v/>
      </c>
      <c r="AC287" s="222">
        <f ca="1"/>
        <v>-1.3885883999999805E-2</v>
      </c>
    </row>
    <row r="288" spans="1:29" x14ac:dyDescent="0.2">
      <c r="I288" s="111">
        <f ca="1"/>
        <v>43843</v>
      </c>
      <c r="J288" s="220">
        <f ca="1"/>
        <v>1132.3799280000001</v>
      </c>
      <c r="K288" s="220">
        <f ca="1"/>
        <v>1133.5842459999999</v>
      </c>
      <c r="L288" s="222" t="str">
        <f ca="1"/>
        <v/>
      </c>
      <c r="M288" s="222">
        <f ca="1"/>
        <v>-1.2043179999998302E-3</v>
      </c>
      <c r="Q288" s="111">
        <f ca="1"/>
        <v>43843</v>
      </c>
      <c r="R288" s="220">
        <f ca="1"/>
        <v>1133.1585339999999</v>
      </c>
      <c r="S288" s="220">
        <f ca="1"/>
        <v>1133.5842459999999</v>
      </c>
      <c r="T288" s="222" t="str">
        <f ca="1"/>
        <v/>
      </c>
      <c r="U288" s="222">
        <f ca="1"/>
        <v>-4.257119999999759E-4</v>
      </c>
      <c r="Y288" s="111">
        <f ca="1"/>
        <v>44207</v>
      </c>
      <c r="Z288" s="220">
        <f ca="1"/>
        <v>1088.691824</v>
      </c>
      <c r="AA288" s="220">
        <f ca="1"/>
        <v>1102.8666020000001</v>
      </c>
      <c r="AB288" s="222" t="str">
        <f ca="1"/>
        <v/>
      </c>
      <c r="AC288" s="222">
        <f ca="1"/>
        <v>-1.417477800000006E-2</v>
      </c>
    </row>
    <row r="289" spans="9:29" x14ac:dyDescent="0.2">
      <c r="I289" s="111">
        <f ca="1"/>
        <v>43844</v>
      </c>
      <c r="J289" s="220">
        <f ca="1"/>
        <v>1133.2614779999999</v>
      </c>
      <c r="K289" s="220">
        <f ca="1"/>
        <v>1134.705328</v>
      </c>
      <c r="L289" s="222" t="str">
        <f ca="1"/>
        <v/>
      </c>
      <c r="M289" s="222">
        <f ca="1"/>
        <v>-1.4438500000001112E-3</v>
      </c>
      <c r="Q289" s="111">
        <f ca="1"/>
        <v>43844</v>
      </c>
      <c r="R289" s="220">
        <f ca="1"/>
        <v>1133.983195</v>
      </c>
      <c r="S289" s="220">
        <f ca="1"/>
        <v>1134.705328</v>
      </c>
      <c r="T289" s="222" t="str">
        <f ca="1"/>
        <v/>
      </c>
      <c r="U289" s="222">
        <f ca="1"/>
        <v>-7.2213299999998527E-4</v>
      </c>
      <c r="Y289" s="111">
        <f ca="1"/>
        <v>44208</v>
      </c>
      <c r="Z289" s="220">
        <f ca="1"/>
        <v>1088.8724460000001</v>
      </c>
      <c r="AA289" s="220">
        <f ca="1"/>
        <v>1102.9013110000001</v>
      </c>
      <c r="AB289" s="222" t="str">
        <f ca="1"/>
        <v/>
      </c>
      <c r="AC289" s="222">
        <f ca="1"/>
        <v>-1.4028864999999996E-2</v>
      </c>
    </row>
    <row r="290" spans="9:29" x14ac:dyDescent="0.2">
      <c r="I290" s="111">
        <f ca="1"/>
        <v>43845</v>
      </c>
      <c r="J290" s="220">
        <f ca="1"/>
        <v>1134.9308129999999</v>
      </c>
      <c r="K290" s="220">
        <f ca="1"/>
        <v>1137.0296519999999</v>
      </c>
      <c r="L290" s="222" t="str">
        <f ca="1"/>
        <v/>
      </c>
      <c r="M290" s="222">
        <f ca="1"/>
        <v>-2.0988389999999982E-3</v>
      </c>
      <c r="Q290" s="111">
        <f ca="1"/>
        <v>43845</v>
      </c>
      <c r="R290" s="220">
        <f ca="1"/>
        <v>1135.496339</v>
      </c>
      <c r="S290" s="220">
        <f ca="1"/>
        <v>1137.0296519999999</v>
      </c>
      <c r="T290" s="222" t="str">
        <f ca="1"/>
        <v/>
      </c>
      <c r="U290" s="222">
        <f ca="1"/>
        <v>-1.5333129999999073E-3</v>
      </c>
      <c r="Y290" s="111">
        <f ca="1"/>
        <v>44209</v>
      </c>
      <c r="Z290" s="220">
        <f ca="1"/>
        <v>1089.506159</v>
      </c>
      <c r="AA290" s="220">
        <f ca="1"/>
        <v>1103.627418</v>
      </c>
      <c r="AB290" s="222" t="str">
        <f ca="1"/>
        <v/>
      </c>
      <c r="AC290" s="222">
        <f ca="1"/>
        <v>-1.4121259000000009E-2</v>
      </c>
    </row>
    <row r="291" spans="9:29" x14ac:dyDescent="0.2">
      <c r="I291" s="111">
        <f ca="1"/>
        <v>43846</v>
      </c>
      <c r="J291" s="220">
        <f ca="1"/>
        <v>1137.433127</v>
      </c>
      <c r="K291" s="220">
        <f ca="1"/>
        <v>1138.3535750000001</v>
      </c>
      <c r="L291" s="222" t="str">
        <f ca="1"/>
        <v/>
      </c>
      <c r="M291" s="222">
        <f ca="1"/>
        <v>-9.2044800000007853E-4</v>
      </c>
      <c r="Q291" s="111">
        <f ca="1"/>
        <v>43846</v>
      </c>
      <c r="R291" s="220">
        <f ca="1"/>
        <v>1138.294157</v>
      </c>
      <c r="S291" s="220">
        <f ca="1"/>
        <v>1138.3535750000001</v>
      </c>
      <c r="T291" s="222" t="str">
        <f ca="1"/>
        <v/>
      </c>
      <c r="U291" s="222">
        <f ca="1"/>
        <v>-5.9418000000050598E-5</v>
      </c>
      <c r="Y291" s="111">
        <f ca="1"/>
        <v>44210</v>
      </c>
      <c r="Z291" s="220">
        <f ca="1"/>
        <v>1087.1515460000001</v>
      </c>
      <c r="AA291" s="220">
        <f ca="1"/>
        <v>1101.205483</v>
      </c>
      <c r="AB291" s="222" t="str">
        <f ca="1"/>
        <v/>
      </c>
      <c r="AC291" s="222">
        <f ca="1"/>
        <v>-1.4053936999999905E-2</v>
      </c>
    </row>
    <row r="292" spans="9:29" x14ac:dyDescent="0.2">
      <c r="I292" s="111">
        <f ca="1"/>
        <v>43847</v>
      </c>
      <c r="J292" s="220">
        <f ca="1"/>
        <v>1140.226754</v>
      </c>
      <c r="K292" s="220">
        <f ca="1"/>
        <v>1140.4680169999999</v>
      </c>
      <c r="L292" s="222" t="str">
        <f ca="1"/>
        <v/>
      </c>
      <c r="M292" s="222">
        <f ca="1"/>
        <v>-2.4126299999988987E-4</v>
      </c>
      <c r="Q292" s="111">
        <f ca="1"/>
        <v>43847</v>
      </c>
      <c r="R292" s="220">
        <f ca="1"/>
        <v>1141.2577550000001</v>
      </c>
      <c r="S292" s="220">
        <f ca="1"/>
        <v>1140.4680169999999</v>
      </c>
      <c r="T292" s="222">
        <f ca="1"/>
        <v>7.8973800000017033E-4</v>
      </c>
      <c r="U292" s="222" t="str">
        <f ca="1"/>
        <v/>
      </c>
      <c r="Y292" s="111">
        <f ca="1"/>
        <v>44211</v>
      </c>
      <c r="Z292" s="220">
        <f ca="1"/>
        <v>1087.773958</v>
      </c>
      <c r="AA292" s="220">
        <f ca="1"/>
        <v>1102.358125</v>
      </c>
      <c r="AB292" s="222" t="str">
        <f ca="1"/>
        <v/>
      </c>
      <c r="AC292" s="222">
        <f ca="1"/>
        <v>-1.4584166999999979E-2</v>
      </c>
    </row>
    <row r="293" spans="9:29" x14ac:dyDescent="0.2">
      <c r="I293" s="111">
        <f ca="1"/>
        <v>43850</v>
      </c>
      <c r="J293" s="220">
        <f ca="1"/>
        <v>1141.253328</v>
      </c>
      <c r="K293" s="220">
        <f ca="1"/>
        <v>1141.1638</v>
      </c>
      <c r="L293" s="222">
        <f ca="1"/>
        <v>8.9527999999972963E-5</v>
      </c>
      <c r="M293" s="222" t="str">
        <f ca="1"/>
        <v/>
      </c>
      <c r="Q293" s="111">
        <f ca="1"/>
        <v>43850</v>
      </c>
      <c r="R293" s="220">
        <f ca="1"/>
        <v>1142.3659050000001</v>
      </c>
      <c r="S293" s="220">
        <f ca="1"/>
        <v>1141.1638</v>
      </c>
      <c r="T293" s="222">
        <f ca="1"/>
        <v>1.2021050000000741E-3</v>
      </c>
      <c r="U293" s="222" t="str">
        <f ca="1"/>
        <v/>
      </c>
      <c r="Y293" s="111">
        <f ca="1"/>
        <v>44214</v>
      </c>
      <c r="Z293" s="220">
        <f ca="1"/>
        <v>1091.217496</v>
      </c>
      <c r="AA293" s="220">
        <f ca="1"/>
        <v>1105.2721369999999</v>
      </c>
      <c r="AB293" s="222" t="str">
        <f ca="1"/>
        <v/>
      </c>
      <c r="AC293" s="222">
        <f ca="1"/>
        <v>-1.4054640999999948E-2</v>
      </c>
    </row>
    <row r="294" spans="9:29" x14ac:dyDescent="0.2">
      <c r="I294" s="111">
        <f ca="1"/>
        <v>43851</v>
      </c>
      <c r="J294" s="220">
        <f ca="1"/>
        <v>1140.267979</v>
      </c>
      <c r="K294" s="220">
        <f ca="1"/>
        <v>1141.6541629999999</v>
      </c>
      <c r="L294" s="222" t="str">
        <f ca="1"/>
        <v/>
      </c>
      <c r="M294" s="222">
        <f ca="1"/>
        <v>-1.3861839999999574E-3</v>
      </c>
      <c r="Q294" s="111">
        <f ca="1"/>
        <v>43851</v>
      </c>
      <c r="R294" s="220">
        <f ca="1"/>
        <v>1141.022367</v>
      </c>
      <c r="S294" s="220">
        <f ca="1"/>
        <v>1141.6541629999999</v>
      </c>
      <c r="T294" s="222" t="str">
        <f ca="1"/>
        <v/>
      </c>
      <c r="U294" s="222">
        <f ca="1"/>
        <v>-6.3179599999989473E-4</v>
      </c>
      <c r="Y294" s="111">
        <f ca="1"/>
        <v>44215</v>
      </c>
      <c r="Z294" s="220">
        <f ca="1"/>
        <v>1091.1166459999999</v>
      </c>
      <c r="AA294" s="220">
        <f ca="1"/>
        <v>1104.7657320000001</v>
      </c>
      <c r="AB294" s="222" t="str">
        <f ca="1"/>
        <v/>
      </c>
      <c r="AC294" s="222">
        <f ca="1"/>
        <v>-1.3649086000000124E-2</v>
      </c>
    </row>
    <row r="295" spans="9:29" x14ac:dyDescent="0.2">
      <c r="I295" s="111">
        <f ca="1"/>
        <v>43852</v>
      </c>
      <c r="J295" s="220">
        <f ca="1"/>
        <v>1144.3867150000001</v>
      </c>
      <c r="K295" s="220">
        <f ca="1"/>
        <v>1145.766237</v>
      </c>
      <c r="L295" s="222" t="str">
        <f ca="1"/>
        <v/>
      </c>
      <c r="M295" s="222">
        <f ca="1"/>
        <v>-1.3795219999999516E-3</v>
      </c>
      <c r="Q295" s="111">
        <f ca="1"/>
        <v>43852</v>
      </c>
      <c r="R295" s="220">
        <f ca="1"/>
        <v>1145.1547310000001</v>
      </c>
      <c r="S295" s="220">
        <f ca="1"/>
        <v>1145.766237</v>
      </c>
      <c r="T295" s="222" t="str">
        <f ca="1"/>
        <v/>
      </c>
      <c r="U295" s="222">
        <f ca="1"/>
        <v>-6.1150599999996297E-4</v>
      </c>
      <c r="Y295" s="111">
        <f ca="1"/>
        <v>44216</v>
      </c>
      <c r="Z295" s="220">
        <f ca="1"/>
        <v>1093.674718</v>
      </c>
      <c r="AA295" s="220">
        <f ca="1"/>
        <v>1106.537237</v>
      </c>
      <c r="AB295" s="222" t="str">
        <f ca="1"/>
        <v/>
      </c>
      <c r="AC295" s="222">
        <f ca="1"/>
        <v>-1.286251900000002E-2</v>
      </c>
    </row>
    <row r="296" spans="9:29" x14ac:dyDescent="0.2">
      <c r="I296" s="111">
        <f ca="1"/>
        <v>43853</v>
      </c>
      <c r="J296" s="220">
        <f ca="1"/>
        <v>1145.8099520000001</v>
      </c>
      <c r="K296" s="220">
        <f ca="1"/>
        <v>1148.052782</v>
      </c>
      <c r="L296" s="222" t="str">
        <f ca="1"/>
        <v/>
      </c>
      <c r="M296" s="222">
        <f ca="1"/>
        <v>-2.2428299999999127E-3</v>
      </c>
      <c r="Q296" s="111">
        <f ca="1"/>
        <v>43853</v>
      </c>
      <c r="R296" s="220">
        <f ca="1"/>
        <v>1146.3694029999999</v>
      </c>
      <c r="S296" s="220">
        <f ca="1"/>
        <v>1148.052782</v>
      </c>
      <c r="T296" s="222" t="str">
        <f ca="1"/>
        <v/>
      </c>
      <c r="U296" s="222">
        <f ca="1"/>
        <v>-1.683379000000059E-3</v>
      </c>
      <c r="Y296" s="111">
        <f ca="1"/>
        <v>44217</v>
      </c>
      <c r="Z296" s="220">
        <f ca="1"/>
        <v>1091.147696</v>
      </c>
      <c r="AA296" s="220">
        <f ca="1"/>
        <v>1104.0425700000001</v>
      </c>
      <c r="AB296" s="222" t="str">
        <f ca="1"/>
        <v/>
      </c>
      <c r="AC296" s="222">
        <f ca="1"/>
        <v>-1.2894874000000072E-2</v>
      </c>
    </row>
    <row r="297" spans="9:29" x14ac:dyDescent="0.2">
      <c r="I297" s="111">
        <f ca="1"/>
        <v>43854</v>
      </c>
      <c r="J297" s="220">
        <f ca="1"/>
        <v>1144.2871620000001</v>
      </c>
      <c r="K297" s="220">
        <f ca="1"/>
        <v>1148.195933</v>
      </c>
      <c r="L297" s="222" t="str">
        <f ca="1"/>
        <v/>
      </c>
      <c r="M297" s="222">
        <f ca="1"/>
        <v>-3.9087709999998882E-3</v>
      </c>
      <c r="Q297" s="111">
        <f ca="1"/>
        <v>43854</v>
      </c>
      <c r="R297" s="220">
        <f ca="1"/>
        <v>1144.4346740000001</v>
      </c>
      <c r="S297" s="220">
        <f ca="1"/>
        <v>1148.195933</v>
      </c>
      <c r="T297" s="222" t="str">
        <f ca="1"/>
        <v/>
      </c>
      <c r="U297" s="222">
        <f ca="1"/>
        <v>-3.7612589999998819E-3</v>
      </c>
      <c r="Y297" s="111">
        <f ca="1"/>
        <v>44218</v>
      </c>
      <c r="Z297" s="220">
        <f ca="1"/>
        <v>1091.731726</v>
      </c>
      <c r="AA297" s="220">
        <f ca="1"/>
        <v>1104.724547</v>
      </c>
      <c r="AB297" s="222" t="str">
        <f ca="1"/>
        <v/>
      </c>
      <c r="AC297" s="222">
        <f ca="1"/>
        <v>-1.2992821000000048E-2</v>
      </c>
    </row>
    <row r="298" spans="9:29" x14ac:dyDescent="0.2">
      <c r="I298" s="111">
        <f ca="1"/>
        <v>43857</v>
      </c>
      <c r="J298" s="220">
        <f ca="1"/>
        <v>1137.2171080000001</v>
      </c>
      <c r="K298" s="220">
        <f ca="1"/>
        <v>1143.5197479999999</v>
      </c>
      <c r="L298" s="222" t="str">
        <f ca="1"/>
        <v/>
      </c>
      <c r="M298" s="222">
        <f ca="1"/>
        <v>-6.3026399999998829E-3</v>
      </c>
      <c r="Q298" s="111">
        <f ca="1"/>
        <v>43857</v>
      </c>
      <c r="R298" s="220">
        <f ca="1"/>
        <v>1136.7478920000001</v>
      </c>
      <c r="S298" s="220">
        <f ca="1"/>
        <v>1143.5197479999999</v>
      </c>
      <c r="T298" s="222" t="str">
        <f ca="1"/>
        <v/>
      </c>
      <c r="U298" s="222">
        <f ca="1"/>
        <v>-6.7718559999998436E-3</v>
      </c>
      <c r="Y298" s="111">
        <f ca="1"/>
        <v>44221</v>
      </c>
      <c r="Z298" s="220">
        <f ca="1"/>
        <v>1093.638901</v>
      </c>
      <c r="AA298" s="220">
        <f ca="1"/>
        <v>1105.912423</v>
      </c>
      <c r="AB298" s="222" t="str">
        <f ca="1"/>
        <v/>
      </c>
      <c r="AC298" s="222">
        <f ca="1"/>
        <v>-1.2273521999999957E-2</v>
      </c>
    </row>
    <row r="299" spans="9:29" x14ac:dyDescent="0.2">
      <c r="I299" s="111">
        <f ca="1"/>
        <v>43858</v>
      </c>
      <c r="J299" s="220">
        <f ca="1"/>
        <v>1138.926314</v>
      </c>
      <c r="K299" s="220">
        <f ca="1"/>
        <v>1142.4784549999999</v>
      </c>
      <c r="L299" s="222" t="str">
        <f ca="1"/>
        <v/>
      </c>
      <c r="M299" s="222">
        <f ca="1"/>
        <v>-3.5521409999998924E-3</v>
      </c>
      <c r="Q299" s="111">
        <f ca="1"/>
        <v>43858</v>
      </c>
      <c r="R299" s="220">
        <f ca="1"/>
        <v>1139.1538399999999</v>
      </c>
      <c r="S299" s="220">
        <f ca="1"/>
        <v>1142.4784549999999</v>
      </c>
      <c r="T299" s="222" t="str">
        <f ca="1"/>
        <v/>
      </c>
      <c r="U299" s="222">
        <f ca="1"/>
        <v>-3.3246149999999943E-3</v>
      </c>
      <c r="Y299" s="111">
        <f ca="1"/>
        <v>44222</v>
      </c>
      <c r="Z299" s="220">
        <f ca="1"/>
        <v>1089.2133650000001</v>
      </c>
      <c r="AA299" s="220">
        <f ca="1"/>
        <v>1102.3944369999999</v>
      </c>
      <c r="AB299" s="222" t="str">
        <f ca="1"/>
        <v/>
      </c>
      <c r="AC299" s="222">
        <f ca="1"/>
        <v>-1.3181071999999858E-2</v>
      </c>
    </row>
    <row r="300" spans="9:29" x14ac:dyDescent="0.2">
      <c r="I300" s="111">
        <f ca="1"/>
        <v>43859</v>
      </c>
      <c r="J300" s="220">
        <f ca="1"/>
        <v>1141.752943</v>
      </c>
      <c r="K300" s="220">
        <f ca="1"/>
        <v>1146.889541</v>
      </c>
      <c r="L300" s="222" t="str">
        <f ca="1"/>
        <v/>
      </c>
      <c r="M300" s="222">
        <f ca="1"/>
        <v>-5.1365980000000495E-3</v>
      </c>
      <c r="Q300" s="111">
        <f ca="1"/>
        <v>43859</v>
      </c>
      <c r="R300" s="220">
        <f ca="1"/>
        <v>1141.603754</v>
      </c>
      <c r="S300" s="220">
        <f ca="1"/>
        <v>1146.889541</v>
      </c>
      <c r="T300" s="222" t="str">
        <f ca="1"/>
        <v/>
      </c>
      <c r="U300" s="222">
        <f ca="1"/>
        <v>-5.2857870000000279E-3</v>
      </c>
      <c r="Y300" s="111">
        <f ca="1"/>
        <v>44223</v>
      </c>
      <c r="Z300" s="220">
        <f ca="1"/>
        <v>1078.1826060000001</v>
      </c>
      <c r="AA300" s="220">
        <f ca="1"/>
        <v>1093.5073319999999</v>
      </c>
      <c r="AB300" s="222" t="str">
        <f ca="1"/>
        <v/>
      </c>
      <c r="AC300" s="222">
        <f ca="1"/>
        <v>-1.5324725999999829E-2</v>
      </c>
    </row>
    <row r="301" spans="9:29" x14ac:dyDescent="0.2">
      <c r="I301" s="111">
        <f ca="1"/>
        <v>43860</v>
      </c>
      <c r="J301" s="220">
        <f ca="1"/>
        <v>1141.2412529999999</v>
      </c>
      <c r="K301" s="220">
        <f ca="1"/>
        <v>1146.232718</v>
      </c>
      <c r="L301" s="222" t="str">
        <f ca="1"/>
        <v/>
      </c>
      <c r="M301" s="222">
        <f ca="1"/>
        <v>-4.9914650000000621E-3</v>
      </c>
      <c r="Q301" s="111">
        <f ca="1"/>
        <v>43860</v>
      </c>
      <c r="R301" s="220">
        <f ca="1"/>
        <v>1141.1200369999999</v>
      </c>
      <c r="S301" s="220">
        <f ca="1"/>
        <v>1146.232718</v>
      </c>
      <c r="T301" s="222" t="str">
        <f ca="1"/>
        <v/>
      </c>
      <c r="U301" s="222">
        <f ca="1"/>
        <v>-5.1126810000000659E-3</v>
      </c>
      <c r="Y301" s="111">
        <f ca="1"/>
        <v>44224</v>
      </c>
      <c r="Z301" s="220">
        <f ca="1"/>
        <v>1085.398451</v>
      </c>
      <c r="AA301" s="220">
        <f ca="1"/>
        <v>1099.376968</v>
      </c>
      <c r="AB301" s="222" t="str">
        <f ca="1"/>
        <v/>
      </c>
      <c r="AC301" s="222">
        <f ca="1"/>
        <v>-1.3978517000000011E-2</v>
      </c>
    </row>
    <row r="302" spans="9:29" x14ac:dyDescent="0.2">
      <c r="I302" s="111">
        <f ca="1"/>
        <v>43861</v>
      </c>
      <c r="J302" s="220">
        <f ca="1"/>
        <v>1136.29513</v>
      </c>
      <c r="K302" s="220">
        <f ca="1"/>
        <v>1142.593738</v>
      </c>
      <c r="L302" s="222" t="str">
        <f ca="1"/>
        <v/>
      </c>
      <c r="M302" s="222">
        <f ca="1"/>
        <v>-6.2986080000000588E-3</v>
      </c>
      <c r="Q302" s="111">
        <f ca="1"/>
        <v>43861</v>
      </c>
      <c r="R302" s="220">
        <f ca="1"/>
        <v>1135.821246</v>
      </c>
      <c r="S302" s="220">
        <f ca="1"/>
        <v>1142.593738</v>
      </c>
      <c r="T302" s="222" t="str">
        <f ca="1"/>
        <v/>
      </c>
      <c r="U302" s="222">
        <f ca="1"/>
        <v>-6.772492000000057E-3</v>
      </c>
      <c r="Y302" s="111">
        <f ca="1"/>
        <v>44225</v>
      </c>
      <c r="Z302" s="220">
        <f ca="1"/>
        <v>1074.4345450000001</v>
      </c>
      <c r="AA302" s="220">
        <f ca="1"/>
        <v>1091.1510820000001</v>
      </c>
      <c r="AB302" s="222" t="str">
        <f ca="1"/>
        <v/>
      </c>
      <c r="AC302" s="222">
        <f ca="1"/>
        <v>-1.6716537000000017E-2</v>
      </c>
    </row>
    <row r="303" spans="9:29" x14ac:dyDescent="0.2">
      <c r="I303" s="111">
        <f ca="1"/>
        <v>43864</v>
      </c>
      <c r="J303" s="220">
        <f ca="1"/>
        <v>1141.2770370000001</v>
      </c>
      <c r="K303" s="220">
        <f ca="1"/>
        <v>1147.3130209999999</v>
      </c>
      <c r="L303" s="222" t="str">
        <f ca="1"/>
        <v/>
      </c>
      <c r="M303" s="222">
        <f ca="1"/>
        <v>-6.0359839999998711E-3</v>
      </c>
      <c r="Q303" s="111">
        <f ca="1"/>
        <v>43864</v>
      </c>
      <c r="R303" s="220">
        <f ca="1"/>
        <v>1140.898007</v>
      </c>
      <c r="S303" s="220">
        <f ca="1"/>
        <v>1147.3130209999999</v>
      </c>
      <c r="T303" s="222" t="str">
        <f ca="1"/>
        <v/>
      </c>
      <c r="U303" s="222">
        <f ca="1"/>
        <v>-6.4150139999999281E-3</v>
      </c>
      <c r="Y303" s="111">
        <f ca="1"/>
        <v>44228</v>
      </c>
      <c r="Z303" s="220">
        <f ca="1"/>
        <v>1085.8309870000001</v>
      </c>
      <c r="AA303" s="220">
        <f ca="1"/>
        <v>1099.9256350000001</v>
      </c>
      <c r="AB303" s="222" t="str">
        <f ca="1"/>
        <v/>
      </c>
      <c r="AC303" s="222">
        <f ca="1"/>
        <v>-1.4094648000000006E-2</v>
      </c>
    </row>
    <row r="304" spans="9:29" x14ac:dyDescent="0.2">
      <c r="I304" s="111">
        <f ca="1"/>
        <v>43865</v>
      </c>
      <c r="J304" s="220">
        <f ca="1"/>
        <v>1147.2348139999999</v>
      </c>
      <c r="K304" s="220">
        <f ca="1"/>
        <v>1151.334519</v>
      </c>
      <c r="L304" s="222" t="str">
        <f ca="1"/>
        <v/>
      </c>
      <c r="M304" s="222">
        <f ca="1"/>
        <v>-4.0997050000000854E-3</v>
      </c>
      <c r="Q304" s="111">
        <f ca="1"/>
        <v>43865</v>
      </c>
      <c r="R304" s="220">
        <f ca="1"/>
        <v>1147.3786480000001</v>
      </c>
      <c r="S304" s="220">
        <f ca="1"/>
        <v>1151.334519</v>
      </c>
      <c r="T304" s="222" t="str">
        <f ca="1"/>
        <v/>
      </c>
      <c r="U304" s="222">
        <f ca="1"/>
        <v>-3.9558709999998878E-3</v>
      </c>
      <c r="Y304" s="111">
        <f ca="1"/>
        <v>44229</v>
      </c>
      <c r="Z304" s="220">
        <f ca="1"/>
        <v>1090.944015</v>
      </c>
      <c r="AA304" s="220">
        <f ca="1"/>
        <v>1103.9476560000001</v>
      </c>
      <c r="AB304" s="222" t="str">
        <f ca="1"/>
        <v/>
      </c>
      <c r="AC304" s="222">
        <f ca="1"/>
        <v>-1.3003641000000015E-2</v>
      </c>
    </row>
    <row r="305" spans="9:29" x14ac:dyDescent="0.2">
      <c r="I305" s="111">
        <f ca="1"/>
        <v>43866</v>
      </c>
      <c r="J305" s="220">
        <f ca="1"/>
        <v>1150.83619</v>
      </c>
      <c r="K305" s="220">
        <f ca="1"/>
        <v>1153.295627</v>
      </c>
      <c r="L305" s="222" t="str">
        <f ca="1"/>
        <v/>
      </c>
      <c r="M305" s="222">
        <f ca="1"/>
        <v>-2.4594369999999797E-3</v>
      </c>
      <c r="Q305" s="111">
        <f ca="1"/>
        <v>43866</v>
      </c>
      <c r="R305" s="220">
        <f ca="1"/>
        <v>1151.396391</v>
      </c>
      <c r="S305" s="220">
        <f ca="1"/>
        <v>1153.295627</v>
      </c>
      <c r="T305" s="222" t="str">
        <f ca="1"/>
        <v/>
      </c>
      <c r="U305" s="222">
        <f ca="1"/>
        <v>-1.8992359999999734E-3</v>
      </c>
      <c r="Y305" s="111">
        <f ca="1"/>
        <v>44230</v>
      </c>
      <c r="Z305" s="220">
        <f ca="1"/>
        <v>1090.245525</v>
      </c>
      <c r="AA305" s="220">
        <f ca="1"/>
        <v>1102.732557</v>
      </c>
      <c r="AB305" s="222" t="str">
        <f ca="1"/>
        <v/>
      </c>
      <c r="AC305" s="222">
        <f ca="1"/>
        <v>-1.2487031999999999E-2</v>
      </c>
    </row>
    <row r="306" spans="9:29" x14ac:dyDescent="0.2">
      <c r="I306" s="111">
        <f ca="1"/>
        <v>43867</v>
      </c>
      <c r="J306" s="220">
        <f ca="1"/>
        <v>1153.8681750000001</v>
      </c>
      <c r="K306" s="220">
        <f ca="1"/>
        <v>1156.4507699999999</v>
      </c>
      <c r="L306" s="222" t="str">
        <f ca="1"/>
        <v/>
      </c>
      <c r="M306" s="222">
        <f ca="1"/>
        <v>-2.5825949999998556E-3</v>
      </c>
      <c r="Q306" s="111">
        <f ca="1"/>
        <v>43867</v>
      </c>
      <c r="R306" s="220">
        <f ca="1"/>
        <v>1154.4041239999999</v>
      </c>
      <c r="S306" s="220">
        <f ca="1"/>
        <v>1156.4507699999999</v>
      </c>
      <c r="T306" s="222" t="str">
        <f ca="1"/>
        <v/>
      </c>
      <c r="U306" s="222">
        <f ca="1"/>
        <v>-2.0466460000000096E-3</v>
      </c>
      <c r="Y306" s="111">
        <f ca="1"/>
        <v>44231</v>
      </c>
      <c r="Z306" s="220">
        <f ca="1"/>
        <v>1093.8261259999999</v>
      </c>
      <c r="AA306" s="220">
        <f ca="1"/>
        <v>1104.8462469999999</v>
      </c>
      <c r="AB306" s="222" t="str">
        <f ca="1"/>
        <v/>
      </c>
      <c r="AC306" s="222">
        <f ca="1"/>
        <v>-1.1020121000000018E-2</v>
      </c>
    </row>
    <row r="307" spans="9:29" x14ac:dyDescent="0.2">
      <c r="I307" s="111">
        <f ca="1"/>
        <v>43868</v>
      </c>
      <c r="J307" s="220">
        <f ca="1"/>
        <v>1152.0990240000001</v>
      </c>
      <c r="K307" s="220">
        <f ca="1"/>
        <v>1155.953074</v>
      </c>
      <c r="L307" s="222" t="str">
        <f ca="1"/>
        <v/>
      </c>
      <c r="M307" s="222">
        <f ca="1"/>
        <v>-3.8540499999999158E-3</v>
      </c>
      <c r="Q307" s="111">
        <f ca="1"/>
        <v>43868</v>
      </c>
      <c r="R307" s="220">
        <f ca="1"/>
        <v>1152.3191440000001</v>
      </c>
      <c r="S307" s="220">
        <f ca="1"/>
        <v>1155.953074</v>
      </c>
      <c r="T307" s="222" t="str">
        <f ca="1"/>
        <v/>
      </c>
      <c r="U307" s="222">
        <f ca="1"/>
        <v>-3.6339299999999641E-3</v>
      </c>
      <c r="Y307" s="111">
        <f ca="1"/>
        <v>44232</v>
      </c>
      <c r="Z307" s="220">
        <f ca="1"/>
        <v>1094.2555</v>
      </c>
      <c r="AA307" s="220">
        <f ca="1"/>
        <v>1104.634507</v>
      </c>
      <c r="AB307" s="222" t="str">
        <f ca="1"/>
        <v/>
      </c>
      <c r="AC307" s="222">
        <f ca="1"/>
        <v>-1.0379007000000001E-2</v>
      </c>
    </row>
    <row r="308" spans="9:29" x14ac:dyDescent="0.2">
      <c r="I308" s="111">
        <f ca="1"/>
        <v>43871</v>
      </c>
      <c r="J308" s="220">
        <f ca="1"/>
        <v>1156.889698</v>
      </c>
      <c r="K308" s="220">
        <f ca="1"/>
        <v>1160.3280540000001</v>
      </c>
      <c r="L308" s="222" t="str">
        <f ca="1"/>
        <v/>
      </c>
      <c r="M308" s="222">
        <f ca="1"/>
        <v>-3.4383560000001124E-3</v>
      </c>
      <c r="Q308" s="111">
        <f ca="1"/>
        <v>43871</v>
      </c>
      <c r="R308" s="220">
        <f ca="1"/>
        <v>1157.2245089999999</v>
      </c>
      <c r="S308" s="220">
        <f ca="1"/>
        <v>1160.3280540000001</v>
      </c>
      <c r="T308" s="222" t="str">
        <f ca="1"/>
        <v/>
      </c>
      <c r="U308" s="222">
        <f ca="1"/>
        <v>-3.1035450000001675E-3</v>
      </c>
      <c r="Y308" s="111">
        <f ca="1"/>
        <v>44235</v>
      </c>
      <c r="Z308" s="220">
        <f ca="1"/>
        <v>1097.8691040000001</v>
      </c>
      <c r="AA308" s="220">
        <f ca="1"/>
        <v>1107.2737239999999</v>
      </c>
      <c r="AB308" s="222" t="str">
        <f ca="1"/>
        <v/>
      </c>
      <c r="AC308" s="222">
        <f ca="1"/>
        <v>-9.404619999999796E-3</v>
      </c>
    </row>
    <row r="309" spans="9:29" x14ac:dyDescent="0.2">
      <c r="I309" s="111">
        <f ca="1"/>
        <v>43872</v>
      </c>
      <c r="J309" s="220">
        <f ca="1"/>
        <v>1156.4935049999999</v>
      </c>
      <c r="K309" s="220">
        <f ca="1"/>
        <v>1158.9803649999999</v>
      </c>
      <c r="L309" s="222" t="str">
        <f ca="1"/>
        <v/>
      </c>
      <c r="M309" s="222">
        <f ca="1"/>
        <v>-2.4868599999999788E-3</v>
      </c>
      <c r="Q309" s="111">
        <f ca="1"/>
        <v>43872</v>
      </c>
      <c r="R309" s="220">
        <f ca="1"/>
        <v>1157.0651780000001</v>
      </c>
      <c r="S309" s="220">
        <f ca="1"/>
        <v>1158.9803649999999</v>
      </c>
      <c r="T309" s="222" t="str">
        <f ca="1"/>
        <v/>
      </c>
      <c r="U309" s="222">
        <f ca="1"/>
        <v>-1.9151869999998327E-3</v>
      </c>
      <c r="Y309" s="111">
        <f ca="1"/>
        <v>44236</v>
      </c>
      <c r="Z309" s="220">
        <f ca="1"/>
        <v>1099.553095</v>
      </c>
      <c r="AA309" s="220">
        <f ca="1"/>
        <v>1108.446099</v>
      </c>
      <c r="AB309" s="222" t="str">
        <f ca="1"/>
        <v/>
      </c>
      <c r="AC309" s="222">
        <f ca="1"/>
        <v>-8.8930040000000186E-3</v>
      </c>
    </row>
    <row r="310" spans="9:29" x14ac:dyDescent="0.2">
      <c r="I310" s="111">
        <f ca="1"/>
        <v>43873</v>
      </c>
      <c r="J310" s="220">
        <f ca="1"/>
        <v>1157.8359479999999</v>
      </c>
      <c r="K310" s="220">
        <f ca="1"/>
        <v>1158.9536559999999</v>
      </c>
      <c r="L310" s="222" t="str">
        <f ca="1"/>
        <v/>
      </c>
      <c r="M310" s="222">
        <f ca="1"/>
        <v>-1.1177079999999933E-3</v>
      </c>
      <c r="Q310" s="111">
        <f ca="1"/>
        <v>43873</v>
      </c>
      <c r="R310" s="220">
        <f ca="1"/>
        <v>1158.74233</v>
      </c>
      <c r="S310" s="220">
        <f ca="1"/>
        <v>1158.9536559999999</v>
      </c>
      <c r="T310" s="222" t="str">
        <f ca="1"/>
        <v/>
      </c>
      <c r="U310" s="222">
        <f ca="1"/>
        <v>-2.1132599999987178E-4</v>
      </c>
      <c r="Y310" s="111">
        <f ca="1"/>
        <v>44237</v>
      </c>
      <c r="Z310" s="220">
        <f ca="1"/>
        <v>1100.7934279999999</v>
      </c>
      <c r="AA310" s="220">
        <f ca="1"/>
        <v>1109.305147</v>
      </c>
      <c r="AB310" s="222" t="str">
        <f ca="1"/>
        <v/>
      </c>
      <c r="AC310" s="222">
        <f ca="1"/>
        <v>-8.5117190000000842E-3</v>
      </c>
    </row>
    <row r="311" spans="9:29" x14ac:dyDescent="0.2">
      <c r="I311" s="111">
        <f ca="1"/>
        <v>43874</v>
      </c>
      <c r="J311" s="220">
        <f ca="1"/>
        <v>1156.1785090000001</v>
      </c>
      <c r="K311" s="220">
        <f ca="1"/>
        <v>1157.525909</v>
      </c>
      <c r="L311" s="222" t="str">
        <f ca="1"/>
        <v/>
      </c>
      <c r="M311" s="222">
        <f ca="1"/>
        <v>-1.3473999999998796E-3</v>
      </c>
      <c r="Q311" s="111">
        <f ca="1"/>
        <v>43874</v>
      </c>
      <c r="R311" s="220">
        <f ca="1"/>
        <v>1157.0211790000001</v>
      </c>
      <c r="S311" s="220">
        <f ca="1"/>
        <v>1157.525909</v>
      </c>
      <c r="T311" s="222" t="str">
        <f ca="1"/>
        <v/>
      </c>
      <c r="U311" s="222">
        <f ca="1"/>
        <v>-5.0472999999988128E-4</v>
      </c>
      <c r="Y311" s="111">
        <f ca="1"/>
        <v>44238</v>
      </c>
      <c r="Z311" s="220">
        <f ca="1"/>
        <v>1102.71342</v>
      </c>
      <c r="AA311" s="220">
        <f ca="1"/>
        <v>1110.3621619999999</v>
      </c>
      <c r="AB311" s="222" t="str">
        <f ca="1"/>
        <v/>
      </c>
      <c r="AC311" s="222">
        <f ca="1"/>
        <v>-7.6487419999998561E-3</v>
      </c>
    </row>
    <row r="312" spans="9:29" x14ac:dyDescent="0.2">
      <c r="I312" s="111">
        <f ca="1"/>
        <v>43875</v>
      </c>
      <c r="J312" s="220">
        <f ca="1"/>
        <v>1157.2594280000001</v>
      </c>
      <c r="K312" s="220">
        <f ca="1"/>
        <v>1159.2125100000001</v>
      </c>
      <c r="L312" s="222" t="str">
        <f ca="1"/>
        <v/>
      </c>
      <c r="M312" s="222">
        <f ca="1"/>
        <v>-1.9530819999999949E-3</v>
      </c>
      <c r="Q312" s="111">
        <f ca="1"/>
        <v>43875</v>
      </c>
      <c r="R312" s="220">
        <f ca="1"/>
        <v>1157.955729</v>
      </c>
      <c r="S312" s="220">
        <f ca="1"/>
        <v>1159.2125100000001</v>
      </c>
      <c r="T312" s="222" t="str">
        <f ca="1"/>
        <v/>
      </c>
      <c r="U312" s="222">
        <f ca="1"/>
        <v>-1.2567810000000464E-3</v>
      </c>
      <c r="Y312" s="111">
        <f ca="1"/>
        <v>44239</v>
      </c>
      <c r="Z312" s="220">
        <f ca="1"/>
        <v>1104.2506550000001</v>
      </c>
      <c r="AA312" s="220">
        <f ca="1"/>
        <v>1111.0281869999999</v>
      </c>
      <c r="AB312" s="222" t="str">
        <f ca="1"/>
        <v/>
      </c>
      <c r="AC312" s="222">
        <f ca="1"/>
        <v>-6.7775319999998371E-3</v>
      </c>
    </row>
    <row r="313" spans="9:29" x14ac:dyDescent="0.2">
      <c r="I313" s="111">
        <f ca="1"/>
        <v>43879</v>
      </c>
      <c r="J313" s="220">
        <f ca="1"/>
        <v>1157.657991</v>
      </c>
      <c r="K313" s="220">
        <f ca="1"/>
        <v>1159.752309</v>
      </c>
      <c r="L313" s="222" t="str">
        <f ca="1"/>
        <v/>
      </c>
      <c r="M313" s="222">
        <f ca="1"/>
        <v>-2.0943179999999301E-3</v>
      </c>
      <c r="Q313" s="111">
        <f ca="1"/>
        <v>43879</v>
      </c>
      <c r="R313" s="220">
        <f ca="1"/>
        <v>1158.3177189999999</v>
      </c>
      <c r="S313" s="220">
        <f ca="1"/>
        <v>1159.752309</v>
      </c>
      <c r="T313" s="222" t="str">
        <f ca="1"/>
        <v/>
      </c>
      <c r="U313" s="222">
        <f ca="1"/>
        <v>-1.434590000000071E-3</v>
      </c>
      <c r="Y313" s="111">
        <f ca="1"/>
        <v>44243</v>
      </c>
      <c r="Z313" s="220">
        <f ca="1"/>
        <v>1100.5895599999999</v>
      </c>
      <c r="AA313" s="220">
        <f ca="1"/>
        <v>1106.4450440000001</v>
      </c>
      <c r="AB313" s="222" t="str">
        <f ca="1"/>
        <v/>
      </c>
      <c r="AC313" s="222">
        <f ca="1"/>
        <v>-5.8554840000001607E-3</v>
      </c>
    </row>
    <row r="314" spans="9:29" x14ac:dyDescent="0.2">
      <c r="I314" s="111">
        <f ca="1"/>
        <v>43880</v>
      </c>
      <c r="J314" s="220">
        <f ca="1"/>
        <v>1159.144507</v>
      </c>
      <c r="K314" s="220">
        <f ca="1"/>
        <v>1161.1504930000001</v>
      </c>
      <c r="L314" s="222" t="str">
        <f ca="1"/>
        <v/>
      </c>
      <c r="M314" s="222">
        <f ca="1"/>
        <v>-2.005986000000121E-3</v>
      </c>
      <c r="Q314" s="111">
        <f ca="1"/>
        <v>43880</v>
      </c>
      <c r="R314" s="220">
        <f ca="1"/>
        <v>1159.82997</v>
      </c>
      <c r="S314" s="220">
        <f ca="1"/>
        <v>1161.1504930000001</v>
      </c>
      <c r="T314" s="222" t="str">
        <f ca="1"/>
        <v/>
      </c>
      <c r="U314" s="222">
        <f ca="1"/>
        <v>-1.3205230000000938E-3</v>
      </c>
      <c r="Y314" s="111">
        <f ca="1"/>
        <v>44244</v>
      </c>
      <c r="Z314" s="220">
        <f ca="1"/>
        <v>1100.1279649999999</v>
      </c>
      <c r="AA314" s="220">
        <f ca="1"/>
        <v>1106.1025119999999</v>
      </c>
      <c r="AB314" s="222" t="str">
        <f ca="1"/>
        <v/>
      </c>
      <c r="AC314" s="222">
        <f ca="1"/>
        <v>-5.9745470000000297E-3</v>
      </c>
    </row>
    <row r="315" spans="9:29" x14ac:dyDescent="0.2">
      <c r="I315" s="111">
        <f ca="1"/>
        <v>43881</v>
      </c>
      <c r="J315" s="220">
        <f ca="1"/>
        <v>1159.1765419999999</v>
      </c>
      <c r="K315" s="220">
        <f ca="1"/>
        <v>1161.5624270000001</v>
      </c>
      <c r="L315" s="222" t="str">
        <f ca="1"/>
        <v/>
      </c>
      <c r="M315" s="222">
        <f ca="1"/>
        <v>-2.3858850000001439E-3</v>
      </c>
      <c r="Q315" s="111">
        <f ca="1"/>
        <v>43881</v>
      </c>
      <c r="R315" s="220">
        <f ca="1"/>
        <v>1159.7610239999999</v>
      </c>
      <c r="S315" s="220">
        <f ca="1"/>
        <v>1161.5624270000001</v>
      </c>
      <c r="T315" s="222" t="str">
        <f ca="1"/>
        <v/>
      </c>
      <c r="U315" s="222">
        <f ca="1"/>
        <v>-1.801403000000164E-3</v>
      </c>
      <c r="Y315" s="111">
        <f ca="1"/>
        <v>44245</v>
      </c>
      <c r="Z315" s="220">
        <f ca="1"/>
        <v>1094.1127550000001</v>
      </c>
      <c r="AA315" s="220">
        <f ca="1"/>
        <v>1101.5189109999999</v>
      </c>
      <c r="AB315" s="222" t="str">
        <f ca="1"/>
        <v/>
      </c>
      <c r="AC315" s="222">
        <f ca="1"/>
        <v>-7.4061559999997828E-3</v>
      </c>
    </row>
    <row r="316" spans="9:29" x14ac:dyDescent="0.2">
      <c r="I316" s="111">
        <f ca="1"/>
        <v>43882</v>
      </c>
      <c r="J316" s="220">
        <f ca="1"/>
        <v>1155.7237170000001</v>
      </c>
      <c r="K316" s="220">
        <f ca="1"/>
        <v>1159.654446</v>
      </c>
      <c r="L316" s="222" t="str">
        <f ca="1"/>
        <v/>
      </c>
      <c r="M316" s="222">
        <f ca="1"/>
        <v>-3.930728999999928E-3</v>
      </c>
      <c r="Q316" s="111">
        <f ca="1"/>
        <v>43882</v>
      </c>
      <c r="R316" s="220">
        <f ca="1"/>
        <v>1155.928717</v>
      </c>
      <c r="S316" s="220">
        <f ca="1"/>
        <v>1159.654446</v>
      </c>
      <c r="T316" s="222" t="str">
        <f ca="1"/>
        <v/>
      </c>
      <c r="U316" s="222">
        <f ca="1"/>
        <v>-3.725729000000001E-3</v>
      </c>
      <c r="Y316" s="111">
        <f ca="1"/>
        <v>44246</v>
      </c>
      <c r="Z316" s="220">
        <f ca="1"/>
        <v>1091.3124749999999</v>
      </c>
      <c r="AA316" s="220">
        <f ca="1"/>
        <v>1097.7411360000001</v>
      </c>
      <c r="AB316" s="222" t="str">
        <f ca="1"/>
        <v/>
      </c>
      <c r="AC316" s="222">
        <f ca="1"/>
        <v>-6.428661000000147E-3</v>
      </c>
    </row>
    <row r="317" spans="9:29" x14ac:dyDescent="0.2">
      <c r="I317" s="111">
        <f ca="1"/>
        <v>43885</v>
      </c>
      <c r="J317" s="220">
        <f ca="1"/>
        <v>1140.3649109999999</v>
      </c>
      <c r="K317" s="220">
        <f ca="1"/>
        <v>1148.12005</v>
      </c>
      <c r="L317" s="222" t="str">
        <f ca="1"/>
        <v/>
      </c>
      <c r="M317" s="222">
        <f ca="1"/>
        <v>-7.7551390000000992E-3</v>
      </c>
      <c r="Q317" s="111">
        <f ca="1"/>
        <v>43885</v>
      </c>
      <c r="R317" s="220">
        <f ca="1"/>
        <v>1139.565429</v>
      </c>
      <c r="S317" s="220">
        <f ca="1"/>
        <v>1148.12005</v>
      </c>
      <c r="T317" s="222" t="str">
        <f ca="1"/>
        <v/>
      </c>
      <c r="U317" s="222">
        <f ca="1"/>
        <v>-8.5546209999999966E-3</v>
      </c>
      <c r="Y317" s="111">
        <f ca="1"/>
        <v>44249</v>
      </c>
      <c r="Z317" s="220">
        <f ca="1"/>
        <v>1081.7592770000001</v>
      </c>
      <c r="AA317" s="220">
        <f ca="1"/>
        <v>1090.6957970000001</v>
      </c>
      <c r="AB317" s="222" t="str">
        <f ca="1"/>
        <v/>
      </c>
      <c r="AC317" s="222">
        <f ca="1"/>
        <v>-8.9365199999999739E-3</v>
      </c>
    </row>
    <row r="318" spans="9:29" x14ac:dyDescent="0.2">
      <c r="I318" s="111">
        <f ca="1"/>
        <v>43886</v>
      </c>
      <c r="J318" s="220">
        <f ca="1"/>
        <v>1127.4744659999999</v>
      </c>
      <c r="K318" s="220">
        <f ca="1"/>
        <v>1137.000943</v>
      </c>
      <c r="L318" s="222" t="str">
        <f ca="1"/>
        <v/>
      </c>
      <c r="M318" s="222">
        <f ca="1"/>
        <v>-9.526477000000113E-3</v>
      </c>
      <c r="Q318" s="111">
        <f ca="1"/>
        <v>43886</v>
      </c>
      <c r="R318" s="220">
        <f ca="1"/>
        <v>1126.168077</v>
      </c>
      <c r="S318" s="220">
        <f ca="1"/>
        <v>1137.000943</v>
      </c>
      <c r="T318" s="222" t="str">
        <f ca="1"/>
        <v/>
      </c>
      <c r="U318" s="222">
        <f ca="1"/>
        <v>-1.0832865999999967E-2</v>
      </c>
      <c r="Y318" s="111">
        <f ca="1"/>
        <v>44250</v>
      </c>
      <c r="Z318" s="220">
        <f ca="1"/>
        <v>1080.1545920000001</v>
      </c>
      <c r="AA318" s="220">
        <f ca="1"/>
        <v>1088.9287850000001</v>
      </c>
      <c r="AB318" s="222" t="str">
        <f ca="1"/>
        <v/>
      </c>
      <c r="AC318" s="222">
        <f ca="1"/>
        <v>-8.7741929999999684E-3</v>
      </c>
    </row>
    <row r="319" spans="9:29" x14ac:dyDescent="0.2">
      <c r="I319" s="111">
        <f ca="1"/>
        <v>43887</v>
      </c>
      <c r="J319" s="220">
        <f ca="1"/>
        <v>1124.398829</v>
      </c>
      <c r="K319" s="220">
        <f ca="1"/>
        <v>1133.5481609999999</v>
      </c>
      <c r="L319" s="222" t="str">
        <f ca="1"/>
        <v/>
      </c>
      <c r="M319" s="222">
        <f ca="1"/>
        <v>-9.149331999999958E-3</v>
      </c>
      <c r="Q319" s="111">
        <f ca="1"/>
        <v>43887</v>
      </c>
      <c r="R319" s="220">
        <f ca="1"/>
        <v>1123.2026969999999</v>
      </c>
      <c r="S319" s="220">
        <f ca="1"/>
        <v>1133.5481609999999</v>
      </c>
      <c r="T319" s="222" t="str">
        <f ca="1"/>
        <v/>
      </c>
      <c r="U319" s="222">
        <f ca="1"/>
        <v>-1.0345463999999993E-2</v>
      </c>
      <c r="Y319" s="111">
        <f ca="1"/>
        <v>44251</v>
      </c>
      <c r="Z319" s="220">
        <f ca="1"/>
        <v>1079.5983799999999</v>
      </c>
      <c r="AA319" s="220">
        <f ca="1"/>
        <v>1087.911762</v>
      </c>
      <c r="AB319" s="222" t="str">
        <f ca="1"/>
        <v/>
      </c>
      <c r="AC319" s="222">
        <f ca="1"/>
        <v>-8.3133820000000462E-3</v>
      </c>
    </row>
    <row r="320" spans="9:29" x14ac:dyDescent="0.2">
      <c r="I320" s="111">
        <f ca="1"/>
        <v>43888</v>
      </c>
      <c r="J320" s="220">
        <f ca="1"/>
        <v>1110.301841</v>
      </c>
      <c r="K320" s="220">
        <f ca="1"/>
        <v>1122.4333160000001</v>
      </c>
      <c r="L320" s="222" t="str">
        <f ca="1"/>
        <v/>
      </c>
      <c r="M320" s="222">
        <f ca="1"/>
        <v>-1.2131475000000136E-2</v>
      </c>
      <c r="Q320" s="111">
        <f ca="1"/>
        <v>43888</v>
      </c>
      <c r="R320" s="220">
        <f ca="1"/>
        <v>1108.2490399999999</v>
      </c>
      <c r="S320" s="220">
        <f ca="1"/>
        <v>1122.4333160000001</v>
      </c>
      <c r="T320" s="222" t="str">
        <f ca="1"/>
        <v/>
      </c>
      <c r="U320" s="222">
        <f ca="1"/>
        <v>-1.4184276000000181E-2</v>
      </c>
      <c r="Y320" s="111">
        <f ca="1"/>
        <v>44252</v>
      </c>
      <c r="Z320" s="220">
        <f ca="1"/>
        <v>1068.5744649999999</v>
      </c>
      <c r="AA320" s="220">
        <f ca="1"/>
        <v>1079.225087</v>
      </c>
      <c r="AB320" s="222" t="str">
        <f ca="1"/>
        <v/>
      </c>
      <c r="AC320" s="222">
        <f ca="1"/>
        <v>-1.0650622000000113E-2</v>
      </c>
    </row>
    <row r="321" spans="9:29" x14ac:dyDescent="0.2">
      <c r="I321" s="111">
        <f ca="1"/>
        <v>43889</v>
      </c>
      <c r="J321" s="220">
        <f ca="1"/>
        <v>1106.4610090000001</v>
      </c>
      <c r="K321" s="220">
        <f ca="1"/>
        <v>1118.4962820000001</v>
      </c>
      <c r="L321" s="222" t="str">
        <f ca="1"/>
        <v/>
      </c>
      <c r="M321" s="222">
        <f ca="1"/>
        <v>-1.2035272999999961E-2</v>
      </c>
      <c r="Q321" s="111">
        <f ca="1"/>
        <v>43889</v>
      </c>
      <c r="R321" s="220">
        <f ca="1"/>
        <v>1104.3573630000001</v>
      </c>
      <c r="S321" s="220">
        <f ca="1"/>
        <v>1118.4962820000001</v>
      </c>
      <c r="T321" s="222" t="str">
        <f ca="1"/>
        <v/>
      </c>
      <c r="U321" s="222">
        <f ca="1"/>
        <v>-1.4138918999999988E-2</v>
      </c>
      <c r="Y321" s="111">
        <f ca="1"/>
        <v>44253</v>
      </c>
      <c r="Z321" s="220">
        <f ca="1"/>
        <v>1072.6724469999999</v>
      </c>
      <c r="AA321" s="220">
        <f ca="1"/>
        <v>1085.1461939999999</v>
      </c>
      <c r="AB321" s="222" t="str">
        <f ca="1"/>
        <v/>
      </c>
      <c r="AC321" s="222">
        <f ca="1"/>
        <v>-1.2473747000000004E-2</v>
      </c>
    </row>
    <row r="322" spans="9:29" x14ac:dyDescent="0.2">
      <c r="I322" s="111">
        <f ca="1"/>
        <v>43892</v>
      </c>
      <c r="J322" s="220">
        <f ca="1"/>
        <v>1118.884669</v>
      </c>
      <c r="K322" s="220">
        <f ca="1"/>
        <v>1128.9770920000001</v>
      </c>
      <c r="L322" s="222" t="str">
        <f ca="1"/>
        <v/>
      </c>
      <c r="M322" s="222">
        <f ca="1"/>
        <v>-1.0092423000000053E-2</v>
      </c>
      <c r="Q322" s="111">
        <f ca="1"/>
        <v>43892</v>
      </c>
      <c r="R322" s="220">
        <f ca="1"/>
        <v>1117.431767</v>
      </c>
      <c r="S322" s="220">
        <f ca="1"/>
        <v>1128.9770920000001</v>
      </c>
      <c r="T322" s="222" t="str">
        <f ca="1"/>
        <v/>
      </c>
      <c r="U322" s="222">
        <f ca="1"/>
        <v>-1.1545325000000047E-2</v>
      </c>
      <c r="Y322" s="111">
        <f ca="1"/>
        <v>44256</v>
      </c>
      <c r="Z322" s="220">
        <f ca="1"/>
        <v>1084.585057</v>
      </c>
      <c r="AA322" s="220">
        <f ca="1"/>
        <v>1093.9597920000001</v>
      </c>
      <c r="AB322" s="222" t="str">
        <f ca="1"/>
        <v/>
      </c>
      <c r="AC322" s="222">
        <f ca="1"/>
        <v>-9.374735000000101E-3</v>
      </c>
    </row>
    <row r="323" spans="9:29" x14ac:dyDescent="0.2">
      <c r="I323" s="111">
        <f ca="1"/>
        <v>43893</v>
      </c>
      <c r="J323" s="220">
        <f ca="1"/>
        <v>1116.5714840000001</v>
      </c>
      <c r="K323" s="220">
        <f ca="1"/>
        <v>1128.5187120000001</v>
      </c>
      <c r="L323" s="222" t="str">
        <f ca="1"/>
        <v/>
      </c>
      <c r="M323" s="222">
        <f ca="1"/>
        <v>-1.1947227999999996E-2</v>
      </c>
      <c r="Q323" s="111">
        <f ca="1"/>
        <v>43893</v>
      </c>
      <c r="R323" s="220">
        <f ca="1"/>
        <v>1114.5542600000001</v>
      </c>
      <c r="S323" s="220">
        <f ca="1"/>
        <v>1128.5187120000001</v>
      </c>
      <c r="T323" s="222" t="str">
        <f ca="1"/>
        <v/>
      </c>
      <c r="U323" s="222">
        <f ca="1"/>
        <v>-1.3964451999999938E-2</v>
      </c>
      <c r="Y323" s="111">
        <f ca="1"/>
        <v>44257</v>
      </c>
      <c r="Z323" s="220">
        <f ca="1"/>
        <v>1081.6314170000001</v>
      </c>
      <c r="AA323" s="220">
        <f ca="1"/>
        <v>1092.1675560000001</v>
      </c>
      <c r="AB323" s="222" t="str">
        <f ca="1"/>
        <v/>
      </c>
      <c r="AC323" s="222">
        <f ca="1"/>
        <v>-1.0536139000000048E-2</v>
      </c>
    </row>
    <row r="324" spans="9:29" x14ac:dyDescent="0.2">
      <c r="I324" s="111">
        <f ca="1"/>
        <v>43894</v>
      </c>
      <c r="J324" s="220">
        <f ca="1"/>
        <v>1134.2192219999999</v>
      </c>
      <c r="K324" s="220">
        <f ca="1"/>
        <v>1144.807597</v>
      </c>
      <c r="L324" s="222" t="str">
        <f ca="1"/>
        <v/>
      </c>
      <c r="M324" s="222">
        <f ca="1"/>
        <v>-1.0588375000000042E-2</v>
      </c>
      <c r="Q324" s="111">
        <f ca="1"/>
        <v>43894</v>
      </c>
      <c r="R324" s="220">
        <f ca="1"/>
        <v>1132.776077</v>
      </c>
      <c r="S324" s="220">
        <f ca="1"/>
        <v>1144.807597</v>
      </c>
      <c r="T324" s="222" t="str">
        <f ca="1"/>
        <v/>
      </c>
      <c r="U324" s="222">
        <f ca="1"/>
        <v>-1.203152E-2</v>
      </c>
      <c r="Y324" s="111">
        <f ca="1"/>
        <v>44258</v>
      </c>
      <c r="Z324" s="220">
        <f ca="1"/>
        <v>1075.9593970000001</v>
      </c>
      <c r="AA324" s="220">
        <f ca="1"/>
        <v>1087.052451</v>
      </c>
      <c r="AB324" s="222" t="str">
        <f ca="1"/>
        <v/>
      </c>
      <c r="AC324" s="222">
        <f ca="1"/>
        <v>-1.1093053999999939E-2</v>
      </c>
    </row>
    <row r="325" spans="9:29" x14ac:dyDescent="0.2">
      <c r="I325" s="111">
        <f ca="1"/>
        <v>43895</v>
      </c>
      <c r="J325" s="220">
        <f ca="1"/>
        <v>1124.9332890000001</v>
      </c>
      <c r="K325" s="220">
        <f ca="1"/>
        <v>1140.3445489999999</v>
      </c>
      <c r="L325" s="222" t="str">
        <f ca="1"/>
        <v/>
      </c>
      <c r="M325" s="222">
        <f ca="1"/>
        <v>-1.5411259999999857E-2</v>
      </c>
      <c r="Q325" s="111">
        <f ca="1"/>
        <v>43895</v>
      </c>
      <c r="R325" s="220">
        <f ca="1"/>
        <v>1122.151239</v>
      </c>
      <c r="S325" s="220">
        <f ca="1"/>
        <v>1140.3445489999999</v>
      </c>
      <c r="T325" s="222" t="str">
        <f ca="1"/>
        <v/>
      </c>
      <c r="U325" s="222">
        <f ca="1"/>
        <v>-1.8193309999999883E-2</v>
      </c>
      <c r="Y325" s="111">
        <f ca="1"/>
        <v>44259</v>
      </c>
      <c r="Z325" s="220">
        <f ca="1"/>
        <v>1064.9347969999999</v>
      </c>
      <c r="AA325" s="220">
        <f ca="1"/>
        <v>1078.2731699999999</v>
      </c>
      <c r="AB325" s="222" t="str">
        <f ca="1"/>
        <v/>
      </c>
      <c r="AC325" s="222">
        <f ca="1"/>
        <v>-1.3338373000000047E-2</v>
      </c>
    </row>
    <row r="326" spans="9:29" x14ac:dyDescent="0.2">
      <c r="I326" s="111">
        <f ca="1"/>
        <v>43896</v>
      </c>
      <c r="J326" s="220">
        <f ca="1"/>
        <v>1119.788331</v>
      </c>
      <c r="K326" s="220">
        <f ca="1"/>
        <v>1137.7891420000001</v>
      </c>
      <c r="L326" s="222" t="str">
        <f ca="1"/>
        <v/>
      </c>
      <c r="M326" s="222">
        <f ca="1"/>
        <v>-1.8000811000000113E-2</v>
      </c>
      <c r="Q326" s="111">
        <f ca="1"/>
        <v>43896</v>
      </c>
      <c r="R326" s="220">
        <f ca="1"/>
        <v>1116.1808510000001</v>
      </c>
      <c r="S326" s="220">
        <f ca="1"/>
        <v>1137.7891420000001</v>
      </c>
      <c r="T326" s="222" t="str">
        <f ca="1"/>
        <v/>
      </c>
      <c r="U326" s="222">
        <f ca="1"/>
        <v>-2.1608291000000009E-2</v>
      </c>
      <c r="Y326" s="111">
        <f ca="1"/>
        <v>44260</v>
      </c>
      <c r="Z326" s="220">
        <f ca="1"/>
        <v>1076.4047250000001</v>
      </c>
      <c r="AA326" s="220">
        <f ca="1"/>
        <v>1085.2382540000001</v>
      </c>
      <c r="AB326" s="222" t="str">
        <f ca="1"/>
        <v/>
      </c>
      <c r="AC326" s="222">
        <f ca="1"/>
        <v>-8.833528999999998E-3</v>
      </c>
    </row>
    <row r="327" spans="9:29" x14ac:dyDescent="0.2">
      <c r="I327" s="111">
        <f ca="1"/>
        <v>43899</v>
      </c>
      <c r="J327" s="220">
        <f ca="1"/>
        <v>1074.005834</v>
      </c>
      <c r="K327" s="220">
        <f ca="1"/>
        <v>1103.7977760000001</v>
      </c>
      <c r="L327" s="222" t="str">
        <f ca="1"/>
        <v/>
      </c>
      <c r="M327" s="222">
        <f ca="1"/>
        <v>-2.9791942000000064E-2</v>
      </c>
      <c r="Q327" s="111">
        <f ca="1"/>
        <v>43899</v>
      </c>
      <c r="R327" s="220">
        <f ca="1"/>
        <v>1066.8227039999999</v>
      </c>
      <c r="S327" s="220">
        <f ca="1"/>
        <v>1103.7977760000001</v>
      </c>
      <c r="T327" s="222" t="str">
        <f ca="1"/>
        <v/>
      </c>
      <c r="U327" s="222">
        <f ca="1"/>
        <v>-3.6975072000000185E-2</v>
      </c>
      <c r="Y327" s="111">
        <f ca="1"/>
        <v>44263</v>
      </c>
      <c r="Z327" s="220">
        <f ca="1"/>
        <v>1070.4593669999999</v>
      </c>
      <c r="AA327" s="220">
        <f ca="1"/>
        <v>1081.843656</v>
      </c>
      <c r="AB327" s="222" t="str">
        <f ca="1"/>
        <v/>
      </c>
      <c r="AC327" s="222">
        <f ca="1"/>
        <v>-1.138428900000008E-2</v>
      </c>
    </row>
    <row r="328" spans="9:29" x14ac:dyDescent="0.2">
      <c r="I328" s="111">
        <f ca="1"/>
        <v>43900</v>
      </c>
      <c r="J328" s="220">
        <f ca="1"/>
        <v>1096.47912</v>
      </c>
      <c r="K328" s="220">
        <f ca="1"/>
        <v>1122.7760330000001</v>
      </c>
      <c r="L328" s="222" t="str">
        <f ca="1"/>
        <v/>
      </c>
      <c r="M328" s="222">
        <f ca="1"/>
        <v>-2.629691300000013E-2</v>
      </c>
      <c r="Q328" s="111">
        <f ca="1"/>
        <v>43900</v>
      </c>
      <c r="R328" s="220">
        <f ca="1"/>
        <v>1090.795016</v>
      </c>
      <c r="S328" s="220">
        <f ca="1"/>
        <v>1122.7760330000001</v>
      </c>
      <c r="T328" s="222" t="str">
        <f ca="1"/>
        <v/>
      </c>
      <c r="U328" s="222">
        <f ca="1"/>
        <v>-3.1981017000000063E-2</v>
      </c>
      <c r="Y328" s="111">
        <f ca="1"/>
        <v>44264</v>
      </c>
      <c r="Z328" s="220">
        <f ca="1"/>
        <v>1079.136827</v>
      </c>
      <c r="AA328" s="220">
        <f ca="1"/>
        <v>1088.468989</v>
      </c>
      <c r="AB328" s="222" t="str">
        <f ca="1"/>
        <v/>
      </c>
      <c r="AC328" s="222">
        <f ca="1"/>
        <v>-9.3321619999999252E-3</v>
      </c>
    </row>
    <row r="329" spans="9:29" x14ac:dyDescent="0.2">
      <c r="I329" s="111">
        <f ca="1"/>
        <v>43901</v>
      </c>
      <c r="J329" s="220">
        <f ca="1"/>
        <v>1061.5641330000001</v>
      </c>
      <c r="K329" s="220">
        <f ca="1"/>
        <v>1091.6478300000001</v>
      </c>
      <c r="L329" s="222" t="str">
        <f ca="1"/>
        <v/>
      </c>
      <c r="M329" s="222">
        <f ca="1"/>
        <v>-3.0083697000000031E-2</v>
      </c>
      <c r="Q329" s="111">
        <f ca="1"/>
        <v>43901</v>
      </c>
      <c r="R329" s="220">
        <f ca="1"/>
        <v>1054.545928</v>
      </c>
      <c r="S329" s="220">
        <f ca="1"/>
        <v>1091.6478300000001</v>
      </c>
      <c r="T329" s="222" t="str">
        <f ca="1"/>
        <v/>
      </c>
      <c r="U329" s="222">
        <f ca="1"/>
        <v>-3.710190200000011E-2</v>
      </c>
      <c r="Y329" s="111">
        <f ca="1"/>
        <v>44265</v>
      </c>
      <c r="Z329" s="220">
        <f ca="1"/>
        <v>1082.6261830000001</v>
      </c>
      <c r="AA329" s="220">
        <f ca="1"/>
        <v>1092.4397730000001</v>
      </c>
      <c r="AB329" s="222" t="str">
        <f ca="1"/>
        <v/>
      </c>
      <c r="AC329" s="222">
        <f ca="1"/>
        <v>-9.8135899999999762E-3</v>
      </c>
    </row>
    <row r="330" spans="9:29" x14ac:dyDescent="0.2">
      <c r="I330" s="111">
        <f ca="1"/>
        <v>43902</v>
      </c>
      <c r="J330" s="220">
        <f ca="1"/>
        <v>985.01180720000002</v>
      </c>
      <c r="K330" s="220">
        <f ca="1"/>
        <v>1017.185157</v>
      </c>
      <c r="L330" s="222" t="str">
        <f ca="1"/>
        <v/>
      </c>
      <c r="M330" s="222">
        <f ca="1"/>
        <v>-3.217334979999998E-2</v>
      </c>
      <c r="Q330" s="111">
        <f ca="1"/>
        <v>43902</v>
      </c>
      <c r="R330" s="220">
        <f ca="1"/>
        <v>976.56250790000001</v>
      </c>
      <c r="S330" s="220">
        <f ca="1"/>
        <v>1017.185157</v>
      </c>
      <c r="T330" s="222" t="str">
        <f ca="1"/>
        <v/>
      </c>
      <c r="U330" s="222">
        <f ca="1"/>
        <v>-4.0622649099999991E-2</v>
      </c>
      <c r="Y330" s="111">
        <f ca="1"/>
        <v>44266</v>
      </c>
      <c r="Z330" s="220">
        <f ca="1"/>
        <v>1085.463317</v>
      </c>
      <c r="AA330" s="220">
        <f ca="1"/>
        <v>1092.1950999999999</v>
      </c>
      <c r="AB330" s="222" t="str">
        <f ca="1"/>
        <v/>
      </c>
      <c r="AC330" s="222">
        <f ca="1"/>
        <v>-6.7317829999999504E-3</v>
      </c>
    </row>
    <row r="331" spans="9:29" x14ac:dyDescent="0.2">
      <c r="I331" s="111">
        <f ca="1"/>
        <v>43903</v>
      </c>
      <c r="J331" s="220">
        <f ca="1"/>
        <v>1038.117041</v>
      </c>
      <c r="K331" s="220">
        <f ca="1"/>
        <v>1067.2090800000001</v>
      </c>
      <c r="L331" s="222" t="str">
        <f ca="1"/>
        <v/>
      </c>
      <c r="M331" s="222">
        <f ca="1"/>
        <v>-2.9092039000000115E-2</v>
      </c>
      <c r="Q331" s="111">
        <f ca="1"/>
        <v>43903</v>
      </c>
      <c r="R331" s="220">
        <f ca="1"/>
        <v>1031.476525</v>
      </c>
      <c r="S331" s="220">
        <f ca="1"/>
        <v>1067.2090800000001</v>
      </c>
      <c r="T331" s="222" t="str">
        <f ca="1"/>
        <v/>
      </c>
      <c r="U331" s="222">
        <f ca="1"/>
        <v>-3.5732555000000048E-2</v>
      </c>
      <c r="Y331" s="111">
        <f ca="1"/>
        <v>44267</v>
      </c>
      <c r="Z331" s="220">
        <f ca="1"/>
        <v>1078.3080399999999</v>
      </c>
      <c r="AA331" s="220">
        <f ca="1"/>
        <v>1084.9482889999999</v>
      </c>
      <c r="AB331" s="222" t="str">
        <f ca="1"/>
        <v/>
      </c>
      <c r="AC331" s="222">
        <f ca="1"/>
        <v>-6.6402490000000399E-3</v>
      </c>
    </row>
    <row r="332" spans="9:29" x14ac:dyDescent="0.2">
      <c r="I332" s="111">
        <f ca="1"/>
        <v>43906</v>
      </c>
      <c r="J332" s="220">
        <f ca="1"/>
        <v>968.68153110000003</v>
      </c>
      <c r="K332" s="220">
        <f ca="1"/>
        <v>999.67476969999996</v>
      </c>
      <c r="L332" s="222" t="str">
        <f ca="1"/>
        <v/>
      </c>
      <c r="M332" s="222">
        <f ca="1"/>
        <v>-3.0993238599999928E-2</v>
      </c>
      <c r="Q332" s="111">
        <f ca="1"/>
        <v>43906</v>
      </c>
      <c r="R332" s="220">
        <f ca="1"/>
        <v>960.62608479999994</v>
      </c>
      <c r="S332" s="220">
        <f ca="1"/>
        <v>999.67476969999996</v>
      </c>
      <c r="T332" s="222" t="str">
        <f ca="1"/>
        <v/>
      </c>
      <c r="U332" s="222">
        <f ca="1"/>
        <v>-3.9048684900000012E-2</v>
      </c>
      <c r="Y332" s="111">
        <f ca="1"/>
        <v>44270</v>
      </c>
      <c r="Z332" s="220">
        <f ca="1"/>
        <v>1081.5501870000001</v>
      </c>
      <c r="AA332" s="220">
        <f ca="1"/>
        <v>1087.2156399999999</v>
      </c>
      <c r="AB332" s="222" t="str">
        <f ca="1"/>
        <v/>
      </c>
      <c r="AC332" s="222">
        <f ca="1"/>
        <v>-5.665452999999843E-3</v>
      </c>
    </row>
    <row r="333" spans="9:29" x14ac:dyDescent="0.2">
      <c r="I333" s="111">
        <f ca="1"/>
        <v>43907</v>
      </c>
      <c r="J333" s="220">
        <f ca="1"/>
        <v>986.00514569999996</v>
      </c>
      <c r="K333" s="220">
        <f ca="1"/>
        <v>1023.885314</v>
      </c>
      <c r="L333" s="222" t="str">
        <f ca="1"/>
        <v/>
      </c>
      <c r="M333" s="222">
        <f ca="1"/>
        <v>-3.7880168300000037E-2</v>
      </c>
      <c r="Q333" s="111">
        <f ca="1"/>
        <v>43907</v>
      </c>
      <c r="R333" s="220">
        <f ca="1"/>
        <v>977.17903879999994</v>
      </c>
      <c r="S333" s="220">
        <f ca="1"/>
        <v>1023.885314</v>
      </c>
      <c r="T333" s="222" t="str">
        <f ca="1"/>
        <v/>
      </c>
      <c r="U333" s="222">
        <f ca="1"/>
        <v>-4.670627520000005E-2</v>
      </c>
      <c r="Y333" s="111">
        <f ca="1"/>
        <v>44271</v>
      </c>
      <c r="Z333" s="220">
        <f ca="1"/>
        <v>1079.229225</v>
      </c>
      <c r="AA333" s="220">
        <f ca="1"/>
        <v>1084.729257</v>
      </c>
      <c r="AB333" s="222" t="str">
        <f ca="1"/>
        <v/>
      </c>
      <c r="AC333" s="222">
        <f ca="1"/>
        <v>-5.5000319999999195E-3</v>
      </c>
    </row>
    <row r="334" spans="9:29" x14ac:dyDescent="0.2">
      <c r="I334" s="111">
        <f ca="1"/>
        <v>43908</v>
      </c>
      <c r="J334" s="220">
        <f ca="1"/>
        <v>933.33035829999994</v>
      </c>
      <c r="K334" s="220">
        <f ca="1"/>
        <v>967.63270439999997</v>
      </c>
      <c r="L334" s="222" t="str">
        <f ca="1"/>
        <v/>
      </c>
      <c r="M334" s="222">
        <f ca="1"/>
        <v>-3.430234610000002E-2</v>
      </c>
      <c r="Q334" s="111">
        <f ca="1"/>
        <v>43908</v>
      </c>
      <c r="R334" s="220">
        <f ca="1"/>
        <v>925.29400480000004</v>
      </c>
      <c r="S334" s="220">
        <f ca="1"/>
        <v>967.63270439999997</v>
      </c>
      <c r="T334" s="222" t="str">
        <f ca="1"/>
        <v/>
      </c>
      <c r="U334" s="222">
        <f ca="1"/>
        <v>-4.2338699599999925E-2</v>
      </c>
      <c r="Y334" s="111">
        <f ca="1"/>
        <v>44272</v>
      </c>
      <c r="Z334" s="220">
        <f ca="1"/>
        <v>1079.5862850000001</v>
      </c>
      <c r="AA334" s="220">
        <f ca="1"/>
        <v>1084.262772</v>
      </c>
      <c r="AB334" s="222" t="str">
        <f ca="1"/>
        <v/>
      </c>
      <c r="AC334" s="222">
        <f ca="1"/>
        <v>-4.6764869999999523E-3</v>
      </c>
    </row>
    <row r="335" spans="9:29" x14ac:dyDescent="0.2">
      <c r="I335" s="111">
        <f ca="1"/>
        <v>43909</v>
      </c>
      <c r="J335" s="220">
        <f ca="1"/>
        <v>947.17997439999999</v>
      </c>
      <c r="K335" s="220">
        <f ca="1"/>
        <v>995.89818769999999</v>
      </c>
      <c r="L335" s="222" t="str">
        <f ca="1"/>
        <v/>
      </c>
      <c r="M335" s="222">
        <f ca="1"/>
        <v>-4.87182133E-2</v>
      </c>
      <c r="Q335" s="111">
        <f ca="1"/>
        <v>43909</v>
      </c>
      <c r="R335" s="220">
        <f ca="1"/>
        <v>935.55857579999997</v>
      </c>
      <c r="S335" s="220">
        <f ca="1"/>
        <v>995.89818769999999</v>
      </c>
      <c r="T335" s="222" t="str">
        <f ca="1"/>
        <v/>
      </c>
      <c r="U335" s="222">
        <f ca="1"/>
        <v>-6.033961190000002E-2</v>
      </c>
      <c r="Y335" s="111">
        <f ca="1"/>
        <v>44273</v>
      </c>
      <c r="Z335" s="220">
        <f ca="1"/>
        <v>1074.645446</v>
      </c>
      <c r="AA335" s="220">
        <f ca="1"/>
        <v>1080.104106</v>
      </c>
      <c r="AB335" s="222" t="str">
        <f ca="1"/>
        <v/>
      </c>
      <c r="AC335" s="222">
        <f ca="1"/>
        <v>-5.4586600000000093E-3</v>
      </c>
    </row>
    <row r="336" spans="9:29" x14ac:dyDescent="0.2">
      <c r="I336" s="111">
        <f ca="1"/>
        <v>43910</v>
      </c>
      <c r="J336" s="220">
        <f ca="1"/>
        <v>942.36688770000001</v>
      </c>
      <c r="K336" s="220">
        <f ca="1"/>
        <v>990.05801899999994</v>
      </c>
      <c r="L336" s="222" t="str">
        <f ca="1"/>
        <v/>
      </c>
      <c r="M336" s="222">
        <f ca="1"/>
        <v>-4.7691131299999939E-2</v>
      </c>
      <c r="Q336" s="111">
        <f ca="1"/>
        <v>43910</v>
      </c>
      <c r="R336" s="220">
        <f ca="1"/>
        <v>930.48779360000003</v>
      </c>
      <c r="S336" s="220">
        <f ca="1"/>
        <v>990.05801899999994</v>
      </c>
      <c r="T336" s="222" t="str">
        <f ca="1"/>
        <v/>
      </c>
      <c r="U336" s="222">
        <f ca="1"/>
        <v>-5.9570225399999913E-2</v>
      </c>
      <c r="Y336" s="111">
        <f ca="1"/>
        <v>44274</v>
      </c>
      <c r="Z336" s="220">
        <f ca="1"/>
        <v>1076.041827</v>
      </c>
      <c r="AA336" s="220">
        <f ca="1"/>
        <v>1081.5898119999999</v>
      </c>
      <c r="AB336" s="222" t="str">
        <f ca="1"/>
        <v/>
      </c>
      <c r="AC336" s="222">
        <f ca="1"/>
        <v>-5.5479849999999263E-3</v>
      </c>
    </row>
    <row r="337" spans="9:29" x14ac:dyDescent="0.2">
      <c r="I337" s="111">
        <f ca="1"/>
        <v>43913</v>
      </c>
      <c r="J337" s="220">
        <f ca="1"/>
        <v>919.9190347</v>
      </c>
      <c r="K337" s="220">
        <f ca="1"/>
        <v>970.04888149999999</v>
      </c>
      <c r="L337" s="222" t="str">
        <f ca="1"/>
        <v/>
      </c>
      <c r="M337" s="222">
        <f ca="1"/>
        <v>-5.0129846799999996E-2</v>
      </c>
      <c r="Q337" s="111">
        <f ca="1"/>
        <v>43913</v>
      </c>
      <c r="R337" s="220">
        <f ca="1"/>
        <v>907.27663629999995</v>
      </c>
      <c r="S337" s="220">
        <f ca="1"/>
        <v>970.04888149999999</v>
      </c>
      <c r="T337" s="222" t="str">
        <f ca="1"/>
        <v/>
      </c>
      <c r="U337" s="222">
        <f ca="1"/>
        <v>-6.2772245200000049E-2</v>
      </c>
      <c r="Y337" s="111">
        <f ca="1"/>
        <v>44277</v>
      </c>
      <c r="Z337" s="220">
        <f ca="1"/>
        <v>1079.266132</v>
      </c>
      <c r="AA337" s="220">
        <f ca="1"/>
        <v>1084.7013039999999</v>
      </c>
      <c r="AB337" s="222" t="str">
        <f ca="1"/>
        <v/>
      </c>
      <c r="AC337" s="222">
        <f ca="1"/>
        <v>-5.4351719999999656E-3</v>
      </c>
    </row>
    <row r="338" spans="9:29" x14ac:dyDescent="0.2">
      <c r="I338" s="111">
        <f ca="1"/>
        <v>43914</v>
      </c>
      <c r="J338" s="220">
        <f ca="1"/>
        <v>976.0417635</v>
      </c>
      <c r="K338" s="220">
        <f ca="1"/>
        <v>1016.725237</v>
      </c>
      <c r="L338" s="222" t="str">
        <f ca="1"/>
        <v/>
      </c>
      <c r="M338" s="222">
        <f ca="1"/>
        <v>-4.0683473499999991E-2</v>
      </c>
      <c r="Q338" s="111">
        <f ca="1"/>
        <v>43914</v>
      </c>
      <c r="R338" s="220">
        <f ca="1"/>
        <v>966.90614479999999</v>
      </c>
      <c r="S338" s="220">
        <f ca="1"/>
        <v>1016.725237</v>
      </c>
      <c r="T338" s="222" t="str">
        <f ca="1"/>
        <v/>
      </c>
      <c r="U338" s="222">
        <f ca="1"/>
        <v>-4.9819092199999998E-2</v>
      </c>
      <c r="Y338" s="111">
        <f ca="1"/>
        <v>44278</v>
      </c>
      <c r="Z338" s="220">
        <f ca="1"/>
        <v>1076.652077</v>
      </c>
      <c r="AA338" s="220">
        <f ca="1"/>
        <v>1084.896422</v>
      </c>
      <c r="AB338" s="222" t="str">
        <f ca="1"/>
        <v/>
      </c>
      <c r="AC338" s="222">
        <f ca="1"/>
        <v>-8.2443450000000661E-3</v>
      </c>
    </row>
    <row r="339" spans="9:29" x14ac:dyDescent="0.2">
      <c r="I339" s="111">
        <f ca="1"/>
        <v>43915</v>
      </c>
      <c r="J339" s="220">
        <f ca="1"/>
        <v>992.00788350000005</v>
      </c>
      <c r="K339" s="220">
        <f ca="1"/>
        <v>1026.8573249999999</v>
      </c>
      <c r="L339" s="222" t="str">
        <f ca="1"/>
        <v/>
      </c>
      <c r="M339" s="222">
        <f ca="1"/>
        <v>-3.4849441499999897E-2</v>
      </c>
      <c r="Q339" s="111">
        <f ca="1"/>
        <v>43915</v>
      </c>
      <c r="R339" s="220">
        <f ca="1"/>
        <v>984.59634879999999</v>
      </c>
      <c r="S339" s="220">
        <f ca="1"/>
        <v>1026.8573249999999</v>
      </c>
      <c r="T339" s="222" t="str">
        <f ca="1"/>
        <v/>
      </c>
      <c r="U339" s="222">
        <f ca="1"/>
        <v>-4.226097619999996E-2</v>
      </c>
      <c r="Y339" s="111">
        <f ca="1"/>
        <v>44279</v>
      </c>
      <c r="Z339" s="220">
        <f ca="1"/>
        <v>1072.965547</v>
      </c>
      <c r="AA339" s="220">
        <f ca="1"/>
        <v>1083.961166</v>
      </c>
      <c r="AB339" s="222" t="str">
        <f ca="1"/>
        <v/>
      </c>
      <c r="AC339" s="222">
        <f ca="1"/>
        <v>-1.0995619000000033E-2</v>
      </c>
    </row>
    <row r="340" spans="9:29" x14ac:dyDescent="0.2">
      <c r="I340" s="111">
        <f ca="1"/>
        <v>43916</v>
      </c>
      <c r="J340" s="220">
        <f ca="1"/>
        <v>1004.163922</v>
      </c>
      <c r="K340" s="220">
        <f ca="1"/>
        <v>1032.869631</v>
      </c>
      <c r="L340" s="222" t="str">
        <f ca="1"/>
        <v/>
      </c>
      <c r="M340" s="222">
        <f ca="1"/>
        <v>-2.8705709000000069E-2</v>
      </c>
      <c r="Q340" s="111">
        <f ca="1"/>
        <v>43916</v>
      </c>
      <c r="R340" s="220">
        <f ca="1"/>
        <v>998.74173069999995</v>
      </c>
      <c r="S340" s="220">
        <f ca="1"/>
        <v>1032.869631</v>
      </c>
      <c r="T340" s="222" t="str">
        <f ca="1"/>
        <v/>
      </c>
      <c r="U340" s="222">
        <f ca="1"/>
        <v>-3.4127900300000076E-2</v>
      </c>
      <c r="Y340" s="111">
        <f ca="1"/>
        <v>44280</v>
      </c>
      <c r="Z340" s="220">
        <f ca="1"/>
        <v>1076.5868949999999</v>
      </c>
      <c r="AA340" s="220">
        <f ca="1"/>
        <v>1086.0242249999999</v>
      </c>
      <c r="AB340" s="222" t="str">
        <f ca="1"/>
        <v/>
      </c>
      <c r="AC340" s="222">
        <f ca="1"/>
        <v>-9.4373299999999747E-3</v>
      </c>
    </row>
    <row r="341" spans="9:29" x14ac:dyDescent="0.2">
      <c r="I341" s="111">
        <f ca="1"/>
        <v>43917</v>
      </c>
      <c r="J341" s="220">
        <f ca="1"/>
        <v>989.42876460000002</v>
      </c>
      <c r="K341" s="220">
        <f ca="1"/>
        <v>1023.913037</v>
      </c>
      <c r="L341" s="222" t="str">
        <f ca="1"/>
        <v/>
      </c>
      <c r="M341" s="222">
        <f ca="1"/>
        <v>-3.4484272400000009E-2</v>
      </c>
      <c r="Q341" s="111">
        <f ca="1"/>
        <v>43917</v>
      </c>
      <c r="R341" s="220">
        <f ca="1"/>
        <v>982.04698970000004</v>
      </c>
      <c r="S341" s="220">
        <f ca="1"/>
        <v>1023.913037</v>
      </c>
      <c r="T341" s="222" t="str">
        <f ca="1"/>
        <v/>
      </c>
      <c r="U341" s="222">
        <f ca="1"/>
        <v>-4.1866047299999994E-2</v>
      </c>
      <c r="Y341" s="111">
        <f ca="1"/>
        <v>44281</v>
      </c>
      <c r="Z341" s="220">
        <f ca="1"/>
        <v>1083.0276349999999</v>
      </c>
      <c r="AA341" s="220">
        <f ca="1"/>
        <v>1088.790896</v>
      </c>
      <c r="AB341" s="222" t="str">
        <f ca="1"/>
        <v/>
      </c>
      <c r="AC341" s="222">
        <f ca="1"/>
        <v>-5.7632610000000568E-3</v>
      </c>
    </row>
    <row r="342" spans="9:29" x14ac:dyDescent="0.2">
      <c r="I342" s="111">
        <f ca="1"/>
        <v>43920</v>
      </c>
      <c r="J342" s="220">
        <f ca="1"/>
        <v>1011.45928</v>
      </c>
      <c r="K342" s="220">
        <f ca="1"/>
        <v>1043.8358920000001</v>
      </c>
      <c r="L342" s="222" t="str">
        <f ca="1"/>
        <v/>
      </c>
      <c r="M342" s="222">
        <f ca="1"/>
        <v>-3.237661200000002E-2</v>
      </c>
      <c r="Q342" s="111">
        <f ca="1"/>
        <v>43920</v>
      </c>
      <c r="R342" s="220">
        <f ca="1"/>
        <v>1004.957935</v>
      </c>
      <c r="S342" s="220">
        <f ca="1"/>
        <v>1043.8358920000001</v>
      </c>
      <c r="T342" s="222" t="str">
        <f ca="1"/>
        <v/>
      </c>
      <c r="U342" s="222">
        <f ca="1"/>
        <v>-3.8877957000000039E-2</v>
      </c>
      <c r="Y342" s="111">
        <f ca="1"/>
        <v>44284</v>
      </c>
      <c r="Z342" s="220">
        <f ca="1"/>
        <v>1080.5479089999999</v>
      </c>
      <c r="AA342" s="220">
        <f ca="1"/>
        <v>1086.411016</v>
      </c>
      <c r="AB342" s="222" t="str">
        <f ca="1"/>
        <v/>
      </c>
      <c r="AC342" s="222">
        <f ca="1"/>
        <v>-5.8631070000001277E-3</v>
      </c>
    </row>
    <row r="343" spans="9:29" x14ac:dyDescent="0.2">
      <c r="I343" s="111">
        <f ca="1"/>
        <v>43921</v>
      </c>
      <c r="J343" s="220">
        <f ca="1"/>
        <v>1015.577368</v>
      </c>
      <c r="K343" s="220">
        <f ca="1"/>
        <v>1050.578002</v>
      </c>
      <c r="L343" s="222" t="str">
        <f ca="1"/>
        <v/>
      </c>
      <c r="M343" s="222">
        <f ca="1"/>
        <v>-3.5000633999999989E-2</v>
      </c>
      <c r="Q343" s="111">
        <f ca="1"/>
        <v>43921</v>
      </c>
      <c r="R343" s="220">
        <f ca="1"/>
        <v>1008.454088</v>
      </c>
      <c r="S343" s="220">
        <f ca="1"/>
        <v>1050.578002</v>
      </c>
      <c r="T343" s="222" t="str">
        <f ca="1"/>
        <v/>
      </c>
      <c r="U343" s="222">
        <f ca="1"/>
        <v>-4.2123914000000012E-2</v>
      </c>
      <c r="Y343" s="111">
        <f ca="1"/>
        <v>44285</v>
      </c>
      <c r="Z343" s="220">
        <f ca="1"/>
        <v>1081.9102270000001</v>
      </c>
      <c r="AA343" s="220">
        <f ca="1"/>
        <v>1087.306202</v>
      </c>
      <c r="AB343" s="222" t="str">
        <f ca="1"/>
        <v/>
      </c>
      <c r="AC343" s="222">
        <f ca="1"/>
        <v>-5.395974999999908E-3</v>
      </c>
    </row>
    <row r="344" spans="9:29" x14ac:dyDescent="0.2">
      <c r="I344" s="111">
        <f ca="1"/>
        <v>43922</v>
      </c>
      <c r="J344" s="220">
        <f ca="1"/>
        <v>1005.124697</v>
      </c>
      <c r="K344" s="220">
        <f ca="1"/>
        <v>1043.034298</v>
      </c>
      <c r="L344" s="222" t="str">
        <f ca="1"/>
        <v/>
      </c>
      <c r="M344" s="222">
        <f ca="1"/>
        <v>-3.7909601000000064E-2</v>
      </c>
      <c r="Q344" s="111">
        <f ca="1"/>
        <v>43922</v>
      </c>
      <c r="R344" s="220">
        <f ca="1"/>
        <v>996.70631119999996</v>
      </c>
      <c r="S344" s="220">
        <f ca="1"/>
        <v>1043.034298</v>
      </c>
      <c r="T344" s="222" t="str">
        <f ca="1"/>
        <v/>
      </c>
      <c r="U344" s="222">
        <f ca="1"/>
        <v>-4.6327986800000075E-2</v>
      </c>
      <c r="Y344" s="111">
        <f ca="1"/>
        <v>44286</v>
      </c>
      <c r="Z344" s="220">
        <f ca="1"/>
        <v>1082.2095099999999</v>
      </c>
      <c r="AA344" s="220">
        <f ca="1"/>
        <v>1088.5497210000001</v>
      </c>
      <c r="AB344" s="222" t="str">
        <f ca="1"/>
        <v/>
      </c>
      <c r="AC344" s="222">
        <f ca="1"/>
        <v>-6.3402110000001814E-3</v>
      </c>
    </row>
    <row r="345" spans="9:29" x14ac:dyDescent="0.2">
      <c r="I345" s="111">
        <f ca="1"/>
        <v>43923</v>
      </c>
      <c r="J345" s="220">
        <f ca="1"/>
        <v>1013.894362</v>
      </c>
      <c r="K345" s="220">
        <f ca="1"/>
        <v>1047.8314740000001</v>
      </c>
      <c r="L345" s="222" t="str">
        <f ca="1"/>
        <v/>
      </c>
      <c r="M345" s="222">
        <f ca="1"/>
        <v>-3.3937112000000068E-2</v>
      </c>
      <c r="Q345" s="111">
        <f ca="1"/>
        <v>43923</v>
      </c>
      <c r="R345" s="220">
        <f ca="1"/>
        <v>1006.779766</v>
      </c>
      <c r="S345" s="220">
        <f ca="1"/>
        <v>1047.8314740000001</v>
      </c>
      <c r="T345" s="222" t="str">
        <f ca="1"/>
        <v/>
      </c>
      <c r="U345" s="222">
        <f ca="1"/>
        <v>-4.1051708000000076E-2</v>
      </c>
      <c r="Y345" s="111">
        <f ca="1"/>
        <v>44287</v>
      </c>
      <c r="Z345" s="220">
        <f ca="1"/>
        <v>1091.0529300000001</v>
      </c>
      <c r="AA345" s="220">
        <f ca="1"/>
        <v>1095.4610279999999</v>
      </c>
      <c r="AB345" s="222" t="str">
        <f ca="1"/>
        <v/>
      </c>
      <c r="AC345" s="222">
        <f ca="1"/>
        <v>-4.4080979999998821E-3</v>
      </c>
    </row>
    <row r="346" spans="9:29" x14ac:dyDescent="0.2">
      <c r="I346" s="111">
        <f ca="1"/>
        <v>43924</v>
      </c>
      <c r="J346" s="220">
        <f ca="1"/>
        <v>1005.294748</v>
      </c>
      <c r="K346" s="220">
        <f ca="1"/>
        <v>1043.4584050000001</v>
      </c>
      <c r="L346" s="222" t="str">
        <f ca="1"/>
        <v/>
      </c>
      <c r="M346" s="222">
        <f ca="1"/>
        <v>-3.8163657000000059E-2</v>
      </c>
      <c r="Q346" s="111">
        <f ca="1"/>
        <v>43924</v>
      </c>
      <c r="R346" s="220">
        <f ca="1"/>
        <v>996.88353319999999</v>
      </c>
      <c r="S346" s="220">
        <f ca="1"/>
        <v>1043.4584050000001</v>
      </c>
      <c r="T346" s="222" t="str">
        <f ca="1"/>
        <v/>
      </c>
      <c r="U346" s="222">
        <f ca="1"/>
        <v>-4.6574871800000098E-2</v>
      </c>
      <c r="Y346" s="111">
        <f ca="1"/>
        <v>44291</v>
      </c>
      <c r="Z346" s="220">
        <f ca="1"/>
        <v>1094.4989399999999</v>
      </c>
      <c r="AA346" s="220">
        <f ca="1"/>
        <v>1096.467502</v>
      </c>
      <c r="AB346" s="222" t="str">
        <f ca="1"/>
        <v/>
      </c>
      <c r="AC346" s="222">
        <f ca="1"/>
        <v>-1.96856200000002E-3</v>
      </c>
    </row>
    <row r="347" spans="9:29" x14ac:dyDescent="0.2">
      <c r="I347" s="111">
        <f ca="1"/>
        <v>43927</v>
      </c>
      <c r="J347" s="220">
        <f ca="1"/>
        <v>1029.7339440000001</v>
      </c>
      <c r="K347" s="220">
        <f ca="1"/>
        <v>1065.607743</v>
      </c>
      <c r="L347" s="222" t="str">
        <f ca="1"/>
        <v/>
      </c>
      <c r="M347" s="222">
        <f ca="1"/>
        <v>-3.5873798999999963E-2</v>
      </c>
      <c r="Q347" s="111">
        <f ca="1"/>
        <v>43927</v>
      </c>
      <c r="R347" s="220">
        <f ca="1"/>
        <v>1022.7535810000001</v>
      </c>
      <c r="S347" s="220">
        <f ca="1"/>
        <v>1065.607743</v>
      </c>
      <c r="T347" s="222" t="str">
        <f ca="1"/>
        <v/>
      </c>
      <c r="U347" s="222">
        <f ca="1"/>
        <v>-4.2854161999999973E-2</v>
      </c>
      <c r="Y347" s="111">
        <f ca="1"/>
        <v>44292</v>
      </c>
      <c r="Z347" s="220">
        <f ca="1"/>
        <v>1098.0131019999999</v>
      </c>
      <c r="AA347" s="220">
        <f ca="1"/>
        <v>1100.2649409999999</v>
      </c>
      <c r="AB347" s="222" t="str">
        <f ca="1"/>
        <v/>
      </c>
      <c r="AC347" s="222">
        <f ca="1"/>
        <v>-2.2518390000000181E-3</v>
      </c>
    </row>
    <row r="348" spans="9:29" x14ac:dyDescent="0.2">
      <c r="I348" s="111">
        <f ca="1"/>
        <v>43928</v>
      </c>
      <c r="J348" s="220">
        <f ca="1"/>
        <v>1026.416336</v>
      </c>
      <c r="K348" s="220">
        <f ca="1"/>
        <v>1062.987705</v>
      </c>
      <c r="L348" s="222" t="str">
        <f ca="1"/>
        <v/>
      </c>
      <c r="M348" s="222">
        <f ca="1"/>
        <v>-3.6571369000000006E-2</v>
      </c>
      <c r="Q348" s="111">
        <f ca="1"/>
        <v>43928</v>
      </c>
      <c r="R348" s="220">
        <f ca="1"/>
        <v>1019.2308420000001</v>
      </c>
      <c r="S348" s="220">
        <f ca="1"/>
        <v>1062.987705</v>
      </c>
      <c r="T348" s="222" t="str">
        <f ca="1"/>
        <v/>
      </c>
      <c r="U348" s="222">
        <f ca="1"/>
        <v>-4.3756862999999951E-2</v>
      </c>
      <c r="Y348" s="111">
        <f ca="1"/>
        <v>44293</v>
      </c>
      <c r="Z348" s="220">
        <f ca="1"/>
        <v>1100.113288</v>
      </c>
      <c r="AA348" s="220">
        <f ca="1"/>
        <v>1101.6896710000001</v>
      </c>
      <c r="AB348" s="222" t="str">
        <f ca="1"/>
        <v/>
      </c>
      <c r="AC348" s="222">
        <f ca="1"/>
        <v>-1.5763830000000781E-3</v>
      </c>
    </row>
    <row r="349" spans="9:29" x14ac:dyDescent="0.2">
      <c r="I349" s="111">
        <f ca="1"/>
        <v>43929</v>
      </c>
      <c r="J349" s="220">
        <f ca="1"/>
        <v>1039.5497399999999</v>
      </c>
      <c r="K349" s="220">
        <f ca="1"/>
        <v>1069.21621</v>
      </c>
      <c r="L349" s="222" t="str">
        <f ca="1"/>
        <v/>
      </c>
      <c r="M349" s="222">
        <f ca="1"/>
        <v>-2.9666470000000118E-2</v>
      </c>
      <c r="Q349" s="111">
        <f ca="1"/>
        <v>43929</v>
      </c>
      <c r="R349" s="220">
        <f ca="1"/>
        <v>1034.358078</v>
      </c>
      <c r="S349" s="220">
        <f ca="1"/>
        <v>1069.21621</v>
      </c>
      <c r="T349" s="222" t="str">
        <f ca="1"/>
        <v/>
      </c>
      <c r="U349" s="222">
        <f ca="1"/>
        <v>-3.4858132000000069E-2</v>
      </c>
      <c r="Y349" s="111">
        <f ca="1"/>
        <v>44294</v>
      </c>
      <c r="Z349" s="220">
        <f ca="1"/>
        <v>1102.2383500000001</v>
      </c>
      <c r="AA349" s="220">
        <f ca="1"/>
        <v>1103.7294919999999</v>
      </c>
      <c r="AB349" s="222" t="str">
        <f ca="1"/>
        <v/>
      </c>
      <c r="AC349" s="222">
        <f ca="1"/>
        <v>-1.4911419999998543E-3</v>
      </c>
    </row>
    <row r="350" spans="9:29" x14ac:dyDescent="0.2">
      <c r="I350" s="111">
        <f ca="1"/>
        <v>43930</v>
      </c>
      <c r="J350" s="220">
        <f ca="1"/>
        <v>1056.16212</v>
      </c>
      <c r="K350" s="220">
        <f ca="1"/>
        <v>1082.5241759999999</v>
      </c>
      <c r="L350" s="222" t="str">
        <f ca="1"/>
        <v/>
      </c>
      <c r="M350" s="222">
        <f ca="1"/>
        <v>-2.6362055999999939E-2</v>
      </c>
      <c r="Q350" s="111">
        <f ca="1"/>
        <v>43930</v>
      </c>
      <c r="R350" s="220">
        <f ca="1"/>
        <v>1051.896446</v>
      </c>
      <c r="S350" s="220">
        <f ca="1"/>
        <v>1082.5241759999999</v>
      </c>
      <c r="T350" s="222" t="str">
        <f ca="1"/>
        <v/>
      </c>
      <c r="U350" s="222">
        <f ca="1"/>
        <v>-3.0627729999999929E-2</v>
      </c>
      <c r="Y350" s="111">
        <f ca="1"/>
        <v>44295</v>
      </c>
      <c r="Z350" s="220">
        <f ca="1"/>
        <v>1102.669394</v>
      </c>
      <c r="AA350" s="220">
        <f ca="1"/>
        <v>1103.65292</v>
      </c>
      <c r="AB350" s="222" t="str">
        <f ca="1"/>
        <v/>
      </c>
      <c r="AC350" s="222">
        <f ca="1"/>
        <v>-9.835259999999835E-4</v>
      </c>
    </row>
    <row r="351" spans="9:29" x14ac:dyDescent="0.2">
      <c r="I351" s="111">
        <f ca="1"/>
        <v>43934</v>
      </c>
      <c r="J351" s="220">
        <f ca="1"/>
        <v>1050.651175</v>
      </c>
      <c r="K351" s="220">
        <f ca="1"/>
        <v>1079.7860109999999</v>
      </c>
      <c r="L351" s="222" t="str">
        <f ca="1"/>
        <v/>
      </c>
      <c r="M351" s="222">
        <f ca="1"/>
        <v>-2.9134835999999949E-2</v>
      </c>
      <c r="Q351" s="111">
        <f ca="1"/>
        <v>43934</v>
      </c>
      <c r="R351" s="220">
        <f ca="1"/>
        <v>1045.6924509999999</v>
      </c>
      <c r="S351" s="220">
        <f ca="1"/>
        <v>1079.7860109999999</v>
      </c>
      <c r="T351" s="222" t="str">
        <f ca="1"/>
        <v/>
      </c>
      <c r="U351" s="222">
        <f ca="1"/>
        <v>-3.4093560000000023E-2</v>
      </c>
      <c r="Y351" s="111">
        <f ca="1"/>
        <v>44298</v>
      </c>
      <c r="Z351" s="220">
        <f ca="1"/>
        <v>1102.66644</v>
      </c>
      <c r="AA351" s="220">
        <f ca="1"/>
        <v>1102.7511159999999</v>
      </c>
      <c r="AB351" s="222" t="str">
        <f ca="1"/>
        <v/>
      </c>
      <c r="AC351" s="222">
        <f ca="1"/>
        <v>-8.4675999999944909E-5</v>
      </c>
    </row>
    <row r="352" spans="9:29" x14ac:dyDescent="0.2">
      <c r="I352" s="111">
        <f ca="1"/>
        <v>43935</v>
      </c>
      <c r="J352" s="220">
        <f ca="1"/>
        <v>1063.624219</v>
      </c>
      <c r="K352" s="220">
        <f ca="1"/>
        <v>1090.059962</v>
      </c>
      <c r="L352" s="222" t="str">
        <f ca="1"/>
        <v/>
      </c>
      <c r="M352" s="222">
        <f ca="1"/>
        <v>-2.6435743000000001E-2</v>
      </c>
      <c r="Q352" s="111">
        <f ca="1"/>
        <v>43935</v>
      </c>
      <c r="R352" s="220">
        <f ca="1"/>
        <v>1059.394665</v>
      </c>
      <c r="S352" s="220">
        <f ca="1"/>
        <v>1090.059962</v>
      </c>
      <c r="T352" s="222" t="str">
        <f ca="1"/>
        <v/>
      </c>
      <c r="U352" s="222">
        <f ca="1"/>
        <v>-3.0665297000000008E-2</v>
      </c>
      <c r="Y352" s="111">
        <f ca="1"/>
        <v>44299</v>
      </c>
      <c r="Z352" s="220">
        <f ca="1"/>
        <v>1102.9387320000001</v>
      </c>
      <c r="AA352" s="220">
        <f ca="1"/>
        <v>1103.0417170000001</v>
      </c>
      <c r="AB352" s="222" t="str">
        <f ca="1"/>
        <v/>
      </c>
      <c r="AC352" s="222">
        <f ca="1"/>
        <v>-1.0298499999998966E-4</v>
      </c>
    </row>
    <row r="353" spans="9:29" x14ac:dyDescent="0.2">
      <c r="I353" s="111">
        <f ca="1"/>
        <v>43936</v>
      </c>
      <c r="J353" s="220">
        <f ca="1"/>
        <v>1069.5703799999999</v>
      </c>
      <c r="K353" s="220">
        <f ca="1"/>
        <v>1099.7869599999999</v>
      </c>
      <c r="L353" s="222" t="str">
        <f ca="1"/>
        <v/>
      </c>
      <c r="M353" s="222">
        <f ca="1"/>
        <v>-3.0216580000000021E-2</v>
      </c>
      <c r="Q353" s="111">
        <f ca="1"/>
        <v>43936</v>
      </c>
      <c r="R353" s="220">
        <f ca="1"/>
        <v>1064.4223139999999</v>
      </c>
      <c r="S353" s="220">
        <f ca="1"/>
        <v>1099.7869599999999</v>
      </c>
      <c r="T353" s="222" t="str">
        <f ca="1"/>
        <v/>
      </c>
      <c r="U353" s="222">
        <f ca="1"/>
        <v>-3.5364645999999993E-2</v>
      </c>
      <c r="Y353" s="111">
        <f ca="1"/>
        <v>44300</v>
      </c>
      <c r="Z353" s="220">
        <f ca="1"/>
        <v>1101.2163399999999</v>
      </c>
      <c r="AA353" s="220">
        <f ca="1"/>
        <v>1101.5708790000001</v>
      </c>
      <c r="AB353" s="222" t="str">
        <f ca="1"/>
        <v/>
      </c>
      <c r="AC353" s="222">
        <f ca="1"/>
        <v>-3.545390000001589E-4</v>
      </c>
    </row>
    <row r="354" spans="9:29" x14ac:dyDescent="0.2">
      <c r="I354" s="111">
        <f ca="1"/>
        <v>43937</v>
      </c>
      <c r="J354" s="220">
        <f ca="1"/>
        <v>1066.8675900000001</v>
      </c>
      <c r="K354" s="220">
        <f ca="1"/>
        <v>1097.3450929999999</v>
      </c>
      <c r="L354" s="222" t="str">
        <f ca="1"/>
        <v/>
      </c>
      <c r="M354" s="222">
        <f ca="1"/>
        <v>-3.0477502999999843E-2</v>
      </c>
      <c r="Q354" s="111">
        <f ca="1"/>
        <v>43937</v>
      </c>
      <c r="R354" s="220">
        <f ca="1"/>
        <v>1061.664632</v>
      </c>
      <c r="S354" s="220">
        <f ca="1"/>
        <v>1097.3450929999999</v>
      </c>
      <c r="T354" s="222" t="str">
        <f ca="1"/>
        <v/>
      </c>
      <c r="U354" s="222">
        <f ca="1"/>
        <v>-3.568046099999992E-2</v>
      </c>
      <c r="Y354" s="111">
        <f ca="1"/>
        <v>44301</v>
      </c>
      <c r="Z354" s="220">
        <f ca="1"/>
        <v>1110.96732</v>
      </c>
      <c r="AA354" s="220">
        <f ca="1"/>
        <v>1110.255173</v>
      </c>
      <c r="AB354" s="222">
        <f ca="1"/>
        <v>7.1214699999995901E-4</v>
      </c>
      <c r="AC354" s="222" t="str">
        <f ca="1"/>
        <v/>
      </c>
    </row>
    <row r="355" spans="9:29" x14ac:dyDescent="0.2">
      <c r="I355" s="111">
        <f ca="1"/>
        <v>43938</v>
      </c>
      <c r="J355" s="220">
        <f ca="1"/>
        <v>1078.0694000000001</v>
      </c>
      <c r="K355" s="220">
        <f ca="1"/>
        <v>1107.1727370000001</v>
      </c>
      <c r="L355" s="222" t="str">
        <f ca="1"/>
        <v/>
      </c>
      <c r="M355" s="222">
        <f ca="1"/>
        <v>-2.910333700000001E-2</v>
      </c>
      <c r="Q355" s="111">
        <f ca="1"/>
        <v>43938</v>
      </c>
      <c r="R355" s="220">
        <f ca="1"/>
        <v>1073.311426</v>
      </c>
      <c r="S355" s="220">
        <f ca="1"/>
        <v>1107.1727370000001</v>
      </c>
      <c r="T355" s="222" t="str">
        <f ca="1"/>
        <v/>
      </c>
      <c r="U355" s="222">
        <f ca="1"/>
        <v>-3.3861311000000116E-2</v>
      </c>
      <c r="Y355" s="111">
        <f ca="1"/>
        <v>44302</v>
      </c>
      <c r="Z355" s="220">
        <f ca="1"/>
        <v>1110.012616</v>
      </c>
      <c r="AA355" s="220">
        <f ca="1"/>
        <v>1107.623057</v>
      </c>
      <c r="AB355" s="222">
        <f ca="1"/>
        <v>2.389558999999963E-3</v>
      </c>
      <c r="AC355" s="222" t="str">
        <f ca="1"/>
        <v/>
      </c>
    </row>
    <row r="356" spans="9:29" x14ac:dyDescent="0.2">
      <c r="I356" s="111">
        <f ca="1"/>
        <v>43941</v>
      </c>
      <c r="J356" s="220">
        <f ca="1"/>
        <v>1075.6634590000001</v>
      </c>
      <c r="K356" s="220">
        <f ca="1"/>
        <v>1104.0785350000001</v>
      </c>
      <c r="L356" s="222" t="str">
        <f ca="1"/>
        <v/>
      </c>
      <c r="M356" s="222">
        <f ca="1"/>
        <v>-2.8415075999999997E-2</v>
      </c>
      <c r="Q356" s="111">
        <f ca="1"/>
        <v>43941</v>
      </c>
      <c r="R356" s="220">
        <f ca="1"/>
        <v>1071.064071</v>
      </c>
      <c r="S356" s="220">
        <f ca="1"/>
        <v>1104.0785350000001</v>
      </c>
      <c r="T356" s="222" t="str">
        <f ca="1"/>
        <v/>
      </c>
      <c r="U356" s="222">
        <f ca="1"/>
        <v>-3.3014464000000091E-2</v>
      </c>
      <c r="Y356" s="111">
        <f ca="1"/>
        <v>44305</v>
      </c>
      <c r="Z356" s="220">
        <f ca="1"/>
        <v>1105.5035399999999</v>
      </c>
      <c r="AA356" s="220">
        <f ca="1"/>
        <v>1104.1386600000001</v>
      </c>
      <c r="AB356" s="222">
        <f ca="1"/>
        <v>1.3648799999998573E-3</v>
      </c>
      <c r="AC356" s="222" t="str">
        <f ca="1"/>
        <v/>
      </c>
    </row>
    <row r="357" spans="9:29" x14ac:dyDescent="0.2">
      <c r="I357" s="111">
        <f ca="1"/>
        <v>43942</v>
      </c>
      <c r="J357" s="220">
        <f ca="1"/>
        <v>1062.2925310000001</v>
      </c>
      <c r="K357" s="220">
        <f ca="1"/>
        <v>1096.6724409999999</v>
      </c>
      <c r="L357" s="222" t="str">
        <f ca="1"/>
        <v/>
      </c>
      <c r="M357" s="222">
        <f ca="1"/>
        <v>-3.4379909999999882E-2</v>
      </c>
      <c r="Q357" s="111">
        <f ca="1"/>
        <v>43942</v>
      </c>
      <c r="R357" s="220">
        <f ca="1"/>
        <v>1056.1860079999999</v>
      </c>
      <c r="S357" s="220">
        <f ca="1"/>
        <v>1096.6724409999999</v>
      </c>
      <c r="T357" s="222" t="str">
        <f ca="1"/>
        <v/>
      </c>
      <c r="U357" s="222">
        <f ca="1"/>
        <v>-4.0486433000000037E-2</v>
      </c>
      <c r="Y357" s="111">
        <f ca="1"/>
        <v>44306</v>
      </c>
      <c r="Z357" s="220">
        <f ca="1"/>
        <v>1102.087818</v>
      </c>
      <c r="AA357" s="220">
        <f ca="1"/>
        <v>1102.164593</v>
      </c>
      <c r="AB357" s="222" t="str">
        <f ca="1"/>
        <v/>
      </c>
      <c r="AC357" s="222">
        <f ca="1"/>
        <v>-7.6774999999997814E-5</v>
      </c>
    </row>
    <row r="358" spans="9:29" x14ac:dyDescent="0.2">
      <c r="I358" s="111">
        <f ca="1"/>
        <v>43943</v>
      </c>
      <c r="J358" s="220">
        <f ca="1"/>
        <v>1073.7208579999999</v>
      </c>
      <c r="K358" s="220">
        <f ca="1"/>
        <v>1106.10942</v>
      </c>
      <c r="L358" s="222" t="str">
        <f ca="1"/>
        <v/>
      </c>
      <c r="M358" s="222">
        <f ca="1"/>
        <v>-3.2388562000000093E-2</v>
      </c>
      <c r="Q358" s="111">
        <f ca="1"/>
        <v>43943</v>
      </c>
      <c r="R358" s="220">
        <f ca="1"/>
        <v>1068.202229</v>
      </c>
      <c r="S358" s="220">
        <f ca="1"/>
        <v>1106.10942</v>
      </c>
      <c r="T358" s="222" t="str">
        <f ca="1"/>
        <v/>
      </c>
      <c r="U358" s="222">
        <f ca="1"/>
        <v>-3.7907191000000014E-2</v>
      </c>
      <c r="Y358" s="111">
        <f ca="1"/>
        <v>44307</v>
      </c>
      <c r="Z358" s="220">
        <f ca="1"/>
        <v>1102.9438399999999</v>
      </c>
      <c r="AA358" s="220">
        <f ca="1"/>
        <v>1102.321561</v>
      </c>
      <c r="AB358" s="222">
        <f ca="1"/>
        <v>6.2227899999993494E-4</v>
      </c>
      <c r="AC358" s="222" t="str">
        <f ca="1"/>
        <v/>
      </c>
    </row>
    <row r="359" spans="9:29" x14ac:dyDescent="0.2">
      <c r="I359" s="111">
        <f ca="1"/>
        <v>43944</v>
      </c>
      <c r="J359" s="220">
        <f ca="1"/>
        <v>1070.154378</v>
      </c>
      <c r="K359" s="220">
        <f ca="1"/>
        <v>1101.679447</v>
      </c>
      <c r="L359" s="222" t="str">
        <f ca="1"/>
        <v/>
      </c>
      <c r="M359" s="222">
        <f ca="1"/>
        <v>-3.1525069000000031E-2</v>
      </c>
      <c r="Q359" s="111">
        <f ca="1"/>
        <v>43944</v>
      </c>
      <c r="R359" s="220">
        <f ca="1"/>
        <v>1064.8203000000001</v>
      </c>
      <c r="S359" s="220">
        <f ca="1"/>
        <v>1101.679447</v>
      </c>
      <c r="T359" s="222" t="str">
        <f ca="1"/>
        <v/>
      </c>
      <c r="U359" s="222">
        <f ca="1"/>
        <v>-3.6859146999999891E-2</v>
      </c>
      <c r="Y359" s="111">
        <f ca="1"/>
        <v>44308</v>
      </c>
      <c r="Z359" s="220">
        <f ca="1"/>
        <v>1098.59995</v>
      </c>
      <c r="AA359" s="220">
        <f ca="1"/>
        <v>1099.616824</v>
      </c>
      <c r="AB359" s="222" t="str">
        <f ca="1"/>
        <v/>
      </c>
      <c r="AC359" s="222">
        <f ca="1"/>
        <v>-1.0168739999999162E-3</v>
      </c>
    </row>
    <row r="360" spans="9:29" x14ac:dyDescent="0.2">
      <c r="I360" s="111">
        <f ca="1"/>
        <v>43945</v>
      </c>
      <c r="J360" s="220">
        <f ca="1"/>
        <v>1075.7585059999999</v>
      </c>
      <c r="K360" s="220">
        <f ca="1"/>
        <v>1108.406976</v>
      </c>
      <c r="L360" s="222" t="str">
        <f ca="1"/>
        <v/>
      </c>
      <c r="M360" s="222">
        <f ca="1"/>
        <v>-3.2648470000000089E-2</v>
      </c>
      <c r="Q360" s="111">
        <f ca="1"/>
        <v>43945</v>
      </c>
      <c r="R360" s="220">
        <f ca="1"/>
        <v>1070.1967830000001</v>
      </c>
      <c r="S360" s="220">
        <f ca="1"/>
        <v>1108.406976</v>
      </c>
      <c r="T360" s="222" t="str">
        <f ca="1"/>
        <v/>
      </c>
      <c r="U360" s="222">
        <f ca="1"/>
        <v>-3.8210192999999892E-2</v>
      </c>
      <c r="Y360" s="111">
        <f ca="1"/>
        <v>44309</v>
      </c>
      <c r="Z360" s="220">
        <f ca="1"/>
        <v>1103.3461</v>
      </c>
      <c r="AA360" s="220">
        <f ca="1"/>
        <v>1102.420629</v>
      </c>
      <c r="AB360" s="222">
        <f ca="1"/>
        <v>9.2547100000001591E-4</v>
      </c>
      <c r="AC360" s="222" t="str">
        <f ca="1"/>
        <v/>
      </c>
    </row>
    <row r="361" spans="9:29" x14ac:dyDescent="0.2">
      <c r="I361" s="111">
        <f ca="1"/>
        <v>43948</v>
      </c>
      <c r="J361" s="220">
        <f ca="1"/>
        <v>1079.345061</v>
      </c>
      <c r="K361" s="220">
        <f ca="1"/>
        <v>1111.145019</v>
      </c>
      <c r="L361" s="222" t="str">
        <f ca="1"/>
        <v/>
      </c>
      <c r="M361" s="222">
        <f ca="1"/>
        <v>-3.1799958000000059E-2</v>
      </c>
      <c r="Q361" s="111">
        <f ca="1"/>
        <v>43948</v>
      </c>
      <c r="R361" s="220">
        <f ca="1"/>
        <v>1074.0216760000001</v>
      </c>
      <c r="S361" s="220">
        <f ca="1"/>
        <v>1111.145019</v>
      </c>
      <c r="T361" s="222" t="str">
        <f ca="1"/>
        <v/>
      </c>
      <c r="U361" s="222">
        <f ca="1"/>
        <v>-3.7123342999999975E-2</v>
      </c>
      <c r="Y361" s="111">
        <f ca="1"/>
        <v>44312</v>
      </c>
      <c r="Z361" s="220">
        <f ca="1"/>
        <v>1100.07746</v>
      </c>
      <c r="AA361" s="220">
        <f ca="1"/>
        <v>1098.778004</v>
      </c>
      <c r="AB361" s="222">
        <f ca="1"/>
        <v>1.2994559999999638E-3</v>
      </c>
      <c r="AC361" s="222" t="str">
        <f ca="1"/>
        <v/>
      </c>
    </row>
    <row r="362" spans="9:29" x14ac:dyDescent="0.2">
      <c r="I362" s="111">
        <f ca="1"/>
        <v>43949</v>
      </c>
      <c r="J362" s="220">
        <f ca="1"/>
        <v>1082.5659949999999</v>
      </c>
      <c r="K362" s="220">
        <f ca="1"/>
        <v>1114.181887</v>
      </c>
      <c r="L362" s="222" t="str">
        <f ca="1"/>
        <v/>
      </c>
      <c r="M362" s="222">
        <f ca="1"/>
        <v>-3.1615892000000027E-2</v>
      </c>
      <c r="Q362" s="111">
        <f ca="1"/>
        <v>43949</v>
      </c>
      <c r="R362" s="220">
        <f ca="1"/>
        <v>1077.3056349999999</v>
      </c>
      <c r="S362" s="220">
        <f ca="1"/>
        <v>1114.181887</v>
      </c>
      <c r="T362" s="222" t="str">
        <f ca="1"/>
        <v/>
      </c>
      <c r="U362" s="222">
        <f ca="1"/>
        <v>-3.6876252000000019E-2</v>
      </c>
      <c r="Y362" s="111">
        <f ca="1"/>
        <v>44313</v>
      </c>
      <c r="Z362" s="220">
        <f ca="1"/>
        <v>1099.6800020000001</v>
      </c>
      <c r="AA362" s="220">
        <f ca="1"/>
        <v>1097.7044980000001</v>
      </c>
      <c r="AB362" s="222">
        <f ca="1"/>
        <v>1.9755040000000008E-3</v>
      </c>
      <c r="AC362" s="222" t="str">
        <f ca="1"/>
        <v/>
      </c>
    </row>
    <row r="363" spans="9:29" x14ac:dyDescent="0.2">
      <c r="I363" s="111">
        <f ca="1"/>
        <v>43950</v>
      </c>
      <c r="J363" s="220">
        <f ca="1"/>
        <v>1095.883818</v>
      </c>
      <c r="K363" s="220">
        <f ca="1"/>
        <v>1126.0957089999999</v>
      </c>
      <c r="L363" s="222" t="str">
        <f ca="1"/>
        <v/>
      </c>
      <c r="M363" s="222">
        <f ca="1"/>
        <v>-3.0211890999999925E-2</v>
      </c>
      <c r="Q363" s="111">
        <f ca="1"/>
        <v>43950</v>
      </c>
      <c r="R363" s="220">
        <f ca="1"/>
        <v>1091.011555</v>
      </c>
      <c r="S363" s="220">
        <f ca="1"/>
        <v>1126.0957089999999</v>
      </c>
      <c r="T363" s="222" t="str">
        <f ca="1"/>
        <v/>
      </c>
      <c r="U363" s="222">
        <f ca="1"/>
        <v>-3.5084153999999895E-2</v>
      </c>
      <c r="Y363" s="111">
        <f ca="1"/>
        <v>44314</v>
      </c>
      <c r="Z363" s="220">
        <f ca="1"/>
        <v>1100.84995</v>
      </c>
      <c r="AA363" s="220">
        <f ca="1"/>
        <v>1099.1852819999999</v>
      </c>
      <c r="AB363" s="222">
        <f ca="1"/>
        <v>1.6646680000001197E-3</v>
      </c>
      <c r="AC363" s="222" t="str">
        <f ca="1"/>
        <v/>
      </c>
    </row>
    <row r="364" spans="9:29" x14ac:dyDescent="0.2">
      <c r="I364" s="111">
        <f ca="1"/>
        <v>43951</v>
      </c>
      <c r="J364" s="220">
        <f ca="1"/>
        <v>1089.454232</v>
      </c>
      <c r="K364" s="220">
        <f ca="1"/>
        <v>1121.6603889999999</v>
      </c>
      <c r="L364" s="222" t="str">
        <f ca="1"/>
        <v/>
      </c>
      <c r="M364" s="222">
        <f ca="1"/>
        <v>-3.2206156999999846E-2</v>
      </c>
      <c r="Q364" s="111">
        <f ca="1"/>
        <v>43951</v>
      </c>
      <c r="R364" s="220">
        <f ca="1"/>
        <v>1084.0998030000001</v>
      </c>
      <c r="S364" s="220">
        <f ca="1"/>
        <v>1121.6603889999999</v>
      </c>
      <c r="T364" s="222" t="str">
        <f ca="1"/>
        <v/>
      </c>
      <c r="U364" s="222">
        <f ca="1"/>
        <v>-3.7560585999999833E-2</v>
      </c>
      <c r="Y364" s="111">
        <f ca="1"/>
        <v>44315</v>
      </c>
      <c r="Z364" s="220">
        <f ca="1"/>
        <v>1099.6144999999999</v>
      </c>
      <c r="AA364" s="220">
        <f ca="1"/>
        <v>1098.3600449999999</v>
      </c>
      <c r="AB364" s="222">
        <f ca="1"/>
        <v>1.2544550000000072E-3</v>
      </c>
      <c r="AC364" s="222" t="str">
        <f ca="1"/>
        <v/>
      </c>
    </row>
    <row r="365" spans="9:29" x14ac:dyDescent="0.2">
      <c r="I365" s="111">
        <f ca="1"/>
        <v>43952</v>
      </c>
      <c r="J365" s="220">
        <f ca="1"/>
        <v>1083.62123</v>
      </c>
      <c r="K365" s="220">
        <f ca="1"/>
        <v>1118.50746</v>
      </c>
      <c r="L365" s="222" t="str">
        <f ca="1"/>
        <v/>
      </c>
      <c r="M365" s="222">
        <f ca="1"/>
        <v>-3.4886230000000067E-2</v>
      </c>
      <c r="Q365" s="111">
        <f ca="1"/>
        <v>43952</v>
      </c>
      <c r="R365" s="220">
        <f ca="1"/>
        <v>1077.588493</v>
      </c>
      <c r="S365" s="220">
        <f ca="1"/>
        <v>1118.50746</v>
      </c>
      <c r="T365" s="222" t="str">
        <f ca="1"/>
        <v/>
      </c>
      <c r="U365" s="222">
        <f ca="1"/>
        <v>-4.0918967000000063E-2</v>
      </c>
      <c r="Y365" s="111">
        <f ca="1"/>
        <v>44316</v>
      </c>
      <c r="Z365" s="220">
        <f ca="1"/>
        <v>1094.8230490000001</v>
      </c>
      <c r="AA365" s="220">
        <f ca="1"/>
        <v>1096.3275530000001</v>
      </c>
      <c r="AB365" s="222" t="str">
        <f ca="1"/>
        <v/>
      </c>
      <c r="AC365" s="222">
        <f ca="1"/>
        <v>-1.5045039999999972E-3</v>
      </c>
    </row>
    <row r="366" spans="9:29" x14ac:dyDescent="0.2">
      <c r="I366" s="111">
        <f ca="1"/>
        <v>43955</v>
      </c>
      <c r="J366" s="220">
        <f ca="1"/>
        <v>1086.7762740000001</v>
      </c>
      <c r="K366" s="220">
        <f ca="1"/>
        <v>1120.16554</v>
      </c>
      <c r="L366" s="222" t="str">
        <f ca="1"/>
        <v/>
      </c>
      <c r="M366" s="222">
        <f ca="1"/>
        <v>-3.3389265999999904E-2</v>
      </c>
      <c r="Q366" s="111">
        <f ca="1"/>
        <v>43955</v>
      </c>
      <c r="R366" s="220">
        <f ca="1"/>
        <v>1081.1336160000001</v>
      </c>
      <c r="S366" s="220">
        <f ca="1"/>
        <v>1120.16554</v>
      </c>
      <c r="T366" s="222" t="str">
        <f ca="1"/>
        <v/>
      </c>
      <c r="U366" s="222">
        <f ca="1"/>
        <v>-3.9031923999999892E-2</v>
      </c>
      <c r="Y366" s="111">
        <f ca="1"/>
        <v>44319</v>
      </c>
      <c r="Z366" s="220">
        <f ca="1"/>
        <v>1097.727384</v>
      </c>
      <c r="AA366" s="220">
        <f ca="1"/>
        <v>1098.557673</v>
      </c>
      <c r="AB366" s="222" t="str">
        <f ca="1"/>
        <v/>
      </c>
      <c r="AC366" s="222">
        <f ca="1"/>
        <v>-8.3028899999999339E-4</v>
      </c>
    </row>
    <row r="367" spans="9:29" x14ac:dyDescent="0.2">
      <c r="I367" s="111">
        <f ca="1"/>
        <v>43956</v>
      </c>
      <c r="J367" s="220">
        <f ca="1"/>
        <v>1089.7167099999999</v>
      </c>
      <c r="K367" s="220">
        <f ca="1"/>
        <v>1122.659678</v>
      </c>
      <c r="L367" s="222" t="str">
        <f ca="1"/>
        <v/>
      </c>
      <c r="M367" s="222">
        <f ca="1"/>
        <v>-3.2942968000000065E-2</v>
      </c>
      <c r="Q367" s="111">
        <f ca="1"/>
        <v>43956</v>
      </c>
      <c r="R367" s="220">
        <f ca="1"/>
        <v>1084.1936579999999</v>
      </c>
      <c r="S367" s="220">
        <f ca="1"/>
        <v>1122.659678</v>
      </c>
      <c r="T367" s="222" t="str">
        <f ca="1"/>
        <v/>
      </c>
      <c r="U367" s="222">
        <f ca="1"/>
        <v>-3.8466020000000073E-2</v>
      </c>
      <c r="Y367" s="111">
        <f ca="1"/>
        <v>44320</v>
      </c>
      <c r="Z367" s="220">
        <f ca="1"/>
        <v>1094.5770560000001</v>
      </c>
      <c r="AA367" s="220">
        <f ca="1"/>
        <v>1096.5706700000001</v>
      </c>
      <c r="AB367" s="222" t="str">
        <f ca="1"/>
        <v/>
      </c>
      <c r="AC367" s="222">
        <f ca="1"/>
        <v>-1.9936139999999795E-3</v>
      </c>
    </row>
    <row r="368" spans="9:29" x14ac:dyDescent="0.2">
      <c r="I368" s="111">
        <f ca="1"/>
        <v>43957</v>
      </c>
      <c r="J368" s="220">
        <f ca="1"/>
        <v>1088.05369</v>
      </c>
      <c r="K368" s="220">
        <f ca="1"/>
        <v>1121.0107869999999</v>
      </c>
      <c r="L368" s="222" t="str">
        <f ca="1"/>
        <v/>
      </c>
      <c r="M368" s="222">
        <f ca="1"/>
        <v>-3.2957096999999977E-2</v>
      </c>
      <c r="Q368" s="111">
        <f ca="1"/>
        <v>43957</v>
      </c>
      <c r="R368" s="220">
        <f ca="1"/>
        <v>1082.5270089999999</v>
      </c>
      <c r="S368" s="220">
        <f ca="1"/>
        <v>1121.0107869999999</v>
      </c>
      <c r="T368" s="222" t="str">
        <f ca="1"/>
        <v/>
      </c>
      <c r="U368" s="222">
        <f ca="1"/>
        <v>-3.8483778000000031E-2</v>
      </c>
      <c r="Y368" s="111">
        <f ca="1"/>
        <v>44321</v>
      </c>
      <c r="Z368" s="220">
        <f ca="1"/>
        <v>1097.8686580000001</v>
      </c>
      <c r="AA368" s="220">
        <f ca="1"/>
        <v>1099.1357869999999</v>
      </c>
      <c r="AB368" s="222" t="str">
        <f ca="1"/>
        <v/>
      </c>
      <c r="AC368" s="222">
        <f ca="1"/>
        <v>-1.2671289999998407E-3</v>
      </c>
    </row>
    <row r="369" spans="9:29" x14ac:dyDescent="0.2">
      <c r="I369" s="111">
        <f ca="1"/>
        <v>43958</v>
      </c>
      <c r="J369" s="220">
        <f ca="1"/>
        <v>1088.8786</v>
      </c>
      <c r="K369" s="220">
        <f ca="1"/>
        <v>1121.6594829999999</v>
      </c>
      <c r="L369" s="222" t="str">
        <f ca="1"/>
        <v/>
      </c>
      <c r="M369" s="222">
        <f ca="1"/>
        <v>-3.2780882999999907E-2</v>
      </c>
      <c r="Q369" s="111">
        <f ca="1"/>
        <v>43958</v>
      </c>
      <c r="R369" s="220">
        <f ca="1"/>
        <v>1083.3985210000001</v>
      </c>
      <c r="S369" s="220">
        <f ca="1"/>
        <v>1121.6594829999999</v>
      </c>
      <c r="T369" s="222" t="str">
        <f ca="1"/>
        <v/>
      </c>
      <c r="U369" s="222">
        <f ca="1"/>
        <v>-3.8260961999999836E-2</v>
      </c>
      <c r="Y369" s="111">
        <f ca="1"/>
        <v>44322</v>
      </c>
      <c r="Z369" s="220">
        <f ca="1"/>
        <v>1097.46711</v>
      </c>
      <c r="AA369" s="220">
        <f ca="1"/>
        <v>1099.288601</v>
      </c>
      <c r="AB369" s="222" t="str">
        <f ca="1"/>
        <v/>
      </c>
      <c r="AC369" s="222">
        <f ca="1"/>
        <v>-1.8214909999999236E-3</v>
      </c>
    </row>
    <row r="370" spans="9:29" x14ac:dyDescent="0.2">
      <c r="I370" s="111">
        <f ca="1"/>
        <v>43959</v>
      </c>
      <c r="J370" s="220">
        <f ca="1"/>
        <v>1094.918032</v>
      </c>
      <c r="K370" s="220">
        <f ca="1"/>
        <v>1127.029675</v>
      </c>
      <c r="L370" s="222" t="str">
        <f ca="1"/>
        <v/>
      </c>
      <c r="M370" s="222">
        <f ca="1"/>
        <v>-3.2111642999999961E-2</v>
      </c>
      <c r="Q370" s="111">
        <f ca="1"/>
        <v>43959</v>
      </c>
      <c r="R370" s="220">
        <f ca="1"/>
        <v>1089.633051</v>
      </c>
      <c r="S370" s="220">
        <f ca="1"/>
        <v>1127.029675</v>
      </c>
      <c r="T370" s="222" t="str">
        <f ca="1"/>
        <v/>
      </c>
      <c r="U370" s="222">
        <f ca="1"/>
        <v>-3.7396623999999976E-2</v>
      </c>
      <c r="Y370" s="111">
        <f ca="1"/>
        <v>44323</v>
      </c>
      <c r="Z370" s="220">
        <f ca="1"/>
        <v>1103.2452679999999</v>
      </c>
      <c r="AA370" s="220">
        <f ca="1"/>
        <v>1102.7517499999999</v>
      </c>
      <c r="AB370" s="222">
        <f ca="1"/>
        <v>4.9351799999999455E-4</v>
      </c>
      <c r="AC370" s="222" t="str">
        <f ca="1"/>
        <v/>
      </c>
    </row>
    <row r="371" spans="9:29" x14ac:dyDescent="0.2">
      <c r="I371" s="111">
        <f ca="1"/>
        <v>43962</v>
      </c>
      <c r="J371" s="220">
        <f ca="1"/>
        <v>1096.582367</v>
      </c>
      <c r="K371" s="220">
        <f ca="1"/>
        <v>1128.280904</v>
      </c>
      <c r="L371" s="222" t="str">
        <f ca="1"/>
        <v/>
      </c>
      <c r="M371" s="222">
        <f ca="1"/>
        <v>-3.1698536999999985E-2</v>
      </c>
      <c r="Q371" s="111">
        <f ca="1"/>
        <v>43962</v>
      </c>
      <c r="R371" s="220">
        <f ca="1"/>
        <v>1091.402683</v>
      </c>
      <c r="S371" s="220">
        <f ca="1"/>
        <v>1128.280904</v>
      </c>
      <c r="T371" s="222" t="str">
        <f ca="1"/>
        <v/>
      </c>
      <c r="U371" s="222">
        <f ca="1"/>
        <v>-3.687822099999994E-2</v>
      </c>
      <c r="Y371" s="111">
        <f ca="1"/>
        <v>44326</v>
      </c>
      <c r="Z371" s="220">
        <f ca="1"/>
        <v>1095.200028</v>
      </c>
      <c r="AA371" s="220">
        <f ca="1"/>
        <v>1097.4217269999999</v>
      </c>
      <c r="AB371" s="222" t="str">
        <f ca="1"/>
        <v/>
      </c>
      <c r="AC371" s="222">
        <f ca="1"/>
        <v>-2.2216989999999442E-3</v>
      </c>
    </row>
    <row r="372" spans="9:29" x14ac:dyDescent="0.2">
      <c r="I372" s="111">
        <f ca="1"/>
        <v>43963</v>
      </c>
      <c r="J372" s="220">
        <f ca="1"/>
        <v>1090.854335</v>
      </c>
      <c r="K372" s="220">
        <f ca="1"/>
        <v>1122.9275829999999</v>
      </c>
      <c r="L372" s="222" t="str">
        <f ca="1"/>
        <v/>
      </c>
      <c r="M372" s="222">
        <f ca="1"/>
        <v>-3.2073247999999922E-2</v>
      </c>
      <c r="Q372" s="111">
        <f ca="1"/>
        <v>43963</v>
      </c>
      <c r="R372" s="220">
        <f ca="1"/>
        <v>1085.577243</v>
      </c>
      <c r="S372" s="220">
        <f ca="1"/>
        <v>1122.9275829999999</v>
      </c>
      <c r="T372" s="222" t="str">
        <f ca="1"/>
        <v/>
      </c>
      <c r="U372" s="222">
        <f ca="1"/>
        <v>-3.7350339999999961E-2</v>
      </c>
      <c r="Y372" s="111">
        <f ca="1"/>
        <v>44327</v>
      </c>
      <c r="Z372" s="220">
        <f ca="1"/>
        <v>1088.1690579999999</v>
      </c>
      <c r="AA372" s="220">
        <f ca="1"/>
        <v>1091.6056309999999</v>
      </c>
      <c r="AB372" s="222" t="str">
        <f ca="1"/>
        <v/>
      </c>
      <c r="AC372" s="222">
        <f ca="1"/>
        <v>-3.4365729999999532E-3</v>
      </c>
    </row>
    <row r="373" spans="9:29" x14ac:dyDescent="0.2">
      <c r="I373" s="111">
        <f ca="1"/>
        <v>43964</v>
      </c>
      <c r="J373" s="220">
        <f ca="1"/>
        <v>1082.521047</v>
      </c>
      <c r="K373" s="220">
        <f ca="1"/>
        <v>1116.4790929999999</v>
      </c>
      <c r="L373" s="222" t="str">
        <f ca="1"/>
        <v/>
      </c>
      <c r="M373" s="222">
        <f ca="1"/>
        <v>-3.3958045999999971E-2</v>
      </c>
      <c r="Q373" s="111">
        <f ca="1"/>
        <v>43964</v>
      </c>
      <c r="R373" s="220">
        <f ca="1"/>
        <v>1076.7661410000001</v>
      </c>
      <c r="S373" s="220">
        <f ca="1"/>
        <v>1116.4790929999999</v>
      </c>
      <c r="T373" s="222" t="str">
        <f ca="1"/>
        <v/>
      </c>
      <c r="U373" s="222">
        <f ca="1"/>
        <v>-3.9712951999999857E-2</v>
      </c>
      <c r="Y373" s="111">
        <f ca="1"/>
        <v>44328</v>
      </c>
      <c r="Z373" s="220">
        <f ca="1"/>
        <v>1076.937518</v>
      </c>
      <c r="AA373" s="220">
        <f ca="1"/>
        <v>1083.01448</v>
      </c>
      <c r="AB373" s="222" t="str">
        <f ca="1"/>
        <v/>
      </c>
      <c r="AC373" s="222">
        <f ca="1"/>
        <v>-6.0769620000000945E-3</v>
      </c>
    </row>
    <row r="374" spans="9:29" x14ac:dyDescent="0.2">
      <c r="I374" s="111">
        <f ca="1"/>
        <v>43965</v>
      </c>
      <c r="J374" s="220">
        <f ca="1"/>
        <v>1084.0078639999999</v>
      </c>
      <c r="K374" s="220">
        <f ca="1"/>
        <v>1117.544627</v>
      </c>
      <c r="L374" s="222" t="str">
        <f ca="1"/>
        <v/>
      </c>
      <c r="M374" s="222">
        <f ca="1"/>
        <v>-3.3536763000000067E-2</v>
      </c>
      <c r="Q374" s="111">
        <f ca="1"/>
        <v>43965</v>
      </c>
      <c r="R374" s="220">
        <f ca="1"/>
        <v>1078.637933</v>
      </c>
      <c r="S374" s="220">
        <f ca="1"/>
        <v>1117.544627</v>
      </c>
      <c r="T374" s="222" t="str">
        <f ca="1"/>
        <v/>
      </c>
      <c r="U374" s="222">
        <f ca="1"/>
        <v>-3.8906694000000012E-2</v>
      </c>
      <c r="Y374" s="111">
        <f ca="1"/>
        <v>44329</v>
      </c>
      <c r="Z374" s="220">
        <f ca="1"/>
        <v>1084.1372879999999</v>
      </c>
      <c r="AA374" s="220">
        <f ca="1"/>
        <v>1088.678422</v>
      </c>
      <c r="AB374" s="222" t="str">
        <f ca="1"/>
        <v/>
      </c>
      <c r="AC374" s="222">
        <f ca="1"/>
        <v>-4.541134000000056E-3</v>
      </c>
    </row>
    <row r="375" spans="9:29" x14ac:dyDescent="0.2">
      <c r="I375" s="111">
        <f ca="1"/>
        <v>43966</v>
      </c>
      <c r="J375" s="220">
        <f ca="1"/>
        <v>1085.7406289999999</v>
      </c>
      <c r="K375" s="220">
        <f ca="1"/>
        <v>1120.271317</v>
      </c>
      <c r="L375" s="222" t="str">
        <f ca="1"/>
        <v/>
      </c>
      <c r="M375" s="222">
        <f ca="1"/>
        <v>-3.4530688000000052E-2</v>
      </c>
      <c r="Q375" s="111">
        <f ca="1"/>
        <v>43966</v>
      </c>
      <c r="R375" s="220">
        <f ca="1"/>
        <v>1080.2392199999999</v>
      </c>
      <c r="S375" s="220">
        <f ca="1"/>
        <v>1120.271317</v>
      </c>
      <c r="T375" s="222" t="str">
        <f ca="1"/>
        <v/>
      </c>
      <c r="U375" s="222">
        <f ca="1"/>
        <v>-4.0032097000000023E-2</v>
      </c>
      <c r="Y375" s="111">
        <f ca="1"/>
        <v>44330</v>
      </c>
      <c r="Z375" s="220">
        <f ca="1"/>
        <v>1092.9955500000001</v>
      </c>
      <c r="AA375" s="220">
        <f ca="1"/>
        <v>1094.197375</v>
      </c>
      <c r="AB375" s="222" t="str">
        <f ca="1"/>
        <v/>
      </c>
      <c r="AC375" s="222">
        <f ca="1"/>
        <v>-1.2018249999998715E-3</v>
      </c>
    </row>
    <row r="376" spans="9:29" x14ac:dyDescent="0.2">
      <c r="I376" s="111">
        <f ca="1"/>
        <v>43970</v>
      </c>
      <c r="J376" s="220">
        <f ca="1"/>
        <v>1090.5151080000001</v>
      </c>
      <c r="K376" s="220">
        <f ca="1"/>
        <v>1123.630032</v>
      </c>
      <c r="L376" s="222" t="str">
        <f ca="1"/>
        <v/>
      </c>
      <c r="M376" s="222">
        <f ca="1"/>
        <v>-3.3114923999999976E-2</v>
      </c>
      <c r="Q376" s="111">
        <f ca="1"/>
        <v>43970</v>
      </c>
      <c r="R376" s="220">
        <f ca="1"/>
        <v>1085.7690399999999</v>
      </c>
      <c r="S376" s="220">
        <f ca="1"/>
        <v>1123.630032</v>
      </c>
      <c r="T376" s="222" t="str">
        <f ca="1"/>
        <v/>
      </c>
      <c r="U376" s="222">
        <f ca="1"/>
        <v>-3.7860992000000121E-2</v>
      </c>
      <c r="Y376" s="111">
        <f ca="1"/>
        <v>44333</v>
      </c>
      <c r="Z376" s="220">
        <f ca="1"/>
        <v>1090.806458</v>
      </c>
      <c r="AA376" s="220">
        <f ca="1"/>
        <v>1092.3556739999999</v>
      </c>
      <c r="AB376" s="222" t="str">
        <f ca="1"/>
        <v/>
      </c>
      <c r="AC376" s="222">
        <f ca="1"/>
        <v>-1.5492159999998876E-3</v>
      </c>
    </row>
    <row r="377" spans="9:29" x14ac:dyDescent="0.2">
      <c r="I377" s="111">
        <f ca="1"/>
        <v>43971</v>
      </c>
      <c r="J377" s="220">
        <f ca="1"/>
        <v>1099.024872</v>
      </c>
      <c r="K377" s="220">
        <f ca="1"/>
        <v>1129.7710509999999</v>
      </c>
      <c r="L377" s="222" t="str">
        <f ca="1"/>
        <v/>
      </c>
      <c r="M377" s="222">
        <f ca="1"/>
        <v>-3.0746178999999985E-2</v>
      </c>
      <c r="Q377" s="111">
        <f ca="1"/>
        <v>43971</v>
      </c>
      <c r="R377" s="220">
        <f ca="1"/>
        <v>1095.164188</v>
      </c>
      <c r="S377" s="220">
        <f ca="1"/>
        <v>1129.7710509999999</v>
      </c>
      <c r="T377" s="222" t="str">
        <f ca="1"/>
        <v/>
      </c>
      <c r="U377" s="222">
        <f ca="1"/>
        <v>-3.4606862999999974E-2</v>
      </c>
      <c r="Y377" s="111">
        <f ca="1"/>
        <v>44334</v>
      </c>
      <c r="Z377" s="220">
        <f ca="1"/>
        <v>1091.5592079999999</v>
      </c>
      <c r="AA377" s="220">
        <f ca="1"/>
        <v>1093.5735070000001</v>
      </c>
      <c r="AB377" s="222" t="str">
        <f ca="1"/>
        <v/>
      </c>
      <c r="AC377" s="222">
        <f ca="1"/>
        <v>-2.0142990000001646E-3</v>
      </c>
    </row>
    <row r="378" spans="9:29" x14ac:dyDescent="0.2">
      <c r="I378" s="111">
        <f ca="1"/>
        <v>43972</v>
      </c>
      <c r="J378" s="220">
        <f ca="1"/>
        <v>1097.106745</v>
      </c>
      <c r="K378" s="220">
        <f ca="1"/>
        <v>1128.588857</v>
      </c>
      <c r="L378" s="222" t="str">
        <f ca="1"/>
        <v/>
      </c>
      <c r="M378" s="222">
        <f ca="1"/>
        <v>-3.1482111999999916E-2</v>
      </c>
      <c r="Q378" s="111">
        <f ca="1"/>
        <v>43972</v>
      </c>
      <c r="R378" s="220">
        <f ca="1"/>
        <v>1092.861934</v>
      </c>
      <c r="S378" s="220">
        <f ca="1"/>
        <v>1128.588857</v>
      </c>
      <c r="T378" s="222" t="str">
        <f ca="1"/>
        <v/>
      </c>
      <c r="U378" s="222">
        <f ca="1"/>
        <v>-3.5726922999999945E-2</v>
      </c>
      <c r="Y378" s="111">
        <f ca="1"/>
        <v>44335</v>
      </c>
      <c r="Z378" s="220">
        <f ca="1"/>
        <v>1089.6118100000001</v>
      </c>
      <c r="AA378" s="220">
        <f ca="1"/>
        <v>1092.1484909999999</v>
      </c>
      <c r="AB378" s="222" t="str">
        <f ca="1"/>
        <v/>
      </c>
      <c r="AC378" s="222">
        <f ca="1"/>
        <v>-2.5366809999998168E-3</v>
      </c>
    </row>
    <row r="379" spans="9:29" x14ac:dyDescent="0.2">
      <c r="I379" s="111">
        <f ca="1"/>
        <v>43973</v>
      </c>
      <c r="J379" s="220">
        <f ca="1"/>
        <v>1096.6246639999999</v>
      </c>
      <c r="K379" s="220">
        <f ca="1"/>
        <v>1128.868725</v>
      </c>
      <c r="L379" s="222" t="str">
        <f ca="1"/>
        <v/>
      </c>
      <c r="M379" s="222">
        <f ca="1"/>
        <v>-3.2244061000000102E-2</v>
      </c>
      <c r="Q379" s="111">
        <f ca="1"/>
        <v>43973</v>
      </c>
      <c r="R379" s="220">
        <f ca="1"/>
        <v>1092.0907529999999</v>
      </c>
      <c r="S379" s="220">
        <f ca="1"/>
        <v>1128.868725</v>
      </c>
      <c r="T379" s="222" t="str">
        <f ca="1"/>
        <v/>
      </c>
      <c r="U379" s="222">
        <f ca="1"/>
        <v>-3.6777972000000089E-2</v>
      </c>
      <c r="Y379" s="111">
        <f ca="1"/>
        <v>44336</v>
      </c>
      <c r="Z379" s="220">
        <f ca="1"/>
        <v>1094.995224</v>
      </c>
      <c r="AA379" s="220">
        <f ca="1"/>
        <v>1096.301831</v>
      </c>
      <c r="AB379" s="222" t="str">
        <f ca="1"/>
        <v/>
      </c>
      <c r="AC379" s="222">
        <f ca="1"/>
        <v>-1.3066069999999855E-3</v>
      </c>
    </row>
    <row r="380" spans="9:29" x14ac:dyDescent="0.2">
      <c r="I380" s="111">
        <f ca="1"/>
        <v>43976</v>
      </c>
      <c r="J380" s="220">
        <f ca="1"/>
        <v>1105.996277</v>
      </c>
      <c r="K380" s="220">
        <f ca="1"/>
        <v>1137.3607770000001</v>
      </c>
      <c r="L380" s="222" t="str">
        <f ca="1"/>
        <v/>
      </c>
      <c r="M380" s="222">
        <f ca="1"/>
        <v>-3.1364500000000135E-2</v>
      </c>
      <c r="Q380" s="111">
        <f ca="1"/>
        <v>43976</v>
      </c>
      <c r="R380" s="220">
        <f ca="1"/>
        <v>1102.0682850000001</v>
      </c>
      <c r="S380" s="220">
        <f ca="1"/>
        <v>1137.3607770000001</v>
      </c>
      <c r="T380" s="222" t="str">
        <f ca="1"/>
        <v/>
      </c>
      <c r="U380" s="222">
        <f ca="1"/>
        <v>-3.5292492000000036E-2</v>
      </c>
      <c r="Y380" s="111">
        <f ca="1"/>
        <v>44337</v>
      </c>
      <c r="Z380" s="220">
        <f ca="1"/>
        <v>1091.1543119999999</v>
      </c>
      <c r="AA380" s="220">
        <f ca="1"/>
        <v>1092.8442050000001</v>
      </c>
      <c r="AB380" s="222" t="str">
        <f ca="1"/>
        <v/>
      </c>
      <c r="AC380" s="222">
        <f ca="1"/>
        <v>-1.689893000000211E-3</v>
      </c>
    </row>
    <row r="381" spans="9:29" x14ac:dyDescent="0.2">
      <c r="I381" s="111">
        <f ca="1"/>
        <v>43977</v>
      </c>
      <c r="J381" s="220">
        <f ca="1"/>
        <v>1101.485383</v>
      </c>
      <c r="K381" s="220">
        <f ca="1"/>
        <v>1133.40002</v>
      </c>
      <c r="L381" s="222" t="str">
        <f ca="1"/>
        <v/>
      </c>
      <c r="M381" s="222">
        <f ca="1"/>
        <v>-3.1914637000000086E-2</v>
      </c>
      <c r="Q381" s="111">
        <f ca="1"/>
        <v>43977</v>
      </c>
      <c r="R381" s="220">
        <f ca="1"/>
        <v>1097.3410759999999</v>
      </c>
      <c r="S381" s="220">
        <f ca="1"/>
        <v>1133.40002</v>
      </c>
      <c r="T381" s="222" t="str">
        <f ca="1"/>
        <v/>
      </c>
      <c r="U381" s="222">
        <f ca="1"/>
        <v>-3.6058944000000114E-2</v>
      </c>
      <c r="Y381" s="111">
        <f ca="1"/>
        <v>44341</v>
      </c>
      <c r="Z381" s="220">
        <f ca="1"/>
        <v>1098.7888740000001</v>
      </c>
      <c r="AA381" s="220">
        <f ca="1"/>
        <v>1100.0265830000001</v>
      </c>
      <c r="AB381" s="222" t="str">
        <f ca="1"/>
        <v/>
      </c>
      <c r="AC381" s="222">
        <f ca="1"/>
        <v>-1.2377089999999953E-3</v>
      </c>
    </row>
    <row r="382" spans="9:29" x14ac:dyDescent="0.2">
      <c r="I382" s="111">
        <f ca="1"/>
        <v>43978</v>
      </c>
      <c r="J382" s="220">
        <f ca="1"/>
        <v>1105.954395</v>
      </c>
      <c r="K382" s="220">
        <f ca="1"/>
        <v>1136.6416730000001</v>
      </c>
      <c r="L382" s="222" t="str">
        <f ca="1"/>
        <v/>
      </c>
      <c r="M382" s="222">
        <f ca="1"/>
        <v>-3.0687278000000106E-2</v>
      </c>
      <c r="Q382" s="111">
        <f ca="1"/>
        <v>43978</v>
      </c>
      <c r="R382" s="220">
        <f ca="1"/>
        <v>1102.335548</v>
      </c>
      <c r="S382" s="220">
        <f ca="1"/>
        <v>1136.6416730000001</v>
      </c>
      <c r="T382" s="222" t="str">
        <f ca="1"/>
        <v/>
      </c>
      <c r="U382" s="222">
        <f ca="1"/>
        <v>-3.4306125000000062E-2</v>
      </c>
      <c r="Y382" s="111">
        <f ca="1"/>
        <v>44342</v>
      </c>
      <c r="Z382" s="220">
        <f ca="1"/>
        <v>1104.365276</v>
      </c>
      <c r="AA382" s="220">
        <f ca="1"/>
        <v>1103.6500679999999</v>
      </c>
      <c r="AB382" s="222">
        <f ca="1"/>
        <v>7.1520800000007508E-4</v>
      </c>
      <c r="AC382" s="222" t="str">
        <f ca="1"/>
        <v/>
      </c>
    </row>
    <row r="383" spans="9:29" x14ac:dyDescent="0.2">
      <c r="I383" s="111">
        <f ca="1"/>
        <v>43979</v>
      </c>
      <c r="J383" s="220">
        <f ca="1"/>
        <v>1104.8176100000001</v>
      </c>
      <c r="K383" s="220">
        <f ca="1"/>
        <v>1136.1592909999999</v>
      </c>
      <c r="L383" s="222" t="str">
        <f ca="1"/>
        <v/>
      </c>
      <c r="M383" s="222">
        <f ca="1"/>
        <v>-3.1341680999999878E-2</v>
      </c>
      <c r="Q383" s="111">
        <f ca="1"/>
        <v>43979</v>
      </c>
      <c r="R383" s="220">
        <f ca="1"/>
        <v>1101.1062919999999</v>
      </c>
      <c r="S383" s="220">
        <f ca="1"/>
        <v>1136.1592909999999</v>
      </c>
      <c r="T383" s="222" t="str">
        <f ca="1"/>
        <v/>
      </c>
      <c r="U383" s="222">
        <f ca="1"/>
        <v>-3.5052999000000001E-2</v>
      </c>
      <c r="Y383" s="111">
        <f ca="1"/>
        <v>44343</v>
      </c>
      <c r="Z383" s="220">
        <f ca="1"/>
        <v>1102.942624</v>
      </c>
      <c r="AA383" s="220">
        <f ca="1"/>
        <v>1102.4039029999999</v>
      </c>
      <c r="AB383" s="222">
        <f ca="1"/>
        <v>5.387210000001232E-4</v>
      </c>
      <c r="AC383" s="222" t="str">
        <f ca="1"/>
        <v/>
      </c>
    </row>
    <row r="384" spans="9:29" x14ac:dyDescent="0.2">
      <c r="I384" s="111">
        <f ca="1"/>
        <v>43980</v>
      </c>
      <c r="J384" s="220">
        <f ca="1"/>
        <v>1109.6231909999999</v>
      </c>
      <c r="K384" s="220">
        <f ca="1"/>
        <v>1139.9970599999999</v>
      </c>
      <c r="L384" s="222" t="str">
        <f ca="1"/>
        <v/>
      </c>
      <c r="M384" s="222">
        <f ca="1"/>
        <v>-3.0373869000000012E-2</v>
      </c>
      <c r="Q384" s="111">
        <f ca="1"/>
        <v>43980</v>
      </c>
      <c r="R384" s="220">
        <f ca="1"/>
        <v>1106.143736</v>
      </c>
      <c r="S384" s="220">
        <f ca="1"/>
        <v>1139.9970599999999</v>
      </c>
      <c r="T384" s="222" t="str">
        <f ca="1"/>
        <v/>
      </c>
      <c r="U384" s="222">
        <f ca="1"/>
        <v>-3.3853323999999928E-2</v>
      </c>
      <c r="Y384" s="111">
        <f ca="1"/>
        <v>44344</v>
      </c>
      <c r="Z384" s="220">
        <f ca="1"/>
        <v>1108.95767</v>
      </c>
      <c r="AA384" s="220">
        <f ca="1"/>
        <v>1107.2655319999999</v>
      </c>
      <c r="AB384" s="222">
        <f ca="1"/>
        <v>1.6921380000001136E-3</v>
      </c>
      <c r="AC384" s="222" t="str">
        <f ca="1"/>
        <v/>
      </c>
    </row>
    <row r="385" spans="9:29" x14ac:dyDescent="0.2">
      <c r="I385" s="111">
        <f ca="1"/>
        <v>43983</v>
      </c>
      <c r="J385" s="220">
        <f ca="1"/>
        <v>1110.2433149999999</v>
      </c>
      <c r="K385" s="220">
        <f ca="1"/>
        <v>1140.6521560000001</v>
      </c>
      <c r="L385" s="222" t="str">
        <f ca="1"/>
        <v/>
      </c>
      <c r="M385" s="222">
        <f ca="1"/>
        <v>-3.0408841000000165E-2</v>
      </c>
      <c r="Q385" s="111">
        <f ca="1"/>
        <v>43983</v>
      </c>
      <c r="R385" s="220">
        <f ca="1"/>
        <v>1106.764353</v>
      </c>
      <c r="S385" s="220">
        <f ca="1"/>
        <v>1140.6521560000001</v>
      </c>
      <c r="T385" s="222" t="str">
        <f ca="1"/>
        <v/>
      </c>
      <c r="U385" s="222">
        <f ca="1"/>
        <v>-3.3887803000000077E-2</v>
      </c>
      <c r="Y385" s="111">
        <f ca="1"/>
        <v>44347</v>
      </c>
      <c r="Z385" s="220">
        <f ca="1"/>
        <v>1106.5590790000001</v>
      </c>
      <c r="AA385" s="220">
        <f ca="1"/>
        <v>1106.082917</v>
      </c>
      <c r="AB385" s="222">
        <f ca="1"/>
        <v>4.7616200000015854E-4</v>
      </c>
      <c r="AC385" s="222" t="str">
        <f ca="1"/>
        <v/>
      </c>
    </row>
    <row r="386" spans="9:29" x14ac:dyDescent="0.2">
      <c r="I386" s="111">
        <f ca="1"/>
        <v>43984</v>
      </c>
      <c r="J386" s="220">
        <f ca="1"/>
        <v>1115.6832300000001</v>
      </c>
      <c r="K386" s="220">
        <f ca="1"/>
        <v>1145.1385600000001</v>
      </c>
      <c r="L386" s="222" t="str">
        <f ca="1"/>
        <v/>
      </c>
      <c r="M386" s="222">
        <f ca="1"/>
        <v>-2.9455330000000005E-2</v>
      </c>
      <c r="Q386" s="111">
        <f ca="1"/>
        <v>43984</v>
      </c>
      <c r="R386" s="220">
        <f ca="1"/>
        <v>1112.6643529999999</v>
      </c>
      <c r="S386" s="220">
        <f ca="1"/>
        <v>1145.1385600000001</v>
      </c>
      <c r="T386" s="222" t="str">
        <f ca="1"/>
        <v/>
      </c>
      <c r="U386" s="222">
        <f ca="1"/>
        <v>-3.2474207000000206E-2</v>
      </c>
      <c r="Y386" s="111">
        <f ca="1"/>
        <v>44348</v>
      </c>
      <c r="Z386" s="220">
        <f ca="1"/>
        <v>1112.010041</v>
      </c>
      <c r="AA386" s="220">
        <f ca="1"/>
        <v>1109.476165</v>
      </c>
      <c r="AB386" s="222">
        <f ca="1"/>
        <v>2.533875999999964E-3</v>
      </c>
      <c r="AC386" s="222" t="str">
        <f ca="1"/>
        <v/>
      </c>
    </row>
    <row r="387" spans="9:29" x14ac:dyDescent="0.2">
      <c r="I387" s="111">
        <f ca="1"/>
        <v>43985</v>
      </c>
      <c r="J387" s="220">
        <f ca="1"/>
        <v>1121.9943109999999</v>
      </c>
      <c r="K387" s="220">
        <f ca="1"/>
        <v>1149.666821</v>
      </c>
      <c r="L387" s="222" t="str">
        <f ca="1"/>
        <v/>
      </c>
      <c r="M387" s="222">
        <f ca="1"/>
        <v>-2.7672510000000101E-2</v>
      </c>
      <c r="Q387" s="111">
        <f ca="1"/>
        <v>43985</v>
      </c>
      <c r="R387" s="220">
        <f ca="1"/>
        <v>1119.8340989999999</v>
      </c>
      <c r="S387" s="220">
        <f ca="1"/>
        <v>1149.666821</v>
      </c>
      <c r="T387" s="222" t="str">
        <f ca="1"/>
        <v/>
      </c>
      <c r="U387" s="222">
        <f ca="1"/>
        <v>-2.9832722000000103E-2</v>
      </c>
      <c r="Y387" s="111">
        <f ca="1"/>
        <v>44349</v>
      </c>
      <c r="Z387" s="220">
        <f ca="1"/>
        <v>1111.5071049999999</v>
      </c>
      <c r="AA387" s="220">
        <f ca="1"/>
        <v>1109.5608569999999</v>
      </c>
      <c r="AB387" s="222">
        <f ca="1"/>
        <v>1.9462479999999686E-3</v>
      </c>
      <c r="AC387" s="222" t="str">
        <f ca="1"/>
        <v/>
      </c>
    </row>
    <row r="388" spans="9:29" x14ac:dyDescent="0.2">
      <c r="I388" s="111">
        <f ca="1"/>
        <v>43986</v>
      </c>
      <c r="J388" s="220">
        <f ca="1"/>
        <v>1117.9089059999999</v>
      </c>
      <c r="K388" s="220">
        <f ca="1"/>
        <v>1145.5691629999999</v>
      </c>
      <c r="L388" s="222" t="str">
        <f ca="1"/>
        <v/>
      </c>
      <c r="M388" s="222">
        <f ca="1"/>
        <v>-2.7660257000000001E-2</v>
      </c>
      <c r="Q388" s="111">
        <f ca="1"/>
        <v>43986</v>
      </c>
      <c r="R388" s="220">
        <f ca="1"/>
        <v>1115.6851160000001</v>
      </c>
      <c r="S388" s="220">
        <f ca="1"/>
        <v>1145.5691629999999</v>
      </c>
      <c r="T388" s="222" t="str">
        <f ca="1"/>
        <v/>
      </c>
      <c r="U388" s="222">
        <f ca="1"/>
        <v>-2.9884046999999782E-2</v>
      </c>
      <c r="Y388" s="111">
        <f ca="1"/>
        <v>44350</v>
      </c>
      <c r="Z388" s="220">
        <f ca="1"/>
        <v>1111.00846</v>
      </c>
      <c r="AA388" s="220">
        <f ca="1"/>
        <v>1108.374534</v>
      </c>
      <c r="AB388" s="222">
        <f ca="1"/>
        <v>2.633925999999974E-3</v>
      </c>
      <c r="AC388" s="222" t="str">
        <f ca="1"/>
        <v/>
      </c>
    </row>
    <row r="389" spans="9:29" x14ac:dyDescent="0.2">
      <c r="I389" s="111">
        <f ca="1"/>
        <v>43987</v>
      </c>
      <c r="J389" s="220">
        <f ca="1"/>
        <v>1127.7285939999999</v>
      </c>
      <c r="K389" s="220">
        <f ca="1"/>
        <v>1152.335323</v>
      </c>
      <c r="L389" s="222" t="str">
        <f ca="1"/>
        <v/>
      </c>
      <c r="M389" s="222">
        <f ca="1"/>
        <v>-2.4606729000000088E-2</v>
      </c>
      <c r="Q389" s="111">
        <f ca="1"/>
        <v>43987</v>
      </c>
      <c r="R389" s="220">
        <f ca="1"/>
        <v>1126.843153</v>
      </c>
      <c r="S389" s="220">
        <f ca="1"/>
        <v>1152.335323</v>
      </c>
      <c r="T389" s="222" t="str">
        <f ca="1"/>
        <v/>
      </c>
      <c r="U389" s="222">
        <f ca="1"/>
        <v>-2.5492169999999988E-2</v>
      </c>
      <c r="Y389" s="111">
        <f ca="1"/>
        <v>44351</v>
      </c>
      <c r="Z389" s="220">
        <f ca="1"/>
        <v>1117.71949</v>
      </c>
      <c r="AA389" s="220">
        <f ca="1"/>
        <v>1114.349827</v>
      </c>
      <c r="AB389" s="222">
        <f ca="1"/>
        <v>3.369662999999946E-3</v>
      </c>
      <c r="AC389" s="222" t="str">
        <f ca="1"/>
        <v/>
      </c>
    </row>
    <row r="390" spans="9:29" x14ac:dyDescent="0.2">
      <c r="I390" s="111">
        <f ca="1"/>
        <v>43990</v>
      </c>
      <c r="J390" s="220">
        <f ca="1"/>
        <v>1133.2593139999999</v>
      </c>
      <c r="K390" s="220">
        <f ca="1"/>
        <v>1158.422738</v>
      </c>
      <c r="L390" s="222" t="str">
        <f ca="1"/>
        <v/>
      </c>
      <c r="M390" s="222">
        <f ca="1"/>
        <v>-2.5163424000000077E-2</v>
      </c>
      <c r="Q390" s="111">
        <f ca="1"/>
        <v>43990</v>
      </c>
      <c r="R390" s="220">
        <f ca="1"/>
        <v>1132.2395329999999</v>
      </c>
      <c r="S390" s="220">
        <f ca="1"/>
        <v>1158.422738</v>
      </c>
      <c r="T390" s="222" t="str">
        <f ca="1"/>
        <v/>
      </c>
      <c r="U390" s="222">
        <f ca="1"/>
        <v>-2.6183205000000043E-2</v>
      </c>
      <c r="Y390" s="111">
        <f ca="1"/>
        <v>44354</v>
      </c>
      <c r="Z390" s="220">
        <f ca="1"/>
        <v>1116.946952</v>
      </c>
      <c r="AA390" s="220">
        <f ca="1"/>
        <v>1113.5011939999999</v>
      </c>
      <c r="AB390" s="222">
        <f ca="1"/>
        <v>3.4457580000000691E-3</v>
      </c>
      <c r="AC390" s="222" t="str">
        <f ca="1"/>
        <v/>
      </c>
    </row>
    <row r="391" spans="9:29" x14ac:dyDescent="0.2">
      <c r="I391" s="111">
        <f ca="1"/>
        <v>43991</v>
      </c>
      <c r="J391" s="220">
        <f ca="1"/>
        <v>1131.445563</v>
      </c>
      <c r="K391" s="220">
        <f ca="1"/>
        <v>1158.548646</v>
      </c>
      <c r="L391" s="222" t="str">
        <f ca="1"/>
        <v/>
      </c>
      <c r="M391" s="222">
        <f ca="1"/>
        <v>-2.7103082999999969E-2</v>
      </c>
      <c r="Q391" s="111">
        <f ca="1"/>
        <v>43991</v>
      </c>
      <c r="R391" s="220">
        <f ca="1"/>
        <v>1129.7219950000001</v>
      </c>
      <c r="S391" s="220">
        <f ca="1"/>
        <v>1158.548646</v>
      </c>
      <c r="T391" s="222" t="str">
        <f ca="1"/>
        <v/>
      </c>
      <c r="U391" s="222">
        <f ca="1"/>
        <v>-2.8826650999999856E-2</v>
      </c>
      <c r="Y391" s="111">
        <f ca="1"/>
        <v>44355</v>
      </c>
      <c r="Z391" s="220">
        <f ca="1"/>
        <v>1118.797039</v>
      </c>
      <c r="AA391" s="220">
        <f ca="1"/>
        <v>1115.1396199999999</v>
      </c>
      <c r="AB391" s="222">
        <f ca="1"/>
        <v>3.6574190000001183E-3</v>
      </c>
      <c r="AC391" s="222" t="str">
        <f ca="1"/>
        <v/>
      </c>
    </row>
    <row r="392" spans="9:29" x14ac:dyDescent="0.2">
      <c r="I392" s="111">
        <f ca="1"/>
        <v>43992</v>
      </c>
      <c r="J392" s="220">
        <f ca="1"/>
        <v>1131.53979</v>
      </c>
      <c r="K392" s="220">
        <f ca="1"/>
        <v>1159.4941719999999</v>
      </c>
      <c r="L392" s="222" t="str">
        <f ca="1"/>
        <v/>
      </c>
      <c r="M392" s="222">
        <f ca="1"/>
        <v>-2.7954381999999896E-2</v>
      </c>
      <c r="Q392" s="111">
        <f ca="1"/>
        <v>43992</v>
      </c>
      <c r="R392" s="220">
        <f ca="1"/>
        <v>1129.3968649999999</v>
      </c>
      <c r="S392" s="220">
        <f ca="1"/>
        <v>1159.4941719999999</v>
      </c>
      <c r="T392" s="222" t="str">
        <f ca="1"/>
        <v/>
      </c>
      <c r="U392" s="222">
        <f ca="1"/>
        <v>-3.0097307E-2</v>
      </c>
      <c r="Y392" s="111">
        <f ca="1"/>
        <v>44356</v>
      </c>
      <c r="Z392" s="220">
        <f ca="1"/>
        <v>1117.61258</v>
      </c>
      <c r="AA392" s="220">
        <f ca="1"/>
        <v>1115.345885</v>
      </c>
      <c r="AB392" s="222">
        <f ca="1"/>
        <v>2.2666950000000269E-3</v>
      </c>
      <c r="AC392" s="222" t="str">
        <f ca="1"/>
        <v/>
      </c>
    </row>
    <row r="393" spans="9:29" x14ac:dyDescent="0.2">
      <c r="I393" s="111">
        <f ca="1"/>
        <v>43993</v>
      </c>
      <c r="J393" s="220">
        <f ca="1"/>
        <v>1110.611486</v>
      </c>
      <c r="K393" s="220">
        <f ca="1"/>
        <v>1142.017092</v>
      </c>
      <c r="L393" s="222" t="str">
        <f ca="1"/>
        <v/>
      </c>
      <c r="M393" s="222">
        <f ca="1"/>
        <v>-3.1405606000000037E-2</v>
      </c>
      <c r="Q393" s="111">
        <f ca="1"/>
        <v>43993</v>
      </c>
      <c r="R393" s="220">
        <f ca="1"/>
        <v>1106.5498070000001</v>
      </c>
      <c r="S393" s="220">
        <f ca="1"/>
        <v>1142.017092</v>
      </c>
      <c r="T393" s="222" t="str">
        <f ca="1"/>
        <v/>
      </c>
      <c r="U393" s="222">
        <f ca="1"/>
        <v>-3.5467284999999946E-2</v>
      </c>
      <c r="Y393" s="111">
        <f ca="1"/>
        <v>44357</v>
      </c>
      <c r="Z393" s="220">
        <f ca="1"/>
        <v>1119.614525</v>
      </c>
      <c r="AA393" s="220">
        <f ca="1"/>
        <v>1116.936389</v>
      </c>
      <c r="AB393" s="222">
        <f ca="1"/>
        <v>2.678135999999995E-3</v>
      </c>
      <c r="AC393" s="222" t="str">
        <f ca="1"/>
        <v/>
      </c>
    </row>
    <row r="394" spans="9:29" x14ac:dyDescent="0.2">
      <c r="I394" s="111">
        <f ca="1"/>
        <v>43994</v>
      </c>
      <c r="J394" s="220">
        <f ca="1"/>
        <v>1117.656585</v>
      </c>
      <c r="K394" s="220">
        <f ca="1"/>
        <v>1148.5282529999999</v>
      </c>
      <c r="L394" s="222" t="str">
        <f ca="1"/>
        <v/>
      </c>
      <c r="M394" s="222">
        <f ca="1"/>
        <v>-3.0871667999999998E-2</v>
      </c>
      <c r="Q394" s="111">
        <f ca="1"/>
        <v>43994</v>
      </c>
      <c r="R394" s="220">
        <f ca="1"/>
        <v>1114.078655</v>
      </c>
      <c r="S394" s="220">
        <f ca="1"/>
        <v>1148.5282529999999</v>
      </c>
      <c r="T394" s="222" t="str">
        <f ca="1"/>
        <v/>
      </c>
      <c r="U394" s="222">
        <f ca="1"/>
        <v>-3.4449597999999922E-2</v>
      </c>
      <c r="Y394" s="111">
        <f ca="1"/>
        <v>44358</v>
      </c>
      <c r="Z394" s="220">
        <f ca="1"/>
        <v>1123.871443</v>
      </c>
      <c r="AA394" s="220">
        <f ca="1"/>
        <v>1119.5017909999999</v>
      </c>
      <c r="AB394" s="222">
        <f ca="1"/>
        <v>4.3696520000000875E-3</v>
      </c>
      <c r="AC394" s="222" t="str">
        <f ca="1"/>
        <v/>
      </c>
    </row>
    <row r="395" spans="9:29" x14ac:dyDescent="0.2">
      <c r="I395" s="111">
        <f ca="1"/>
        <v>43997</v>
      </c>
      <c r="J395" s="220">
        <f ca="1"/>
        <v>1121.817462</v>
      </c>
      <c r="K395" s="220">
        <f ca="1"/>
        <v>1152.2475609999999</v>
      </c>
      <c r="L395" s="222" t="str">
        <f ca="1"/>
        <v/>
      </c>
      <c r="M395" s="222">
        <f ca="1"/>
        <v>-3.0430098999999926E-2</v>
      </c>
      <c r="Q395" s="111">
        <f ca="1"/>
        <v>43997</v>
      </c>
      <c r="R395" s="220">
        <f ca="1"/>
        <v>1118.380361</v>
      </c>
      <c r="S395" s="220">
        <f ca="1"/>
        <v>1152.2475609999999</v>
      </c>
      <c r="T395" s="222" t="str">
        <f ca="1"/>
        <v/>
      </c>
      <c r="U395" s="222">
        <f ca="1"/>
        <v>-3.386719999999991E-2</v>
      </c>
      <c r="Y395" s="111">
        <f ca="1"/>
        <v>44361</v>
      </c>
      <c r="Z395" s="220">
        <f ca="1"/>
        <v>1124.5968499999999</v>
      </c>
      <c r="AA395" s="220">
        <f ca="1"/>
        <v>1119.1472980000001</v>
      </c>
      <c r="AB395" s="222">
        <f ca="1"/>
        <v>5.4495519999998125E-3</v>
      </c>
      <c r="AC395" s="222" t="str">
        <f ca="1"/>
        <v/>
      </c>
    </row>
    <row r="396" spans="9:29" x14ac:dyDescent="0.2">
      <c r="I396" s="111">
        <f ca="1"/>
        <v>43998</v>
      </c>
      <c r="J396" s="220">
        <f ca="1"/>
        <v>1128.5032000000001</v>
      </c>
      <c r="K396" s="220">
        <f ca="1"/>
        <v>1158.215365</v>
      </c>
      <c r="L396" s="222" t="str">
        <f ca="1"/>
        <v/>
      </c>
      <c r="M396" s="222">
        <f ca="1"/>
        <v>-2.9712164999999912E-2</v>
      </c>
      <c r="Q396" s="111">
        <f ca="1"/>
        <v>43998</v>
      </c>
      <c r="R396" s="220">
        <f ca="1"/>
        <v>1125.6309329999999</v>
      </c>
      <c r="S396" s="220">
        <f ca="1"/>
        <v>1158.215365</v>
      </c>
      <c r="T396" s="222" t="str">
        <f ca="1"/>
        <v/>
      </c>
      <c r="U396" s="222">
        <f ca="1"/>
        <v>-3.2584432000000108E-2</v>
      </c>
      <c r="Y396" s="111">
        <f ca="1"/>
        <v>44362</v>
      </c>
      <c r="Z396" s="220">
        <f ca="1"/>
        <v>1127.3607440000001</v>
      </c>
      <c r="AA396" s="220">
        <f ca="1"/>
        <v>1121.7133690000001</v>
      </c>
      <c r="AB396" s="222">
        <f ca="1"/>
        <v>5.6473750000000109E-3</v>
      </c>
      <c r="AC396" s="222" t="str">
        <f ca="1"/>
        <v/>
      </c>
    </row>
    <row r="397" spans="9:29" x14ac:dyDescent="0.2">
      <c r="I397" s="111">
        <f ca="1"/>
        <v>43999</v>
      </c>
      <c r="J397" s="220">
        <f ca="1"/>
        <v>1128.3617650000001</v>
      </c>
      <c r="K397" s="220">
        <f ca="1"/>
        <v>1158.716897</v>
      </c>
      <c r="L397" s="222" t="str">
        <f ca="1"/>
        <v/>
      </c>
      <c r="M397" s="222">
        <f ca="1"/>
        <v>-3.0355131999999913E-2</v>
      </c>
      <c r="Q397" s="111">
        <f ca="1"/>
        <v>43999</v>
      </c>
      <c r="R397" s="220">
        <f ca="1"/>
        <v>1125.2668169999999</v>
      </c>
      <c r="S397" s="220">
        <f ca="1"/>
        <v>1158.716897</v>
      </c>
      <c r="T397" s="222" t="str">
        <f ca="1"/>
        <v/>
      </c>
      <c r="U397" s="222">
        <f ca="1"/>
        <v>-3.3450080000000069E-2</v>
      </c>
      <c r="Y397" s="111">
        <f ca="1"/>
        <v>44363</v>
      </c>
      <c r="Z397" s="220">
        <f ca="1"/>
        <v>1125.4968899999999</v>
      </c>
      <c r="AA397" s="220">
        <f ca="1"/>
        <v>1119.4248709999999</v>
      </c>
      <c r="AB397" s="222">
        <f ca="1"/>
        <v>6.0720189999999546E-3</v>
      </c>
      <c r="AC397" s="222" t="str">
        <f ca="1"/>
        <v/>
      </c>
    </row>
    <row r="398" spans="9:29" x14ac:dyDescent="0.2">
      <c r="I398" s="111">
        <f ca="1"/>
        <v>44000</v>
      </c>
      <c r="J398" s="220">
        <f ca="1"/>
        <v>1130.9184379999999</v>
      </c>
      <c r="K398" s="220">
        <f ca="1"/>
        <v>1161.286814</v>
      </c>
      <c r="L398" s="222" t="str">
        <f ca="1"/>
        <v/>
      </c>
      <c r="M398" s="222">
        <f ca="1"/>
        <v>-3.0368376000000127E-2</v>
      </c>
      <c r="Q398" s="111">
        <f ca="1"/>
        <v>44000</v>
      </c>
      <c r="R398" s="220">
        <f ca="1"/>
        <v>1127.8034700000001</v>
      </c>
      <c r="S398" s="220">
        <f ca="1"/>
        <v>1161.286814</v>
      </c>
      <c r="T398" s="222" t="str">
        <f ca="1"/>
        <v/>
      </c>
      <c r="U398" s="222">
        <f ca="1"/>
        <v>-3.3483343999999991E-2</v>
      </c>
      <c r="Y398" s="111">
        <f ca="1"/>
        <v>44364</v>
      </c>
      <c r="Z398" s="220">
        <f ca="1"/>
        <v>1129.4429130000001</v>
      </c>
      <c r="AA398" s="220">
        <f ca="1"/>
        <v>1122.8515809999999</v>
      </c>
      <c r="AB398" s="222">
        <f ca="1"/>
        <v>6.5913320000001935E-3</v>
      </c>
      <c r="AC398" s="222" t="str">
        <f ca="1"/>
        <v/>
      </c>
    </row>
    <row r="399" spans="9:29" x14ac:dyDescent="0.2">
      <c r="I399" s="111">
        <f ca="1"/>
        <v>44001</v>
      </c>
      <c r="J399" s="220">
        <f ca="1"/>
        <v>1129.5896230000001</v>
      </c>
      <c r="K399" s="220">
        <f ca="1"/>
        <v>1159.4806249999999</v>
      </c>
      <c r="L399" s="222" t="str">
        <f ca="1"/>
        <v/>
      </c>
      <c r="M399" s="222">
        <f ca="1"/>
        <v>-2.9891001999999844E-2</v>
      </c>
      <c r="Q399" s="111">
        <f ca="1"/>
        <v>44001</v>
      </c>
      <c r="R399" s="220">
        <f ca="1"/>
        <v>1126.523717</v>
      </c>
      <c r="S399" s="220">
        <f ca="1"/>
        <v>1159.4806249999999</v>
      </c>
      <c r="T399" s="222" t="str">
        <f ca="1"/>
        <v/>
      </c>
      <c r="U399" s="222">
        <f ca="1"/>
        <v>-3.2956907999999882E-2</v>
      </c>
      <c r="Y399" s="111">
        <f ca="1"/>
        <v>44365</v>
      </c>
      <c r="Z399" s="220">
        <f ca="1"/>
        <v>1125.4957099999999</v>
      </c>
      <c r="AA399" s="220">
        <f ca="1"/>
        <v>1121.9434160000001</v>
      </c>
      <c r="AB399" s="222">
        <f ca="1"/>
        <v>3.552293999999847E-3</v>
      </c>
      <c r="AC399" s="222" t="str">
        <f ca="1"/>
        <v/>
      </c>
    </row>
    <row r="400" spans="9:29" x14ac:dyDescent="0.2">
      <c r="I400" s="111">
        <f ca="1"/>
        <v>44004</v>
      </c>
      <c r="J400" s="220">
        <f ca="1"/>
        <v>1130.9271209999999</v>
      </c>
      <c r="K400" s="220">
        <f ca="1"/>
        <v>1161.696512</v>
      </c>
      <c r="L400" s="222" t="str">
        <f ca="1"/>
        <v/>
      </c>
      <c r="M400" s="222">
        <f ca="1"/>
        <v>-3.0769391000000042E-2</v>
      </c>
      <c r="Q400" s="111">
        <f ca="1"/>
        <v>44004</v>
      </c>
      <c r="R400" s="220">
        <f ca="1"/>
        <v>1127.7018820000001</v>
      </c>
      <c r="S400" s="220">
        <f ca="1"/>
        <v>1161.696512</v>
      </c>
      <c r="T400" s="222" t="str">
        <f ca="1"/>
        <v/>
      </c>
      <c r="U400" s="222">
        <f ca="1"/>
        <v>-3.3994629999999915E-2</v>
      </c>
      <c r="Y400" s="111">
        <f ca="1"/>
        <v>44368</v>
      </c>
      <c r="Z400" s="220">
        <f ca="1"/>
        <v>1128.85103</v>
      </c>
      <c r="AA400" s="220">
        <f ca="1"/>
        <v>1122.661249</v>
      </c>
      <c r="AB400" s="222">
        <f ca="1"/>
        <v>6.1897810000000391E-3</v>
      </c>
      <c r="AC400" s="222" t="str">
        <f ca="1"/>
        <v/>
      </c>
    </row>
    <row r="401" spans="9:29" x14ac:dyDescent="0.2">
      <c r="I401" s="111">
        <f ca="1"/>
        <v>44005</v>
      </c>
      <c r="J401" s="220">
        <f ca="1"/>
        <v>1132.720611</v>
      </c>
      <c r="K401" s="220">
        <f ca="1"/>
        <v>1162.958789</v>
      </c>
      <c r="L401" s="222" t="str">
        <f ca="1"/>
        <v/>
      </c>
      <c r="M401" s="222">
        <f ca="1"/>
        <v>-3.0238178000000063E-2</v>
      </c>
      <c r="Q401" s="111">
        <f ca="1"/>
        <v>44005</v>
      </c>
      <c r="R401" s="220">
        <f ca="1"/>
        <v>1129.769217</v>
      </c>
      <c r="S401" s="220">
        <f ca="1"/>
        <v>1162.958789</v>
      </c>
      <c r="T401" s="222" t="str">
        <f ca="1"/>
        <v/>
      </c>
      <c r="U401" s="222">
        <f ca="1"/>
        <v>-3.3189572000000001E-2</v>
      </c>
      <c r="Y401" s="111">
        <f ca="1"/>
        <v>44369</v>
      </c>
      <c r="Z401" s="220">
        <f ca="1"/>
        <v>1128.271258</v>
      </c>
      <c r="AA401" s="220">
        <f ca="1"/>
        <v>1122.840426</v>
      </c>
      <c r="AB401" s="222">
        <f ca="1"/>
        <v>5.4308320000000096E-3</v>
      </c>
      <c r="AC401" s="222" t="str">
        <f ca="1"/>
        <v/>
      </c>
    </row>
    <row r="402" spans="9:29" x14ac:dyDescent="0.2">
      <c r="I402" s="111">
        <f ca="1"/>
        <v>44006</v>
      </c>
      <c r="J402" s="220">
        <f ca="1"/>
        <v>1120.3546180000001</v>
      </c>
      <c r="K402" s="220">
        <f ca="1"/>
        <v>1150.4743470000001</v>
      </c>
      <c r="L402" s="222" t="str">
        <f ca="1"/>
        <v/>
      </c>
      <c r="M402" s="222">
        <f ca="1"/>
        <v>-3.0119729000000008E-2</v>
      </c>
      <c r="Q402" s="111">
        <f ca="1"/>
        <v>44006</v>
      </c>
      <c r="R402" s="220">
        <f ca="1"/>
        <v>1116.9387180000001</v>
      </c>
      <c r="S402" s="220">
        <f ca="1"/>
        <v>1150.4743470000001</v>
      </c>
      <c r="T402" s="222" t="str">
        <f ca="1"/>
        <v/>
      </c>
      <c r="U402" s="222">
        <f ca="1"/>
        <v>-3.353562899999997E-2</v>
      </c>
      <c r="Y402" s="111">
        <f ca="1"/>
        <v>44370</v>
      </c>
      <c r="Z402" s="220">
        <f ca="1"/>
        <v>1127.6201040000001</v>
      </c>
      <c r="AA402" s="220">
        <f ca="1"/>
        <v>1122.714858</v>
      </c>
      <c r="AB402" s="222">
        <f ca="1"/>
        <v>4.9052460000000341E-3</v>
      </c>
      <c r="AC402" s="222" t="str">
        <f ca="1"/>
        <v/>
      </c>
    </row>
    <row r="403" spans="9:29" x14ac:dyDescent="0.2">
      <c r="I403" s="111">
        <f ca="1"/>
        <v>44007</v>
      </c>
      <c r="J403" s="220">
        <f ca="1"/>
        <v>1125.93587</v>
      </c>
      <c r="K403" s="220">
        <f ca="1"/>
        <v>1156.3096479999999</v>
      </c>
      <c r="L403" s="222" t="str">
        <f ca="1"/>
        <v/>
      </c>
      <c r="M403" s="222">
        <f ca="1"/>
        <v>-3.0373777999999903E-2</v>
      </c>
      <c r="Q403" s="111">
        <f ca="1"/>
        <v>44007</v>
      </c>
      <c r="R403" s="220">
        <f ca="1"/>
        <v>1122.733905</v>
      </c>
      <c r="S403" s="220">
        <f ca="1"/>
        <v>1156.3096479999999</v>
      </c>
      <c r="T403" s="222" t="str">
        <f ca="1"/>
        <v/>
      </c>
      <c r="U403" s="222">
        <f ca="1"/>
        <v>-3.3575742999999873E-2</v>
      </c>
      <c r="Y403" s="111">
        <f ca="1"/>
        <v>44371</v>
      </c>
      <c r="Z403" s="220">
        <f ca="1"/>
        <v>1128.0042370000001</v>
      </c>
      <c r="AA403" s="220">
        <f ca="1"/>
        <v>1122.4121500000001</v>
      </c>
      <c r="AB403" s="222">
        <f ca="1"/>
        <v>5.5920869999999921E-3</v>
      </c>
      <c r="AC403" s="222" t="str">
        <f ca="1"/>
        <v/>
      </c>
    </row>
    <row r="404" spans="9:29" x14ac:dyDescent="0.2">
      <c r="I404" s="111">
        <f ca="1"/>
        <v>44008</v>
      </c>
      <c r="J404" s="220">
        <f ca="1"/>
        <v>1117.1541440000001</v>
      </c>
      <c r="K404" s="220">
        <f ca="1"/>
        <v>1149.0630169999999</v>
      </c>
      <c r="L404" s="222" t="str">
        <f ca="1"/>
        <v/>
      </c>
      <c r="M404" s="222">
        <f ca="1"/>
        <v>-3.1908872999999859E-2</v>
      </c>
      <c r="Q404" s="111">
        <f ca="1"/>
        <v>44008</v>
      </c>
      <c r="R404" s="220">
        <f ca="1"/>
        <v>1113.0983020000001</v>
      </c>
      <c r="S404" s="220">
        <f ca="1"/>
        <v>1149.0630169999999</v>
      </c>
      <c r="T404" s="222" t="str">
        <f ca="1"/>
        <v/>
      </c>
      <c r="U404" s="222">
        <f ca="1"/>
        <v>-3.5964714999999842E-2</v>
      </c>
      <c r="Y404" s="111">
        <f ca="1"/>
        <v>44372</v>
      </c>
      <c r="Z404" s="220">
        <f ca="1"/>
        <v>1128.3607119999999</v>
      </c>
      <c r="AA404" s="220">
        <f ca="1"/>
        <v>1121.313848</v>
      </c>
      <c r="AB404" s="222">
        <f ca="1"/>
        <v>7.046863999999914E-3</v>
      </c>
      <c r="AC404" s="222" t="str">
        <f ca="1"/>
        <v/>
      </c>
    </row>
    <row r="405" spans="9:29" x14ac:dyDescent="0.2">
      <c r="I405" s="111">
        <f ca="1"/>
        <v>44011</v>
      </c>
      <c r="J405" s="220">
        <f ca="1"/>
        <v>1123.585736</v>
      </c>
      <c r="K405" s="220">
        <f ca="1"/>
        <v>1155.410482</v>
      </c>
      <c r="L405" s="222" t="str">
        <f ca="1"/>
        <v/>
      </c>
      <c r="M405" s="222">
        <f ca="1"/>
        <v>-3.1824746000000008E-2</v>
      </c>
      <c r="Q405" s="111">
        <f ca="1"/>
        <v>44011</v>
      </c>
      <c r="R405" s="220">
        <f ca="1"/>
        <v>1119.880005</v>
      </c>
      <c r="S405" s="220">
        <f ca="1"/>
        <v>1155.410482</v>
      </c>
      <c r="T405" s="222" t="str">
        <f ca="1"/>
        <v/>
      </c>
      <c r="U405" s="222">
        <f ca="1"/>
        <v>-3.5530477000000019E-2</v>
      </c>
      <c r="Y405" s="111">
        <f ca="1"/>
        <v>44375</v>
      </c>
      <c r="Z405" s="220">
        <f ca="1"/>
        <v>1129.319661</v>
      </c>
      <c r="AA405" s="220">
        <f ca="1"/>
        <v>1122.418291</v>
      </c>
      <c r="AB405" s="222">
        <f ca="1"/>
        <v>6.9013700000000429E-3</v>
      </c>
      <c r="AC405" s="222" t="str">
        <f ca="1"/>
        <v/>
      </c>
    </row>
    <row r="406" spans="9:29" x14ac:dyDescent="0.2">
      <c r="I406" s="111">
        <f ca="1"/>
        <v>44012</v>
      </c>
      <c r="J406" s="220">
        <f ca="1"/>
        <v>1129.9907760000001</v>
      </c>
      <c r="K406" s="220">
        <f ca="1"/>
        <v>1160.949496</v>
      </c>
      <c r="L406" s="222" t="str">
        <f ca="1"/>
        <v/>
      </c>
      <c r="M406" s="222">
        <f ca="1"/>
        <v>-3.0958719999999856E-2</v>
      </c>
      <c r="Q406" s="111">
        <f ca="1"/>
        <v>44012</v>
      </c>
      <c r="R406" s="220">
        <f ca="1"/>
        <v>1126.6119470000001</v>
      </c>
      <c r="S406" s="220">
        <f ca="1"/>
        <v>1160.949496</v>
      </c>
      <c r="T406" s="222" t="str">
        <f ca="1"/>
        <v/>
      </c>
      <c r="U406" s="222">
        <f ca="1"/>
        <v>-3.4337548999999856E-2</v>
      </c>
      <c r="Y406" s="111">
        <f ca="1"/>
        <v>44376</v>
      </c>
      <c r="Z406" s="220">
        <f ca="1"/>
        <v>1131.7408290000001</v>
      </c>
      <c r="AA406" s="220">
        <f ca="1"/>
        <v>1123.7289559999999</v>
      </c>
      <c r="AB406" s="222">
        <f ca="1"/>
        <v>8.0118730000001501E-3</v>
      </c>
      <c r="AC406" s="222" t="str">
        <f ca="1"/>
        <v/>
      </c>
    </row>
    <row r="407" spans="9:29" x14ac:dyDescent="0.2">
      <c r="I407" s="111">
        <f ca="1"/>
        <v>44014</v>
      </c>
      <c r="J407" s="220">
        <f ca="1"/>
        <v>1135.7141140000001</v>
      </c>
      <c r="K407" s="220">
        <f ca="1"/>
        <v>1165.67968</v>
      </c>
      <c r="L407" s="222" t="str">
        <f ca="1"/>
        <v/>
      </c>
      <c r="M407" s="222">
        <f ca="1"/>
        <v>-2.9965565999999853E-2</v>
      </c>
      <c r="Q407" s="111">
        <f ca="1"/>
        <v>44014</v>
      </c>
      <c r="R407" s="220">
        <f ca="1"/>
        <v>1132.89138</v>
      </c>
      <c r="S407" s="220">
        <f ca="1"/>
        <v>1165.67968</v>
      </c>
      <c r="T407" s="222" t="str">
        <f ca="1"/>
        <v/>
      </c>
      <c r="U407" s="222">
        <f ca="1"/>
        <v>-3.2788299999999937E-2</v>
      </c>
      <c r="Y407" s="111">
        <f ca="1"/>
        <v>44377</v>
      </c>
      <c r="Z407" s="220">
        <f ca="1"/>
        <v>1135.2843069999999</v>
      </c>
      <c r="AA407" s="220">
        <f ca="1"/>
        <v>1127.808286</v>
      </c>
      <c r="AB407" s="222">
        <f ca="1"/>
        <v>7.4760209999999465E-3</v>
      </c>
      <c r="AC407" s="222" t="str">
        <f ca="1"/>
        <v/>
      </c>
    </row>
    <row r="408" spans="9:29" x14ac:dyDescent="0.2">
      <c r="I408" s="111">
        <f ca="1"/>
        <v>44015</v>
      </c>
      <c r="J408" s="220">
        <f ca="1"/>
        <v>1137.1590590000001</v>
      </c>
      <c r="K408" s="220">
        <f ca="1"/>
        <v>1166.445095</v>
      </c>
      <c r="L408" s="222" t="str">
        <f ca="1"/>
        <v/>
      </c>
      <c r="M408" s="222">
        <f ca="1"/>
        <v>-2.9286035999999967E-2</v>
      </c>
      <c r="Q408" s="111">
        <f ca="1"/>
        <v>44015</v>
      </c>
      <c r="R408" s="220">
        <f ca="1"/>
        <v>1134.504359</v>
      </c>
      <c r="S408" s="220">
        <f ca="1"/>
        <v>1166.445095</v>
      </c>
      <c r="T408" s="222" t="str">
        <f ca="1"/>
        <v/>
      </c>
      <c r="U408" s="222">
        <f ca="1"/>
        <v>-3.1940736000000018E-2</v>
      </c>
      <c r="Y408" s="111">
        <f ca="1"/>
        <v>44379</v>
      </c>
      <c r="Z408" s="220">
        <f ca="1"/>
        <v>1136.5609469999999</v>
      </c>
      <c r="AA408" s="220">
        <f ca="1"/>
        <v>1128.5734030000001</v>
      </c>
      <c r="AB408" s="222">
        <f ca="1"/>
        <v>7.9875439999998431E-3</v>
      </c>
      <c r="AC408" s="222" t="str">
        <f ca="1"/>
        <v/>
      </c>
    </row>
    <row r="409" spans="9:29" x14ac:dyDescent="0.2">
      <c r="I409" s="111">
        <f ca="1"/>
        <v>44018</v>
      </c>
      <c r="J409" s="220">
        <f ca="1"/>
        <v>1143.744696</v>
      </c>
      <c r="K409" s="220">
        <f ca="1"/>
        <v>1172.332478</v>
      </c>
      <c r="L409" s="222" t="str">
        <f ca="1"/>
        <v/>
      </c>
      <c r="M409" s="222">
        <f ca="1"/>
        <v>-2.8587782000000062E-2</v>
      </c>
      <c r="Q409" s="111">
        <f ca="1"/>
        <v>44018</v>
      </c>
      <c r="R409" s="220">
        <f ca="1"/>
        <v>1141.554142</v>
      </c>
      <c r="S409" s="220">
        <f ca="1"/>
        <v>1172.332478</v>
      </c>
      <c r="T409" s="222" t="str">
        <f ca="1"/>
        <v/>
      </c>
      <c r="U409" s="222">
        <f ca="1"/>
        <v>-3.077833600000008E-2</v>
      </c>
      <c r="Y409" s="111">
        <f ca="1"/>
        <v>44382</v>
      </c>
      <c r="Z409" s="220">
        <f ca="1"/>
        <v>1137.6272730000001</v>
      </c>
      <c r="AA409" s="220">
        <f ca="1"/>
        <v>1128.550428</v>
      </c>
      <c r="AB409" s="222">
        <f ca="1"/>
        <v>9.0768450000000486E-3</v>
      </c>
      <c r="AC409" s="222" t="str">
        <f ca="1"/>
        <v/>
      </c>
    </row>
    <row r="410" spans="9:29" x14ac:dyDescent="0.2">
      <c r="I410" s="111">
        <f ca="1"/>
        <v>44019</v>
      </c>
      <c r="J410" s="220">
        <f ca="1"/>
        <v>1141.246022</v>
      </c>
      <c r="K410" s="220">
        <f ca="1"/>
        <v>1170.8275880000001</v>
      </c>
      <c r="L410" s="222" t="str">
        <f ca="1"/>
        <v/>
      </c>
      <c r="M410" s="222">
        <f ca="1"/>
        <v>-2.9581566000000066E-2</v>
      </c>
      <c r="Q410" s="111">
        <f ca="1"/>
        <v>44019</v>
      </c>
      <c r="R410" s="220">
        <f ca="1"/>
        <v>1138.605575</v>
      </c>
      <c r="S410" s="220">
        <f ca="1"/>
        <v>1170.8275880000001</v>
      </c>
      <c r="T410" s="222" t="str">
        <f ca="1"/>
        <v/>
      </c>
      <c r="U410" s="222">
        <f ca="1"/>
        <v>-3.2222013000000063E-2</v>
      </c>
      <c r="Y410" s="111">
        <f ca="1"/>
        <v>44383</v>
      </c>
      <c r="Z410" s="220">
        <f ca="1"/>
        <v>1141.594881</v>
      </c>
      <c r="AA410" s="220">
        <f ca="1"/>
        <v>1132.350686</v>
      </c>
      <c r="AB410" s="222">
        <f ca="1"/>
        <v>9.2441949999999898E-3</v>
      </c>
      <c r="AC410" s="222" t="str">
        <f ca="1"/>
        <v/>
      </c>
    </row>
    <row r="411" spans="9:29" x14ac:dyDescent="0.2">
      <c r="I411" s="111">
        <f ca="1"/>
        <v>44020</v>
      </c>
      <c r="J411" s="220">
        <f ca="1"/>
        <v>1140.942078</v>
      </c>
      <c r="K411" s="220">
        <f ca="1"/>
        <v>1168.730732</v>
      </c>
      <c r="L411" s="222" t="str">
        <f ca="1"/>
        <v/>
      </c>
      <c r="M411" s="222">
        <f ca="1"/>
        <v>-2.7788653999999951E-2</v>
      </c>
      <c r="Q411" s="111">
        <f ca="1"/>
        <v>44020</v>
      </c>
      <c r="R411" s="220">
        <f ca="1"/>
        <v>1138.8832809999999</v>
      </c>
      <c r="S411" s="220">
        <f ca="1"/>
        <v>1168.730732</v>
      </c>
      <c r="T411" s="222" t="str">
        <f ca="1"/>
        <v/>
      </c>
      <c r="U411" s="222">
        <f ca="1"/>
        <v>-2.9847451000000091E-2</v>
      </c>
      <c r="Y411" s="111">
        <f ca="1"/>
        <v>44384</v>
      </c>
      <c r="Z411" s="220">
        <f ca="1"/>
        <v>1145.4676219999999</v>
      </c>
      <c r="AA411" s="220">
        <f ca="1"/>
        <v>1135.843024</v>
      </c>
      <c r="AB411" s="222">
        <f ca="1"/>
        <v>9.6245979999998784E-3</v>
      </c>
      <c r="AC411" s="222" t="str">
        <f ca="1"/>
        <v/>
      </c>
    </row>
    <row r="412" spans="9:29" x14ac:dyDescent="0.2">
      <c r="I412" s="111">
        <f ca="1"/>
        <v>44021</v>
      </c>
      <c r="J412" s="220">
        <f ca="1"/>
        <v>1141.1865760000001</v>
      </c>
      <c r="K412" s="220">
        <f ca="1"/>
        <v>1169.0929550000001</v>
      </c>
      <c r="L412" s="222" t="str">
        <f ca="1"/>
        <v/>
      </c>
      <c r="M412" s="222">
        <f ca="1"/>
        <v>-2.7906379000000016E-2</v>
      </c>
      <c r="Q412" s="111">
        <f ca="1"/>
        <v>44021</v>
      </c>
      <c r="R412" s="220">
        <f ca="1"/>
        <v>1139.0412960000001</v>
      </c>
      <c r="S412" s="220">
        <f ca="1"/>
        <v>1169.0929550000001</v>
      </c>
      <c r="T412" s="222" t="str">
        <f ca="1"/>
        <v/>
      </c>
      <c r="U412" s="222">
        <f ca="1"/>
        <v>-3.0051658999999974E-2</v>
      </c>
      <c r="Y412" s="111">
        <f ca="1"/>
        <v>44385</v>
      </c>
      <c r="Z412" s="220">
        <f ca="1"/>
        <v>1139.414039</v>
      </c>
      <c r="AA412" s="220">
        <f ca="1"/>
        <v>1132.912282</v>
      </c>
      <c r="AB412" s="222">
        <f ca="1"/>
        <v>6.5017569999999978E-3</v>
      </c>
      <c r="AC412" s="222" t="str">
        <f ca="1"/>
        <v/>
      </c>
    </row>
    <row r="413" spans="9:29" x14ac:dyDescent="0.2">
      <c r="I413" s="111">
        <f ca="1"/>
        <v>44022</v>
      </c>
      <c r="J413" s="220">
        <f ca="1"/>
        <v>1146.014244</v>
      </c>
      <c r="K413" s="220">
        <f ca="1"/>
        <v>1173.3103699999999</v>
      </c>
      <c r="L413" s="222" t="str">
        <f ca="1"/>
        <v/>
      </c>
      <c r="M413" s="222">
        <f ca="1"/>
        <v>-2.7296125999999959E-2</v>
      </c>
      <c r="Q413" s="111">
        <f ca="1"/>
        <v>44022</v>
      </c>
      <c r="R413" s="220">
        <f ca="1"/>
        <v>1144.2676409999999</v>
      </c>
      <c r="S413" s="220">
        <f ca="1"/>
        <v>1173.3103699999999</v>
      </c>
      <c r="T413" s="222" t="str">
        <f ca="1"/>
        <v/>
      </c>
      <c r="U413" s="222">
        <f ca="1"/>
        <v>-2.904272900000001E-2</v>
      </c>
      <c r="Y413" s="111">
        <f ca="1"/>
        <v>44386</v>
      </c>
      <c r="Z413" s="220">
        <f ca="1"/>
        <v>1143.065507</v>
      </c>
      <c r="AA413" s="220">
        <f ca="1"/>
        <v>1132.993733</v>
      </c>
      <c r="AB413" s="222">
        <f ca="1"/>
        <v>1.0071774000000006E-2</v>
      </c>
      <c r="AC413" s="222" t="str">
        <f ca="1"/>
        <v/>
      </c>
    </row>
    <row r="414" spans="9:29" x14ac:dyDescent="0.2">
      <c r="I414" s="111">
        <f ca="1"/>
        <v>44025</v>
      </c>
      <c r="J414" s="220">
        <f ca="1"/>
        <v>1143.123257</v>
      </c>
      <c r="K414" s="220">
        <f ca="1"/>
        <v>1171.4332429999999</v>
      </c>
      <c r="L414" s="222" t="str">
        <f ca="1"/>
        <v/>
      </c>
      <c r="M414" s="222">
        <f ca="1"/>
        <v>-2.8309985999999981E-2</v>
      </c>
      <c r="Q414" s="111">
        <f ca="1"/>
        <v>44025</v>
      </c>
      <c r="R414" s="220">
        <f ca="1"/>
        <v>1140.9363860000001</v>
      </c>
      <c r="S414" s="220">
        <f ca="1"/>
        <v>1171.4332429999999</v>
      </c>
      <c r="T414" s="222" t="str">
        <f ca="1"/>
        <v/>
      </c>
      <c r="U414" s="222">
        <f ca="1"/>
        <v>-3.0496856999999863E-2</v>
      </c>
      <c r="Y414" s="111">
        <f ca="1"/>
        <v>44389</v>
      </c>
      <c r="Z414" s="220">
        <f ca="1"/>
        <v>1145.2986269999999</v>
      </c>
      <c r="AA414" s="220">
        <f ca="1"/>
        <v>1134.846108</v>
      </c>
      <c r="AB414" s="222">
        <f ca="1"/>
        <v>1.0452518999999938E-2</v>
      </c>
      <c r="AC414" s="222" t="str">
        <f ca="1"/>
        <v/>
      </c>
    </row>
    <row r="415" spans="9:29" x14ac:dyDescent="0.2">
      <c r="I415" s="111">
        <f ca="1"/>
        <v>44026</v>
      </c>
      <c r="J415" s="220">
        <f ca="1"/>
        <v>1150.573535</v>
      </c>
      <c r="K415" s="220">
        <f ca="1"/>
        <v>1178.5597250000001</v>
      </c>
      <c r="L415" s="222" t="str">
        <f ca="1"/>
        <v/>
      </c>
      <c r="M415" s="222">
        <f ca="1"/>
        <v>-2.7986190000000077E-2</v>
      </c>
      <c r="Q415" s="111">
        <f ca="1"/>
        <v>44026</v>
      </c>
      <c r="R415" s="220">
        <f ca="1"/>
        <v>1148.848673</v>
      </c>
      <c r="S415" s="220">
        <f ca="1"/>
        <v>1178.5597250000001</v>
      </c>
      <c r="T415" s="222" t="str">
        <f ca="1"/>
        <v/>
      </c>
      <c r="U415" s="222">
        <f ca="1"/>
        <v>-2.9711052000000109E-2</v>
      </c>
      <c r="Y415" s="111">
        <f ca="1"/>
        <v>44390</v>
      </c>
      <c r="Z415" s="220">
        <f ca="1"/>
        <v>1144.958257</v>
      </c>
      <c r="AA415" s="220">
        <f ca="1"/>
        <v>1132.6497220000001</v>
      </c>
      <c r="AB415" s="222">
        <f ca="1"/>
        <v>1.2308534999999893E-2</v>
      </c>
      <c r="AC415" s="222" t="str">
        <f ca="1"/>
        <v/>
      </c>
    </row>
    <row r="416" spans="9:29" x14ac:dyDescent="0.2">
      <c r="I416" s="111">
        <f ca="1"/>
        <v>44027</v>
      </c>
      <c r="J416" s="220">
        <f ca="1"/>
        <v>1152.893716</v>
      </c>
      <c r="K416" s="220">
        <f ca="1"/>
        <v>1180.9662089999999</v>
      </c>
      <c r="L416" s="222" t="str">
        <f ca="1"/>
        <v/>
      </c>
      <c r="M416" s="222">
        <f ca="1"/>
        <v>-2.8072492999999896E-2</v>
      </c>
      <c r="Q416" s="111">
        <f ca="1"/>
        <v>44027</v>
      </c>
      <c r="R416" s="220">
        <f ca="1"/>
        <v>1151.2193460000001</v>
      </c>
      <c r="S416" s="220">
        <f ca="1"/>
        <v>1180.9662089999999</v>
      </c>
      <c r="T416" s="222" t="str">
        <f ca="1"/>
        <v/>
      </c>
      <c r="U416" s="222">
        <f ca="1"/>
        <v>-2.9746862999999849E-2</v>
      </c>
      <c r="Y416" s="111">
        <f ca="1"/>
        <v>44391</v>
      </c>
      <c r="Z416" s="220">
        <f ca="1"/>
        <v>1146.288697</v>
      </c>
      <c r="AA416" s="220">
        <f ca="1"/>
        <v>1135.9820970000001</v>
      </c>
      <c r="AB416" s="222">
        <f ca="1"/>
        <v>1.030659999999989E-2</v>
      </c>
      <c r="AC416" s="222" t="str">
        <f ca="1"/>
        <v/>
      </c>
    </row>
    <row r="417" spans="9:29" x14ac:dyDescent="0.2">
      <c r="I417" s="111">
        <f ca="1"/>
        <v>44028</v>
      </c>
      <c r="J417" s="220">
        <f ca="1"/>
        <v>1153.355059</v>
      </c>
      <c r="K417" s="220">
        <f ca="1"/>
        <v>1182.1229040000001</v>
      </c>
      <c r="L417" s="222" t="str">
        <f ca="1"/>
        <v/>
      </c>
      <c r="M417" s="222">
        <f ca="1"/>
        <v>-2.876784500000008E-2</v>
      </c>
      <c r="Q417" s="111">
        <f ca="1"/>
        <v>44028</v>
      </c>
      <c r="R417" s="220">
        <f ca="1"/>
        <v>1151.386047</v>
      </c>
      <c r="S417" s="220">
        <f ca="1"/>
        <v>1182.1229040000001</v>
      </c>
      <c r="T417" s="222" t="str">
        <f ca="1"/>
        <v/>
      </c>
      <c r="U417" s="222">
        <f ca="1"/>
        <v>-3.07368570000001E-2</v>
      </c>
      <c r="Y417" s="111">
        <f ca="1"/>
        <v>44392</v>
      </c>
      <c r="Z417" s="220">
        <f ca="1"/>
        <v>1149.5126969999999</v>
      </c>
      <c r="AA417" s="220">
        <f ca="1"/>
        <v>1138.816703</v>
      </c>
      <c r="AB417" s="222">
        <f ca="1"/>
        <v>1.0695993999999927E-2</v>
      </c>
      <c r="AC417" s="222" t="str">
        <f ca="1"/>
        <v/>
      </c>
    </row>
    <row r="418" spans="9:29" x14ac:dyDescent="0.2">
      <c r="I418" s="111">
        <f ca="1"/>
        <v>44029</v>
      </c>
      <c r="J418" s="220">
        <f ca="1"/>
        <v>1157.453315</v>
      </c>
      <c r="K418" s="220">
        <f ca="1"/>
        <v>1184.790383</v>
      </c>
      <c r="L418" s="222" t="str">
        <f ca="1"/>
        <v/>
      </c>
      <c r="M418" s="222">
        <f ca="1"/>
        <v>-2.7337068000000044E-2</v>
      </c>
      <c r="Q418" s="111">
        <f ca="1"/>
        <v>44029</v>
      </c>
      <c r="R418" s="220">
        <f ca="1"/>
        <v>1155.9994349999999</v>
      </c>
      <c r="S418" s="220">
        <f ca="1"/>
        <v>1184.790383</v>
      </c>
      <c r="T418" s="222" t="str">
        <f ca="1"/>
        <v/>
      </c>
      <c r="U418" s="222">
        <f ca="1"/>
        <v>-2.879094800000007E-2</v>
      </c>
      <c r="Y418" s="111">
        <f ca="1"/>
        <v>44393</v>
      </c>
      <c r="Z418" s="220">
        <f ca="1"/>
        <v>1144.3147469999999</v>
      </c>
      <c r="AA418" s="220">
        <f ca="1"/>
        <v>1136.2753809999999</v>
      </c>
      <c r="AB418" s="222">
        <f ca="1"/>
        <v>8.0393659999999732E-3</v>
      </c>
      <c r="AC418" s="222" t="str">
        <f ca="1"/>
        <v/>
      </c>
    </row>
    <row r="419" spans="9:29" x14ac:dyDescent="0.2">
      <c r="I419" s="111">
        <f ca="1"/>
        <v>44032</v>
      </c>
      <c r="J419" s="220">
        <f ca="1"/>
        <v>1160.53694</v>
      </c>
      <c r="K419" s="220">
        <f ca="1"/>
        <v>1187.78262</v>
      </c>
      <c r="L419" s="222" t="str">
        <f ca="1"/>
        <v/>
      </c>
      <c r="M419" s="222">
        <f ca="1"/>
        <v>-2.7245679999999994E-2</v>
      </c>
      <c r="Q419" s="111">
        <f ca="1"/>
        <v>44032</v>
      </c>
      <c r="R419" s="220">
        <f ca="1"/>
        <v>1159.1801680000001</v>
      </c>
      <c r="S419" s="220">
        <f ca="1"/>
        <v>1187.78262</v>
      </c>
      <c r="T419" s="222" t="str">
        <f ca="1"/>
        <v/>
      </c>
      <c r="U419" s="222">
        <f ca="1"/>
        <v>-2.8602451999999858E-2</v>
      </c>
      <c r="Y419" s="111">
        <f ca="1"/>
        <v>44396</v>
      </c>
      <c r="Z419" s="220">
        <f ca="1"/>
        <v>1140.5451370000001</v>
      </c>
      <c r="AA419" s="220">
        <f ca="1"/>
        <v>1136.397095</v>
      </c>
      <c r="AB419" s="222">
        <f ca="1"/>
        <v>4.1480420000000323E-3</v>
      </c>
      <c r="AC419" s="222" t="str">
        <f ca="1"/>
        <v/>
      </c>
    </row>
    <row r="420" spans="9:29" x14ac:dyDescent="0.2">
      <c r="I420" s="111">
        <f ca="1"/>
        <v>44033</v>
      </c>
      <c r="J420" s="220">
        <f ca="1"/>
        <v>1159.652979</v>
      </c>
      <c r="K420" s="220">
        <f ca="1"/>
        <v>1187.0230019999999</v>
      </c>
      <c r="L420" s="222" t="str">
        <f ca="1"/>
        <v/>
      </c>
      <c r="M420" s="222">
        <f ca="1"/>
        <v>-2.7370022999999945E-2</v>
      </c>
      <c r="Q420" s="111">
        <f ca="1"/>
        <v>44033</v>
      </c>
      <c r="R420" s="220">
        <f ca="1"/>
        <v>1158.187101</v>
      </c>
      <c r="S420" s="220">
        <f ca="1"/>
        <v>1187.0230019999999</v>
      </c>
      <c r="T420" s="222" t="str">
        <f ca="1"/>
        <v/>
      </c>
      <c r="U420" s="222">
        <f ca="1"/>
        <v>-2.8835900999999921E-2</v>
      </c>
      <c r="Y420" s="111">
        <f ca="1"/>
        <v>44397</v>
      </c>
      <c r="Z420" s="220">
        <f ca="1"/>
        <v>1144.511557</v>
      </c>
      <c r="AA420" s="220">
        <f ca="1"/>
        <v>1137.383247</v>
      </c>
      <c r="AB420" s="222">
        <f ca="1"/>
        <v>7.1283100000000561E-3</v>
      </c>
      <c r="AC420" s="222" t="str">
        <f ca="1"/>
        <v/>
      </c>
    </row>
    <row r="421" spans="9:29" x14ac:dyDescent="0.2">
      <c r="I421" s="111">
        <f ca="1"/>
        <v>44034</v>
      </c>
      <c r="J421" s="220">
        <f ca="1"/>
        <v>1159.770886</v>
      </c>
      <c r="K421" s="220">
        <f ca="1"/>
        <v>1186.879807</v>
      </c>
      <c r="L421" s="222" t="str">
        <f ca="1"/>
        <v/>
      </c>
      <c r="M421" s="222">
        <f ca="1"/>
        <v>-2.7108921000000008E-2</v>
      </c>
      <c r="Q421" s="111">
        <f ca="1"/>
        <v>44034</v>
      </c>
      <c r="R421" s="220">
        <f ca="1"/>
        <v>1158.382601</v>
      </c>
      <c r="S421" s="220">
        <f ca="1"/>
        <v>1186.879807</v>
      </c>
      <c r="T421" s="222" t="str">
        <f ca="1"/>
        <v/>
      </c>
      <c r="U421" s="222">
        <f ca="1"/>
        <v>-2.8497206000000004E-2</v>
      </c>
      <c r="Y421" s="111">
        <f ca="1"/>
        <v>44398</v>
      </c>
      <c r="Z421" s="220">
        <f ca="1"/>
        <v>1145.4809069999999</v>
      </c>
      <c r="AA421" s="220">
        <f ca="1"/>
        <v>1136.0675610000001</v>
      </c>
      <c r="AB421" s="222">
        <f ca="1"/>
        <v>9.4133459999998191E-3</v>
      </c>
      <c r="AC421" s="222" t="str">
        <f ca="1"/>
        <v/>
      </c>
    </row>
    <row r="422" spans="9:29" x14ac:dyDescent="0.2">
      <c r="I422" s="111">
        <f ca="1"/>
        <v>44035</v>
      </c>
      <c r="J422" s="220">
        <f ca="1"/>
        <v>1154.7605570000001</v>
      </c>
      <c r="K422" s="220">
        <f ca="1"/>
        <v>1181.650596</v>
      </c>
      <c r="L422" s="222" t="str">
        <f ca="1"/>
        <v/>
      </c>
      <c r="M422" s="222">
        <f ca="1"/>
        <v>-2.6890038999999887E-2</v>
      </c>
      <c r="Q422" s="111">
        <f ca="1"/>
        <v>44035</v>
      </c>
      <c r="R422" s="220">
        <f ca="1"/>
        <v>1153.1520330000001</v>
      </c>
      <c r="S422" s="220">
        <f ca="1"/>
        <v>1181.650596</v>
      </c>
      <c r="T422" s="222" t="str">
        <f ca="1"/>
        <v/>
      </c>
      <c r="U422" s="222">
        <f ca="1"/>
        <v>-2.8498562999999876E-2</v>
      </c>
      <c r="Y422" s="111">
        <f ca="1"/>
        <v>44399</v>
      </c>
      <c r="Z422" s="220">
        <f ca="1"/>
        <v>1148.158222</v>
      </c>
      <c r="AA422" s="220">
        <f ca="1"/>
        <v>1139.5971770000001</v>
      </c>
      <c r="AB422" s="222">
        <f ca="1"/>
        <v>8.5610449999999217E-3</v>
      </c>
      <c r="AC422" s="222" t="str">
        <f ca="1"/>
        <v/>
      </c>
    </row>
    <row r="423" spans="9:29" x14ac:dyDescent="0.2">
      <c r="I423" s="111">
        <f ca="1"/>
        <v>44036</v>
      </c>
      <c r="J423" s="220">
        <f ca="1"/>
        <v>1153.8346349999999</v>
      </c>
      <c r="K423" s="220">
        <f ca="1"/>
        <v>1181.2883629999999</v>
      </c>
      <c r="L423" s="222" t="str">
        <f ca="1"/>
        <v/>
      </c>
      <c r="M423" s="222">
        <f ca="1"/>
        <v>-2.7453727999999955E-2</v>
      </c>
      <c r="Q423" s="111">
        <f ca="1"/>
        <v>44036</v>
      </c>
      <c r="R423" s="220">
        <f ca="1"/>
        <v>1151.9947110000001</v>
      </c>
      <c r="S423" s="220">
        <f ca="1"/>
        <v>1181.2883629999999</v>
      </c>
      <c r="T423" s="222" t="str">
        <f ca="1"/>
        <v/>
      </c>
      <c r="U423" s="222">
        <f ca="1"/>
        <v>-2.9293651999999837E-2</v>
      </c>
      <c r="Y423" s="111">
        <f ca="1"/>
        <v>44400</v>
      </c>
      <c r="Z423" s="220">
        <f ca="1"/>
        <v>1152.336121</v>
      </c>
      <c r="AA423" s="220">
        <f ca="1"/>
        <v>1141.3690240000001</v>
      </c>
      <c r="AB423" s="222">
        <f ca="1"/>
        <v>1.0967096999999967E-2</v>
      </c>
      <c r="AC423" s="222" t="str">
        <f ca="1"/>
        <v/>
      </c>
    </row>
    <row r="424" spans="9:29" x14ac:dyDescent="0.2">
      <c r="I424" s="111">
        <f ca="1"/>
        <v>44039</v>
      </c>
      <c r="J424" s="220">
        <f ca="1"/>
        <v>1155.5903249999999</v>
      </c>
      <c r="K424" s="220">
        <f ca="1"/>
        <v>1182.418469</v>
      </c>
      <c r="L424" s="222" t="str">
        <f ca="1"/>
        <v/>
      </c>
      <c r="M424" s="222">
        <f ca="1"/>
        <v>-2.6828144000000064E-2</v>
      </c>
      <c r="Q424" s="111">
        <f ca="1"/>
        <v>44039</v>
      </c>
      <c r="R424" s="220">
        <f ca="1"/>
        <v>1154.148492</v>
      </c>
      <c r="S424" s="220">
        <f ca="1"/>
        <v>1182.418469</v>
      </c>
      <c r="T424" s="222" t="str">
        <f ca="1"/>
        <v/>
      </c>
      <c r="U424" s="222">
        <f ca="1"/>
        <v>-2.8269976999999925E-2</v>
      </c>
      <c r="Y424" s="111">
        <f ca="1"/>
        <v>44403</v>
      </c>
      <c r="Z424" s="220">
        <f ca="1"/>
        <v>1148.8326440000001</v>
      </c>
      <c r="AA424" s="220">
        <f ca="1"/>
        <v>1138.063924</v>
      </c>
      <c r="AB424" s="222">
        <f ca="1"/>
        <v>1.076872000000003E-2</v>
      </c>
      <c r="AC424" s="222" t="str">
        <f ca="1"/>
        <v/>
      </c>
    </row>
    <row r="425" spans="9:29" x14ac:dyDescent="0.2">
      <c r="I425" s="111">
        <f ca="1"/>
        <v>44040</v>
      </c>
      <c r="J425" s="220">
        <f ca="1"/>
        <v>1154.9554700000001</v>
      </c>
      <c r="K425" s="220">
        <f ca="1"/>
        <v>1183.263989</v>
      </c>
      <c r="L425" s="222" t="str">
        <f ca="1"/>
        <v/>
      </c>
      <c r="M425" s="222">
        <f ca="1"/>
        <v>-2.8308518999999931E-2</v>
      </c>
      <c r="Q425" s="111">
        <f ca="1"/>
        <v>44040</v>
      </c>
      <c r="R425" s="220">
        <f ca="1"/>
        <v>1153.0081869999999</v>
      </c>
      <c r="S425" s="220">
        <f ca="1"/>
        <v>1183.263989</v>
      </c>
      <c r="T425" s="222" t="str">
        <f ca="1"/>
        <v/>
      </c>
      <c r="U425" s="222">
        <f ca="1"/>
        <v>-3.025580200000013E-2</v>
      </c>
      <c r="Y425" s="111">
        <f ca="1"/>
        <v>44404</v>
      </c>
      <c r="Z425" s="220">
        <f ca="1"/>
        <v>1148.814474</v>
      </c>
      <c r="AA425" s="220">
        <f ca="1"/>
        <v>1139.312619</v>
      </c>
      <c r="AB425" s="222">
        <f ca="1"/>
        <v>9.5018549999999775E-3</v>
      </c>
      <c r="AC425" s="222" t="str">
        <f ca="1"/>
        <v/>
      </c>
    </row>
    <row r="426" spans="9:29" x14ac:dyDescent="0.2">
      <c r="I426" s="111">
        <f ca="1"/>
        <v>44041</v>
      </c>
      <c r="J426" s="220">
        <f ca="1"/>
        <v>1159.999266</v>
      </c>
      <c r="K426" s="220">
        <f ca="1"/>
        <v>1186.961114</v>
      </c>
      <c r="L426" s="222" t="str">
        <f ca="1"/>
        <v/>
      </c>
      <c r="M426" s="222">
        <f ca="1"/>
        <v>-2.6961847999999917E-2</v>
      </c>
      <c r="Q426" s="111">
        <f ca="1"/>
        <v>44041</v>
      </c>
      <c r="R426" s="220">
        <f ca="1"/>
        <v>1158.622484</v>
      </c>
      <c r="S426" s="220">
        <f ca="1"/>
        <v>1186.961114</v>
      </c>
      <c r="T426" s="222" t="str">
        <f ca="1"/>
        <v/>
      </c>
      <c r="U426" s="222">
        <f ca="1"/>
        <v>-2.8338629999999965E-2</v>
      </c>
      <c r="Y426" s="111">
        <f ca="1"/>
        <v>44405</v>
      </c>
      <c r="Z426" s="220">
        <f ca="1"/>
        <v>1149.8395869999999</v>
      </c>
      <c r="AA426" s="220">
        <f ca="1"/>
        <v>1140.2515679999999</v>
      </c>
      <c r="AB426" s="222">
        <f ca="1"/>
        <v>9.5880190000000309E-3</v>
      </c>
      <c r="AC426" s="222" t="str">
        <f ca="1"/>
        <v/>
      </c>
    </row>
    <row r="427" spans="9:29" x14ac:dyDescent="0.2">
      <c r="I427" s="111">
        <f ca="1"/>
        <v>44042</v>
      </c>
      <c r="J427" s="220">
        <f ca="1"/>
        <v>1162.451452</v>
      </c>
      <c r="K427" s="220">
        <f ca="1"/>
        <v>1189.5528079999999</v>
      </c>
      <c r="L427" s="222" t="str">
        <f ca="1"/>
        <v/>
      </c>
      <c r="M427" s="222">
        <f ca="1"/>
        <v>-2.7101355999999896E-2</v>
      </c>
      <c r="Q427" s="111">
        <f ca="1"/>
        <v>44042</v>
      </c>
      <c r="R427" s="220">
        <f ca="1"/>
        <v>1161.0118070000001</v>
      </c>
      <c r="S427" s="220">
        <f ca="1"/>
        <v>1189.5528079999999</v>
      </c>
      <c r="T427" s="222" t="str">
        <f ca="1"/>
        <v/>
      </c>
      <c r="U427" s="222">
        <f ca="1"/>
        <v>-2.8541000999999823E-2</v>
      </c>
      <c r="Y427" s="111">
        <f ca="1"/>
        <v>44406</v>
      </c>
      <c r="Z427" s="220">
        <f ca="1"/>
        <v>1149.2911919999999</v>
      </c>
      <c r="AA427" s="220">
        <f ca="1"/>
        <v>1139.0667960000001</v>
      </c>
      <c r="AB427" s="222">
        <f ca="1"/>
        <v>1.0224395999999842E-2</v>
      </c>
      <c r="AC427" s="222" t="str">
        <f ca="1"/>
        <v/>
      </c>
    </row>
    <row r="428" spans="9:29" x14ac:dyDescent="0.2">
      <c r="I428" s="111">
        <f ca="1"/>
        <v>44043</v>
      </c>
      <c r="J428" s="220">
        <f ca="1"/>
        <v>1160.743338</v>
      </c>
      <c r="K428" s="220">
        <f ca="1"/>
        <v>1186.8797709999999</v>
      </c>
      <c r="L428" s="222" t="str">
        <f ca="1"/>
        <v/>
      </c>
      <c r="M428" s="222">
        <f ca="1"/>
        <v>-2.6136432999999896E-2</v>
      </c>
      <c r="Q428" s="111">
        <f ca="1"/>
        <v>44043</v>
      </c>
      <c r="R428" s="220">
        <f ca="1"/>
        <v>1159.1891169999999</v>
      </c>
      <c r="S428" s="220">
        <f ca="1"/>
        <v>1186.8797709999999</v>
      </c>
      <c r="T428" s="222" t="str">
        <f ca="1"/>
        <v/>
      </c>
      <c r="U428" s="222">
        <f ca="1"/>
        <v>-2.7690653999999995E-2</v>
      </c>
      <c r="Y428" s="111">
        <f ca="1"/>
        <v>44407</v>
      </c>
      <c r="Z428" s="220">
        <f ca="1"/>
        <v>1147.680402</v>
      </c>
      <c r="AA428" s="220">
        <f ca="1"/>
        <v>1139.6911990000001</v>
      </c>
      <c r="AB428" s="222">
        <f ca="1"/>
        <v>7.9892029999998615E-3</v>
      </c>
      <c r="AC428" s="222" t="str">
        <f ca="1"/>
        <v/>
      </c>
    </row>
    <row r="429" spans="9:29" x14ac:dyDescent="0.2">
      <c r="I429" s="111">
        <f ca="1"/>
        <v>44047</v>
      </c>
      <c r="J429" s="220">
        <f ca="1"/>
        <v>1168.9167809999999</v>
      </c>
      <c r="K429" s="220">
        <f ca="1"/>
        <v>1195.5083159999999</v>
      </c>
      <c r="L429" s="222" t="str">
        <f ca="1"/>
        <v/>
      </c>
      <c r="M429" s="222">
        <f ca="1"/>
        <v>-2.659153500000002E-2</v>
      </c>
      <c r="Q429" s="111">
        <f ca="1"/>
        <v>44047</v>
      </c>
      <c r="R429" s="220">
        <f ca="1"/>
        <v>1167.5545119999999</v>
      </c>
      <c r="S429" s="220">
        <f ca="1"/>
        <v>1195.5083159999999</v>
      </c>
      <c r="T429" s="222" t="str">
        <f ca="1"/>
        <v/>
      </c>
      <c r="U429" s="222">
        <f ca="1"/>
        <v>-2.7953803999999992E-2</v>
      </c>
      <c r="Y429" s="111">
        <f ca="1"/>
        <v>44411</v>
      </c>
      <c r="Z429" s="220">
        <f ca="1"/>
        <v>1158.4066969999999</v>
      </c>
      <c r="AA429" s="220">
        <f ca="1"/>
        <v>1147.7820280000001</v>
      </c>
      <c r="AB429" s="222">
        <f ca="1"/>
        <v>1.0624668999999812E-2</v>
      </c>
      <c r="AC429" s="222" t="str">
        <f ca="1"/>
        <v/>
      </c>
    </row>
    <row r="430" spans="9:29" x14ac:dyDescent="0.2">
      <c r="I430" s="111">
        <f ca="1"/>
        <v>44048</v>
      </c>
      <c r="J430" s="220">
        <f ca="1"/>
        <v>1170.0908910000001</v>
      </c>
      <c r="K430" s="220">
        <f ca="1"/>
        <v>1195.748867</v>
      </c>
      <c r="L430" s="222" t="str">
        <f ca="1"/>
        <v/>
      </c>
      <c r="M430" s="222">
        <f ca="1"/>
        <v>-2.5657975999999961E-2</v>
      </c>
      <c r="Q430" s="111">
        <f ca="1"/>
        <v>44048</v>
      </c>
      <c r="R430" s="220">
        <f ca="1"/>
        <v>1169.161079</v>
      </c>
      <c r="S430" s="220">
        <f ca="1"/>
        <v>1195.748867</v>
      </c>
      <c r="T430" s="222" t="str">
        <f ca="1"/>
        <v/>
      </c>
      <c r="U430" s="222">
        <f ca="1"/>
        <v>-2.6587788000000046E-2</v>
      </c>
      <c r="Y430" s="111">
        <f ca="1"/>
        <v>44412</v>
      </c>
      <c r="Z430" s="220">
        <f ca="1"/>
        <v>1157.07105</v>
      </c>
      <c r="AA430" s="220">
        <f ca="1"/>
        <v>1146.478417</v>
      </c>
      <c r="AB430" s="222">
        <f ca="1"/>
        <v>1.0592632999999978E-2</v>
      </c>
      <c r="AC430" s="222" t="str">
        <f ca="1"/>
        <v/>
      </c>
    </row>
    <row r="431" spans="9:29" x14ac:dyDescent="0.2">
      <c r="I431" s="111">
        <f ca="1"/>
        <v>44049</v>
      </c>
      <c r="J431" s="220">
        <f ca="1"/>
        <v>1174.2766429999999</v>
      </c>
      <c r="K431" s="220">
        <f ca="1"/>
        <v>1200.112705</v>
      </c>
      <c r="L431" s="222" t="str">
        <f ca="1"/>
        <v/>
      </c>
      <c r="M431" s="222">
        <f ca="1"/>
        <v>-2.5836062000000083E-2</v>
      </c>
      <c r="Q431" s="111">
        <f ca="1"/>
        <v>44049</v>
      </c>
      <c r="R431" s="220">
        <f ca="1"/>
        <v>1173.3879890000001</v>
      </c>
      <c r="S431" s="220">
        <f ca="1"/>
        <v>1200.112705</v>
      </c>
      <c r="T431" s="222" t="str">
        <f ca="1"/>
        <v/>
      </c>
      <c r="U431" s="222">
        <f ca="1"/>
        <v>-2.6724715999999944E-2</v>
      </c>
      <c r="Y431" s="111">
        <f ca="1"/>
        <v>44413</v>
      </c>
      <c r="Z431" s="220">
        <f ca="1"/>
        <v>1156.3315319999999</v>
      </c>
      <c r="AA431" s="220">
        <f ca="1"/>
        <v>1145.318387</v>
      </c>
      <c r="AB431" s="222">
        <f ca="1"/>
        <v>1.1013144999999894E-2</v>
      </c>
      <c r="AC431" s="222" t="str">
        <f ca="1"/>
        <v/>
      </c>
    </row>
    <row r="432" spans="9:29" x14ac:dyDescent="0.2">
      <c r="I432" s="111">
        <f ca="1"/>
        <v>44050</v>
      </c>
      <c r="J432" s="220">
        <f ca="1"/>
        <v>1173.570234</v>
      </c>
      <c r="K432" s="220">
        <f ca="1"/>
        <v>1199.21263</v>
      </c>
      <c r="L432" s="222" t="str">
        <f ca="1"/>
        <v/>
      </c>
      <c r="M432" s="222">
        <f ca="1"/>
        <v>-2.5642395999999963E-2</v>
      </c>
      <c r="Q432" s="111">
        <f ca="1"/>
        <v>44050</v>
      </c>
      <c r="R432" s="220">
        <f ca="1"/>
        <v>1172.7894630000001</v>
      </c>
      <c r="S432" s="220">
        <f ca="1"/>
        <v>1199.21263</v>
      </c>
      <c r="T432" s="222" t="str">
        <f ca="1"/>
        <v/>
      </c>
      <c r="U432" s="222">
        <f ca="1"/>
        <v>-2.6423166999999921E-2</v>
      </c>
      <c r="Y432" s="111">
        <f ca="1"/>
        <v>44414</v>
      </c>
      <c r="Z432" s="220">
        <f ca="1"/>
        <v>1158.729701</v>
      </c>
      <c r="AA432" s="220">
        <f ca="1"/>
        <v>1144.9236860000001</v>
      </c>
      <c r="AB432" s="222">
        <f ca="1"/>
        <v>1.3806014999999889E-2</v>
      </c>
      <c r="AC432" s="222" t="str">
        <f ca="1"/>
        <v/>
      </c>
    </row>
    <row r="433" spans="9:29" x14ac:dyDescent="0.2">
      <c r="I433" s="111">
        <f ca="1"/>
        <v>44053</v>
      </c>
      <c r="J433" s="220">
        <f ca="1"/>
        <v>1174.057472</v>
      </c>
      <c r="K433" s="220">
        <f ca="1"/>
        <v>1199.001227</v>
      </c>
      <c r="L433" s="222" t="str">
        <f ca="1"/>
        <v/>
      </c>
      <c r="M433" s="222">
        <f ca="1"/>
        <v>-2.4943755000000008E-2</v>
      </c>
      <c r="Q433" s="111">
        <f ca="1"/>
        <v>44053</v>
      </c>
      <c r="R433" s="220">
        <f ca="1"/>
        <v>1173.520939</v>
      </c>
      <c r="S433" s="220">
        <f ca="1"/>
        <v>1199.001227</v>
      </c>
      <c r="T433" s="222" t="str">
        <f ca="1"/>
        <v/>
      </c>
      <c r="U433" s="222">
        <f ca="1"/>
        <v>-2.5480287999999972E-2</v>
      </c>
      <c r="Y433" s="111">
        <f ca="1"/>
        <v>44417</v>
      </c>
      <c r="Z433" s="220">
        <f ca="1"/>
        <v>1158.703311</v>
      </c>
      <c r="AA433" s="220">
        <f ca="1"/>
        <v>1143.758953</v>
      </c>
      <c r="AB433" s="222">
        <f ca="1"/>
        <v>1.4944357999999965E-2</v>
      </c>
      <c r="AC433" s="222" t="str">
        <f ca="1"/>
        <v/>
      </c>
    </row>
    <row r="434" spans="9:29" x14ac:dyDescent="0.2">
      <c r="I434" s="111">
        <f ca="1"/>
        <v>44054</v>
      </c>
      <c r="J434" s="220">
        <f ca="1"/>
        <v>1167.159134</v>
      </c>
      <c r="K434" s="220">
        <f ca="1"/>
        <v>1192.4129829999999</v>
      </c>
      <c r="L434" s="222" t="str">
        <f ca="1"/>
        <v/>
      </c>
      <c r="M434" s="222">
        <f ca="1"/>
        <v>-2.5253848999999946E-2</v>
      </c>
      <c r="Q434" s="111">
        <f ca="1"/>
        <v>44054</v>
      </c>
      <c r="R434" s="220">
        <f ca="1"/>
        <v>1166.5028090000001</v>
      </c>
      <c r="S434" s="220">
        <f ca="1"/>
        <v>1192.4129829999999</v>
      </c>
      <c r="T434" s="222" t="str">
        <f ca="1"/>
        <v/>
      </c>
      <c r="U434" s="222">
        <f ca="1"/>
        <v>-2.5910173999999869E-2</v>
      </c>
      <c r="Y434" s="111">
        <f ca="1"/>
        <v>44418</v>
      </c>
      <c r="Z434" s="220">
        <f ca="1"/>
        <v>1157.3229449999999</v>
      </c>
      <c r="AA434" s="220">
        <f ca="1"/>
        <v>1142.678823</v>
      </c>
      <c r="AB434" s="222">
        <f ca="1"/>
        <v>1.4644121999999924E-2</v>
      </c>
      <c r="AC434" s="222" t="str">
        <f ca="1"/>
        <v/>
      </c>
    </row>
    <row r="435" spans="9:29" x14ac:dyDescent="0.2">
      <c r="I435" s="111">
        <f ca="1"/>
        <v>44055</v>
      </c>
      <c r="J435" s="220">
        <f ca="1"/>
        <v>1170.326096</v>
      </c>
      <c r="K435" s="220">
        <f ca="1"/>
        <v>1195.085626</v>
      </c>
      <c r="L435" s="222" t="str">
        <f ca="1"/>
        <v/>
      </c>
      <c r="M435" s="222">
        <f ca="1"/>
        <v>-2.475953000000004E-2</v>
      </c>
      <c r="Q435" s="111">
        <f ca="1"/>
        <v>44055</v>
      </c>
      <c r="R435" s="220">
        <f ca="1"/>
        <v>1170.109203</v>
      </c>
      <c r="S435" s="220">
        <f ca="1"/>
        <v>1195.085626</v>
      </c>
      <c r="T435" s="222" t="str">
        <f ca="1"/>
        <v/>
      </c>
      <c r="U435" s="222">
        <f ca="1"/>
        <v>-2.4976423000000067E-2</v>
      </c>
      <c r="Y435" s="111">
        <f ca="1"/>
        <v>44419</v>
      </c>
      <c r="Z435" s="220">
        <f ca="1"/>
        <v>1159.253201</v>
      </c>
      <c r="AA435" s="220">
        <f ca="1"/>
        <v>1143.467459</v>
      </c>
      <c r="AB435" s="222">
        <f ca="1"/>
        <v>1.5785742000000026E-2</v>
      </c>
      <c r="AC435" s="222" t="str">
        <f ca="1"/>
        <v/>
      </c>
    </row>
    <row r="436" spans="9:29" x14ac:dyDescent="0.2">
      <c r="I436" s="111">
        <f ca="1"/>
        <v>44056</v>
      </c>
      <c r="J436" s="220">
        <f ca="1"/>
        <v>1166.0966129999999</v>
      </c>
      <c r="K436" s="220">
        <f ca="1"/>
        <v>1190.270726</v>
      </c>
      <c r="L436" s="222" t="str">
        <f ca="1"/>
        <v/>
      </c>
      <c r="M436" s="222">
        <f ca="1"/>
        <v>-2.4174113000000035E-2</v>
      </c>
      <c r="Q436" s="111">
        <f ca="1"/>
        <v>44056</v>
      </c>
      <c r="R436" s="220">
        <f ca="1"/>
        <v>1165.9493480000001</v>
      </c>
      <c r="S436" s="220">
        <f ca="1"/>
        <v>1190.270726</v>
      </c>
      <c r="T436" s="222" t="str">
        <f ca="1"/>
        <v/>
      </c>
      <c r="U436" s="222">
        <f ca="1"/>
        <v>-2.4321377999999869E-2</v>
      </c>
      <c r="Y436" s="111">
        <f ca="1"/>
        <v>44420</v>
      </c>
      <c r="Z436" s="220">
        <f ca="1"/>
        <v>1159.0706210000001</v>
      </c>
      <c r="AA436" s="220">
        <f ca="1"/>
        <v>1143.2047620000001</v>
      </c>
      <c r="AB436" s="222">
        <f ca="1"/>
        <v>1.5865859E-2</v>
      </c>
      <c r="AC436" s="222" t="str">
        <f ca="1"/>
        <v/>
      </c>
    </row>
    <row r="437" spans="9:29" x14ac:dyDescent="0.2">
      <c r="I437" s="111">
        <f ca="1"/>
        <v>44057</v>
      </c>
      <c r="J437" s="220">
        <f ca="1"/>
        <v>1166.4456070000001</v>
      </c>
      <c r="K437" s="220">
        <f ca="1"/>
        <v>1190.8788850000001</v>
      </c>
      <c r="L437" s="222" t="str">
        <f ca="1"/>
        <v/>
      </c>
      <c r="M437" s="222">
        <f ca="1"/>
        <v>-2.4433277999999971E-2</v>
      </c>
      <c r="Q437" s="111">
        <f ca="1"/>
        <v>44057</v>
      </c>
      <c r="R437" s="220">
        <f ca="1"/>
        <v>1166.2163129999999</v>
      </c>
      <c r="S437" s="220">
        <f ca="1"/>
        <v>1190.8788850000001</v>
      </c>
      <c r="T437" s="222" t="str">
        <f ca="1"/>
        <v/>
      </c>
      <c r="U437" s="222">
        <f ca="1"/>
        <v>-2.4662572000000181E-2</v>
      </c>
      <c r="Y437" s="111">
        <f ca="1"/>
        <v>44421</v>
      </c>
      <c r="Z437" s="220">
        <f ca="1"/>
        <v>1162.082834</v>
      </c>
      <c r="AA437" s="220">
        <f ca="1"/>
        <v>1147.2191539999999</v>
      </c>
      <c r="AB437" s="222">
        <f ca="1"/>
        <v>1.4863680000000159E-2</v>
      </c>
      <c r="AC437" s="222" t="str">
        <f ca="1"/>
        <v/>
      </c>
    </row>
    <row r="438" spans="9:29" x14ac:dyDescent="0.2">
      <c r="I438" s="111">
        <f ca="1"/>
        <v>44060</v>
      </c>
      <c r="J438" s="220">
        <f ca="1"/>
        <v>1169.5243780000001</v>
      </c>
      <c r="K438" s="220">
        <f ca="1"/>
        <v>1194.3901390000001</v>
      </c>
      <c r="L438" s="222" t="str">
        <f ca="1"/>
        <v/>
      </c>
      <c r="M438" s="222">
        <f ca="1"/>
        <v>-2.4865761000000021E-2</v>
      </c>
      <c r="Q438" s="111">
        <f ca="1"/>
        <v>44060</v>
      </c>
      <c r="R438" s="220">
        <f ca="1"/>
        <v>1169.2431819999999</v>
      </c>
      <c r="S438" s="220">
        <f ca="1"/>
        <v>1194.3901390000001</v>
      </c>
      <c r="T438" s="222" t="str">
        <f ca="1"/>
        <v/>
      </c>
      <c r="U438" s="222">
        <f ca="1"/>
        <v>-2.5146957000000157E-2</v>
      </c>
      <c r="Y438" s="111">
        <f ca="1"/>
        <v>44424</v>
      </c>
      <c r="Z438" s="220">
        <f ca="1"/>
        <v>1164.3743710000001</v>
      </c>
      <c r="AA438" s="220">
        <f ca="1"/>
        <v>1149.511855</v>
      </c>
      <c r="AB438" s="222">
        <f ca="1"/>
        <v>1.4862516000000141E-2</v>
      </c>
      <c r="AC438" s="222" t="str">
        <f ca="1"/>
        <v/>
      </c>
    </row>
    <row r="439" spans="9:29" x14ac:dyDescent="0.2">
      <c r="I439" s="111">
        <f ca="1"/>
        <v>44061</v>
      </c>
      <c r="J439" s="220">
        <f ca="1"/>
        <v>1169.7005380000001</v>
      </c>
      <c r="K439" s="220">
        <f ca="1"/>
        <v>1194.8760199999999</v>
      </c>
      <c r="L439" s="222" t="str">
        <f ca="1"/>
        <v/>
      </c>
      <c r="M439" s="222">
        <f ca="1"/>
        <v>-2.5175481999999874E-2</v>
      </c>
      <c r="Q439" s="111">
        <f ca="1"/>
        <v>44061</v>
      </c>
      <c r="R439" s="220">
        <f ca="1"/>
        <v>1169.288014</v>
      </c>
      <c r="S439" s="220">
        <f ca="1"/>
        <v>1194.8760199999999</v>
      </c>
      <c r="T439" s="222" t="str">
        <f ca="1"/>
        <v/>
      </c>
      <c r="U439" s="222">
        <f ca="1"/>
        <v>-2.5588005999999951E-2</v>
      </c>
      <c r="Y439" s="111">
        <f ca="1"/>
        <v>44425</v>
      </c>
      <c r="Z439" s="220">
        <f ca="1"/>
        <v>1159.8397239999999</v>
      </c>
      <c r="AA439" s="220">
        <f ca="1"/>
        <v>1146.6503740000001</v>
      </c>
      <c r="AB439" s="222">
        <f ca="1"/>
        <v>1.3189349999999876E-2</v>
      </c>
      <c r="AC439" s="222" t="str">
        <f ca="1"/>
        <v/>
      </c>
    </row>
    <row r="440" spans="9:29" x14ac:dyDescent="0.2">
      <c r="I440" s="111">
        <f ca="1"/>
        <v>44062</v>
      </c>
      <c r="J440" s="220">
        <f ca="1"/>
        <v>1167.2937549999999</v>
      </c>
      <c r="K440" s="220">
        <f ca="1"/>
        <v>1192.742716</v>
      </c>
      <c r="L440" s="222" t="str">
        <f ca="1"/>
        <v/>
      </c>
      <c r="M440" s="222">
        <f ca="1"/>
        <v>-2.5448961000000055E-2</v>
      </c>
      <c r="Q440" s="111">
        <f ca="1"/>
        <v>44062</v>
      </c>
      <c r="R440" s="220">
        <f ca="1"/>
        <v>1166.8032499999999</v>
      </c>
      <c r="S440" s="220">
        <f ca="1"/>
        <v>1192.742716</v>
      </c>
      <c r="T440" s="222" t="str">
        <f ca="1"/>
        <v/>
      </c>
      <c r="U440" s="222">
        <f ca="1"/>
        <v>-2.5939466000000039E-2</v>
      </c>
      <c r="Y440" s="111">
        <f ca="1"/>
        <v>44426</v>
      </c>
      <c r="Z440" s="220">
        <f ca="1"/>
        <v>1156.9021319999999</v>
      </c>
      <c r="AA440" s="220">
        <f ca="1"/>
        <v>1144.8890060000001</v>
      </c>
      <c r="AB440" s="222">
        <f ca="1"/>
        <v>1.2013125999999829E-2</v>
      </c>
      <c r="AC440" s="222" t="str">
        <f ca="1"/>
        <v/>
      </c>
    </row>
    <row r="441" spans="9:29" x14ac:dyDescent="0.2">
      <c r="I441" s="111">
        <f ca="1"/>
        <v>44063</v>
      </c>
      <c r="J441" s="220">
        <f ca="1"/>
        <v>1167.9237720000001</v>
      </c>
      <c r="K441" s="220">
        <f ca="1"/>
        <v>1193.166555</v>
      </c>
      <c r="L441" s="222" t="str">
        <f ca="1"/>
        <v/>
      </c>
      <c r="M441" s="222">
        <f ca="1"/>
        <v>-2.5242782999999918E-2</v>
      </c>
      <c r="Q441" s="111">
        <f ca="1"/>
        <v>44063</v>
      </c>
      <c r="R441" s="220">
        <f ca="1"/>
        <v>1167.4388610000001</v>
      </c>
      <c r="S441" s="220">
        <f ca="1"/>
        <v>1193.166555</v>
      </c>
      <c r="T441" s="222" t="str">
        <f ca="1"/>
        <v/>
      </c>
      <c r="U441" s="222">
        <f ca="1"/>
        <v>-2.5727693999999929E-2</v>
      </c>
      <c r="Y441" s="111">
        <f ca="1"/>
        <v>44427</v>
      </c>
      <c r="Z441" s="220">
        <f ca="1"/>
        <v>1160.414051</v>
      </c>
      <c r="AA441" s="220">
        <f ca="1"/>
        <v>1147.558573</v>
      </c>
      <c r="AB441" s="222">
        <f ca="1"/>
        <v>1.2855477999999948E-2</v>
      </c>
      <c r="AC441" s="222" t="str">
        <f ca="1"/>
        <v/>
      </c>
    </row>
    <row r="442" spans="9:29" x14ac:dyDescent="0.2">
      <c r="I442" s="111">
        <f ca="1"/>
        <v>44064</v>
      </c>
      <c r="J442" s="220">
        <f ca="1"/>
        <v>1168.5547750000001</v>
      </c>
      <c r="K442" s="220">
        <f ca="1"/>
        <v>1193.2171960000001</v>
      </c>
      <c r="L442" s="222" t="str">
        <f ca="1"/>
        <v/>
      </c>
      <c r="M442" s="222">
        <f ca="1"/>
        <v>-2.4662420999999993E-2</v>
      </c>
      <c r="Q442" s="111">
        <f ca="1"/>
        <v>44064</v>
      </c>
      <c r="R442" s="220">
        <f ca="1"/>
        <v>1168.175684</v>
      </c>
      <c r="S442" s="220">
        <f ca="1"/>
        <v>1193.2171960000001</v>
      </c>
      <c r="T442" s="222" t="str">
        <f ca="1"/>
        <v/>
      </c>
      <c r="U442" s="222">
        <f ca="1"/>
        <v>-2.5041512000000012E-2</v>
      </c>
      <c r="Y442" s="111">
        <f ca="1"/>
        <v>44428</v>
      </c>
      <c r="Z442" s="220">
        <f ca="1"/>
        <v>1165.140631</v>
      </c>
      <c r="AA442" s="220">
        <f ca="1"/>
        <v>1150.1822629999999</v>
      </c>
      <c r="AB442" s="222">
        <f ca="1"/>
        <v>1.4958368000000064E-2</v>
      </c>
      <c r="AC442" s="222" t="str">
        <f ca="1"/>
        <v/>
      </c>
    </row>
    <row r="443" spans="9:29" x14ac:dyDescent="0.2">
      <c r="I443" s="111">
        <f ca="1"/>
        <v>44067</v>
      </c>
      <c r="J443" s="220">
        <f ca="1"/>
        <v>1173.6401289999999</v>
      </c>
      <c r="K443" s="220">
        <f ca="1"/>
        <v>1198.0145869999999</v>
      </c>
      <c r="L443" s="222" t="str">
        <f ca="1"/>
        <v/>
      </c>
      <c r="M443" s="222">
        <f ca="1"/>
        <v>-2.4374458000000005E-2</v>
      </c>
      <c r="Q443" s="111">
        <f ca="1"/>
        <v>44067</v>
      </c>
      <c r="R443" s="220">
        <f ca="1"/>
        <v>1173.6241379999999</v>
      </c>
      <c r="S443" s="220">
        <f ca="1"/>
        <v>1198.0145869999999</v>
      </c>
      <c r="T443" s="222" t="str">
        <f ca="1"/>
        <v/>
      </c>
      <c r="U443" s="222">
        <f ca="1"/>
        <v>-2.4390448999999991E-2</v>
      </c>
      <c r="Y443" s="111">
        <f ca="1"/>
        <v>44431</v>
      </c>
      <c r="Z443" s="220">
        <f ca="1"/>
        <v>1164.617211</v>
      </c>
      <c r="AA443" s="220">
        <f ca="1"/>
        <v>1149.1898859999999</v>
      </c>
      <c r="AB443" s="222">
        <f ca="1"/>
        <v>1.542732500000011E-2</v>
      </c>
      <c r="AC443" s="222" t="str">
        <f ca="1"/>
        <v/>
      </c>
    </row>
    <row r="444" spans="9:29" x14ac:dyDescent="0.2">
      <c r="I444" s="111">
        <f ca="1"/>
        <v>44068</v>
      </c>
      <c r="J444" s="220">
        <f ca="1"/>
        <v>1170.6445980000001</v>
      </c>
      <c r="K444" s="220">
        <f ca="1"/>
        <v>1193.9540919999999</v>
      </c>
      <c r="L444" s="222" t="str">
        <f ca="1"/>
        <v/>
      </c>
      <c r="M444" s="222">
        <f ca="1"/>
        <v>-2.3309493999999858E-2</v>
      </c>
      <c r="Q444" s="111">
        <f ca="1"/>
        <v>44068</v>
      </c>
      <c r="R444" s="220">
        <f ca="1"/>
        <v>1170.8954389999999</v>
      </c>
      <c r="S444" s="220">
        <f ca="1"/>
        <v>1193.9540919999999</v>
      </c>
      <c r="T444" s="222" t="str">
        <f ca="1"/>
        <v/>
      </c>
      <c r="U444" s="222">
        <f ca="1"/>
        <v>-2.305865300000005E-2</v>
      </c>
      <c r="Y444" s="111">
        <f ca="1"/>
        <v>44432</v>
      </c>
      <c r="Z444" s="220">
        <f ca="1"/>
        <v>1164.2705060000001</v>
      </c>
      <c r="AA444" s="220">
        <f ca="1"/>
        <v>1147.759325</v>
      </c>
      <c r="AB444" s="222">
        <f ca="1"/>
        <v>1.651118100000008E-2</v>
      </c>
      <c r="AC444" s="222" t="str">
        <f ca="1"/>
        <v/>
      </c>
    </row>
    <row r="445" spans="9:29" x14ac:dyDescent="0.2">
      <c r="I445" s="111">
        <f ca="1"/>
        <v>44069</v>
      </c>
      <c r="J445" s="220">
        <f ca="1"/>
        <v>1173.9899109999999</v>
      </c>
      <c r="K445" s="220">
        <f ca="1"/>
        <v>1196.778814</v>
      </c>
      <c r="L445" s="222" t="str">
        <f ca="1"/>
        <v/>
      </c>
      <c r="M445" s="222">
        <f ca="1"/>
        <v>-2.2788903000000117E-2</v>
      </c>
      <c r="Q445" s="111">
        <f ca="1"/>
        <v>44069</v>
      </c>
      <c r="R445" s="220">
        <f ca="1"/>
        <v>1174.348825</v>
      </c>
      <c r="S445" s="220">
        <f ca="1"/>
        <v>1196.778814</v>
      </c>
      <c r="T445" s="222" t="str">
        <f ca="1"/>
        <v/>
      </c>
      <c r="U445" s="222">
        <f ca="1"/>
        <v>-2.2429988999999977E-2</v>
      </c>
      <c r="Y445" s="111">
        <f ca="1"/>
        <v>44433</v>
      </c>
      <c r="Z445" s="220">
        <f ca="1"/>
        <v>1161.4415610000001</v>
      </c>
      <c r="AA445" s="220">
        <f ca="1"/>
        <v>1143.980669</v>
      </c>
      <c r="AB445" s="222">
        <f ca="1"/>
        <v>1.7460892000000058E-2</v>
      </c>
      <c r="AC445" s="222" t="str">
        <f ca="1"/>
        <v/>
      </c>
    </row>
    <row r="446" spans="9:29" x14ac:dyDescent="0.2">
      <c r="I446" s="111">
        <f ca="1"/>
        <v>44070</v>
      </c>
      <c r="J446" s="220">
        <f ca="1"/>
        <v>1169.9905020000001</v>
      </c>
      <c r="K446" s="220">
        <f ca="1"/>
        <v>1192.1853189999999</v>
      </c>
      <c r="L446" s="222" t="str">
        <f ca="1"/>
        <v/>
      </c>
      <c r="M446" s="222">
        <f ca="1"/>
        <v>-2.2194816999999829E-2</v>
      </c>
      <c r="Q446" s="111">
        <f ca="1"/>
        <v>44070</v>
      </c>
      <c r="R446" s="220">
        <f ca="1"/>
        <v>1170.5239469999999</v>
      </c>
      <c r="S446" s="220">
        <f ca="1"/>
        <v>1192.1853189999999</v>
      </c>
      <c r="T446" s="222" t="str">
        <f ca="1"/>
        <v/>
      </c>
      <c r="U446" s="222">
        <f ca="1"/>
        <v>-2.1661372000000029E-2</v>
      </c>
      <c r="Y446" s="111">
        <f ca="1"/>
        <v>44434</v>
      </c>
      <c r="Z446" s="220">
        <f ca="1"/>
        <v>1161.575501</v>
      </c>
      <c r="AA446" s="220">
        <f ca="1"/>
        <v>1145.0757940000001</v>
      </c>
      <c r="AB446" s="222">
        <f ca="1"/>
        <v>1.6499706999999943E-2</v>
      </c>
      <c r="AC446" s="222" t="str">
        <f ca="1"/>
        <v/>
      </c>
    </row>
    <row r="447" spans="9:29" x14ac:dyDescent="0.2">
      <c r="I447" s="111">
        <f ca="1"/>
        <v>44071</v>
      </c>
      <c r="J447" s="220">
        <f ca="1"/>
        <v>1172.1291880000001</v>
      </c>
      <c r="K447" s="220">
        <f ca="1"/>
        <v>1193.470609</v>
      </c>
      <c r="L447" s="222" t="str">
        <f ca="1"/>
        <v/>
      </c>
      <c r="M447" s="222">
        <f ca="1"/>
        <v>-2.1341420999999854E-2</v>
      </c>
      <c r="Q447" s="111">
        <f ca="1"/>
        <v>44071</v>
      </c>
      <c r="R447" s="220">
        <f ca="1"/>
        <v>1172.8640210000001</v>
      </c>
      <c r="S447" s="220">
        <f ca="1"/>
        <v>1193.470609</v>
      </c>
      <c r="T447" s="222" t="str">
        <f ca="1"/>
        <v/>
      </c>
      <c r="U447" s="222">
        <f ca="1"/>
        <v>-2.0606587999999874E-2</v>
      </c>
      <c r="Y447" s="111">
        <f ca="1"/>
        <v>44435</v>
      </c>
      <c r="Z447" s="220">
        <f ca="1"/>
        <v>1165.7683609999999</v>
      </c>
      <c r="AA447" s="220">
        <f ca="1"/>
        <v>1148.315967</v>
      </c>
      <c r="AB447" s="222">
        <f ca="1"/>
        <v>1.7452393999999913E-2</v>
      </c>
      <c r="AC447" s="222" t="str">
        <f ca="1"/>
        <v/>
      </c>
    </row>
    <row r="448" spans="9:29" x14ac:dyDescent="0.2">
      <c r="I448" s="111">
        <f ca="1"/>
        <v>44074</v>
      </c>
      <c r="J448" s="220">
        <f ca="1"/>
        <v>1168.5581990000001</v>
      </c>
      <c r="K448" s="220">
        <f ca="1"/>
        <v>1191.367295</v>
      </c>
      <c r="L448" s="222" t="str">
        <f ca="1"/>
        <v/>
      </c>
      <c r="M448" s="222">
        <f ca="1"/>
        <v>-2.2809095999999952E-2</v>
      </c>
      <c r="Q448" s="111">
        <f ca="1"/>
        <v>44074</v>
      </c>
      <c r="R448" s="220">
        <f ca="1"/>
        <v>1169.0069470000001</v>
      </c>
      <c r="S448" s="220">
        <f ca="1"/>
        <v>1191.367295</v>
      </c>
      <c r="T448" s="222" t="str">
        <f ca="1"/>
        <v/>
      </c>
      <c r="U448" s="222">
        <f ca="1"/>
        <v>-2.2360347999999929E-2</v>
      </c>
      <c r="Y448" s="111">
        <f ca="1"/>
        <v>44438</v>
      </c>
      <c r="Z448" s="220">
        <f ca="1"/>
        <v>1167.307131</v>
      </c>
      <c r="AA448" s="220">
        <f ca="1"/>
        <v>1149.905</v>
      </c>
      <c r="AB448" s="222">
        <f ca="1"/>
        <v>1.7402131000000053E-2</v>
      </c>
      <c r="AC448" s="222" t="str">
        <f ca="1"/>
        <v/>
      </c>
    </row>
    <row r="449" spans="9:29" x14ac:dyDescent="0.2">
      <c r="I449" s="111">
        <f ca="1"/>
        <v>44075</v>
      </c>
      <c r="J449" s="220">
        <f ca="1"/>
        <v>1176.223389</v>
      </c>
      <c r="K449" s="220">
        <f ca="1"/>
        <v>1198.5348260000001</v>
      </c>
      <c r="L449" s="222" t="str">
        <f ca="1"/>
        <v/>
      </c>
      <c r="M449" s="222">
        <f ca="1"/>
        <v>-2.2311437000000069E-2</v>
      </c>
      <c r="Q449" s="111">
        <f ca="1"/>
        <v>44075</v>
      </c>
      <c r="R449" s="220">
        <f ca="1"/>
        <v>1176.751964</v>
      </c>
      <c r="S449" s="220">
        <f ca="1"/>
        <v>1198.5348260000001</v>
      </c>
      <c r="T449" s="222" t="str">
        <f ca="1"/>
        <v/>
      </c>
      <c r="U449" s="222">
        <f ca="1"/>
        <v>-2.1782862000000024E-2</v>
      </c>
      <c r="Y449" s="111">
        <f ca="1"/>
        <v>44439</v>
      </c>
      <c r="Z449" s="220">
        <f ca="1"/>
        <v>1169.131523</v>
      </c>
      <c r="AA449" s="220">
        <f ca="1"/>
        <v>1150.6243469999999</v>
      </c>
      <c r="AB449" s="222">
        <f ca="1"/>
        <v>1.8507176000000073E-2</v>
      </c>
      <c r="AC449" s="222" t="str">
        <f ca="1"/>
        <v/>
      </c>
    </row>
    <row r="450" spans="9:29" x14ac:dyDescent="0.2">
      <c r="I450" s="111">
        <f ca="1"/>
        <v>44076</v>
      </c>
      <c r="J450" s="220">
        <f ca="1"/>
        <v>1184.458562</v>
      </c>
      <c r="K450" s="220">
        <f ca="1"/>
        <v>1206.747756</v>
      </c>
      <c r="L450" s="222" t="str">
        <f ca="1"/>
        <v/>
      </c>
      <c r="M450" s="222">
        <f ca="1"/>
        <v>-2.2289193999999953E-2</v>
      </c>
      <c r="Q450" s="111">
        <f ca="1"/>
        <v>44076</v>
      </c>
      <c r="R450" s="220">
        <f ca="1"/>
        <v>1184.9422030000001</v>
      </c>
      <c r="S450" s="220">
        <f ca="1"/>
        <v>1206.747756</v>
      </c>
      <c r="T450" s="222" t="str">
        <f ca="1"/>
        <v/>
      </c>
      <c r="U450" s="222">
        <f ca="1"/>
        <v>-2.1805552999999919E-2</v>
      </c>
      <c r="Y450" s="111">
        <f ca="1"/>
        <v>44440</v>
      </c>
      <c r="Z450" s="220">
        <f ca="1"/>
        <v>1175.3000649999999</v>
      </c>
      <c r="AA450" s="220">
        <f ca="1"/>
        <v>1155.850015</v>
      </c>
      <c r="AB450" s="222">
        <f ca="1"/>
        <v>1.945004999999992E-2</v>
      </c>
      <c r="AC450" s="222" t="str">
        <f ca="1"/>
        <v/>
      </c>
    </row>
    <row r="451" spans="9:29" x14ac:dyDescent="0.2">
      <c r="I451" s="111">
        <f ca="1"/>
        <v>44077</v>
      </c>
      <c r="J451" s="220">
        <f ca="1"/>
        <v>1172.182618</v>
      </c>
      <c r="K451" s="220">
        <f ca="1"/>
        <v>1196.6211969999999</v>
      </c>
      <c r="L451" s="222" t="str">
        <f ca="1"/>
        <v/>
      </c>
      <c r="M451" s="222">
        <f ca="1"/>
        <v>-2.4438578999999891E-2</v>
      </c>
      <c r="Q451" s="111">
        <f ca="1"/>
        <v>44077</v>
      </c>
      <c r="R451" s="220">
        <f ca="1"/>
        <v>1172.220243</v>
      </c>
      <c r="S451" s="220">
        <f ca="1"/>
        <v>1196.6211969999999</v>
      </c>
      <c r="T451" s="222" t="str">
        <f ca="1"/>
        <v/>
      </c>
      <c r="U451" s="222">
        <f ca="1"/>
        <v>-2.4400953999999957E-2</v>
      </c>
      <c r="Y451" s="111">
        <f ca="1"/>
        <v>44441</v>
      </c>
      <c r="Z451" s="220">
        <f ca="1"/>
        <v>1175.967862</v>
      </c>
      <c r="AA451" s="220">
        <f ca="1"/>
        <v>1157.226844</v>
      </c>
      <c r="AB451" s="222">
        <f ca="1"/>
        <v>1.8741017999999939E-2</v>
      </c>
      <c r="AC451" s="222" t="str">
        <f ca="1"/>
        <v/>
      </c>
    </row>
    <row r="452" spans="9:29" x14ac:dyDescent="0.2">
      <c r="I452" s="111">
        <f ca="1"/>
        <v>44078</v>
      </c>
      <c r="J452" s="220">
        <f ca="1"/>
        <v>1163.9258170000001</v>
      </c>
      <c r="K452" s="220">
        <f ca="1"/>
        <v>1189.2424719999999</v>
      </c>
      <c r="L452" s="222" t="str">
        <f ca="1"/>
        <v/>
      </c>
      <c r="M452" s="222">
        <f ca="1"/>
        <v>-2.5316654999999855E-2</v>
      </c>
      <c r="Q452" s="111">
        <f ca="1"/>
        <v>44078</v>
      </c>
      <c r="R452" s="220">
        <f ca="1"/>
        <v>1163.789012</v>
      </c>
      <c r="S452" s="220">
        <f ca="1"/>
        <v>1189.2424719999999</v>
      </c>
      <c r="T452" s="222" t="str">
        <f ca="1"/>
        <v/>
      </c>
      <c r="U452" s="222">
        <f ca="1"/>
        <v>-2.5453459999999949E-2</v>
      </c>
      <c r="Y452" s="111">
        <f ca="1"/>
        <v>44442</v>
      </c>
      <c r="Z452" s="220">
        <f ca="1"/>
        <v>1175.490063</v>
      </c>
      <c r="AA452" s="220">
        <f ca="1"/>
        <v>1156.240098</v>
      </c>
      <c r="AB452" s="222">
        <f ca="1"/>
        <v>1.9249964999999973E-2</v>
      </c>
      <c r="AC452" s="222" t="str">
        <f ca="1"/>
        <v/>
      </c>
    </row>
    <row r="453" spans="9:29" x14ac:dyDescent="0.2">
      <c r="I453" s="111">
        <f ca="1"/>
        <v>44082</v>
      </c>
      <c r="J453" s="220">
        <f ca="1"/>
        <v>1157.9024340000001</v>
      </c>
      <c r="K453" s="220">
        <f ca="1"/>
        <v>1184.720143</v>
      </c>
      <c r="L453" s="222" t="str">
        <f ca="1"/>
        <v/>
      </c>
      <c r="M453" s="222">
        <f ca="1"/>
        <v>-2.6817708999999922E-2</v>
      </c>
      <c r="Q453" s="111">
        <f ca="1"/>
        <v>44082</v>
      </c>
      <c r="R453" s="220">
        <f ca="1"/>
        <v>1157.4146089999999</v>
      </c>
      <c r="S453" s="220">
        <f ca="1"/>
        <v>1184.720143</v>
      </c>
      <c r="T453" s="222" t="str">
        <f ca="1"/>
        <v/>
      </c>
      <c r="U453" s="222">
        <f ca="1"/>
        <v>-2.7305534000000079E-2</v>
      </c>
      <c r="Y453" s="111">
        <f ca="1"/>
        <v>44446</v>
      </c>
      <c r="Z453" s="220">
        <f ca="1"/>
        <v>1179.5828449999999</v>
      </c>
      <c r="AA453" s="220">
        <f ca="1"/>
        <v>1157.0660740000001</v>
      </c>
      <c r="AB453" s="222">
        <f ca="1"/>
        <v>2.2516770999999835E-2</v>
      </c>
      <c r="AC453" s="222" t="str">
        <f ca="1"/>
        <v/>
      </c>
    </row>
    <row r="454" spans="9:29" x14ac:dyDescent="0.2">
      <c r="I454" s="111">
        <f ca="1"/>
        <v>44083</v>
      </c>
      <c r="J454" s="220">
        <f ca="1"/>
        <v>1166.351731</v>
      </c>
      <c r="K454" s="220">
        <f ca="1"/>
        <v>1192.081878</v>
      </c>
      <c r="L454" s="222" t="str">
        <f ca="1"/>
        <v/>
      </c>
      <c r="M454" s="222">
        <f ca="1"/>
        <v>-2.5730146999999988E-2</v>
      </c>
      <c r="Q454" s="111">
        <f ca="1"/>
        <v>44083</v>
      </c>
      <c r="R454" s="220">
        <f ca="1"/>
        <v>1166.1163300000001</v>
      </c>
      <c r="S454" s="220">
        <f ca="1"/>
        <v>1192.081878</v>
      </c>
      <c r="T454" s="222" t="str">
        <f ca="1"/>
        <v/>
      </c>
      <c r="U454" s="222">
        <f ca="1"/>
        <v>-2.5965547999999897E-2</v>
      </c>
      <c r="Y454" s="111">
        <f ca="1"/>
        <v>44447</v>
      </c>
      <c r="Z454" s="220">
        <f ca="1"/>
        <v>1177.4851880000001</v>
      </c>
      <c r="AA454" s="220">
        <f ca="1"/>
        <v>1156.4356009999999</v>
      </c>
      <c r="AB454" s="222">
        <f ca="1"/>
        <v>2.1049587000000203E-2</v>
      </c>
      <c r="AC454" s="222" t="str">
        <f ca="1"/>
        <v/>
      </c>
    </row>
    <row r="455" spans="9:29" x14ac:dyDescent="0.2">
      <c r="I455" s="111">
        <f ca="1"/>
        <v>44084</v>
      </c>
      <c r="J455" s="220">
        <f ca="1"/>
        <v>1160.058614</v>
      </c>
      <c r="K455" s="220">
        <f ca="1"/>
        <v>1187.310684</v>
      </c>
      <c r="L455" s="222" t="str">
        <f ca="1"/>
        <v/>
      </c>
      <c r="M455" s="222">
        <f ca="1"/>
        <v>-2.7252070000000003E-2</v>
      </c>
      <c r="Q455" s="111">
        <f ca="1"/>
        <v>44084</v>
      </c>
      <c r="R455" s="220">
        <f ca="1"/>
        <v>1159.4609029999999</v>
      </c>
      <c r="S455" s="220">
        <f ca="1"/>
        <v>1187.310684</v>
      </c>
      <c r="T455" s="222" t="str">
        <f ca="1"/>
        <v/>
      </c>
      <c r="U455" s="222">
        <f ca="1"/>
        <v>-2.7849781000000122E-2</v>
      </c>
      <c r="Y455" s="111">
        <f ca="1"/>
        <v>44448</v>
      </c>
      <c r="Z455" s="220">
        <f ca="1"/>
        <v>1175.228873</v>
      </c>
      <c r="AA455" s="220">
        <f ca="1"/>
        <v>1155.922311</v>
      </c>
      <c r="AB455" s="222">
        <f ca="1"/>
        <v>1.9306561999999985E-2</v>
      </c>
      <c r="AC455" s="222" t="str">
        <f ca="1"/>
        <v/>
      </c>
    </row>
    <row r="456" spans="9:29" x14ac:dyDescent="0.2">
      <c r="I456" s="111">
        <f ca="1"/>
        <v>44085</v>
      </c>
      <c r="J456" s="220">
        <f ca="1"/>
        <v>1162.90454</v>
      </c>
      <c r="K456" s="220">
        <f ca="1"/>
        <v>1190.8689609999999</v>
      </c>
      <c r="L456" s="222" t="str">
        <f ca="1"/>
        <v/>
      </c>
      <c r="M456" s="222">
        <f ca="1"/>
        <v>-2.7964420999999903E-2</v>
      </c>
      <c r="Q456" s="111">
        <f ca="1"/>
        <v>44085</v>
      </c>
      <c r="R456" s="220">
        <f ca="1"/>
        <v>1162.1174619999999</v>
      </c>
      <c r="S456" s="220">
        <f ca="1"/>
        <v>1190.8689609999999</v>
      </c>
      <c r="T456" s="222" t="str">
        <f ca="1"/>
        <v/>
      </c>
      <c r="U456" s="222">
        <f ca="1"/>
        <v>-2.8751498999999969E-2</v>
      </c>
      <c r="Y456" s="111">
        <f ca="1"/>
        <v>44449</v>
      </c>
      <c r="Z456" s="220">
        <f ca="1"/>
        <v>1170.6884789999999</v>
      </c>
      <c r="AA456" s="220">
        <f ca="1"/>
        <v>1151.477678</v>
      </c>
      <c r="AB456" s="222">
        <f ca="1"/>
        <v>1.9210800999999948E-2</v>
      </c>
      <c r="AC456" s="222" t="str">
        <f ca="1"/>
        <v/>
      </c>
    </row>
    <row r="457" spans="9:29" x14ac:dyDescent="0.2">
      <c r="I457" s="111">
        <f ca="1"/>
        <v>44088</v>
      </c>
      <c r="J457" s="220">
        <f ca="1"/>
        <v>1168.466248</v>
      </c>
      <c r="K457" s="220">
        <f ca="1"/>
        <v>1194.920791</v>
      </c>
      <c r="L457" s="222" t="str">
        <f ca="1"/>
        <v/>
      </c>
      <c r="M457" s="222">
        <f ca="1"/>
        <v>-2.6454543000000059E-2</v>
      </c>
      <c r="Q457" s="111">
        <f ca="1"/>
        <v>44088</v>
      </c>
      <c r="R457" s="220">
        <f ca="1"/>
        <v>1168.050379</v>
      </c>
      <c r="S457" s="220">
        <f ca="1"/>
        <v>1194.920791</v>
      </c>
      <c r="T457" s="222" t="str">
        <f ca="1"/>
        <v/>
      </c>
      <c r="U457" s="222">
        <f ca="1"/>
        <v>-2.6870411999999986E-2</v>
      </c>
      <c r="Y457" s="111">
        <f ca="1"/>
        <v>44452</v>
      </c>
      <c r="Z457" s="220">
        <f ca="1"/>
        <v>1172.0083320000001</v>
      </c>
      <c r="AA457" s="220">
        <f ca="1"/>
        <v>1152.104873</v>
      </c>
      <c r="AB457" s="222">
        <f ca="1"/>
        <v>1.9903459000000113E-2</v>
      </c>
      <c r="AC457" s="222" t="str">
        <f ca="1"/>
        <v/>
      </c>
    </row>
    <row r="458" spans="9:29" x14ac:dyDescent="0.2">
      <c r="I458" s="111">
        <f ca="1"/>
        <v>44089</v>
      </c>
      <c r="J458" s="220">
        <f ca="1"/>
        <v>1171.2686470000001</v>
      </c>
      <c r="K458" s="220">
        <f ca="1"/>
        <v>1197.0137540000001</v>
      </c>
      <c r="L458" s="222" t="str">
        <f ca="1"/>
        <v/>
      </c>
      <c r="M458" s="222">
        <f ca="1"/>
        <v>-2.5745106999999962E-2</v>
      </c>
      <c r="Q458" s="111">
        <f ca="1"/>
        <v>44089</v>
      </c>
      <c r="R458" s="220">
        <f ca="1"/>
        <v>1171.0198350000001</v>
      </c>
      <c r="S458" s="220">
        <f ca="1"/>
        <v>1197.0137540000001</v>
      </c>
      <c r="T458" s="222" t="str">
        <f ca="1"/>
        <v/>
      </c>
      <c r="U458" s="222">
        <f ca="1"/>
        <v>-2.5993919000000004E-2</v>
      </c>
      <c r="Y458" s="111">
        <f ca="1"/>
        <v>44453</v>
      </c>
      <c r="Z458" s="220">
        <f ca="1"/>
        <v>1170.804891</v>
      </c>
      <c r="AA458" s="220">
        <f ca="1"/>
        <v>1152.9228000000001</v>
      </c>
      <c r="AB458" s="222">
        <f ca="1"/>
        <v>1.7882090999999947E-2</v>
      </c>
      <c r="AC458" s="222" t="str">
        <f ca="1"/>
        <v/>
      </c>
    </row>
    <row r="459" spans="9:29" x14ac:dyDescent="0.2">
      <c r="I459" s="111">
        <f ca="1"/>
        <v>44090</v>
      </c>
      <c r="J459" s="220">
        <f ca="1"/>
        <v>1167.5877009999999</v>
      </c>
      <c r="K459" s="220">
        <f ca="1"/>
        <v>1193.5912350000001</v>
      </c>
      <c r="L459" s="222" t="str">
        <f ca="1"/>
        <v/>
      </c>
      <c r="M459" s="222">
        <f ca="1"/>
        <v>-2.6003534000000172E-2</v>
      </c>
      <c r="Q459" s="111">
        <f ca="1"/>
        <v>44090</v>
      </c>
      <c r="R459" s="220">
        <f ca="1"/>
        <v>1167.2894530000001</v>
      </c>
      <c r="S459" s="220">
        <f ca="1"/>
        <v>1193.5912350000001</v>
      </c>
      <c r="T459" s="222" t="str">
        <f ca="1"/>
        <v/>
      </c>
      <c r="U459" s="222">
        <f ca="1"/>
        <v>-2.6301782000000003E-2</v>
      </c>
      <c r="Y459" s="111">
        <f ca="1"/>
        <v>44454</v>
      </c>
      <c r="Z459" s="220">
        <f ca="1"/>
        <v>1171.5909610000001</v>
      </c>
      <c r="AA459" s="220">
        <f ca="1"/>
        <v>1152.1325039999999</v>
      </c>
      <c r="AB459" s="222">
        <f ca="1"/>
        <v>1.9458457000000179E-2</v>
      </c>
      <c r="AC459" s="222" t="str">
        <f ca="1"/>
        <v/>
      </c>
    </row>
    <row r="460" spans="9:29" x14ac:dyDescent="0.2">
      <c r="I460" s="111">
        <f ca="1"/>
        <v>44091</v>
      </c>
      <c r="J460" s="220">
        <f ca="1"/>
        <v>1157.7325530000001</v>
      </c>
      <c r="K460" s="220">
        <f ca="1"/>
        <v>1191.26378</v>
      </c>
      <c r="L460" s="222" t="str">
        <f ca="1"/>
        <v/>
      </c>
      <c r="M460" s="222">
        <f ca="1"/>
        <v>-3.3531226999999941E-2</v>
      </c>
      <c r="Q460" s="111">
        <f ca="1"/>
        <v>44091</v>
      </c>
      <c r="R460" s="220">
        <f ca="1"/>
        <v>1155.612498</v>
      </c>
      <c r="S460" s="220">
        <f ca="1"/>
        <v>1191.26378</v>
      </c>
      <c r="T460" s="222" t="str">
        <f ca="1"/>
        <v/>
      </c>
      <c r="U460" s="222">
        <f ca="1"/>
        <v>-3.5651282000000034E-2</v>
      </c>
      <c r="Y460" s="111">
        <f ca="1"/>
        <v>44455</v>
      </c>
      <c r="Z460" s="220">
        <f ca="1"/>
        <v>1171.1969610000001</v>
      </c>
      <c r="AA460" s="220">
        <f ca="1"/>
        <v>1151.931415</v>
      </c>
      <c r="AB460" s="222">
        <f ca="1"/>
        <v>1.9265546000000085E-2</v>
      </c>
      <c r="AC460" s="222" t="str">
        <f ca="1"/>
        <v/>
      </c>
    </row>
    <row r="461" spans="9:29" x14ac:dyDescent="0.2">
      <c r="I461" s="111">
        <f ca="1"/>
        <v>44092</v>
      </c>
      <c r="J461" s="220">
        <f ca="1"/>
        <v>1154.6602720000001</v>
      </c>
      <c r="K461" s="220">
        <f ca="1"/>
        <v>1188.849438</v>
      </c>
      <c r="L461" s="222" t="str">
        <f ca="1"/>
        <v/>
      </c>
      <c r="M461" s="222">
        <f ca="1"/>
        <v>-3.4189165999999889E-2</v>
      </c>
      <c r="Q461" s="111">
        <f ca="1"/>
        <v>44092</v>
      </c>
      <c r="R461" s="220">
        <f ca="1"/>
        <v>1152.3844240000001</v>
      </c>
      <c r="S461" s="220">
        <f ca="1"/>
        <v>1188.849438</v>
      </c>
      <c r="T461" s="222" t="str">
        <f ca="1"/>
        <v/>
      </c>
      <c r="U461" s="222">
        <f ca="1"/>
        <v>-3.6465013999999886E-2</v>
      </c>
      <c r="Y461" s="111">
        <f ca="1"/>
        <v>44456</v>
      </c>
      <c r="Z461" s="220">
        <f ca="1"/>
        <v>1165.5500320000001</v>
      </c>
      <c r="AA461" s="220">
        <f ca="1"/>
        <v>1147.00488</v>
      </c>
      <c r="AB461" s="222">
        <f ca="1"/>
        <v>1.8545152000000144E-2</v>
      </c>
      <c r="AC461" s="222" t="str">
        <f ca="1"/>
        <v/>
      </c>
    </row>
    <row r="462" spans="9:29" x14ac:dyDescent="0.2">
      <c r="I462" s="111">
        <f ca="1"/>
        <v>44095</v>
      </c>
      <c r="J462" s="220">
        <f ca="1"/>
        <v>1150.9318539999999</v>
      </c>
      <c r="K462" s="220">
        <f ca="1"/>
        <v>1185.398954</v>
      </c>
      <c r="L462" s="222" t="str">
        <f ca="1"/>
        <v/>
      </c>
      <c r="M462" s="222">
        <f ca="1"/>
        <v>-3.446710000000007E-2</v>
      </c>
      <c r="Q462" s="111">
        <f ca="1"/>
        <v>44095</v>
      </c>
      <c r="R462" s="220">
        <f ca="1"/>
        <v>1148.5983309999999</v>
      </c>
      <c r="S462" s="220">
        <f ca="1"/>
        <v>1185.398954</v>
      </c>
      <c r="T462" s="222" t="str">
        <f ca="1"/>
        <v/>
      </c>
      <c r="U462" s="222">
        <f ca="1"/>
        <v>-3.6800623000000088E-2</v>
      </c>
      <c r="Y462" s="111">
        <f ca="1"/>
        <v>44459</v>
      </c>
      <c r="Z462" s="220">
        <f ca="1"/>
        <v>1155.570385</v>
      </c>
      <c r="AA462" s="220">
        <f ca="1"/>
        <v>1142.5277739999999</v>
      </c>
      <c r="AB462" s="222">
        <f ca="1"/>
        <v>1.3042611000000079E-2</v>
      </c>
      <c r="AC462" s="222" t="str">
        <f ca="1"/>
        <v/>
      </c>
    </row>
    <row r="463" spans="9:29" x14ac:dyDescent="0.2">
      <c r="I463" s="111">
        <f ca="1"/>
        <v>44096</v>
      </c>
      <c r="J463" s="220">
        <f ca="1"/>
        <v>1154.3666009999999</v>
      </c>
      <c r="K463" s="220">
        <f ca="1"/>
        <v>1188.3228899999999</v>
      </c>
      <c r="L463" s="222" t="str">
        <f ca="1"/>
        <v/>
      </c>
      <c r="M463" s="222">
        <f ca="1"/>
        <v>-3.3956288999999973E-2</v>
      </c>
      <c r="Q463" s="111">
        <f ca="1"/>
        <v>44096</v>
      </c>
      <c r="R463" s="220">
        <f ca="1"/>
        <v>1152.1643610000001</v>
      </c>
      <c r="S463" s="220">
        <f ca="1"/>
        <v>1188.3228899999999</v>
      </c>
      <c r="T463" s="222" t="str">
        <f ca="1"/>
        <v/>
      </c>
      <c r="U463" s="222">
        <f ca="1"/>
        <v>-3.6158528999999814E-2</v>
      </c>
      <c r="Y463" s="111">
        <f ca="1"/>
        <v>44460</v>
      </c>
      <c r="Z463" s="220">
        <f ca="1"/>
        <v>1158.302821</v>
      </c>
      <c r="AA463" s="220">
        <f ca="1"/>
        <v>1143.7242429999999</v>
      </c>
      <c r="AB463" s="222">
        <f ca="1"/>
        <v>1.4578578000000108E-2</v>
      </c>
      <c r="AC463" s="222" t="str">
        <f ca="1"/>
        <v/>
      </c>
    </row>
    <row r="464" spans="9:29" x14ac:dyDescent="0.2">
      <c r="I464" s="111">
        <f ca="1"/>
        <v>44097</v>
      </c>
      <c r="J464" s="220">
        <f ca="1"/>
        <v>1145.6061910000001</v>
      </c>
      <c r="K464" s="220">
        <f ca="1"/>
        <v>1181.7889009999999</v>
      </c>
      <c r="L464" s="222" t="str">
        <f ca="1"/>
        <v/>
      </c>
      <c r="M464" s="222">
        <f ca="1"/>
        <v>-3.6182709999999813E-2</v>
      </c>
      <c r="Q464" s="111">
        <f ca="1"/>
        <v>44097</v>
      </c>
      <c r="R464" s="220">
        <f ca="1"/>
        <v>1142.867002</v>
      </c>
      <c r="S464" s="220">
        <f ca="1"/>
        <v>1181.7889009999999</v>
      </c>
      <c r="T464" s="222" t="str">
        <f ca="1"/>
        <v/>
      </c>
      <c r="U464" s="222">
        <f ca="1"/>
        <v>-3.892189899999994E-2</v>
      </c>
      <c r="Y464" s="111">
        <f ca="1"/>
        <v>44461</v>
      </c>
      <c r="Z464" s="220">
        <f ca="1"/>
        <v>1163.3487889999999</v>
      </c>
      <c r="AA464" s="220">
        <f ca="1"/>
        <v>1147.645616</v>
      </c>
      <c r="AB464" s="222">
        <f ca="1"/>
        <v>1.5703172999999879E-2</v>
      </c>
      <c r="AC464" s="222" t="str">
        <f ca="1"/>
        <v/>
      </c>
    </row>
    <row r="465" spans="9:29" x14ac:dyDescent="0.2">
      <c r="I465" s="111">
        <f ca="1"/>
        <v>44098</v>
      </c>
      <c r="J465" s="220">
        <f ca="1"/>
        <v>1144.197762</v>
      </c>
      <c r="K465" s="220">
        <f ca="1"/>
        <v>1180.5438200000001</v>
      </c>
      <c r="L465" s="222" t="str">
        <f ca="1"/>
        <v/>
      </c>
      <c r="M465" s="222">
        <f ca="1"/>
        <v>-3.6346058000000084E-2</v>
      </c>
      <c r="Q465" s="111">
        <f ca="1"/>
        <v>44098</v>
      </c>
      <c r="R465" s="220">
        <f ca="1"/>
        <v>1141.440544</v>
      </c>
      <c r="S465" s="220">
        <f ca="1"/>
        <v>1180.5438200000001</v>
      </c>
      <c r="T465" s="222" t="str">
        <f ca="1"/>
        <v/>
      </c>
      <c r="U465" s="222">
        <f ca="1"/>
        <v>-3.9103276000000048E-2</v>
      </c>
      <c r="Y465" s="111">
        <f ca="1"/>
        <v>44462</v>
      </c>
      <c r="Z465" s="220">
        <f ca="1"/>
        <v>1163.070191</v>
      </c>
      <c r="AA465" s="220">
        <f ca="1"/>
        <v>1144.6252400000001</v>
      </c>
      <c r="AB465" s="222">
        <f ca="1"/>
        <v>1.8444950999999946E-2</v>
      </c>
      <c r="AC465" s="222" t="str">
        <f ca="1"/>
        <v/>
      </c>
    </row>
    <row r="466" spans="9:29" x14ac:dyDescent="0.2">
      <c r="I466" s="111">
        <f ca="1"/>
        <v>44099</v>
      </c>
      <c r="J466" s="220">
        <f ca="1"/>
        <v>1151.191558</v>
      </c>
      <c r="K466" s="220">
        <f ca="1"/>
        <v>1185.485418</v>
      </c>
      <c r="L466" s="222" t="str">
        <f ca="1"/>
        <v/>
      </c>
      <c r="M466" s="222">
        <f ca="1"/>
        <v>-3.4293859999999995E-2</v>
      </c>
      <c r="Q466" s="111">
        <f ca="1"/>
        <v>44099</v>
      </c>
      <c r="R466" s="220">
        <f ca="1"/>
        <v>1148.947694</v>
      </c>
      <c r="S466" s="220">
        <f ca="1"/>
        <v>1185.485418</v>
      </c>
      <c r="T466" s="222" t="str">
        <f ca="1"/>
        <v/>
      </c>
      <c r="U466" s="222">
        <f ca="1"/>
        <v>-3.6537724000000028E-2</v>
      </c>
      <c r="Y466" s="111">
        <f ca="1"/>
        <v>44463</v>
      </c>
      <c r="Z466" s="220">
        <f ca="1"/>
        <v>1157.9277609999999</v>
      </c>
      <c r="AA466" s="220">
        <f ca="1"/>
        <v>1139.293177</v>
      </c>
      <c r="AB466" s="222">
        <f ca="1"/>
        <v>1.8634583999999906E-2</v>
      </c>
      <c r="AC466" s="222" t="str">
        <f ca="1"/>
        <v/>
      </c>
    </row>
    <row r="467" spans="9:29" x14ac:dyDescent="0.2">
      <c r="I467" s="111">
        <f ca="1"/>
        <v>44102</v>
      </c>
      <c r="J467" s="220">
        <f ca="1"/>
        <v>1157.553255</v>
      </c>
      <c r="K467" s="220">
        <f ca="1"/>
        <v>1190.1577950000001</v>
      </c>
      <c r="L467" s="222" t="str">
        <f ca="1"/>
        <v/>
      </c>
      <c r="M467" s="222">
        <f ca="1"/>
        <v>-3.2604540000000043E-2</v>
      </c>
      <c r="Q467" s="111">
        <f ca="1"/>
        <v>44102</v>
      </c>
      <c r="R467" s="220">
        <f ca="1"/>
        <v>1155.7211560000001</v>
      </c>
      <c r="S467" s="220">
        <f ca="1"/>
        <v>1190.1577950000001</v>
      </c>
      <c r="T467" s="222" t="str">
        <f ca="1"/>
        <v/>
      </c>
      <c r="U467" s="222">
        <f ca="1"/>
        <v>-3.4436639000000012E-2</v>
      </c>
      <c r="Y467" s="111">
        <f ca="1"/>
        <v>44466</v>
      </c>
      <c r="Z467" s="220">
        <f ca="1"/>
        <v>1156.9529660000001</v>
      </c>
      <c r="AA467" s="220">
        <f ca="1"/>
        <v>1138.136082</v>
      </c>
      <c r="AB467" s="222">
        <f ca="1"/>
        <v>1.8816884000000072E-2</v>
      </c>
      <c r="AC467" s="222" t="str">
        <f ca="1"/>
        <v/>
      </c>
    </row>
    <row r="468" spans="9:29" x14ac:dyDescent="0.2">
      <c r="I468" s="111">
        <f ca="1"/>
        <v>44103</v>
      </c>
      <c r="J468" s="220">
        <f ca="1"/>
        <v>1156.6926550000001</v>
      </c>
      <c r="K468" s="220">
        <f ca="1"/>
        <v>1190.0662070000001</v>
      </c>
      <c r="L468" s="222" t="str">
        <f ca="1"/>
        <v/>
      </c>
      <c r="M468" s="222">
        <f ca="1"/>
        <v>-3.3373552000000015E-2</v>
      </c>
      <c r="Q468" s="111">
        <f ca="1"/>
        <v>44103</v>
      </c>
      <c r="R468" s="220">
        <f ca="1"/>
        <v>1154.6718699999999</v>
      </c>
      <c r="S468" s="220">
        <f ca="1"/>
        <v>1190.0662070000001</v>
      </c>
      <c r="T468" s="222" t="str">
        <f ca="1"/>
        <v/>
      </c>
      <c r="U468" s="222">
        <f ca="1"/>
        <v>-3.5394337000000178E-2</v>
      </c>
      <c r="Y468" s="111">
        <f ca="1"/>
        <v>44467</v>
      </c>
      <c r="Z468" s="220">
        <f ca="1"/>
        <v>1143.933755</v>
      </c>
      <c r="AA468" s="220">
        <f ca="1"/>
        <v>1128.996451</v>
      </c>
      <c r="AB468" s="222">
        <f ca="1"/>
        <v>1.493730400000004E-2</v>
      </c>
      <c r="AC468" s="222" t="str">
        <f ca="1"/>
        <v/>
      </c>
    </row>
    <row r="469" spans="9:29" x14ac:dyDescent="0.2">
      <c r="I469" s="111">
        <f ca="1"/>
        <v>44104</v>
      </c>
      <c r="J469" s="220">
        <f ca="1"/>
        <v>1155.6151709999999</v>
      </c>
      <c r="K469" s="220">
        <f ca="1"/>
        <v>1188.824607</v>
      </c>
      <c r="L469" s="222" t="str">
        <f ca="1"/>
        <v/>
      </c>
      <c r="M469" s="222">
        <f ca="1"/>
        <v>-3.3209436000000099E-2</v>
      </c>
      <c r="Q469" s="111">
        <f ca="1"/>
        <v>44104</v>
      </c>
      <c r="R469" s="220">
        <f ca="1"/>
        <v>1153.6438310000001</v>
      </c>
      <c r="S469" s="220">
        <f ca="1"/>
        <v>1188.824607</v>
      </c>
      <c r="T469" s="222" t="str">
        <f ca="1"/>
        <v/>
      </c>
      <c r="U469" s="222">
        <f ca="1"/>
        <v>-3.5180775999999921E-2</v>
      </c>
      <c r="Y469" s="111">
        <f ca="1"/>
        <v>44468</v>
      </c>
      <c r="Z469" s="220">
        <f ca="1"/>
        <v>1145.6670630000001</v>
      </c>
      <c r="AA469" s="220">
        <f ca="1"/>
        <v>1129.5011039999999</v>
      </c>
      <c r="AB469" s="222">
        <f ca="1"/>
        <v>1.6165959000000157E-2</v>
      </c>
      <c r="AC469" s="222" t="str">
        <f ca="1"/>
        <v/>
      </c>
    </row>
    <row r="470" spans="9:29" x14ac:dyDescent="0.2">
      <c r="I470" s="111">
        <f ca="1"/>
        <v>44105</v>
      </c>
      <c r="J470" s="220">
        <f ca="1"/>
        <v>1157.533723</v>
      </c>
      <c r="K470" s="220">
        <f ca="1"/>
        <v>1190.0722960000001</v>
      </c>
      <c r="L470" s="222" t="str">
        <f ca="1"/>
        <v/>
      </c>
      <c r="M470" s="222">
        <f ca="1"/>
        <v>-3.2538573000000043E-2</v>
      </c>
      <c r="Q470" s="111">
        <f ca="1"/>
        <v>44105</v>
      </c>
      <c r="R470" s="220">
        <f ca="1"/>
        <v>1155.7224980000001</v>
      </c>
      <c r="S470" s="220">
        <f ca="1"/>
        <v>1190.0722960000001</v>
      </c>
      <c r="T470" s="222" t="str">
        <f ca="1"/>
        <v/>
      </c>
      <c r="U470" s="222">
        <f ca="1"/>
        <v>-3.4349797999999966E-2</v>
      </c>
      <c r="Y470" s="111">
        <f ca="1"/>
        <v>44469</v>
      </c>
      <c r="Z470" s="220">
        <f ca="1"/>
        <v>1137.3770709999999</v>
      </c>
      <c r="AA470" s="220">
        <f ca="1"/>
        <v>1124.3126709999999</v>
      </c>
      <c r="AB470" s="222">
        <f ca="1"/>
        <v>1.3064399999999978E-2</v>
      </c>
      <c r="AC470" s="222" t="str">
        <f ca="1"/>
        <v/>
      </c>
    </row>
    <row r="471" spans="9:29" x14ac:dyDescent="0.2">
      <c r="I471" s="111">
        <f ca="1"/>
        <v>44106</v>
      </c>
      <c r="J471" s="220">
        <f ca="1"/>
        <v>1156.0587949999999</v>
      </c>
      <c r="K471" s="220">
        <f ca="1"/>
        <v>1189.5096490000001</v>
      </c>
      <c r="L471" s="222" t="str">
        <f ca="1"/>
        <v/>
      </c>
      <c r="M471" s="222">
        <f ca="1"/>
        <v>-3.3450854000000162E-2</v>
      </c>
      <c r="Q471" s="111">
        <f ca="1"/>
        <v>44106</v>
      </c>
      <c r="R471" s="220">
        <f ca="1"/>
        <v>1154.026738</v>
      </c>
      <c r="S471" s="220">
        <f ca="1"/>
        <v>1189.5096490000001</v>
      </c>
      <c r="T471" s="222" t="str">
        <f ca="1"/>
        <v/>
      </c>
      <c r="U471" s="222">
        <f ca="1"/>
        <v>-3.5482911000000061E-2</v>
      </c>
      <c r="Y471" s="111">
        <f ca="1"/>
        <v>44470</v>
      </c>
      <c r="Z471" s="220">
        <f ca="1"/>
        <v>1142.9109739999999</v>
      </c>
      <c r="AA471" s="220">
        <f ca="1"/>
        <v>1129.6933630000001</v>
      </c>
      <c r="AB471" s="222">
        <f ca="1"/>
        <v>1.3217610999999806E-2</v>
      </c>
      <c r="AC471" s="222" t="str">
        <f ca="1"/>
        <v/>
      </c>
    </row>
    <row r="472" spans="9:29" x14ac:dyDescent="0.2">
      <c r="I472" s="111">
        <f ca="1"/>
        <v>44109</v>
      </c>
      <c r="J472" s="220">
        <f ca="1"/>
        <v>1161.5626050000001</v>
      </c>
      <c r="K472" s="220">
        <f ca="1"/>
        <v>1193.6110659999999</v>
      </c>
      <c r="L472" s="222" t="str">
        <f ca="1"/>
        <v/>
      </c>
      <c r="M472" s="222">
        <f ca="1"/>
        <v>-3.2048460999999862E-2</v>
      </c>
      <c r="Q472" s="111">
        <f ca="1"/>
        <v>44109</v>
      </c>
      <c r="R472" s="220">
        <f ca="1"/>
        <v>1159.8291429999999</v>
      </c>
      <c r="S472" s="220">
        <f ca="1"/>
        <v>1193.6110659999999</v>
      </c>
      <c r="T472" s="222" t="str">
        <f ca="1"/>
        <v/>
      </c>
      <c r="U472" s="222">
        <f ca="1"/>
        <v>-3.3781923000000005E-2</v>
      </c>
      <c r="Y472" s="111">
        <f ca="1"/>
        <v>44473</v>
      </c>
      <c r="Z472" s="220">
        <f ca="1"/>
        <v>1133.9486429999999</v>
      </c>
      <c r="AA472" s="220">
        <f ca="1"/>
        <v>1124.418694</v>
      </c>
      <c r="AB472" s="222">
        <f ca="1"/>
        <v>9.5299489999999872E-3</v>
      </c>
      <c r="AC472" s="222" t="str">
        <f ca="1"/>
        <v/>
      </c>
    </row>
    <row r="473" spans="9:29" x14ac:dyDescent="0.2">
      <c r="I473" s="111">
        <f ca="1"/>
        <v>44110</v>
      </c>
      <c r="J473" s="220">
        <f ca="1"/>
        <v>1158.377796</v>
      </c>
      <c r="K473" s="220">
        <f ca="1"/>
        <v>1191.5665080000001</v>
      </c>
      <c r="L473" s="222" t="str">
        <f ca="1"/>
        <v/>
      </c>
      <c r="M473" s="222">
        <f ca="1"/>
        <v>-3.318871200000012E-2</v>
      </c>
      <c r="Q473" s="111">
        <f ca="1"/>
        <v>44110</v>
      </c>
      <c r="R473" s="220">
        <f ca="1"/>
        <v>1156.5330289999999</v>
      </c>
      <c r="S473" s="220">
        <f ca="1"/>
        <v>1191.5665080000001</v>
      </c>
      <c r="T473" s="222" t="str">
        <f ca="1"/>
        <v/>
      </c>
      <c r="U473" s="222">
        <f ca="1"/>
        <v>-3.5033479000000173E-2</v>
      </c>
      <c r="Y473" s="111">
        <f ca="1"/>
        <v>44474</v>
      </c>
      <c r="Z473" s="220">
        <f ca="1"/>
        <v>1138.4846669999999</v>
      </c>
      <c r="AA473" s="220">
        <f ca="1"/>
        <v>1125.8112430000001</v>
      </c>
      <c r="AB473" s="222">
        <f ca="1"/>
        <v>1.2673423999999841E-2</v>
      </c>
      <c r="AC473" s="222" t="str">
        <f ca="1"/>
        <v/>
      </c>
    </row>
    <row r="474" spans="9:29" x14ac:dyDescent="0.2">
      <c r="I474" s="111">
        <f ca="1"/>
        <v>44111</v>
      </c>
      <c r="J474" s="220">
        <f ca="1"/>
        <v>1163.96234</v>
      </c>
      <c r="K474" s="220">
        <f ca="1"/>
        <v>1195.2753150000001</v>
      </c>
      <c r="L474" s="222" t="str">
        <f ca="1"/>
        <v/>
      </c>
      <c r="M474" s="222">
        <f ca="1"/>
        <v>-3.1312975000000048E-2</v>
      </c>
      <c r="Q474" s="111">
        <f ca="1"/>
        <v>44111</v>
      </c>
      <c r="R474" s="220">
        <f ca="1"/>
        <v>1162.3570279999999</v>
      </c>
      <c r="S474" s="220">
        <f ca="1"/>
        <v>1195.2753150000001</v>
      </c>
      <c r="T474" s="222" t="str">
        <f ca="1"/>
        <v/>
      </c>
      <c r="U474" s="222">
        <f ca="1"/>
        <v>-3.2918287000000192E-2</v>
      </c>
      <c r="Y474" s="111">
        <f ca="1"/>
        <v>44475</v>
      </c>
      <c r="Z474" s="220">
        <f ca="1"/>
        <v>1139.5874220000001</v>
      </c>
      <c r="AA474" s="220">
        <f ca="1"/>
        <v>1127.6615449999999</v>
      </c>
      <c r="AB474" s="222">
        <f ca="1"/>
        <v>1.1925877000000128E-2</v>
      </c>
      <c r="AC474" s="222" t="str">
        <f ca="1"/>
        <v/>
      </c>
    </row>
    <row r="475" spans="9:29" x14ac:dyDescent="0.2">
      <c r="I475" s="111">
        <f ca="1"/>
        <v>44112</v>
      </c>
      <c r="J475" s="220">
        <f ca="1"/>
        <v>1166.5041880000001</v>
      </c>
      <c r="K475" s="220">
        <f ca="1"/>
        <v>1197.054991</v>
      </c>
      <c r="L475" s="222" t="str">
        <f ca="1"/>
        <v/>
      </c>
      <c r="M475" s="222">
        <f ca="1"/>
        <v>-3.0550802999999859E-2</v>
      </c>
      <c r="Q475" s="111">
        <f ca="1"/>
        <v>44112</v>
      </c>
      <c r="R475" s="220">
        <f ca="1"/>
        <v>1165.0153009999999</v>
      </c>
      <c r="S475" s="220">
        <f ca="1"/>
        <v>1197.054991</v>
      </c>
      <c r="T475" s="222" t="str">
        <f ca="1"/>
        <v/>
      </c>
      <c r="U475" s="222">
        <f ca="1"/>
        <v>-3.2039690000000065E-2</v>
      </c>
      <c r="Y475" s="111">
        <f ca="1"/>
        <v>44476</v>
      </c>
      <c r="Z475" s="220">
        <f ca="1"/>
        <v>1142.787955</v>
      </c>
      <c r="AA475" s="220">
        <f ca="1"/>
        <v>1128.5120469999999</v>
      </c>
      <c r="AB475" s="222">
        <f ca="1"/>
        <v>1.4275908000000071E-2</v>
      </c>
      <c r="AC475" s="222" t="str">
        <f ca="1"/>
        <v/>
      </c>
    </row>
    <row r="476" spans="9:29" x14ac:dyDescent="0.2">
      <c r="I476" s="111">
        <f ca="1"/>
        <v>44113</v>
      </c>
      <c r="J476" s="220">
        <f ca="1"/>
        <v>1167.7376999999999</v>
      </c>
      <c r="K476" s="220">
        <f ca="1"/>
        <v>1197.9695139999999</v>
      </c>
      <c r="L476" s="222" t="str">
        <f ca="1"/>
        <v/>
      </c>
      <c r="M476" s="222">
        <f ca="1"/>
        <v>-3.0231813999999985E-2</v>
      </c>
      <c r="Q476" s="111">
        <f ca="1"/>
        <v>44113</v>
      </c>
      <c r="R476" s="220">
        <f ca="1"/>
        <v>1166.302837</v>
      </c>
      <c r="S476" s="220">
        <f ca="1"/>
        <v>1197.9695139999999</v>
      </c>
      <c r="T476" s="222" t="str">
        <f ca="1"/>
        <v/>
      </c>
      <c r="U476" s="222">
        <f ca="1"/>
        <v>-3.1666676999999935E-2</v>
      </c>
      <c r="Y476" s="111">
        <f ca="1"/>
        <v>44477</v>
      </c>
      <c r="Z476" s="220">
        <f ca="1"/>
        <v>1138.493103</v>
      </c>
      <c r="AA476" s="220">
        <f ca="1"/>
        <v>1124.178132</v>
      </c>
      <c r="AB476" s="222">
        <f ca="1"/>
        <v>1.4314971000000015E-2</v>
      </c>
      <c r="AC476" s="222" t="str">
        <f ca="1"/>
        <v/>
      </c>
    </row>
    <row r="477" spans="9:29" x14ac:dyDescent="0.2">
      <c r="I477" s="111">
        <f ca="1"/>
        <v>44117</v>
      </c>
      <c r="J477" s="220">
        <f ca="1"/>
        <v>1170.2415619999999</v>
      </c>
      <c r="K477" s="220">
        <f ca="1"/>
        <v>1199.845356</v>
      </c>
      <c r="L477" s="222" t="str">
        <f ca="1"/>
        <v/>
      </c>
      <c r="M477" s="222">
        <f ca="1"/>
        <v>-2.9603794000000107E-2</v>
      </c>
      <c r="Q477" s="111">
        <f ca="1"/>
        <v>44117</v>
      </c>
      <c r="R477" s="220">
        <f ca="1"/>
        <v>1168.9307470000001</v>
      </c>
      <c r="S477" s="220">
        <f ca="1"/>
        <v>1199.845356</v>
      </c>
      <c r="T477" s="222" t="str">
        <f ca="1"/>
        <v/>
      </c>
      <c r="U477" s="222">
        <f ca="1"/>
        <v>-3.0914608999999926E-2</v>
      </c>
      <c r="Y477" s="111">
        <f ca="1"/>
        <v>44481</v>
      </c>
      <c r="Z477" s="220">
        <f ca="1"/>
        <v>1134.3458000000001</v>
      </c>
      <c r="AA477" s="220">
        <f ca="1"/>
        <v>1120.9738170000001</v>
      </c>
      <c r="AB477" s="222">
        <f ca="1"/>
        <v>1.3371983E-2</v>
      </c>
      <c r="AC477" s="222" t="str">
        <f ca="1"/>
        <v/>
      </c>
    </row>
    <row r="478" spans="9:29" x14ac:dyDescent="0.2">
      <c r="I478" s="111">
        <f ca="1"/>
        <v>44118</v>
      </c>
      <c r="J478" s="220">
        <f ca="1"/>
        <v>1168.0187020000001</v>
      </c>
      <c r="K478" s="220">
        <f ca="1"/>
        <v>1198.4837729999999</v>
      </c>
      <c r="L478" s="222" t="str">
        <f ca="1"/>
        <v/>
      </c>
      <c r="M478" s="222">
        <f ca="1"/>
        <v>-3.0465070999999854E-2</v>
      </c>
      <c r="Q478" s="111">
        <f ca="1"/>
        <v>44118</v>
      </c>
      <c r="R478" s="220">
        <f ca="1"/>
        <v>1166.5901080000001</v>
      </c>
      <c r="S478" s="220">
        <f ca="1"/>
        <v>1198.4837729999999</v>
      </c>
      <c r="T478" s="222" t="str">
        <f ca="1"/>
        <v/>
      </c>
      <c r="U478" s="222">
        <f ca="1"/>
        <v>-3.1893664999999828E-2</v>
      </c>
      <c r="Y478" s="111">
        <f ca="1"/>
        <v>44482</v>
      </c>
      <c r="Z478" s="220">
        <f ca="1"/>
        <v>1139.433059</v>
      </c>
      <c r="AA478" s="220">
        <f ca="1"/>
        <v>1124.6824449999999</v>
      </c>
      <c r="AB478" s="222">
        <f ca="1"/>
        <v>1.4750614000000042E-2</v>
      </c>
      <c r="AC478" s="222" t="str">
        <f ca="1"/>
        <v/>
      </c>
    </row>
    <row r="479" spans="9:29" x14ac:dyDescent="0.2">
      <c r="I479" s="111">
        <f ca="1"/>
        <v>44119</v>
      </c>
      <c r="J479" s="220">
        <f ca="1"/>
        <v>1169.071547</v>
      </c>
      <c r="K479" s="220">
        <f ca="1"/>
        <v>1199.2876160000001</v>
      </c>
      <c r="L479" s="222" t="str">
        <f ca="1"/>
        <v/>
      </c>
      <c r="M479" s="222">
        <f ca="1"/>
        <v>-3.0216069000000061E-2</v>
      </c>
      <c r="Q479" s="111">
        <f ca="1"/>
        <v>44119</v>
      </c>
      <c r="R479" s="220">
        <f ca="1"/>
        <v>1167.691075</v>
      </c>
      <c r="S479" s="220">
        <f ca="1"/>
        <v>1199.2876160000001</v>
      </c>
      <c r="T479" s="222" t="str">
        <f ca="1"/>
        <v/>
      </c>
      <c r="U479" s="222">
        <f ca="1"/>
        <v>-3.1596541000000117E-2</v>
      </c>
      <c r="Y479" s="111">
        <f ca="1"/>
        <v>44483</v>
      </c>
      <c r="Z479" s="220">
        <f ca="1"/>
        <v>1148.576012</v>
      </c>
      <c r="AA479" s="220">
        <f ca="1"/>
        <v>1132.9471060000001</v>
      </c>
      <c r="AB479" s="222">
        <f ca="1"/>
        <v>1.5628905999999915E-2</v>
      </c>
      <c r="AC479" s="222" t="str">
        <f ca="1"/>
        <v/>
      </c>
    </row>
    <row r="480" spans="9:29" x14ac:dyDescent="0.2">
      <c r="I480" s="111">
        <f ca="1"/>
        <v>44120</v>
      </c>
      <c r="J480" s="220">
        <f ca="1"/>
        <v>1168.1937009999999</v>
      </c>
      <c r="K480" s="220">
        <f ca="1"/>
        <v>1199.0386759999999</v>
      </c>
      <c r="L480" s="222" t="str">
        <f ca="1"/>
        <v/>
      </c>
      <c r="M480" s="222">
        <f ca="1"/>
        <v>-3.0844974999999976E-2</v>
      </c>
      <c r="Q480" s="111">
        <f ca="1"/>
        <v>44120</v>
      </c>
      <c r="R480" s="220">
        <f ca="1"/>
        <v>1166.6956809999999</v>
      </c>
      <c r="S480" s="220">
        <f ca="1"/>
        <v>1199.0386759999999</v>
      </c>
      <c r="T480" s="222" t="str">
        <f ca="1"/>
        <v/>
      </c>
      <c r="U480" s="222">
        <f ca="1"/>
        <v>-3.2342994999999972E-2</v>
      </c>
      <c r="Y480" s="111">
        <f ca="1"/>
        <v>44484</v>
      </c>
      <c r="Z480" s="220">
        <f ca="1"/>
        <v>1152.971775</v>
      </c>
      <c r="AA480" s="220">
        <f ca="1"/>
        <v>1135.3084650000001</v>
      </c>
      <c r="AB480" s="222">
        <f ca="1"/>
        <v>1.7663309999999911E-2</v>
      </c>
      <c r="AC480" s="222" t="str">
        <f ca="1"/>
        <v/>
      </c>
    </row>
    <row r="481" spans="9:29" x14ac:dyDescent="0.2">
      <c r="I481" s="111">
        <f ca="1"/>
        <v>44123</v>
      </c>
      <c r="J481" s="220">
        <f ca="1"/>
        <v>1161.09791</v>
      </c>
      <c r="K481" s="220">
        <f ca="1"/>
        <v>1192.7050180000001</v>
      </c>
      <c r="L481" s="222" t="str">
        <f ca="1"/>
        <v/>
      </c>
      <c r="M481" s="222">
        <f ca="1"/>
        <v>-3.1607108000000154E-2</v>
      </c>
      <c r="Q481" s="111">
        <f ca="1"/>
        <v>44123</v>
      </c>
      <c r="R481" s="220">
        <f ca="1"/>
        <v>1159.591144</v>
      </c>
      <c r="S481" s="220">
        <f ca="1"/>
        <v>1192.7050180000001</v>
      </c>
      <c r="T481" s="222" t="str">
        <f ca="1"/>
        <v/>
      </c>
      <c r="U481" s="222">
        <f ca="1"/>
        <v>-3.3113874000000126E-2</v>
      </c>
      <c r="Y481" s="111">
        <f ca="1"/>
        <v>44487</v>
      </c>
      <c r="Z481" s="220">
        <f ca="1"/>
        <v>1153.767073</v>
      </c>
      <c r="AA481" s="220">
        <f ca="1"/>
        <v>1135.653088</v>
      </c>
      <c r="AB481" s="222">
        <f ca="1"/>
        <v>1.8113984999999957E-2</v>
      </c>
      <c r="AC481" s="222" t="str">
        <f ca="1"/>
        <v/>
      </c>
    </row>
    <row r="482" spans="9:29" x14ac:dyDescent="0.2">
      <c r="I482" s="111">
        <f ca="1"/>
        <v>44124</v>
      </c>
      <c r="J482" s="220">
        <f ca="1"/>
        <v>1160.464641</v>
      </c>
      <c r="K482" s="220">
        <f ca="1"/>
        <v>1191.3981510000001</v>
      </c>
      <c r="L482" s="222" t="str">
        <f ca="1"/>
        <v/>
      </c>
      <c r="M482" s="222">
        <f ca="1"/>
        <v>-3.093351000000007E-2</v>
      </c>
      <c r="Q482" s="111">
        <f ca="1"/>
        <v>44124</v>
      </c>
      <c r="R482" s="220">
        <f ca="1"/>
        <v>1159.0809389999999</v>
      </c>
      <c r="S482" s="220">
        <f ca="1"/>
        <v>1191.3981510000001</v>
      </c>
      <c r="T482" s="222" t="str">
        <f ca="1"/>
        <v/>
      </c>
      <c r="U482" s="222">
        <f ca="1"/>
        <v>-3.2317212000000158E-2</v>
      </c>
      <c r="Y482" s="111">
        <f ca="1"/>
        <v>44488</v>
      </c>
      <c r="Z482" s="220">
        <f ca="1"/>
        <v>1156.3975929999999</v>
      </c>
      <c r="AA482" s="220">
        <f ca="1"/>
        <v>1136.454164</v>
      </c>
      <c r="AB482" s="222">
        <f ca="1"/>
        <v>1.9943428999999922E-2</v>
      </c>
      <c r="AC482" s="222" t="str">
        <f ca="1"/>
        <v/>
      </c>
    </row>
    <row r="483" spans="9:29" x14ac:dyDescent="0.2">
      <c r="I483" s="111">
        <f ca="1"/>
        <v>44125</v>
      </c>
      <c r="J483" s="220">
        <f ca="1"/>
        <v>1159.1297099999999</v>
      </c>
      <c r="K483" s="220">
        <f ca="1"/>
        <v>1190.178308</v>
      </c>
      <c r="L483" s="222" t="str">
        <f ca="1"/>
        <v/>
      </c>
      <c r="M483" s="222">
        <f ca="1"/>
        <v>-3.1048598000000083E-2</v>
      </c>
      <c r="Q483" s="111">
        <f ca="1"/>
        <v>44125</v>
      </c>
      <c r="R483" s="220">
        <f ca="1"/>
        <v>1157.7593710000001</v>
      </c>
      <c r="S483" s="220">
        <f ca="1"/>
        <v>1190.178308</v>
      </c>
      <c r="T483" s="222" t="str">
        <f ca="1"/>
        <v/>
      </c>
      <c r="U483" s="222">
        <f ca="1"/>
        <v>-3.2418936999999912E-2</v>
      </c>
      <c r="Y483" s="111">
        <f ca="1"/>
        <v>44489</v>
      </c>
      <c r="Z483" s="220">
        <f ca="1"/>
        <v>1157.2709729999999</v>
      </c>
      <c r="AA483" s="220">
        <f ca="1"/>
        <v>1136.572549</v>
      </c>
      <c r="AB483" s="222">
        <f ca="1"/>
        <v>2.0698423999999931E-2</v>
      </c>
      <c r="AC483" s="222" t="str">
        <f ca="1"/>
        <v/>
      </c>
    </row>
    <row r="484" spans="9:29" x14ac:dyDescent="0.2">
      <c r="I484" s="111">
        <f ca="1"/>
        <v>44126</v>
      </c>
      <c r="J484" s="220">
        <f ca="1"/>
        <v>1159.804386</v>
      </c>
      <c r="K484" s="220">
        <f ca="1"/>
        <v>1189.8409979999999</v>
      </c>
      <c r="L484" s="222" t="str">
        <f ca="1"/>
        <v/>
      </c>
      <c r="M484" s="222">
        <f ca="1"/>
        <v>-3.0036611999999876E-2</v>
      </c>
      <c r="Q484" s="111">
        <f ca="1"/>
        <v>44126</v>
      </c>
      <c r="R484" s="220">
        <f ca="1"/>
        <v>1158.5954999999999</v>
      </c>
      <c r="S484" s="220">
        <f ca="1"/>
        <v>1189.8409979999999</v>
      </c>
      <c r="T484" s="222" t="str">
        <f ca="1"/>
        <v/>
      </c>
      <c r="U484" s="222">
        <f ca="1"/>
        <v>-3.1245497999999997E-2</v>
      </c>
      <c r="Y484" s="111">
        <f ca="1"/>
        <v>44490</v>
      </c>
      <c r="Z484" s="220">
        <f ca="1"/>
        <v>1157.0131590000001</v>
      </c>
      <c r="AA484" s="220">
        <f ca="1"/>
        <v>1135.0204719999999</v>
      </c>
      <c r="AB484" s="222">
        <f ca="1"/>
        <v>2.199268700000016E-2</v>
      </c>
      <c r="AC484" s="222" t="str">
        <f ca="1"/>
        <v/>
      </c>
    </row>
    <row r="485" spans="9:29" x14ac:dyDescent="0.2">
      <c r="I485" s="111">
        <f ca="1"/>
        <v>44127</v>
      </c>
      <c r="J485" s="220">
        <f ca="1"/>
        <v>1162.567812</v>
      </c>
      <c r="K485" s="220">
        <f ca="1"/>
        <v>1192.405479</v>
      </c>
      <c r="L485" s="222" t="str">
        <f ca="1"/>
        <v/>
      </c>
      <c r="M485" s="222">
        <f ca="1"/>
        <v>-2.9837667000000009E-2</v>
      </c>
      <c r="Q485" s="111">
        <f ca="1"/>
        <v>44127</v>
      </c>
      <c r="R485" s="220">
        <f ca="1"/>
        <v>1161.356916</v>
      </c>
      <c r="S485" s="220">
        <f ca="1"/>
        <v>1192.405479</v>
      </c>
      <c r="T485" s="222" t="str">
        <f ca="1"/>
        <v/>
      </c>
      <c r="U485" s="222">
        <f ca="1"/>
        <v>-3.1048563000000057E-2</v>
      </c>
      <c r="Y485" s="111">
        <f ca="1"/>
        <v>44491</v>
      </c>
      <c r="Z485" s="220">
        <f ca="1"/>
        <v>1158.069514</v>
      </c>
      <c r="AA485" s="220">
        <f ca="1"/>
        <v>1136.2447279999999</v>
      </c>
      <c r="AB485" s="222">
        <f ca="1"/>
        <v>2.1824786000000131E-2</v>
      </c>
      <c r="AC485" s="222" t="str">
        <f ca="1"/>
        <v/>
      </c>
    </row>
    <row r="486" spans="9:29" x14ac:dyDescent="0.2">
      <c r="I486" s="111">
        <f ca="1"/>
        <v>44130</v>
      </c>
      <c r="J486" s="220">
        <f ca="1"/>
        <v>1153.959208</v>
      </c>
      <c r="K486" s="220">
        <f ca="1"/>
        <v>1184.494492</v>
      </c>
      <c r="L486" s="222" t="str">
        <f ca="1"/>
        <v/>
      </c>
      <c r="M486" s="222">
        <f ca="1"/>
        <v>-3.0535284000000048E-2</v>
      </c>
      <c r="Q486" s="111">
        <f ca="1"/>
        <v>44130</v>
      </c>
      <c r="R486" s="220">
        <f ca="1"/>
        <v>1152.7848160000001</v>
      </c>
      <c r="S486" s="220">
        <f ca="1"/>
        <v>1184.494492</v>
      </c>
      <c r="T486" s="222" t="str">
        <f ca="1"/>
        <v/>
      </c>
      <c r="U486" s="222">
        <f ca="1"/>
        <v>-3.1709675999999944E-2</v>
      </c>
      <c r="Y486" s="111">
        <f ca="1"/>
        <v>44494</v>
      </c>
      <c r="Z486" s="220">
        <f ca="1"/>
        <v>1159.8918739999999</v>
      </c>
      <c r="AA486" s="220">
        <f ca="1"/>
        <v>1136.9155069999999</v>
      </c>
      <c r="AB486" s="222">
        <f ca="1"/>
        <v>2.2976366999999984E-2</v>
      </c>
      <c r="AC486" s="222" t="str">
        <f ca="1"/>
        <v/>
      </c>
    </row>
    <row r="487" spans="9:29" x14ac:dyDescent="0.2">
      <c r="I487" s="111">
        <f ca="1"/>
        <v>44131</v>
      </c>
      <c r="J487" s="220">
        <f ca="1"/>
        <v>1152.1695179999999</v>
      </c>
      <c r="K487" s="220">
        <f ca="1"/>
        <v>1183.2741739999999</v>
      </c>
      <c r="L487" s="222" t="str">
        <f ca="1"/>
        <v/>
      </c>
      <c r="M487" s="222">
        <f ca="1"/>
        <v>-3.1104655999999977E-2</v>
      </c>
      <c r="Q487" s="111">
        <f ca="1"/>
        <v>44131</v>
      </c>
      <c r="R487" s="220">
        <f ca="1"/>
        <v>1150.9575970000001</v>
      </c>
      <c r="S487" s="220">
        <f ca="1"/>
        <v>1183.2741739999999</v>
      </c>
      <c r="T487" s="222" t="str">
        <f ca="1"/>
        <v/>
      </c>
      <c r="U487" s="222">
        <f ca="1"/>
        <v>-3.2316576999999826E-2</v>
      </c>
      <c r="Y487" s="111">
        <f ca="1"/>
        <v>44495</v>
      </c>
      <c r="Z487" s="220">
        <f ca="1"/>
        <v>1159.631408</v>
      </c>
      <c r="AA487" s="220">
        <f ca="1"/>
        <v>1137.25675</v>
      </c>
      <c r="AB487" s="222">
        <f ca="1"/>
        <v>2.2374657999999954E-2</v>
      </c>
      <c r="AC487" s="222" t="str">
        <f ca="1"/>
        <v/>
      </c>
    </row>
    <row r="488" spans="9:29" x14ac:dyDescent="0.2">
      <c r="I488" s="111">
        <f ca="1"/>
        <v>44132</v>
      </c>
      <c r="J488" s="220">
        <f ca="1"/>
        <v>1138.630692</v>
      </c>
      <c r="K488" s="220">
        <f ca="1"/>
        <v>1172.289076</v>
      </c>
      <c r="L488" s="222" t="str">
        <f ca="1"/>
        <v/>
      </c>
      <c r="M488" s="222">
        <f ca="1"/>
        <v>-3.3658384000000069E-2</v>
      </c>
      <c r="Q488" s="111">
        <f ca="1"/>
        <v>44132</v>
      </c>
      <c r="R488" s="220">
        <f ca="1"/>
        <v>1137.166903</v>
      </c>
      <c r="S488" s="220">
        <f ca="1"/>
        <v>1172.289076</v>
      </c>
      <c r="T488" s="222" t="str">
        <f ca="1"/>
        <v/>
      </c>
      <c r="U488" s="222">
        <f ca="1"/>
        <v>-3.5122172999999972E-2</v>
      </c>
      <c r="Y488" s="111">
        <f ca="1"/>
        <v>44496</v>
      </c>
      <c r="Z488" s="220">
        <f ca="1"/>
        <v>1155.2962239999999</v>
      </c>
      <c r="AA488" s="220">
        <f ca="1"/>
        <v>1135.394509</v>
      </c>
      <c r="AB488" s="222">
        <f ca="1"/>
        <v>1.9901714999999966E-2</v>
      </c>
      <c r="AC488" s="222" t="str">
        <f ca="1"/>
        <v/>
      </c>
    </row>
    <row r="489" spans="9:29" x14ac:dyDescent="0.2">
      <c r="I489" s="111">
        <f ca="1"/>
        <v>44133</v>
      </c>
      <c r="J489" s="220">
        <f ca="1"/>
        <v>1142.0472910000001</v>
      </c>
      <c r="K489" s="220">
        <f ca="1"/>
        <v>1174.0646899999999</v>
      </c>
      <c r="L489" s="222" t="str">
        <f ca="1"/>
        <v/>
      </c>
      <c r="M489" s="222">
        <f ca="1"/>
        <v>-3.2017398999999842E-2</v>
      </c>
      <c r="Q489" s="111">
        <f ca="1"/>
        <v>44133</v>
      </c>
      <c r="R489" s="220">
        <f ca="1"/>
        <v>1140.833965</v>
      </c>
      <c r="S489" s="220">
        <f ca="1"/>
        <v>1174.0646899999999</v>
      </c>
      <c r="T489" s="222" t="str">
        <f ca="1"/>
        <v/>
      </c>
      <c r="U489" s="222">
        <f ca="1"/>
        <v>-3.3230724999999892E-2</v>
      </c>
      <c r="Y489" s="111">
        <f ca="1"/>
        <v>44497</v>
      </c>
      <c r="Z489" s="220">
        <f ca="1"/>
        <v>1160.8877520000001</v>
      </c>
      <c r="AA489" s="220">
        <f ca="1"/>
        <v>1138.413237</v>
      </c>
      <c r="AB489" s="222">
        <f ca="1"/>
        <v>2.2474515000000111E-2</v>
      </c>
      <c r="AC489" s="222" t="str">
        <f ca="1"/>
        <v/>
      </c>
    </row>
    <row r="490" spans="9:29" x14ac:dyDescent="0.2">
      <c r="I490" s="111">
        <f ca="1"/>
        <v>44134</v>
      </c>
      <c r="J490" s="220">
        <f ca="1"/>
        <v>1136.2171880000001</v>
      </c>
      <c r="K490" s="220">
        <f ca="1"/>
        <v>1169.878506</v>
      </c>
      <c r="L490" s="222" t="str">
        <f ca="1"/>
        <v/>
      </c>
      <c r="M490" s="222">
        <f ca="1"/>
        <v>-3.366131799999994E-2</v>
      </c>
      <c r="Q490" s="111">
        <f ca="1"/>
        <v>44134</v>
      </c>
      <c r="R490" s="220">
        <f ca="1"/>
        <v>1134.7299640000001</v>
      </c>
      <c r="S490" s="220">
        <f ca="1"/>
        <v>1169.878506</v>
      </c>
      <c r="T490" s="222" t="str">
        <f ca="1"/>
        <v/>
      </c>
      <c r="U490" s="222">
        <f ca="1"/>
        <v>-3.5148541999999908E-2</v>
      </c>
      <c r="Y490" s="111">
        <f ca="1"/>
        <v>44498</v>
      </c>
      <c r="Z490" s="220">
        <f ca="1"/>
        <v>1157.3450379999999</v>
      </c>
      <c r="AA490" s="220">
        <f ca="1"/>
        <v>1134.83222</v>
      </c>
      <c r="AB490" s="222">
        <f ca="1"/>
        <v>2.2512817999999924E-2</v>
      </c>
      <c r="AC490" s="222" t="str">
        <f ca="1"/>
        <v/>
      </c>
    </row>
    <row r="491" spans="9:29" x14ac:dyDescent="0.2">
      <c r="I491" s="111">
        <f ca="1"/>
        <v>44137</v>
      </c>
      <c r="J491" s="220">
        <f ca="1"/>
        <v>1140.1429700000001</v>
      </c>
      <c r="K491" s="220">
        <f ca="1"/>
        <v>1173.4002860000001</v>
      </c>
      <c r="L491" s="222" t="str">
        <f ca="1"/>
        <v/>
      </c>
      <c r="M491" s="222">
        <f ca="1"/>
        <v>-3.3257315999999947E-2</v>
      </c>
      <c r="Q491" s="111">
        <f ca="1"/>
        <v>44137</v>
      </c>
      <c r="R491" s="220">
        <f ca="1"/>
        <v>1138.7178919999999</v>
      </c>
      <c r="S491" s="220">
        <f ca="1"/>
        <v>1173.4002860000001</v>
      </c>
      <c r="T491" s="222" t="str">
        <f ca="1"/>
        <v/>
      </c>
      <c r="U491" s="222">
        <f ca="1"/>
        <v>-3.4682394000000158E-2</v>
      </c>
      <c r="Y491" s="111">
        <f ca="1"/>
        <v>44501</v>
      </c>
      <c r="Z491" s="220">
        <f ca="1"/>
        <v>1161.092003</v>
      </c>
      <c r="AA491" s="220">
        <f ca="1"/>
        <v>1136.848575</v>
      </c>
      <c r="AB491" s="222">
        <f ca="1"/>
        <v>2.4243427999999994E-2</v>
      </c>
      <c r="AC491" s="222" t="str">
        <f ca="1"/>
        <v/>
      </c>
    </row>
    <row r="492" spans="9:29" x14ac:dyDescent="0.2">
      <c r="I492" s="111">
        <f ca="1"/>
        <v>44138</v>
      </c>
      <c r="J492" s="220">
        <f ca="1"/>
        <v>1146.034627</v>
      </c>
      <c r="K492" s="220">
        <f ca="1"/>
        <v>1177.740939</v>
      </c>
      <c r="L492" s="222" t="str">
        <f ca="1"/>
        <v/>
      </c>
      <c r="M492" s="222">
        <f ca="1"/>
        <v>-3.1706312000000028E-2</v>
      </c>
      <c r="Q492" s="111">
        <f ca="1"/>
        <v>44138</v>
      </c>
      <c r="R492" s="220">
        <f ca="1"/>
        <v>1144.7701950000001</v>
      </c>
      <c r="S492" s="220">
        <f ca="1"/>
        <v>1177.740939</v>
      </c>
      <c r="T492" s="222" t="str">
        <f ca="1"/>
        <v/>
      </c>
      <c r="U492" s="222">
        <f ca="1"/>
        <v>-3.2970743999999969E-2</v>
      </c>
      <c r="Y492" s="111">
        <f ca="1"/>
        <v>44502</v>
      </c>
      <c r="Z492" s="220">
        <f ca="1"/>
        <v>1161.167048</v>
      </c>
      <c r="AA492" s="220">
        <f ca="1"/>
        <v>1136.670785</v>
      </c>
      <c r="AB492" s="222">
        <f ca="1"/>
        <v>2.4496262999999997E-2</v>
      </c>
      <c r="AC492" s="222" t="str">
        <f ca="1"/>
        <v/>
      </c>
    </row>
    <row r="493" spans="9:29" x14ac:dyDescent="0.2">
      <c r="I493" s="111">
        <f ca="1"/>
        <v>44139</v>
      </c>
      <c r="J493" s="220">
        <f ca="1"/>
        <v>1158.270624</v>
      </c>
      <c r="K493" s="220">
        <f ca="1"/>
        <v>1188.7562049999999</v>
      </c>
      <c r="L493" s="222" t="str">
        <f ca="1"/>
        <v/>
      </c>
      <c r="M493" s="222">
        <f ca="1"/>
        <v>-3.0485580999999911E-2</v>
      </c>
      <c r="Q493" s="111">
        <f ca="1"/>
        <v>44139</v>
      </c>
      <c r="R493" s="220">
        <f ca="1"/>
        <v>1157.110991</v>
      </c>
      <c r="S493" s="220">
        <f ca="1"/>
        <v>1188.7562049999999</v>
      </c>
      <c r="T493" s="222" t="str">
        <f ca="1"/>
        <v/>
      </c>
      <c r="U493" s="222">
        <f ca="1"/>
        <v>-3.1645213999999894E-2</v>
      </c>
      <c r="Y493" s="111">
        <f ca="1"/>
        <v>44503</v>
      </c>
      <c r="Z493" s="220">
        <f ca="1"/>
        <v>1164.671272</v>
      </c>
      <c r="AA493" s="220">
        <f ca="1"/>
        <v>1138.8505379999999</v>
      </c>
      <c r="AB493" s="222">
        <f ca="1"/>
        <v>2.582073400000013E-2</v>
      </c>
      <c r="AC493" s="222" t="str">
        <f ca="1"/>
        <v/>
      </c>
    </row>
    <row r="494" spans="9:29" x14ac:dyDescent="0.2">
      <c r="I494" s="111">
        <f ca="1"/>
        <v>44140</v>
      </c>
      <c r="J494" s="220">
        <f ca="1"/>
        <v>1167.543175</v>
      </c>
      <c r="K494" s="220">
        <f ca="1"/>
        <v>1196.55348</v>
      </c>
      <c r="L494" s="222" t="str">
        <f ca="1"/>
        <v/>
      </c>
      <c r="M494" s="222">
        <f ca="1"/>
        <v>-2.9010305000000017E-2</v>
      </c>
      <c r="Q494" s="111">
        <f ca="1"/>
        <v>44140</v>
      </c>
      <c r="R494" s="220">
        <f ca="1"/>
        <v>1166.504731</v>
      </c>
      <c r="S494" s="220">
        <f ca="1"/>
        <v>1196.55348</v>
      </c>
      <c r="T494" s="222" t="str">
        <f ca="1"/>
        <v/>
      </c>
      <c r="U494" s="222">
        <f ca="1"/>
        <v>-3.0048749000000045E-2</v>
      </c>
      <c r="Y494" s="111">
        <f ca="1"/>
        <v>44504</v>
      </c>
      <c r="Z494" s="220">
        <f ca="1"/>
        <v>1172.4554430000001</v>
      </c>
      <c r="AA494" s="220">
        <f ca="1"/>
        <v>1145.6271770000001</v>
      </c>
      <c r="AB494" s="222">
        <f ca="1"/>
        <v>2.6828265999999986E-2</v>
      </c>
      <c r="AC494" s="222" t="str">
        <f ca="1"/>
        <v/>
      </c>
    </row>
    <row r="495" spans="9:29" x14ac:dyDescent="0.2">
      <c r="I495" s="111">
        <f ca="1"/>
        <v>44141</v>
      </c>
      <c r="J495" s="220">
        <f ca="1"/>
        <v>1166.862907</v>
      </c>
      <c r="K495" s="220">
        <f ca="1"/>
        <v>1195.6082839999999</v>
      </c>
      <c r="L495" s="222" t="str">
        <f ca="1"/>
        <v/>
      </c>
      <c r="M495" s="222">
        <f ca="1"/>
        <v>-2.8745376999999961E-2</v>
      </c>
      <c r="Q495" s="111">
        <f ca="1"/>
        <v>44141</v>
      </c>
      <c r="R495" s="220">
        <f ca="1"/>
        <v>1165.8716569999999</v>
      </c>
      <c r="S495" s="220">
        <f ca="1"/>
        <v>1195.6082839999999</v>
      </c>
      <c r="T495" s="222" t="str">
        <f ca="1"/>
        <v/>
      </c>
      <c r="U495" s="222">
        <f ca="1"/>
        <v>-2.9736626999999998E-2</v>
      </c>
      <c r="Y495" s="111">
        <f ca="1"/>
        <v>44505</v>
      </c>
      <c r="Z495" s="220">
        <f ca="1"/>
        <v>1176.167833</v>
      </c>
      <c r="AA495" s="220">
        <f ca="1"/>
        <v>1149.596524</v>
      </c>
      <c r="AB495" s="222">
        <f ca="1"/>
        <v>2.6571308999999928E-2</v>
      </c>
      <c r="AC495" s="222" t="str">
        <f ca="1"/>
        <v/>
      </c>
    </row>
    <row r="496" spans="9:29" x14ac:dyDescent="0.2">
      <c r="I496" s="111">
        <f ca="1"/>
        <v>44144</v>
      </c>
      <c r="J496" s="220">
        <f ca="1"/>
        <v>1171.985457</v>
      </c>
      <c r="K496" s="220">
        <f ca="1"/>
        <v>1198.7991300000001</v>
      </c>
      <c r="L496" s="222" t="str">
        <f ca="1"/>
        <v/>
      </c>
      <c r="M496" s="222">
        <f ca="1"/>
        <v>-2.6813673000000107E-2</v>
      </c>
      <c r="Q496" s="111">
        <f ca="1"/>
        <v>44144</v>
      </c>
      <c r="R496" s="220">
        <f ca="1"/>
        <v>1171.1686560000001</v>
      </c>
      <c r="S496" s="220">
        <f ca="1"/>
        <v>1198.7991300000001</v>
      </c>
      <c r="T496" s="222" t="str">
        <f ca="1"/>
        <v/>
      </c>
      <c r="U496" s="222">
        <f ca="1"/>
        <v>-2.7630474000000051E-2</v>
      </c>
      <c r="Y496" s="111">
        <f ca="1"/>
        <v>44508</v>
      </c>
      <c r="Z496" s="220">
        <f ca="1"/>
        <v>1176.8051929999999</v>
      </c>
      <c r="AA496" s="220">
        <f ca="1"/>
        <v>1149.1892869999999</v>
      </c>
      <c r="AB496" s="222">
        <f ca="1"/>
        <v>2.7615905999999996E-2</v>
      </c>
      <c r="AC496" s="222" t="str">
        <f ca="1"/>
        <v/>
      </c>
    </row>
    <row r="497" spans="9:29" x14ac:dyDescent="0.2">
      <c r="I497" s="111">
        <f ca="1"/>
        <v>44145</v>
      </c>
      <c r="J497" s="220">
        <f ca="1"/>
        <v>1173.7633080000001</v>
      </c>
      <c r="K497" s="220">
        <f ca="1"/>
        <v>1199.350269</v>
      </c>
      <c r="L497" s="222" t="str">
        <f ca="1"/>
        <v/>
      </c>
      <c r="M497" s="222">
        <f ca="1"/>
        <v>-2.5586960999999974E-2</v>
      </c>
      <c r="Q497" s="111">
        <f ca="1"/>
        <v>44145</v>
      </c>
      <c r="R497" s="220">
        <f ca="1"/>
        <v>1173.123507</v>
      </c>
      <c r="S497" s="220">
        <f ca="1"/>
        <v>1199.350269</v>
      </c>
      <c r="T497" s="222" t="str">
        <f ca="1"/>
        <v/>
      </c>
      <c r="U497" s="222">
        <f ca="1"/>
        <v>-2.6226762000000008E-2</v>
      </c>
      <c r="Y497" s="111">
        <f ca="1"/>
        <v>44509</v>
      </c>
      <c r="Z497" s="220">
        <f ca="1"/>
        <v>1176.9254639999999</v>
      </c>
      <c r="AA497" s="220">
        <f ca="1"/>
        <v>1149.9798880000001</v>
      </c>
      <c r="AB497" s="222">
        <f ca="1"/>
        <v>2.6945575999999846E-2</v>
      </c>
      <c r="AC497" s="222" t="str">
        <f ca="1"/>
        <v/>
      </c>
    </row>
    <row r="498" spans="9:29" x14ac:dyDescent="0.2">
      <c r="I498" s="111">
        <f ca="1"/>
        <v>44146</v>
      </c>
      <c r="J498" s="220">
        <f ca="1"/>
        <v>1179.6853779999999</v>
      </c>
      <c r="K498" s="220">
        <f ca="1"/>
        <v>1204.8189359999999</v>
      </c>
      <c r="L498" s="222" t="str">
        <f ca="1"/>
        <v/>
      </c>
      <c r="M498" s="222">
        <f ca="1"/>
        <v>-2.5133557999999993E-2</v>
      </c>
      <c r="Q498" s="111">
        <f ca="1"/>
        <v>44146</v>
      </c>
      <c r="R498" s="220">
        <f ca="1"/>
        <v>1178.961143</v>
      </c>
      <c r="S498" s="220">
        <f ca="1"/>
        <v>1204.8189359999999</v>
      </c>
      <c r="T498" s="222" t="str">
        <f ca="1"/>
        <v/>
      </c>
      <c r="U498" s="222">
        <f ca="1"/>
        <v>-2.58577929999999E-2</v>
      </c>
      <c r="Y498" s="111">
        <f ca="1"/>
        <v>44510</v>
      </c>
      <c r="Z498" s="220">
        <f ca="1"/>
        <v>1170.145023</v>
      </c>
      <c r="AA498" s="220">
        <f ca="1"/>
        <v>1143.233559</v>
      </c>
      <c r="AB498" s="222">
        <f ca="1"/>
        <v>2.6911464000000024E-2</v>
      </c>
      <c r="AC498" s="222" t="str">
        <f ca="1"/>
        <v/>
      </c>
    </row>
    <row r="499" spans="9:29" x14ac:dyDescent="0.2">
      <c r="I499" s="111">
        <f ca="1"/>
        <v>44147</v>
      </c>
      <c r="J499" s="220">
        <f ca="1"/>
        <v>1177.3944260000001</v>
      </c>
      <c r="K499" s="220">
        <f ca="1"/>
        <v>1204.2318789999999</v>
      </c>
      <c r="L499" s="222" t="str">
        <f ca="1"/>
        <v/>
      </c>
      <c r="M499" s="222">
        <f ca="1"/>
        <v>-2.6837452999999869E-2</v>
      </c>
      <c r="Q499" s="111">
        <f ca="1"/>
        <v>44147</v>
      </c>
      <c r="R499" s="220">
        <f ca="1"/>
        <v>1176.4717479999999</v>
      </c>
      <c r="S499" s="220">
        <f ca="1"/>
        <v>1204.2318789999999</v>
      </c>
      <c r="T499" s="222" t="str">
        <f ca="1"/>
        <v/>
      </c>
      <c r="U499" s="222">
        <f ca="1"/>
        <v>-2.7760131E-2</v>
      </c>
      <c r="Y499" s="111">
        <f ca="1"/>
        <v>44511</v>
      </c>
      <c r="Z499" s="220">
        <f ca="1"/>
        <v>1176.7452109999999</v>
      </c>
      <c r="AA499" s="220">
        <f ca="1"/>
        <v>1148.157659</v>
      </c>
      <c r="AB499" s="222">
        <f ca="1"/>
        <v>2.8587551999999961E-2</v>
      </c>
      <c r="AC499" s="222" t="str">
        <f ca="1"/>
        <v/>
      </c>
    </row>
    <row r="500" spans="9:29" x14ac:dyDescent="0.2">
      <c r="I500" s="111">
        <f ca="1"/>
        <v>44148</v>
      </c>
      <c r="J500" s="220">
        <f ca="1"/>
        <v>1183.7150389999999</v>
      </c>
      <c r="K500" s="220">
        <f ca="1"/>
        <v>1209.3569669999999</v>
      </c>
      <c r="L500" s="222" t="str">
        <f ca="1"/>
        <v/>
      </c>
      <c r="M500" s="222">
        <f ca="1"/>
        <v>-2.5641928000000008E-2</v>
      </c>
      <c r="Q500" s="111">
        <f ca="1"/>
        <v>44148</v>
      </c>
      <c r="R500" s="220">
        <f ca="1"/>
        <v>1182.8471569999999</v>
      </c>
      <c r="S500" s="220">
        <f ca="1"/>
        <v>1209.3569669999999</v>
      </c>
      <c r="T500" s="222" t="str">
        <f ca="1"/>
        <v/>
      </c>
      <c r="U500" s="222">
        <f ca="1"/>
        <v>-2.6509810000000016E-2</v>
      </c>
      <c r="Y500" s="111">
        <f ca="1"/>
        <v>44512</v>
      </c>
      <c r="Z500" s="220">
        <f ca="1"/>
        <v>1181.282993</v>
      </c>
      <c r="AA500" s="220">
        <f ca="1"/>
        <v>1149.9544490000001</v>
      </c>
      <c r="AB500" s="222">
        <f ca="1"/>
        <v>3.1328543999999965E-2</v>
      </c>
      <c r="AC500" s="222" t="str">
        <f ca="1"/>
        <v/>
      </c>
    </row>
    <row r="501" spans="9:29" x14ac:dyDescent="0.2">
      <c r="I501" s="111">
        <f ca="1"/>
        <v>44151</v>
      </c>
      <c r="J501" s="220">
        <f ca="1"/>
        <v>1189.6974319999999</v>
      </c>
      <c r="K501" s="220">
        <f ca="1"/>
        <v>1213.4245739999999</v>
      </c>
      <c r="L501" s="222" t="str">
        <f ca="1"/>
        <v/>
      </c>
      <c r="M501" s="222">
        <f ca="1"/>
        <v>-2.3727141999999958E-2</v>
      </c>
      <c r="Q501" s="111">
        <f ca="1"/>
        <v>44151</v>
      </c>
      <c r="R501" s="220">
        <f ca="1"/>
        <v>1189.076039</v>
      </c>
      <c r="S501" s="220">
        <f ca="1"/>
        <v>1213.4245739999999</v>
      </c>
      <c r="T501" s="222" t="str">
        <f ca="1"/>
        <v/>
      </c>
      <c r="U501" s="222">
        <f ca="1"/>
        <v>-2.4348534999999855E-2</v>
      </c>
      <c r="Y501" s="111">
        <f ca="1"/>
        <v>44515</v>
      </c>
      <c r="Z501" s="220">
        <f ca="1"/>
        <v>1177.882773</v>
      </c>
      <c r="AA501" s="220">
        <f ca="1"/>
        <v>1147.0817950000001</v>
      </c>
      <c r="AB501" s="222">
        <f ca="1"/>
        <v>3.0800977999999986E-2</v>
      </c>
      <c r="AC501" s="222" t="str">
        <f ca="1"/>
        <v/>
      </c>
    </row>
    <row r="502" spans="9:29" x14ac:dyDescent="0.2">
      <c r="I502" s="111">
        <f ca="1"/>
        <v>44152</v>
      </c>
      <c r="J502" s="220">
        <f ca="1"/>
        <v>1190.712344</v>
      </c>
      <c r="K502" s="220">
        <f ca="1"/>
        <v>1215.119655</v>
      </c>
      <c r="L502" s="222" t="str">
        <f ca="1"/>
        <v/>
      </c>
      <c r="M502" s="222">
        <f ca="1"/>
        <v>-2.4407310999999935E-2</v>
      </c>
      <c r="Q502" s="111">
        <f ca="1"/>
        <v>44152</v>
      </c>
      <c r="R502" s="220">
        <f ca="1"/>
        <v>1189.980204</v>
      </c>
      <c r="S502" s="220">
        <f ca="1"/>
        <v>1215.119655</v>
      </c>
      <c r="T502" s="222" t="str">
        <f ca="1"/>
        <v/>
      </c>
      <c r="U502" s="222">
        <f ca="1"/>
        <v>-2.5139451000000007E-2</v>
      </c>
      <c r="Y502" s="111">
        <f ca="1"/>
        <v>44516</v>
      </c>
      <c r="Z502" s="220">
        <f ca="1"/>
        <v>1179.0439630000001</v>
      </c>
      <c r="AA502" s="220">
        <f ca="1"/>
        <v>1145.9211110000001</v>
      </c>
      <c r="AB502" s="222">
        <f ca="1"/>
        <v>3.3122851999999967E-2</v>
      </c>
      <c r="AC502" s="222" t="str">
        <f ca="1"/>
        <v/>
      </c>
    </row>
    <row r="503" spans="9:29" x14ac:dyDescent="0.2">
      <c r="I503" s="111">
        <f ca="1"/>
        <v>44153</v>
      </c>
      <c r="J503" s="220">
        <f ca="1"/>
        <v>1186.5396949999999</v>
      </c>
      <c r="K503" s="220">
        <f ca="1"/>
        <v>1211.5061720000001</v>
      </c>
      <c r="L503" s="222" t="str">
        <f ca="1"/>
        <v/>
      </c>
      <c r="M503" s="222">
        <f ca="1"/>
        <v>-2.4966477000000167E-2</v>
      </c>
      <c r="Q503" s="111">
        <f ca="1"/>
        <v>44153</v>
      </c>
      <c r="R503" s="220">
        <f ca="1"/>
        <v>1185.8226199999999</v>
      </c>
      <c r="S503" s="220">
        <f ca="1"/>
        <v>1211.5061720000001</v>
      </c>
      <c r="T503" s="222" t="str">
        <f ca="1"/>
        <v/>
      </c>
      <c r="U503" s="222">
        <f ca="1"/>
        <v>-2.5683552000000189E-2</v>
      </c>
      <c r="Y503" s="111">
        <f ca="1"/>
        <v>44517</v>
      </c>
      <c r="Z503" s="220">
        <f ca="1"/>
        <v>1180.827223</v>
      </c>
      <c r="AA503" s="220">
        <f ca="1"/>
        <v>1149.0552339999999</v>
      </c>
      <c r="AB503" s="222">
        <f ca="1"/>
        <v>3.1771989000000077E-2</v>
      </c>
      <c r="AC503" s="222" t="str">
        <f ca="1"/>
        <v/>
      </c>
    </row>
    <row r="504" spans="9:29" x14ac:dyDescent="0.2">
      <c r="I504" s="111">
        <f ca="1"/>
        <v>44154</v>
      </c>
      <c r="J504" s="220">
        <f ca="1"/>
        <v>1189.223258</v>
      </c>
      <c r="K504" s="220">
        <f ca="1"/>
        <v>1214.369535</v>
      </c>
      <c r="L504" s="222" t="str">
        <f ca="1"/>
        <v/>
      </c>
      <c r="M504" s="222">
        <f ca="1"/>
        <v>-2.5146277000000054E-2</v>
      </c>
      <c r="Q504" s="111">
        <f ca="1"/>
        <v>44154</v>
      </c>
      <c r="R504" s="220">
        <f ca="1"/>
        <v>1188.433145</v>
      </c>
      <c r="S504" s="220">
        <f ca="1"/>
        <v>1214.369535</v>
      </c>
      <c r="T504" s="222" t="str">
        <f ca="1"/>
        <v/>
      </c>
      <c r="U504" s="222">
        <f ca="1"/>
        <v>-2.5936390000000073E-2</v>
      </c>
      <c r="Y504" s="111">
        <f ca="1"/>
        <v>44518</v>
      </c>
      <c r="Z504" s="220">
        <f ca="1"/>
        <v>1182.2752190000001</v>
      </c>
      <c r="AA504" s="220">
        <f ca="1"/>
        <v>1149.9035260000001</v>
      </c>
      <c r="AB504" s="222">
        <f ca="1"/>
        <v>3.2371693000000049E-2</v>
      </c>
      <c r="AC504" s="222" t="str">
        <f ca="1"/>
        <v/>
      </c>
    </row>
    <row r="505" spans="9:29" x14ac:dyDescent="0.2">
      <c r="I505" s="111">
        <f ca="1"/>
        <v>44155</v>
      </c>
      <c r="J505" s="220">
        <f ca="1"/>
        <v>1191.1639250000001</v>
      </c>
      <c r="K505" s="220">
        <f ca="1"/>
        <v>1217.277732</v>
      </c>
      <c r="L505" s="222" t="str">
        <f ca="1"/>
        <v/>
      </c>
      <c r="M505" s="222">
        <f ca="1"/>
        <v>-2.6113806999999951E-2</v>
      </c>
      <c r="Q505" s="111">
        <f ca="1"/>
        <v>44155</v>
      </c>
      <c r="R505" s="220">
        <f ca="1"/>
        <v>1190.141556</v>
      </c>
      <c r="S505" s="220">
        <f ca="1"/>
        <v>1217.277732</v>
      </c>
      <c r="T505" s="222" t="str">
        <f ca="1"/>
        <v/>
      </c>
      <c r="U505" s="222">
        <f ca="1"/>
        <v>-2.7136175999999977E-2</v>
      </c>
      <c r="Y505" s="111">
        <f ca="1"/>
        <v>44519</v>
      </c>
      <c r="Z505" s="220">
        <f ca="1"/>
        <v>1182.179783</v>
      </c>
      <c r="AA505" s="220">
        <f ca="1"/>
        <v>1150.9280839999999</v>
      </c>
      <c r="AB505" s="222">
        <f ca="1"/>
        <v>3.1251699000000147E-2</v>
      </c>
      <c r="AC505" s="222" t="str">
        <f ca="1"/>
        <v/>
      </c>
    </row>
    <row r="506" spans="9:29" x14ac:dyDescent="0.2">
      <c r="I506" s="111">
        <f ca="1"/>
        <v>44158</v>
      </c>
      <c r="J506" s="220">
        <f ca="1"/>
        <v>1193.0083</v>
      </c>
      <c r="K506" s="220">
        <f ca="1"/>
        <v>1217.941773</v>
      </c>
      <c r="L506" s="222" t="str">
        <f ca="1"/>
        <v/>
      </c>
      <c r="M506" s="222">
        <f ca="1"/>
        <v>-2.493347300000005E-2</v>
      </c>
      <c r="Q506" s="111">
        <f ca="1"/>
        <v>44158</v>
      </c>
      <c r="R506" s="220">
        <f ca="1"/>
        <v>1192.1654510000001</v>
      </c>
      <c r="S506" s="220">
        <f ca="1"/>
        <v>1217.941773</v>
      </c>
      <c r="T506" s="222" t="str">
        <f ca="1"/>
        <v/>
      </c>
      <c r="U506" s="222">
        <f ca="1"/>
        <v>-2.5776321999999935E-2</v>
      </c>
      <c r="Y506" s="111">
        <f ca="1"/>
        <v>44522</v>
      </c>
      <c r="Z506" s="220">
        <f ca="1"/>
        <v>1177.176363</v>
      </c>
      <c r="AA506" s="220">
        <f ca="1"/>
        <v>1144.9064080000001</v>
      </c>
      <c r="AB506" s="222">
        <f ca="1"/>
        <v>3.2269954999999982E-2</v>
      </c>
      <c r="AC506" s="222" t="str">
        <f ca="1"/>
        <v/>
      </c>
    </row>
    <row r="507" spans="9:29" x14ac:dyDescent="0.2">
      <c r="I507" s="111">
        <f ca="1"/>
        <v>44159</v>
      </c>
      <c r="J507" s="220">
        <f ca="1"/>
        <v>1195.8323809999999</v>
      </c>
      <c r="K507" s="220">
        <f ca="1"/>
        <v>1218.9635519999999</v>
      </c>
      <c r="L507" s="222" t="str">
        <f ca="1"/>
        <v/>
      </c>
      <c r="M507" s="222">
        <f ca="1"/>
        <v>-2.3131170999999996E-2</v>
      </c>
      <c r="Q507" s="111">
        <f ca="1"/>
        <v>44159</v>
      </c>
      <c r="R507" s="220">
        <f ca="1"/>
        <v>1195.2274190000001</v>
      </c>
      <c r="S507" s="220">
        <f ca="1"/>
        <v>1218.9635519999999</v>
      </c>
      <c r="T507" s="222" t="str">
        <f ca="1"/>
        <v/>
      </c>
      <c r="U507" s="222">
        <f ca="1"/>
        <v>-2.3736132999999882E-2</v>
      </c>
      <c r="Y507" s="111">
        <f ca="1"/>
        <v>44523</v>
      </c>
      <c r="Z507" s="220">
        <f ca="1"/>
        <v>1172.7374830000001</v>
      </c>
      <c r="AA507" s="220">
        <f ca="1"/>
        <v>1139.5865289999999</v>
      </c>
      <c r="AB507" s="222">
        <f ca="1"/>
        <v>3.3150954000000184E-2</v>
      </c>
      <c r="AC507" s="222" t="str">
        <f ca="1"/>
        <v/>
      </c>
    </row>
    <row r="508" spans="9:29" x14ac:dyDescent="0.2">
      <c r="I508" s="111">
        <f ca="1"/>
        <v>44160</v>
      </c>
      <c r="J508" s="220">
        <f ca="1"/>
        <v>1195.610459</v>
      </c>
      <c r="K508" s="220">
        <f ca="1"/>
        <v>1218.735146</v>
      </c>
      <c r="L508" s="222" t="str">
        <f ca="1"/>
        <v/>
      </c>
      <c r="M508" s="222">
        <f ca="1"/>
        <v>-2.3124686999999994E-2</v>
      </c>
      <c r="Q508" s="111">
        <f ca="1"/>
        <v>44160</v>
      </c>
      <c r="R508" s="220">
        <f ca="1"/>
        <v>1195.0356260000001</v>
      </c>
      <c r="S508" s="220">
        <f ca="1"/>
        <v>1218.735146</v>
      </c>
      <c r="T508" s="222" t="str">
        <f ca="1"/>
        <v/>
      </c>
      <c r="U508" s="222">
        <f ca="1"/>
        <v>-2.3699519999999894E-2</v>
      </c>
      <c r="Y508" s="111">
        <f ca="1"/>
        <v>44524</v>
      </c>
      <c r="Z508" s="220">
        <f ca="1"/>
        <v>1174.8225030000001</v>
      </c>
      <c r="AA508" s="220">
        <f ca="1"/>
        <v>1142.4939810000001</v>
      </c>
      <c r="AB508" s="222">
        <f ca="1"/>
        <v>3.2328522000000019E-2</v>
      </c>
      <c r="AC508" s="222" t="str">
        <f ca="1"/>
        <v/>
      </c>
    </row>
    <row r="509" spans="9:29" x14ac:dyDescent="0.2">
      <c r="I509" s="111">
        <f ca="1"/>
        <v>44161</v>
      </c>
      <c r="J509" s="220">
        <f ca="1"/>
        <v>1197.2532200000001</v>
      </c>
      <c r="K509" s="220">
        <f ca="1"/>
        <v>1220.702953</v>
      </c>
      <c r="L509" s="222" t="str">
        <f ca="1"/>
        <v/>
      </c>
      <c r="M509" s="222">
        <f ca="1"/>
        <v>-2.3449732999999924E-2</v>
      </c>
      <c r="Q509" s="111">
        <f ca="1"/>
        <v>44161</v>
      </c>
      <c r="R509" s="220">
        <f ca="1"/>
        <v>1196.5923660000001</v>
      </c>
      <c r="S509" s="220">
        <f ca="1"/>
        <v>1220.702953</v>
      </c>
      <c r="T509" s="222" t="str">
        <f ca="1"/>
        <v/>
      </c>
      <c r="U509" s="222">
        <f ca="1"/>
        <v>-2.4110586999999895E-2</v>
      </c>
      <c r="Y509" s="111">
        <f ca="1"/>
        <v>44525</v>
      </c>
      <c r="Z509" s="220">
        <f ca="1"/>
        <v>1177.517012</v>
      </c>
      <c r="AA509" s="220">
        <f ca="1"/>
        <v>1144.0097249999999</v>
      </c>
      <c r="AB509" s="222">
        <f ca="1"/>
        <v>3.3507287000000135E-2</v>
      </c>
      <c r="AC509" s="222" t="str">
        <f ca="1"/>
        <v/>
      </c>
    </row>
    <row r="510" spans="9:29" x14ac:dyDescent="0.2">
      <c r="I510" s="111">
        <f ca="1"/>
        <v>44162</v>
      </c>
      <c r="J510" s="220">
        <f ca="1"/>
        <v>1200.7046359999999</v>
      </c>
      <c r="K510" s="220">
        <f ca="1"/>
        <v>1223.8942970000001</v>
      </c>
      <c r="L510" s="222" t="str">
        <f ca="1"/>
        <v/>
      </c>
      <c r="M510" s="222">
        <f ca="1"/>
        <v>-2.3189661000000115E-2</v>
      </c>
      <c r="Q510" s="111">
        <f ca="1"/>
        <v>44162</v>
      </c>
      <c r="R510" s="220">
        <f ca="1"/>
        <v>1200.0303510000001</v>
      </c>
      <c r="S510" s="220">
        <f ca="1"/>
        <v>1223.8942970000001</v>
      </c>
      <c r="T510" s="222" t="str">
        <f ca="1"/>
        <v/>
      </c>
      <c r="U510" s="222">
        <f ca="1"/>
        <v>-2.3863945999999941E-2</v>
      </c>
      <c r="Y510" s="111">
        <f ca="1"/>
        <v>44526</v>
      </c>
      <c r="Z510" s="220">
        <f ca="1"/>
        <v>1165.487527</v>
      </c>
      <c r="AA510" s="220">
        <f ca="1"/>
        <v>1140.5283179999999</v>
      </c>
      <c r="AB510" s="222">
        <f ca="1"/>
        <v>2.49592090000001E-2</v>
      </c>
      <c r="AC510" s="222" t="str">
        <f ca="1"/>
        <v/>
      </c>
    </row>
    <row r="511" spans="9:29" x14ac:dyDescent="0.2">
      <c r="I511" s="111">
        <f ca="1"/>
        <v>44165</v>
      </c>
      <c r="J511" s="220">
        <f ca="1"/>
        <v>1196.4386609999999</v>
      </c>
      <c r="K511" s="220">
        <f ca="1"/>
        <v>1221.8347369999999</v>
      </c>
      <c r="L511" s="222" t="str">
        <f ca="1"/>
        <v/>
      </c>
      <c r="M511" s="222">
        <f ca="1"/>
        <v>-2.5396075999999993E-2</v>
      </c>
      <c r="Q511" s="111">
        <f ca="1"/>
        <v>44165</v>
      </c>
      <c r="R511" s="220">
        <f ca="1"/>
        <v>1195.554985</v>
      </c>
      <c r="S511" s="220">
        <f ca="1"/>
        <v>1221.8347369999999</v>
      </c>
      <c r="T511" s="222" t="str">
        <f ca="1"/>
        <v/>
      </c>
      <c r="U511" s="222">
        <f ca="1"/>
        <v>-2.6279751999999917E-2</v>
      </c>
      <c r="Y511" s="111">
        <f ca="1"/>
        <v>44529</v>
      </c>
      <c r="Z511" s="220">
        <f ca="1"/>
        <v>1169.756163</v>
      </c>
      <c r="AA511" s="220">
        <f ca="1"/>
        <v>1143.287137</v>
      </c>
      <c r="AB511" s="222">
        <f ca="1"/>
        <v>2.6469025999999986E-2</v>
      </c>
      <c r="AC511" s="222" t="str">
        <f ca="1"/>
        <v/>
      </c>
    </row>
    <row r="512" spans="9:29" x14ac:dyDescent="0.2">
      <c r="I512" s="111">
        <f ca="1"/>
        <v>44166</v>
      </c>
      <c r="J512" s="220">
        <f ca="1"/>
        <v>1199.838317</v>
      </c>
      <c r="K512" s="220">
        <f ca="1"/>
        <v>1223.522475</v>
      </c>
      <c r="L512" s="222" t="str">
        <f ca="1"/>
        <v/>
      </c>
      <c r="M512" s="222">
        <f ca="1"/>
        <v>-2.3684158000000025E-2</v>
      </c>
      <c r="Q512" s="111">
        <f ca="1"/>
        <v>44166</v>
      </c>
      <c r="R512" s="220">
        <f ca="1"/>
        <v>1199.140983</v>
      </c>
      <c r="S512" s="220">
        <f ca="1"/>
        <v>1223.522475</v>
      </c>
      <c r="T512" s="222" t="str">
        <f ca="1"/>
        <v/>
      </c>
      <c r="U512" s="222">
        <f ca="1"/>
        <v>-2.438149199999998E-2</v>
      </c>
      <c r="Y512" s="111">
        <f ca="1"/>
        <v>44530</v>
      </c>
      <c r="Z512" s="220">
        <f ca="1"/>
        <v>1161.738967</v>
      </c>
      <c r="AA512" s="220">
        <f ca="1"/>
        <v>1141.3276619999999</v>
      </c>
      <c r="AB512" s="222">
        <f ca="1"/>
        <v>2.0411305000000084E-2</v>
      </c>
      <c r="AC512" s="222" t="str">
        <f ca="1"/>
        <v/>
      </c>
    </row>
    <row r="513" spans="9:29" x14ac:dyDescent="0.2">
      <c r="I513" s="111">
        <f ca="1"/>
        <v>44167</v>
      </c>
      <c r="J513" s="220">
        <f ca="1"/>
        <v>1199.9957320000001</v>
      </c>
      <c r="K513" s="220">
        <f ca="1"/>
        <v>1222.7665750000001</v>
      </c>
      <c r="L513" s="222" t="str">
        <f ca="1"/>
        <v/>
      </c>
      <c r="M513" s="222">
        <f ca="1"/>
        <v>-2.2770843000000013E-2</v>
      </c>
      <c r="Q513" s="111">
        <f ca="1"/>
        <v>44167</v>
      </c>
      <c r="R513" s="220">
        <f ca="1"/>
        <v>1199.4401190000001</v>
      </c>
      <c r="S513" s="220">
        <f ca="1"/>
        <v>1222.7665750000001</v>
      </c>
      <c r="T513" s="222" t="str">
        <f ca="1"/>
        <v/>
      </c>
      <c r="U513" s="222">
        <f ca="1"/>
        <v>-2.3326456000000006E-2</v>
      </c>
      <c r="Y513" s="111">
        <f ca="1"/>
        <v>44531</v>
      </c>
      <c r="Z513" s="220">
        <f ca="1"/>
        <v>1158.7854830000001</v>
      </c>
      <c r="AA513" s="220">
        <f ca="1"/>
        <v>1142.3923540000001</v>
      </c>
      <c r="AB513" s="222">
        <f ca="1"/>
        <v>1.6393129000000044E-2</v>
      </c>
      <c r="AC513" s="222" t="str">
        <f ca="1"/>
        <v/>
      </c>
    </row>
    <row r="514" spans="9:29" x14ac:dyDescent="0.2">
      <c r="I514" s="111">
        <f ca="1"/>
        <v>44168</v>
      </c>
      <c r="J514" s="220">
        <f ca="1"/>
        <v>1200.13786</v>
      </c>
      <c r="K514" s="220">
        <f ca="1"/>
        <v>1222.4768979999999</v>
      </c>
      <c r="L514" s="222" t="str">
        <f ca="1"/>
        <v/>
      </c>
      <c r="M514" s="222">
        <f ca="1"/>
        <v>-2.2339037999999846E-2</v>
      </c>
      <c r="Q514" s="111">
        <f ca="1"/>
        <v>44168</v>
      </c>
      <c r="R514" s="220">
        <f ca="1"/>
        <v>1199.6833119999999</v>
      </c>
      <c r="S514" s="220">
        <f ca="1"/>
        <v>1222.4768979999999</v>
      </c>
      <c r="T514" s="222" t="str">
        <f ca="1"/>
        <v/>
      </c>
      <c r="U514" s="222">
        <f ca="1"/>
        <v>-2.2793586000000005E-2</v>
      </c>
      <c r="Y514" s="111">
        <f ca="1"/>
        <v>44532</v>
      </c>
      <c r="Z514" s="220">
        <f ca="1"/>
        <v>1169.2608299999999</v>
      </c>
      <c r="AA514" s="220">
        <f ca="1"/>
        <v>1148.8671179999999</v>
      </c>
      <c r="AB514" s="222">
        <f ca="1"/>
        <v>2.039371200000005E-2</v>
      </c>
      <c r="AC514" s="222" t="str">
        <f ca="1"/>
        <v/>
      </c>
    </row>
    <row r="515" spans="9:29" x14ac:dyDescent="0.2">
      <c r="I515" s="111">
        <f ca="1"/>
        <v>44169</v>
      </c>
      <c r="J515" s="220">
        <f ca="1"/>
        <v>1200.83341</v>
      </c>
      <c r="K515" s="220">
        <f ca="1"/>
        <v>1221.480276</v>
      </c>
      <c r="L515" s="222" t="str">
        <f ca="1"/>
        <v/>
      </c>
      <c r="M515" s="222">
        <f ca="1"/>
        <v>-2.0646866000000045E-2</v>
      </c>
      <c r="Q515" s="111">
        <f ca="1"/>
        <v>44169</v>
      </c>
      <c r="R515" s="220">
        <f ca="1"/>
        <v>1200.5873039999999</v>
      </c>
      <c r="S515" s="220">
        <f ca="1"/>
        <v>1221.480276</v>
      </c>
      <c r="T515" s="222" t="str">
        <f ca="1"/>
        <v/>
      </c>
      <c r="U515" s="222">
        <f ca="1"/>
        <v>-2.08929720000001E-2</v>
      </c>
      <c r="Y515" s="111">
        <f ca="1"/>
        <v>44533</v>
      </c>
      <c r="Z515" s="220">
        <f ca="1"/>
        <v>1166.2976699999999</v>
      </c>
      <c r="AA515" s="220">
        <f ca="1"/>
        <v>1148.108105</v>
      </c>
      <c r="AB515" s="222">
        <f ca="1"/>
        <v>1.8189564999999901E-2</v>
      </c>
      <c r="AC515" s="222" t="str">
        <f ca="1"/>
        <v/>
      </c>
    </row>
    <row r="516" spans="9:29" x14ac:dyDescent="0.2">
      <c r="I516" s="111">
        <f ca="1"/>
        <v>44172</v>
      </c>
      <c r="J516" s="220">
        <f ca="1"/>
        <v>1202.0381239999999</v>
      </c>
      <c r="K516" s="220">
        <f ca="1"/>
        <v>1223.1557399999999</v>
      </c>
      <c r="L516" s="222" t="str">
        <f ca="1"/>
        <v/>
      </c>
      <c r="M516" s="222">
        <f ca="1"/>
        <v>-2.1117615999999999E-2</v>
      </c>
      <c r="Q516" s="111">
        <f ca="1"/>
        <v>44172</v>
      </c>
      <c r="R516" s="220">
        <f ca="1"/>
        <v>1201.6765740000001</v>
      </c>
      <c r="S516" s="220">
        <f ca="1"/>
        <v>1223.1557399999999</v>
      </c>
      <c r="T516" s="222" t="str">
        <f ca="1"/>
        <v/>
      </c>
      <c r="U516" s="222">
        <f ca="1"/>
        <v>-2.1479165999999852E-2</v>
      </c>
      <c r="Y516" s="111">
        <f ca="1"/>
        <v>44536</v>
      </c>
      <c r="Z516" s="220">
        <f ca="1"/>
        <v>1169.3830399999999</v>
      </c>
      <c r="AA516" s="220">
        <f ca="1"/>
        <v>1147.8142680000001</v>
      </c>
      <c r="AB516" s="222">
        <f ca="1"/>
        <v>2.1568771999999854E-2</v>
      </c>
      <c r="AC516" s="222" t="str">
        <f ca="1"/>
        <v/>
      </c>
    </row>
    <row r="517" spans="9:29" x14ac:dyDescent="0.2">
      <c r="I517" s="111">
        <f ca="1"/>
        <v>44173</v>
      </c>
      <c r="J517" s="220">
        <f ca="1"/>
        <v>1205.2412420000001</v>
      </c>
      <c r="K517" s="220">
        <f ca="1"/>
        <v>1225.8720519999999</v>
      </c>
      <c r="L517" s="222" t="str">
        <f ca="1"/>
        <v/>
      </c>
      <c r="M517" s="222">
        <f ca="1"/>
        <v>-2.0630809999999881E-2</v>
      </c>
      <c r="Q517" s="111">
        <f ca="1"/>
        <v>44173</v>
      </c>
      <c r="R517" s="220">
        <f ca="1"/>
        <v>1204.884892</v>
      </c>
      <c r="S517" s="220">
        <f ca="1"/>
        <v>1225.8720519999999</v>
      </c>
      <c r="T517" s="222" t="str">
        <f ca="1"/>
        <v/>
      </c>
      <c r="U517" s="222">
        <f ca="1"/>
        <v>-2.0987159999999904E-2</v>
      </c>
      <c r="Y517" s="111">
        <f ca="1"/>
        <v>44537</v>
      </c>
      <c r="Z517" s="220">
        <f ca="1"/>
        <v>1176.4452200000001</v>
      </c>
      <c r="AA517" s="220">
        <f ca="1"/>
        <v>1150.884726</v>
      </c>
      <c r="AB517" s="222">
        <f ca="1"/>
        <v>2.5560494000000062E-2</v>
      </c>
      <c r="AC517" s="222" t="str">
        <f ca="1"/>
        <v/>
      </c>
    </row>
    <row r="518" spans="9:29" x14ac:dyDescent="0.2">
      <c r="I518" s="111">
        <f ca="1"/>
        <v>44174</v>
      </c>
      <c r="J518" s="220">
        <f ca="1"/>
        <v>1202.099017</v>
      </c>
      <c r="K518" s="220">
        <f ca="1"/>
        <v>1223.633296</v>
      </c>
      <c r="L518" s="222" t="str">
        <f ca="1"/>
        <v/>
      </c>
      <c r="M518" s="222">
        <f ca="1"/>
        <v>-2.1534278999999969E-2</v>
      </c>
      <c r="Q518" s="111">
        <f ca="1"/>
        <v>44174</v>
      </c>
      <c r="R518" s="220">
        <f ca="1"/>
        <v>1201.7170289999999</v>
      </c>
      <c r="S518" s="220">
        <f ca="1"/>
        <v>1223.633296</v>
      </c>
      <c r="T518" s="222" t="str">
        <f ca="1"/>
        <v/>
      </c>
      <c r="U518" s="222">
        <f ca="1"/>
        <v>-2.1916267000000062E-2</v>
      </c>
      <c r="Y518" s="111">
        <f ca="1"/>
        <v>44538</v>
      </c>
      <c r="Z518" s="220">
        <f ca="1"/>
        <v>1177.501407</v>
      </c>
      <c r="AA518" s="220">
        <f ca="1"/>
        <v>1152.0470700000001</v>
      </c>
      <c r="AB518" s="222">
        <f ca="1"/>
        <v>2.5454336999999896E-2</v>
      </c>
      <c r="AC518" s="222" t="str">
        <f ca="1"/>
        <v/>
      </c>
    </row>
    <row r="519" spans="9:29" x14ac:dyDescent="0.2">
      <c r="I519" s="111">
        <f ca="1"/>
        <v>44175</v>
      </c>
      <c r="J519" s="220">
        <f ca="1"/>
        <v>1201.130971</v>
      </c>
      <c r="K519" s="220">
        <f ca="1"/>
        <v>1223.0432929999999</v>
      </c>
      <c r="L519" s="222" t="str">
        <f ca="1"/>
        <v/>
      </c>
      <c r="M519" s="222">
        <f ca="1"/>
        <v>-2.1912321999999904E-2</v>
      </c>
      <c r="Q519" s="111">
        <f ca="1"/>
        <v>44175</v>
      </c>
      <c r="R519" s="220">
        <f ca="1"/>
        <v>1200.6647700000001</v>
      </c>
      <c r="S519" s="220">
        <f ca="1"/>
        <v>1223.0432929999999</v>
      </c>
      <c r="T519" s="222" t="str">
        <f ca="1"/>
        <v/>
      </c>
      <c r="U519" s="222">
        <f ca="1"/>
        <v>-2.2378522999999859E-2</v>
      </c>
      <c r="Y519" s="111">
        <f ca="1"/>
        <v>44539</v>
      </c>
      <c r="Z519" s="220">
        <f ca="1"/>
        <v>1176.64651</v>
      </c>
      <c r="AA519" s="220">
        <f ca="1"/>
        <v>1153.000047</v>
      </c>
      <c r="AB519" s="222">
        <f ca="1"/>
        <v>2.3646463000000041E-2</v>
      </c>
      <c r="AC519" s="222" t="str">
        <f ca="1"/>
        <v/>
      </c>
    </row>
    <row r="520" spans="9:29" x14ac:dyDescent="0.2">
      <c r="I520" s="111">
        <f ca="1"/>
        <v>44176</v>
      </c>
      <c r="J520" s="220">
        <f ca="1"/>
        <v>1200.575421</v>
      </c>
      <c r="K520" s="220">
        <f ca="1"/>
        <v>1223.4725390000001</v>
      </c>
      <c r="L520" s="222" t="str">
        <f ca="1"/>
        <v/>
      </c>
      <c r="M520" s="222">
        <f ca="1"/>
        <v>-2.2897118000000091E-2</v>
      </c>
      <c r="Q520" s="111">
        <f ca="1"/>
        <v>44176</v>
      </c>
      <c r="R520" s="220">
        <f ca="1"/>
        <v>1199.989499</v>
      </c>
      <c r="S520" s="220">
        <f ca="1"/>
        <v>1223.4725390000001</v>
      </c>
      <c r="T520" s="222" t="str">
        <f ca="1"/>
        <v/>
      </c>
      <c r="U520" s="222">
        <f ca="1"/>
        <v>-2.3483040000000073E-2</v>
      </c>
      <c r="Y520" s="111">
        <f ca="1"/>
        <v>44540</v>
      </c>
      <c r="Z520" s="220">
        <f ca="1"/>
        <v>1180.4516819999999</v>
      </c>
      <c r="AA520" s="220">
        <f ca="1"/>
        <v>1156.068041</v>
      </c>
      <c r="AB520" s="222">
        <f ca="1"/>
        <v>2.4383640999999897E-2</v>
      </c>
      <c r="AC520" s="222" t="str">
        <f ca="1"/>
        <v/>
      </c>
    </row>
    <row r="521" spans="9:29" x14ac:dyDescent="0.2">
      <c r="I521" s="111">
        <f ca="1"/>
        <v>44179</v>
      </c>
      <c r="J521" s="220">
        <f ca="1"/>
        <v>1196.180795</v>
      </c>
      <c r="K521" s="220">
        <f ca="1"/>
        <v>1219.999178</v>
      </c>
      <c r="L521" s="222" t="str">
        <f ca="1"/>
        <v/>
      </c>
      <c r="M521" s="222">
        <f ca="1"/>
        <v>-2.381838300000004E-2</v>
      </c>
      <c r="Q521" s="111">
        <f ca="1"/>
        <v>44179</v>
      </c>
      <c r="R521" s="220">
        <f ca="1"/>
        <v>1195.5450900000001</v>
      </c>
      <c r="S521" s="220">
        <f ca="1"/>
        <v>1219.999178</v>
      </c>
      <c r="T521" s="222" t="str">
        <f ca="1"/>
        <v/>
      </c>
      <c r="U521" s="222">
        <f ca="1"/>
        <v>-2.4454087999999957E-2</v>
      </c>
      <c r="Y521" s="111">
        <f ca="1"/>
        <v>44543</v>
      </c>
      <c r="Z521" s="220">
        <f ca="1"/>
        <v>1179.5357899999999</v>
      </c>
      <c r="AA521" s="220">
        <f ca="1"/>
        <v>1157.250391</v>
      </c>
      <c r="AB521" s="222">
        <f ca="1"/>
        <v>2.2285398999999869E-2</v>
      </c>
      <c r="AC521" s="222" t="str">
        <f ca="1"/>
        <v/>
      </c>
    </row>
    <row r="522" spans="9:29" x14ac:dyDescent="0.2">
      <c r="I522" s="111">
        <f ca="1"/>
        <v>44180</v>
      </c>
      <c r="J522" s="220">
        <f ca="1"/>
        <v>1200.0265019999999</v>
      </c>
      <c r="K522" s="220">
        <f ca="1"/>
        <v>1223.7401749999999</v>
      </c>
      <c r="L522" s="222" t="str">
        <f ca="1"/>
        <v/>
      </c>
      <c r="M522" s="222">
        <f ca="1"/>
        <v>-2.371367299999997E-2</v>
      </c>
      <c r="Q522" s="111">
        <f ca="1"/>
        <v>44180</v>
      </c>
      <c r="R522" s="220">
        <f ca="1"/>
        <v>1199.259411</v>
      </c>
      <c r="S522" s="220">
        <f ca="1"/>
        <v>1223.7401749999999</v>
      </c>
      <c r="T522" s="222" t="str">
        <f ca="1"/>
        <v/>
      </c>
      <c r="U522" s="222">
        <f ca="1"/>
        <v>-2.4480763999999908E-2</v>
      </c>
      <c r="Y522" s="111">
        <f ca="1"/>
        <v>44544</v>
      </c>
      <c r="Z522" s="220">
        <f ca="1"/>
        <v>1175.8841399999999</v>
      </c>
      <c r="AA522" s="220">
        <f ca="1"/>
        <v>1153.758323</v>
      </c>
      <c r="AB522" s="222">
        <f ca="1"/>
        <v>2.2125816999999871E-2</v>
      </c>
      <c r="AC522" s="222" t="str">
        <f ca="1"/>
        <v/>
      </c>
    </row>
    <row r="523" spans="9:29" x14ac:dyDescent="0.2">
      <c r="I523" s="111">
        <f ca="1"/>
        <v>44181</v>
      </c>
      <c r="J523" s="220">
        <f ca="1"/>
        <v>1203.4591680000001</v>
      </c>
      <c r="K523" s="220">
        <f ca="1"/>
        <v>1226.3336220000001</v>
      </c>
      <c r="L523" s="222" t="str">
        <f ca="1"/>
        <v/>
      </c>
      <c r="M523" s="222">
        <f ca="1"/>
        <v>-2.2874454000000013E-2</v>
      </c>
      <c r="Q523" s="111">
        <f ca="1"/>
        <v>44181</v>
      </c>
      <c r="R523" s="220">
        <f ca="1"/>
        <v>1202.7440819999999</v>
      </c>
      <c r="S523" s="220">
        <f ca="1"/>
        <v>1226.3336220000001</v>
      </c>
      <c r="T523" s="222" t="str">
        <f ca="1"/>
        <v/>
      </c>
      <c r="U523" s="222">
        <f ca="1"/>
        <v>-2.3589540000000169E-2</v>
      </c>
      <c r="Y523" s="111">
        <f ca="1"/>
        <v>44545</v>
      </c>
      <c r="Z523" s="220">
        <f ca="1"/>
        <v>1184.507828</v>
      </c>
      <c r="AA523" s="220">
        <f ca="1"/>
        <v>1159.8211490000001</v>
      </c>
      <c r="AB523" s="222">
        <f ca="1"/>
        <v>2.4686678999999913E-2</v>
      </c>
      <c r="AC523" s="222" t="str">
        <f ca="1"/>
        <v/>
      </c>
    </row>
    <row r="524" spans="9:29" x14ac:dyDescent="0.2">
      <c r="I524" s="111">
        <f ca="1"/>
        <v>44182</v>
      </c>
      <c r="J524" s="220">
        <f ca="1"/>
        <v>1206.152877</v>
      </c>
      <c r="K524" s="220">
        <f ca="1"/>
        <v>1228.548775</v>
      </c>
      <c r="L524" s="222" t="str">
        <f ca="1"/>
        <v/>
      </c>
      <c r="M524" s="222">
        <f ca="1"/>
        <v>-2.2395897999999987E-2</v>
      </c>
      <c r="Q524" s="111">
        <f ca="1"/>
        <v>44182</v>
      </c>
      <c r="R524" s="220">
        <f ca="1"/>
        <v>1205.4083049999999</v>
      </c>
      <c r="S524" s="220">
        <f ca="1"/>
        <v>1228.548775</v>
      </c>
      <c r="T524" s="222" t="str">
        <f ca="1"/>
        <v/>
      </c>
      <c r="U524" s="222">
        <f ca="1"/>
        <v>-2.3140470000000052E-2</v>
      </c>
      <c r="Y524" s="111">
        <f ca="1"/>
        <v>44546</v>
      </c>
      <c r="Z524" s="220">
        <f ca="1"/>
        <v>1182.2170599999999</v>
      </c>
      <c r="AA524" s="220">
        <f ca="1"/>
        <v>1160.4469340000001</v>
      </c>
      <c r="AB524" s="222">
        <f ca="1"/>
        <v>2.177012599999989E-2</v>
      </c>
      <c r="AC524" s="222" t="str">
        <f ca="1"/>
        <v/>
      </c>
    </row>
    <row r="525" spans="9:29" x14ac:dyDescent="0.2">
      <c r="I525" s="111">
        <f ca="1"/>
        <v>44183</v>
      </c>
      <c r="J525" s="220">
        <f ca="1"/>
        <v>1206.1384129999999</v>
      </c>
      <c r="K525" s="220">
        <f ca="1"/>
        <v>1228.382944</v>
      </c>
      <c r="L525" s="222" t="str">
        <f ca="1"/>
        <v/>
      </c>
      <c r="M525" s="222">
        <f ca="1"/>
        <v>-2.2244531000000053E-2</v>
      </c>
      <c r="Q525" s="111">
        <f ca="1"/>
        <v>44183</v>
      </c>
      <c r="R525" s="220">
        <f ca="1"/>
        <v>1205.4756520000001</v>
      </c>
      <c r="S525" s="220">
        <f ca="1"/>
        <v>1228.382944</v>
      </c>
      <c r="T525" s="222" t="str">
        <f ca="1"/>
        <v/>
      </c>
      <c r="U525" s="222">
        <f ca="1"/>
        <v>-2.2907291999999871E-2</v>
      </c>
      <c r="Y525" s="111">
        <f ca="1"/>
        <v>44547</v>
      </c>
      <c r="Z525" s="220">
        <f ca="1"/>
        <v>1181.97486</v>
      </c>
      <c r="AA525" s="220">
        <f ca="1"/>
        <v>1161.192755</v>
      </c>
      <c r="AB525" s="222">
        <f ca="1"/>
        <v>2.0782105000000002E-2</v>
      </c>
      <c r="AC525" s="222" t="str">
        <f ca="1"/>
        <v/>
      </c>
    </row>
    <row r="526" spans="9:29" x14ac:dyDescent="0.2">
      <c r="I526" s="111">
        <f ca="1"/>
        <v>44186</v>
      </c>
      <c r="J526" s="220">
        <f ca="1"/>
        <v>1205.0252949999999</v>
      </c>
      <c r="K526" s="220">
        <f ca="1"/>
        <v>1227.5420180000001</v>
      </c>
      <c r="L526" s="222" t="str">
        <f ca="1"/>
        <v/>
      </c>
      <c r="M526" s="222">
        <f ca="1"/>
        <v>-2.2516723000000183E-2</v>
      </c>
      <c r="Q526" s="111">
        <f ca="1"/>
        <v>44186</v>
      </c>
      <c r="R526" s="220">
        <f ca="1"/>
        <v>1204.3814070000001</v>
      </c>
      <c r="S526" s="220">
        <f ca="1"/>
        <v>1227.5420180000001</v>
      </c>
      <c r="T526" s="222" t="str">
        <f ca="1"/>
        <v/>
      </c>
      <c r="U526" s="222">
        <f ca="1"/>
        <v>-2.3160611000000018E-2</v>
      </c>
      <c r="Y526" s="111">
        <f ca="1"/>
        <v>44550</v>
      </c>
      <c r="Z526" s="220">
        <f ca="1"/>
        <v>1174.4363559999999</v>
      </c>
      <c r="AA526" s="220">
        <f ca="1"/>
        <v>1154.332046</v>
      </c>
      <c r="AB526" s="222">
        <f ca="1"/>
        <v>2.0104309999999941E-2</v>
      </c>
      <c r="AC526" s="222" t="str">
        <f ca="1"/>
        <v/>
      </c>
    </row>
    <row r="527" spans="9:29" x14ac:dyDescent="0.2">
      <c r="I527" s="111">
        <f ca="1"/>
        <v>44187</v>
      </c>
      <c r="J527" s="220">
        <f ca="1"/>
        <v>1207.4194279999999</v>
      </c>
      <c r="K527" s="220">
        <f ca="1"/>
        <v>1230.4156210000001</v>
      </c>
      <c r="L527" s="222" t="str">
        <f ca="1"/>
        <v/>
      </c>
      <c r="M527" s="222">
        <f ca="1"/>
        <v>-2.2996193000000175E-2</v>
      </c>
      <c r="Q527" s="111">
        <f ca="1"/>
        <v>44187</v>
      </c>
      <c r="R527" s="220">
        <f ca="1"/>
        <v>1206.6747029999999</v>
      </c>
      <c r="S527" s="220">
        <f ca="1"/>
        <v>1230.4156210000001</v>
      </c>
      <c r="T527" s="222" t="str">
        <f ca="1"/>
        <v/>
      </c>
      <c r="U527" s="222">
        <f ca="1"/>
        <v>-2.3740918000000194E-2</v>
      </c>
      <c r="Y527" s="111">
        <f ca="1"/>
        <v>44551</v>
      </c>
      <c r="Z527" s="220">
        <f ca="1"/>
        <v>1183.7013710000001</v>
      </c>
      <c r="AA527" s="220">
        <f ca="1"/>
        <v>1158.9584050000001</v>
      </c>
      <c r="AB527" s="222">
        <f ca="1"/>
        <v>2.4742966000000022E-2</v>
      </c>
      <c r="AC527" s="222" t="str">
        <f ca="1"/>
        <v/>
      </c>
    </row>
    <row r="528" spans="9:29" x14ac:dyDescent="0.2">
      <c r="I528" s="111">
        <f ca="1"/>
        <v>44188</v>
      </c>
      <c r="J528" s="220">
        <f ca="1"/>
        <v>1207.067155</v>
      </c>
      <c r="K528" s="220">
        <f ca="1"/>
        <v>1229.4764789999999</v>
      </c>
      <c r="L528" s="222" t="str">
        <f ca="1"/>
        <v/>
      </c>
      <c r="M528" s="222">
        <f ca="1"/>
        <v>-2.240932399999997E-2</v>
      </c>
      <c r="Q528" s="111">
        <f ca="1"/>
        <v>44188</v>
      </c>
      <c r="R528" s="220">
        <f ca="1"/>
        <v>1206.420308</v>
      </c>
      <c r="S528" s="220">
        <f ca="1"/>
        <v>1229.4764789999999</v>
      </c>
      <c r="T528" s="222" t="str">
        <f ca="1"/>
        <v/>
      </c>
      <c r="U528" s="222">
        <f ca="1"/>
        <v>-2.3056170999999948E-2</v>
      </c>
      <c r="Y528" s="111">
        <f ca="1"/>
        <v>44552</v>
      </c>
      <c r="Z528" s="220">
        <f ca="1"/>
        <v>1187.8562199999999</v>
      </c>
      <c r="AA528" s="220">
        <f ca="1"/>
        <v>1162.1349729999999</v>
      </c>
      <c r="AB528" s="222">
        <f ca="1"/>
        <v>2.5721246999999947E-2</v>
      </c>
      <c r="AC528" s="222" t="str">
        <f ca="1"/>
        <v/>
      </c>
    </row>
    <row r="529" spans="9:29" x14ac:dyDescent="0.2">
      <c r="I529" s="111">
        <f ca="1"/>
        <v>44189</v>
      </c>
      <c r="J529" s="220">
        <f ca="1"/>
        <v>1207.789593</v>
      </c>
      <c r="K529" s="220">
        <f ca="1"/>
        <v>1230.5684980000001</v>
      </c>
      <c r="L529" s="222" t="str">
        <f ca="1"/>
        <v/>
      </c>
      <c r="M529" s="222">
        <f ca="1"/>
        <v>-2.2778905000000123E-2</v>
      </c>
      <c r="Q529" s="111">
        <f ca="1"/>
        <v>44189</v>
      </c>
      <c r="R529" s="220">
        <f ca="1"/>
        <v>1207.103208</v>
      </c>
      <c r="S529" s="220">
        <f ca="1"/>
        <v>1230.5684980000001</v>
      </c>
      <c r="T529" s="222" t="str">
        <f ca="1"/>
        <v/>
      </c>
      <c r="U529" s="222">
        <f ca="1"/>
        <v>-2.3465290000000097E-2</v>
      </c>
      <c r="Y529" s="111">
        <f ca="1"/>
        <v>44553</v>
      </c>
      <c r="Z529" s="220">
        <f ca="1"/>
        <v>1193.236715</v>
      </c>
      <c r="AA529" s="220">
        <f ca="1"/>
        <v>1165.570174</v>
      </c>
      <c r="AB529" s="222">
        <f ca="1"/>
        <v>2.7666541000000051E-2</v>
      </c>
      <c r="AC529" s="222" t="str">
        <f ca="1"/>
        <v/>
      </c>
    </row>
    <row r="530" spans="9:29" x14ac:dyDescent="0.2">
      <c r="I530" s="111">
        <f ca="1"/>
        <v>44194</v>
      </c>
      <c r="J530" s="220">
        <f ca="1"/>
        <v>1211.1631910000001</v>
      </c>
      <c r="K530" s="220">
        <f ca="1"/>
        <v>1234.504244</v>
      </c>
      <c r="L530" s="222" t="str">
        <f ca="1"/>
        <v/>
      </c>
      <c r="M530" s="222">
        <f ca="1"/>
        <v>-2.3341052999999876E-2</v>
      </c>
      <c r="Q530" s="111">
        <f ca="1"/>
        <v>44194</v>
      </c>
      <c r="R530" s="220">
        <f ca="1"/>
        <v>1210.256388</v>
      </c>
      <c r="S530" s="220">
        <f ca="1"/>
        <v>1234.504244</v>
      </c>
      <c r="T530" s="222" t="str">
        <f ca="1"/>
        <v/>
      </c>
      <c r="U530" s="222">
        <f ca="1"/>
        <v>-2.4247855999999957E-2</v>
      </c>
      <c r="Y530" s="111">
        <f ca="1"/>
        <v>44554</v>
      </c>
      <c r="Z530" s="220">
        <f ca="1"/>
        <v>1191.95045</v>
      </c>
      <c r="AA530" s="220">
        <f ca="1"/>
        <v>1164.0922889999999</v>
      </c>
      <c r="AB530" s="222">
        <f ca="1"/>
        <v>2.785816100000011E-2</v>
      </c>
      <c r="AC530" s="222" t="str">
        <f ca="1"/>
        <v/>
      </c>
    </row>
    <row r="531" spans="9:29" x14ac:dyDescent="0.2">
      <c r="I531" s="111">
        <f ca="1"/>
        <v>44195</v>
      </c>
      <c r="J531" s="220">
        <f ca="1"/>
        <v>1206.7893039999999</v>
      </c>
      <c r="K531" s="220">
        <f ca="1"/>
        <v>1230.0942640000001</v>
      </c>
      <c r="L531" s="222" t="str">
        <f ca="1"/>
        <v/>
      </c>
      <c r="M531" s="222">
        <f ca="1"/>
        <v>-2.3304960000000166E-2</v>
      </c>
      <c r="Q531" s="111">
        <f ca="1"/>
        <v>44195</v>
      </c>
      <c r="R531" s="220">
        <f ca="1"/>
        <v>1205.936447</v>
      </c>
      <c r="S531" s="220">
        <f ca="1"/>
        <v>1230.0942640000001</v>
      </c>
      <c r="T531" s="222" t="str">
        <f ca="1"/>
        <v/>
      </c>
      <c r="U531" s="222">
        <f ca="1"/>
        <v>-2.4157817000000022E-2</v>
      </c>
      <c r="Y531" s="111">
        <f ca="1"/>
        <v>44559</v>
      </c>
      <c r="Z531" s="220">
        <f ca="1"/>
        <v>1198.0476960000001</v>
      </c>
      <c r="AA531" s="220">
        <f ca="1"/>
        <v>1167.3614359999999</v>
      </c>
      <c r="AB531" s="222">
        <f ca="1"/>
        <v>3.0686260000000173E-2</v>
      </c>
      <c r="AC531" s="222" t="str">
        <f ca="1"/>
        <v/>
      </c>
    </row>
    <row r="532" spans="9:29" x14ac:dyDescent="0.2">
      <c r="I532" s="111">
        <f ca="1"/>
        <v>44196</v>
      </c>
      <c r="J532" s="220">
        <f ca="1"/>
        <v>1207.1388959999999</v>
      </c>
      <c r="K532" s="220">
        <f ca="1"/>
        <v>1231.519734</v>
      </c>
      <c r="L532" s="222" t="str">
        <f ca="1"/>
        <v/>
      </c>
      <c r="M532" s="222">
        <f ca="1"/>
        <v>-2.438083800000004E-2</v>
      </c>
      <c r="Q532" s="111">
        <f ca="1"/>
        <v>44196</v>
      </c>
      <c r="R532" s="220">
        <f ca="1"/>
        <v>1206.1510619999999</v>
      </c>
      <c r="S532" s="220">
        <f ca="1"/>
        <v>1231.519734</v>
      </c>
      <c r="T532" s="222" t="str">
        <f ca="1"/>
        <v/>
      </c>
      <c r="U532" s="222">
        <f ca="1"/>
        <v>-2.5368672000000061E-2</v>
      </c>
      <c r="Y532" s="111">
        <f ca="1"/>
        <v>44560</v>
      </c>
      <c r="Z532" s="220">
        <f ca="1"/>
        <v>1191.73561</v>
      </c>
      <c r="AA532" s="220">
        <f ca="1"/>
        <v>1163.789374</v>
      </c>
      <c r="AB532" s="222">
        <f ca="1"/>
        <v>2.7946235999999999E-2</v>
      </c>
      <c r="AC532" s="222" t="str">
        <f ca="1"/>
        <v/>
      </c>
    </row>
    <row r="533" spans="9:29" x14ac:dyDescent="0.2">
      <c r="I533" s="111">
        <f ca="1"/>
        <v>44200</v>
      </c>
      <c r="J533" s="220">
        <f ca="1"/>
        <v>1207.193207</v>
      </c>
      <c r="K533" s="220">
        <f ca="1"/>
        <v>1230.6461690000001</v>
      </c>
      <c r="L533" s="222" t="str">
        <f ca="1"/>
        <v/>
      </c>
      <c r="M533" s="222">
        <f ca="1"/>
        <v>-2.345296200000007E-2</v>
      </c>
      <c r="Q533" s="111">
        <f ca="1"/>
        <v>44200</v>
      </c>
      <c r="R533" s="220">
        <f ca="1"/>
        <v>1206.346072</v>
      </c>
      <c r="S533" s="220">
        <f ca="1"/>
        <v>1230.6461690000001</v>
      </c>
      <c r="T533" s="222" t="str">
        <f ca="1"/>
        <v/>
      </c>
      <c r="U533" s="222">
        <f ca="1"/>
        <v>-2.4300097000000052E-2</v>
      </c>
      <c r="Y533" s="111">
        <f ca="1"/>
        <v>44561</v>
      </c>
      <c r="Z533" s="220">
        <f ca="1"/>
        <v>1188.360784</v>
      </c>
      <c r="AA533" s="220">
        <f ca="1"/>
        <v>1162.9053469999999</v>
      </c>
      <c r="AB533" s="222">
        <f ca="1"/>
        <v>2.5455437000000074E-2</v>
      </c>
      <c r="AC533" s="222" t="str">
        <f ca="1"/>
        <v/>
      </c>
    </row>
    <row r="534" spans="9:29" x14ac:dyDescent="0.2">
      <c r="I534" s="111">
        <f ca="1"/>
        <v>44201</v>
      </c>
      <c r="J534" s="220">
        <f ca="1"/>
        <v>1208.670382</v>
      </c>
      <c r="K534" s="220">
        <f ca="1"/>
        <v>1230.2822470000001</v>
      </c>
      <c r="L534" s="222" t="str">
        <f ca="1"/>
        <v/>
      </c>
      <c r="M534" s="222">
        <f ca="1"/>
        <v>-2.1611865000000081E-2</v>
      </c>
      <c r="Q534" s="111">
        <f ca="1"/>
        <v>44201</v>
      </c>
      <c r="R534" s="220">
        <f ca="1"/>
        <v>1207.9811580000001</v>
      </c>
      <c r="S534" s="220">
        <f ca="1"/>
        <v>1230.2822470000001</v>
      </c>
      <c r="T534" s="222" t="str">
        <f ca="1"/>
        <v/>
      </c>
      <c r="U534" s="222">
        <f ca="1"/>
        <v>-2.2301089000000048E-2</v>
      </c>
      <c r="Y534" s="111">
        <f ca="1"/>
        <v>44565</v>
      </c>
      <c r="Z534" s="220">
        <f ca="1"/>
        <v>1187.70183</v>
      </c>
      <c r="AA534" s="220">
        <f ca="1"/>
        <v>1158.0191179999999</v>
      </c>
      <c r="AB534" s="222">
        <f ca="1"/>
        <v>2.9682712000000038E-2</v>
      </c>
      <c r="AC534" s="222" t="str">
        <f ca="1"/>
        <v/>
      </c>
    </row>
    <row r="535" spans="9:29" x14ac:dyDescent="0.2">
      <c r="I535" s="111">
        <f ca="1"/>
        <v>44202</v>
      </c>
      <c r="J535" s="220">
        <f ca="1"/>
        <v>1213.2531919999999</v>
      </c>
      <c r="K535" s="220">
        <f ca="1"/>
        <v>1234.174158</v>
      </c>
      <c r="L535" s="222" t="str">
        <f ca="1"/>
        <v/>
      </c>
      <c r="M535" s="222">
        <f ca="1"/>
        <v>-2.0920966000000134E-2</v>
      </c>
      <c r="Q535" s="111">
        <f ca="1"/>
        <v>44202</v>
      </c>
      <c r="R535" s="220">
        <f ca="1"/>
        <v>1212.5730759999999</v>
      </c>
      <c r="S535" s="220">
        <f ca="1"/>
        <v>1234.174158</v>
      </c>
      <c r="T535" s="222" t="str">
        <f ca="1"/>
        <v/>
      </c>
      <c r="U535" s="222">
        <f ca="1"/>
        <v>-2.1601082000000132E-2</v>
      </c>
      <c r="Y535" s="111">
        <f ca="1"/>
        <v>44566</v>
      </c>
      <c r="Z535" s="220">
        <f ca="1"/>
        <v>1179.67877</v>
      </c>
      <c r="AA535" s="220">
        <f ca="1"/>
        <v>1152.276957</v>
      </c>
      <c r="AB535" s="222">
        <f ca="1"/>
        <v>2.7401812999999949E-2</v>
      </c>
      <c r="AC535" s="222" t="str">
        <f ca="1"/>
        <v/>
      </c>
    </row>
    <row r="536" spans="9:29" x14ac:dyDescent="0.2">
      <c r="I536" s="111">
        <f ca="1"/>
        <v>44203</v>
      </c>
      <c r="J536" s="220">
        <f ca="1"/>
        <v>1220.0294329999999</v>
      </c>
      <c r="K536" s="220">
        <f ca="1"/>
        <v>1238.3942059999999</v>
      </c>
      <c r="L536" s="222" t="str">
        <f ca="1"/>
        <v/>
      </c>
      <c r="M536" s="222">
        <f ca="1"/>
        <v>-1.8364773000000015E-2</v>
      </c>
      <c r="Q536" s="111">
        <f ca="1"/>
        <v>44203</v>
      </c>
      <c r="R536" s="220">
        <f ca="1"/>
        <v>1219.559454</v>
      </c>
      <c r="S536" s="220">
        <f ca="1"/>
        <v>1238.3942059999999</v>
      </c>
      <c r="T536" s="222" t="str">
        <f ca="1"/>
        <v/>
      </c>
      <c r="U536" s="222">
        <f ca="1"/>
        <v>-1.8834751999999979E-2</v>
      </c>
      <c r="Y536" s="111">
        <f ca="1"/>
        <v>44567</v>
      </c>
      <c r="Z536" s="220">
        <f ca="1"/>
        <v>1178.1208140000001</v>
      </c>
      <c r="AA536" s="220">
        <f ca="1"/>
        <v>1150.0735299999999</v>
      </c>
      <c r="AB536" s="222">
        <f ca="1"/>
        <v>2.8047284000000217E-2</v>
      </c>
      <c r="AC536" s="222" t="str">
        <f ca="1"/>
        <v/>
      </c>
    </row>
    <row r="537" spans="9:29" x14ac:dyDescent="0.2">
      <c r="I537" s="111">
        <f ca="1"/>
        <v>44204</v>
      </c>
      <c r="J537" s="220">
        <f ca="1"/>
        <v>1225.729372</v>
      </c>
      <c r="K537" s="220">
        <f ca="1"/>
        <v>1242.6766970000001</v>
      </c>
      <c r="L537" s="222" t="str">
        <f ca="1"/>
        <v/>
      </c>
      <c r="M537" s="222">
        <f ca="1"/>
        <v>-1.6947325000000093E-2</v>
      </c>
      <c r="Q537" s="111">
        <f ca="1"/>
        <v>44204</v>
      </c>
      <c r="R537" s="220">
        <f ca="1"/>
        <v>1225.232481</v>
      </c>
      <c r="S537" s="220">
        <f ca="1"/>
        <v>1242.6766970000001</v>
      </c>
      <c r="T537" s="222" t="str">
        <f ca="1"/>
        <v/>
      </c>
      <c r="U537" s="222">
        <f ca="1"/>
        <v>-1.7444216000000096E-2</v>
      </c>
      <c r="Y537" s="111">
        <f ca="1"/>
        <v>44568</v>
      </c>
      <c r="Z537" s="220">
        <f ca="1"/>
        <v>1172.9892339999999</v>
      </c>
      <c r="AA537" s="220">
        <f ca="1"/>
        <v>1145.5749780000001</v>
      </c>
      <c r="AB537" s="222">
        <f ca="1"/>
        <v>2.7414255999999797E-2</v>
      </c>
      <c r="AC537" s="222" t="str">
        <f ca="1"/>
        <v/>
      </c>
    </row>
    <row r="538" spans="9:29" x14ac:dyDescent="0.2">
      <c r="I538" s="111">
        <f ca="1"/>
        <v>44207</v>
      </c>
      <c r="J538" s="220">
        <f ca="1"/>
        <v>1221.6992270000001</v>
      </c>
      <c r="K538" s="220">
        <f ca="1"/>
        <v>1238.6925799999999</v>
      </c>
      <c r="L538" s="222" t="str">
        <f ca="1"/>
        <v/>
      </c>
      <c r="M538" s="222">
        <f ca="1"/>
        <v>-1.6993352999999843E-2</v>
      </c>
      <c r="Q538" s="111">
        <f ca="1"/>
        <v>44207</v>
      </c>
      <c r="R538" s="220">
        <f ca="1"/>
        <v>1221.270434</v>
      </c>
      <c r="S538" s="220">
        <f ca="1"/>
        <v>1238.6925799999999</v>
      </c>
      <c r="T538" s="222" t="str">
        <f ca="1"/>
        <v/>
      </c>
      <c r="U538" s="222">
        <f ca="1"/>
        <v>-1.7422145999999885E-2</v>
      </c>
      <c r="Y538" s="111">
        <f ca="1"/>
        <v>44571</v>
      </c>
      <c r="Z538" s="220">
        <f ca="1"/>
        <v>1172.596814</v>
      </c>
      <c r="AA538" s="220">
        <f ca="1"/>
        <v>1146.1878630000001</v>
      </c>
      <c r="AB538" s="222">
        <f ca="1"/>
        <v>2.6408950999999889E-2</v>
      </c>
      <c r="AC538" s="222" t="str">
        <f ca="1"/>
        <v/>
      </c>
    </row>
    <row r="539" spans="9:29" x14ac:dyDescent="0.2">
      <c r="I539" s="111">
        <f ca="1"/>
        <v>44208</v>
      </c>
      <c r="J539" s="220">
        <f ca="1"/>
        <v>1221.8579360000001</v>
      </c>
      <c r="K539" s="220">
        <f ca="1"/>
        <v>1238.7315639999999</v>
      </c>
      <c r="L539" s="222" t="str">
        <f ca="1"/>
        <v/>
      </c>
      <c r="M539" s="222">
        <f ca="1"/>
        <v>-1.6873627999999825E-2</v>
      </c>
      <c r="Q539" s="111">
        <f ca="1"/>
        <v>44208</v>
      </c>
      <c r="R539" s="220">
        <f ca="1"/>
        <v>1221.41841</v>
      </c>
      <c r="S539" s="220">
        <f ca="1"/>
        <v>1238.7315639999999</v>
      </c>
      <c r="T539" s="222" t="str">
        <f ca="1"/>
        <v/>
      </c>
      <c r="U539" s="222">
        <f ca="1"/>
        <v>-1.7313153999999942E-2</v>
      </c>
      <c r="Y539" s="111">
        <f ca="1"/>
        <v>44572</v>
      </c>
      <c r="Z539" s="220">
        <f ca="1"/>
        <v>1175.962364</v>
      </c>
      <c r="AA539" s="220">
        <f ca="1"/>
        <v>1148.837984</v>
      </c>
      <c r="AB539" s="222">
        <f ca="1"/>
        <v>2.7124379999999972E-2</v>
      </c>
      <c r="AC539" s="222" t="str">
        <f ca="1"/>
        <v/>
      </c>
    </row>
    <row r="540" spans="9:29" x14ac:dyDescent="0.2">
      <c r="I540" s="111">
        <f ca="1"/>
        <v>44209</v>
      </c>
      <c r="J540" s="220">
        <f ca="1"/>
        <v>1223.0009620000001</v>
      </c>
      <c r="K540" s="220">
        <f ca="1"/>
        <v>1239.547096</v>
      </c>
      <c r="L540" s="222" t="str">
        <f ca="1"/>
        <v/>
      </c>
      <c r="M540" s="222">
        <f ca="1"/>
        <v>-1.6546133999999938E-2</v>
      </c>
      <c r="Q540" s="111">
        <f ca="1"/>
        <v>44209</v>
      </c>
      <c r="R540" s="220">
        <f ca="1"/>
        <v>1222.6658890000001</v>
      </c>
      <c r="S540" s="220">
        <f ca="1"/>
        <v>1239.547096</v>
      </c>
      <c r="T540" s="222" t="str">
        <f ca="1"/>
        <v/>
      </c>
      <c r="U540" s="222">
        <f ca="1"/>
        <v>-1.6881206999999905E-2</v>
      </c>
      <c r="Y540" s="111">
        <f ca="1"/>
        <v>44573</v>
      </c>
      <c r="Z540" s="220">
        <f ca="1"/>
        <v>1176.698684</v>
      </c>
      <c r="AA540" s="220">
        <f ca="1"/>
        <v>1149.093302</v>
      </c>
      <c r="AB540" s="222">
        <f ca="1"/>
        <v>2.7605381999999963E-2</v>
      </c>
      <c r="AC540" s="222" t="str">
        <f ca="1"/>
        <v/>
      </c>
    </row>
    <row r="541" spans="9:29" x14ac:dyDescent="0.2">
      <c r="I541" s="111">
        <f ca="1"/>
        <v>44210</v>
      </c>
      <c r="J541" s="220">
        <f ca="1"/>
        <v>1220.665663</v>
      </c>
      <c r="K541" s="220">
        <f ca="1"/>
        <v>1236.826883</v>
      </c>
      <c r="L541" s="222" t="str">
        <f ca="1"/>
        <v/>
      </c>
      <c r="M541" s="222">
        <f ca="1"/>
        <v>-1.6161219999999959E-2</v>
      </c>
      <c r="Q541" s="111">
        <f ca="1"/>
        <v>44210</v>
      </c>
      <c r="R541" s="220">
        <f ca="1"/>
        <v>1220.405937</v>
      </c>
      <c r="S541" s="220">
        <f ca="1"/>
        <v>1236.826883</v>
      </c>
      <c r="T541" s="222" t="str">
        <f ca="1"/>
        <v/>
      </c>
      <c r="U541" s="222">
        <f ca="1"/>
        <v>-1.6420945999999957E-2</v>
      </c>
      <c r="Y541" s="111">
        <f ca="1"/>
        <v>44574</v>
      </c>
      <c r="Z541" s="220">
        <f ca="1"/>
        <v>1171.7341240000001</v>
      </c>
      <c r="AA541" s="220">
        <f ca="1"/>
        <v>1146.5073050000001</v>
      </c>
      <c r="AB541" s="222">
        <f ca="1"/>
        <v>2.5226818999999977E-2</v>
      </c>
      <c r="AC541" s="222" t="str">
        <f ca="1"/>
        <v/>
      </c>
    </row>
    <row r="542" spans="9:29" x14ac:dyDescent="0.2">
      <c r="I542" s="111">
        <f ca="1"/>
        <v>44211</v>
      </c>
      <c r="J542" s="220">
        <f ca="1"/>
        <v>1220.693669</v>
      </c>
      <c r="K542" s="220">
        <f ca="1"/>
        <v>1238.1214809999999</v>
      </c>
      <c r="L542" s="222" t="str">
        <f ca="1"/>
        <v/>
      </c>
      <c r="M542" s="222">
        <f ca="1"/>
        <v>-1.7427811999999904E-2</v>
      </c>
      <c r="Q542" s="111">
        <f ca="1"/>
        <v>44211</v>
      </c>
      <c r="R542" s="220">
        <f ca="1"/>
        <v>1220.271164</v>
      </c>
      <c r="S542" s="220">
        <f ca="1"/>
        <v>1238.1214809999999</v>
      </c>
      <c r="T542" s="222" t="str">
        <f ca="1"/>
        <v/>
      </c>
      <c r="U542" s="222">
        <f ca="1"/>
        <v>-1.7850316999999904E-2</v>
      </c>
      <c r="Y542" s="111">
        <f ca="1"/>
        <v>44575</v>
      </c>
      <c r="Z542" s="220">
        <f ca="1"/>
        <v>1170.9990439999999</v>
      </c>
      <c r="AA542" s="220">
        <f ca="1"/>
        <v>1143.9099220000001</v>
      </c>
      <c r="AB542" s="222">
        <f ca="1"/>
        <v>2.7089121999999861E-2</v>
      </c>
      <c r="AC542" s="222" t="str">
        <f ca="1"/>
        <v/>
      </c>
    </row>
    <row r="543" spans="9:29" x14ac:dyDescent="0.2">
      <c r="I543" s="111">
        <f ca="1"/>
        <v>44214</v>
      </c>
      <c r="J543" s="220">
        <f ca="1"/>
        <v>1224.058</v>
      </c>
      <c r="K543" s="220">
        <f ca="1"/>
        <v>1241.394374</v>
      </c>
      <c r="L543" s="222" t="str">
        <f ca="1"/>
        <v/>
      </c>
      <c r="M543" s="222">
        <f ca="1"/>
        <v>-1.7336373999999977E-2</v>
      </c>
      <c r="Q543" s="111">
        <f ca="1"/>
        <v>44214</v>
      </c>
      <c r="R543" s="220">
        <f ca="1"/>
        <v>1223.5129460000001</v>
      </c>
      <c r="S543" s="220">
        <f ca="1"/>
        <v>1241.394374</v>
      </c>
      <c r="T543" s="222" t="str">
        <f ca="1"/>
        <v/>
      </c>
      <c r="U543" s="222">
        <f ca="1"/>
        <v>-1.7881427999999915E-2</v>
      </c>
      <c r="Y543" s="111">
        <f ca="1"/>
        <v>44578</v>
      </c>
      <c r="Z543" s="220">
        <f ca="1"/>
        <v>1172.102134</v>
      </c>
      <c r="AA543" s="220">
        <f ca="1"/>
        <v>1143.324247</v>
      </c>
      <c r="AB543" s="222">
        <f ca="1"/>
        <v>2.8777886999999964E-2</v>
      </c>
      <c r="AC543" s="222" t="str">
        <f ca="1"/>
        <v/>
      </c>
    </row>
    <row r="544" spans="9:29" x14ac:dyDescent="0.2">
      <c r="I544" s="111">
        <f ca="1"/>
        <v>44215</v>
      </c>
      <c r="J544" s="220">
        <f ca="1"/>
        <v>1224.8970549999999</v>
      </c>
      <c r="K544" s="220">
        <f ca="1"/>
        <v>1240.8256019999999</v>
      </c>
      <c r="L544" s="222" t="str">
        <f ca="1"/>
        <v/>
      </c>
      <c r="M544" s="222">
        <f ca="1"/>
        <v>-1.592854699999998E-2</v>
      </c>
      <c r="Q544" s="111">
        <f ca="1"/>
        <v>44215</v>
      </c>
      <c r="R544" s="220">
        <f ca="1"/>
        <v>1224.582887</v>
      </c>
      <c r="S544" s="220">
        <f ca="1"/>
        <v>1240.8256019999999</v>
      </c>
      <c r="T544" s="222" t="str">
        <f ca="1"/>
        <v/>
      </c>
      <c r="U544" s="222">
        <f ca="1"/>
        <v>-1.6242714999999863E-2</v>
      </c>
      <c r="Y544" s="111">
        <f ca="1"/>
        <v>44579</v>
      </c>
      <c r="Z544" s="220">
        <f ca="1"/>
        <v>1157.1223600000001</v>
      </c>
      <c r="AA544" s="220">
        <f ca="1"/>
        <v>1131.421149</v>
      </c>
      <c r="AB544" s="222">
        <f ca="1"/>
        <v>2.5701211000000057E-2</v>
      </c>
      <c r="AC544" s="222" t="str">
        <f ca="1"/>
        <v/>
      </c>
    </row>
    <row r="545" spans="9:29" x14ac:dyDescent="0.2">
      <c r="I545" s="111">
        <f ca="1"/>
        <v>44216</v>
      </c>
      <c r="J545" s="220">
        <f ca="1"/>
        <v>1227.523987</v>
      </c>
      <c r="K545" s="220">
        <f ca="1"/>
        <v>1242.81528</v>
      </c>
      <c r="L545" s="222" t="str">
        <f ca="1"/>
        <v/>
      </c>
      <c r="M545" s="222">
        <f ca="1"/>
        <v>-1.5291292999999996E-2</v>
      </c>
      <c r="Q545" s="111">
        <f ca="1"/>
        <v>44216</v>
      </c>
      <c r="R545" s="220">
        <f ca="1"/>
        <v>1227.1497409999999</v>
      </c>
      <c r="S545" s="220">
        <f ca="1"/>
        <v>1242.81528</v>
      </c>
      <c r="T545" s="222" t="str">
        <f ca="1"/>
        <v/>
      </c>
      <c r="U545" s="222">
        <f ca="1"/>
        <v>-1.5665539000000082E-2</v>
      </c>
      <c r="Y545" s="111">
        <f ca="1"/>
        <v>44580</v>
      </c>
      <c r="Z545" s="220">
        <f ca="1"/>
        <v>1153.8345710000001</v>
      </c>
      <c r="AA545" s="220">
        <f ca="1"/>
        <v>1130.2150180000001</v>
      </c>
      <c r="AB545" s="222">
        <f ca="1"/>
        <v>2.3619552999999995E-2</v>
      </c>
      <c r="AC545" s="222" t="str">
        <f ca="1"/>
        <v/>
      </c>
    </row>
    <row r="546" spans="9:29" x14ac:dyDescent="0.2">
      <c r="I546" s="111">
        <f ca="1"/>
        <v>44217</v>
      </c>
      <c r="J546" s="220">
        <f ca="1"/>
        <v>1224.6587649999999</v>
      </c>
      <c r="K546" s="220">
        <f ca="1"/>
        <v>1240.013377</v>
      </c>
      <c r="L546" s="222" t="str">
        <f ca="1"/>
        <v/>
      </c>
      <c r="M546" s="222">
        <f ca="1"/>
        <v>-1.5354612000000089E-2</v>
      </c>
      <c r="Q546" s="111">
        <f ca="1"/>
        <v>44217</v>
      </c>
      <c r="R546" s="220">
        <f ca="1"/>
        <v>1224.27837</v>
      </c>
      <c r="S546" s="220">
        <f ca="1"/>
        <v>1240.013377</v>
      </c>
      <c r="T546" s="222" t="str">
        <f ca="1"/>
        <v/>
      </c>
      <c r="U546" s="222">
        <f ca="1"/>
        <v>-1.5735006999999995E-2</v>
      </c>
      <c r="Y546" s="111">
        <f ca="1"/>
        <v>44581</v>
      </c>
      <c r="Z546" s="220">
        <f ca="1"/>
        <v>1149.641924</v>
      </c>
      <c r="AA546" s="220">
        <f ca="1"/>
        <v>1128.29089</v>
      </c>
      <c r="AB546" s="222">
        <f ca="1"/>
        <v>2.1351034000000026E-2</v>
      </c>
      <c r="AC546" s="222" t="str">
        <f ca="1"/>
        <v/>
      </c>
    </row>
    <row r="547" spans="9:29" x14ac:dyDescent="0.2">
      <c r="I547" s="111">
        <f ca="1"/>
        <v>44218</v>
      </c>
      <c r="J547" s="220">
        <f ca="1"/>
        <v>1225.598825</v>
      </c>
      <c r="K547" s="220">
        <f ca="1"/>
        <v>1240.7793449999999</v>
      </c>
      <c r="L547" s="222" t="str">
        <f ca="1"/>
        <v/>
      </c>
      <c r="M547" s="222">
        <f ca="1"/>
        <v>-1.5180519999999888E-2</v>
      </c>
      <c r="Q547" s="111">
        <f ca="1"/>
        <v>44218</v>
      </c>
      <c r="R547" s="220">
        <f ca="1"/>
        <v>1225.2872139999999</v>
      </c>
      <c r="S547" s="220">
        <f ca="1"/>
        <v>1240.7793449999999</v>
      </c>
      <c r="T547" s="222" t="str">
        <f ca="1"/>
        <v/>
      </c>
      <c r="U547" s="222">
        <f ca="1"/>
        <v>-1.5492130999999972E-2</v>
      </c>
      <c r="Y547" s="111">
        <f ca="1"/>
        <v>44582</v>
      </c>
      <c r="Z547" s="220">
        <f ca="1"/>
        <v>1141.7477100000001</v>
      </c>
      <c r="AA547" s="220">
        <f ca="1"/>
        <v>1124.7006630000001</v>
      </c>
      <c r="AB547" s="222">
        <f ca="1"/>
        <v>1.704704700000002E-2</v>
      </c>
      <c r="AC547" s="222" t="str">
        <f ca="1"/>
        <v/>
      </c>
    </row>
    <row r="548" spans="9:29" x14ac:dyDescent="0.2">
      <c r="I548" s="111">
        <f ca="1"/>
        <v>44221</v>
      </c>
      <c r="J548" s="220">
        <f ca="1"/>
        <v>1227.4736399999999</v>
      </c>
      <c r="K548" s="220">
        <f ca="1"/>
        <v>1242.113515</v>
      </c>
      <c r="L548" s="222" t="str">
        <f ca="1"/>
        <v/>
      </c>
      <c r="M548" s="222">
        <f ca="1"/>
        <v>-1.4639875000000075E-2</v>
      </c>
      <c r="Q548" s="111">
        <f ca="1"/>
        <v>44221</v>
      </c>
      <c r="R548" s="220">
        <f ca="1"/>
        <v>1227.0969459999999</v>
      </c>
      <c r="S548" s="220">
        <f ca="1"/>
        <v>1242.113515</v>
      </c>
      <c r="T548" s="222" t="str">
        <f ca="1"/>
        <v/>
      </c>
      <c r="U548" s="222">
        <f ca="1"/>
        <v>-1.5016569000000118E-2</v>
      </c>
      <c r="Y548" s="111">
        <f ca="1"/>
        <v>44585</v>
      </c>
      <c r="Z548" s="220">
        <f ca="1"/>
        <v>1139.0405370000001</v>
      </c>
      <c r="AA548" s="220">
        <f ca="1"/>
        <v>1120.8646960000001</v>
      </c>
      <c r="AB548" s="222">
        <f ca="1"/>
        <v>1.8175840999999991E-2</v>
      </c>
      <c r="AC548" s="222" t="str">
        <f ca="1"/>
        <v/>
      </c>
    </row>
    <row r="549" spans="9:29" x14ac:dyDescent="0.2">
      <c r="I549" s="111">
        <f ca="1"/>
        <v>44222</v>
      </c>
      <c r="J549" s="220">
        <f ca="1"/>
        <v>1222.8318839999999</v>
      </c>
      <c r="K549" s="220">
        <f ca="1"/>
        <v>1238.1622649999999</v>
      </c>
      <c r="L549" s="222" t="str">
        <f ca="1"/>
        <v/>
      </c>
      <c r="M549" s="222">
        <f ca="1"/>
        <v>-1.5330380999999988E-2</v>
      </c>
      <c r="Q549" s="111">
        <f ca="1"/>
        <v>44222</v>
      </c>
      <c r="R549" s="220">
        <f ca="1"/>
        <v>1222.5355910000001</v>
      </c>
      <c r="S549" s="220">
        <f ca="1"/>
        <v>1238.1622649999999</v>
      </c>
      <c r="T549" s="222" t="str">
        <f ca="1"/>
        <v/>
      </c>
      <c r="U549" s="222">
        <f ca="1"/>
        <v>-1.5626673999999865E-2</v>
      </c>
      <c r="Y549" s="111">
        <f ca="1"/>
        <v>44586</v>
      </c>
      <c r="Z549" s="220">
        <f ca="1"/>
        <v>1134.6283539999999</v>
      </c>
      <c r="AA549" s="220">
        <f ca="1"/>
        <v>1117.368457</v>
      </c>
      <c r="AB549" s="222">
        <f ca="1"/>
        <v>1.725989699999991E-2</v>
      </c>
      <c r="AC549" s="222" t="str">
        <f ca="1"/>
        <v/>
      </c>
    </row>
    <row r="550" spans="9:29" x14ac:dyDescent="0.2">
      <c r="I550" s="111">
        <f ca="1"/>
        <v>44223</v>
      </c>
      <c r="J550" s="220">
        <f ca="1"/>
        <v>1209.8878970000001</v>
      </c>
      <c r="K550" s="220">
        <f ca="1"/>
        <v>1228.180648</v>
      </c>
      <c r="L550" s="222" t="str">
        <f ca="1"/>
        <v/>
      </c>
      <c r="M550" s="222">
        <f ca="1"/>
        <v>-1.8292750999999954E-2</v>
      </c>
      <c r="Q550" s="111">
        <f ca="1"/>
        <v>44223</v>
      </c>
      <c r="R550" s="220">
        <f ca="1"/>
        <v>1209.4588349999999</v>
      </c>
      <c r="S550" s="220">
        <f ca="1"/>
        <v>1228.180648</v>
      </c>
      <c r="T550" s="222" t="str">
        <f ca="1"/>
        <v/>
      </c>
      <c r="U550" s="222">
        <f ca="1"/>
        <v>-1.8721813000000111E-2</v>
      </c>
      <c r="Y550" s="111">
        <f ca="1"/>
        <v>44587</v>
      </c>
      <c r="Z550" s="220">
        <f ca="1"/>
        <v>1134.980114</v>
      </c>
      <c r="AA550" s="220">
        <f ca="1"/>
        <v>1116.984944</v>
      </c>
      <c r="AB550" s="222">
        <f ca="1"/>
        <v>1.7995169999999918E-2</v>
      </c>
      <c r="AC550" s="222" t="str">
        <f ca="1"/>
        <v/>
      </c>
    </row>
    <row r="551" spans="9:29" x14ac:dyDescent="0.2">
      <c r="I551" s="111">
        <f ca="1"/>
        <v>44224</v>
      </c>
      <c r="J551" s="220">
        <f ca="1"/>
        <v>1218.2147279999999</v>
      </c>
      <c r="K551" s="220">
        <f ca="1"/>
        <v>1234.773173</v>
      </c>
      <c r="L551" s="222" t="str">
        <f ca="1"/>
        <v/>
      </c>
      <c r="M551" s="222">
        <f ca="1"/>
        <v>-1.6558445000000119E-2</v>
      </c>
      <c r="Q551" s="111">
        <f ca="1"/>
        <v>44224</v>
      </c>
      <c r="R551" s="220">
        <f ca="1"/>
        <v>1217.83844</v>
      </c>
      <c r="S551" s="220">
        <f ca="1"/>
        <v>1234.773173</v>
      </c>
      <c r="T551" s="222" t="str">
        <f ca="1"/>
        <v/>
      </c>
      <c r="U551" s="222">
        <f ca="1"/>
        <v>-1.6934733000000052E-2</v>
      </c>
      <c r="Y551" s="111">
        <f ca="1"/>
        <v>44588</v>
      </c>
      <c r="Z551" s="220">
        <f ca="1"/>
        <v>1135.6572739999999</v>
      </c>
      <c r="AA551" s="220">
        <f ca="1"/>
        <v>1118.261182</v>
      </c>
      <c r="AB551" s="222">
        <f ca="1"/>
        <v>1.7396091999999953E-2</v>
      </c>
      <c r="AC551" s="222" t="str">
        <f ca="1"/>
        <v/>
      </c>
    </row>
    <row r="552" spans="9:29" x14ac:dyDescent="0.2">
      <c r="I552" s="111">
        <f ca="1"/>
        <v>44225</v>
      </c>
      <c r="J552" s="220">
        <f ca="1"/>
        <v>1204.9328089999999</v>
      </c>
      <c r="K552" s="220">
        <f ca="1"/>
        <v>1225.53421</v>
      </c>
      <c r="L552" s="222" t="str">
        <f ca="1"/>
        <v/>
      </c>
      <c r="M552" s="222">
        <f ca="1"/>
        <v>-2.0601401000000123E-2</v>
      </c>
      <c r="Q552" s="111">
        <f ca="1"/>
        <v>44225</v>
      </c>
      <c r="R552" s="220">
        <f ca="1"/>
        <v>1204.323615</v>
      </c>
      <c r="S552" s="220">
        <f ca="1"/>
        <v>1225.53421</v>
      </c>
      <c r="T552" s="222" t="str">
        <f ca="1"/>
        <v/>
      </c>
      <c r="U552" s="222">
        <f ca="1"/>
        <v>-2.1210595000000013E-2</v>
      </c>
      <c r="Y552" s="111">
        <f ca="1"/>
        <v>44589</v>
      </c>
      <c r="Z552" s="220">
        <f ca="1"/>
        <v>1144.492064</v>
      </c>
      <c r="AA552" s="220">
        <f ca="1"/>
        <v>1123.457351</v>
      </c>
      <c r="AB552" s="222">
        <f ca="1"/>
        <v>2.103471300000001E-2</v>
      </c>
      <c r="AC552" s="222" t="str">
        <f ca="1"/>
        <v/>
      </c>
    </row>
    <row r="553" spans="9:29" x14ac:dyDescent="0.2">
      <c r="I553" s="111">
        <f ca="1"/>
        <v>44228</v>
      </c>
      <c r="J553" s="220">
        <f ca="1"/>
        <v>1218.8873619999999</v>
      </c>
      <c r="K553" s="220">
        <f ca="1"/>
        <v>1235.3894110000001</v>
      </c>
      <c r="L553" s="222" t="str">
        <f ca="1"/>
        <v/>
      </c>
      <c r="M553" s="222">
        <f ca="1"/>
        <v>-1.6502049000000171E-2</v>
      </c>
      <c r="Q553" s="111">
        <f ca="1"/>
        <v>44228</v>
      </c>
      <c r="R553" s="220">
        <f ca="1"/>
        <v>1218.5562990000001</v>
      </c>
      <c r="S553" s="220">
        <f ca="1"/>
        <v>1235.3894110000001</v>
      </c>
      <c r="T553" s="222" t="str">
        <f ca="1"/>
        <v/>
      </c>
      <c r="U553" s="222">
        <f ca="1"/>
        <v>-1.6833112000000029E-2</v>
      </c>
      <c r="Y553" s="111">
        <f ca="1"/>
        <v>44592</v>
      </c>
      <c r="Z553" s="220">
        <f ca="1"/>
        <v>1154.1718900000001</v>
      </c>
      <c r="AA553" s="220">
        <f ca="1"/>
        <v>1130.8180130000001</v>
      </c>
      <c r="AB553" s="222">
        <f ca="1"/>
        <v>2.3353877000000012E-2</v>
      </c>
      <c r="AC553" s="222" t="str">
        <f ca="1"/>
        <v/>
      </c>
    </row>
    <row r="554" spans="9:29" x14ac:dyDescent="0.2">
      <c r="I554" s="111">
        <f ca="1"/>
        <v>44229</v>
      </c>
      <c r="J554" s="220">
        <f ca="1"/>
        <v>1224.5963400000001</v>
      </c>
      <c r="K554" s="220">
        <f ca="1"/>
        <v>1239.906774</v>
      </c>
      <c r="L554" s="222" t="str">
        <f ca="1"/>
        <v/>
      </c>
      <c r="M554" s="222">
        <f ca="1"/>
        <v>-1.5310433999999987E-2</v>
      </c>
      <c r="Q554" s="111">
        <f ca="1"/>
        <v>44229</v>
      </c>
      <c r="R554" s="220">
        <f ca="1"/>
        <v>1224.256302</v>
      </c>
      <c r="S554" s="220">
        <f ca="1"/>
        <v>1239.906774</v>
      </c>
      <c r="T554" s="222" t="str">
        <f ca="1"/>
        <v/>
      </c>
      <c r="U554" s="222">
        <f ca="1"/>
        <v>-1.5650472000000037E-2</v>
      </c>
      <c r="Y554" s="111">
        <f ca="1"/>
        <v>44593</v>
      </c>
      <c r="Z554" s="220">
        <f ca="1"/>
        <v>1157.8716939999999</v>
      </c>
      <c r="AA554" s="220">
        <f ca="1"/>
        <v>1132.267204</v>
      </c>
      <c r="AB554" s="222">
        <f ca="1"/>
        <v>2.5604489999999942E-2</v>
      </c>
      <c r="AC554" s="222" t="str">
        <f ca="1"/>
        <v/>
      </c>
    </row>
    <row r="555" spans="9:29" x14ac:dyDescent="0.2">
      <c r="I555" s="111">
        <f ca="1"/>
        <v>44230</v>
      </c>
      <c r="J555" s="220">
        <f ca="1"/>
        <v>1224.3345569999999</v>
      </c>
      <c r="K555" s="220">
        <f ca="1"/>
        <v>1238.542027</v>
      </c>
      <c r="L555" s="222" t="str">
        <f ca="1"/>
        <v/>
      </c>
      <c r="M555" s="222">
        <f ca="1"/>
        <v>-1.4207470000000057E-2</v>
      </c>
      <c r="Q555" s="111">
        <f ca="1"/>
        <v>44230</v>
      </c>
      <c r="R555" s="220">
        <f ca="1"/>
        <v>1224.121351</v>
      </c>
      <c r="S555" s="220">
        <f ca="1"/>
        <v>1238.542027</v>
      </c>
      <c r="T555" s="222" t="str">
        <f ca="1"/>
        <v/>
      </c>
      <c r="U555" s="222">
        <f ca="1"/>
        <v>-1.4420675999999957E-2</v>
      </c>
      <c r="Y555" s="111">
        <f ca="1"/>
        <v>44594</v>
      </c>
      <c r="Z555" s="220">
        <f ca="1"/>
        <v>1164.442984</v>
      </c>
      <c r="AA555" s="220">
        <f ca="1"/>
        <v>1138.359659</v>
      </c>
      <c r="AB555" s="222">
        <f ca="1"/>
        <v>2.608332500000006E-2</v>
      </c>
      <c r="AC555" s="222" t="str">
        <f ca="1"/>
        <v/>
      </c>
    </row>
    <row r="556" spans="9:29" x14ac:dyDescent="0.2">
      <c r="I556" s="111">
        <f ca="1"/>
        <v>44231</v>
      </c>
      <c r="J556" s="220">
        <f ca="1"/>
        <v>1229.153282</v>
      </c>
      <c r="K556" s="220">
        <f ca="1"/>
        <v>1240.9160320000001</v>
      </c>
      <c r="L556" s="222" t="str">
        <f ca="1"/>
        <v/>
      </c>
      <c r="M556" s="222">
        <f ca="1"/>
        <v>-1.1762750000000096E-2</v>
      </c>
      <c r="Q556" s="111">
        <f ca="1"/>
        <v>44231</v>
      </c>
      <c r="R556" s="220">
        <f ca="1"/>
        <v>1229.1327719999999</v>
      </c>
      <c r="S556" s="220">
        <f ca="1"/>
        <v>1240.9160320000001</v>
      </c>
      <c r="T556" s="222" t="str">
        <f ca="1"/>
        <v/>
      </c>
      <c r="U556" s="222">
        <f ca="1"/>
        <v>-1.1783260000000155E-2</v>
      </c>
      <c r="Y556" s="111">
        <f ca="1"/>
        <v>44595</v>
      </c>
      <c r="Z556" s="220">
        <f ca="1"/>
        <v>1151.796844</v>
      </c>
      <c r="AA556" s="220">
        <f ca="1"/>
        <v>1129.0857940000001</v>
      </c>
      <c r="AB556" s="222">
        <f ca="1"/>
        <v>2.2711049999999885E-2</v>
      </c>
      <c r="AC556" s="222" t="str">
        <f ca="1"/>
        <v/>
      </c>
    </row>
    <row r="557" spans="9:29" x14ac:dyDescent="0.2">
      <c r="I557" s="111">
        <f ca="1"/>
        <v>44232</v>
      </c>
      <c r="J557" s="220">
        <f ca="1"/>
        <v>1229.607438</v>
      </c>
      <c r="K557" s="220">
        <f ca="1"/>
        <v>1240.6782149999999</v>
      </c>
      <c r="L557" s="222" t="str">
        <f ca="1"/>
        <v/>
      </c>
      <c r="M557" s="222">
        <f ca="1"/>
        <v>-1.1070776999999907E-2</v>
      </c>
      <c r="Q557" s="111">
        <f ca="1"/>
        <v>44232</v>
      </c>
      <c r="R557" s="220">
        <f ca="1"/>
        <v>1229.58005</v>
      </c>
      <c r="S557" s="220">
        <f ca="1"/>
        <v>1240.6782149999999</v>
      </c>
      <c r="T557" s="222" t="str">
        <f ca="1"/>
        <v/>
      </c>
      <c r="U557" s="222">
        <f ca="1"/>
        <v>-1.109816499999988E-2</v>
      </c>
      <c r="Y557" s="111">
        <f ca="1"/>
        <v>44596</v>
      </c>
      <c r="Z557" s="220">
        <f ca="1"/>
        <v>1155.7896430000001</v>
      </c>
      <c r="AA557" s="220">
        <f ca="1"/>
        <v>1130.318084</v>
      </c>
      <c r="AB557" s="222">
        <f ca="1"/>
        <v>2.5471559000000071E-2</v>
      </c>
      <c r="AC557" s="222" t="str">
        <f ca="1"/>
        <v/>
      </c>
    </row>
    <row r="558" spans="9:29" x14ac:dyDescent="0.2">
      <c r="I558" s="111">
        <f ca="1"/>
        <v>44235</v>
      </c>
      <c r="J558" s="220">
        <f ca="1"/>
        <v>1233.9189940000001</v>
      </c>
      <c r="K558" s="220">
        <f ca="1"/>
        <v>1243.6424709999999</v>
      </c>
      <c r="L558" s="222" t="str">
        <f ca="1"/>
        <v/>
      </c>
      <c r="M558" s="222">
        <f ca="1"/>
        <v>-9.7234769999997757E-3</v>
      </c>
      <c r="Q558" s="111">
        <f ca="1"/>
        <v>44235</v>
      </c>
      <c r="R558" s="220">
        <f ca="1"/>
        <v>1233.952358</v>
      </c>
      <c r="S558" s="220">
        <f ca="1"/>
        <v>1243.6424709999999</v>
      </c>
      <c r="T558" s="222" t="str">
        <f ca="1"/>
        <v/>
      </c>
      <c r="U558" s="222">
        <f ca="1"/>
        <v>-9.6901129999998822E-3</v>
      </c>
      <c r="Y558" s="111">
        <f ca="1"/>
        <v>44599</v>
      </c>
      <c r="Z558" s="220">
        <f ca="1"/>
        <v>1151.5476940000001</v>
      </c>
      <c r="AA558" s="220">
        <f ca="1"/>
        <v>1127.3637699999999</v>
      </c>
      <c r="AB558" s="222">
        <f ca="1"/>
        <v>2.4183924000000162E-2</v>
      </c>
      <c r="AC558" s="222" t="str">
        <f ca="1"/>
        <v/>
      </c>
    </row>
    <row r="559" spans="9:29" x14ac:dyDescent="0.2">
      <c r="I559" s="111">
        <f ca="1"/>
        <v>44236</v>
      </c>
      <c r="J559" s="220">
        <f ca="1"/>
        <v>1235.1034979999999</v>
      </c>
      <c r="K559" s="220">
        <f ca="1"/>
        <v>1244.959233</v>
      </c>
      <c r="L559" s="222" t="str">
        <f ca="1"/>
        <v/>
      </c>
      <c r="M559" s="222">
        <f ca="1"/>
        <v>-9.8557350000000946E-3</v>
      </c>
      <c r="Q559" s="111">
        <f ca="1"/>
        <v>44236</v>
      </c>
      <c r="R559" s="220">
        <f ca="1"/>
        <v>1234.9652329999999</v>
      </c>
      <c r="S559" s="220">
        <f ca="1"/>
        <v>1244.959233</v>
      </c>
      <c r="T559" s="222" t="str">
        <f ca="1"/>
        <v/>
      </c>
      <c r="U559" s="222">
        <f ca="1"/>
        <v>-9.9940000000001417E-3</v>
      </c>
      <c r="Y559" s="111">
        <f ca="1"/>
        <v>44600</v>
      </c>
      <c r="Z559" s="220">
        <f ca="1"/>
        <v>1156.3400839999999</v>
      </c>
      <c r="AA559" s="220">
        <f ca="1"/>
        <v>1129.860619</v>
      </c>
      <c r="AB559" s="222">
        <f ca="1"/>
        <v>2.647946499999989E-2</v>
      </c>
      <c r="AC559" s="222" t="str">
        <f ca="1"/>
        <v/>
      </c>
    </row>
    <row r="560" spans="9:29" x14ac:dyDescent="0.2">
      <c r="I560" s="111">
        <f ca="1"/>
        <v>44237</v>
      </c>
      <c r="J560" s="220">
        <f ca="1"/>
        <v>1236.5409930000001</v>
      </c>
      <c r="K560" s="220">
        <f ca="1"/>
        <v>1245.9240789999999</v>
      </c>
      <c r="L560" s="222" t="str">
        <f ca="1"/>
        <v/>
      </c>
      <c r="M560" s="222">
        <f ca="1"/>
        <v>-9.3830859999998219E-3</v>
      </c>
      <c r="Q560" s="111">
        <f ca="1"/>
        <v>44237</v>
      </c>
      <c r="R560" s="220">
        <f ca="1"/>
        <v>1236.4133019999999</v>
      </c>
      <c r="S560" s="220">
        <f ca="1"/>
        <v>1245.9240789999999</v>
      </c>
      <c r="T560" s="222" t="str">
        <f ca="1"/>
        <v/>
      </c>
      <c r="U560" s="222">
        <f ca="1"/>
        <v>-9.5107769999999616E-3</v>
      </c>
      <c r="Y560" s="111">
        <f ca="1"/>
        <v>44601</v>
      </c>
      <c r="Z560" s="220">
        <f ca="1"/>
        <v>1163.5641740000001</v>
      </c>
      <c r="AA560" s="220">
        <f ca="1"/>
        <v>1134.8512940000001</v>
      </c>
      <c r="AB560" s="222">
        <f ca="1"/>
        <v>2.8712880000000041E-2</v>
      </c>
      <c r="AC560" s="222" t="str">
        <f ca="1"/>
        <v/>
      </c>
    </row>
    <row r="561" spans="9:29" x14ac:dyDescent="0.2">
      <c r="I561" s="111">
        <f ca="1"/>
        <v>44238</v>
      </c>
      <c r="J561" s="220">
        <f ca="1"/>
        <v>1238.212632</v>
      </c>
      <c r="K561" s="220">
        <f ca="1"/>
        <v>1247.1112720000001</v>
      </c>
      <c r="L561" s="222" t="str">
        <f ca="1"/>
        <v/>
      </c>
      <c r="M561" s="222">
        <f ca="1"/>
        <v>-8.8986400000001138E-3</v>
      </c>
      <c r="Q561" s="111">
        <f ca="1"/>
        <v>44238</v>
      </c>
      <c r="R561" s="220">
        <f ca="1"/>
        <v>1237.9671109999999</v>
      </c>
      <c r="S561" s="220">
        <f ca="1"/>
        <v>1247.1112720000001</v>
      </c>
      <c r="T561" s="222" t="str">
        <f ca="1"/>
        <v/>
      </c>
      <c r="U561" s="222">
        <f ca="1"/>
        <v>-9.1441610000001679E-3</v>
      </c>
      <c r="Y561" s="111">
        <f ca="1"/>
        <v>44602</v>
      </c>
      <c r="Z561" s="220">
        <f ca="1"/>
        <v>1154.262884</v>
      </c>
      <c r="AA561" s="220">
        <f ca="1"/>
        <v>1126.3129980000001</v>
      </c>
      <c r="AB561" s="222">
        <f ca="1"/>
        <v>2.7949885999999879E-2</v>
      </c>
      <c r="AC561" s="222" t="str">
        <f ca="1"/>
        <v/>
      </c>
    </row>
    <row r="562" spans="9:29" x14ac:dyDescent="0.2">
      <c r="I562" s="111">
        <f ca="1"/>
        <v>44239</v>
      </c>
      <c r="J562" s="220">
        <f ca="1"/>
        <v>1240.214543</v>
      </c>
      <c r="K562" s="220">
        <f ca="1"/>
        <v>1247.8593229999999</v>
      </c>
      <c r="L562" s="222" t="str">
        <f ca="1"/>
        <v/>
      </c>
      <c r="M562" s="222">
        <f ca="1"/>
        <v>-7.6447799999998555E-3</v>
      </c>
      <c r="Q562" s="111">
        <f ca="1"/>
        <v>44239</v>
      </c>
      <c r="R562" s="220">
        <f ca="1"/>
        <v>1240.0355380000001</v>
      </c>
      <c r="S562" s="220">
        <f ca="1"/>
        <v>1247.8593229999999</v>
      </c>
      <c r="T562" s="222" t="str">
        <f ca="1"/>
        <v/>
      </c>
      <c r="U562" s="222">
        <f ca="1"/>
        <v>-7.8237849999998159E-3</v>
      </c>
      <c r="Y562" s="111">
        <f ca="1"/>
        <v>44603</v>
      </c>
      <c r="Z562" s="220">
        <f ca="1"/>
        <v>1151.0207640000001</v>
      </c>
      <c r="AA562" s="220">
        <f ca="1"/>
        <v>1125.773007</v>
      </c>
      <c r="AB562" s="222">
        <f ca="1"/>
        <v>2.5247757000000093E-2</v>
      </c>
      <c r="AC562" s="222" t="str">
        <f ca="1"/>
        <v/>
      </c>
    </row>
    <row r="563" spans="9:29" x14ac:dyDescent="0.2">
      <c r="I563" s="111">
        <f ca="1"/>
        <v>44243</v>
      </c>
      <c r="J563" s="220">
        <f ca="1"/>
        <v>1236.7357360000001</v>
      </c>
      <c r="K563" s="220">
        <f ca="1"/>
        <v>1242.711732</v>
      </c>
      <c r="L563" s="222" t="str">
        <f ca="1"/>
        <v/>
      </c>
      <c r="M563" s="222">
        <f ca="1"/>
        <v>-5.9759959999998958E-3</v>
      </c>
      <c r="Q563" s="111">
        <f ca="1"/>
        <v>44243</v>
      </c>
      <c r="R563" s="220">
        <f ca="1"/>
        <v>1236.7107980000001</v>
      </c>
      <c r="S563" s="220">
        <f ca="1"/>
        <v>1242.711732</v>
      </c>
      <c r="T563" s="222" t="str">
        <f ca="1"/>
        <v/>
      </c>
      <c r="U563" s="222">
        <f ca="1"/>
        <v>-6.0009339999999153E-3</v>
      </c>
      <c r="Y563" s="111">
        <f ca="1"/>
        <v>44606</v>
      </c>
      <c r="Z563" s="220">
        <f ca="1"/>
        <v>1144.230305</v>
      </c>
      <c r="AA563" s="220">
        <f ca="1"/>
        <v>1119.8119650000001</v>
      </c>
      <c r="AB563" s="222">
        <f ca="1"/>
        <v>2.4418339999999945E-2</v>
      </c>
      <c r="AC563" s="222" t="str">
        <f ca="1"/>
        <v/>
      </c>
    </row>
    <row r="564" spans="9:29" x14ac:dyDescent="0.2">
      <c r="I564" s="111">
        <f ca="1"/>
        <v>44244</v>
      </c>
      <c r="J564" s="220">
        <f ca="1"/>
        <v>1236.1589670000001</v>
      </c>
      <c r="K564" s="220">
        <f ca="1"/>
        <v>1242.327016</v>
      </c>
      <c r="L564" s="222" t="str">
        <f ca="1"/>
        <v/>
      </c>
      <c r="M564" s="222">
        <f ca="1"/>
        <v>-6.168048999999883E-3</v>
      </c>
      <c r="Q564" s="111">
        <f ca="1"/>
        <v>44244</v>
      </c>
      <c r="R564" s="220">
        <f ca="1"/>
        <v>1236.11996</v>
      </c>
      <c r="S564" s="220">
        <f ca="1"/>
        <v>1242.327016</v>
      </c>
      <c r="T564" s="222" t="str">
        <f ca="1"/>
        <v/>
      </c>
      <c r="U564" s="222">
        <f ca="1"/>
        <v>-6.207055999999966E-3</v>
      </c>
      <c r="Y564" s="111">
        <f ca="1"/>
        <v>44607</v>
      </c>
      <c r="Z564" s="220">
        <f ca="1"/>
        <v>1150.4254080000001</v>
      </c>
      <c r="AA564" s="220">
        <f ca="1"/>
        <v>1122.930321</v>
      </c>
      <c r="AB564" s="222">
        <f ca="1"/>
        <v>2.7495087000000012E-2</v>
      </c>
      <c r="AC564" s="222" t="str">
        <f ca="1"/>
        <v/>
      </c>
    </row>
    <row r="565" spans="9:29" x14ac:dyDescent="0.2">
      <c r="I565" s="111">
        <f ca="1"/>
        <v>44245</v>
      </c>
      <c r="J565" s="220">
        <f ca="1"/>
        <v>1230.2575850000001</v>
      </c>
      <c r="K565" s="220">
        <f ca="1"/>
        <v>1237.178911</v>
      </c>
      <c r="L565" s="222" t="str">
        <f ca="1"/>
        <v/>
      </c>
      <c r="M565" s="222">
        <f ca="1"/>
        <v>-6.9213259999999083E-3</v>
      </c>
      <c r="Q565" s="111">
        <f ca="1"/>
        <v>44245</v>
      </c>
      <c r="R565" s="220">
        <f ca="1"/>
        <v>1230.4267010000001</v>
      </c>
      <c r="S565" s="220">
        <f ca="1"/>
        <v>1237.178911</v>
      </c>
      <c r="T565" s="222" t="str">
        <f ca="1"/>
        <v/>
      </c>
      <c r="U565" s="222">
        <f ca="1"/>
        <v>-6.7522099999998775E-3</v>
      </c>
      <c r="Y565" s="111">
        <f ca="1"/>
        <v>44608</v>
      </c>
      <c r="Z565" s="220">
        <f ca="1"/>
        <v>1149.279194</v>
      </c>
      <c r="AA565" s="220">
        <f ca="1"/>
        <v>1123.038579</v>
      </c>
      <c r="AB565" s="222">
        <f ca="1"/>
        <v>2.6240614999999936E-2</v>
      </c>
      <c r="AC565" s="222" t="str">
        <f ca="1"/>
        <v/>
      </c>
    </row>
    <row r="566" spans="9:29" x14ac:dyDescent="0.2">
      <c r="I566" s="111">
        <f ca="1"/>
        <v>44246</v>
      </c>
      <c r="J566" s="220">
        <f ca="1"/>
        <v>1227.04512</v>
      </c>
      <c r="K566" s="220">
        <f ca="1"/>
        <v>1232.935876</v>
      </c>
      <c r="L566" s="222" t="str">
        <f ca="1"/>
        <v/>
      </c>
      <c r="M566" s="222">
        <f ca="1"/>
        <v>-5.89075600000001E-3</v>
      </c>
      <c r="Q566" s="111">
        <f ca="1"/>
        <v>44246</v>
      </c>
      <c r="R566" s="220">
        <f ca="1"/>
        <v>1227.198351</v>
      </c>
      <c r="S566" s="220">
        <f ca="1"/>
        <v>1232.935876</v>
      </c>
      <c r="T566" s="222" t="str">
        <f ca="1"/>
        <v/>
      </c>
      <c r="U566" s="222">
        <f ca="1"/>
        <v>-5.7375250000000055E-3</v>
      </c>
      <c r="Y566" s="111">
        <f ca="1"/>
        <v>44609</v>
      </c>
      <c r="Z566" s="220">
        <f ca="1"/>
        <v>1140.2834559999999</v>
      </c>
      <c r="AA566" s="220">
        <f ca="1"/>
        <v>1117.381592</v>
      </c>
      <c r="AB566" s="222">
        <f ca="1"/>
        <v>2.2901863999999932E-2</v>
      </c>
      <c r="AC566" s="222" t="str">
        <f ca="1"/>
        <v/>
      </c>
    </row>
    <row r="567" spans="9:29" x14ac:dyDescent="0.2">
      <c r="I567" s="111">
        <f ca="1"/>
        <v>44249</v>
      </c>
      <c r="J567" s="220">
        <f ca="1"/>
        <v>1217.8134130000001</v>
      </c>
      <c r="K567" s="220">
        <f ca="1"/>
        <v>1225.0228520000001</v>
      </c>
      <c r="L567" s="222" t="str">
        <f ca="1"/>
        <v/>
      </c>
      <c r="M567" s="222">
        <f ca="1"/>
        <v>-7.2094389999999746E-3</v>
      </c>
      <c r="Q567" s="111">
        <f ca="1"/>
        <v>44249</v>
      </c>
      <c r="R567" s="220">
        <f ca="1"/>
        <v>1218.3312900000001</v>
      </c>
      <c r="S567" s="220">
        <f ca="1"/>
        <v>1225.0228520000001</v>
      </c>
      <c r="T567" s="222" t="str">
        <f ca="1"/>
        <v/>
      </c>
      <c r="U567" s="222">
        <f ca="1"/>
        <v>-6.6915619999999764E-3</v>
      </c>
      <c r="Y567" s="111">
        <f ca="1"/>
        <v>44610</v>
      </c>
      <c r="Z567" s="220">
        <f ca="1"/>
        <v>1138.923704</v>
      </c>
      <c r="AA567" s="220">
        <f ca="1"/>
        <v>1117.2826170000001</v>
      </c>
      <c r="AB567" s="222">
        <f ca="1"/>
        <v>2.1641086999999972E-2</v>
      </c>
      <c r="AC567" s="222" t="str">
        <f ca="1"/>
        <v/>
      </c>
    </row>
    <row r="568" spans="9:29" x14ac:dyDescent="0.2">
      <c r="I568" s="111">
        <f ca="1"/>
        <v>44250</v>
      </c>
      <c r="J568" s="220">
        <f ca="1"/>
        <v>1215.949535</v>
      </c>
      <c r="K568" s="220">
        <f ca="1"/>
        <v>1223.038221</v>
      </c>
      <c r="L568" s="222" t="str">
        <f ca="1"/>
        <v/>
      </c>
      <c r="M568" s="222">
        <f ca="1"/>
        <v>-7.0886860000000523E-3</v>
      </c>
      <c r="Q568" s="111">
        <f ca="1"/>
        <v>44250</v>
      </c>
      <c r="R568" s="220">
        <f ca="1"/>
        <v>1216.452736</v>
      </c>
      <c r="S568" s="220">
        <f ca="1"/>
        <v>1223.038221</v>
      </c>
      <c r="T568" s="222" t="str">
        <f ca="1"/>
        <v/>
      </c>
      <c r="U568" s="222">
        <f ca="1"/>
        <v>-6.5854850000000627E-3</v>
      </c>
      <c r="Y568" s="111">
        <f ca="1"/>
        <v>44614</v>
      </c>
      <c r="Z568" s="220">
        <f ca="1"/>
        <v>1129.9345940000001</v>
      </c>
      <c r="AA568" s="220">
        <f ca="1"/>
        <v>1109.6008220000001</v>
      </c>
      <c r="AB568" s="222">
        <f ca="1"/>
        <v>2.0333771999999955E-2</v>
      </c>
      <c r="AC568" s="222" t="str">
        <f ca="1"/>
        <v/>
      </c>
    </row>
    <row r="569" spans="9:29" x14ac:dyDescent="0.2">
      <c r="I569" s="111">
        <f ca="1"/>
        <v>44251</v>
      </c>
      <c r="J569" s="220">
        <f ca="1"/>
        <v>1216.1465109999999</v>
      </c>
      <c r="K569" s="220">
        <f ca="1"/>
        <v>1221.8959440000001</v>
      </c>
      <c r="L569" s="222" t="str">
        <f ca="1"/>
        <v/>
      </c>
      <c r="M569" s="222">
        <f ca="1"/>
        <v>-5.7494330000001813E-3</v>
      </c>
      <c r="Q569" s="111">
        <f ca="1"/>
        <v>44251</v>
      </c>
      <c r="R569" s="220">
        <f ca="1"/>
        <v>1216.848999</v>
      </c>
      <c r="S569" s="220">
        <f ca="1"/>
        <v>1221.8959440000001</v>
      </c>
      <c r="T569" s="222" t="str">
        <f ca="1"/>
        <v/>
      </c>
      <c r="U569" s="222">
        <f ca="1"/>
        <v>-5.0469450000000509E-3</v>
      </c>
      <c r="Y569" s="111">
        <f ca="1"/>
        <v>44615</v>
      </c>
      <c r="Z569" s="220">
        <f ca="1"/>
        <v>1119.0529340000001</v>
      </c>
      <c r="AA569" s="220">
        <f ca="1"/>
        <v>1100.665769</v>
      </c>
      <c r="AB569" s="222">
        <f ca="1"/>
        <v>1.8387165000000094E-2</v>
      </c>
      <c r="AC569" s="222" t="str">
        <f ca="1"/>
        <v/>
      </c>
    </row>
    <row r="570" spans="9:29" x14ac:dyDescent="0.2">
      <c r="I570" s="111">
        <f ca="1"/>
        <v>44252</v>
      </c>
      <c r="J570" s="220">
        <f ca="1"/>
        <v>1202.8038819999999</v>
      </c>
      <c r="K570" s="220">
        <f ca="1"/>
        <v>1212.1394419999999</v>
      </c>
      <c r="L570" s="222" t="str">
        <f ca="1"/>
        <v/>
      </c>
      <c r="M570" s="222">
        <f ca="1"/>
        <v>-9.3355599999999875E-3</v>
      </c>
      <c r="Q570" s="111">
        <f ca="1"/>
        <v>44252</v>
      </c>
      <c r="R570" s="220">
        <f ca="1"/>
        <v>1203.275095</v>
      </c>
      <c r="S570" s="220">
        <f ca="1"/>
        <v>1212.1394419999999</v>
      </c>
      <c r="T570" s="222" t="str">
        <f ca="1"/>
        <v/>
      </c>
      <c r="U570" s="222">
        <f ca="1"/>
        <v>-8.864346999999953E-3</v>
      </c>
      <c r="Y570" s="111">
        <f ca="1"/>
        <v>44616</v>
      </c>
      <c r="Z570" s="220">
        <f ca="1"/>
        <v>1123.0593839999999</v>
      </c>
      <c r="AA570" s="220">
        <f ca="1"/>
        <v>1103.396354</v>
      </c>
      <c r="AB570" s="222">
        <f ca="1"/>
        <v>1.9663029999999936E-2</v>
      </c>
      <c r="AC570" s="222" t="str">
        <f ca="1"/>
        <v/>
      </c>
    </row>
    <row r="571" spans="9:29" x14ac:dyDescent="0.2">
      <c r="I571" s="111">
        <f ca="1"/>
        <v>44253</v>
      </c>
      <c r="J571" s="220">
        <f ca="1"/>
        <v>1208.0952130000001</v>
      </c>
      <c r="K571" s="220">
        <f ca="1"/>
        <v>1218.7897760000001</v>
      </c>
      <c r="L571" s="222" t="str">
        <f ca="1"/>
        <v/>
      </c>
      <c r="M571" s="222">
        <f ca="1"/>
        <v>-1.0694563000000016E-2</v>
      </c>
      <c r="Q571" s="111">
        <f ca="1"/>
        <v>44253</v>
      </c>
      <c r="R571" s="220">
        <f ca="1"/>
        <v>1208.7327399999999</v>
      </c>
      <c r="S571" s="220">
        <f ca="1"/>
        <v>1218.7897760000001</v>
      </c>
      <c r="T571" s="222" t="str">
        <f ca="1"/>
        <v/>
      </c>
      <c r="U571" s="222">
        <f ca="1"/>
        <v>-1.0057036000000153E-2</v>
      </c>
      <c r="Y571" s="111">
        <f ca="1"/>
        <v>44617</v>
      </c>
      <c r="Z571" s="220">
        <f ca="1"/>
        <v>1134.922982</v>
      </c>
      <c r="AA571" s="220">
        <f ca="1"/>
        <v>1112.515787</v>
      </c>
      <c r="AB571" s="222">
        <f ca="1"/>
        <v>2.2407195000000001E-2</v>
      </c>
      <c r="AC571" s="222" t="str">
        <f ca="1"/>
        <v/>
      </c>
    </row>
    <row r="572" spans="9:29" x14ac:dyDescent="0.2">
      <c r="I572" s="111">
        <f ca="1"/>
        <v>44256</v>
      </c>
      <c r="J572" s="220">
        <f ca="1"/>
        <v>1220.293907</v>
      </c>
      <c r="K572" s="220">
        <f ca="1"/>
        <v>1228.688832</v>
      </c>
      <c r="L572" s="222" t="str">
        <f ca="1"/>
        <v/>
      </c>
      <c r="M572" s="222">
        <f ca="1"/>
        <v>-8.3949250000000582E-3</v>
      </c>
      <c r="Q572" s="111">
        <f ca="1"/>
        <v>44256</v>
      </c>
      <c r="R572" s="220">
        <f ca="1"/>
        <v>1220.64327</v>
      </c>
      <c r="S572" s="220">
        <f ca="1"/>
        <v>1228.688832</v>
      </c>
      <c r="T572" s="222" t="str">
        <f ca="1"/>
        <v/>
      </c>
      <c r="U572" s="222">
        <f ca="1"/>
        <v>-8.0455620000000182E-3</v>
      </c>
      <c r="Y572" s="111">
        <f ca="1"/>
        <v>44620</v>
      </c>
      <c r="Z572" s="220">
        <f ca="1"/>
        <v>1136.930114</v>
      </c>
      <c r="AA572" s="220">
        <f ca="1"/>
        <v>1115.7904269999999</v>
      </c>
      <c r="AB572" s="222">
        <f ca="1"/>
        <v>2.1139687000000094E-2</v>
      </c>
      <c r="AC572" s="222" t="str">
        <f ca="1"/>
        <v/>
      </c>
    </row>
    <row r="573" spans="9:29" x14ac:dyDescent="0.2">
      <c r="I573" s="111">
        <f ca="1"/>
        <v>44257</v>
      </c>
      <c r="J573" s="220">
        <f ca="1"/>
        <v>1216.660206</v>
      </c>
      <c r="K573" s="220">
        <f ca="1"/>
        <v>1226.6758689999999</v>
      </c>
      <c r="L573" s="222" t="str">
        <f ca="1"/>
        <v/>
      </c>
      <c r="M573" s="222">
        <f ca="1"/>
        <v>-1.0015662999999904E-2</v>
      </c>
      <c r="Q573" s="111">
        <f ca="1"/>
        <v>44257</v>
      </c>
      <c r="R573" s="220">
        <f ca="1"/>
        <v>1216.933348</v>
      </c>
      <c r="S573" s="220">
        <f ca="1"/>
        <v>1226.6758689999999</v>
      </c>
      <c r="T573" s="222" t="str">
        <f ca="1"/>
        <v/>
      </c>
      <c r="U573" s="222">
        <f ca="1"/>
        <v>-9.7425209999998964E-3</v>
      </c>
      <c r="Y573" s="111">
        <f ca="1"/>
        <v>44621</v>
      </c>
      <c r="Z573" s="220">
        <f ca="1"/>
        <v>1135.8687600000001</v>
      </c>
      <c r="AA573" s="220">
        <f ca="1"/>
        <v>1118.3561279999999</v>
      </c>
      <c r="AB573" s="222">
        <f ca="1"/>
        <v>1.7512632000000167E-2</v>
      </c>
      <c r="AC573" s="222" t="str">
        <f ca="1"/>
        <v/>
      </c>
    </row>
    <row r="574" spans="9:29" x14ac:dyDescent="0.2">
      <c r="I574" s="111">
        <f ca="1"/>
        <v>44258</v>
      </c>
      <c r="J574" s="220">
        <f ca="1"/>
        <v>1210.399222</v>
      </c>
      <c r="K574" s="220">
        <f ca="1"/>
        <v>1220.9308020000001</v>
      </c>
      <c r="L574" s="222" t="str">
        <f ca="1"/>
        <v/>
      </c>
      <c r="M574" s="222">
        <f ca="1"/>
        <v>-1.0531580000000077E-2</v>
      </c>
      <c r="Q574" s="111">
        <f ca="1"/>
        <v>44258</v>
      </c>
      <c r="R574" s="220">
        <f ca="1"/>
        <v>1210.699809</v>
      </c>
      <c r="S574" s="220">
        <f ca="1"/>
        <v>1220.9308020000001</v>
      </c>
      <c r="T574" s="222" t="str">
        <f ca="1"/>
        <v/>
      </c>
      <c r="U574" s="222">
        <f ca="1"/>
        <v>-1.0230993000000126E-2</v>
      </c>
      <c r="Y574" s="111">
        <f ca="1"/>
        <v>44622</v>
      </c>
      <c r="Z574" s="220">
        <f ca="1"/>
        <v>1138.4691600000001</v>
      </c>
      <c r="AA574" s="220">
        <f ca="1"/>
        <v>1117.590809</v>
      </c>
      <c r="AB574" s="222">
        <f ca="1"/>
        <v>2.0878351000000066E-2</v>
      </c>
      <c r="AC574" s="222" t="str">
        <f ca="1"/>
        <v/>
      </c>
    </row>
    <row r="575" spans="9:29" x14ac:dyDescent="0.2">
      <c r="I575" s="111">
        <f ca="1"/>
        <v>44259</v>
      </c>
      <c r="J575" s="220">
        <f ca="1"/>
        <v>1199.010344</v>
      </c>
      <c r="K575" s="220">
        <f ca="1"/>
        <v>1211.070289</v>
      </c>
      <c r="L575" s="222" t="str">
        <f ca="1"/>
        <v/>
      </c>
      <c r="M575" s="222">
        <f ca="1"/>
        <v>-1.2059944999999971E-2</v>
      </c>
      <c r="Q575" s="111">
        <f ca="1"/>
        <v>44259</v>
      </c>
      <c r="R575" s="220">
        <f ca="1"/>
        <v>1199.5534869999999</v>
      </c>
      <c r="S575" s="220">
        <f ca="1"/>
        <v>1211.070289</v>
      </c>
      <c r="T575" s="222" t="str">
        <f ca="1"/>
        <v/>
      </c>
      <c r="U575" s="222">
        <f ca="1"/>
        <v>-1.1516802000000098E-2</v>
      </c>
      <c r="Y575" s="111">
        <f ca="1"/>
        <v>44623</v>
      </c>
      <c r="Z575" s="220">
        <f ca="1"/>
        <v>1137.26415</v>
      </c>
      <c r="AA575" s="220">
        <f ca="1"/>
        <v>1116.2860860000001</v>
      </c>
      <c r="AB575" s="222">
        <f ca="1"/>
        <v>2.0978063999999904E-2</v>
      </c>
      <c r="AC575" s="222" t="str">
        <f ca="1"/>
        <v/>
      </c>
    </row>
    <row r="576" spans="9:29" x14ac:dyDescent="0.2">
      <c r="I576" s="111">
        <f ca="1"/>
        <v>44260</v>
      </c>
      <c r="J576" s="220">
        <f ca="1"/>
        <v>1210.292453</v>
      </c>
      <c r="K576" s="220">
        <f ca="1"/>
        <v>1218.893174</v>
      </c>
      <c r="L576" s="222" t="str">
        <f ca="1"/>
        <v/>
      </c>
      <c r="M576" s="222">
        <f ca="1"/>
        <v>-8.6007210000000212E-3</v>
      </c>
      <c r="Q576" s="111">
        <f ca="1"/>
        <v>44260</v>
      </c>
      <c r="R576" s="220">
        <f ca="1"/>
        <v>1210.4458320000001</v>
      </c>
      <c r="S576" s="220">
        <f ca="1"/>
        <v>1218.893174</v>
      </c>
      <c r="T576" s="222" t="str">
        <f ca="1"/>
        <v/>
      </c>
      <c r="U576" s="222">
        <f ca="1"/>
        <v>-8.4473419999999359E-3</v>
      </c>
      <c r="Y576" s="111">
        <f ca="1"/>
        <v>44624</v>
      </c>
      <c r="Z576" s="220">
        <f ca="1"/>
        <v>1138.64941</v>
      </c>
      <c r="AA576" s="220">
        <f ca="1"/>
        <v>1117.650652</v>
      </c>
      <c r="AB576" s="222">
        <f ca="1"/>
        <v>2.0998757999999954E-2</v>
      </c>
      <c r="AC576" s="222" t="str">
        <f ca="1"/>
        <v/>
      </c>
    </row>
    <row r="577" spans="9:29" x14ac:dyDescent="0.2">
      <c r="I577" s="111">
        <f ca="1"/>
        <v>44263</v>
      </c>
      <c r="J577" s="220">
        <f ca="1"/>
        <v>1204.5360000000001</v>
      </c>
      <c r="K577" s="220">
        <f ca="1"/>
        <v>1215.0805069999999</v>
      </c>
      <c r="L577" s="222" t="str">
        <f ca="1"/>
        <v/>
      </c>
      <c r="M577" s="222">
        <f ca="1"/>
        <v>-1.054450699999984E-2</v>
      </c>
      <c r="Q577" s="111">
        <f ca="1"/>
        <v>44263</v>
      </c>
      <c r="R577" s="220">
        <f ca="1"/>
        <v>1204.913605</v>
      </c>
      <c r="S577" s="220">
        <f ca="1"/>
        <v>1215.0805069999999</v>
      </c>
      <c r="T577" s="222" t="str">
        <f ca="1"/>
        <v/>
      </c>
      <c r="U577" s="222">
        <f ca="1"/>
        <v>-1.0166901999999936E-2</v>
      </c>
      <c r="Y577" s="111">
        <f ca="1"/>
        <v>44627</v>
      </c>
      <c r="Z577" s="220">
        <f ca="1"/>
        <v>1124.7176999999999</v>
      </c>
      <c r="AA577" s="220">
        <f ca="1"/>
        <v>1104.5571849999999</v>
      </c>
      <c r="AB577" s="222">
        <f ca="1"/>
        <v>2.0160515000000032E-2</v>
      </c>
      <c r="AC577" s="222" t="str">
        <f ca="1"/>
        <v/>
      </c>
    </row>
    <row r="578" spans="9:29" x14ac:dyDescent="0.2">
      <c r="I578" s="111">
        <f ca="1"/>
        <v>44264</v>
      </c>
      <c r="J578" s="220">
        <f ca="1"/>
        <v>1212.8339129999999</v>
      </c>
      <c r="K578" s="220">
        <f ca="1"/>
        <v>1222.521798</v>
      </c>
      <c r="L578" s="222" t="str">
        <f ca="1"/>
        <v/>
      </c>
      <c r="M578" s="222">
        <f ca="1"/>
        <v>-9.6878850000000506E-3</v>
      </c>
      <c r="Q578" s="111">
        <f ca="1"/>
        <v>44264</v>
      </c>
      <c r="R578" s="220">
        <f ca="1"/>
        <v>1212.8590799999999</v>
      </c>
      <c r="S578" s="220">
        <f ca="1"/>
        <v>1222.521798</v>
      </c>
      <c r="T578" s="222" t="str">
        <f ca="1"/>
        <v/>
      </c>
      <c r="U578" s="222">
        <f ca="1"/>
        <v>-9.6627180000000406E-3</v>
      </c>
      <c r="Y578" s="111">
        <f ca="1"/>
        <v>44628</v>
      </c>
      <c r="Z578" s="220">
        <f ca="1"/>
        <v>1121.47351</v>
      </c>
      <c r="AA578" s="220">
        <f ca="1"/>
        <v>1101.2292299999999</v>
      </c>
      <c r="AB578" s="222">
        <f ca="1"/>
        <v>2.0244280000000118E-2</v>
      </c>
      <c r="AC578" s="222" t="str">
        <f ca="1"/>
        <v/>
      </c>
    </row>
    <row r="579" spans="9:29" x14ac:dyDescent="0.2">
      <c r="I579" s="111">
        <f ca="1"/>
        <v>44265</v>
      </c>
      <c r="J579" s="220">
        <f ca="1"/>
        <v>1216.6962559999999</v>
      </c>
      <c r="K579" s="220">
        <f ca="1"/>
        <v>1226.981612</v>
      </c>
      <c r="L579" s="222" t="str">
        <f ca="1"/>
        <v/>
      </c>
      <c r="M579" s="222">
        <f ca="1"/>
        <v>-1.0285356000000093E-2</v>
      </c>
      <c r="Q579" s="111">
        <f ca="1"/>
        <v>44265</v>
      </c>
      <c r="R579" s="220">
        <f ca="1"/>
        <v>1216.707124</v>
      </c>
      <c r="S579" s="220">
        <f ca="1"/>
        <v>1226.981612</v>
      </c>
      <c r="T579" s="222" t="str">
        <f ca="1"/>
        <v/>
      </c>
      <c r="U579" s="222">
        <f ca="1"/>
        <v>-1.0274488000000019E-2</v>
      </c>
      <c r="Y579" s="111">
        <f ca="1"/>
        <v>44629</v>
      </c>
      <c r="Z579" s="220">
        <f ca="1"/>
        <v>1129.820078</v>
      </c>
      <c r="AA579" s="220">
        <f ca="1"/>
        <v>1107.354621</v>
      </c>
      <c r="AB579" s="222">
        <f ca="1"/>
        <v>2.2465457000000015E-2</v>
      </c>
      <c r="AC579" s="222" t="str">
        <f ca="1"/>
        <v/>
      </c>
    </row>
    <row r="580" spans="9:29" x14ac:dyDescent="0.2">
      <c r="I580" s="111">
        <f ca="1"/>
        <v>44266</v>
      </c>
      <c r="J580" s="220">
        <f ca="1"/>
        <v>1219.3437329999999</v>
      </c>
      <c r="K580" s="220">
        <f ca="1"/>
        <v>1226.706805</v>
      </c>
      <c r="L580" s="222" t="str">
        <f ca="1"/>
        <v/>
      </c>
      <c r="M580" s="222">
        <f ca="1"/>
        <v>-7.3630720000001024E-3</v>
      </c>
      <c r="Q580" s="111">
        <f ca="1"/>
        <v>44266</v>
      </c>
      <c r="R580" s="220">
        <f ca="1"/>
        <v>1219.223475</v>
      </c>
      <c r="S580" s="220">
        <f ca="1"/>
        <v>1226.706805</v>
      </c>
      <c r="T580" s="222" t="str">
        <f ca="1"/>
        <v/>
      </c>
      <c r="U580" s="222">
        <f ca="1"/>
        <v>-7.4833300000000233E-3</v>
      </c>
      <c r="Y580" s="111">
        <f ca="1"/>
        <v>44630</v>
      </c>
      <c r="Z580" s="220">
        <f ca="1"/>
        <v>1125.0334</v>
      </c>
      <c r="AA580" s="220">
        <f ca="1"/>
        <v>1102.120261</v>
      </c>
      <c r="AB580" s="222">
        <f ca="1"/>
        <v>2.2913139000000003E-2</v>
      </c>
      <c r="AC580" s="222" t="str">
        <f ca="1"/>
        <v/>
      </c>
    </row>
    <row r="581" spans="9:29" x14ac:dyDescent="0.2">
      <c r="I581" s="111">
        <f ca="1"/>
        <v>44267</v>
      </c>
      <c r="J581" s="220">
        <f ca="1"/>
        <v>1211.9714799999999</v>
      </c>
      <c r="K581" s="220">
        <f ca="1"/>
        <v>1218.567497</v>
      </c>
      <c r="L581" s="222" t="str">
        <f ca="1"/>
        <v/>
      </c>
      <c r="M581" s="222">
        <f ca="1"/>
        <v>-6.5960170000000746E-3</v>
      </c>
      <c r="Q581" s="111">
        <f ca="1"/>
        <v>44267</v>
      </c>
      <c r="R581" s="220">
        <f ca="1"/>
        <v>1212.013363</v>
      </c>
      <c r="S581" s="220">
        <f ca="1"/>
        <v>1218.567497</v>
      </c>
      <c r="T581" s="222" t="str">
        <f ca="1"/>
        <v/>
      </c>
      <c r="U581" s="222">
        <f ca="1"/>
        <v>-6.5541339999999762E-3</v>
      </c>
      <c r="Y581" s="111">
        <f ca="1"/>
        <v>44631</v>
      </c>
      <c r="Z581" s="220">
        <f ca="1"/>
        <v>1115.4918479999999</v>
      </c>
      <c r="AA581" s="220">
        <f ca="1"/>
        <v>1093.186952</v>
      </c>
      <c r="AB581" s="222">
        <f ca="1"/>
        <v>2.2304895999999873E-2</v>
      </c>
      <c r="AC581" s="222" t="str">
        <f ca="1"/>
        <v/>
      </c>
    </row>
    <row r="582" spans="9:29" x14ac:dyDescent="0.2">
      <c r="I582" s="111">
        <f ca="1"/>
        <v>44270</v>
      </c>
      <c r="J582" s="220">
        <f ca="1"/>
        <v>1215.0472629999999</v>
      </c>
      <c r="K582" s="220">
        <f ca="1"/>
        <v>1221.1140889999999</v>
      </c>
      <c r="L582" s="222" t="str">
        <f ca="1"/>
        <v/>
      </c>
      <c r="M582" s="222">
        <f ca="1"/>
        <v>-6.0668259999999922E-3</v>
      </c>
      <c r="Q582" s="111">
        <f ca="1"/>
        <v>44270</v>
      </c>
      <c r="R582" s="220">
        <f ca="1"/>
        <v>1214.951513</v>
      </c>
      <c r="S582" s="220">
        <f ca="1"/>
        <v>1221.1140889999999</v>
      </c>
      <c r="T582" s="222" t="str">
        <f ca="1"/>
        <v/>
      </c>
      <c r="U582" s="222">
        <f ca="1"/>
        <v>-6.1625759999999448E-3</v>
      </c>
      <c r="Y582" s="111">
        <f ca="1"/>
        <v>44634</v>
      </c>
      <c r="Z582" s="220">
        <f ca="1"/>
        <v>1107.3349700000001</v>
      </c>
      <c r="AA582" s="220">
        <f ca="1"/>
        <v>1084.9763869999999</v>
      </c>
      <c r="AB582" s="222">
        <f ca="1"/>
        <v>2.2358583000000182E-2</v>
      </c>
      <c r="AC582" s="222" t="str">
        <f ca="1"/>
        <v/>
      </c>
    </row>
    <row r="583" spans="9:29" x14ac:dyDescent="0.2">
      <c r="I583" s="111">
        <f ca="1"/>
        <v>44271</v>
      </c>
      <c r="J583" s="220">
        <f ca="1"/>
        <v>1212.3660050000001</v>
      </c>
      <c r="K583" s="220">
        <f ca="1"/>
        <v>1218.32149</v>
      </c>
      <c r="L583" s="222" t="str">
        <f ca="1"/>
        <v/>
      </c>
      <c r="M583" s="222">
        <f ca="1"/>
        <v>-5.9554849999999531E-3</v>
      </c>
      <c r="Q583" s="111">
        <f ca="1"/>
        <v>44271</v>
      </c>
      <c r="R583" s="220">
        <f ca="1"/>
        <v>1212.252565</v>
      </c>
      <c r="S583" s="220">
        <f ca="1"/>
        <v>1218.32149</v>
      </c>
      <c r="T583" s="222" t="str">
        <f ca="1"/>
        <v/>
      </c>
      <c r="U583" s="222">
        <f ca="1"/>
        <v>-6.0689250000000357E-3</v>
      </c>
      <c r="Y583" s="111">
        <f ca="1"/>
        <v>44635</v>
      </c>
      <c r="Z583" s="220">
        <f ca="1"/>
        <v>1109.72072</v>
      </c>
      <c r="AA583" s="220">
        <f ca="1"/>
        <v>1086.0061390000001</v>
      </c>
      <c r="AB583" s="222">
        <f ca="1"/>
        <v>2.3714580999999953E-2</v>
      </c>
      <c r="AC583" s="222" t="str">
        <f ca="1"/>
        <v/>
      </c>
    </row>
    <row r="584" spans="9:29" x14ac:dyDescent="0.2">
      <c r="I584" s="111">
        <f ca="1"/>
        <v>44272</v>
      </c>
      <c r="J584" s="220">
        <f ca="1"/>
        <v>1212.549297</v>
      </c>
      <c r="K584" s="220">
        <f ca="1"/>
        <v>1217.797554</v>
      </c>
      <c r="L584" s="222" t="str">
        <f ca="1"/>
        <v/>
      </c>
      <c r="M584" s="222">
        <f ca="1"/>
        <v>-5.2482569999999671E-3</v>
      </c>
      <c r="Q584" s="111">
        <f ca="1"/>
        <v>44272</v>
      </c>
      <c r="R584" s="220">
        <f ca="1"/>
        <v>1212.3830149999999</v>
      </c>
      <c r="S584" s="220">
        <f ca="1"/>
        <v>1217.797554</v>
      </c>
      <c r="T584" s="222" t="str">
        <f ca="1"/>
        <v/>
      </c>
      <c r="U584" s="222">
        <f ca="1"/>
        <v>-5.4145390000001044E-3</v>
      </c>
      <c r="Y584" s="111">
        <f ca="1"/>
        <v>44636</v>
      </c>
      <c r="Z584" s="220">
        <f ca="1"/>
        <v>1123.6017300000001</v>
      </c>
      <c r="AA584" s="220">
        <f ca="1"/>
        <v>1098.619571</v>
      </c>
      <c r="AB584" s="222">
        <f ca="1"/>
        <v>2.4982159000000139E-2</v>
      </c>
      <c r="AC584" s="222" t="str">
        <f ca="1"/>
        <v/>
      </c>
    </row>
    <row r="585" spans="9:29" x14ac:dyDescent="0.2">
      <c r="I585" s="111">
        <f ca="1"/>
        <v>44273</v>
      </c>
      <c r="J585" s="220">
        <f ca="1"/>
        <v>1207.663487</v>
      </c>
      <c r="K585" s="220">
        <f ca="1"/>
        <v>1213.126718</v>
      </c>
      <c r="L585" s="222" t="str">
        <f ca="1"/>
        <v/>
      </c>
      <c r="M585" s="222">
        <f ca="1"/>
        <v>-5.4632309999999504E-3</v>
      </c>
      <c r="Q585" s="111">
        <f ca="1"/>
        <v>44273</v>
      </c>
      <c r="R585" s="220">
        <f ca="1"/>
        <v>1207.6588280000001</v>
      </c>
      <c r="S585" s="220">
        <f ca="1"/>
        <v>1213.126718</v>
      </c>
      <c r="T585" s="222" t="str">
        <f ca="1"/>
        <v/>
      </c>
      <c r="U585" s="222">
        <f ca="1"/>
        <v>-5.4678899999998972E-3</v>
      </c>
      <c r="Y585" s="111">
        <f ca="1"/>
        <v>44637</v>
      </c>
      <c r="Z585" s="220">
        <f ca="1"/>
        <v>1128.09022</v>
      </c>
      <c r="AA585" s="220">
        <f ca="1"/>
        <v>1101.2412810000001</v>
      </c>
      <c r="AB585" s="222">
        <f ca="1"/>
        <v>2.6848938999999974E-2</v>
      </c>
      <c r="AC585" s="222" t="str">
        <f ca="1"/>
        <v/>
      </c>
    </row>
    <row r="586" spans="9:29" x14ac:dyDescent="0.2">
      <c r="I586" s="111">
        <f ca="1"/>
        <v>44274</v>
      </c>
      <c r="J586" s="220">
        <f ca="1"/>
        <v>1208.363873</v>
      </c>
      <c r="K586" s="220">
        <f ca="1"/>
        <v>1214.7954</v>
      </c>
      <c r="L586" s="222" t="str">
        <f ca="1"/>
        <v/>
      </c>
      <c r="M586" s="222">
        <f ca="1"/>
        <v>-6.4315269999999604E-3</v>
      </c>
      <c r="Q586" s="111">
        <f ca="1"/>
        <v>44274</v>
      </c>
      <c r="R586" s="220">
        <f ca="1"/>
        <v>1208.148578</v>
      </c>
      <c r="S586" s="220">
        <f ca="1"/>
        <v>1214.7954</v>
      </c>
      <c r="T586" s="222" t="str">
        <f ca="1"/>
        <v/>
      </c>
      <c r="U586" s="222">
        <f ca="1"/>
        <v>-6.646821999999929E-3</v>
      </c>
      <c r="Y586" s="111">
        <f ca="1"/>
        <v>44638</v>
      </c>
      <c r="Z586" s="220">
        <f ca="1"/>
        <v>1133.5850499999999</v>
      </c>
      <c r="AA586" s="220">
        <f ca="1"/>
        <v>1105.9550999999999</v>
      </c>
      <c r="AB586" s="222">
        <f ca="1"/>
        <v>2.7629950000000007E-2</v>
      </c>
      <c r="AC586" s="222" t="str">
        <f ca="1"/>
        <v/>
      </c>
    </row>
    <row r="587" spans="9:29" x14ac:dyDescent="0.2">
      <c r="I587" s="111">
        <f ca="1"/>
        <v>44277</v>
      </c>
      <c r="J587" s="220">
        <f ca="1"/>
        <v>1212.385266</v>
      </c>
      <c r="K587" s="220">
        <f ca="1"/>
        <v>1218.290094</v>
      </c>
      <c r="L587" s="222" t="str">
        <f ca="1"/>
        <v/>
      </c>
      <c r="M587" s="222">
        <f ca="1"/>
        <v>-5.9048279999999523E-3</v>
      </c>
      <c r="Q587" s="111">
        <f ca="1"/>
        <v>44277</v>
      </c>
      <c r="R587" s="220">
        <f ca="1"/>
        <v>1212.266441</v>
      </c>
      <c r="S587" s="220">
        <f ca="1"/>
        <v>1218.290094</v>
      </c>
      <c r="T587" s="222" t="str">
        <f ca="1"/>
        <v/>
      </c>
      <c r="U587" s="222">
        <f ca="1"/>
        <v>-6.0236529999999674E-3</v>
      </c>
      <c r="Y587" s="111">
        <f ca="1"/>
        <v>44641</v>
      </c>
      <c r="Z587" s="220">
        <f ca="1"/>
        <v>1130.2836540000001</v>
      </c>
      <c r="AA587" s="220">
        <f ca="1"/>
        <v>1100.948787</v>
      </c>
      <c r="AB587" s="222">
        <f ca="1"/>
        <v>2.9334867000000032E-2</v>
      </c>
      <c r="AC587" s="222" t="str">
        <f ca="1"/>
        <v/>
      </c>
    </row>
    <row r="588" spans="9:29" x14ac:dyDescent="0.2">
      <c r="I588" s="111">
        <f ca="1"/>
        <v>44278</v>
      </c>
      <c r="J588" s="220">
        <f ca="1"/>
        <v>1210.612355</v>
      </c>
      <c r="K588" s="220">
        <f ca="1"/>
        <v>1218.509243</v>
      </c>
      <c r="L588" s="222" t="str">
        <f ca="1"/>
        <v/>
      </c>
      <c r="M588" s="222">
        <f ca="1"/>
        <v>-7.8968879999999891E-3</v>
      </c>
      <c r="Q588" s="111">
        <f ca="1"/>
        <v>44278</v>
      </c>
      <c r="R588" s="220">
        <f ca="1"/>
        <v>1210.7758980000001</v>
      </c>
      <c r="S588" s="220">
        <f ca="1"/>
        <v>1218.509243</v>
      </c>
      <c r="T588" s="222" t="str">
        <f ca="1"/>
        <v/>
      </c>
      <c r="U588" s="222">
        <f ca="1"/>
        <v>-7.7333449999998716E-3</v>
      </c>
      <c r="Y588" s="111">
        <f ca="1"/>
        <v>44642</v>
      </c>
      <c r="Z588" s="220">
        <f ca="1"/>
        <v>1130.306666</v>
      </c>
      <c r="AA588" s="220">
        <f ca="1"/>
        <v>1099.0418669999999</v>
      </c>
      <c r="AB588" s="222">
        <f ca="1"/>
        <v>3.1264799000000038E-2</v>
      </c>
      <c r="AC588" s="222" t="str">
        <f ca="1"/>
        <v/>
      </c>
    </row>
    <row r="589" spans="9:29" x14ac:dyDescent="0.2">
      <c r="I589" s="111">
        <f ca="1"/>
        <v>44279</v>
      </c>
      <c r="J589" s="220">
        <f ca="1"/>
        <v>1208.6431709999999</v>
      </c>
      <c r="K589" s="220">
        <f ca="1"/>
        <v>1217.458803</v>
      </c>
      <c r="L589" s="222" t="str">
        <f ca="1"/>
        <v/>
      </c>
      <c r="M589" s="222">
        <f ca="1"/>
        <v>-8.8156320000000506E-3</v>
      </c>
      <c r="Q589" s="111">
        <f ca="1"/>
        <v>44279</v>
      </c>
      <c r="R589" s="220">
        <f ca="1"/>
        <v>1209.3336859999999</v>
      </c>
      <c r="S589" s="220">
        <f ca="1"/>
        <v>1217.458803</v>
      </c>
      <c r="T589" s="222" t="str">
        <f ca="1"/>
        <v/>
      </c>
      <c r="U589" s="222">
        <f ca="1"/>
        <v>-8.1251170000000462E-3</v>
      </c>
      <c r="Y589" s="111">
        <f ca="1"/>
        <v>44643</v>
      </c>
      <c r="Z589" s="220">
        <f ca="1"/>
        <v>1129.342973</v>
      </c>
      <c r="AA589" s="220">
        <f ca="1"/>
        <v>1101.103388</v>
      </c>
      <c r="AB589" s="222">
        <f ca="1"/>
        <v>2.8239585000000032E-2</v>
      </c>
      <c r="AC589" s="222" t="str">
        <f ca="1"/>
        <v/>
      </c>
    </row>
    <row r="590" spans="9:29" x14ac:dyDescent="0.2">
      <c r="I590" s="111">
        <f ca="1"/>
        <v>44280</v>
      </c>
      <c r="J590" s="220">
        <f ca="1"/>
        <v>1211.7282640000001</v>
      </c>
      <c r="K590" s="220">
        <f ca="1"/>
        <v>1219.7759430000001</v>
      </c>
      <c r="L590" s="222" t="str">
        <f ca="1"/>
        <v/>
      </c>
      <c r="M590" s="222">
        <f ca="1"/>
        <v>-8.0476790000000159E-3</v>
      </c>
      <c r="Q590" s="111">
        <f ca="1"/>
        <v>44280</v>
      </c>
      <c r="R590" s="220">
        <f ca="1"/>
        <v>1212.1800929999999</v>
      </c>
      <c r="S590" s="220">
        <f ca="1"/>
        <v>1219.7759430000001</v>
      </c>
      <c r="T590" s="222" t="str">
        <f ca="1"/>
        <v/>
      </c>
      <c r="U590" s="222">
        <f ca="1"/>
        <v>-7.5958500000001547E-3</v>
      </c>
      <c r="Y590" s="111">
        <f ca="1"/>
        <v>44644</v>
      </c>
      <c r="Z590" s="220">
        <f ca="1"/>
        <v>1130.3070700000001</v>
      </c>
      <c r="AA590" s="220">
        <f ca="1"/>
        <v>1100.6105869999999</v>
      </c>
      <c r="AB590" s="222">
        <f ca="1"/>
        <v>2.9696483000000173E-2</v>
      </c>
      <c r="AC590" s="222" t="str">
        <f ca="1"/>
        <v/>
      </c>
    </row>
    <row r="591" spans="9:29" x14ac:dyDescent="0.2">
      <c r="I591" s="111">
        <f ca="1"/>
        <v>44281</v>
      </c>
      <c r="J591" s="220">
        <f ca="1"/>
        <v>1217.3099110000001</v>
      </c>
      <c r="K591" s="220">
        <f ca="1"/>
        <v>1222.8833500000001</v>
      </c>
      <c r="L591" s="222" t="str">
        <f ca="1"/>
        <v/>
      </c>
      <c r="M591" s="222">
        <f ca="1"/>
        <v>-5.5734390000000073E-3</v>
      </c>
      <c r="Q591" s="111">
        <f ca="1"/>
        <v>44281</v>
      </c>
      <c r="R591" s="220">
        <f ca="1"/>
        <v>1217.360175</v>
      </c>
      <c r="S591" s="220">
        <f ca="1"/>
        <v>1222.8833500000001</v>
      </c>
      <c r="T591" s="222" t="str">
        <f ca="1"/>
        <v/>
      </c>
      <c r="U591" s="222">
        <f ca="1"/>
        <v>-5.5231750000000373E-3</v>
      </c>
      <c r="Y591" s="111">
        <f ca="1"/>
        <v>44645</v>
      </c>
      <c r="Z591" s="220">
        <f ca="1"/>
        <v>1124.12346</v>
      </c>
      <c r="AA591" s="220">
        <f ca="1"/>
        <v>1092.6338559999999</v>
      </c>
      <c r="AB591" s="222">
        <f ca="1"/>
        <v>3.1489604000000102E-2</v>
      </c>
      <c r="AC591" s="222" t="str">
        <f ca="1"/>
        <v/>
      </c>
    </row>
    <row r="592" spans="9:29" x14ac:dyDescent="0.2">
      <c r="I592" s="111">
        <f ca="1"/>
        <v>44284</v>
      </c>
      <c r="J592" s="220">
        <f ca="1"/>
        <v>1214.755349</v>
      </c>
      <c r="K592" s="220">
        <f ca="1"/>
        <v>1220.21037</v>
      </c>
      <c r="L592" s="222" t="str">
        <f ca="1"/>
        <v/>
      </c>
      <c r="M592" s="222">
        <f ca="1"/>
        <v>-5.4550209999999879E-3</v>
      </c>
      <c r="Q592" s="111">
        <f ca="1"/>
        <v>44284</v>
      </c>
      <c r="R592" s="220">
        <f ca="1"/>
        <v>1214.861891</v>
      </c>
      <c r="S592" s="220">
        <f ca="1"/>
        <v>1220.21037</v>
      </c>
      <c r="T592" s="222" t="str">
        <f ca="1"/>
        <v/>
      </c>
      <c r="U592" s="222">
        <f ca="1"/>
        <v>-5.3484789999999971E-3</v>
      </c>
      <c r="Y592" s="111">
        <f ca="1"/>
        <v>44648</v>
      </c>
      <c r="Z592" s="220">
        <f ca="1"/>
        <v>1129.2331999999999</v>
      </c>
      <c r="AA592" s="220">
        <f ca="1"/>
        <v>1097.409594</v>
      </c>
      <c r="AB592" s="222">
        <f ca="1"/>
        <v>3.1823605999999928E-2</v>
      </c>
      <c r="AC592" s="222" t="str">
        <f ca="1"/>
        <v/>
      </c>
    </row>
    <row r="593" spans="9:29" x14ac:dyDescent="0.2">
      <c r="I593" s="111">
        <f ca="1"/>
        <v>44285</v>
      </c>
      <c r="J593" s="220">
        <f ca="1"/>
        <v>1216.1319189999999</v>
      </c>
      <c r="K593" s="220">
        <f ca="1"/>
        <v>1221.2158039999999</v>
      </c>
      <c r="L593" s="222" t="str">
        <f ca="1"/>
        <v/>
      </c>
      <c r="M593" s="222">
        <f ca="1"/>
        <v>-5.0838850000000093E-3</v>
      </c>
      <c r="Q593" s="111">
        <f ca="1"/>
        <v>44285</v>
      </c>
      <c r="R593" s="220">
        <f ca="1"/>
        <v>1216.2010310000001</v>
      </c>
      <c r="S593" s="220">
        <f ca="1"/>
        <v>1221.2158039999999</v>
      </c>
      <c r="T593" s="222" t="str">
        <f ca="1"/>
        <v/>
      </c>
      <c r="U593" s="222">
        <f ca="1"/>
        <v>-5.014772999999877E-3</v>
      </c>
      <c r="Y593" s="111">
        <f ca="1"/>
        <v>44649</v>
      </c>
      <c r="Z593" s="220">
        <f ca="1"/>
        <v>1135.5704499999999</v>
      </c>
      <c r="AA593" s="220">
        <f ca="1"/>
        <v>1102.759035</v>
      </c>
      <c r="AB593" s="222">
        <f ca="1"/>
        <v>3.2811414999999899E-2</v>
      </c>
      <c r="AC593" s="222" t="str">
        <f ca="1"/>
        <v/>
      </c>
    </row>
    <row r="594" spans="9:29" x14ac:dyDescent="0.2">
      <c r="I594" s="111">
        <f ca="1"/>
        <v>44286</v>
      </c>
      <c r="J594" s="220">
        <f ca="1"/>
        <v>1216.7138620000001</v>
      </c>
      <c r="K594" s="220">
        <f ca="1"/>
        <v>1222.612472</v>
      </c>
      <c r="L594" s="222" t="str">
        <f ca="1"/>
        <v/>
      </c>
      <c r="M594" s="222">
        <f ca="1"/>
        <v>-5.8986099999999621E-3</v>
      </c>
      <c r="Q594" s="111">
        <f ca="1"/>
        <v>44286</v>
      </c>
      <c r="R594" s="220">
        <f ca="1"/>
        <v>1216.8425159999999</v>
      </c>
      <c r="S594" s="220">
        <f ca="1"/>
        <v>1222.612472</v>
      </c>
      <c r="T594" s="222" t="str">
        <f ca="1"/>
        <v/>
      </c>
      <c r="U594" s="222">
        <f ca="1"/>
        <v>-5.7699560000000925E-3</v>
      </c>
      <c r="Y594" s="111">
        <f ca="1"/>
        <v>44650</v>
      </c>
      <c r="Z594" s="220">
        <f ca="1"/>
        <v>1134.5983510000001</v>
      </c>
      <c r="AA594" s="220">
        <f ca="1"/>
        <v>1103.013469</v>
      </c>
      <c r="AB594" s="222">
        <f ca="1"/>
        <v>3.1584882000000106E-2</v>
      </c>
      <c r="AC594" s="222" t="str">
        <f ca="1"/>
        <v/>
      </c>
    </row>
    <row r="595" spans="9:29" x14ac:dyDescent="0.2">
      <c r="I595" s="111">
        <f ca="1"/>
        <v>44287</v>
      </c>
      <c r="J595" s="220">
        <f ca="1"/>
        <v>1225.755431</v>
      </c>
      <c r="K595" s="220">
        <f ca="1"/>
        <v>1230.3749560000001</v>
      </c>
      <c r="L595" s="222" t="str">
        <f ca="1"/>
        <v/>
      </c>
      <c r="M595" s="222">
        <f ca="1"/>
        <v>-4.619525000000067E-3</v>
      </c>
      <c r="Q595" s="111">
        <f ca="1"/>
        <v>44287</v>
      </c>
      <c r="R595" s="220">
        <f ca="1"/>
        <v>1225.666716</v>
      </c>
      <c r="S595" s="220">
        <f ca="1"/>
        <v>1230.3749560000001</v>
      </c>
      <c r="T595" s="222" t="str">
        <f ca="1"/>
        <v/>
      </c>
      <c r="U595" s="222">
        <f ca="1"/>
        <v>-4.7082400000001603E-3</v>
      </c>
      <c r="Y595" s="111">
        <f ca="1"/>
        <v>44651</v>
      </c>
      <c r="Z595" s="220">
        <f ca="1"/>
        <v>1132.5504120000001</v>
      </c>
      <c r="AA595" s="220">
        <f ca="1"/>
        <v>1103.2458670000001</v>
      </c>
      <c r="AB595" s="222">
        <f ca="1"/>
        <v>2.9304544999999963E-2</v>
      </c>
      <c r="AC595" s="222" t="str">
        <f ca="1"/>
        <v/>
      </c>
    </row>
    <row r="596" spans="9:29" x14ac:dyDescent="0.2">
      <c r="I596" s="111">
        <f ca="1"/>
        <v>44291</v>
      </c>
      <c r="J596" s="220">
        <f ca="1"/>
        <v>1228.6372389999999</v>
      </c>
      <c r="K596" s="220">
        <f ca="1"/>
        <v>1231.5053849999999</v>
      </c>
      <c r="L596" s="222" t="str">
        <f ca="1"/>
        <v/>
      </c>
      <c r="M596" s="222">
        <f ca="1"/>
        <v>-2.8681460000000241E-3</v>
      </c>
      <c r="Q596" s="111">
        <f ca="1"/>
        <v>44291</v>
      </c>
      <c r="R596" s="220">
        <f ca="1"/>
        <v>1228.308325</v>
      </c>
      <c r="S596" s="220">
        <f ca="1"/>
        <v>1231.5053849999999</v>
      </c>
      <c r="T596" s="222" t="str">
        <f ca="1"/>
        <v/>
      </c>
      <c r="U596" s="222">
        <f ca="1"/>
        <v>-3.1970599999999651E-3</v>
      </c>
      <c r="Y596" s="111">
        <f ca="1"/>
        <v>44652</v>
      </c>
      <c r="Z596" s="220">
        <f ca="1"/>
        <v>1133.3924219999999</v>
      </c>
      <c r="AA596" s="220">
        <f ca="1"/>
        <v>1103.6018750000001</v>
      </c>
      <c r="AB596" s="222">
        <f ca="1"/>
        <v>2.9790546999999834E-2</v>
      </c>
      <c r="AC596" s="222" t="str">
        <f ca="1"/>
        <v/>
      </c>
    </row>
    <row r="597" spans="9:29" x14ac:dyDescent="0.2">
      <c r="I597" s="111">
        <f ca="1"/>
        <v>44292</v>
      </c>
      <c r="J597" s="220">
        <f ca="1"/>
        <v>1233.1392249999999</v>
      </c>
      <c r="K597" s="220">
        <f ca="1"/>
        <v>1235.770505</v>
      </c>
      <c r="L597" s="222" t="str">
        <f ca="1"/>
        <v/>
      </c>
      <c r="M597" s="222">
        <f ca="1"/>
        <v>-2.6312800000000609E-3</v>
      </c>
      <c r="Q597" s="111">
        <f ca="1"/>
        <v>44292</v>
      </c>
      <c r="R597" s="220">
        <f ca="1"/>
        <v>1232.9443209999999</v>
      </c>
      <c r="S597" s="220">
        <f ca="1"/>
        <v>1235.770505</v>
      </c>
      <c r="T597" s="222" t="str">
        <f ca="1"/>
        <v/>
      </c>
      <c r="U597" s="222">
        <f ca="1"/>
        <v>-2.826184000000012E-3</v>
      </c>
      <c r="Y597" s="111">
        <f ca="1"/>
        <v>44655</v>
      </c>
      <c r="Z597" s="220">
        <f ca="1"/>
        <v>1138.405984</v>
      </c>
      <c r="AA597" s="220">
        <f ca="1"/>
        <v>1107.6864559999999</v>
      </c>
      <c r="AB597" s="222">
        <f ca="1"/>
        <v>3.0719528000000083E-2</v>
      </c>
      <c r="AC597" s="222" t="str">
        <f ca="1"/>
        <v/>
      </c>
    </row>
    <row r="598" spans="9:29" x14ac:dyDescent="0.2">
      <c r="I598" s="111">
        <f ca="1"/>
        <v>44293</v>
      </c>
      <c r="J598" s="220">
        <f ca="1"/>
        <v>1234.361598</v>
      </c>
      <c r="K598" s="220">
        <f ca="1"/>
        <v>1237.3707010000001</v>
      </c>
      <c r="L598" s="222" t="str">
        <f ca="1"/>
        <v/>
      </c>
      <c r="M598" s="222">
        <f ca="1"/>
        <v>-3.0091030000000954E-3</v>
      </c>
      <c r="Q598" s="111">
        <f ca="1"/>
        <v>44293</v>
      </c>
      <c r="R598" s="220">
        <f ca="1"/>
        <v>1233.890858</v>
      </c>
      <c r="S598" s="220">
        <f ca="1"/>
        <v>1237.3707010000001</v>
      </c>
      <c r="T598" s="222" t="str">
        <f ca="1"/>
        <v/>
      </c>
      <c r="U598" s="222">
        <f ca="1"/>
        <v>-3.4798430000000736E-3</v>
      </c>
      <c r="Y598" s="111">
        <f ca="1"/>
        <v>44656</v>
      </c>
      <c r="Z598" s="220">
        <f ca="1"/>
        <v>1129.7180519999999</v>
      </c>
      <c r="AA598" s="220">
        <f ca="1"/>
        <v>1099.2334209999999</v>
      </c>
      <c r="AB598" s="222">
        <f ca="1"/>
        <v>3.0484631000000036E-2</v>
      </c>
      <c r="AC598" s="222" t="str">
        <f ca="1"/>
        <v/>
      </c>
    </row>
    <row r="599" spans="9:29" x14ac:dyDescent="0.2">
      <c r="I599" s="111">
        <f ca="1"/>
        <v>44294</v>
      </c>
      <c r="J599" s="220">
        <f ca="1"/>
        <v>1236.724753</v>
      </c>
      <c r="K599" s="220">
        <f ca="1"/>
        <v>1239.661742</v>
      </c>
      <c r="L599" s="222" t="str">
        <f ca="1"/>
        <v/>
      </c>
      <c r="M599" s="222">
        <f ca="1"/>
        <v>-2.9369890000000396E-3</v>
      </c>
      <c r="Q599" s="111">
        <f ca="1"/>
        <v>44294</v>
      </c>
      <c r="R599" s="220">
        <f ca="1"/>
        <v>1236.247957</v>
      </c>
      <c r="S599" s="220">
        <f ca="1"/>
        <v>1239.661742</v>
      </c>
      <c r="T599" s="222" t="str">
        <f ca="1"/>
        <v/>
      </c>
      <c r="U599" s="222">
        <f ca="1"/>
        <v>-3.4137849999999617E-3</v>
      </c>
      <c r="Y599" s="111">
        <f ca="1"/>
        <v>44657</v>
      </c>
      <c r="Z599" s="220">
        <f ca="1"/>
        <v>1124.6136320000001</v>
      </c>
      <c r="AA599" s="220">
        <f ca="1"/>
        <v>1094.7494019999999</v>
      </c>
      <c r="AB599" s="222">
        <f ca="1"/>
        <v>2.9864230000000134E-2</v>
      </c>
      <c r="AC599" s="222" t="str">
        <f ca="1"/>
        <v/>
      </c>
    </row>
    <row r="600" spans="9:29" x14ac:dyDescent="0.2">
      <c r="I600" s="111">
        <f ca="1"/>
        <v>44295</v>
      </c>
      <c r="J600" s="220">
        <f ca="1"/>
        <v>1236.7096100000001</v>
      </c>
      <c r="K600" s="220">
        <f ca="1"/>
        <v>1239.5757390000001</v>
      </c>
      <c r="L600" s="222" t="str">
        <f ca="1"/>
        <v/>
      </c>
      <c r="M600" s="222">
        <f ca="1"/>
        <v>-2.8661290000000007E-3</v>
      </c>
      <c r="Q600" s="111">
        <f ca="1"/>
        <v>44295</v>
      </c>
      <c r="R600" s="220">
        <f ca="1"/>
        <v>1236.111709</v>
      </c>
      <c r="S600" s="220">
        <f ca="1"/>
        <v>1239.5757390000001</v>
      </c>
      <c r="T600" s="222" t="str">
        <f ca="1"/>
        <v/>
      </c>
      <c r="U600" s="222">
        <f ca="1"/>
        <v>-3.4640300000000936E-3</v>
      </c>
      <c r="Y600" s="111">
        <f ca="1"/>
        <v>44658</v>
      </c>
      <c r="Z600" s="220">
        <f ca="1"/>
        <v>1126.549722</v>
      </c>
      <c r="AA600" s="220">
        <f ca="1"/>
        <v>1095.6047699999999</v>
      </c>
      <c r="AB600" s="222">
        <f ca="1"/>
        <v>3.0944952000000057E-2</v>
      </c>
      <c r="AC600" s="222" t="str">
        <f ca="1"/>
        <v/>
      </c>
    </row>
    <row r="601" spans="9:29" x14ac:dyDescent="0.2">
      <c r="I601" s="111">
        <f ca="1"/>
        <v>44298</v>
      </c>
      <c r="J601" s="220">
        <f ca="1"/>
        <v>1236.9703930000001</v>
      </c>
      <c r="K601" s="220">
        <f ca="1"/>
        <v>1238.5628710000001</v>
      </c>
      <c r="L601" s="222" t="str">
        <f ca="1"/>
        <v/>
      </c>
      <c r="M601" s="222">
        <f ca="1"/>
        <v>-1.5924780000000282E-3</v>
      </c>
      <c r="Q601" s="111">
        <f ca="1"/>
        <v>44298</v>
      </c>
      <c r="R601" s="220">
        <f ca="1"/>
        <v>1236.4365170000001</v>
      </c>
      <c r="S601" s="220">
        <f ca="1"/>
        <v>1238.5628710000001</v>
      </c>
      <c r="T601" s="222" t="str">
        <f ca="1"/>
        <v/>
      </c>
      <c r="U601" s="222">
        <f ca="1"/>
        <v>-2.1263539999999922E-3</v>
      </c>
      <c r="Y601" s="111">
        <f ca="1"/>
        <v>44659</v>
      </c>
      <c r="Z601" s="220">
        <f ca="1"/>
        <v>1122.737302</v>
      </c>
      <c r="AA601" s="220">
        <f ca="1"/>
        <v>1091.640486</v>
      </c>
      <c r="AB601" s="222">
        <f ca="1"/>
        <v>3.1096815999999989E-2</v>
      </c>
      <c r="AC601" s="222" t="str">
        <f ca="1"/>
        <v/>
      </c>
    </row>
    <row r="602" spans="9:29" x14ac:dyDescent="0.2">
      <c r="I602" s="111">
        <f ca="1"/>
        <v>44299</v>
      </c>
      <c r="J602" s="220">
        <f ca="1"/>
        <v>1237.1367110000001</v>
      </c>
      <c r="K602" s="220">
        <f ca="1"/>
        <v>1238.889261</v>
      </c>
      <c r="L602" s="222" t="str">
        <f ca="1"/>
        <v/>
      </c>
      <c r="M602" s="222">
        <f ca="1"/>
        <v>-1.7525499999999283E-3</v>
      </c>
      <c r="Q602" s="111">
        <f ca="1"/>
        <v>44299</v>
      </c>
      <c r="R602" s="220">
        <f ca="1"/>
        <v>1236.5689729999999</v>
      </c>
      <c r="S602" s="220">
        <f ca="1"/>
        <v>1238.889261</v>
      </c>
      <c r="T602" s="222" t="str">
        <f ca="1"/>
        <v/>
      </c>
      <c r="U602" s="222">
        <f ca="1"/>
        <v>-2.3202880000001186E-3</v>
      </c>
      <c r="Y602" s="111">
        <f ca="1"/>
        <v>44662</v>
      </c>
      <c r="Z602" s="220">
        <f ca="1"/>
        <v>1115.293592</v>
      </c>
      <c r="AA602" s="220">
        <f ca="1"/>
        <v>1084.2591</v>
      </c>
      <c r="AB602" s="222">
        <f ca="1"/>
        <v>3.1034492E-2</v>
      </c>
      <c r="AC602" s="222" t="str">
        <f ca="1"/>
        <v/>
      </c>
    </row>
    <row r="603" spans="9:29" x14ac:dyDescent="0.2">
      <c r="I603" s="111">
        <f ca="1"/>
        <v>44300</v>
      </c>
      <c r="J603" s="220">
        <f ca="1"/>
        <v>1235.4325879999999</v>
      </c>
      <c r="K603" s="220">
        <f ca="1"/>
        <v>1237.2372789999999</v>
      </c>
      <c r="L603" s="222" t="str">
        <f ca="1"/>
        <v/>
      </c>
      <c r="M603" s="222">
        <f ca="1"/>
        <v>-1.8046910000000479E-3</v>
      </c>
      <c r="Q603" s="111">
        <f ca="1"/>
        <v>44300</v>
      </c>
      <c r="R603" s="220">
        <f ca="1"/>
        <v>1234.9209699999999</v>
      </c>
      <c r="S603" s="220">
        <f ca="1"/>
        <v>1237.2372789999999</v>
      </c>
      <c r="T603" s="222" t="str">
        <f ca="1"/>
        <v/>
      </c>
      <c r="U603" s="222">
        <f ca="1"/>
        <v>-2.3163090000000467E-3</v>
      </c>
      <c r="Y603" s="111">
        <f ca="1"/>
        <v>44663</v>
      </c>
      <c r="Z603" s="220">
        <f ca="1"/>
        <v>1115.426232</v>
      </c>
      <c r="AA603" s="220">
        <f ca="1"/>
        <v>1085.3802820000001</v>
      </c>
      <c r="AB603" s="222">
        <f ca="1"/>
        <v>3.0045949999999946E-2</v>
      </c>
      <c r="AC603" s="222" t="str">
        <f ca="1"/>
        <v/>
      </c>
    </row>
    <row r="604" spans="9:29" x14ac:dyDescent="0.2">
      <c r="I604" s="111">
        <f ca="1"/>
        <v>44301</v>
      </c>
      <c r="J604" s="220">
        <f ca="1"/>
        <v>1245.2333169999999</v>
      </c>
      <c r="K604" s="220">
        <f ca="1"/>
        <v>1246.9911059999999</v>
      </c>
      <c r="L604" s="222" t="str">
        <f ca="1"/>
        <v/>
      </c>
      <c r="M604" s="222">
        <f ca="1"/>
        <v>-1.7577890000000024E-3</v>
      </c>
      <c r="Q604" s="111">
        <f ca="1"/>
        <v>44301</v>
      </c>
      <c r="R604" s="220">
        <f ca="1"/>
        <v>1244.4411170000001</v>
      </c>
      <c r="S604" s="220">
        <f ca="1"/>
        <v>1246.9911059999999</v>
      </c>
      <c r="T604" s="222" t="str">
        <f ca="1"/>
        <v/>
      </c>
      <c r="U604" s="222">
        <f ca="1"/>
        <v>-2.5499889999998685E-3</v>
      </c>
      <c r="Y604" s="111">
        <f ca="1"/>
        <v>44664</v>
      </c>
      <c r="Z604" s="220">
        <f ca="1"/>
        <v>1119.162102</v>
      </c>
      <c r="AA604" s="220">
        <f ca="1"/>
        <v>1088.9573</v>
      </c>
      <c r="AB604" s="222">
        <f ca="1"/>
        <v>3.0204801999999972E-2</v>
      </c>
      <c r="AC604" s="222" t="str">
        <f ca="1"/>
        <v/>
      </c>
    </row>
    <row r="605" spans="9:29" x14ac:dyDescent="0.2">
      <c r="I605" s="111">
        <f ca="1"/>
        <v>44302</v>
      </c>
      <c r="J605" s="220">
        <f ca="1"/>
        <v>1243.2338910000001</v>
      </c>
      <c r="K605" s="220">
        <f ca="1"/>
        <v>1244.0348260000001</v>
      </c>
      <c r="L605" s="222" t="str">
        <f ca="1"/>
        <v/>
      </c>
      <c r="M605" s="222">
        <f ca="1"/>
        <v>-8.0093499999998126E-4</v>
      </c>
      <c r="Q605" s="111">
        <f ca="1"/>
        <v>44302</v>
      </c>
      <c r="R605" s="220">
        <f ca="1"/>
        <v>1242.217073</v>
      </c>
      <c r="S605" s="220">
        <f ca="1"/>
        <v>1244.0348260000001</v>
      </c>
      <c r="T605" s="222" t="str">
        <f ca="1"/>
        <v/>
      </c>
      <c r="U605" s="222">
        <f ca="1"/>
        <v>-1.8177530000000389E-3</v>
      </c>
      <c r="Y605" s="111">
        <f ca="1"/>
        <v>44665</v>
      </c>
      <c r="Z605" s="220">
        <f ca="1"/>
        <v>1112.592132</v>
      </c>
      <c r="AA605" s="220">
        <f ca="1"/>
        <v>1081.5283669999999</v>
      </c>
      <c r="AB605" s="222">
        <f ca="1"/>
        <v>3.1063765000000104E-2</v>
      </c>
      <c r="AC605" s="222" t="str">
        <f ca="1"/>
        <v/>
      </c>
    </row>
    <row r="606" spans="9:29" x14ac:dyDescent="0.2">
      <c r="I606" s="111">
        <f ca="1"/>
        <v>44305</v>
      </c>
      <c r="J606" s="220">
        <f ca="1"/>
        <v>1238.82699</v>
      </c>
      <c r="K606" s="220">
        <f ca="1"/>
        <v>1240.1213009999999</v>
      </c>
      <c r="L606" s="222" t="str">
        <f ca="1"/>
        <v/>
      </c>
      <c r="M606" s="222">
        <f ca="1"/>
        <v>-1.2943109999998797E-3</v>
      </c>
      <c r="Q606" s="111">
        <f ca="1"/>
        <v>44305</v>
      </c>
      <c r="R606" s="220">
        <f ca="1"/>
        <v>1237.9702669999999</v>
      </c>
      <c r="S606" s="220">
        <f ca="1"/>
        <v>1240.1213009999999</v>
      </c>
      <c r="T606" s="222" t="str">
        <f ca="1"/>
        <v/>
      </c>
      <c r="U606" s="222">
        <f ca="1"/>
        <v>-2.1510339999999814E-3</v>
      </c>
      <c r="Y606" s="111">
        <f ca="1"/>
        <v>44669</v>
      </c>
      <c r="Z606" s="220">
        <f ca="1"/>
        <v>1111.2462619999999</v>
      </c>
      <c r="AA606" s="220">
        <f ca="1"/>
        <v>1079.94937</v>
      </c>
      <c r="AB606" s="222">
        <f ca="1"/>
        <v>3.129689199999984E-2</v>
      </c>
      <c r="AC606" s="222" t="str">
        <f ca="1"/>
        <v/>
      </c>
    </row>
    <row r="607" spans="9:29" x14ac:dyDescent="0.2">
      <c r="I607" s="111">
        <f ca="1"/>
        <v>44306</v>
      </c>
      <c r="J607" s="220">
        <f ca="1"/>
        <v>1236.2998580000001</v>
      </c>
      <c r="K607" s="220">
        <f ca="1"/>
        <v>1237.9041130000001</v>
      </c>
      <c r="L607" s="222" t="str">
        <f ca="1"/>
        <v/>
      </c>
      <c r="M607" s="222">
        <f ca="1"/>
        <v>-1.6042549999999664E-3</v>
      </c>
      <c r="Q607" s="111">
        <f ca="1"/>
        <v>44306</v>
      </c>
      <c r="R607" s="220">
        <f ca="1"/>
        <v>1235.761066</v>
      </c>
      <c r="S607" s="220">
        <f ca="1"/>
        <v>1237.9041130000001</v>
      </c>
      <c r="T607" s="222" t="str">
        <f ca="1"/>
        <v/>
      </c>
      <c r="U607" s="222">
        <f ca="1"/>
        <v>-2.1430470000000242E-3</v>
      </c>
      <c r="Y607" s="111">
        <f ca="1"/>
        <v>44670</v>
      </c>
      <c r="Z607" s="220">
        <f ca="1"/>
        <v>1114.2863620000001</v>
      </c>
      <c r="AA607" s="220">
        <f ca="1"/>
        <v>1080.902636</v>
      </c>
      <c r="AB607" s="222">
        <f ca="1"/>
        <v>3.3383726000000023E-2</v>
      </c>
      <c r="AC607" s="222" t="str">
        <f ca="1"/>
        <v/>
      </c>
    </row>
    <row r="608" spans="9:29" x14ac:dyDescent="0.2">
      <c r="I608" s="111">
        <f ca="1"/>
        <v>44307</v>
      </c>
      <c r="J608" s="220">
        <f ca="1"/>
        <v>1237.081698</v>
      </c>
      <c r="K608" s="220">
        <f ca="1"/>
        <v>1238.0804129999999</v>
      </c>
      <c r="L608" s="222" t="str">
        <f ca="1"/>
        <v/>
      </c>
      <c r="M608" s="222">
        <f ca="1"/>
        <v>-9.9871499999994737E-4</v>
      </c>
      <c r="Q608" s="111">
        <f ca="1"/>
        <v>44307</v>
      </c>
      <c r="R608" s="220">
        <f ca="1"/>
        <v>1236.4992319999999</v>
      </c>
      <c r="S608" s="220">
        <f ca="1"/>
        <v>1238.0804129999999</v>
      </c>
      <c r="T608" s="222" t="str">
        <f ca="1"/>
        <v/>
      </c>
      <c r="U608" s="222">
        <f ca="1"/>
        <v>-1.581181000000015E-3</v>
      </c>
      <c r="Y608" s="111">
        <f ca="1"/>
        <v>44671</v>
      </c>
      <c r="Z608" s="220">
        <f ca="1"/>
        <v>1110.9203219999999</v>
      </c>
      <c r="AA608" s="220">
        <f ca="1"/>
        <v>1078.1655740000001</v>
      </c>
      <c r="AB608" s="222">
        <f ca="1"/>
        <v>3.2754747999999834E-2</v>
      </c>
      <c r="AC608" s="222" t="str">
        <f ca="1"/>
        <v/>
      </c>
    </row>
    <row r="609" spans="9:29" x14ac:dyDescent="0.2">
      <c r="I609" s="111">
        <f ca="1"/>
        <v>44308</v>
      </c>
      <c r="J609" s="220">
        <f ca="1"/>
        <v>1233.157753</v>
      </c>
      <c r="K609" s="220">
        <f ca="1"/>
        <v>1235.0425680000001</v>
      </c>
      <c r="L609" s="222" t="str">
        <f ca="1"/>
        <v/>
      </c>
      <c r="M609" s="222">
        <f ca="1"/>
        <v>-1.8848150000001168E-3</v>
      </c>
      <c r="Q609" s="111">
        <f ca="1"/>
        <v>44308</v>
      </c>
      <c r="R609" s="220">
        <f ca="1"/>
        <v>1232.80746</v>
      </c>
      <c r="S609" s="220">
        <f ca="1"/>
        <v>1235.0425680000001</v>
      </c>
      <c r="T609" s="222" t="str">
        <f ca="1"/>
        <v/>
      </c>
      <c r="U609" s="222">
        <f ca="1"/>
        <v>-2.2351080000000819E-3</v>
      </c>
      <c r="Y609" s="111">
        <f ca="1"/>
        <v>44672</v>
      </c>
      <c r="Z609" s="220">
        <f ca="1"/>
        <v>1102.66633</v>
      </c>
      <c r="AA609" s="220">
        <f ca="1"/>
        <v>1070.821704</v>
      </c>
      <c r="AB609" s="222">
        <f ca="1"/>
        <v>3.1844626000000063E-2</v>
      </c>
      <c r="AC609" s="222" t="str">
        <f ca="1"/>
        <v/>
      </c>
    </row>
    <row r="610" spans="9:29" x14ac:dyDescent="0.2">
      <c r="I610" s="111">
        <f ca="1"/>
        <v>44309</v>
      </c>
      <c r="J610" s="220">
        <f ca="1"/>
        <v>1237.4144409999999</v>
      </c>
      <c r="K610" s="220">
        <f ca="1"/>
        <v>1238.1916819999999</v>
      </c>
      <c r="L610" s="222" t="str">
        <f ca="1"/>
        <v/>
      </c>
      <c r="M610" s="222">
        <f ca="1"/>
        <v>-7.772410000000036E-4</v>
      </c>
      <c r="Q610" s="111">
        <f ca="1"/>
        <v>44309</v>
      </c>
      <c r="R610" s="220">
        <f ca="1"/>
        <v>1236.803048</v>
      </c>
      <c r="S610" s="220">
        <f ca="1"/>
        <v>1238.1916819999999</v>
      </c>
      <c r="T610" s="222" t="str">
        <f ca="1"/>
        <v/>
      </c>
      <c r="U610" s="222">
        <f ca="1"/>
        <v>-1.3886339999999108E-3</v>
      </c>
      <c r="Y610" s="111">
        <f ca="1"/>
        <v>44673</v>
      </c>
      <c r="Z610" s="220">
        <f ca="1"/>
        <v>1093.855732</v>
      </c>
      <c r="AA610" s="220">
        <f ca="1"/>
        <v>1064.767167</v>
      </c>
      <c r="AB610" s="222">
        <f ca="1"/>
        <v>2.9088565000000018E-2</v>
      </c>
      <c r="AC610" s="222" t="str">
        <f ca="1"/>
        <v/>
      </c>
    </row>
    <row r="611" spans="9:29" x14ac:dyDescent="0.2">
      <c r="I611" s="111">
        <f ca="1"/>
        <v>44312</v>
      </c>
      <c r="J611" s="220">
        <f ca="1"/>
        <v>1234.2376019999999</v>
      </c>
      <c r="K611" s="220">
        <f ca="1"/>
        <v>1234.100441</v>
      </c>
      <c r="L611" s="222">
        <f ca="1"/>
        <v>1.3716099999987817E-4</v>
      </c>
      <c r="M611" s="222" t="str">
        <f ca="1"/>
        <v/>
      </c>
      <c r="Q611" s="111">
        <f ca="1"/>
        <v>44312</v>
      </c>
      <c r="R611" s="220">
        <f ca="1"/>
        <v>1233.746562</v>
      </c>
      <c r="S611" s="220">
        <f ca="1"/>
        <v>1234.100441</v>
      </c>
      <c r="T611" s="222" t="str">
        <f ca="1"/>
        <v/>
      </c>
      <c r="U611" s="222">
        <f ca="1"/>
        <v>-3.5387900000000627E-4</v>
      </c>
      <c r="Y611" s="111">
        <f ca="1"/>
        <v>44676</v>
      </c>
      <c r="Z611" s="220">
        <f ca="1"/>
        <v>1092.505212</v>
      </c>
      <c r="AA611" s="220">
        <f ca="1"/>
        <v>1063.596315</v>
      </c>
      <c r="AB611" s="222">
        <f ca="1"/>
        <v>2.8908897000000024E-2</v>
      </c>
      <c r="AC611" s="222" t="str">
        <f ca="1"/>
        <v/>
      </c>
    </row>
    <row r="612" spans="9:29" x14ac:dyDescent="0.2">
      <c r="I612" s="111">
        <f ca="1"/>
        <v>44313</v>
      </c>
      <c r="J612" s="220">
        <f ca="1"/>
        <v>1233.5716970000001</v>
      </c>
      <c r="K612" s="220">
        <f ca="1"/>
        <v>1232.8947250000001</v>
      </c>
      <c r="L612" s="222">
        <f ca="1"/>
        <v>6.7697199999997796E-4</v>
      </c>
      <c r="M612" s="222" t="str">
        <f ca="1"/>
        <v/>
      </c>
      <c r="Q612" s="111">
        <f ca="1"/>
        <v>44313</v>
      </c>
      <c r="R612" s="220">
        <f ca="1"/>
        <v>1233.027507</v>
      </c>
      <c r="S612" s="220">
        <f ca="1"/>
        <v>1232.8947250000001</v>
      </c>
      <c r="T612" s="222">
        <f ca="1"/>
        <v>1.3278199999990648E-4</v>
      </c>
      <c r="U612" s="222" t="str">
        <f ca="1"/>
        <v/>
      </c>
      <c r="Y612" s="111">
        <f ca="1"/>
        <v>44677</v>
      </c>
      <c r="Z612" s="220">
        <f ca="1"/>
        <v>1084.492792</v>
      </c>
      <c r="AA612" s="220">
        <f ca="1"/>
        <v>1058.2928649999999</v>
      </c>
      <c r="AB612" s="222">
        <f ca="1"/>
        <v>2.6199927000000116E-2</v>
      </c>
      <c r="AC612" s="222" t="str">
        <f ca="1"/>
        <v/>
      </c>
    </row>
    <row r="613" spans="9:29" x14ac:dyDescent="0.2">
      <c r="I613" s="111">
        <f ca="1"/>
        <v>44314</v>
      </c>
      <c r="J613" s="220">
        <f ca="1"/>
        <v>1234.3528679999999</v>
      </c>
      <c r="K613" s="220">
        <f ca="1"/>
        <v>1234.5578780000001</v>
      </c>
      <c r="L613" s="222" t="str">
        <f ca="1"/>
        <v/>
      </c>
      <c r="M613" s="222">
        <f ca="1"/>
        <v>-2.0501000000012936E-4</v>
      </c>
      <c r="Q613" s="111">
        <f ca="1"/>
        <v>44314</v>
      </c>
      <c r="R613" s="220">
        <f ca="1"/>
        <v>1233.6793150000001</v>
      </c>
      <c r="S613" s="220">
        <f ca="1"/>
        <v>1234.5578780000001</v>
      </c>
      <c r="T613" s="222" t="str">
        <f ca="1"/>
        <v/>
      </c>
      <c r="U613" s="222">
        <f ca="1"/>
        <v>-8.7856299999998554E-4</v>
      </c>
      <c r="Y613" s="111">
        <f ca="1"/>
        <v>44678</v>
      </c>
      <c r="Z613" s="220">
        <f ca="1"/>
        <v>1084.475142</v>
      </c>
      <c r="AA613" s="220">
        <f ca="1"/>
        <v>1057.7340119999999</v>
      </c>
      <c r="AB613" s="222">
        <f ca="1"/>
        <v>2.6741130000000113E-2</v>
      </c>
      <c r="AC613" s="222" t="str">
        <f ca="1"/>
        <v/>
      </c>
    </row>
    <row r="614" spans="9:29" x14ac:dyDescent="0.2">
      <c r="I614" s="111">
        <f ca="1"/>
        <v>44315</v>
      </c>
      <c r="J614" s="220">
        <f ca="1"/>
        <v>1232.9064410000001</v>
      </c>
      <c r="K614" s="220">
        <f ca="1"/>
        <v>1233.6310080000001</v>
      </c>
      <c r="L614" s="222" t="str">
        <f ca="1"/>
        <v/>
      </c>
      <c r="M614" s="222">
        <f ca="1"/>
        <v>-7.2456699999997904E-4</v>
      </c>
      <c r="Q614" s="111">
        <f ca="1"/>
        <v>44315</v>
      </c>
      <c r="R614" s="220">
        <f ca="1"/>
        <v>1232.2188200000001</v>
      </c>
      <c r="S614" s="220">
        <f ca="1"/>
        <v>1233.6310080000001</v>
      </c>
      <c r="T614" s="222" t="str">
        <f ca="1"/>
        <v/>
      </c>
      <c r="U614" s="222">
        <f ca="1"/>
        <v>-1.4121880000000147E-3</v>
      </c>
      <c r="Y614" s="111">
        <f ca="1"/>
        <v>44679</v>
      </c>
      <c r="Z614" s="220">
        <f ca="1"/>
        <v>1096.8205820000001</v>
      </c>
      <c r="AA614" s="220">
        <f ca="1"/>
        <v>1067.694532</v>
      </c>
      <c r="AB614" s="222">
        <f ca="1"/>
        <v>2.9126050000000077E-2</v>
      </c>
      <c r="AC614" s="222" t="str">
        <f ca="1"/>
        <v/>
      </c>
    </row>
    <row r="615" spans="9:29" x14ac:dyDescent="0.2">
      <c r="I615" s="111">
        <f ca="1"/>
        <v>44316</v>
      </c>
      <c r="J615" s="220">
        <f ca="1"/>
        <v>1229.130975</v>
      </c>
      <c r="K615" s="220">
        <f ca="1"/>
        <v>1231.3481999999999</v>
      </c>
      <c r="L615" s="222" t="str">
        <f ca="1"/>
        <v/>
      </c>
      <c r="M615" s="222">
        <f ca="1"/>
        <v>-2.2172249999998714E-3</v>
      </c>
      <c r="Q615" s="111">
        <f ca="1"/>
        <v>44316</v>
      </c>
      <c r="R615" s="220">
        <f ca="1"/>
        <v>1228.833457</v>
      </c>
      <c r="S615" s="220">
        <f ca="1"/>
        <v>1231.3481999999999</v>
      </c>
      <c r="T615" s="222" t="str">
        <f ca="1"/>
        <v/>
      </c>
      <c r="U615" s="222">
        <f ca="1"/>
        <v>-2.514742999999953E-3</v>
      </c>
      <c r="Y615" s="111">
        <f ca="1"/>
        <v>44680</v>
      </c>
      <c r="Z615" s="220">
        <f ca="1"/>
        <v>1082.1329499999999</v>
      </c>
      <c r="AA615" s="220">
        <f ca="1"/>
        <v>1056.211429</v>
      </c>
      <c r="AB615" s="222">
        <f ca="1"/>
        <v>2.5921520999999986E-2</v>
      </c>
      <c r="AC615" s="222" t="str">
        <f ca="1"/>
        <v/>
      </c>
    </row>
    <row r="616" spans="9:29" x14ac:dyDescent="0.2">
      <c r="I616" s="111">
        <f ca="1"/>
        <v>44319</v>
      </c>
      <c r="J616" s="220">
        <f ca="1"/>
        <v>1231.696688</v>
      </c>
      <c r="K616" s="220">
        <f ca="1"/>
        <v>1233.8529759999999</v>
      </c>
      <c r="L616" s="222" t="str">
        <f ca="1"/>
        <v/>
      </c>
      <c r="M616" s="222">
        <f ca="1"/>
        <v>-2.1562879999999039E-3</v>
      </c>
      <c r="Q616" s="111">
        <f ca="1"/>
        <v>44319</v>
      </c>
      <c r="R616" s="220">
        <f ca="1"/>
        <v>1231.229914</v>
      </c>
      <c r="S616" s="220">
        <f ca="1"/>
        <v>1233.8529759999999</v>
      </c>
      <c r="T616" s="222" t="str">
        <f ca="1"/>
        <v/>
      </c>
      <c r="U616" s="222">
        <f ca="1"/>
        <v>-2.6230619999998909E-3</v>
      </c>
      <c r="Y616" s="111">
        <f ca="1"/>
        <v>44683</v>
      </c>
      <c r="Z616" s="220">
        <f ca="1"/>
        <v>1081.5783100000001</v>
      </c>
      <c r="AA616" s="220">
        <f ca="1"/>
        <v>1054.6736989999999</v>
      </c>
      <c r="AB616" s="222">
        <f ca="1"/>
        <v>2.6904611000000158E-2</v>
      </c>
      <c r="AC616" s="222" t="str">
        <f ca="1"/>
        <v/>
      </c>
    </row>
    <row r="617" spans="9:29" x14ac:dyDescent="0.2">
      <c r="I617" s="111">
        <f ca="1"/>
        <v>44320</v>
      </c>
      <c r="J617" s="220">
        <f ca="1"/>
        <v>1228.703094</v>
      </c>
      <c r="K617" s="220">
        <f ca="1"/>
        <v>1231.621259</v>
      </c>
      <c r="L617" s="222" t="str">
        <f ca="1"/>
        <v/>
      </c>
      <c r="M617" s="222">
        <f ca="1"/>
        <v>-2.9181650000000446E-3</v>
      </c>
      <c r="Q617" s="111">
        <f ca="1"/>
        <v>44320</v>
      </c>
      <c r="R617" s="220">
        <f ca="1"/>
        <v>1228.368864</v>
      </c>
      <c r="S617" s="220">
        <f ca="1"/>
        <v>1231.621259</v>
      </c>
      <c r="T617" s="222" t="str">
        <f ca="1"/>
        <v/>
      </c>
      <c r="U617" s="222">
        <f ca="1"/>
        <v>-3.2523949999999787E-3</v>
      </c>
      <c r="Y617" s="111">
        <f ca="1"/>
        <v>44684</v>
      </c>
      <c r="Z617" s="220">
        <f ca="1"/>
        <v>1084.0071499999999</v>
      </c>
      <c r="AA617" s="220">
        <f ca="1"/>
        <v>1056.2125410000001</v>
      </c>
      <c r="AB617" s="222">
        <f ca="1"/>
        <v>2.7794608999999811E-2</v>
      </c>
      <c r="AC617" s="222" t="str">
        <f ca="1"/>
        <v/>
      </c>
    </row>
    <row r="618" spans="9:29" x14ac:dyDescent="0.2">
      <c r="I618" s="111">
        <f ca="1"/>
        <v>44321</v>
      </c>
      <c r="J618" s="220">
        <f ca="1"/>
        <v>1231.622206</v>
      </c>
      <c r="K618" s="220">
        <f ca="1"/>
        <v>1234.502289</v>
      </c>
      <c r="L618" s="222" t="str">
        <f ca="1"/>
        <v/>
      </c>
      <c r="M618" s="222">
        <f ca="1"/>
        <v>-2.8800830000000133E-3</v>
      </c>
      <c r="Q618" s="111">
        <f ca="1"/>
        <v>44321</v>
      </c>
      <c r="R618" s="220">
        <f ca="1"/>
        <v>1231.0988870000001</v>
      </c>
      <c r="S618" s="220">
        <f ca="1"/>
        <v>1234.502289</v>
      </c>
      <c r="T618" s="222" t="str">
        <f ca="1"/>
        <v/>
      </c>
      <c r="U618" s="222">
        <f ca="1"/>
        <v>-3.4034019999999144E-3</v>
      </c>
      <c r="Y618" s="111">
        <f ca="1"/>
        <v>44685</v>
      </c>
      <c r="Z618" s="220">
        <f ca="1"/>
        <v>1095.4371100000001</v>
      </c>
      <c r="AA618" s="220">
        <f ca="1"/>
        <v>1066.101782</v>
      </c>
      <c r="AB618" s="222">
        <f ca="1"/>
        <v>2.9335328000000119E-2</v>
      </c>
      <c r="AC618" s="222" t="str">
        <f ca="1"/>
        <v/>
      </c>
    </row>
    <row r="619" spans="9:29" x14ac:dyDescent="0.2">
      <c r="I619" s="111">
        <f ca="1"/>
        <v>44322</v>
      </c>
      <c r="J619" s="220">
        <f ca="1"/>
        <v>1231.2353760000001</v>
      </c>
      <c r="K619" s="220">
        <f ca="1"/>
        <v>1234.6739219999999</v>
      </c>
      <c r="L619" s="222" t="str">
        <f ca="1"/>
        <v/>
      </c>
      <c r="M619" s="222">
        <f ca="1"/>
        <v>-3.4385459999998601E-3</v>
      </c>
      <c r="Q619" s="111">
        <f ca="1"/>
        <v>44322</v>
      </c>
      <c r="R619" s="220">
        <f ca="1"/>
        <v>1230.727676</v>
      </c>
      <c r="S619" s="220">
        <f ca="1"/>
        <v>1234.6739219999999</v>
      </c>
      <c r="T619" s="222" t="str">
        <f ca="1"/>
        <v/>
      </c>
      <c r="U619" s="222">
        <f ca="1"/>
        <v>-3.9462459999999736E-3</v>
      </c>
      <c r="Y619" s="111">
        <f ca="1"/>
        <v>44686</v>
      </c>
      <c r="Z619" s="220">
        <f ca="1"/>
        <v>1076.7130199999999</v>
      </c>
      <c r="AA619" s="220">
        <f ca="1"/>
        <v>1049.318379</v>
      </c>
      <c r="AB619" s="222">
        <f ca="1"/>
        <v>2.7394640999999866E-2</v>
      </c>
      <c r="AC619" s="222" t="str">
        <f ca="1"/>
        <v/>
      </c>
    </row>
    <row r="620" spans="9:29" x14ac:dyDescent="0.2">
      <c r="I620" s="111">
        <f ca="1"/>
        <v>44323</v>
      </c>
      <c r="J620" s="220">
        <f ca="1"/>
        <v>1236.5094200000001</v>
      </c>
      <c r="K620" s="220">
        <f ca="1"/>
        <v>1238.5635830000001</v>
      </c>
      <c r="L620" s="222" t="str">
        <f ca="1"/>
        <v/>
      </c>
      <c r="M620" s="222">
        <f ca="1"/>
        <v>-2.0541630000000168E-3</v>
      </c>
      <c r="Q620" s="111">
        <f ca="1"/>
        <v>44323</v>
      </c>
      <c r="R620" s="220">
        <f ca="1"/>
        <v>1235.706097</v>
      </c>
      <c r="S620" s="220">
        <f ca="1"/>
        <v>1238.5635830000001</v>
      </c>
      <c r="T620" s="222" t="str">
        <f ca="1"/>
        <v/>
      </c>
      <c r="U620" s="222">
        <f ca="1"/>
        <v>-2.8574860000001082E-3</v>
      </c>
      <c r="Y620" s="111">
        <f ca="1"/>
        <v>44687</v>
      </c>
      <c r="Z620" s="220">
        <f ca="1"/>
        <v>1071.65452</v>
      </c>
      <c r="AA620" s="220">
        <f ca="1"/>
        <v>1043.875374</v>
      </c>
      <c r="AB620" s="222">
        <f ca="1"/>
        <v>2.7779146000000081E-2</v>
      </c>
      <c r="AC620" s="222" t="str">
        <f ca="1"/>
        <v/>
      </c>
    </row>
    <row r="621" spans="9:29" x14ac:dyDescent="0.2">
      <c r="I621" s="111">
        <f ca="1"/>
        <v>44326</v>
      </c>
      <c r="J621" s="220">
        <f ca="1"/>
        <v>1228.202315</v>
      </c>
      <c r="K621" s="220">
        <f ca="1"/>
        <v>1232.577129</v>
      </c>
      <c r="L621" s="222" t="str">
        <f ca="1"/>
        <v/>
      </c>
      <c r="M621" s="222">
        <f ca="1"/>
        <v>-4.3748140000000151E-3</v>
      </c>
      <c r="Q621" s="111">
        <f ca="1"/>
        <v>44326</v>
      </c>
      <c r="R621" s="220">
        <f ca="1"/>
        <v>1227.576959</v>
      </c>
      <c r="S621" s="220">
        <f ca="1"/>
        <v>1232.577129</v>
      </c>
      <c r="T621" s="222" t="str">
        <f ca="1"/>
        <v/>
      </c>
      <c r="U621" s="222">
        <f ca="1"/>
        <v>-5.0001700000000251E-3</v>
      </c>
      <c r="Y621" s="111">
        <f ca="1"/>
        <v>44690</v>
      </c>
      <c r="Z621" s="220">
        <f ca="1"/>
        <v>1062.4333630000001</v>
      </c>
      <c r="AA621" s="220">
        <f ca="1"/>
        <v>1038.095411</v>
      </c>
      <c r="AB621" s="222">
        <f ca="1"/>
        <v>2.4337952000000086E-2</v>
      </c>
      <c r="AC621" s="222" t="str">
        <f ca="1"/>
        <v/>
      </c>
    </row>
    <row r="622" spans="9:29" x14ac:dyDescent="0.2">
      <c r="I622" s="111">
        <f ca="1"/>
        <v>44327</v>
      </c>
      <c r="J622" s="220">
        <f ca="1"/>
        <v>1221.760254</v>
      </c>
      <c r="K622" s="220">
        <f ca="1"/>
        <v>1226.04474</v>
      </c>
      <c r="L622" s="222" t="str">
        <f ca="1"/>
        <v/>
      </c>
      <c r="M622" s="222">
        <f ca="1"/>
        <v>-4.2844860000000153E-3</v>
      </c>
      <c r="Q622" s="111">
        <f ca="1"/>
        <v>44327</v>
      </c>
      <c r="R622" s="220">
        <f ca="1"/>
        <v>1221.4886779999999</v>
      </c>
      <c r="S622" s="220">
        <f ca="1"/>
        <v>1226.04474</v>
      </c>
      <c r="T622" s="222" t="str">
        <f ca="1"/>
        <v/>
      </c>
      <c r="U622" s="222">
        <f ca="1"/>
        <v>-4.5560620000001106E-3</v>
      </c>
      <c r="Y622" s="111">
        <f ca="1"/>
        <v>44691</v>
      </c>
      <c r="Z622" s="220">
        <f ca="1"/>
        <v>1062.05249</v>
      </c>
      <c r="AA622" s="220">
        <f ca="1"/>
        <v>1037.4837970000001</v>
      </c>
      <c r="AB622" s="222">
        <f ca="1"/>
        <v>2.456869299999994E-2</v>
      </c>
      <c r="AC622" s="222" t="str">
        <f ca="1"/>
        <v/>
      </c>
    </row>
    <row r="623" spans="9:29" x14ac:dyDescent="0.2">
      <c r="I623" s="111">
        <f ca="1"/>
        <v>44328</v>
      </c>
      <c r="J623" s="220">
        <f ca="1"/>
        <v>1210.3954819999999</v>
      </c>
      <c r="K623" s="220">
        <f ca="1"/>
        <v>1216.395526</v>
      </c>
      <c r="L623" s="222" t="str">
        <f ca="1"/>
        <v/>
      </c>
      <c r="M623" s="222">
        <f ca="1"/>
        <v>-6.0000440000001166E-3</v>
      </c>
      <c r="Q623" s="111">
        <f ca="1"/>
        <v>44328</v>
      </c>
      <c r="R623" s="220">
        <f ca="1"/>
        <v>1210.428684</v>
      </c>
      <c r="S623" s="220">
        <f ca="1"/>
        <v>1216.395526</v>
      </c>
      <c r="T623" s="222" t="str">
        <f ca="1"/>
        <v/>
      </c>
      <c r="U623" s="222">
        <f ca="1"/>
        <v>-5.9668420000000425E-3</v>
      </c>
      <c r="Y623" s="111">
        <f ca="1"/>
        <v>44692</v>
      </c>
      <c r="Z623" s="220">
        <f ca="1"/>
        <v>1058.398238</v>
      </c>
      <c r="AA623" s="220">
        <f ca="1"/>
        <v>1034.4931779999999</v>
      </c>
      <c r="AB623" s="222">
        <f ca="1"/>
        <v>2.3905060000000047E-2</v>
      </c>
      <c r="AC623" s="222" t="str">
        <f ca="1"/>
        <v/>
      </c>
    </row>
    <row r="624" spans="9:29" x14ac:dyDescent="0.2">
      <c r="I624" s="111">
        <f ca="1"/>
        <v>44329</v>
      </c>
      <c r="J624" s="220">
        <f ca="1"/>
        <v>1217.319023</v>
      </c>
      <c r="K624" s="220">
        <f ca="1"/>
        <v>1222.7570229999999</v>
      </c>
      <c r="L624" s="222" t="str">
        <f ca="1"/>
        <v/>
      </c>
      <c r="M624" s="222">
        <f ca="1"/>
        <v>-5.4379999999998744E-3</v>
      </c>
      <c r="Q624" s="111">
        <f ca="1"/>
        <v>44329</v>
      </c>
      <c r="R624" s="220">
        <f ca="1"/>
        <v>1217.069182</v>
      </c>
      <c r="S624" s="220">
        <f ca="1"/>
        <v>1222.7570229999999</v>
      </c>
      <c r="T624" s="222" t="str">
        <f ca="1"/>
        <v/>
      </c>
      <c r="U624" s="222">
        <f ca="1"/>
        <v>-5.6878409999999349E-3</v>
      </c>
      <c r="Y624" s="111">
        <f ca="1"/>
        <v>44693</v>
      </c>
      <c r="Z624" s="220">
        <f ca="1"/>
        <v>1061.48144</v>
      </c>
      <c r="AA624" s="220">
        <f ca="1"/>
        <v>1037.7501609999999</v>
      </c>
      <c r="AB624" s="222">
        <f ca="1"/>
        <v>2.3731279000000084E-2</v>
      </c>
      <c r="AC624" s="222" t="str">
        <f ca="1"/>
        <v/>
      </c>
    </row>
    <row r="625" spans="9:29" x14ac:dyDescent="0.2">
      <c r="I625" s="111">
        <f ca="1"/>
        <v>44330</v>
      </c>
      <c r="J625" s="220">
        <f ca="1"/>
        <v>1225.8378829999999</v>
      </c>
      <c r="K625" s="220">
        <f ca="1"/>
        <v>1228.955676</v>
      </c>
      <c r="L625" s="222" t="str">
        <f ca="1"/>
        <v/>
      </c>
      <c r="M625" s="222">
        <f ca="1"/>
        <v>-3.1177930000001199E-3</v>
      </c>
      <c r="Q625" s="111">
        <f ca="1"/>
        <v>44330</v>
      </c>
      <c r="R625" s="220">
        <f ca="1"/>
        <v>1225.23991</v>
      </c>
      <c r="S625" s="220">
        <f ca="1"/>
        <v>1228.955676</v>
      </c>
      <c r="T625" s="222" t="str">
        <f ca="1"/>
        <v/>
      </c>
      <c r="U625" s="222">
        <f ca="1"/>
        <v>-3.7157660000000305E-3</v>
      </c>
      <c r="Y625" s="111">
        <f ca="1"/>
        <v>44694</v>
      </c>
      <c r="Z625" s="220">
        <f ca="1"/>
        <v>1067.49233</v>
      </c>
      <c r="AA625" s="220">
        <f ca="1"/>
        <v>1042.9617929999999</v>
      </c>
      <c r="AB625" s="222">
        <f ca="1"/>
        <v>2.4530537000000095E-2</v>
      </c>
      <c r="AC625" s="222" t="str">
        <f ca="1"/>
        <v/>
      </c>
    </row>
    <row r="626" spans="9:29" x14ac:dyDescent="0.2">
      <c r="I626" s="111">
        <f ca="1"/>
        <v>44333</v>
      </c>
      <c r="J626" s="220">
        <f ca="1"/>
        <v>1223.5334069999999</v>
      </c>
      <c r="K626" s="220">
        <f ca="1"/>
        <v>1226.887156</v>
      </c>
      <c r="L626" s="222" t="str">
        <f ca="1"/>
        <v/>
      </c>
      <c r="M626" s="222">
        <f ca="1"/>
        <v>-3.3537490000001072E-3</v>
      </c>
      <c r="Q626" s="111">
        <f ca="1"/>
        <v>44333</v>
      </c>
      <c r="R626" s="220">
        <f ca="1"/>
        <v>1222.9731609999999</v>
      </c>
      <c r="S626" s="220">
        <f ca="1"/>
        <v>1226.887156</v>
      </c>
      <c r="T626" s="222" t="str">
        <f ca="1"/>
        <v/>
      </c>
      <c r="U626" s="222">
        <f ca="1"/>
        <v>-3.9139950000001136E-3</v>
      </c>
      <c r="Y626" s="111">
        <f ca="1"/>
        <v>44697</v>
      </c>
      <c r="Z626" s="220">
        <f ca="1"/>
        <v>1067.36373</v>
      </c>
      <c r="AA626" s="220">
        <f ca="1"/>
        <v>1043.1282779999999</v>
      </c>
      <c r="AB626" s="222">
        <f ca="1"/>
        <v>2.4235452000000123E-2</v>
      </c>
      <c r="AC626" s="222" t="str">
        <f ca="1"/>
        <v/>
      </c>
    </row>
    <row r="627" spans="9:29" x14ac:dyDescent="0.2">
      <c r="I627" s="111">
        <f ca="1"/>
        <v>44334</v>
      </c>
      <c r="J627" s="220">
        <f ca="1"/>
        <v>1223.702227</v>
      </c>
      <c r="K627" s="220">
        <f ca="1"/>
        <v>1228.2549739999999</v>
      </c>
      <c r="L627" s="222" t="str">
        <f ca="1"/>
        <v/>
      </c>
      <c r="M627" s="222">
        <f ca="1"/>
        <v>-4.5527469999999542E-3</v>
      </c>
      <c r="Q627" s="111">
        <f ca="1"/>
        <v>44334</v>
      </c>
      <c r="R627" s="220">
        <f ca="1"/>
        <v>1222.977828</v>
      </c>
      <c r="S627" s="220">
        <f ca="1"/>
        <v>1228.2549739999999</v>
      </c>
      <c r="T627" s="222" t="str">
        <f ca="1"/>
        <v/>
      </c>
      <c r="U627" s="222">
        <f ca="1"/>
        <v>-5.2771459999999028E-3</v>
      </c>
      <c r="Y627" s="111">
        <f ca="1"/>
        <v>44698</v>
      </c>
      <c r="Z627" s="220">
        <f ca="1"/>
        <v>1070.04297</v>
      </c>
      <c r="AA627" s="220">
        <f ca="1"/>
        <v>1044.7325370000001</v>
      </c>
      <c r="AB627" s="222">
        <f ca="1"/>
        <v>2.5310432999999875E-2</v>
      </c>
      <c r="AC627" s="222" t="str">
        <f ca="1"/>
        <v/>
      </c>
    </row>
    <row r="628" spans="9:29" x14ac:dyDescent="0.2">
      <c r="I628" s="111">
        <f ca="1"/>
        <v>44335</v>
      </c>
      <c r="J628" s="220">
        <f ca="1"/>
        <v>1222.203027</v>
      </c>
      <c r="K628" s="220">
        <f ca="1"/>
        <v>1226.654456</v>
      </c>
      <c r="L628" s="222" t="str">
        <f ca="1"/>
        <v/>
      </c>
      <c r="M628" s="222">
        <f ca="1"/>
        <v>-4.4514289999999616E-3</v>
      </c>
      <c r="Q628" s="111">
        <f ca="1"/>
        <v>44335</v>
      </c>
      <c r="R628" s="220">
        <f ca="1"/>
        <v>1221.6457290000001</v>
      </c>
      <c r="S628" s="220">
        <f ca="1"/>
        <v>1226.654456</v>
      </c>
      <c r="T628" s="222" t="str">
        <f ca="1"/>
        <v/>
      </c>
      <c r="U628" s="222">
        <f ca="1"/>
        <v>-5.0087269999999082E-3</v>
      </c>
      <c r="Y628" s="111">
        <f ca="1"/>
        <v>44699</v>
      </c>
      <c r="Z628" s="220">
        <f ca="1"/>
        <v>1061.14886</v>
      </c>
      <c r="AA628" s="220">
        <f ca="1"/>
        <v>1037.399279</v>
      </c>
      <c r="AB628" s="222">
        <f ca="1"/>
        <v>2.3749581000000033E-2</v>
      </c>
      <c r="AC628" s="222" t="str">
        <f ca="1"/>
        <v/>
      </c>
    </row>
    <row r="629" spans="9:29" x14ac:dyDescent="0.2">
      <c r="I629" s="111">
        <f ca="1"/>
        <v>44336</v>
      </c>
      <c r="J629" s="220">
        <f ca="1"/>
        <v>1227.2965919999999</v>
      </c>
      <c r="K629" s="220">
        <f ca="1"/>
        <v>1231.3193100000001</v>
      </c>
      <c r="L629" s="222" t="str">
        <f ca="1"/>
        <v/>
      </c>
      <c r="M629" s="222">
        <f ca="1"/>
        <v>-4.022718000000168E-3</v>
      </c>
      <c r="Q629" s="111">
        <f ca="1"/>
        <v>44336</v>
      </c>
      <c r="R629" s="220">
        <f ca="1"/>
        <v>1226.5074609999999</v>
      </c>
      <c r="S629" s="220">
        <f ca="1"/>
        <v>1231.3193100000001</v>
      </c>
      <c r="T629" s="222" t="str">
        <f ca="1"/>
        <v/>
      </c>
      <c r="U629" s="222">
        <f ca="1"/>
        <v>-4.8118490000001657E-3</v>
      </c>
      <c r="Y629" s="111">
        <f ca="1"/>
        <v>44700</v>
      </c>
      <c r="Z629" s="220">
        <f ca="1"/>
        <v>1062.4075499999999</v>
      </c>
      <c r="AA629" s="220">
        <f ca="1"/>
        <v>1038.8252010000001</v>
      </c>
      <c r="AB629" s="222">
        <f ca="1"/>
        <v>2.3582348999999794E-2</v>
      </c>
      <c r="AC629" s="222" t="str">
        <f ca="1"/>
        <v/>
      </c>
    </row>
    <row r="630" spans="9:29" x14ac:dyDescent="0.2">
      <c r="I630" s="111">
        <f ca="1"/>
        <v>44337</v>
      </c>
      <c r="J630" s="220">
        <f ca="1"/>
        <v>1223.515975</v>
      </c>
      <c r="K630" s="220">
        <f ca="1"/>
        <v>1227.4358520000001</v>
      </c>
      <c r="L630" s="222" t="str">
        <f ca="1"/>
        <v/>
      </c>
      <c r="M630" s="222">
        <f ca="1"/>
        <v>-3.9198770000000421E-3</v>
      </c>
      <c r="Q630" s="111">
        <f ca="1"/>
        <v>44337</v>
      </c>
      <c r="R630" s="220">
        <f ca="1"/>
        <v>1222.856732</v>
      </c>
      <c r="S630" s="220">
        <f ca="1"/>
        <v>1227.4358520000001</v>
      </c>
      <c r="T630" s="222" t="str">
        <f ca="1"/>
        <v/>
      </c>
      <c r="U630" s="222">
        <f ca="1"/>
        <v>-4.5791200000001022E-3</v>
      </c>
      <c r="Y630" s="111">
        <f ca="1"/>
        <v>44701</v>
      </c>
      <c r="Z630" s="220">
        <f ca="1"/>
        <v>1066.52711</v>
      </c>
      <c r="AA630" s="220">
        <f ca="1"/>
        <v>1042.8279259999999</v>
      </c>
      <c r="AB630" s="222">
        <f ca="1"/>
        <v>2.3699184000000061E-2</v>
      </c>
      <c r="AC630" s="222" t="str">
        <f ca="1"/>
        <v/>
      </c>
    </row>
    <row r="631" spans="9:29" x14ac:dyDescent="0.2">
      <c r="I631" s="111">
        <f ca="1"/>
        <v>44341</v>
      </c>
      <c r="J631" s="220">
        <f ca="1"/>
        <v>1231.224297</v>
      </c>
      <c r="K631" s="220">
        <f ca="1"/>
        <v>1235.502792</v>
      </c>
      <c r="L631" s="222" t="str">
        <f ca="1"/>
        <v/>
      </c>
      <c r="M631" s="222">
        <f ca="1"/>
        <v>-4.278495000000021E-3</v>
      </c>
      <c r="Q631" s="111">
        <f ca="1"/>
        <v>44341</v>
      </c>
      <c r="R631" s="220">
        <f ca="1"/>
        <v>1230.3538100000001</v>
      </c>
      <c r="S631" s="220">
        <f ca="1"/>
        <v>1235.502792</v>
      </c>
      <c r="T631" s="222" t="str">
        <f ca="1"/>
        <v/>
      </c>
      <c r="U631" s="222">
        <f ca="1"/>
        <v>-5.1489819999999331E-3</v>
      </c>
      <c r="Y631" s="111">
        <f ca="1"/>
        <v>44705</v>
      </c>
      <c r="Z631" s="220">
        <f ca="1"/>
        <v>1068.69029</v>
      </c>
      <c r="AA631" s="220">
        <f ca="1"/>
        <v>1044.6586560000001</v>
      </c>
      <c r="AB631" s="222">
        <f ca="1"/>
        <v>2.4031633999999941E-2</v>
      </c>
      <c r="AC631" s="222" t="str">
        <f ca="1"/>
        <v/>
      </c>
    </row>
    <row r="632" spans="9:29" x14ac:dyDescent="0.2">
      <c r="I632" s="111">
        <f ca="1"/>
        <v>44342</v>
      </c>
      <c r="J632" s="220">
        <f ca="1"/>
        <v>1236.764876</v>
      </c>
      <c r="K632" s="220">
        <f ca="1"/>
        <v>1239.572535</v>
      </c>
      <c r="L632" s="222" t="str">
        <f ca="1"/>
        <v/>
      </c>
      <c r="M632" s="222">
        <f ca="1"/>
        <v>-2.8076590000000578E-3</v>
      </c>
      <c r="Q632" s="111">
        <f ca="1"/>
        <v>44342</v>
      </c>
      <c r="R632" s="220">
        <f ca="1"/>
        <v>1235.7183480000001</v>
      </c>
      <c r="S632" s="220">
        <f ca="1"/>
        <v>1239.572535</v>
      </c>
      <c r="T632" s="222" t="str">
        <f ca="1"/>
        <v/>
      </c>
      <c r="U632" s="222">
        <f ca="1"/>
        <v>-3.8541869999999109E-3</v>
      </c>
      <c r="Y632" s="111">
        <f ca="1"/>
        <v>44706</v>
      </c>
      <c r="Z632" s="220">
        <f ca="1"/>
        <v>1072.6741099999999</v>
      </c>
      <c r="AA632" s="220">
        <f ca="1"/>
        <v>1048.5717770000001</v>
      </c>
      <c r="AB632" s="222">
        <f ca="1"/>
        <v>2.4102332999999816E-2</v>
      </c>
      <c r="AC632" s="222" t="str">
        <f ca="1"/>
        <v/>
      </c>
    </row>
    <row r="633" spans="9:29" x14ac:dyDescent="0.2">
      <c r="I633" s="111">
        <f ca="1"/>
        <v>44343</v>
      </c>
      <c r="J633" s="220">
        <f ca="1"/>
        <v>1235.141363</v>
      </c>
      <c r="K633" s="220">
        <f ca="1"/>
        <v>1238.172896</v>
      </c>
      <c r="L633" s="222" t="str">
        <f ca="1"/>
        <v/>
      </c>
      <c r="M633" s="222">
        <f ca="1"/>
        <v>-3.0315330000000814E-3</v>
      </c>
      <c r="Q633" s="111">
        <f ca="1"/>
        <v>44343</v>
      </c>
      <c r="R633" s="220">
        <f ca="1"/>
        <v>1234.0888359999999</v>
      </c>
      <c r="S633" s="220">
        <f ca="1"/>
        <v>1238.172896</v>
      </c>
      <c r="T633" s="222" t="str">
        <f ca="1"/>
        <v/>
      </c>
      <c r="U633" s="222">
        <f ca="1"/>
        <v>-4.0840600000001358E-3</v>
      </c>
      <c r="Y633" s="111">
        <f ca="1"/>
        <v>44707</v>
      </c>
      <c r="Z633" s="220">
        <f ca="1"/>
        <v>1077.2350300000001</v>
      </c>
      <c r="AA633" s="220">
        <f ca="1"/>
        <v>1052.4730520000001</v>
      </c>
      <c r="AB633" s="222">
        <f ca="1"/>
        <v>2.4761978E-2</v>
      </c>
      <c r="AC633" s="222" t="str">
        <f ca="1"/>
        <v/>
      </c>
    </row>
    <row r="634" spans="9:29" x14ac:dyDescent="0.2">
      <c r="I634" s="111">
        <f ca="1"/>
        <v>44344</v>
      </c>
      <c r="J634" s="220">
        <f ca="1"/>
        <v>1240.546188</v>
      </c>
      <c r="K634" s="220">
        <f ca="1"/>
        <v>1243.63327</v>
      </c>
      <c r="L634" s="222" t="str">
        <f ca="1"/>
        <v/>
      </c>
      <c r="M634" s="222">
        <f ca="1"/>
        <v>-3.0870820000000092E-3</v>
      </c>
      <c r="Q634" s="111">
        <f ca="1"/>
        <v>44344</v>
      </c>
      <c r="R634" s="220">
        <f ca="1"/>
        <v>1239.165205</v>
      </c>
      <c r="S634" s="220">
        <f ca="1"/>
        <v>1243.63327</v>
      </c>
      <c r="T634" s="222" t="str">
        <f ca="1"/>
        <v/>
      </c>
      <c r="U634" s="222">
        <f ca="1"/>
        <v>-4.4680650000000245E-3</v>
      </c>
      <c r="Y634" s="111">
        <f ca="1"/>
        <v>44708</v>
      </c>
      <c r="Z634" s="220">
        <f ca="1"/>
        <v>1084.2552619999999</v>
      </c>
      <c r="AA634" s="220">
        <f ca="1"/>
        <v>1058.973115</v>
      </c>
      <c r="AB634" s="222">
        <f ca="1"/>
        <v>2.5282146999999894E-2</v>
      </c>
      <c r="AC634" s="222" t="str">
        <f ca="1"/>
        <v/>
      </c>
    </row>
    <row r="635" spans="9:29" x14ac:dyDescent="0.2">
      <c r="I635" s="111">
        <f ca="1"/>
        <v>44347</v>
      </c>
      <c r="J635" s="220">
        <f ca="1"/>
        <v>1238.3290199999999</v>
      </c>
      <c r="K635" s="220">
        <f ca="1"/>
        <v>1242.3050069999999</v>
      </c>
      <c r="L635" s="222" t="str">
        <f ca="1"/>
        <v/>
      </c>
      <c r="M635" s="222">
        <f ca="1"/>
        <v>-3.9759870000000315E-3</v>
      </c>
      <c r="Q635" s="111">
        <f ca="1"/>
        <v>44347</v>
      </c>
      <c r="R635" s="220">
        <f ca="1"/>
        <v>1237.064005</v>
      </c>
      <c r="S635" s="220">
        <f ca="1"/>
        <v>1242.3050069999999</v>
      </c>
      <c r="T635" s="222" t="str">
        <f ca="1"/>
        <v/>
      </c>
      <c r="U635" s="222">
        <f ca="1"/>
        <v>-5.2410019999999807E-3</v>
      </c>
      <c r="Y635" s="111">
        <f ca="1"/>
        <v>44711</v>
      </c>
      <c r="Z635" s="220">
        <f ca="1"/>
        <v>1087.0479</v>
      </c>
      <c r="AA635" s="220">
        <f ca="1"/>
        <v>1061.1750950000001</v>
      </c>
      <c r="AB635" s="222">
        <f ca="1"/>
        <v>2.5872804999999971E-2</v>
      </c>
      <c r="AC635" s="222" t="str">
        <f ca="1"/>
        <v/>
      </c>
    </row>
    <row r="636" spans="9:29" x14ac:dyDescent="0.2">
      <c r="I636" s="111">
        <f ca="1"/>
        <v>44348</v>
      </c>
      <c r="J636" s="220">
        <f ca="1"/>
        <v>1243.897074</v>
      </c>
      <c r="K636" s="220">
        <f ca="1"/>
        <v>1246.116158</v>
      </c>
      <c r="L636" s="222" t="str">
        <f ca="1"/>
        <v/>
      </c>
      <c r="M636" s="222">
        <f ca="1"/>
        <v>-2.2190840000000664E-3</v>
      </c>
      <c r="Q636" s="111">
        <f ca="1"/>
        <v>44348</v>
      </c>
      <c r="R636" s="220">
        <f ca="1"/>
        <v>1242.4968530000001</v>
      </c>
      <c r="S636" s="220">
        <f ca="1"/>
        <v>1246.116158</v>
      </c>
      <c r="T636" s="222" t="str">
        <f ca="1"/>
        <v/>
      </c>
      <c r="U636" s="222">
        <f ca="1"/>
        <v>-3.6193049999999403E-3</v>
      </c>
      <c r="Y636" s="111">
        <f ca="1"/>
        <v>44712</v>
      </c>
      <c r="Z636" s="220">
        <f ca="1"/>
        <v>1080.4810689999999</v>
      </c>
      <c r="AA636" s="220">
        <f ca="1"/>
        <v>1055.3797</v>
      </c>
      <c r="AB636" s="222">
        <f ca="1"/>
        <v>2.5101368999999978E-2</v>
      </c>
      <c r="AC636" s="222" t="str">
        <f ca="1"/>
        <v/>
      </c>
    </row>
    <row r="637" spans="9:29" x14ac:dyDescent="0.2">
      <c r="I637" s="111">
        <f ca="1"/>
        <v>44349</v>
      </c>
      <c r="J637" s="220">
        <f ca="1"/>
        <v>1243.347264</v>
      </c>
      <c r="K637" s="220">
        <f ca="1"/>
        <v>1246.2112810000001</v>
      </c>
      <c r="L637" s="222" t="str">
        <f ca="1"/>
        <v/>
      </c>
      <c r="M637" s="222">
        <f ca="1"/>
        <v>-2.8640170000001036E-3</v>
      </c>
      <c r="Q637" s="111">
        <f ca="1"/>
        <v>44349</v>
      </c>
      <c r="R637" s="220">
        <f ca="1"/>
        <v>1241.950773</v>
      </c>
      <c r="S637" s="220">
        <f ca="1"/>
        <v>1246.2112810000001</v>
      </c>
      <c r="T637" s="222" t="str">
        <f ca="1"/>
        <v/>
      </c>
      <c r="U637" s="222">
        <f ca="1"/>
        <v>-4.2605080000000725E-3</v>
      </c>
      <c r="Y637" s="111">
        <f ca="1"/>
        <v>44713</v>
      </c>
      <c r="Z637" s="220">
        <f ca="1"/>
        <v>1075.07518</v>
      </c>
      <c r="AA637" s="220">
        <f ca="1"/>
        <v>1050.2126189999999</v>
      </c>
      <c r="AB637" s="222">
        <f ca="1"/>
        <v>2.4862561000000141E-2</v>
      </c>
      <c r="AC637" s="222" t="str">
        <f ca="1"/>
        <v/>
      </c>
    </row>
    <row r="638" spans="9:29" x14ac:dyDescent="0.2">
      <c r="I638" s="111">
        <f ca="1"/>
        <v>44350</v>
      </c>
      <c r="J638" s="220">
        <f ca="1"/>
        <v>1242.789716</v>
      </c>
      <c r="K638" s="220">
        <f ca="1"/>
        <v>1244.8788529999999</v>
      </c>
      <c r="L638" s="222" t="str">
        <f ca="1"/>
        <v/>
      </c>
      <c r="M638" s="222">
        <f ca="1"/>
        <v>-2.0891369999999371E-3</v>
      </c>
      <c r="Q638" s="111">
        <f ca="1"/>
        <v>44350</v>
      </c>
      <c r="R638" s="220">
        <f ca="1"/>
        <v>1241.3939109999999</v>
      </c>
      <c r="S638" s="220">
        <f ca="1"/>
        <v>1244.8788529999999</v>
      </c>
      <c r="T638" s="222" t="str">
        <f ca="1"/>
        <v/>
      </c>
      <c r="U638" s="222">
        <f ca="1"/>
        <v>-3.4849420000000464E-3</v>
      </c>
      <c r="Y638" s="111">
        <f ca="1"/>
        <v>44714</v>
      </c>
      <c r="Z638" s="220">
        <f ca="1"/>
        <v>1080.1669099999999</v>
      </c>
      <c r="AA638" s="220">
        <f ca="1"/>
        <v>1054.5121340000001</v>
      </c>
      <c r="AB638" s="222">
        <f ca="1"/>
        <v>2.5654775999999855E-2</v>
      </c>
      <c r="AC638" s="222" t="str">
        <f ca="1"/>
        <v/>
      </c>
    </row>
    <row r="639" spans="9:29" x14ac:dyDescent="0.2">
      <c r="I639" s="111">
        <f ca="1"/>
        <v>44351</v>
      </c>
      <c r="J639" s="220">
        <f ca="1"/>
        <v>1249.3975820000001</v>
      </c>
      <c r="K639" s="220">
        <f ca="1"/>
        <v>1251.5900469999999</v>
      </c>
      <c r="L639" s="222" t="str">
        <f ca="1"/>
        <v/>
      </c>
      <c r="M639" s="222">
        <f ca="1"/>
        <v>-2.1924649999998562E-3</v>
      </c>
      <c r="Q639" s="111">
        <f ca="1"/>
        <v>44351</v>
      </c>
      <c r="R639" s="220">
        <f ca="1"/>
        <v>1247.775357</v>
      </c>
      <c r="S639" s="220">
        <f ca="1"/>
        <v>1251.5900469999999</v>
      </c>
      <c r="T639" s="222" t="str">
        <f ca="1"/>
        <v/>
      </c>
      <c r="U639" s="222">
        <f ca="1"/>
        <v>-3.8146899999999279E-3</v>
      </c>
      <c r="Y639" s="111">
        <f ca="1"/>
        <v>44715</v>
      </c>
      <c r="Z639" s="220">
        <f ca="1"/>
        <v>1070.78189</v>
      </c>
      <c r="AA639" s="220">
        <f ca="1"/>
        <v>1045.7861359999999</v>
      </c>
      <c r="AB639" s="222">
        <f ca="1"/>
        <v>2.4995754000000033E-2</v>
      </c>
      <c r="AC639" s="222" t="str">
        <f ca="1"/>
        <v/>
      </c>
    </row>
    <row r="640" spans="9:29" x14ac:dyDescent="0.2">
      <c r="I640" s="111">
        <f ca="1"/>
        <v>44354</v>
      </c>
      <c r="J640" s="220">
        <f ca="1"/>
        <v>1248.203798</v>
      </c>
      <c r="K640" s="220">
        <f ca="1"/>
        <v>1250.636898</v>
      </c>
      <c r="L640" s="222" t="str">
        <f ca="1"/>
        <v/>
      </c>
      <c r="M640" s="222">
        <f ca="1"/>
        <v>-2.4330999999999676E-3</v>
      </c>
      <c r="Q640" s="111">
        <f ca="1"/>
        <v>44354</v>
      </c>
      <c r="R640" s="220">
        <f ca="1"/>
        <v>1246.5026359999999</v>
      </c>
      <c r="S640" s="220">
        <f ca="1"/>
        <v>1250.636898</v>
      </c>
      <c r="T640" s="222" t="str">
        <f ca="1"/>
        <v/>
      </c>
      <c r="U640" s="222">
        <f ca="1"/>
        <v>-4.1342620000000352E-3</v>
      </c>
      <c r="Y640" s="111">
        <f ca="1"/>
        <v>44718</v>
      </c>
      <c r="Z640" s="220">
        <f ca="1"/>
        <v>1067.38913</v>
      </c>
      <c r="AA640" s="220">
        <f ca="1"/>
        <v>1041.8700080000001</v>
      </c>
      <c r="AB640" s="222">
        <f ca="1"/>
        <v>2.5519121999999925E-2</v>
      </c>
      <c r="AC640" s="222" t="str">
        <f ca="1"/>
        <v/>
      </c>
    </row>
    <row r="641" spans="9:29" x14ac:dyDescent="0.2">
      <c r="I641" s="111">
        <f ca="1"/>
        <v>44355</v>
      </c>
      <c r="J641" s="220">
        <f ca="1"/>
        <v>1250.2028539999999</v>
      </c>
      <c r="K641" s="220">
        <f ca="1"/>
        <v>1252.477108</v>
      </c>
      <c r="L641" s="222" t="str">
        <f ca="1"/>
        <v/>
      </c>
      <c r="M641" s="222">
        <f ca="1"/>
        <v>-2.2742540000001556E-3</v>
      </c>
      <c r="Q641" s="111">
        <f ca="1"/>
        <v>44355</v>
      </c>
      <c r="R641" s="220">
        <f ca="1"/>
        <v>1248.4822819999999</v>
      </c>
      <c r="S641" s="220">
        <f ca="1"/>
        <v>1252.477108</v>
      </c>
      <c r="T641" s="222" t="str">
        <f ca="1"/>
        <v/>
      </c>
      <c r="U641" s="222">
        <f ca="1"/>
        <v>-3.9948260000001031E-3</v>
      </c>
      <c r="Y641" s="111">
        <f ca="1"/>
        <v>44719</v>
      </c>
      <c r="Z641" s="220">
        <f ca="1"/>
        <v>1067.5512200000001</v>
      </c>
      <c r="AA641" s="220">
        <f ca="1"/>
        <v>1041.797951</v>
      </c>
      <c r="AB641" s="222">
        <f ca="1"/>
        <v>2.5753269000000047E-2</v>
      </c>
      <c r="AC641" s="222" t="str">
        <f ca="1"/>
        <v/>
      </c>
    </row>
    <row r="642" spans="9:29" x14ac:dyDescent="0.2">
      <c r="I642" s="111">
        <f ca="1"/>
        <v>44356</v>
      </c>
      <c r="J642" s="220">
        <f ca="1"/>
        <v>1249.560248</v>
      </c>
      <c r="K642" s="220">
        <f ca="1"/>
        <v>1252.7087759999999</v>
      </c>
      <c r="L642" s="222" t="str">
        <f ca="1"/>
        <v/>
      </c>
      <c r="M642" s="222">
        <f ca="1"/>
        <v>-3.1485279999999422E-3</v>
      </c>
      <c r="Q642" s="111">
        <f ca="1"/>
        <v>44356</v>
      </c>
      <c r="R642" s="220">
        <f ca="1"/>
        <v>1248.006584</v>
      </c>
      <c r="S642" s="220">
        <f ca="1"/>
        <v>1252.7087759999999</v>
      </c>
      <c r="T642" s="222" t="str">
        <f ca="1"/>
        <v/>
      </c>
      <c r="U642" s="222">
        <f ca="1"/>
        <v>-4.7021919999999679E-3</v>
      </c>
      <c r="Y642" s="111">
        <f ca="1"/>
        <v>44720</v>
      </c>
      <c r="Z642" s="220">
        <f ca="1"/>
        <v>1061.41984</v>
      </c>
      <c r="AA642" s="220">
        <f ca="1"/>
        <v>1035.980237</v>
      </c>
      <c r="AB642" s="222">
        <f ca="1"/>
        <v>2.5439603000000033E-2</v>
      </c>
      <c r="AC642" s="222" t="str">
        <f ca="1"/>
        <v/>
      </c>
    </row>
    <row r="643" spans="9:29" x14ac:dyDescent="0.2">
      <c r="I643" s="111">
        <f ca="1"/>
        <v>44357</v>
      </c>
      <c r="J643" s="220">
        <f ca="1"/>
        <v>1251.554586</v>
      </c>
      <c r="K643" s="220">
        <f ca="1"/>
        <v>1254.495163</v>
      </c>
      <c r="L643" s="222" t="str">
        <f ca="1"/>
        <v/>
      </c>
      <c r="M643" s="222">
        <f ca="1"/>
        <v>-2.9405770000000757E-3</v>
      </c>
      <c r="Q643" s="111">
        <f ca="1"/>
        <v>44357</v>
      </c>
      <c r="R643" s="220">
        <f ca="1"/>
        <v>1249.9389960000001</v>
      </c>
      <c r="S643" s="220">
        <f ca="1"/>
        <v>1254.495163</v>
      </c>
      <c r="T643" s="222" t="str">
        <f ca="1"/>
        <v/>
      </c>
      <c r="U643" s="222">
        <f ca="1"/>
        <v>-4.5561669999999591E-3</v>
      </c>
      <c r="Y643" s="111">
        <f ca="1"/>
        <v>44721</v>
      </c>
      <c r="Z643" s="220">
        <f ca="1"/>
        <v>1063.33096</v>
      </c>
      <c r="AA643" s="220">
        <f ca="1"/>
        <v>1038.0486309999999</v>
      </c>
      <c r="AB643" s="222">
        <f ca="1"/>
        <v>2.5282329000000117E-2</v>
      </c>
      <c r="AC643" s="222" t="str">
        <f ca="1"/>
        <v/>
      </c>
    </row>
    <row r="644" spans="9:29" x14ac:dyDescent="0.2">
      <c r="I644" s="111">
        <f ca="1"/>
        <v>44358</v>
      </c>
      <c r="J644" s="220">
        <f ca="1"/>
        <v>1255.5325</v>
      </c>
      <c r="K644" s="220">
        <f ca="1"/>
        <v>1257.3765129999999</v>
      </c>
      <c r="L644" s="222" t="str">
        <f ca="1"/>
        <v/>
      </c>
      <c r="M644" s="222">
        <f ca="1"/>
        <v>-1.8440129999999044E-3</v>
      </c>
      <c r="Q644" s="111">
        <f ca="1"/>
        <v>44358</v>
      </c>
      <c r="R644" s="220">
        <f ca="1"/>
        <v>1253.7215140000001</v>
      </c>
      <c r="S644" s="220">
        <f ca="1"/>
        <v>1257.3765129999999</v>
      </c>
      <c r="T644" s="222" t="str">
        <f ca="1"/>
        <v/>
      </c>
      <c r="U644" s="222">
        <f ca="1"/>
        <v>-3.6549989999998616E-3</v>
      </c>
      <c r="Y644" s="111">
        <f ca="1"/>
        <v>44722</v>
      </c>
      <c r="Z644" s="220">
        <f ca="1"/>
        <v>1045.0375019999999</v>
      </c>
      <c r="AA644" s="220">
        <f ca="1"/>
        <v>1021.145033</v>
      </c>
      <c r="AB644" s="222">
        <f ca="1"/>
        <v>2.3892468999999892E-2</v>
      </c>
      <c r="AC644" s="222" t="str">
        <f ca="1"/>
        <v/>
      </c>
    </row>
    <row r="645" spans="9:29" x14ac:dyDescent="0.2">
      <c r="I645" s="111">
        <f ca="1"/>
        <v>44361</v>
      </c>
      <c r="J645" s="220">
        <f ca="1"/>
        <v>1256.030497</v>
      </c>
      <c r="K645" s="220">
        <f ca="1"/>
        <v>1256.9783609999999</v>
      </c>
      <c r="L645" s="222" t="str">
        <f ca="1"/>
        <v/>
      </c>
      <c r="M645" s="222">
        <f ca="1"/>
        <v>-9.4786399999998144E-4</v>
      </c>
      <c r="Q645" s="111">
        <f ca="1"/>
        <v>44361</v>
      </c>
      <c r="R645" s="220">
        <f ca="1"/>
        <v>1254.1426100000001</v>
      </c>
      <c r="S645" s="220">
        <f ca="1"/>
        <v>1256.9783609999999</v>
      </c>
      <c r="T645" s="222" t="str">
        <f ca="1"/>
        <v/>
      </c>
      <c r="U645" s="222">
        <f ca="1"/>
        <v>-2.8357509999998457E-3</v>
      </c>
      <c r="Y645" s="111">
        <f ca="1"/>
        <v>44725</v>
      </c>
      <c r="Z645" s="220">
        <f ca="1"/>
        <v>1026.23792</v>
      </c>
      <c r="AA645" s="220">
        <f ca="1"/>
        <v>1003.243499</v>
      </c>
      <c r="AB645" s="222">
        <f ca="1"/>
        <v>2.2994420999999987E-2</v>
      </c>
      <c r="AC645" s="222" t="str">
        <f ca="1"/>
        <v/>
      </c>
    </row>
    <row r="646" spans="9:29" x14ac:dyDescent="0.2">
      <c r="I646" s="111">
        <f ca="1"/>
        <v>44362</v>
      </c>
      <c r="J646" s="220">
        <f ca="1"/>
        <v>1258.3375109999999</v>
      </c>
      <c r="K646" s="220">
        <f ca="1"/>
        <v>1259.8604620000001</v>
      </c>
      <c r="L646" s="222" t="str">
        <f ca="1"/>
        <v/>
      </c>
      <c r="M646" s="222">
        <f ca="1"/>
        <v>-1.5229510000001484E-3</v>
      </c>
      <c r="Q646" s="111">
        <f ca="1"/>
        <v>44362</v>
      </c>
      <c r="R646" s="220">
        <f ca="1"/>
        <v>1256.255915</v>
      </c>
      <c r="S646" s="220">
        <f ca="1"/>
        <v>1259.8604620000001</v>
      </c>
      <c r="T646" s="222" t="str">
        <f ca="1"/>
        <v/>
      </c>
      <c r="U646" s="222">
        <f ca="1"/>
        <v>-3.6045470000001388E-3</v>
      </c>
      <c r="Y646" s="111">
        <f ca="1"/>
        <v>44726</v>
      </c>
      <c r="Z646" s="220">
        <f ca="1"/>
        <v>1020.97609</v>
      </c>
      <c r="AA646" s="220">
        <f ca="1"/>
        <v>997.83006269999998</v>
      </c>
      <c r="AB646" s="222">
        <f ca="1"/>
        <v>2.3146027300000014E-2</v>
      </c>
      <c r="AC646" s="222" t="str">
        <f ca="1"/>
        <v/>
      </c>
    </row>
    <row r="647" spans="9:29" x14ac:dyDescent="0.2">
      <c r="I647" s="111">
        <f ca="1"/>
        <v>44363</v>
      </c>
      <c r="J647" s="220">
        <f ca="1"/>
        <v>1255.9702890000001</v>
      </c>
      <c r="K647" s="220">
        <f ca="1"/>
        <v>1257.290119</v>
      </c>
      <c r="L647" s="222" t="str">
        <f ca="1"/>
        <v/>
      </c>
      <c r="M647" s="222">
        <f ca="1"/>
        <v>-1.3198299999999108E-3</v>
      </c>
      <c r="Q647" s="111">
        <f ca="1"/>
        <v>44363</v>
      </c>
      <c r="R647" s="220">
        <f ca="1"/>
        <v>1253.8225990000001</v>
      </c>
      <c r="S647" s="220">
        <f ca="1"/>
        <v>1257.290119</v>
      </c>
      <c r="T647" s="222" t="str">
        <f ca="1"/>
        <v/>
      </c>
      <c r="U647" s="222">
        <f ca="1"/>
        <v>-3.4675199999999223E-3</v>
      </c>
      <c r="Y647" s="111">
        <f ca="1"/>
        <v>44727</v>
      </c>
      <c r="Z647" s="220">
        <f ca="1"/>
        <v>1029.9396819999999</v>
      </c>
      <c r="AA647" s="220">
        <f ca="1"/>
        <v>1006.648564</v>
      </c>
      <c r="AB647" s="222">
        <f ca="1"/>
        <v>2.3291117999999982E-2</v>
      </c>
      <c r="AC647" s="222" t="str">
        <f ca="1"/>
        <v/>
      </c>
    </row>
    <row r="648" spans="9:29" x14ac:dyDescent="0.2">
      <c r="I648" s="111">
        <f ca="1"/>
        <v>44364</v>
      </c>
      <c r="J648" s="220">
        <f ca="1"/>
        <v>1260.712673</v>
      </c>
      <c r="K648" s="220">
        <f ca="1"/>
        <v>1261.138854</v>
      </c>
      <c r="L648" s="222" t="str">
        <f ca="1"/>
        <v/>
      </c>
      <c r="M648" s="222">
        <f ca="1"/>
        <v>-4.2618100000004232E-4</v>
      </c>
      <c r="Q648" s="111">
        <f ca="1"/>
        <v>44364</v>
      </c>
      <c r="R648" s="220">
        <f ca="1"/>
        <v>1258.639617</v>
      </c>
      <c r="S648" s="220">
        <f ca="1"/>
        <v>1261.138854</v>
      </c>
      <c r="T648" s="222" t="str">
        <f ca="1"/>
        <v/>
      </c>
      <c r="U648" s="222">
        <f ca="1"/>
        <v>-2.4992369999999936E-3</v>
      </c>
      <c r="Y648" s="111">
        <f ca="1"/>
        <v>44728</v>
      </c>
      <c r="Z648" s="220">
        <f ca="1"/>
        <v>1019.98776</v>
      </c>
      <c r="AA648" s="220">
        <f ca="1"/>
        <v>998.0604707</v>
      </c>
      <c r="AB648" s="222">
        <f ca="1"/>
        <v>2.1927289299999982E-2</v>
      </c>
      <c r="AC648" s="222" t="str">
        <f ca="1"/>
        <v/>
      </c>
    </row>
    <row r="649" spans="9:29" x14ac:dyDescent="0.2">
      <c r="I649" s="111">
        <f ca="1"/>
        <v>44365</v>
      </c>
      <c r="J649" s="220">
        <f ca="1"/>
        <v>1257.6526899999999</v>
      </c>
      <c r="K649" s="220">
        <f ca="1"/>
        <v>1260.118841</v>
      </c>
      <c r="L649" s="222" t="str">
        <f ca="1"/>
        <v/>
      </c>
      <c r="M649" s="222">
        <f ca="1"/>
        <v>-2.4661510000000817E-3</v>
      </c>
      <c r="Q649" s="111">
        <f ca="1"/>
        <v>44365</v>
      </c>
      <c r="R649" s="220">
        <f ca="1"/>
        <v>1255.9131829999999</v>
      </c>
      <c r="S649" s="220">
        <f ca="1"/>
        <v>1260.118841</v>
      </c>
      <c r="T649" s="222" t="str">
        <f ca="1"/>
        <v/>
      </c>
      <c r="U649" s="222">
        <f ca="1"/>
        <v>-4.2056580000000851E-3</v>
      </c>
      <c r="Y649" s="111">
        <f ca="1"/>
        <v>44729</v>
      </c>
      <c r="Z649" s="220">
        <f ca="1"/>
        <v>1022.644278</v>
      </c>
      <c r="AA649" s="220">
        <f ca="1"/>
        <v>1000.561056</v>
      </c>
      <c r="AB649" s="222">
        <f ca="1"/>
        <v>2.2083221999999979E-2</v>
      </c>
      <c r="AC649" s="222" t="str">
        <f ca="1"/>
        <v/>
      </c>
    </row>
    <row r="650" spans="9:29" x14ac:dyDescent="0.2">
      <c r="I650" s="111">
        <f ca="1"/>
        <v>44368</v>
      </c>
      <c r="J650" s="220">
        <f ca="1"/>
        <v>1260.5601160000001</v>
      </c>
      <c r="K650" s="220">
        <f ca="1"/>
        <v>1260.92508</v>
      </c>
      <c r="L650" s="222" t="str">
        <f ca="1"/>
        <v/>
      </c>
      <c r="M650" s="222">
        <f ca="1"/>
        <v>-3.6496399999987262E-4</v>
      </c>
      <c r="Q650" s="111">
        <f ca="1"/>
        <v>44368</v>
      </c>
      <c r="R650" s="220">
        <f ca="1"/>
        <v>1258.6113290000001</v>
      </c>
      <c r="S650" s="220">
        <f ca="1"/>
        <v>1260.92508</v>
      </c>
      <c r="T650" s="222" t="str">
        <f ca="1"/>
        <v/>
      </c>
      <c r="U650" s="222">
        <f ca="1"/>
        <v>-2.3137509999999113E-3</v>
      </c>
      <c r="Y650" s="111">
        <f ca="1"/>
        <v>44732</v>
      </c>
      <c r="Z650" s="220">
        <f ca="1"/>
        <v>1025.33816</v>
      </c>
      <c r="AA650" s="220">
        <f ca="1"/>
        <v>1002.839246</v>
      </c>
      <c r="AB650" s="222">
        <f ca="1"/>
        <v>2.2498914000000012E-2</v>
      </c>
      <c r="AC650" s="222" t="str">
        <f ca="1"/>
        <v/>
      </c>
    </row>
    <row r="651" spans="9:29" x14ac:dyDescent="0.2">
      <c r="I651" s="111">
        <f ca="1"/>
        <v>44369</v>
      </c>
      <c r="J651" s="220">
        <f ca="1"/>
        <v>1260.368264</v>
      </c>
      <c r="K651" s="220">
        <f ca="1"/>
        <v>1261.1263240000001</v>
      </c>
      <c r="L651" s="222" t="str">
        <f ca="1"/>
        <v/>
      </c>
      <c r="M651" s="222">
        <f ca="1"/>
        <v>-7.5806000000011413E-4</v>
      </c>
      <c r="Q651" s="111">
        <f ca="1"/>
        <v>44369</v>
      </c>
      <c r="R651" s="220">
        <f ca="1"/>
        <v>1258.530919</v>
      </c>
      <c r="S651" s="220">
        <f ca="1"/>
        <v>1261.1263240000001</v>
      </c>
      <c r="T651" s="222" t="str">
        <f ca="1"/>
        <v/>
      </c>
      <c r="U651" s="222">
        <f ca="1"/>
        <v>-2.595405000000028E-3</v>
      </c>
      <c r="Y651" s="111">
        <f ca="1"/>
        <v>44733</v>
      </c>
      <c r="Z651" s="220">
        <f ca="1"/>
        <v>1024.474545</v>
      </c>
      <c r="AA651" s="220">
        <f ca="1"/>
        <v>1001.705653</v>
      </c>
      <c r="AB651" s="222">
        <f ca="1"/>
        <v>2.2768892000000051E-2</v>
      </c>
      <c r="AC651" s="222" t="str">
        <f ca="1"/>
        <v/>
      </c>
    </row>
    <row r="652" spans="9:29" x14ac:dyDescent="0.2">
      <c r="I652" s="111">
        <f ca="1"/>
        <v>44370</v>
      </c>
      <c r="J652" s="220">
        <f ca="1"/>
        <v>1259.6709310000001</v>
      </c>
      <c r="K652" s="220">
        <f ca="1"/>
        <v>1260.9852920000001</v>
      </c>
      <c r="L652" s="222" t="str">
        <f ca="1"/>
        <v/>
      </c>
      <c r="M652" s="222">
        <f ca="1"/>
        <v>-1.3143609999999625E-3</v>
      </c>
      <c r="Q652" s="111">
        <f ca="1"/>
        <v>44370</v>
      </c>
      <c r="R652" s="220">
        <f ca="1"/>
        <v>1257.8419329999999</v>
      </c>
      <c r="S652" s="220">
        <f ca="1"/>
        <v>1260.9852920000001</v>
      </c>
      <c r="T652" s="222" t="str">
        <f ca="1"/>
        <v/>
      </c>
      <c r="U652" s="222">
        <f ca="1"/>
        <v>-3.1433590000001458E-3</v>
      </c>
      <c r="Y652" s="111">
        <f ca="1"/>
        <v>44734</v>
      </c>
      <c r="Z652" s="220">
        <f ca="1"/>
        <v>1025.1873900000001</v>
      </c>
      <c r="AA652" s="220">
        <f ca="1"/>
        <v>1002.78871</v>
      </c>
      <c r="AB652" s="222">
        <f ca="1"/>
        <v>2.2398680000000015E-2</v>
      </c>
      <c r="AC652" s="222" t="str">
        <f ca="1"/>
        <v/>
      </c>
    </row>
    <row r="653" spans="9:29" x14ac:dyDescent="0.2">
      <c r="I653" s="111">
        <f ca="1"/>
        <v>44371</v>
      </c>
      <c r="J653" s="220">
        <f ca="1"/>
        <v>1260.587237</v>
      </c>
      <c r="K653" s="220">
        <f ca="1"/>
        <v>1260.645303</v>
      </c>
      <c r="L653" s="222" t="str">
        <f ca="1"/>
        <v/>
      </c>
      <c r="M653" s="222">
        <f ca="1"/>
        <v>-5.8066000000053461E-5</v>
      </c>
      <c r="Q653" s="111">
        <f ca="1"/>
        <v>44371</v>
      </c>
      <c r="R653" s="220">
        <f ca="1"/>
        <v>1258.875724</v>
      </c>
      <c r="S653" s="220">
        <f ca="1"/>
        <v>1260.645303</v>
      </c>
      <c r="T653" s="222" t="str">
        <f ca="1"/>
        <v/>
      </c>
      <c r="U653" s="222">
        <f ca="1"/>
        <v>-1.7695790000000215E-3</v>
      </c>
      <c r="Y653" s="111">
        <f ca="1"/>
        <v>44735</v>
      </c>
      <c r="Z653" s="220">
        <f ca="1"/>
        <v>1030.24739</v>
      </c>
      <c r="AA653" s="220">
        <f ca="1"/>
        <v>1008.013388</v>
      </c>
      <c r="AB653" s="222">
        <f ca="1"/>
        <v>2.2234002000000034E-2</v>
      </c>
      <c r="AC653" s="222" t="str">
        <f ca="1"/>
        <v/>
      </c>
    </row>
    <row r="654" spans="9:29" x14ac:dyDescent="0.2">
      <c r="I654" s="111">
        <f ca="1"/>
        <v>44372</v>
      </c>
      <c r="J654" s="220">
        <f ca="1"/>
        <v>1260.4430239999999</v>
      </c>
      <c r="K654" s="220">
        <f ca="1"/>
        <v>1259.411738</v>
      </c>
      <c r="L654" s="222">
        <f ca="1"/>
        <v>1.0312859999999091E-3</v>
      </c>
      <c r="M654" s="222" t="str">
        <f ca="1"/>
        <v/>
      </c>
      <c r="Q654" s="111">
        <f ca="1"/>
        <v>44372</v>
      </c>
      <c r="R654" s="220">
        <f ca="1"/>
        <v>1258.599432</v>
      </c>
      <c r="S654" s="220">
        <f ca="1"/>
        <v>1259.411738</v>
      </c>
      <c r="T654" s="222" t="str">
        <f ca="1"/>
        <v/>
      </c>
      <c r="U654" s="222">
        <f ca="1"/>
        <v>-8.1230600000003507E-4</v>
      </c>
      <c r="Y654" s="111">
        <f ca="1"/>
        <v>44736</v>
      </c>
      <c r="Z654" s="220">
        <f ca="1"/>
        <v>1033.9388980000001</v>
      </c>
      <c r="AA654" s="220">
        <f ca="1"/>
        <v>1011.169629</v>
      </c>
      <c r="AB654" s="222">
        <f ca="1"/>
        <v>2.2769269000000123E-2</v>
      </c>
      <c r="AC654" s="222" t="str">
        <f ca="1"/>
        <v/>
      </c>
    </row>
    <row r="655" spans="9:29" x14ac:dyDescent="0.2">
      <c r="I655" s="111">
        <f ca="1"/>
        <v>44375</v>
      </c>
      <c r="J655" s="220">
        <f ca="1"/>
        <v>1262.21974</v>
      </c>
      <c r="K655" s="220">
        <f ca="1"/>
        <v>1260.6522</v>
      </c>
      <c r="L655" s="222">
        <f ca="1"/>
        <v>1.5675400000000081E-3</v>
      </c>
      <c r="M655" s="222" t="str">
        <f ca="1"/>
        <v/>
      </c>
      <c r="Q655" s="111">
        <f ca="1"/>
        <v>44375</v>
      </c>
      <c r="R655" s="220">
        <f ca="1"/>
        <v>1260.5456180000001</v>
      </c>
      <c r="S655" s="220">
        <f ca="1"/>
        <v>1260.6522</v>
      </c>
      <c r="T655" s="222" t="str">
        <f ca="1"/>
        <v/>
      </c>
      <c r="U655" s="222">
        <f ca="1"/>
        <v>-1.0658199999988937E-4</v>
      </c>
      <c r="Y655" s="111">
        <f ca="1"/>
        <v>44739</v>
      </c>
      <c r="Z655" s="220">
        <f ca="1"/>
        <v>1032.10112</v>
      </c>
      <c r="AA655" s="220">
        <f ca="1"/>
        <v>1009.280991</v>
      </c>
      <c r="AB655" s="222">
        <f ca="1"/>
        <v>2.2820129000000064E-2</v>
      </c>
      <c r="AC655" s="222" t="str">
        <f ca="1"/>
        <v/>
      </c>
    </row>
    <row r="656" spans="9:29" x14ac:dyDescent="0.2">
      <c r="I656" s="111">
        <f ca="1"/>
        <v>44376</v>
      </c>
      <c r="J656" s="220">
        <f ca="1"/>
        <v>1264.374802</v>
      </c>
      <c r="K656" s="220">
        <f ca="1"/>
        <v>1262.124284</v>
      </c>
      <c r="L656" s="222">
        <f ca="1"/>
        <v>2.2505180000000563E-3</v>
      </c>
      <c r="M656" s="222" t="str">
        <f ca="1"/>
        <v/>
      </c>
      <c r="Q656" s="111">
        <f ca="1"/>
        <v>44376</v>
      </c>
      <c r="R656" s="220">
        <f ca="1"/>
        <v>1262.5635050000001</v>
      </c>
      <c r="S656" s="220">
        <f ca="1"/>
        <v>1262.124284</v>
      </c>
      <c r="T656" s="222">
        <f ca="1"/>
        <v>4.3922100000008869E-4</v>
      </c>
      <c r="U656" s="222" t="str">
        <f ca="1"/>
        <v/>
      </c>
      <c r="Y656" s="111">
        <f ca="1"/>
        <v>44740</v>
      </c>
      <c r="Z656" s="220">
        <f ca="1"/>
        <v>1028.5617360000001</v>
      </c>
      <c r="AA656" s="220">
        <f ca="1"/>
        <v>1006.351625</v>
      </c>
      <c r="AB656" s="222">
        <f ca="1"/>
        <v>2.2210111000000098E-2</v>
      </c>
      <c r="AC656" s="222" t="str">
        <f ca="1"/>
        <v/>
      </c>
    </row>
    <row r="657" spans="9:29" x14ac:dyDescent="0.2">
      <c r="I657" s="111">
        <f ca="1"/>
        <v>44377</v>
      </c>
      <c r="J657" s="220">
        <f ca="1"/>
        <v>1267.9289819999999</v>
      </c>
      <c r="K657" s="220">
        <f ca="1"/>
        <v>1266.706013</v>
      </c>
      <c r="L657" s="222">
        <f ca="1"/>
        <v>1.2229689999999208E-3</v>
      </c>
      <c r="M657" s="222" t="str">
        <f ca="1"/>
        <v/>
      </c>
      <c r="Q657" s="111">
        <f ca="1"/>
        <v>44377</v>
      </c>
      <c r="R657" s="220">
        <f ca="1"/>
        <v>1266.013933</v>
      </c>
      <c r="S657" s="220">
        <f ca="1"/>
        <v>1266.706013</v>
      </c>
      <c r="T657" s="222" t="str">
        <f ca="1"/>
        <v/>
      </c>
      <c r="U657" s="222">
        <f ca="1"/>
        <v>-6.9208000000003272E-4</v>
      </c>
      <c r="Y657" s="111">
        <f ca="1"/>
        <v>44741</v>
      </c>
      <c r="Z657" s="220">
        <f ca="1"/>
        <v>1030.6123600000001</v>
      </c>
      <c r="AA657" s="220">
        <f ca="1"/>
        <v>1008.678797</v>
      </c>
      <c r="AB657" s="222">
        <f ca="1"/>
        <v>2.1933563000000048E-2</v>
      </c>
      <c r="AC657" s="222" t="str">
        <f ca="1"/>
        <v/>
      </c>
    </row>
    <row r="658" spans="9:29" x14ac:dyDescent="0.2">
      <c r="I658" s="111">
        <f ca="1"/>
        <v>44379</v>
      </c>
      <c r="J658" s="220">
        <f ca="1"/>
        <v>1269.2724009999999</v>
      </c>
      <c r="K658" s="220">
        <f ca="1"/>
        <v>1267.5653589999999</v>
      </c>
      <c r="L658" s="222">
        <f ca="1"/>
        <v>1.7070420000000013E-3</v>
      </c>
      <c r="M658" s="222" t="str">
        <f ca="1"/>
        <v/>
      </c>
      <c r="Q658" s="111">
        <f ca="1"/>
        <v>44379</v>
      </c>
      <c r="R658" s="220">
        <f ca="1"/>
        <v>1267.3352279999999</v>
      </c>
      <c r="S658" s="220">
        <f ca="1"/>
        <v>1267.5653589999999</v>
      </c>
      <c r="T658" s="222" t="str">
        <f ca="1"/>
        <v/>
      </c>
      <c r="U658" s="222">
        <f ca="1"/>
        <v>-2.301310000000285E-4</v>
      </c>
      <c r="Y658" s="111">
        <f ca="1"/>
        <v>44742</v>
      </c>
      <c r="Z658" s="220">
        <f ca="1"/>
        <v>1032.557307</v>
      </c>
      <c r="AA658" s="220">
        <f ca="1"/>
        <v>1010.856016</v>
      </c>
      <c r="AB658" s="222">
        <f ca="1"/>
        <v>2.1701291000000084E-2</v>
      </c>
      <c r="AC658" s="222" t="str">
        <f ca="1"/>
        <v/>
      </c>
    </row>
    <row r="659" spans="9:29" x14ac:dyDescent="0.2">
      <c r="I659" s="111">
        <f ca="1"/>
        <v>44382</v>
      </c>
      <c r="J659" s="220">
        <f ca="1"/>
        <v>1269.8611229999999</v>
      </c>
      <c r="K659" s="220">
        <f ca="1"/>
        <v>1267.5395550000001</v>
      </c>
      <c r="L659" s="222">
        <f ca="1"/>
        <v>2.321567999999843E-3</v>
      </c>
      <c r="M659" s="222" t="str">
        <f ca="1"/>
        <v/>
      </c>
      <c r="Q659" s="111">
        <f ca="1"/>
        <v>44382</v>
      </c>
      <c r="R659" s="220">
        <f ca="1"/>
        <v>1267.776163</v>
      </c>
      <c r="S659" s="220">
        <f ca="1"/>
        <v>1267.5395550000001</v>
      </c>
      <c r="T659" s="222">
        <f ca="1"/>
        <v>2.3660799999993288E-4</v>
      </c>
      <c r="U659" s="222" t="str">
        <f ca="1"/>
        <v/>
      </c>
      <c r="Y659" s="111">
        <f ca="1"/>
        <v>44746</v>
      </c>
      <c r="Z659" s="220">
        <f ca="1"/>
        <v>1038.512545</v>
      </c>
      <c r="AA659" s="220">
        <f ca="1"/>
        <v>1016.608561</v>
      </c>
      <c r="AB659" s="222">
        <f ca="1"/>
        <v>2.1903984000000036E-2</v>
      </c>
      <c r="AC659" s="222" t="str">
        <f ca="1"/>
        <v/>
      </c>
    </row>
    <row r="660" spans="9:29" x14ac:dyDescent="0.2">
      <c r="I660" s="111">
        <f ca="1"/>
        <v>44383</v>
      </c>
      <c r="J660" s="220">
        <f ca="1"/>
        <v>1274.5340169999999</v>
      </c>
      <c r="K660" s="220">
        <f ca="1"/>
        <v>1271.8078419999999</v>
      </c>
      <c r="L660" s="222">
        <f ca="1"/>
        <v>2.7261750000000121E-3</v>
      </c>
      <c r="M660" s="222" t="str">
        <f ca="1"/>
        <v/>
      </c>
      <c r="Q660" s="111">
        <f ca="1"/>
        <v>44383</v>
      </c>
      <c r="R660" s="220">
        <f ca="1"/>
        <v>1272.5009620000001</v>
      </c>
      <c r="S660" s="220">
        <f ca="1"/>
        <v>1271.8078419999999</v>
      </c>
      <c r="T660" s="222">
        <f ca="1"/>
        <v>6.9312000000013539E-4</v>
      </c>
      <c r="U660" s="222" t="str">
        <f ca="1"/>
        <v/>
      </c>
      <c r="Y660" s="111">
        <f ca="1"/>
        <v>44747</v>
      </c>
      <c r="Z660" s="220">
        <f ca="1"/>
        <v>1041.8937570000001</v>
      </c>
      <c r="AA660" s="220">
        <f ca="1"/>
        <v>1020.231587</v>
      </c>
      <c r="AB660" s="222">
        <f ca="1"/>
        <v>2.166217000000006E-2</v>
      </c>
      <c r="AC660" s="222" t="str">
        <f ca="1"/>
        <v/>
      </c>
    </row>
    <row r="661" spans="9:29" x14ac:dyDescent="0.2">
      <c r="I661" s="111">
        <f ca="1"/>
        <v>44384</v>
      </c>
      <c r="J661" s="220">
        <f ca="1"/>
        <v>1277.966283</v>
      </c>
      <c r="K661" s="220">
        <f ca="1"/>
        <v>1275.730286</v>
      </c>
      <c r="L661" s="222">
        <f ca="1"/>
        <v>2.2359969999999974E-3</v>
      </c>
      <c r="M661" s="222" t="str">
        <f ca="1"/>
        <v/>
      </c>
      <c r="Q661" s="111">
        <f ca="1"/>
        <v>44384</v>
      </c>
      <c r="R661" s="220">
        <f ca="1"/>
        <v>1275.7102190000001</v>
      </c>
      <c r="S661" s="220">
        <f ca="1"/>
        <v>1275.730286</v>
      </c>
      <c r="T661" s="222" t="str">
        <f ca="1"/>
        <v/>
      </c>
      <c r="U661" s="222">
        <f ca="1"/>
        <v>-2.0066999999926338E-5</v>
      </c>
      <c r="Y661" s="111">
        <f ca="1"/>
        <v>44748</v>
      </c>
      <c r="Z661" s="220">
        <f ca="1"/>
        <v>1037.933567</v>
      </c>
      <c r="AA661" s="220">
        <f ca="1"/>
        <v>1015.997934</v>
      </c>
      <c r="AB661" s="222">
        <f ca="1"/>
        <v>2.1935633000000052E-2</v>
      </c>
      <c r="AC661" s="222" t="str">
        <f ca="1"/>
        <v/>
      </c>
    </row>
    <row r="662" spans="9:29" x14ac:dyDescent="0.2">
      <c r="I662" s="111">
        <f ca="1"/>
        <v>44385</v>
      </c>
      <c r="J662" s="220">
        <f ca="1"/>
        <v>1272.658396</v>
      </c>
      <c r="K662" s="220">
        <f ca="1"/>
        <v>1272.4386030000001</v>
      </c>
      <c r="L662" s="222">
        <f ca="1"/>
        <v>2.1979299999998149E-4</v>
      </c>
      <c r="M662" s="222" t="str">
        <f ca="1"/>
        <v/>
      </c>
      <c r="Q662" s="111">
        <f ca="1"/>
        <v>44385</v>
      </c>
      <c r="R662" s="220">
        <f ca="1"/>
        <v>1270.7647870000001</v>
      </c>
      <c r="S662" s="220">
        <f ca="1"/>
        <v>1272.4386030000001</v>
      </c>
      <c r="T662" s="222" t="str">
        <f ca="1"/>
        <v/>
      </c>
      <c r="U662" s="222">
        <f ca="1"/>
        <v>-1.6738159999999879E-3</v>
      </c>
      <c r="Y662" s="111">
        <f ca="1"/>
        <v>44749</v>
      </c>
      <c r="Z662" s="220">
        <f ca="1"/>
        <v>1041.515461</v>
      </c>
      <c r="AA662" s="220">
        <f ca="1"/>
        <v>1019.101088</v>
      </c>
      <c r="AB662" s="222">
        <f ca="1"/>
        <v>2.2414372999999956E-2</v>
      </c>
      <c r="AC662" s="222" t="str">
        <f ca="1"/>
        <v/>
      </c>
    </row>
    <row r="663" spans="9:29" x14ac:dyDescent="0.2">
      <c r="I663" s="111">
        <f ca="1"/>
        <v>44386</v>
      </c>
      <c r="J663" s="220">
        <f ca="1"/>
        <v>1275.078446</v>
      </c>
      <c r="K663" s="220">
        <f ca="1"/>
        <v>1272.530084</v>
      </c>
      <c r="L663" s="222">
        <f ca="1"/>
        <v>2.5483619999999972E-3</v>
      </c>
      <c r="M663" s="222" t="str">
        <f ca="1"/>
        <v/>
      </c>
      <c r="Q663" s="111">
        <f ca="1"/>
        <v>44386</v>
      </c>
      <c r="R663" s="220">
        <f ca="1"/>
        <v>1272.7767200000001</v>
      </c>
      <c r="S663" s="220">
        <f ca="1"/>
        <v>1272.530084</v>
      </c>
      <c r="T663" s="222">
        <f ca="1"/>
        <v>2.4663600000008045E-4</v>
      </c>
      <c r="U663" s="222" t="str">
        <f ca="1"/>
        <v/>
      </c>
      <c r="Y663" s="111">
        <f ca="1"/>
        <v>44750</v>
      </c>
      <c r="Z663" s="220">
        <f ca="1"/>
        <v>1039.5640330000001</v>
      </c>
      <c r="AA663" s="220">
        <f ca="1"/>
        <v>1017.126769</v>
      </c>
      <c r="AB663" s="222">
        <f ca="1"/>
        <v>2.2437264000000141E-2</v>
      </c>
      <c r="AC663" s="222" t="str">
        <f ca="1"/>
        <v/>
      </c>
    </row>
    <row r="664" spans="9:29" x14ac:dyDescent="0.2">
      <c r="I664" s="111">
        <f ca="1"/>
        <v>44389</v>
      </c>
      <c r="J664" s="220">
        <f ca="1"/>
        <v>1277.1332359999999</v>
      </c>
      <c r="K664" s="220">
        <f ca="1"/>
        <v>1274.6105930000001</v>
      </c>
      <c r="L664" s="222">
        <f ca="1"/>
        <v>2.522642999999789E-3</v>
      </c>
      <c r="M664" s="222" t="str">
        <f ca="1"/>
        <v/>
      </c>
      <c r="Q664" s="111">
        <f ca="1"/>
        <v>44389</v>
      </c>
      <c r="R664" s="220">
        <f ca="1"/>
        <v>1274.7212589999999</v>
      </c>
      <c r="S664" s="220">
        <f ca="1"/>
        <v>1274.6105930000001</v>
      </c>
      <c r="T664" s="222">
        <f ca="1"/>
        <v>1.1066599999981009E-4</v>
      </c>
      <c r="U664" s="222" t="str">
        <f ca="1"/>
        <v/>
      </c>
      <c r="Y664" s="111">
        <f ca="1"/>
        <v>44753</v>
      </c>
      <c r="Z664" s="220">
        <f ca="1"/>
        <v>1036.2036069999999</v>
      </c>
      <c r="AA664" s="220">
        <f ca="1"/>
        <v>1014.226577</v>
      </c>
      <c r="AB664" s="222">
        <f ca="1"/>
        <v>2.1977029999999901E-2</v>
      </c>
      <c r="AC664" s="222" t="str">
        <f ca="1"/>
        <v/>
      </c>
    </row>
    <row r="665" spans="9:29" x14ac:dyDescent="0.2">
      <c r="I665" s="111">
        <f ca="1"/>
        <v>44390</v>
      </c>
      <c r="J665" s="220">
        <f ca="1"/>
        <v>1277.0570399999999</v>
      </c>
      <c r="K665" s="220">
        <f ca="1"/>
        <v>1272.1437060000001</v>
      </c>
      <c r="L665" s="222">
        <f ca="1"/>
        <v>4.9133339999998501E-3</v>
      </c>
      <c r="M665" s="222" t="str">
        <f ca="1"/>
        <v/>
      </c>
      <c r="Q665" s="111">
        <f ca="1"/>
        <v>44390</v>
      </c>
      <c r="R665" s="220">
        <f ca="1"/>
        <v>1274.7193199999999</v>
      </c>
      <c r="S665" s="220">
        <f ca="1"/>
        <v>1272.1437060000001</v>
      </c>
      <c r="T665" s="222">
        <f ca="1"/>
        <v>2.5756139999998594E-3</v>
      </c>
      <c r="U665" s="222" t="str">
        <f ca="1"/>
        <v/>
      </c>
      <c r="Y665" s="111">
        <f ca="1"/>
        <v>44754</v>
      </c>
      <c r="Z665" s="220">
        <f ca="1"/>
        <v>1035.7216470000001</v>
      </c>
      <c r="AA665" s="220">
        <f ca="1"/>
        <v>1014.1673929999999</v>
      </c>
      <c r="AB665" s="222">
        <f ca="1"/>
        <v>2.1554254000000127E-2</v>
      </c>
      <c r="AC665" s="222" t="str">
        <f ca="1"/>
        <v/>
      </c>
    </row>
    <row r="666" spans="9:29" x14ac:dyDescent="0.2">
      <c r="I666" s="111">
        <f ca="1"/>
        <v>44391</v>
      </c>
      <c r="J666" s="220">
        <f ca="1"/>
        <v>1278.3800670000001</v>
      </c>
      <c r="K666" s="220">
        <f ca="1"/>
        <v>1275.886487</v>
      </c>
      <c r="L666" s="222">
        <f ca="1"/>
        <v>2.4935800000000655E-3</v>
      </c>
      <c r="M666" s="222" t="str">
        <f ca="1"/>
        <v/>
      </c>
      <c r="Q666" s="111">
        <f ca="1"/>
        <v>44391</v>
      </c>
      <c r="R666" s="220">
        <f ca="1"/>
        <v>1276.0006209999999</v>
      </c>
      <c r="S666" s="220">
        <f ca="1"/>
        <v>1275.886487</v>
      </c>
      <c r="T666" s="222">
        <f ca="1"/>
        <v>1.141339999999218E-4</v>
      </c>
      <c r="U666" s="222" t="str">
        <f ca="1"/>
        <v/>
      </c>
      <c r="Y666" s="111">
        <f ca="1"/>
        <v>44755</v>
      </c>
      <c r="Z666" s="220">
        <f ca="1"/>
        <v>1034.506605</v>
      </c>
      <c r="AA666" s="220">
        <f ca="1"/>
        <v>1013.201406</v>
      </c>
      <c r="AB666" s="222">
        <f ca="1"/>
        <v>2.1305199000000018E-2</v>
      </c>
      <c r="AC666" s="222" t="str">
        <f ca="1"/>
        <v/>
      </c>
    </row>
    <row r="667" spans="9:29" x14ac:dyDescent="0.2">
      <c r="I667" s="111">
        <f ca="1"/>
        <v>44392</v>
      </c>
      <c r="J667" s="220">
        <f ca="1"/>
        <v>1281.9614039999999</v>
      </c>
      <c r="K667" s="220">
        <f ca="1"/>
        <v>1279.070195</v>
      </c>
      <c r="L667" s="222">
        <f ca="1"/>
        <v>2.8912089999998899E-3</v>
      </c>
      <c r="M667" s="222" t="str">
        <f ca="1"/>
        <v/>
      </c>
      <c r="Q667" s="111">
        <f ca="1"/>
        <v>44392</v>
      </c>
      <c r="R667" s="220">
        <f ca="1"/>
        <v>1279.571829</v>
      </c>
      <c r="S667" s="220">
        <f ca="1"/>
        <v>1279.070195</v>
      </c>
      <c r="T667" s="222">
        <f ca="1"/>
        <v>5.016339999999673E-4</v>
      </c>
      <c r="U667" s="222" t="str">
        <f ca="1"/>
        <v/>
      </c>
      <c r="Y667" s="111">
        <f ca="1"/>
        <v>44756</v>
      </c>
      <c r="Z667" s="220">
        <f ca="1"/>
        <v>1032.303762</v>
      </c>
      <c r="AA667" s="220">
        <f ca="1"/>
        <v>1010.96389</v>
      </c>
      <c r="AB667" s="222">
        <f ca="1"/>
        <v>2.1339872000000013E-2</v>
      </c>
      <c r="AC667" s="222" t="str">
        <f ca="1"/>
        <v/>
      </c>
    </row>
    <row r="668" spans="9:29" x14ac:dyDescent="0.2">
      <c r="I668" s="111">
        <f ca="1"/>
        <v>44393</v>
      </c>
      <c r="J668" s="220">
        <f ca="1"/>
        <v>1277.281113</v>
      </c>
      <c r="K668" s="220">
        <f ca="1"/>
        <v>1276.2158910000001</v>
      </c>
      <c r="L668" s="222">
        <f ca="1"/>
        <v>1.0652219999999488E-3</v>
      </c>
      <c r="M668" s="222" t="str">
        <f ca="1"/>
        <v/>
      </c>
      <c r="Q668" s="111">
        <f ca="1"/>
        <v>44393</v>
      </c>
      <c r="R668" s="220">
        <f ca="1"/>
        <v>1275.173033</v>
      </c>
      <c r="S668" s="220">
        <f ca="1"/>
        <v>1276.2158910000001</v>
      </c>
      <c r="T668" s="222" t="str">
        <f ca="1"/>
        <v/>
      </c>
      <c r="U668" s="222">
        <f ca="1"/>
        <v>-1.0428580000000239E-3</v>
      </c>
      <c r="Y668" s="111">
        <f ca="1"/>
        <v>44757</v>
      </c>
      <c r="Z668" s="220">
        <f ca="1"/>
        <v>1037.586427</v>
      </c>
      <c r="AA668" s="220">
        <f ca="1"/>
        <v>1015.970286</v>
      </c>
      <c r="AB668" s="222">
        <f ca="1"/>
        <v>2.1616140999999971E-2</v>
      </c>
      <c r="AC668" s="222" t="str">
        <f ca="1"/>
        <v/>
      </c>
    </row>
    <row r="669" spans="9:29" x14ac:dyDescent="0.2">
      <c r="I669" s="111">
        <f ca="1"/>
        <v>44396</v>
      </c>
      <c r="J669" s="220">
        <f ca="1"/>
        <v>1275.1214259999999</v>
      </c>
      <c r="K669" s="220">
        <f ca="1"/>
        <v>1276.352594</v>
      </c>
      <c r="L669" s="222" t="str">
        <f ca="1"/>
        <v/>
      </c>
      <c r="M669" s="222">
        <f ca="1"/>
        <v>-1.2311680000000251E-3</v>
      </c>
      <c r="Q669" s="111">
        <f ca="1"/>
        <v>44396</v>
      </c>
      <c r="R669" s="220">
        <f ca="1"/>
        <v>1273.516768</v>
      </c>
      <c r="S669" s="220">
        <f ca="1"/>
        <v>1276.352594</v>
      </c>
      <c r="T669" s="222" t="str">
        <f ca="1"/>
        <v/>
      </c>
      <c r="U669" s="222">
        <f ca="1"/>
        <v>-2.8358259999999975E-3</v>
      </c>
      <c r="Y669" s="111">
        <f ca="1"/>
        <v>44760</v>
      </c>
      <c r="Z669" s="220">
        <f ca="1"/>
        <v>1037.304607</v>
      </c>
      <c r="AA669" s="220">
        <f ca="1"/>
        <v>1015.874054</v>
      </c>
      <c r="AB669" s="222">
        <f ca="1"/>
        <v>2.1430553000000033E-2</v>
      </c>
      <c r="AC669" s="222" t="str">
        <f ca="1"/>
        <v/>
      </c>
    </row>
    <row r="670" spans="9:29" x14ac:dyDescent="0.2">
      <c r="I670" s="111">
        <f ca="1"/>
        <v>44397</v>
      </c>
      <c r="J670" s="220">
        <f ca="1"/>
        <v>1278.5854790000001</v>
      </c>
      <c r="K670" s="220">
        <f ca="1"/>
        <v>1277.4601990000001</v>
      </c>
      <c r="L670" s="222">
        <f ca="1"/>
        <v>1.1252799999999753E-3</v>
      </c>
      <c r="M670" s="222" t="str">
        <f ca="1"/>
        <v/>
      </c>
      <c r="Q670" s="111">
        <f ca="1"/>
        <v>44397</v>
      </c>
      <c r="R670" s="220">
        <f ca="1"/>
        <v>1276.739994</v>
      </c>
      <c r="S670" s="220">
        <f ca="1"/>
        <v>1277.4601990000001</v>
      </c>
      <c r="T670" s="222" t="str">
        <f ca="1"/>
        <v/>
      </c>
      <c r="U670" s="222">
        <f ca="1"/>
        <v>-7.2020500000007819E-4</v>
      </c>
      <c r="Y670" s="111">
        <f ca="1"/>
        <v>44761</v>
      </c>
      <c r="Z670" s="220">
        <f ca="1"/>
        <v>1045.2968310000001</v>
      </c>
      <c r="AA670" s="220">
        <f ca="1"/>
        <v>1023.224225</v>
      </c>
      <c r="AB670" s="222">
        <f ca="1"/>
        <v>2.2072606000000064E-2</v>
      </c>
      <c r="AC670" s="222" t="str">
        <f ca="1"/>
        <v/>
      </c>
    </row>
    <row r="671" spans="9:29" x14ac:dyDescent="0.2">
      <c r="I671" s="111">
        <f ca="1"/>
        <v>44398</v>
      </c>
      <c r="J671" s="220">
        <f ca="1"/>
        <v>1278.238965</v>
      </c>
      <c r="K671" s="220">
        <f ca="1"/>
        <v>1275.982477</v>
      </c>
      <c r="L671" s="222">
        <f ca="1"/>
        <v>2.2564879999999901E-3</v>
      </c>
      <c r="M671" s="222" t="str">
        <f ca="1"/>
        <v/>
      </c>
      <c r="Q671" s="111">
        <f ca="1"/>
        <v>44398</v>
      </c>
      <c r="R671" s="220">
        <f ca="1"/>
        <v>1276.0453869999999</v>
      </c>
      <c r="S671" s="220">
        <f ca="1"/>
        <v>1275.982477</v>
      </c>
      <c r="T671" s="222">
        <f ca="1"/>
        <v>6.2909999999874347E-5</v>
      </c>
      <c r="U671" s="222" t="str">
        <f ca="1"/>
        <v/>
      </c>
      <c r="Y671" s="111">
        <f ca="1"/>
        <v>44762</v>
      </c>
      <c r="Z671" s="220">
        <f ca="1"/>
        <v>1045.9295870000001</v>
      </c>
      <c r="AA671" s="220">
        <f ca="1"/>
        <v>1023.794656</v>
      </c>
      <c r="AB671" s="222">
        <f ca="1"/>
        <v>2.2134931000000052E-2</v>
      </c>
      <c r="AC671" s="222" t="str">
        <f ca="1"/>
        <v/>
      </c>
    </row>
    <row r="672" spans="9:29" x14ac:dyDescent="0.2">
      <c r="I672" s="111">
        <f ca="1"/>
        <v>44399</v>
      </c>
      <c r="J672" s="220">
        <f ca="1"/>
        <v>1281.145033</v>
      </c>
      <c r="K672" s="220">
        <f ca="1"/>
        <v>1279.94679</v>
      </c>
      <c r="L672" s="222">
        <f ca="1"/>
        <v>1.1982430000000476E-3</v>
      </c>
      <c r="M672" s="222" t="str">
        <f ca="1"/>
        <v/>
      </c>
      <c r="Q672" s="111">
        <f ca="1"/>
        <v>44399</v>
      </c>
      <c r="R672" s="220">
        <f ca="1"/>
        <v>1278.9265600000001</v>
      </c>
      <c r="S672" s="220">
        <f ca="1"/>
        <v>1279.94679</v>
      </c>
      <c r="T672" s="222" t="str">
        <f ca="1"/>
        <v/>
      </c>
      <c r="U672" s="222">
        <f ca="1"/>
        <v>-1.0202299999998558E-3</v>
      </c>
      <c r="Y672" s="111">
        <f ca="1"/>
        <v>44763</v>
      </c>
      <c r="Z672" s="220">
        <f ca="1"/>
        <v>1055.7297370000001</v>
      </c>
      <c r="AA672" s="220">
        <f ca="1"/>
        <v>1033.4869470000001</v>
      </c>
      <c r="AB672" s="222">
        <f ca="1"/>
        <v>2.2242790000000012E-2</v>
      </c>
      <c r="AC672" s="222" t="str">
        <f ca="1"/>
        <v/>
      </c>
    </row>
    <row r="673" spans="9:29" x14ac:dyDescent="0.2">
      <c r="I673" s="111">
        <f ca="1"/>
        <v>44400</v>
      </c>
      <c r="J673" s="220">
        <f ca="1"/>
        <v>1284.4695810000001</v>
      </c>
      <c r="K673" s="220">
        <f ca="1"/>
        <v>1281.9368529999999</v>
      </c>
      <c r="L673" s="222">
        <f ca="1"/>
        <v>2.5327280000001337E-3</v>
      </c>
      <c r="M673" s="222" t="str">
        <f ca="1"/>
        <v/>
      </c>
      <c r="Q673" s="111">
        <f ca="1"/>
        <v>44400</v>
      </c>
      <c r="R673" s="220">
        <f ca="1"/>
        <v>1281.918846</v>
      </c>
      <c r="S673" s="220">
        <f ca="1"/>
        <v>1281.9368529999999</v>
      </c>
      <c r="T673" s="222" t="str">
        <f ca="1"/>
        <v/>
      </c>
      <c r="U673" s="222">
        <f ca="1"/>
        <v>-1.8006999999897745E-5</v>
      </c>
      <c r="Y673" s="111">
        <f ca="1"/>
        <v>44764</v>
      </c>
      <c r="Z673" s="220">
        <f ca="1"/>
        <v>1058.563977</v>
      </c>
      <c r="AA673" s="220">
        <f ca="1"/>
        <v>1036.705033</v>
      </c>
      <c r="AB673" s="222">
        <f ca="1"/>
        <v>2.1858944000000064E-2</v>
      </c>
      <c r="AC673" s="222" t="str">
        <f ca="1"/>
        <v/>
      </c>
    </row>
    <row r="674" spans="9:29" x14ac:dyDescent="0.2">
      <c r="I674" s="111">
        <f ca="1"/>
        <v>44403</v>
      </c>
      <c r="J674" s="220">
        <f ca="1"/>
        <v>1280.4161280000001</v>
      </c>
      <c r="K674" s="220">
        <f ca="1"/>
        <v>1278.224706</v>
      </c>
      <c r="L674" s="222">
        <f ca="1"/>
        <v>2.1914220000001025E-3</v>
      </c>
      <c r="M674" s="222" t="str">
        <f ca="1"/>
        <v/>
      </c>
      <c r="Q674" s="111">
        <f ca="1"/>
        <v>44403</v>
      </c>
      <c r="R674" s="220">
        <f ca="1"/>
        <v>1277.8372079999999</v>
      </c>
      <c r="S674" s="220">
        <f ca="1"/>
        <v>1278.224706</v>
      </c>
      <c r="T674" s="222" t="str">
        <f ca="1"/>
        <v/>
      </c>
      <c r="U674" s="222">
        <f ca="1"/>
        <v>-3.8749800000005053E-4</v>
      </c>
      <c r="Y674" s="111">
        <f ca="1"/>
        <v>44767</v>
      </c>
      <c r="Z674" s="220">
        <f ca="1"/>
        <v>1056.1307569999999</v>
      </c>
      <c r="AA674" s="220">
        <f ca="1"/>
        <v>1034.238793</v>
      </c>
      <c r="AB674" s="222">
        <f ca="1"/>
        <v>2.1891963999999917E-2</v>
      </c>
      <c r="AC674" s="222" t="str">
        <f ca="1"/>
        <v/>
      </c>
    </row>
    <row r="675" spans="9:29" x14ac:dyDescent="0.2">
      <c r="I675" s="111">
        <f ca="1"/>
        <v>44404</v>
      </c>
      <c r="J675" s="220">
        <f ca="1"/>
        <v>1281.086006</v>
      </c>
      <c r="K675" s="220">
        <f ca="1"/>
        <v>1279.627187</v>
      </c>
      <c r="L675" s="222">
        <f ca="1"/>
        <v>1.4588189999999485E-3</v>
      </c>
      <c r="M675" s="222" t="str">
        <f ca="1"/>
        <v/>
      </c>
      <c r="Q675" s="111">
        <f ca="1"/>
        <v>44404</v>
      </c>
      <c r="R675" s="220">
        <f ca="1"/>
        <v>1278.674434</v>
      </c>
      <c r="S675" s="220">
        <f ca="1"/>
        <v>1279.627187</v>
      </c>
      <c r="T675" s="222" t="str">
        <f ca="1"/>
        <v/>
      </c>
      <c r="U675" s="222">
        <f ca="1"/>
        <v>-9.5275300000002968E-4</v>
      </c>
      <c r="Y675" s="111">
        <f ca="1"/>
        <v>44768</v>
      </c>
      <c r="Z675" s="220">
        <f ca="1"/>
        <v>1054.2895370000001</v>
      </c>
      <c r="AA675" s="220">
        <f ca="1"/>
        <v>1032.798761</v>
      </c>
      <c r="AB675" s="222">
        <f ca="1"/>
        <v>2.1490776000000097E-2</v>
      </c>
      <c r="AC675" s="222" t="str">
        <f ca="1"/>
        <v/>
      </c>
    </row>
    <row r="676" spans="9:29" x14ac:dyDescent="0.2">
      <c r="I676" s="111">
        <f ca="1"/>
        <v>44405</v>
      </c>
      <c r="J676" s="220">
        <f ca="1"/>
        <v>1282.095084</v>
      </c>
      <c r="K676" s="220">
        <f ca="1"/>
        <v>1280.681775</v>
      </c>
      <c r="L676" s="222">
        <f ca="1"/>
        <v>1.4133090000000266E-3</v>
      </c>
      <c r="M676" s="222" t="str">
        <f ca="1"/>
        <v/>
      </c>
      <c r="Q676" s="111">
        <f ca="1"/>
        <v>44405</v>
      </c>
      <c r="R676" s="220">
        <f ca="1"/>
        <v>1279.6488589999999</v>
      </c>
      <c r="S676" s="220">
        <f ca="1"/>
        <v>1280.681775</v>
      </c>
      <c r="T676" s="222" t="str">
        <f ca="1"/>
        <v/>
      </c>
      <c r="U676" s="222">
        <f ca="1"/>
        <v>-1.0329160000001139E-3</v>
      </c>
      <c r="Y676" s="111">
        <f ca="1"/>
        <v>44769</v>
      </c>
      <c r="Z676" s="220">
        <f ca="1"/>
        <v>1061.687725</v>
      </c>
      <c r="AA676" s="220">
        <f ca="1"/>
        <v>1039.633658</v>
      </c>
      <c r="AB676" s="222">
        <f ca="1"/>
        <v>2.2054067000000031E-2</v>
      </c>
      <c r="AC676" s="222" t="str">
        <f ca="1"/>
        <v/>
      </c>
    </row>
    <row r="677" spans="9:29" x14ac:dyDescent="0.2">
      <c r="I677" s="111">
        <f ca="1"/>
        <v>44406</v>
      </c>
      <c r="J677" s="220">
        <f ca="1"/>
        <v>1281.2302990000001</v>
      </c>
      <c r="K677" s="220">
        <f ca="1"/>
        <v>1279.351089</v>
      </c>
      <c r="L677" s="222">
        <f ca="1"/>
        <v>1.8792100000000573E-3</v>
      </c>
      <c r="M677" s="222" t="str">
        <f ca="1"/>
        <v/>
      </c>
      <c r="Q677" s="111">
        <f ca="1"/>
        <v>44406</v>
      </c>
      <c r="R677" s="220">
        <f ca="1"/>
        <v>1278.723831</v>
      </c>
      <c r="S677" s="220">
        <f ca="1"/>
        <v>1279.351089</v>
      </c>
      <c r="T677" s="222" t="str">
        <f ca="1"/>
        <v/>
      </c>
      <c r="U677" s="222">
        <f ca="1"/>
        <v>-6.2725799999998342E-4</v>
      </c>
      <c r="Y677" s="111">
        <f ca="1"/>
        <v>44770</v>
      </c>
      <c r="Z677" s="220">
        <f ca="1"/>
        <v>1073.4356069999999</v>
      </c>
      <c r="AA677" s="220">
        <f ca="1"/>
        <v>1051.208691</v>
      </c>
      <c r="AB677" s="222">
        <f ca="1"/>
        <v>2.2226915999999847E-2</v>
      </c>
      <c r="AC677" s="222" t="str">
        <f ca="1"/>
        <v/>
      </c>
    </row>
    <row r="678" spans="9:29" x14ac:dyDescent="0.2">
      <c r="I678" s="111">
        <f ca="1"/>
        <v>44407</v>
      </c>
      <c r="J678" s="220">
        <f ca="1"/>
        <v>1280.078812</v>
      </c>
      <c r="K678" s="220">
        <f ca="1"/>
        <v>1280.0523909999999</v>
      </c>
      <c r="L678" s="222">
        <f ca="1"/>
        <v>2.6421000000027562E-5</v>
      </c>
      <c r="M678" s="222" t="str">
        <f ca="1"/>
        <v/>
      </c>
      <c r="Q678" s="111">
        <f ca="1"/>
        <v>44407</v>
      </c>
      <c r="R678" s="220">
        <f ca="1"/>
        <v>1277.7320340000001</v>
      </c>
      <c r="S678" s="220">
        <f ca="1"/>
        <v>1280.0523909999999</v>
      </c>
      <c r="T678" s="222" t="str">
        <f ca="1"/>
        <v/>
      </c>
      <c r="U678" s="222">
        <f ca="1"/>
        <v>-2.3203569999998308E-3</v>
      </c>
      <c r="Y678" s="111">
        <f ca="1"/>
        <v>44771</v>
      </c>
      <c r="Z678" s="220">
        <f ca="1"/>
        <v>1079.5284690000001</v>
      </c>
      <c r="AA678" s="220">
        <f ca="1"/>
        <v>1056.850128</v>
      </c>
      <c r="AB678" s="222">
        <f ca="1"/>
        <v>2.2678341000000046E-2</v>
      </c>
      <c r="AC678" s="222" t="str">
        <f ca="1"/>
        <v/>
      </c>
    </row>
    <row r="679" spans="9:29" x14ac:dyDescent="0.2">
      <c r="I679" s="111">
        <f ca="1"/>
        <v>44411</v>
      </c>
      <c r="J679" s="220">
        <f ca="1"/>
        <v>1289.8023069999999</v>
      </c>
      <c r="K679" s="220">
        <f ca="1"/>
        <v>1289.139664</v>
      </c>
      <c r="L679" s="222">
        <f ca="1"/>
        <v>6.6264299999988906E-4</v>
      </c>
      <c r="M679" s="222" t="str">
        <f ca="1"/>
        <v/>
      </c>
      <c r="Q679" s="111">
        <f ca="1"/>
        <v>44411</v>
      </c>
      <c r="R679" s="220">
        <f ca="1"/>
        <v>1286.890508</v>
      </c>
      <c r="S679" s="220">
        <f ca="1"/>
        <v>1289.139664</v>
      </c>
      <c r="T679" s="222" t="str">
        <f ca="1"/>
        <v/>
      </c>
      <c r="U679" s="222">
        <f ca="1"/>
        <v>-2.2491560000000846E-3</v>
      </c>
      <c r="Y679" s="111">
        <f ca="1"/>
        <v>44775</v>
      </c>
      <c r="Z679" s="220">
        <f ca="1"/>
        <v>1072.434119</v>
      </c>
      <c r="AA679" s="220">
        <f ca="1"/>
        <v>1049.8927639999999</v>
      </c>
      <c r="AB679" s="222">
        <f ca="1"/>
        <v>2.2541355000000068E-2</v>
      </c>
      <c r="AC679" s="222" t="str">
        <f ca="1"/>
        <v/>
      </c>
    </row>
    <row r="680" spans="9:29" x14ac:dyDescent="0.2">
      <c r="I680" s="111">
        <f ca="1"/>
        <v>44412</v>
      </c>
      <c r="J680" s="220">
        <f ca="1"/>
        <v>1288.481687</v>
      </c>
      <c r="K680" s="220">
        <f ca="1"/>
        <v>1287.675504</v>
      </c>
      <c r="L680" s="222">
        <f ca="1"/>
        <v>8.0618299999991904E-4</v>
      </c>
      <c r="M680" s="222" t="str">
        <f ca="1"/>
        <v/>
      </c>
      <c r="Q680" s="111">
        <f ca="1"/>
        <v>44412</v>
      </c>
      <c r="R680" s="220">
        <f ca="1"/>
        <v>1285.6136160000001</v>
      </c>
      <c r="S680" s="220">
        <f ca="1"/>
        <v>1287.675504</v>
      </c>
      <c r="T680" s="222" t="str">
        <f ca="1"/>
        <v/>
      </c>
      <c r="U680" s="222">
        <f ca="1"/>
        <v>-2.0618879999999536E-3</v>
      </c>
      <c r="Y680" s="111">
        <f ca="1"/>
        <v>44776</v>
      </c>
      <c r="Z680" s="220">
        <f ca="1"/>
        <v>1075.827319</v>
      </c>
      <c r="AA680" s="220">
        <f ca="1"/>
        <v>1052.838428</v>
      </c>
      <c r="AB680" s="222">
        <f ca="1"/>
        <v>2.2988890999999966E-2</v>
      </c>
      <c r="AC680" s="222" t="str">
        <f ca="1"/>
        <v/>
      </c>
    </row>
    <row r="681" spans="9:29" x14ac:dyDescent="0.2">
      <c r="I681" s="111">
        <f ca="1"/>
        <v>44413</v>
      </c>
      <c r="J681" s="220">
        <f ca="1"/>
        <v>1287.219744</v>
      </c>
      <c r="K681" s="220">
        <f ca="1"/>
        <v>1286.3726079999999</v>
      </c>
      <c r="L681" s="222">
        <f ca="1"/>
        <v>8.4713600000009136E-4</v>
      </c>
      <c r="M681" s="222" t="str">
        <f ca="1"/>
        <v/>
      </c>
      <c r="Q681" s="111">
        <f ca="1"/>
        <v>44413</v>
      </c>
      <c r="R681" s="220">
        <f ca="1"/>
        <v>1284.2472170000001</v>
      </c>
      <c r="S681" s="220">
        <f ca="1"/>
        <v>1286.3726079999999</v>
      </c>
      <c r="T681" s="222" t="str">
        <f ca="1"/>
        <v/>
      </c>
      <c r="U681" s="222">
        <f ca="1"/>
        <v>-2.1253909999998087E-3</v>
      </c>
      <c r="Y681" s="111">
        <f ca="1"/>
        <v>44777</v>
      </c>
      <c r="Z681" s="220">
        <f ca="1"/>
        <v>1078.460339</v>
      </c>
      <c r="AA681" s="220">
        <f ca="1"/>
        <v>1055.5044</v>
      </c>
      <c r="AB681" s="222">
        <f ca="1"/>
        <v>2.2955938999999943E-2</v>
      </c>
      <c r="AC681" s="222" t="str">
        <f ca="1"/>
        <v/>
      </c>
    </row>
    <row r="682" spans="9:29" x14ac:dyDescent="0.2">
      <c r="I682" s="111">
        <f ca="1"/>
        <v>44414</v>
      </c>
      <c r="J682" s="220">
        <f ca="1"/>
        <v>1288.8293799999999</v>
      </c>
      <c r="K682" s="220">
        <f ca="1"/>
        <v>1285.9292969999999</v>
      </c>
      <c r="L682" s="222">
        <f ca="1"/>
        <v>2.9000829999999951E-3</v>
      </c>
      <c r="M682" s="222" t="str">
        <f ca="1"/>
        <v/>
      </c>
      <c r="Q682" s="111">
        <f ca="1"/>
        <v>44414</v>
      </c>
      <c r="R682" s="220">
        <f ca="1"/>
        <v>1285.593717</v>
      </c>
      <c r="S682" s="220">
        <f ca="1"/>
        <v>1285.9292969999999</v>
      </c>
      <c r="T682" s="222" t="str">
        <f ca="1"/>
        <v/>
      </c>
      <c r="U682" s="222">
        <f ca="1"/>
        <v>-3.3557999999993629E-4</v>
      </c>
      <c r="Y682" s="111">
        <f ca="1"/>
        <v>44778</v>
      </c>
      <c r="Z682" s="220">
        <f ca="1"/>
        <v>1076.921263</v>
      </c>
      <c r="AA682" s="220">
        <f ca="1"/>
        <v>1053.8872779999999</v>
      </c>
      <c r="AB682" s="222">
        <f ca="1"/>
        <v>2.3033985000000031E-2</v>
      </c>
      <c r="AC682" s="222" t="str">
        <f ca="1"/>
        <v/>
      </c>
    </row>
    <row r="683" spans="9:29" x14ac:dyDescent="0.2">
      <c r="I683" s="111">
        <f ca="1"/>
        <v>44417</v>
      </c>
      <c r="J683" s="220">
        <f ca="1"/>
        <v>1288.3268929999999</v>
      </c>
      <c r="K683" s="220">
        <f ca="1"/>
        <v>1284.6211189999999</v>
      </c>
      <c r="L683" s="222">
        <f ca="1"/>
        <v>3.7057740000000193E-3</v>
      </c>
      <c r="M683" s="222" t="str">
        <f ca="1"/>
        <v/>
      </c>
      <c r="Q683" s="111">
        <f ca="1"/>
        <v>44417</v>
      </c>
      <c r="R683" s="220">
        <f ca="1"/>
        <v>1284.9766030000001</v>
      </c>
      <c r="S683" s="220">
        <f ca="1"/>
        <v>1284.6211189999999</v>
      </c>
      <c r="T683" s="222">
        <f ca="1"/>
        <v>3.5548400000016045E-4</v>
      </c>
      <c r="U683" s="222" t="str">
        <f ca="1"/>
        <v/>
      </c>
      <c r="Y683" s="111">
        <f ca="1"/>
        <v>44781</v>
      </c>
      <c r="Z683" s="220">
        <f ca="1"/>
        <v>1077.121699</v>
      </c>
      <c r="AA683" s="220">
        <f ca="1"/>
        <v>1054.188619</v>
      </c>
      <c r="AB683" s="222">
        <f ca="1"/>
        <v>2.2933080000000019E-2</v>
      </c>
      <c r="AC683" s="222" t="str">
        <f ca="1"/>
        <v/>
      </c>
    </row>
    <row r="684" spans="9:29" x14ac:dyDescent="0.2">
      <c r="I684" s="111">
        <f ca="1"/>
        <v>44418</v>
      </c>
      <c r="J684" s="220">
        <f ca="1"/>
        <v>1286.673215</v>
      </c>
      <c r="K684" s="220">
        <f ca="1"/>
        <v>1283.4079630000001</v>
      </c>
      <c r="L684" s="222">
        <f ca="1"/>
        <v>3.2652519999999186E-3</v>
      </c>
      <c r="M684" s="222" t="str">
        <f ca="1"/>
        <v/>
      </c>
      <c r="Q684" s="111">
        <f ca="1"/>
        <v>44418</v>
      </c>
      <c r="R684" s="220">
        <f ca="1"/>
        <v>1283.2980930000001</v>
      </c>
      <c r="S684" s="220">
        <f ca="1"/>
        <v>1283.4079630000001</v>
      </c>
      <c r="T684" s="222" t="str">
        <f ca="1"/>
        <v/>
      </c>
      <c r="U684" s="222">
        <f ca="1"/>
        <v>-1.098700000000008E-4</v>
      </c>
      <c r="Y684" s="111">
        <f ca="1"/>
        <v>44782</v>
      </c>
      <c r="Z684" s="220">
        <f ca="1"/>
        <v>1074.6204419999999</v>
      </c>
      <c r="AA684" s="220">
        <f ca="1"/>
        <v>1051.739738</v>
      </c>
      <c r="AB684" s="222">
        <f ca="1"/>
        <v>2.2880703999999922E-2</v>
      </c>
      <c r="AC684" s="222" t="str">
        <f ca="1"/>
        <v/>
      </c>
    </row>
    <row r="685" spans="9:29" x14ac:dyDescent="0.2">
      <c r="I685" s="111">
        <f ca="1"/>
        <v>44419</v>
      </c>
      <c r="J685" s="220">
        <f ca="1"/>
        <v>1288.141766</v>
      </c>
      <c r="K685" s="220">
        <f ca="1"/>
        <v>1284.2937260000001</v>
      </c>
      <c r="L685" s="222">
        <f ca="1"/>
        <v>3.8480399999998552E-3</v>
      </c>
      <c r="M685" s="222" t="str">
        <f ca="1"/>
        <v/>
      </c>
      <c r="Q685" s="111">
        <f ca="1"/>
        <v>44419</v>
      </c>
      <c r="R685" s="220">
        <f ca="1"/>
        <v>1284.5967840000001</v>
      </c>
      <c r="S685" s="220">
        <f ca="1"/>
        <v>1284.2937260000001</v>
      </c>
      <c r="T685" s="222">
        <f ca="1"/>
        <v>3.0305799999996453E-4</v>
      </c>
      <c r="U685" s="222" t="str">
        <f ca="1"/>
        <v/>
      </c>
      <c r="Y685" s="111">
        <f ca="1"/>
        <v>44783</v>
      </c>
      <c r="Z685" s="220">
        <f ca="1"/>
        <v>1082.343799</v>
      </c>
      <c r="AA685" s="220">
        <f ca="1"/>
        <v>1059.211863</v>
      </c>
      <c r="AB685" s="222">
        <f ca="1"/>
        <v>2.3131935999999995E-2</v>
      </c>
      <c r="AC685" s="222" t="str">
        <f ca="1"/>
        <v/>
      </c>
    </row>
    <row r="686" spans="9:29" x14ac:dyDescent="0.2">
      <c r="I686" s="111">
        <f ca="1"/>
        <v>44420</v>
      </c>
      <c r="J686" s="220">
        <f ca="1"/>
        <v>1288.404264</v>
      </c>
      <c r="K686" s="220">
        <f ca="1"/>
        <v>1283.9986759999999</v>
      </c>
      <c r="L686" s="222">
        <f ca="1"/>
        <v>4.40558800000008E-3</v>
      </c>
      <c r="M686" s="222" t="str">
        <f ca="1"/>
        <v/>
      </c>
      <c r="Q686" s="111">
        <f ca="1"/>
        <v>44420</v>
      </c>
      <c r="R686" s="220">
        <f ca="1"/>
        <v>1284.9726619999999</v>
      </c>
      <c r="S686" s="220">
        <f ca="1"/>
        <v>1283.9986759999999</v>
      </c>
      <c r="T686" s="222">
        <f ca="1"/>
        <v>9.7398599999996805E-4</v>
      </c>
      <c r="U686" s="222" t="str">
        <f ca="1"/>
        <v/>
      </c>
      <c r="Y686" s="111">
        <f ca="1"/>
        <v>44784</v>
      </c>
      <c r="Z686" s="220">
        <f ca="1"/>
        <v>1079.5338019999999</v>
      </c>
      <c r="AA686" s="220">
        <f ca="1"/>
        <v>1056.293506</v>
      </c>
      <c r="AB686" s="222">
        <f ca="1"/>
        <v>2.3240295999999945E-2</v>
      </c>
      <c r="AC686" s="222" t="str">
        <f ca="1"/>
        <v/>
      </c>
    </row>
    <row r="687" spans="9:29" x14ac:dyDescent="0.2">
      <c r="I687" s="111">
        <f ca="1"/>
        <v>44421</v>
      </c>
      <c r="J687" s="220">
        <f ca="1"/>
        <v>1291.585838</v>
      </c>
      <c r="K687" s="220">
        <f ca="1"/>
        <v>1288.5074689999999</v>
      </c>
      <c r="L687" s="222">
        <f ca="1"/>
        <v>3.078369000000066E-3</v>
      </c>
      <c r="M687" s="222" t="str">
        <f ca="1"/>
        <v/>
      </c>
      <c r="Q687" s="111">
        <f ca="1"/>
        <v>44421</v>
      </c>
      <c r="R687" s="220">
        <f ca="1"/>
        <v>1288.1048920000001</v>
      </c>
      <c r="S687" s="220">
        <f ca="1"/>
        <v>1288.5074689999999</v>
      </c>
      <c r="T687" s="222" t="str">
        <f ca="1"/>
        <v/>
      </c>
      <c r="U687" s="222">
        <f ca="1"/>
        <v>-4.0257699999983742E-4</v>
      </c>
      <c r="Y687" s="111">
        <f ca="1"/>
        <v>44785</v>
      </c>
      <c r="Z687" s="220">
        <f ca="1"/>
        <v>1087.1336289999999</v>
      </c>
      <c r="AA687" s="220">
        <f ca="1"/>
        <v>1063.6502089999999</v>
      </c>
      <c r="AB687" s="222">
        <f ca="1"/>
        <v>2.3483420000000022E-2</v>
      </c>
      <c r="AC687" s="222" t="str">
        <f ca="1"/>
        <v/>
      </c>
    </row>
    <row r="688" spans="9:29" x14ac:dyDescent="0.2">
      <c r="I688" s="111">
        <f ca="1"/>
        <v>44424</v>
      </c>
      <c r="J688" s="220">
        <f ca="1"/>
        <v>1294.090132</v>
      </c>
      <c r="K688" s="220">
        <f ca="1"/>
        <v>1291.0825319999999</v>
      </c>
      <c r="L688" s="222">
        <f ca="1"/>
        <v>3.0076000000001388E-3</v>
      </c>
      <c r="M688" s="222" t="str">
        <f ca="1"/>
        <v/>
      </c>
      <c r="Q688" s="111">
        <f ca="1"/>
        <v>44424</v>
      </c>
      <c r="R688" s="220">
        <f ca="1"/>
        <v>1290.591991</v>
      </c>
      <c r="S688" s="220">
        <f ca="1"/>
        <v>1291.0825319999999</v>
      </c>
      <c r="T688" s="222" t="str">
        <f ca="1"/>
        <v/>
      </c>
      <c r="U688" s="222">
        <f ca="1"/>
        <v>-4.9054099999989379E-4</v>
      </c>
      <c r="Y688" s="111">
        <f ca="1"/>
        <v>44788</v>
      </c>
      <c r="Z688" s="220">
        <f ca="1"/>
        <v>1090.0267490000001</v>
      </c>
      <c r="AA688" s="220">
        <f ca="1"/>
        <v>1066.3412960000001</v>
      </c>
      <c r="AB688" s="222">
        <f ca="1"/>
        <v>2.3685453000000051E-2</v>
      </c>
      <c r="AC688" s="222" t="str">
        <f ca="1"/>
        <v/>
      </c>
    </row>
    <row r="689" spans="9:29" x14ac:dyDescent="0.2">
      <c r="I689" s="111">
        <f ca="1"/>
        <v>44425</v>
      </c>
      <c r="J689" s="220">
        <f ca="1"/>
        <v>1290.0809819999999</v>
      </c>
      <c r="K689" s="220">
        <f ca="1"/>
        <v>1287.868639</v>
      </c>
      <c r="L689" s="222">
        <f ca="1"/>
        <v>2.2123429999999188E-3</v>
      </c>
      <c r="M689" s="222" t="str">
        <f ca="1"/>
        <v/>
      </c>
      <c r="Q689" s="111">
        <f ca="1"/>
        <v>44425</v>
      </c>
      <c r="R689" s="220">
        <f ca="1"/>
        <v>1286.8463280000001</v>
      </c>
      <c r="S689" s="220">
        <f ca="1"/>
        <v>1287.868639</v>
      </c>
      <c r="T689" s="222" t="str">
        <f ca="1"/>
        <v/>
      </c>
      <c r="U689" s="222">
        <f ca="1"/>
        <v>-1.0223109999999451E-3</v>
      </c>
      <c r="Y689" s="111">
        <f ca="1"/>
        <v>44789</v>
      </c>
      <c r="Z689" s="220">
        <f ca="1"/>
        <v>1089.664049</v>
      </c>
      <c r="AA689" s="220">
        <f ca="1"/>
        <v>1065.994841</v>
      </c>
      <c r="AB689" s="222">
        <f ca="1"/>
        <v>2.3669208000000025E-2</v>
      </c>
      <c r="AC689" s="222" t="str">
        <f ca="1"/>
        <v/>
      </c>
    </row>
    <row r="690" spans="9:29" x14ac:dyDescent="0.2">
      <c r="I690" s="111">
        <f ca="1"/>
        <v>44426</v>
      </c>
      <c r="J690" s="220">
        <f ca="1"/>
        <v>1287.0498110000001</v>
      </c>
      <c r="K690" s="220">
        <f ca="1"/>
        <v>1285.8903459999999</v>
      </c>
      <c r="L690" s="222">
        <f ca="1"/>
        <v>1.1594650000001821E-3</v>
      </c>
      <c r="M690" s="222" t="str">
        <f ca="1"/>
        <v/>
      </c>
      <c r="Q690" s="111">
        <f ca="1"/>
        <v>44426</v>
      </c>
      <c r="R690" s="220">
        <f ca="1"/>
        <v>1283.880633</v>
      </c>
      <c r="S690" s="220">
        <f ca="1"/>
        <v>1285.8903459999999</v>
      </c>
      <c r="T690" s="222" t="str">
        <f ca="1"/>
        <v/>
      </c>
      <c r="U690" s="222">
        <f ca="1"/>
        <v>-2.0097129999999195E-3</v>
      </c>
      <c r="Y690" s="111">
        <f ca="1"/>
        <v>44790</v>
      </c>
      <c r="Z690" s="220">
        <f ca="1"/>
        <v>1084.103069</v>
      </c>
      <c r="AA690" s="220">
        <f ca="1"/>
        <v>1060.4206079999999</v>
      </c>
      <c r="AB690" s="222">
        <f ca="1"/>
        <v>2.3682461000000102E-2</v>
      </c>
      <c r="AC690" s="222" t="str">
        <f ca="1"/>
        <v/>
      </c>
    </row>
    <row r="691" spans="9:29" x14ac:dyDescent="0.2">
      <c r="I691" s="111">
        <f ca="1"/>
        <v>44427</v>
      </c>
      <c r="J691" s="220">
        <f ca="1"/>
        <v>1290.66462</v>
      </c>
      <c r="K691" s="220">
        <f ca="1"/>
        <v>1288.88869</v>
      </c>
      <c r="L691" s="222">
        <f ca="1"/>
        <v>1.7759300000000167E-3</v>
      </c>
      <c r="M691" s="222" t="str">
        <f ca="1"/>
        <v/>
      </c>
      <c r="Q691" s="111">
        <f ca="1"/>
        <v>44427</v>
      </c>
      <c r="R691" s="220">
        <f ca="1"/>
        <v>1287.4149870000001</v>
      </c>
      <c r="S691" s="220">
        <f ca="1"/>
        <v>1288.88869</v>
      </c>
      <c r="T691" s="222" t="str">
        <f ca="1"/>
        <v/>
      </c>
      <c r="U691" s="222">
        <f ca="1"/>
        <v>-1.4737029999998868E-3</v>
      </c>
      <c r="Y691" s="111">
        <f ca="1"/>
        <v>44791</v>
      </c>
      <c r="Z691" s="220">
        <f ca="1"/>
        <v>1085.0986889999999</v>
      </c>
      <c r="AA691" s="220">
        <f ca="1"/>
        <v>1061.3186969999999</v>
      </c>
      <c r="AB691" s="222">
        <f ca="1"/>
        <v>2.3779991999999993E-2</v>
      </c>
      <c r="AC691" s="222" t="str">
        <f ca="1"/>
        <v/>
      </c>
    </row>
    <row r="692" spans="9:29" x14ac:dyDescent="0.2">
      <c r="I692" s="111">
        <f ca="1"/>
        <v>44428</v>
      </c>
      <c r="J692" s="220">
        <f ca="1"/>
        <v>1295.1194599999999</v>
      </c>
      <c r="K692" s="220">
        <f ca="1"/>
        <v>1291.8355059999999</v>
      </c>
      <c r="L692" s="222">
        <f ca="1"/>
        <v>3.2839539999999943E-3</v>
      </c>
      <c r="M692" s="222" t="str">
        <f ca="1"/>
        <v/>
      </c>
      <c r="Q692" s="111">
        <f ca="1"/>
        <v>44428</v>
      </c>
      <c r="R692" s="220">
        <f ca="1"/>
        <v>1291.6620969999999</v>
      </c>
      <c r="S692" s="220">
        <f ca="1"/>
        <v>1291.8355059999999</v>
      </c>
      <c r="T692" s="222" t="str">
        <f ca="1"/>
        <v/>
      </c>
      <c r="U692" s="222">
        <f ca="1"/>
        <v>-1.7340899999999238E-4</v>
      </c>
      <c r="Y692" s="111">
        <f ca="1"/>
        <v>44792</v>
      </c>
      <c r="Z692" s="220">
        <f ca="1"/>
        <v>1077.7822389999999</v>
      </c>
      <c r="AA692" s="220">
        <f ca="1"/>
        <v>1054.1575069999999</v>
      </c>
      <c r="AB692" s="222">
        <f ca="1"/>
        <v>2.3624731999999996E-2</v>
      </c>
      <c r="AC692" s="222" t="str">
        <f ca="1"/>
        <v/>
      </c>
    </row>
    <row r="693" spans="9:29" x14ac:dyDescent="0.2">
      <c r="I693" s="111">
        <f ca="1"/>
        <v>44431</v>
      </c>
      <c r="J693" s="220">
        <f ca="1"/>
        <v>1294.6403009999999</v>
      </c>
      <c r="K693" s="220">
        <f ca="1"/>
        <v>1290.72091</v>
      </c>
      <c r="L693" s="222">
        <f ca="1"/>
        <v>3.919390999999905E-3</v>
      </c>
      <c r="M693" s="222" t="str">
        <f ca="1"/>
        <v/>
      </c>
      <c r="Q693" s="111">
        <f ca="1"/>
        <v>44431</v>
      </c>
      <c r="R693" s="220">
        <f ca="1"/>
        <v>1291.2093769999999</v>
      </c>
      <c r="S693" s="220">
        <f ca="1"/>
        <v>1290.72091</v>
      </c>
      <c r="T693" s="222">
        <f ca="1"/>
        <v>4.8846699999990049E-4</v>
      </c>
      <c r="U693" s="222" t="str">
        <f ca="1"/>
        <v/>
      </c>
      <c r="Y693" s="111">
        <f ca="1"/>
        <v>44795</v>
      </c>
      <c r="Z693" s="220">
        <f ca="1"/>
        <v>1070.857499</v>
      </c>
      <c r="AA693" s="220">
        <f ca="1"/>
        <v>1047.5131839999999</v>
      </c>
      <c r="AB693" s="222">
        <f ca="1"/>
        <v>2.3344315000000053E-2</v>
      </c>
      <c r="AC693" s="222" t="str">
        <f ca="1"/>
        <v/>
      </c>
    </row>
    <row r="694" spans="9:29" x14ac:dyDescent="0.2">
      <c r="I694" s="111">
        <f ca="1"/>
        <v>44432</v>
      </c>
      <c r="J694" s="220">
        <f ca="1"/>
        <v>1294.372466</v>
      </c>
      <c r="K694" s="220">
        <f ca="1"/>
        <v>1289.114165</v>
      </c>
      <c r="L694" s="222">
        <f ca="1"/>
        <v>5.2583010000000737E-3</v>
      </c>
      <c r="M694" s="222" t="str">
        <f ca="1"/>
        <v/>
      </c>
      <c r="Q694" s="111">
        <f ca="1"/>
        <v>44432</v>
      </c>
      <c r="R694" s="220">
        <f ca="1"/>
        <v>1290.9710680000001</v>
      </c>
      <c r="S694" s="220">
        <f ca="1"/>
        <v>1289.114165</v>
      </c>
      <c r="T694" s="222">
        <f ca="1"/>
        <v>1.8569030000001022E-3</v>
      </c>
      <c r="U694" s="222" t="str">
        <f ca="1"/>
        <v/>
      </c>
      <c r="Y694" s="111">
        <f ca="1"/>
        <v>44796</v>
      </c>
      <c r="Z694" s="220">
        <f ca="1"/>
        <v>1067.2623289999999</v>
      </c>
      <c r="AA694" s="220">
        <f ca="1"/>
        <v>1044.037675</v>
      </c>
      <c r="AB694" s="222">
        <f ca="1"/>
        <v>2.3224653999999872E-2</v>
      </c>
      <c r="AC694" s="222" t="str">
        <f ca="1"/>
        <v/>
      </c>
    </row>
    <row r="695" spans="9:29" x14ac:dyDescent="0.2">
      <c r="I695" s="111">
        <f ca="1"/>
        <v>44433</v>
      </c>
      <c r="J695" s="220">
        <f ca="1"/>
        <v>1290.8191139999999</v>
      </c>
      <c r="K695" s="220">
        <f ca="1"/>
        <v>1284.8701410000001</v>
      </c>
      <c r="L695" s="222">
        <f ca="1"/>
        <v>5.9489729999997959E-3</v>
      </c>
      <c r="M695" s="222" t="str">
        <f ca="1"/>
        <v/>
      </c>
      <c r="Q695" s="111">
        <f ca="1"/>
        <v>44433</v>
      </c>
      <c r="R695" s="220">
        <f ca="1"/>
        <v>1287.327</v>
      </c>
      <c r="S695" s="220">
        <f ca="1"/>
        <v>1284.8701410000001</v>
      </c>
      <c r="T695" s="222">
        <f ca="1"/>
        <v>2.4568589999998951E-3</v>
      </c>
      <c r="U695" s="222" t="str">
        <f ca="1"/>
        <v/>
      </c>
      <c r="Y695" s="111">
        <f ca="1"/>
        <v>44797</v>
      </c>
      <c r="Z695" s="220">
        <f ca="1"/>
        <v>1065.1427839999999</v>
      </c>
      <c r="AA695" s="220">
        <f ca="1"/>
        <v>1041.8188029999999</v>
      </c>
      <c r="AB695" s="222">
        <f ca="1"/>
        <v>2.3323981000000004E-2</v>
      </c>
      <c r="AC695" s="222" t="str">
        <f ca="1"/>
        <v/>
      </c>
    </row>
    <row r="696" spans="9:29" x14ac:dyDescent="0.2">
      <c r="I696" s="111">
        <f ca="1"/>
        <v>44434</v>
      </c>
      <c r="J696" s="220">
        <f ca="1"/>
        <v>1291.488196</v>
      </c>
      <c r="K696" s="220">
        <f ca="1"/>
        <v>1286.100138</v>
      </c>
      <c r="L696" s="222">
        <f ca="1"/>
        <v>5.3880580000000011E-3</v>
      </c>
      <c r="M696" s="222" t="str">
        <f ca="1"/>
        <v/>
      </c>
      <c r="Q696" s="111">
        <f ca="1"/>
        <v>44434</v>
      </c>
      <c r="R696" s="220">
        <f ca="1"/>
        <v>1288.1217959999999</v>
      </c>
      <c r="S696" s="220">
        <f ca="1"/>
        <v>1286.100138</v>
      </c>
      <c r="T696" s="222">
        <f ca="1"/>
        <v>2.0216579999998885E-3</v>
      </c>
      <c r="U696" s="222" t="str">
        <f ca="1"/>
        <v/>
      </c>
      <c r="Y696" s="111">
        <f ca="1"/>
        <v>44798</v>
      </c>
      <c r="Z696" s="220">
        <f ca="1"/>
        <v>1070.3186490000001</v>
      </c>
      <c r="AA696" s="220">
        <f ca="1"/>
        <v>1046.8445489999999</v>
      </c>
      <c r="AB696" s="222">
        <f ca="1"/>
        <v>2.3474100000000137E-2</v>
      </c>
      <c r="AC696" s="222" t="str">
        <f ca="1"/>
        <v/>
      </c>
    </row>
    <row r="697" spans="9:29" x14ac:dyDescent="0.2">
      <c r="I697" s="111">
        <f ca="1"/>
        <v>44435</v>
      </c>
      <c r="J697" s="220">
        <f ca="1"/>
        <v>1295.7142819999999</v>
      </c>
      <c r="K697" s="220">
        <f ca="1"/>
        <v>1289.739362</v>
      </c>
      <c r="L697" s="222">
        <f ca="1"/>
        <v>5.9749199999998837E-3</v>
      </c>
      <c r="M697" s="222" t="str">
        <f ca="1"/>
        <v/>
      </c>
      <c r="Q697" s="111">
        <f ca="1"/>
        <v>44435</v>
      </c>
      <c r="R697" s="220">
        <f ca="1"/>
        <v>1292.230102</v>
      </c>
      <c r="S697" s="220">
        <f ca="1"/>
        <v>1289.739362</v>
      </c>
      <c r="T697" s="222">
        <f ca="1"/>
        <v>2.4907399999999596E-3</v>
      </c>
      <c r="U697" s="222" t="str">
        <f ca="1"/>
        <v/>
      </c>
      <c r="Y697" s="111">
        <f ca="1"/>
        <v>44799</v>
      </c>
      <c r="Z697" s="220">
        <f ca="1"/>
        <v>1063.147189</v>
      </c>
      <c r="AA697" s="220">
        <f ca="1"/>
        <v>1040.246803</v>
      </c>
      <c r="AB697" s="222">
        <f ca="1"/>
        <v>2.2900386000000026E-2</v>
      </c>
      <c r="AC697" s="222" t="str">
        <f ca="1"/>
        <v/>
      </c>
    </row>
    <row r="698" spans="9:29" x14ac:dyDescent="0.2">
      <c r="I698" s="111">
        <f ca="1"/>
        <v>44438</v>
      </c>
      <c r="J698" s="220">
        <f ca="1"/>
        <v>1297.511483</v>
      </c>
      <c r="K698" s="220">
        <f ca="1"/>
        <v>1291.5240960000001</v>
      </c>
      <c r="L698" s="222">
        <f ca="1"/>
        <v>5.9873869999998988E-3</v>
      </c>
      <c r="M698" s="222" t="str">
        <f ca="1"/>
        <v/>
      </c>
      <c r="Q698" s="111">
        <f ca="1"/>
        <v>44438</v>
      </c>
      <c r="R698" s="220">
        <f ca="1"/>
        <v>1294.043772</v>
      </c>
      <c r="S698" s="220">
        <f ca="1"/>
        <v>1291.5240960000001</v>
      </c>
      <c r="T698" s="222">
        <f ca="1"/>
        <v>2.5196759999998905E-3</v>
      </c>
      <c r="U698" s="222" t="str">
        <f ca="1"/>
        <v/>
      </c>
      <c r="Y698" s="111">
        <f ca="1"/>
        <v>44802</v>
      </c>
      <c r="Z698" s="220">
        <f ca="1"/>
        <v>1058.2761190000001</v>
      </c>
      <c r="AA698" s="220">
        <f ca="1"/>
        <v>1035.42923</v>
      </c>
      <c r="AB698" s="222">
        <f ca="1"/>
        <v>2.2846889000000148E-2</v>
      </c>
      <c r="AC698" s="222" t="str">
        <f ca="1"/>
        <v/>
      </c>
    </row>
    <row r="699" spans="9:29" x14ac:dyDescent="0.2">
      <c r="I699" s="111">
        <f ca="1"/>
        <v>44439</v>
      </c>
      <c r="J699" s="220">
        <f ca="1"/>
        <v>1298.907786</v>
      </c>
      <c r="K699" s="220">
        <f ca="1"/>
        <v>1292.332036</v>
      </c>
      <c r="L699" s="222">
        <f ca="1"/>
        <v>6.5757499999999705E-3</v>
      </c>
      <c r="M699" s="222" t="str">
        <f ca="1"/>
        <v/>
      </c>
      <c r="Q699" s="111">
        <f ca="1"/>
        <v>44439</v>
      </c>
      <c r="R699" s="220">
        <f ca="1"/>
        <v>1295.2815419999999</v>
      </c>
      <c r="S699" s="220">
        <f ca="1"/>
        <v>1292.332036</v>
      </c>
      <c r="T699" s="222">
        <f ca="1"/>
        <v>2.9495059999999286E-3</v>
      </c>
      <c r="U699" s="222" t="str">
        <f ca="1"/>
        <v/>
      </c>
      <c r="Y699" s="111">
        <f ca="1"/>
        <v>44803</v>
      </c>
      <c r="Z699" s="220">
        <f ca="1"/>
        <v>1056.0380500000001</v>
      </c>
      <c r="AA699" s="220">
        <f ca="1"/>
        <v>1033.436545</v>
      </c>
      <c r="AB699" s="222">
        <f ca="1"/>
        <v>2.2601505000000088E-2</v>
      </c>
      <c r="AC699" s="222" t="str">
        <f ca="1"/>
        <v/>
      </c>
    </row>
    <row r="700" spans="9:29" x14ac:dyDescent="0.2">
      <c r="I700" s="111">
        <f ca="1"/>
        <v>44440</v>
      </c>
      <c r="J700" s="220">
        <f ca="1"/>
        <v>1304.6935960000001</v>
      </c>
      <c r="K700" s="220">
        <f ca="1"/>
        <v>1298.2012830000001</v>
      </c>
      <c r="L700" s="222">
        <f ca="1"/>
        <v>6.4923129999999675E-3</v>
      </c>
      <c r="M700" s="222" t="str">
        <f ca="1"/>
        <v/>
      </c>
      <c r="Q700" s="111">
        <f ca="1"/>
        <v>44440</v>
      </c>
      <c r="R700" s="220">
        <f ca="1"/>
        <v>1300.789438</v>
      </c>
      <c r="S700" s="220">
        <f ca="1"/>
        <v>1298.2012830000001</v>
      </c>
      <c r="T700" s="222">
        <f ca="1"/>
        <v>2.588154999999915E-3</v>
      </c>
      <c r="U700" s="222" t="str">
        <f ca="1"/>
        <v/>
      </c>
      <c r="Y700" s="111">
        <f ca="1"/>
        <v>44804</v>
      </c>
      <c r="Z700" s="220">
        <f ca="1"/>
        <v>1054.2089470000001</v>
      </c>
      <c r="AA700" s="220">
        <f ca="1"/>
        <v>1031.6431399999999</v>
      </c>
      <c r="AB700" s="222">
        <f ca="1"/>
        <v>2.2565807000000177E-2</v>
      </c>
      <c r="AC700" s="222" t="str">
        <f ca="1"/>
        <v/>
      </c>
    </row>
    <row r="701" spans="9:29" x14ac:dyDescent="0.2">
      <c r="I701" s="111">
        <f ca="1"/>
        <v>44441</v>
      </c>
      <c r="J701" s="220">
        <f ca="1"/>
        <v>1305.148866</v>
      </c>
      <c r="K701" s="220">
        <f ca="1"/>
        <v>1299.747678</v>
      </c>
      <c r="L701" s="222">
        <f ca="1"/>
        <v>5.4011880000000472E-3</v>
      </c>
      <c r="M701" s="222" t="str">
        <f ca="1"/>
        <v/>
      </c>
      <c r="Q701" s="111">
        <f ca="1"/>
        <v>44441</v>
      </c>
      <c r="R701" s="220">
        <f ca="1"/>
        <v>1301.1731440000001</v>
      </c>
      <c r="S701" s="220">
        <f ca="1"/>
        <v>1299.747678</v>
      </c>
      <c r="T701" s="222">
        <f ca="1"/>
        <v>1.4254660000001423E-3</v>
      </c>
      <c r="U701" s="222" t="str">
        <f ca="1"/>
        <v/>
      </c>
      <c r="Y701" s="111">
        <f ca="1"/>
        <v>44805</v>
      </c>
      <c r="Z701" s="220">
        <f ca="1"/>
        <v>1049.4642650000001</v>
      </c>
      <c r="AA701" s="220">
        <f ca="1"/>
        <v>1026.961869</v>
      </c>
      <c r="AB701" s="222">
        <f ca="1"/>
        <v>2.2502396000000091E-2</v>
      </c>
      <c r="AC701" s="222" t="str">
        <f ca="1"/>
        <v/>
      </c>
    </row>
    <row r="702" spans="9:29" x14ac:dyDescent="0.2">
      <c r="I702" s="111">
        <f ca="1"/>
        <v>44442</v>
      </c>
      <c r="J702" s="220">
        <f ca="1"/>
        <v>1304.3607059999999</v>
      </c>
      <c r="K702" s="220">
        <f ca="1"/>
        <v>1298.6394069999999</v>
      </c>
      <c r="L702" s="222">
        <f ca="1"/>
        <v>5.7212990000000442E-3</v>
      </c>
      <c r="M702" s="222" t="str">
        <f ca="1"/>
        <v/>
      </c>
      <c r="Q702" s="111">
        <f ca="1"/>
        <v>44442</v>
      </c>
      <c r="R702" s="220">
        <f ca="1"/>
        <v>1300.3240840000001</v>
      </c>
      <c r="S702" s="220">
        <f ca="1"/>
        <v>1298.6394069999999</v>
      </c>
      <c r="T702" s="222">
        <f ca="1"/>
        <v>1.6846770000001924E-3</v>
      </c>
      <c r="U702" s="222" t="str">
        <f ca="1"/>
        <v/>
      </c>
      <c r="Y702" s="111">
        <f ca="1"/>
        <v>44806</v>
      </c>
      <c r="Z702" s="220">
        <f ca="1"/>
        <v>1052.059385</v>
      </c>
      <c r="AA702" s="220">
        <f ca="1"/>
        <v>1029.732215</v>
      </c>
      <c r="AB702" s="222">
        <f ca="1"/>
        <v>2.2327170000000025E-2</v>
      </c>
      <c r="AC702" s="222" t="str">
        <f ca="1"/>
        <v/>
      </c>
    </row>
    <row r="703" spans="9:29" x14ac:dyDescent="0.2">
      <c r="I703" s="111">
        <f ca="1"/>
        <v>44446</v>
      </c>
      <c r="J703" s="220">
        <f ca="1"/>
        <v>1307.1824369999999</v>
      </c>
      <c r="K703" s="220">
        <f ca="1"/>
        <v>1299.567108</v>
      </c>
      <c r="L703" s="222">
        <f ca="1"/>
        <v>7.6153289999999745E-3</v>
      </c>
      <c r="M703" s="222" t="str">
        <f ca="1"/>
        <v/>
      </c>
      <c r="Q703" s="111">
        <f ca="1"/>
        <v>44446</v>
      </c>
      <c r="R703" s="220">
        <f ca="1"/>
        <v>1302.7148440000001</v>
      </c>
      <c r="S703" s="220">
        <f ca="1"/>
        <v>1299.567108</v>
      </c>
      <c r="T703" s="222">
        <f ca="1"/>
        <v>3.1477360000001227E-3</v>
      </c>
      <c r="U703" s="222" t="str">
        <f ca="1"/>
        <v/>
      </c>
      <c r="Y703" s="111">
        <f ca="1"/>
        <v>44810</v>
      </c>
      <c r="Z703" s="220">
        <f ca="1"/>
        <v>1044.4828500000001</v>
      </c>
      <c r="AA703" s="220">
        <f ca="1"/>
        <v>1022.238707</v>
      </c>
      <c r="AB703" s="222">
        <f ca="1"/>
        <v>2.2244143000000122E-2</v>
      </c>
      <c r="AC703" s="222" t="str">
        <f ca="1"/>
        <v/>
      </c>
    </row>
    <row r="704" spans="9:29" x14ac:dyDescent="0.2">
      <c r="I704" s="111">
        <f ca="1"/>
        <v>44447</v>
      </c>
      <c r="J704" s="220">
        <f ca="1"/>
        <v>1305.8690200000001</v>
      </c>
      <c r="K704" s="220">
        <f ca="1"/>
        <v>1298.8589870000001</v>
      </c>
      <c r="L704" s="222">
        <f ca="1"/>
        <v>7.0100330000000214E-3</v>
      </c>
      <c r="M704" s="222" t="str">
        <f ca="1"/>
        <v/>
      </c>
      <c r="Q704" s="111">
        <f ca="1"/>
        <v>44447</v>
      </c>
      <c r="R704" s="220">
        <f ca="1"/>
        <v>1301.6545040000001</v>
      </c>
      <c r="S704" s="220">
        <f ca="1"/>
        <v>1298.8589870000001</v>
      </c>
      <c r="T704" s="222">
        <f ca="1"/>
        <v>2.7955170000000182E-3</v>
      </c>
      <c r="U704" s="222" t="str">
        <f ca="1"/>
        <v/>
      </c>
      <c r="Y704" s="111">
        <f ca="1"/>
        <v>44811</v>
      </c>
      <c r="Z704" s="220">
        <f ca="1"/>
        <v>1050.293355</v>
      </c>
      <c r="AA704" s="220">
        <f ca="1"/>
        <v>1027.8776069999999</v>
      </c>
      <c r="AB704" s="222">
        <f ca="1"/>
        <v>2.2415748000000121E-2</v>
      </c>
      <c r="AC704" s="222" t="str">
        <f ca="1"/>
        <v/>
      </c>
    </row>
    <row r="705" spans="9:29" x14ac:dyDescent="0.2">
      <c r="I705" s="111">
        <f ca="1"/>
        <v>44448</v>
      </c>
      <c r="J705" s="220">
        <f ca="1"/>
        <v>1304.2743539999999</v>
      </c>
      <c r="K705" s="220">
        <f ca="1"/>
        <v>1298.2824820000001</v>
      </c>
      <c r="L705" s="222">
        <f ca="1"/>
        <v>5.9918719999998305E-3</v>
      </c>
      <c r="M705" s="222" t="str">
        <f ca="1"/>
        <v/>
      </c>
      <c r="Q705" s="111">
        <f ca="1"/>
        <v>44448</v>
      </c>
      <c r="R705" s="220">
        <f ca="1"/>
        <v>1300.2879559999999</v>
      </c>
      <c r="S705" s="220">
        <f ca="1"/>
        <v>1298.2824820000001</v>
      </c>
      <c r="T705" s="222">
        <f ca="1"/>
        <v>2.0054739999998219E-3</v>
      </c>
      <c r="U705" s="222" t="str">
        <f ca="1"/>
        <v/>
      </c>
      <c r="Y705" s="111">
        <f ca="1"/>
        <v>44812</v>
      </c>
      <c r="Z705" s="220">
        <f ca="1"/>
        <v>1049.8491959999999</v>
      </c>
      <c r="AA705" s="220">
        <f ca="1"/>
        <v>1027.2831189999999</v>
      </c>
      <c r="AB705" s="222">
        <f ca="1"/>
        <v>2.2566076999999952E-2</v>
      </c>
      <c r="AC705" s="222" t="str">
        <f ca="1"/>
        <v/>
      </c>
    </row>
    <row r="706" spans="9:29" x14ac:dyDescent="0.2">
      <c r="I706" s="111">
        <f ca="1"/>
        <v>44449</v>
      </c>
      <c r="J706" s="220">
        <f ca="1"/>
        <v>1299.3118609999999</v>
      </c>
      <c r="K706" s="220">
        <f ca="1"/>
        <v>1293.2904599999999</v>
      </c>
      <c r="L706" s="222">
        <f ca="1"/>
        <v>6.0214009999999688E-3</v>
      </c>
      <c r="M706" s="222" t="str">
        <f ca="1"/>
        <v/>
      </c>
      <c r="Q706" s="111">
        <f ca="1"/>
        <v>44449</v>
      </c>
      <c r="R706" s="220">
        <f ca="1"/>
        <v>1295.3594000000001</v>
      </c>
      <c r="S706" s="220">
        <f ca="1"/>
        <v>1293.2904599999999</v>
      </c>
      <c r="T706" s="222">
        <f ca="1"/>
        <v>2.0689400000001115E-3</v>
      </c>
      <c r="U706" s="222" t="str">
        <f ca="1"/>
        <v/>
      </c>
      <c r="Y706" s="111">
        <f ca="1"/>
        <v>44813</v>
      </c>
      <c r="Z706" s="220">
        <f ca="1"/>
        <v>1058.634135</v>
      </c>
      <c r="AA706" s="220">
        <f ca="1"/>
        <v>1035.774087</v>
      </c>
      <c r="AB706" s="222">
        <f ca="1"/>
        <v>2.2860048000000008E-2</v>
      </c>
      <c r="AC706" s="222" t="str">
        <f ca="1"/>
        <v/>
      </c>
    </row>
    <row r="707" spans="9:29" x14ac:dyDescent="0.2">
      <c r="I707" s="111">
        <f ca="1"/>
        <v>44452</v>
      </c>
      <c r="J707" s="220">
        <f ca="1"/>
        <v>1300.5429160000001</v>
      </c>
      <c r="K707" s="220">
        <f ca="1"/>
        <v>1293.994899</v>
      </c>
      <c r="L707" s="222">
        <f ca="1"/>
        <v>6.5480170000000726E-3</v>
      </c>
      <c r="M707" s="222" t="str">
        <f ca="1"/>
        <v/>
      </c>
      <c r="Q707" s="111">
        <f ca="1"/>
        <v>44452</v>
      </c>
      <c r="R707" s="220">
        <f ca="1"/>
        <v>1296.529317</v>
      </c>
      <c r="S707" s="220">
        <f ca="1"/>
        <v>1293.994899</v>
      </c>
      <c r="T707" s="222">
        <f ca="1"/>
        <v>2.5344179999999598E-3</v>
      </c>
      <c r="U707" s="222" t="str">
        <f ca="1"/>
        <v/>
      </c>
      <c r="Y707" s="111">
        <f ca="1"/>
        <v>44816</v>
      </c>
      <c r="Z707" s="220">
        <f ca="1"/>
        <v>1063.164497</v>
      </c>
      <c r="AA707" s="220">
        <f ca="1"/>
        <v>1040.077258</v>
      </c>
      <c r="AB707" s="222">
        <f ca="1"/>
        <v>2.3087238999999954E-2</v>
      </c>
      <c r="AC707" s="222" t="str">
        <f ca="1"/>
        <v/>
      </c>
    </row>
    <row r="708" spans="9:29" x14ac:dyDescent="0.2">
      <c r="I708" s="111">
        <f ca="1"/>
        <v>44453</v>
      </c>
      <c r="J708" s="220">
        <f ca="1"/>
        <v>1299.820354</v>
      </c>
      <c r="K708" s="220">
        <f ca="1"/>
        <v>1294.91356</v>
      </c>
      <c r="L708" s="222">
        <f ca="1"/>
        <v>4.9067939999999904E-3</v>
      </c>
      <c r="M708" s="222" t="str">
        <f ca="1"/>
        <v/>
      </c>
      <c r="Q708" s="111">
        <f ca="1"/>
        <v>44453</v>
      </c>
      <c r="R708" s="220">
        <f ca="1"/>
        <v>1295.9594500000001</v>
      </c>
      <c r="S708" s="220">
        <f ca="1"/>
        <v>1294.91356</v>
      </c>
      <c r="T708" s="222">
        <f ca="1"/>
        <v>1.0458900000000994E-3</v>
      </c>
      <c r="U708" s="222" t="str">
        <f ca="1"/>
        <v/>
      </c>
      <c r="Y708" s="111">
        <f ca="1"/>
        <v>44817</v>
      </c>
      <c r="Z708" s="220">
        <f ca="1"/>
        <v>1051.0197619999999</v>
      </c>
      <c r="AA708" s="220">
        <f ca="1"/>
        <v>1028.492915</v>
      </c>
      <c r="AB708" s="222">
        <f ca="1"/>
        <v>2.252684699999986E-2</v>
      </c>
      <c r="AC708" s="222" t="str">
        <f ca="1"/>
        <v/>
      </c>
    </row>
    <row r="709" spans="9:29" x14ac:dyDescent="0.2">
      <c r="I709" s="111">
        <f ca="1"/>
        <v>44454</v>
      </c>
      <c r="J709" s="220">
        <f ca="1"/>
        <v>1300.1489779999999</v>
      </c>
      <c r="K709" s="220">
        <f ca="1"/>
        <v>1294.0259329999999</v>
      </c>
      <c r="L709" s="222">
        <f ca="1"/>
        <v>6.1230450000000474E-3</v>
      </c>
      <c r="M709" s="222" t="str">
        <f ca="1"/>
        <v/>
      </c>
      <c r="Q709" s="111">
        <f ca="1"/>
        <v>44454</v>
      </c>
      <c r="R709" s="220">
        <f ca="1"/>
        <v>1296.153585</v>
      </c>
      <c r="S709" s="220">
        <f ca="1"/>
        <v>1294.0259329999999</v>
      </c>
      <c r="T709" s="222">
        <f ca="1"/>
        <v>2.1276520000001256E-3</v>
      </c>
      <c r="U709" s="222" t="str">
        <f ca="1"/>
        <v/>
      </c>
      <c r="Y709" s="111">
        <f ca="1"/>
        <v>44818</v>
      </c>
      <c r="Z709" s="220">
        <f ca="1"/>
        <v>1054.2949639999999</v>
      </c>
      <c r="AA709" s="220">
        <f ca="1"/>
        <v>1031.6896449999999</v>
      </c>
      <c r="AB709" s="222">
        <f ca="1"/>
        <v>2.2605319000000009E-2</v>
      </c>
      <c r="AC709" s="222" t="str">
        <f ca="1"/>
        <v/>
      </c>
    </row>
    <row r="710" spans="9:29" x14ac:dyDescent="0.2">
      <c r="I710" s="111">
        <f ca="1"/>
        <v>44455</v>
      </c>
      <c r="J710" s="220">
        <f ca="1"/>
        <v>1299.5163319999999</v>
      </c>
      <c r="K710" s="220">
        <f ca="1"/>
        <v>1293.800078</v>
      </c>
      <c r="L710" s="222">
        <f ca="1"/>
        <v>5.7162539999999354E-3</v>
      </c>
      <c r="M710" s="222" t="str">
        <f ca="1"/>
        <v/>
      </c>
      <c r="Q710" s="111">
        <f ca="1"/>
        <v>44455</v>
      </c>
      <c r="R710" s="220">
        <f ca="1"/>
        <v>1295.474909</v>
      </c>
      <c r="S710" s="220">
        <f ca="1"/>
        <v>1293.800078</v>
      </c>
      <c r="T710" s="222">
        <f ca="1"/>
        <v>1.6748310000000402E-3</v>
      </c>
      <c r="U710" s="222" t="str">
        <f ca="1"/>
        <v/>
      </c>
      <c r="Y710" s="111">
        <f ca="1"/>
        <v>44819</v>
      </c>
      <c r="Z710" s="220">
        <f ca="1"/>
        <v>1052.6969549999999</v>
      </c>
      <c r="AA710" s="220">
        <f ca="1"/>
        <v>1030.2641329999999</v>
      </c>
      <c r="AB710" s="222">
        <f ca="1"/>
        <v>2.2432821999999988E-2</v>
      </c>
      <c r="AC710" s="222" t="str">
        <f ca="1"/>
        <v/>
      </c>
    </row>
    <row r="711" spans="9:29" x14ac:dyDescent="0.2">
      <c r="I711" s="111">
        <f ca="1"/>
        <v>44456</v>
      </c>
      <c r="J711" s="220">
        <f ca="1"/>
        <v>1294.212583</v>
      </c>
      <c r="K711" s="220">
        <f ca="1"/>
        <v>1288.266805</v>
      </c>
      <c r="L711" s="222">
        <f ca="1"/>
        <v>5.9457780000000187E-3</v>
      </c>
      <c r="M711" s="222" t="str">
        <f ca="1"/>
        <v/>
      </c>
      <c r="Q711" s="111">
        <f ca="1"/>
        <v>44456</v>
      </c>
      <c r="R711" s="220">
        <f ca="1"/>
        <v>1290.4238310000001</v>
      </c>
      <c r="S711" s="220">
        <f ca="1"/>
        <v>1288.266805</v>
      </c>
      <c r="T711" s="222">
        <f ca="1"/>
        <v>2.157026000000087E-3</v>
      </c>
      <c r="U711" s="222" t="str">
        <f ca="1"/>
        <v/>
      </c>
      <c r="Y711" s="111">
        <f ca="1"/>
        <v>44820</v>
      </c>
      <c r="Z711" s="220">
        <f ca="1"/>
        <v>1051.146309</v>
      </c>
      <c r="AA711" s="220">
        <f ca="1"/>
        <v>1028.8620169999999</v>
      </c>
      <c r="AB711" s="222">
        <f ca="1"/>
        <v>2.2284292000000049E-2</v>
      </c>
      <c r="AC711" s="222" t="str">
        <f ca="1"/>
        <v/>
      </c>
    </row>
    <row r="712" spans="9:29" x14ac:dyDescent="0.2">
      <c r="I712" s="111">
        <f ca="1"/>
        <v>44459</v>
      </c>
      <c r="J712" s="220">
        <f ca="1"/>
        <v>1285.9055410000001</v>
      </c>
      <c r="K712" s="220">
        <f ca="1"/>
        <v>1283.2383110000001</v>
      </c>
      <c r="L712" s="222">
        <f ca="1"/>
        <v>2.6672300000000178E-3</v>
      </c>
      <c r="M712" s="222" t="str">
        <f ca="1"/>
        <v/>
      </c>
      <c r="Q712" s="111">
        <f ca="1"/>
        <v>44459</v>
      </c>
      <c r="R712" s="220">
        <f ca="1"/>
        <v>1282.8217810000001</v>
      </c>
      <c r="S712" s="220">
        <f ca="1"/>
        <v>1283.2383110000001</v>
      </c>
      <c r="T712" s="222" t="str">
        <f ca="1"/>
        <v/>
      </c>
      <c r="U712" s="222">
        <f ca="1"/>
        <v>-4.1652999999996609E-4</v>
      </c>
      <c r="Y712" s="111">
        <f ca="1"/>
        <v>44823</v>
      </c>
      <c r="Z712" s="220">
        <f ca="1"/>
        <v>1052.3816830000001</v>
      </c>
      <c r="AA712" s="220">
        <f ca="1"/>
        <v>1029.959482</v>
      </c>
      <c r="AB712" s="222">
        <f ca="1"/>
        <v>2.2422201000000086E-2</v>
      </c>
      <c r="AC712" s="222" t="str">
        <f ca="1"/>
        <v/>
      </c>
    </row>
    <row r="713" spans="9:29" x14ac:dyDescent="0.2">
      <c r="I713" s="111">
        <f ca="1"/>
        <v>44460</v>
      </c>
      <c r="J713" s="220">
        <f ca="1"/>
        <v>1287.74341</v>
      </c>
      <c r="K713" s="220">
        <f ca="1"/>
        <v>1284.5821350000001</v>
      </c>
      <c r="L713" s="222">
        <f ca="1"/>
        <v>3.1612749999999322E-3</v>
      </c>
      <c r="M713" s="222" t="str">
        <f ca="1"/>
        <v/>
      </c>
      <c r="Q713" s="111">
        <f ca="1"/>
        <v>44460</v>
      </c>
      <c r="R713" s="220">
        <f ca="1"/>
        <v>1284.3607770000001</v>
      </c>
      <c r="S713" s="220">
        <f ca="1"/>
        <v>1284.5821350000001</v>
      </c>
      <c r="T713" s="222" t="str">
        <f ca="1"/>
        <v/>
      </c>
      <c r="U713" s="222">
        <f ca="1"/>
        <v>-2.2135800000000927E-4</v>
      </c>
      <c r="Y713" s="111">
        <f ca="1"/>
        <v>44824</v>
      </c>
      <c r="Z713" s="220">
        <f ca="1"/>
        <v>1051.994015</v>
      </c>
      <c r="AA713" s="220">
        <f ca="1"/>
        <v>1029.71433</v>
      </c>
      <c r="AB713" s="222">
        <f ca="1"/>
        <v>2.2279684999999973E-2</v>
      </c>
      <c r="AC713" s="222" t="str">
        <f ca="1"/>
        <v/>
      </c>
    </row>
    <row r="714" spans="9:29" x14ac:dyDescent="0.2">
      <c r="I714" s="111">
        <f ca="1"/>
        <v>44461</v>
      </c>
      <c r="J714" s="220">
        <f ca="1"/>
        <v>1292.772569</v>
      </c>
      <c r="K714" s="220">
        <f ca="1"/>
        <v>1288.9864520000001</v>
      </c>
      <c r="L714" s="222">
        <f ca="1"/>
        <v>3.7861169999998767E-3</v>
      </c>
      <c r="M714" s="222" t="str">
        <f ca="1"/>
        <v/>
      </c>
      <c r="Q714" s="111">
        <f ca="1"/>
        <v>44461</v>
      </c>
      <c r="R714" s="220">
        <f ca="1"/>
        <v>1289.234422</v>
      </c>
      <c r="S714" s="220">
        <f ca="1"/>
        <v>1288.9864520000001</v>
      </c>
      <c r="T714" s="222">
        <f ca="1"/>
        <v>2.4796999999989567E-4</v>
      </c>
      <c r="U714" s="222" t="str">
        <f ca="1"/>
        <v/>
      </c>
      <c r="Y714" s="111">
        <f ca="1"/>
        <v>44825</v>
      </c>
      <c r="Z714" s="220">
        <f ca="1"/>
        <v>1050.411965</v>
      </c>
      <c r="AA714" s="220">
        <f ca="1"/>
        <v>1028.356961</v>
      </c>
      <c r="AB714" s="222">
        <f ca="1"/>
        <v>2.2055004000000055E-2</v>
      </c>
      <c r="AC714" s="222" t="str">
        <f ca="1"/>
        <v/>
      </c>
    </row>
    <row r="715" spans="9:29" x14ac:dyDescent="0.2">
      <c r="I715" s="111">
        <f ca="1"/>
        <v>44462</v>
      </c>
      <c r="J715" s="220">
        <f ca="1"/>
        <v>1291.446475</v>
      </c>
      <c r="K715" s="220">
        <f ca="1"/>
        <v>1285.5940949999999</v>
      </c>
      <c r="L715" s="222">
        <f ca="1"/>
        <v>5.8523800000000389E-3</v>
      </c>
      <c r="M715" s="222" t="str">
        <f ca="1"/>
        <v/>
      </c>
      <c r="Q715" s="111">
        <f ca="1"/>
        <v>44462</v>
      </c>
      <c r="R715" s="220">
        <f ca="1"/>
        <v>1287.662748</v>
      </c>
      <c r="S715" s="220">
        <f ca="1"/>
        <v>1285.5940949999999</v>
      </c>
      <c r="T715" s="222">
        <f ca="1"/>
        <v>2.0686530000000401E-3</v>
      </c>
      <c r="U715" s="222" t="str">
        <f ca="1"/>
        <v/>
      </c>
      <c r="Y715" s="111">
        <f ca="1"/>
        <v>44826</v>
      </c>
      <c r="Z715" s="220">
        <f ca="1"/>
        <v>1045.475271</v>
      </c>
      <c r="AA715" s="220">
        <f ca="1"/>
        <v>1023.499416</v>
      </c>
      <c r="AB715" s="222">
        <f ca="1"/>
        <v>2.1975855000000023E-2</v>
      </c>
      <c r="AC715" s="222" t="str">
        <f ca="1"/>
        <v/>
      </c>
    </row>
    <row r="716" spans="9:29" x14ac:dyDescent="0.2">
      <c r="I716" s="111">
        <f ca="1"/>
        <v>44463</v>
      </c>
      <c r="J716" s="220">
        <f ca="1"/>
        <v>1286.1652549999999</v>
      </c>
      <c r="K716" s="220">
        <f ca="1"/>
        <v>1279.6053509999999</v>
      </c>
      <c r="L716" s="222">
        <f ca="1"/>
        <v>6.5599039999999602E-3</v>
      </c>
      <c r="M716" s="222" t="str">
        <f ca="1"/>
        <v/>
      </c>
      <c r="Q716" s="111">
        <f ca="1"/>
        <v>44463</v>
      </c>
      <c r="R716" s="220">
        <f ca="1"/>
        <v>1282.5022140000001</v>
      </c>
      <c r="S716" s="220">
        <f ca="1"/>
        <v>1279.6053509999999</v>
      </c>
      <c r="T716" s="222">
        <f ca="1"/>
        <v>2.8968630000001669E-3</v>
      </c>
      <c r="U716" s="222" t="str">
        <f ca="1"/>
        <v/>
      </c>
      <c r="Y716" s="111">
        <f ca="1"/>
        <v>44827</v>
      </c>
      <c r="Z716" s="220">
        <f ca="1"/>
        <v>1037.283745</v>
      </c>
      <c r="AA716" s="220">
        <f ca="1"/>
        <v>1015.631122</v>
      </c>
      <c r="AB716" s="222">
        <f ca="1"/>
        <v>2.1652622999999947E-2</v>
      </c>
      <c r="AC716" s="222" t="str">
        <f ca="1"/>
        <v/>
      </c>
    </row>
    <row r="717" spans="9:29" x14ac:dyDescent="0.2">
      <c r="I717" s="111">
        <f ca="1"/>
        <v>44466</v>
      </c>
      <c r="J717" s="220">
        <f ca="1"/>
        <v>1285.3708690000001</v>
      </c>
      <c r="K717" s="220">
        <f ca="1"/>
        <v>1278.3057510000001</v>
      </c>
      <c r="L717" s="222">
        <f ca="1"/>
        <v>7.065117999999984E-3</v>
      </c>
      <c r="M717" s="222" t="str">
        <f ca="1"/>
        <v/>
      </c>
      <c r="Q717" s="111">
        <f ca="1"/>
        <v>44466</v>
      </c>
      <c r="R717" s="220">
        <f ca="1"/>
        <v>1281.7808199999999</v>
      </c>
      <c r="S717" s="220">
        <f ca="1"/>
        <v>1278.3057510000001</v>
      </c>
      <c r="T717" s="222">
        <f ca="1"/>
        <v>3.4750689999998485E-3</v>
      </c>
      <c r="U717" s="222" t="str">
        <f ca="1"/>
        <v/>
      </c>
      <c r="Y717" s="111">
        <f ca="1"/>
        <v>44830</v>
      </c>
      <c r="Z717" s="220">
        <f ca="1"/>
        <v>1032.6474470000001</v>
      </c>
      <c r="AA717" s="220">
        <f ca="1"/>
        <v>1011.04326</v>
      </c>
      <c r="AB717" s="222">
        <f ca="1"/>
        <v>2.1604187000000025E-2</v>
      </c>
      <c r="AC717" s="222" t="str">
        <f ca="1"/>
        <v/>
      </c>
    </row>
    <row r="718" spans="9:29" x14ac:dyDescent="0.2">
      <c r="I718" s="111">
        <f ca="1"/>
        <v>44467</v>
      </c>
      <c r="J718" s="220">
        <f ca="1"/>
        <v>1272.9776280000001</v>
      </c>
      <c r="K718" s="220">
        <f ca="1"/>
        <v>1268.040508</v>
      </c>
      <c r="L718" s="222">
        <f ca="1"/>
        <v>4.93712000000005E-3</v>
      </c>
      <c r="M718" s="222" t="str">
        <f ca="1"/>
        <v/>
      </c>
      <c r="Q718" s="111">
        <f ca="1"/>
        <v>44467</v>
      </c>
      <c r="R718" s="220">
        <f ca="1"/>
        <v>1269.9300599999999</v>
      </c>
      <c r="S718" s="220">
        <f ca="1"/>
        <v>1268.040508</v>
      </c>
      <c r="T718" s="222">
        <f ca="1"/>
        <v>1.8895519999998669E-3</v>
      </c>
      <c r="U718" s="222" t="str">
        <f ca="1"/>
        <v/>
      </c>
      <c r="Y718" s="111">
        <f ca="1"/>
        <v>44831</v>
      </c>
      <c r="Z718" s="220">
        <f ca="1"/>
        <v>1023.406985</v>
      </c>
      <c r="AA718" s="220">
        <f ca="1"/>
        <v>1001.851571</v>
      </c>
      <c r="AB718" s="222">
        <f ca="1"/>
        <v>2.1555413999999929E-2</v>
      </c>
      <c r="AC718" s="222" t="str">
        <f ca="1"/>
        <v/>
      </c>
    </row>
    <row r="719" spans="9:29" x14ac:dyDescent="0.2">
      <c r="I719" s="111">
        <f ca="1"/>
        <v>44468</v>
      </c>
      <c r="J719" s="220">
        <f ca="1"/>
        <v>1274.5124980000001</v>
      </c>
      <c r="K719" s="220">
        <f ca="1"/>
        <v>1268.607313</v>
      </c>
      <c r="L719" s="222">
        <f ca="1"/>
        <v>5.905185000000074E-3</v>
      </c>
      <c r="M719" s="222" t="str">
        <f ca="1"/>
        <v/>
      </c>
      <c r="Q719" s="111">
        <f ca="1"/>
        <v>44468</v>
      </c>
      <c r="R719" s="220">
        <f ca="1"/>
        <v>1271.364804</v>
      </c>
      <c r="S719" s="220">
        <f ca="1"/>
        <v>1268.607313</v>
      </c>
      <c r="T719" s="222">
        <f ca="1"/>
        <v>2.7574910000000728E-3</v>
      </c>
      <c r="U719" s="222" t="str">
        <f ca="1"/>
        <v/>
      </c>
      <c r="Y719" s="111">
        <f ca="1"/>
        <v>44832</v>
      </c>
      <c r="Z719" s="220">
        <f ca="1"/>
        <v>1039.9173450000001</v>
      </c>
      <c r="AA719" s="220">
        <f ca="1"/>
        <v>1018.1963040000001</v>
      </c>
      <c r="AB719" s="222">
        <f ca="1"/>
        <v>2.1721041000000014E-2</v>
      </c>
      <c r="AC719" s="222" t="str">
        <f ca="1"/>
        <v/>
      </c>
    </row>
    <row r="720" spans="9:29" x14ac:dyDescent="0.2">
      <c r="I720" s="111">
        <f ca="1"/>
        <v>44469</v>
      </c>
      <c r="J720" s="220">
        <f ca="1"/>
        <v>1266.506142</v>
      </c>
      <c r="K720" s="220">
        <f ca="1"/>
        <v>1262.7798869999999</v>
      </c>
      <c r="L720" s="222">
        <f ca="1"/>
        <v>3.7262550000000372E-3</v>
      </c>
      <c r="M720" s="222" t="str">
        <f ca="1"/>
        <v/>
      </c>
      <c r="Q720" s="111">
        <f ca="1"/>
        <v>44469</v>
      </c>
      <c r="R720" s="220">
        <f ca="1"/>
        <v>1263.6760059999999</v>
      </c>
      <c r="S720" s="220">
        <f ca="1"/>
        <v>1262.7798869999999</v>
      </c>
      <c r="T720" s="222">
        <f ca="1"/>
        <v>8.9611899999999882E-4</v>
      </c>
      <c r="U720" s="222" t="str">
        <f ca="1"/>
        <v/>
      </c>
      <c r="Y720" s="111">
        <f ca="1"/>
        <v>44833</v>
      </c>
      <c r="Z720" s="220">
        <f ca="1"/>
        <v>1031.0235190000001</v>
      </c>
      <c r="AA720" s="220">
        <f ca="1"/>
        <v>1009.485025</v>
      </c>
      <c r="AB720" s="222">
        <f ca="1"/>
        <v>2.1538494000000127E-2</v>
      </c>
      <c r="AC720" s="222" t="str">
        <f ca="1"/>
        <v/>
      </c>
    </row>
    <row r="721" spans="9:29" x14ac:dyDescent="0.2">
      <c r="I721" s="111">
        <f ca="1"/>
        <v>44470</v>
      </c>
      <c r="J721" s="220">
        <f ca="1"/>
        <v>1272.6949540000001</v>
      </c>
      <c r="K721" s="220">
        <f ca="1"/>
        <v>1268.8232499999999</v>
      </c>
      <c r="L721" s="222">
        <f ca="1"/>
        <v>3.8717040000001363E-3</v>
      </c>
      <c r="M721" s="222" t="str">
        <f ca="1"/>
        <v/>
      </c>
      <c r="Q721" s="111">
        <f ca="1"/>
        <v>44470</v>
      </c>
      <c r="R721" s="220">
        <f ca="1"/>
        <v>1269.8575040000001</v>
      </c>
      <c r="S721" s="220">
        <f ca="1"/>
        <v>1268.8232499999999</v>
      </c>
      <c r="T721" s="222">
        <f ca="1"/>
        <v>1.0342540000001462E-3</v>
      </c>
      <c r="U721" s="222" t="str">
        <f ca="1"/>
        <v/>
      </c>
      <c r="Y721" s="111">
        <f ca="1"/>
        <v>44834</v>
      </c>
      <c r="Z721" s="220">
        <f ca="1"/>
        <v>1030.1511889999999</v>
      </c>
      <c r="AA721" s="220">
        <f ca="1"/>
        <v>1008.634141</v>
      </c>
      <c r="AB721" s="222">
        <f ca="1"/>
        <v>2.1517047999999931E-2</v>
      </c>
      <c r="AC721" s="222" t="str">
        <f ca="1"/>
        <v/>
      </c>
    </row>
    <row r="722" spans="9:29" x14ac:dyDescent="0.2">
      <c r="I722" s="111">
        <f ca="1"/>
        <v>44473</v>
      </c>
      <c r="J722" s="220">
        <f ca="1"/>
        <v>1263.9602279999999</v>
      </c>
      <c r="K722" s="220">
        <f ca="1"/>
        <v>1262.898968</v>
      </c>
      <c r="L722" s="222">
        <f ca="1"/>
        <v>1.0612599999999474E-3</v>
      </c>
      <c r="M722" s="222" t="str">
        <f ca="1"/>
        <v/>
      </c>
      <c r="Q722" s="111">
        <f ca="1"/>
        <v>44473</v>
      </c>
      <c r="R722" s="220">
        <f ca="1"/>
        <v>1261.4469309999999</v>
      </c>
      <c r="S722" s="220">
        <f ca="1"/>
        <v>1262.898968</v>
      </c>
      <c r="T722" s="222" t="str">
        <f ca="1"/>
        <v/>
      </c>
      <c r="U722" s="222">
        <f ca="1"/>
        <v>-1.4520370000000184E-3</v>
      </c>
      <c r="Y722" s="111">
        <f ca="1"/>
        <v>44837</v>
      </c>
      <c r="Z722" s="220">
        <f ca="1"/>
        <v>1036.057339</v>
      </c>
      <c r="AA722" s="220">
        <f ca="1"/>
        <v>1014.369128</v>
      </c>
      <c r="AB722" s="222">
        <f ca="1"/>
        <v>2.1688210999999909E-2</v>
      </c>
      <c r="AC722" s="222" t="str">
        <f ca="1"/>
        <v/>
      </c>
    </row>
    <row r="723" spans="9:29" x14ac:dyDescent="0.2">
      <c r="I723" s="111">
        <f ca="1"/>
        <v>44474</v>
      </c>
      <c r="J723" s="220">
        <f ca="1"/>
        <v>1267.880212</v>
      </c>
      <c r="K723" s="220">
        <f ca="1"/>
        <v>1264.463019</v>
      </c>
      <c r="L723" s="222">
        <f ca="1"/>
        <v>3.4171929999999976E-3</v>
      </c>
      <c r="M723" s="222" t="str">
        <f ca="1"/>
        <v/>
      </c>
      <c r="Q723" s="111">
        <f ca="1"/>
        <v>44474</v>
      </c>
      <c r="R723" s="220">
        <f ca="1"/>
        <v>1265.0814350000001</v>
      </c>
      <c r="S723" s="220">
        <f ca="1"/>
        <v>1264.463019</v>
      </c>
      <c r="T723" s="222">
        <f ca="1"/>
        <v>6.1841600000002472E-4</v>
      </c>
      <c r="U723" s="222" t="str">
        <f ca="1"/>
        <v/>
      </c>
      <c r="Y723" s="111">
        <f ca="1"/>
        <v>44838</v>
      </c>
      <c r="Z723" s="220">
        <f ca="1"/>
        <v>1048.013089</v>
      </c>
      <c r="AA723" s="220">
        <f ca="1"/>
        <v>1025.995561</v>
      </c>
      <c r="AB723" s="222">
        <f ca="1"/>
        <v>2.2017528000000085E-2</v>
      </c>
      <c r="AC723" s="222" t="str">
        <f ca="1"/>
        <v/>
      </c>
    </row>
    <row r="724" spans="9:29" x14ac:dyDescent="0.2">
      <c r="I724" s="111">
        <f ca="1"/>
        <v>44475</v>
      </c>
      <c r="J724" s="220">
        <f ca="1"/>
        <v>1269.7226680000001</v>
      </c>
      <c r="K724" s="220">
        <f ca="1"/>
        <v>1266.5411999999999</v>
      </c>
      <c r="L724" s="222">
        <f ca="1"/>
        <v>3.1814680000002227E-3</v>
      </c>
      <c r="M724" s="222" t="str">
        <f ca="1"/>
        <v/>
      </c>
      <c r="Q724" s="111">
        <f ca="1"/>
        <v>44475</v>
      </c>
      <c r="R724" s="220">
        <f ca="1"/>
        <v>1267.0701200000001</v>
      </c>
      <c r="S724" s="220">
        <f ca="1"/>
        <v>1266.5411999999999</v>
      </c>
      <c r="T724" s="222">
        <f ca="1"/>
        <v>5.289200000001983E-4</v>
      </c>
      <c r="U724" s="222" t="str">
        <f ca="1"/>
        <v/>
      </c>
      <c r="Y724" s="111">
        <f ca="1"/>
        <v>44839</v>
      </c>
      <c r="Z724" s="220">
        <f ca="1"/>
        <v>1041.2376690000001</v>
      </c>
      <c r="AA724" s="220">
        <f ca="1"/>
        <v>1019.218913</v>
      </c>
      <c r="AB724" s="222">
        <f ca="1"/>
        <v>2.2018756000000052E-2</v>
      </c>
      <c r="AC724" s="222" t="str">
        <f ca="1"/>
        <v/>
      </c>
    </row>
    <row r="725" spans="9:29" x14ac:dyDescent="0.2">
      <c r="I725" s="111">
        <f ca="1"/>
        <v>44476</v>
      </c>
      <c r="J725" s="220">
        <f ca="1"/>
        <v>1273.1012949999999</v>
      </c>
      <c r="K725" s="220">
        <f ca="1"/>
        <v>1267.496447</v>
      </c>
      <c r="L725" s="222">
        <f ca="1"/>
        <v>5.604847999999947E-3</v>
      </c>
      <c r="M725" s="222" t="str">
        <f ca="1"/>
        <v/>
      </c>
      <c r="Q725" s="111">
        <f ca="1"/>
        <v>44476</v>
      </c>
      <c r="R725" s="220">
        <f ca="1"/>
        <v>1270.3958689999999</v>
      </c>
      <c r="S725" s="220">
        <f ca="1"/>
        <v>1267.496447</v>
      </c>
      <c r="T725" s="222">
        <f ca="1"/>
        <v>2.8994219999999588E-3</v>
      </c>
      <c r="U725" s="222" t="str">
        <f ca="1"/>
        <v/>
      </c>
      <c r="Y725" s="111">
        <f ca="1"/>
        <v>44840</v>
      </c>
      <c r="Z725" s="220">
        <f ca="1"/>
        <v>1037.7941989999999</v>
      </c>
      <c r="AA725" s="220">
        <f ca="1"/>
        <v>1016.017035</v>
      </c>
      <c r="AB725" s="222">
        <f ca="1"/>
        <v>2.177716399999997E-2</v>
      </c>
      <c r="AC725" s="222" t="str">
        <f ca="1"/>
        <v/>
      </c>
    </row>
    <row r="726" spans="9:29" x14ac:dyDescent="0.2">
      <c r="I726" s="111">
        <f ca="1"/>
        <v>44477</v>
      </c>
      <c r="J726" s="220">
        <f ca="1"/>
        <v>1268.283799</v>
      </c>
      <c r="K726" s="220">
        <f ca="1"/>
        <v>1262.628778</v>
      </c>
      <c r="L726" s="222">
        <f ca="1"/>
        <v>5.6550210000000335E-3</v>
      </c>
      <c r="M726" s="222" t="str">
        <f ca="1"/>
        <v/>
      </c>
      <c r="Q726" s="111">
        <f ca="1"/>
        <v>44477</v>
      </c>
      <c r="R726" s="220">
        <f ca="1"/>
        <v>1265.580565</v>
      </c>
      <c r="S726" s="220">
        <f ca="1"/>
        <v>1262.628778</v>
      </c>
      <c r="T726" s="222">
        <f ca="1"/>
        <v>2.9517869999999675E-3</v>
      </c>
      <c r="U726" s="222" t="str">
        <f ca="1"/>
        <v/>
      </c>
      <c r="Y726" s="111">
        <f ca="1"/>
        <v>44841</v>
      </c>
      <c r="Z726" s="220">
        <f ca="1"/>
        <v>1024.842519</v>
      </c>
      <c r="AA726" s="220">
        <f ca="1"/>
        <v>1003.936715</v>
      </c>
      <c r="AB726" s="222">
        <f ca="1"/>
        <v>2.090580399999999E-2</v>
      </c>
      <c r="AC726" s="222" t="str">
        <f ca="1"/>
        <v/>
      </c>
    </row>
    <row r="727" spans="9:29" x14ac:dyDescent="0.2">
      <c r="I727" s="111">
        <f ca="1"/>
        <v>44481</v>
      </c>
      <c r="J727" s="220">
        <f ca="1"/>
        <v>1263.964933</v>
      </c>
      <c r="K727" s="220">
        <f ca="1"/>
        <v>1259.0298290000001</v>
      </c>
      <c r="L727" s="222">
        <f ca="1"/>
        <v>4.9351039999999098E-3</v>
      </c>
      <c r="M727" s="222" t="str">
        <f ca="1"/>
        <v/>
      </c>
      <c r="Q727" s="111">
        <f ca="1"/>
        <v>44481</v>
      </c>
      <c r="R727" s="220">
        <f ca="1"/>
        <v>1261.3445750000001</v>
      </c>
      <c r="S727" s="220">
        <f ca="1"/>
        <v>1259.0298290000001</v>
      </c>
      <c r="T727" s="222">
        <f ca="1"/>
        <v>2.3147460000000138E-3</v>
      </c>
      <c r="U727" s="222" t="str">
        <f ca="1"/>
        <v/>
      </c>
      <c r="Y727" s="111">
        <f ca="1"/>
        <v>44845</v>
      </c>
      <c r="Z727" s="220">
        <f ca="1"/>
        <v>1014.821389</v>
      </c>
      <c r="AA727" s="220">
        <f ca="1"/>
        <v>994.4099003</v>
      </c>
      <c r="AB727" s="222">
        <f ca="1"/>
        <v>2.0411488699999949E-2</v>
      </c>
      <c r="AC727" s="222" t="str">
        <f ca="1"/>
        <v/>
      </c>
    </row>
    <row r="728" spans="9:29" x14ac:dyDescent="0.2">
      <c r="I728" s="111">
        <f ca="1"/>
        <v>44482</v>
      </c>
      <c r="J728" s="220">
        <f ca="1"/>
        <v>1268.9599599999999</v>
      </c>
      <c r="K728" s="220">
        <f ca="1"/>
        <v>1263.1952020000001</v>
      </c>
      <c r="L728" s="222">
        <f ca="1"/>
        <v>5.7647579999998014E-3</v>
      </c>
      <c r="M728" s="222" t="str">
        <f ca="1"/>
        <v/>
      </c>
      <c r="Q728" s="111">
        <f ca="1"/>
        <v>44482</v>
      </c>
      <c r="R728" s="220">
        <f ca="1"/>
        <v>1266.164565</v>
      </c>
      <c r="S728" s="220">
        <f ca="1"/>
        <v>1263.1952020000001</v>
      </c>
      <c r="T728" s="222">
        <f ca="1"/>
        <v>2.9693629999999302E-3</v>
      </c>
      <c r="U728" s="222" t="str">
        <f ca="1"/>
        <v/>
      </c>
      <c r="Y728" s="111">
        <f ca="1"/>
        <v>44846</v>
      </c>
      <c r="Z728" s="220">
        <f ca="1"/>
        <v>1014.565419</v>
      </c>
      <c r="AA728" s="220">
        <f ca="1"/>
        <v>994.19440459999998</v>
      </c>
      <c r="AB728" s="222">
        <f ca="1"/>
        <v>2.0371014400000036E-2</v>
      </c>
      <c r="AC728" s="222" t="str">
        <f ca="1"/>
        <v/>
      </c>
    </row>
    <row r="729" spans="9:29" x14ac:dyDescent="0.2">
      <c r="I729" s="111">
        <f ca="1"/>
        <v>44483</v>
      </c>
      <c r="J729" s="220">
        <f ca="1"/>
        <v>1278.0561310000001</v>
      </c>
      <c r="K729" s="220">
        <f ca="1"/>
        <v>1272.477715</v>
      </c>
      <c r="L729" s="222">
        <f ca="1"/>
        <v>5.5784160000000608E-3</v>
      </c>
      <c r="M729" s="222" t="str">
        <f ca="1"/>
        <v/>
      </c>
      <c r="Q729" s="111">
        <f ca="1"/>
        <v>44483</v>
      </c>
      <c r="R729" s="220">
        <f ca="1"/>
        <v>1274.974999</v>
      </c>
      <c r="S729" s="220">
        <f ca="1"/>
        <v>1272.477715</v>
      </c>
      <c r="T729" s="222">
        <f ca="1"/>
        <v>2.4972840000000362E-3</v>
      </c>
      <c r="U729" s="222" t="str">
        <f ca="1"/>
        <v/>
      </c>
      <c r="Y729" s="111">
        <f ca="1"/>
        <v>44847</v>
      </c>
      <c r="Z729" s="220">
        <f ca="1"/>
        <v>1023.155667</v>
      </c>
      <c r="AA729" s="220">
        <f ca="1"/>
        <v>1002.111396</v>
      </c>
      <c r="AB729" s="222">
        <f ca="1"/>
        <v>2.1044270999999979E-2</v>
      </c>
      <c r="AC729" s="222" t="str">
        <f ca="1"/>
        <v/>
      </c>
    </row>
    <row r="730" spans="9:29" x14ac:dyDescent="0.2">
      <c r="I730" s="111">
        <f ca="1"/>
        <v>44484</v>
      </c>
      <c r="J730" s="220">
        <f ca="1"/>
        <v>1281.800144</v>
      </c>
      <c r="K730" s="220">
        <f ca="1"/>
        <v>1275.1298919999999</v>
      </c>
      <c r="L730" s="222">
        <f ca="1"/>
        <v>6.6702520000001186E-3</v>
      </c>
      <c r="M730" s="222" t="str">
        <f ca="1"/>
        <v/>
      </c>
      <c r="Q730" s="111">
        <f ca="1"/>
        <v>44484</v>
      </c>
      <c r="R730" s="220">
        <f ca="1"/>
        <v>1278.429085</v>
      </c>
      <c r="S730" s="220">
        <f ca="1"/>
        <v>1275.1298919999999</v>
      </c>
      <c r="T730" s="222">
        <f ca="1"/>
        <v>3.2991930000000592E-3</v>
      </c>
      <c r="U730" s="222" t="str">
        <f ca="1"/>
        <v/>
      </c>
      <c r="Y730" s="111">
        <f ca="1"/>
        <v>44848</v>
      </c>
      <c r="Z730" s="220">
        <f ca="1"/>
        <v>1015.124089</v>
      </c>
      <c r="AA730" s="220">
        <f ca="1"/>
        <v>994.50231510000003</v>
      </c>
      <c r="AB730" s="222">
        <f ca="1"/>
        <v>2.0621773899999994E-2</v>
      </c>
      <c r="AC730" s="222" t="str">
        <f ca="1"/>
        <v/>
      </c>
    </row>
    <row r="731" spans="9:29" x14ac:dyDescent="0.2">
      <c r="I731" s="111">
        <f ca="1"/>
        <v>44487</v>
      </c>
      <c r="J731" s="220">
        <f ca="1"/>
        <v>1283.224522</v>
      </c>
      <c r="K731" s="220">
        <f ca="1"/>
        <v>1275.5169579999999</v>
      </c>
      <c r="L731" s="222">
        <f ca="1"/>
        <v>7.7075640000000478E-3</v>
      </c>
      <c r="M731" s="222" t="str">
        <f ca="1"/>
        <v/>
      </c>
      <c r="Q731" s="111">
        <f ca="1"/>
        <v>44487</v>
      </c>
      <c r="R731" s="220">
        <f ca="1"/>
        <v>1279.9821019999999</v>
      </c>
      <c r="S731" s="220">
        <f ca="1"/>
        <v>1275.5169579999999</v>
      </c>
      <c r="T731" s="222">
        <f ca="1"/>
        <v>4.4651440000000094E-3</v>
      </c>
      <c r="U731" s="222" t="str">
        <f ca="1"/>
        <v/>
      </c>
      <c r="Y731" s="111">
        <f ca="1"/>
        <v>44851</v>
      </c>
      <c r="Z731" s="220">
        <f ca="1"/>
        <v>1023.0687390000001</v>
      </c>
      <c r="AA731" s="220">
        <f ca="1"/>
        <v>1001.974614</v>
      </c>
      <c r="AB731" s="222">
        <f ca="1"/>
        <v>2.1094125000000078E-2</v>
      </c>
      <c r="AC731" s="222" t="str">
        <f ca="1"/>
        <v/>
      </c>
    </row>
    <row r="732" spans="9:29" x14ac:dyDescent="0.2">
      <c r="I732" s="111">
        <f ca="1"/>
        <v>44488</v>
      </c>
      <c r="J732" s="220">
        <f ca="1"/>
        <v>1286.074609</v>
      </c>
      <c r="K732" s="220">
        <f ca="1"/>
        <v>1276.416692</v>
      </c>
      <c r="L732" s="222">
        <f ca="1"/>
        <v>9.6579169999999985E-3</v>
      </c>
      <c r="M732" s="222" t="str">
        <f ca="1"/>
        <v/>
      </c>
      <c r="Q732" s="111">
        <f ca="1"/>
        <v>44488</v>
      </c>
      <c r="R732" s="220">
        <f ca="1"/>
        <v>1282.8064710000001</v>
      </c>
      <c r="S732" s="220">
        <f ca="1"/>
        <v>1276.416692</v>
      </c>
      <c r="T732" s="222">
        <f ca="1"/>
        <v>6.3897790000000893E-3</v>
      </c>
      <c r="U732" s="222" t="str">
        <f ca="1"/>
        <v/>
      </c>
      <c r="Y732" s="111">
        <f ca="1"/>
        <v>44852</v>
      </c>
      <c r="Z732" s="220">
        <f ca="1"/>
        <v>1029.930331</v>
      </c>
      <c r="AA732" s="220">
        <f ca="1"/>
        <v>1008.54508</v>
      </c>
      <c r="AB732" s="222">
        <f ca="1"/>
        <v>2.1385251000000039E-2</v>
      </c>
      <c r="AC732" s="222" t="str">
        <f ca="1"/>
        <v/>
      </c>
    </row>
    <row r="733" spans="9:29" x14ac:dyDescent="0.2">
      <c r="I733" s="111">
        <f ca="1"/>
        <v>44489</v>
      </c>
      <c r="J733" s="220">
        <f ca="1"/>
        <v>1286.699284</v>
      </c>
      <c r="K733" s="220">
        <f ca="1"/>
        <v>1276.5496579999999</v>
      </c>
      <c r="L733" s="222">
        <f ca="1"/>
        <v>1.0149626000000125E-2</v>
      </c>
      <c r="M733" s="222" t="str">
        <f ca="1"/>
        <v/>
      </c>
      <c r="Q733" s="111">
        <f ca="1"/>
        <v>44489</v>
      </c>
      <c r="R733" s="220">
        <f ca="1"/>
        <v>1283.344642</v>
      </c>
      <c r="S733" s="220">
        <f ca="1"/>
        <v>1276.5496579999999</v>
      </c>
      <c r="T733" s="222">
        <f ca="1"/>
        <v>6.7949840000001132E-3</v>
      </c>
      <c r="U733" s="222" t="str">
        <f ca="1"/>
        <v/>
      </c>
      <c r="Y733" s="111">
        <f ca="1"/>
        <v>44853</v>
      </c>
      <c r="Z733" s="220">
        <f ca="1"/>
        <v>1018.695749</v>
      </c>
      <c r="AA733" s="220">
        <f ca="1"/>
        <v>997.11003549999998</v>
      </c>
      <c r="AB733" s="222">
        <f ca="1"/>
        <v>2.1585713499999996E-2</v>
      </c>
      <c r="AC733" s="222" t="str">
        <f ca="1"/>
        <v/>
      </c>
    </row>
    <row r="734" spans="9:29" x14ac:dyDescent="0.2">
      <c r="I734" s="111">
        <f ca="1"/>
        <v>44490</v>
      </c>
      <c r="J734" s="220">
        <f ca="1"/>
        <v>1286.200376</v>
      </c>
      <c r="K734" s="220">
        <f ca="1"/>
        <v>1274.806431</v>
      </c>
      <c r="L734" s="222">
        <f ca="1"/>
        <v>1.139394500000003E-2</v>
      </c>
      <c r="M734" s="222" t="str">
        <f ca="1"/>
        <v/>
      </c>
      <c r="Q734" s="111">
        <f ca="1"/>
        <v>44490</v>
      </c>
      <c r="R734" s="220">
        <f ca="1"/>
        <v>1282.795024</v>
      </c>
      <c r="S734" s="220">
        <f ca="1"/>
        <v>1274.806431</v>
      </c>
      <c r="T734" s="222">
        <f ca="1"/>
        <v>7.9885930000000369E-3</v>
      </c>
      <c r="U734" s="222" t="str">
        <f ca="1"/>
        <v/>
      </c>
      <c r="Y734" s="111">
        <f ca="1"/>
        <v>44854</v>
      </c>
      <c r="Z734" s="220">
        <f ca="1"/>
        <v>1012.427629</v>
      </c>
      <c r="AA734" s="220">
        <f ca="1"/>
        <v>990.86604839999995</v>
      </c>
      <c r="AB734" s="222">
        <f ca="1"/>
        <v>2.1561580600000071E-2</v>
      </c>
      <c r="AC734" s="222" t="str">
        <f ca="1"/>
        <v/>
      </c>
    </row>
    <row r="735" spans="9:29" x14ac:dyDescent="0.2">
      <c r="I735" s="111">
        <f ca="1"/>
        <v>44491</v>
      </c>
      <c r="J735" s="220">
        <f ca="1"/>
        <v>1287.5623370000001</v>
      </c>
      <c r="K735" s="220">
        <f ca="1"/>
        <v>1276.1814629999999</v>
      </c>
      <c r="L735" s="222">
        <f ca="1"/>
        <v>1.1380874000000176E-2</v>
      </c>
      <c r="M735" s="222" t="str">
        <f ca="1"/>
        <v/>
      </c>
      <c r="Q735" s="111">
        <f ca="1"/>
        <v>44491</v>
      </c>
      <c r="R735" s="220">
        <f ca="1"/>
        <v>1284.199368</v>
      </c>
      <c r="S735" s="220">
        <f ca="1"/>
        <v>1276.1814629999999</v>
      </c>
      <c r="T735" s="222">
        <f ca="1"/>
        <v>8.0179050000001549E-3</v>
      </c>
      <c r="U735" s="222" t="str">
        <f ca="1"/>
        <v/>
      </c>
      <c r="Y735" s="111">
        <f ca="1"/>
        <v>44855</v>
      </c>
      <c r="Z735" s="220">
        <f ca="1"/>
        <v>1019.231699</v>
      </c>
      <c r="AA735" s="220">
        <f ca="1"/>
        <v>997.05205880000005</v>
      </c>
      <c r="AB735" s="222">
        <f ca="1"/>
        <v>2.2179640199999993E-2</v>
      </c>
      <c r="AC735" s="222" t="str">
        <f ca="1"/>
        <v/>
      </c>
    </row>
    <row r="736" spans="9:29" x14ac:dyDescent="0.2">
      <c r="I736" s="111">
        <f ca="1"/>
        <v>44494</v>
      </c>
      <c r="J736" s="220">
        <f ca="1"/>
        <v>1289.0665289999999</v>
      </c>
      <c r="K736" s="220">
        <f ca="1"/>
        <v>1276.9348540000001</v>
      </c>
      <c r="L736" s="222">
        <f ca="1"/>
        <v>1.2131674999999859E-2</v>
      </c>
      <c r="M736" s="222" t="str">
        <f ca="1"/>
        <v/>
      </c>
      <c r="Q736" s="111">
        <f ca="1"/>
        <v>44494</v>
      </c>
      <c r="R736" s="220">
        <f ca="1"/>
        <v>1285.5717360000001</v>
      </c>
      <c r="S736" s="220">
        <f ca="1"/>
        <v>1276.9348540000001</v>
      </c>
      <c r="T736" s="222">
        <f ca="1"/>
        <v>8.6368820000000141E-3</v>
      </c>
      <c r="U736" s="222" t="str">
        <f ca="1"/>
        <v/>
      </c>
      <c r="Y736" s="111">
        <f ca="1"/>
        <v>44858</v>
      </c>
      <c r="Z736" s="220">
        <f ca="1"/>
        <v>1023.409599</v>
      </c>
      <c r="AA736" s="220">
        <f ca="1"/>
        <v>1001.151663</v>
      </c>
      <c r="AB736" s="222">
        <f ca="1"/>
        <v>2.2257935999999971E-2</v>
      </c>
      <c r="AC736" s="222" t="str">
        <f ca="1"/>
        <v/>
      </c>
    </row>
    <row r="737" spans="9:29" x14ac:dyDescent="0.2">
      <c r="I737" s="111">
        <f ca="1"/>
        <v>44495</v>
      </c>
      <c r="J737" s="220">
        <f ca="1"/>
        <v>1289.3859660000001</v>
      </c>
      <c r="K737" s="220">
        <f ca="1"/>
        <v>1277.318123</v>
      </c>
      <c r="L737" s="222">
        <f ca="1"/>
        <v>1.2067843000000038E-2</v>
      </c>
      <c r="M737" s="222" t="str">
        <f ca="1"/>
        <v/>
      </c>
      <c r="Q737" s="111">
        <f ca="1"/>
        <v>44495</v>
      </c>
      <c r="R737" s="220">
        <f ca="1"/>
        <v>1286.0395739999999</v>
      </c>
      <c r="S737" s="220">
        <f ca="1"/>
        <v>1277.318123</v>
      </c>
      <c r="T737" s="222">
        <f ca="1"/>
        <v>8.7214509999998888E-3</v>
      </c>
      <c r="U737" s="222" t="str">
        <f ca="1"/>
        <v/>
      </c>
      <c r="Y737" s="111">
        <f ca="1"/>
        <v>44859</v>
      </c>
      <c r="Z737" s="220">
        <f ca="1"/>
        <v>1028.642169</v>
      </c>
      <c r="AA737" s="220">
        <f ca="1"/>
        <v>1006.115358</v>
      </c>
      <c r="AB737" s="222">
        <f ca="1"/>
        <v>2.2526810999999952E-2</v>
      </c>
      <c r="AC737" s="222" t="str">
        <f ca="1"/>
        <v/>
      </c>
    </row>
    <row r="738" spans="9:29" x14ac:dyDescent="0.2">
      <c r="I738" s="111">
        <f ca="1"/>
        <v>44496</v>
      </c>
      <c r="J738" s="220">
        <f ca="1"/>
        <v>1284.9842200000001</v>
      </c>
      <c r="K738" s="220">
        <f ca="1"/>
        <v>1275.226533</v>
      </c>
      <c r="L738" s="222">
        <f ca="1"/>
        <v>9.7576870000000322E-3</v>
      </c>
      <c r="M738" s="222" t="str">
        <f ca="1"/>
        <v/>
      </c>
      <c r="Q738" s="111">
        <f ca="1"/>
        <v>44496</v>
      </c>
      <c r="R738" s="220">
        <f ca="1"/>
        <v>1281.751798</v>
      </c>
      <c r="S738" s="220">
        <f ca="1"/>
        <v>1275.226533</v>
      </c>
      <c r="T738" s="222">
        <f ca="1"/>
        <v>6.5252649999999902E-3</v>
      </c>
      <c r="U738" s="222" t="str">
        <f ca="1"/>
        <v/>
      </c>
      <c r="Y738" s="111">
        <f ca="1"/>
        <v>44860</v>
      </c>
      <c r="Z738" s="220">
        <f ca="1"/>
        <v>1037.8383080000001</v>
      </c>
      <c r="AA738" s="220">
        <f ca="1"/>
        <v>1015.828947</v>
      </c>
      <c r="AB738" s="222">
        <f ca="1"/>
        <v>2.2009361000000126E-2</v>
      </c>
      <c r="AC738" s="222" t="str">
        <f ca="1"/>
        <v/>
      </c>
    </row>
    <row r="739" spans="9:29" x14ac:dyDescent="0.2">
      <c r="I739" s="111">
        <f ca="1"/>
        <v>44497</v>
      </c>
      <c r="J739" s="220">
        <f ca="1"/>
        <v>1289.8464289999999</v>
      </c>
      <c r="K739" s="220">
        <f ca="1"/>
        <v>1278.6170400000001</v>
      </c>
      <c r="L739" s="222">
        <f ca="1"/>
        <v>1.1229388999999855E-2</v>
      </c>
      <c r="M739" s="222" t="str">
        <f ca="1"/>
        <v/>
      </c>
      <c r="Q739" s="111">
        <f ca="1"/>
        <v>44497</v>
      </c>
      <c r="R739" s="220">
        <f ca="1"/>
        <v>1286.269389</v>
      </c>
      <c r="S739" s="220">
        <f ca="1"/>
        <v>1278.6170400000001</v>
      </c>
      <c r="T739" s="222">
        <f ca="1"/>
        <v>7.6523489999999585E-3</v>
      </c>
      <c r="U739" s="222" t="str">
        <f ca="1"/>
        <v/>
      </c>
      <c r="Y739" s="111">
        <f ca="1"/>
        <v>44861</v>
      </c>
      <c r="Z739" s="220">
        <f ca="1"/>
        <v>1040.5867149999999</v>
      </c>
      <c r="AA739" s="220">
        <f ca="1"/>
        <v>1018.718373</v>
      </c>
      <c r="AB739" s="222">
        <f ca="1"/>
        <v>2.1868341999999871E-2</v>
      </c>
      <c r="AC739" s="222" t="str">
        <f ca="1"/>
        <v/>
      </c>
    </row>
    <row r="740" spans="9:29" x14ac:dyDescent="0.2">
      <c r="I740" s="111">
        <f ca="1"/>
        <v>44498</v>
      </c>
      <c r="J740" s="220">
        <f ca="1"/>
        <v>1286.8424930000001</v>
      </c>
      <c r="K740" s="220">
        <f ca="1"/>
        <v>1274.594994</v>
      </c>
      <c r="L740" s="222">
        <f ca="1"/>
        <v>1.2247499000000061E-2</v>
      </c>
      <c r="M740" s="222" t="str">
        <f ca="1"/>
        <v/>
      </c>
      <c r="Q740" s="111">
        <f ca="1"/>
        <v>44498</v>
      </c>
      <c r="R740" s="220">
        <f ca="1"/>
        <v>1283.5023900000001</v>
      </c>
      <c r="S740" s="220">
        <f ca="1"/>
        <v>1274.594994</v>
      </c>
      <c r="T740" s="222">
        <f ca="1"/>
        <v>8.9073960000000622E-3</v>
      </c>
      <c r="U740" s="222" t="str">
        <f ca="1"/>
        <v/>
      </c>
      <c r="Y740" s="111">
        <f ca="1"/>
        <v>44862</v>
      </c>
      <c r="Z740" s="220">
        <f ca="1"/>
        <v>1047.0039489999999</v>
      </c>
      <c r="AA740" s="220">
        <f ca="1"/>
        <v>1024.481581</v>
      </c>
      <c r="AB740" s="222">
        <f ca="1"/>
        <v>2.2522367999999914E-2</v>
      </c>
      <c r="AC740" s="222" t="str">
        <f ca="1"/>
        <v/>
      </c>
    </row>
    <row r="741" spans="9:29" x14ac:dyDescent="0.2">
      <c r="I741" s="111">
        <f ca="1"/>
        <v>44501</v>
      </c>
      <c r="J741" s="220">
        <f ca="1"/>
        <v>1290.0386900000001</v>
      </c>
      <c r="K741" s="220">
        <f ca="1"/>
        <v>1276.859678</v>
      </c>
      <c r="L741" s="222">
        <f ca="1"/>
        <v>1.3179012000000058E-2</v>
      </c>
      <c r="M741" s="222" t="str">
        <f ca="1"/>
        <v/>
      </c>
      <c r="Q741" s="111">
        <f ca="1"/>
        <v>44501</v>
      </c>
      <c r="R741" s="220">
        <f ca="1"/>
        <v>1286.4526129999999</v>
      </c>
      <c r="S741" s="220">
        <f ca="1"/>
        <v>1276.859678</v>
      </c>
      <c r="T741" s="222">
        <f ca="1"/>
        <v>9.592934999999898E-3</v>
      </c>
      <c r="U741" s="222" t="str">
        <f ca="1"/>
        <v/>
      </c>
      <c r="Y741" s="111">
        <f ca="1"/>
        <v>44865</v>
      </c>
      <c r="Z741" s="220">
        <f ca="1"/>
        <v>1045.4030780000001</v>
      </c>
      <c r="AA741" s="220">
        <f ca="1"/>
        <v>1023.049197</v>
      </c>
      <c r="AB741" s="222">
        <f ca="1"/>
        <v>2.2353881000000003E-2</v>
      </c>
      <c r="AC741" s="222" t="str">
        <f ca="1"/>
        <v/>
      </c>
    </row>
    <row r="742" spans="9:29" x14ac:dyDescent="0.2">
      <c r="I742" s="111">
        <f ca="1"/>
        <v>44502</v>
      </c>
      <c r="J742" s="220">
        <f ca="1"/>
        <v>1290.752649</v>
      </c>
      <c r="K742" s="220">
        <f ca="1"/>
        <v>1276.6599920000001</v>
      </c>
      <c r="L742" s="222">
        <f ca="1"/>
        <v>1.4092656999999918E-2</v>
      </c>
      <c r="M742" s="222" t="str">
        <f ca="1"/>
        <v/>
      </c>
      <c r="Q742" s="111">
        <f ca="1"/>
        <v>44502</v>
      </c>
      <c r="R742" s="220">
        <f ca="1"/>
        <v>1287.319211</v>
      </c>
      <c r="S742" s="220">
        <f ca="1"/>
        <v>1276.6599920000001</v>
      </c>
      <c r="T742" s="222">
        <f ca="1"/>
        <v>1.0659218999999893E-2</v>
      </c>
      <c r="U742" s="222" t="str">
        <f ca="1"/>
        <v/>
      </c>
      <c r="Y742" s="111">
        <f ca="1"/>
        <v>44866</v>
      </c>
      <c r="Z742" s="220">
        <f ca="1"/>
        <v>1048.993461</v>
      </c>
      <c r="AA742" s="220">
        <f ca="1"/>
        <v>1026.767341</v>
      </c>
      <c r="AB742" s="222">
        <f ca="1"/>
        <v>2.2226120000000037E-2</v>
      </c>
      <c r="AC742" s="222" t="str">
        <f ca="1"/>
        <v/>
      </c>
    </row>
    <row r="743" spans="9:29" x14ac:dyDescent="0.2">
      <c r="I743" s="111">
        <f ca="1"/>
        <v>44503</v>
      </c>
      <c r="J743" s="220">
        <f ca="1"/>
        <v>1293.9328459999999</v>
      </c>
      <c r="K743" s="220">
        <f ca="1"/>
        <v>1279.1081979999999</v>
      </c>
      <c r="L743" s="222">
        <f ca="1"/>
        <v>1.4824648000000025E-2</v>
      </c>
      <c r="M743" s="222" t="str">
        <f ca="1"/>
        <v/>
      </c>
      <c r="Q743" s="111">
        <f ca="1"/>
        <v>44503</v>
      </c>
      <c r="R743" s="220">
        <f ca="1"/>
        <v>1290.315687</v>
      </c>
      <c r="S743" s="220">
        <f ca="1"/>
        <v>1279.1081979999999</v>
      </c>
      <c r="T743" s="222">
        <f ca="1"/>
        <v>1.1207489000000122E-2</v>
      </c>
      <c r="U743" s="222" t="str">
        <f ca="1"/>
        <v/>
      </c>
      <c r="Y743" s="111">
        <f ca="1"/>
        <v>44867</v>
      </c>
      <c r="Z743" s="220">
        <f ca="1"/>
        <v>1039.40029</v>
      </c>
      <c r="AA743" s="220">
        <f ca="1"/>
        <v>1017.654167</v>
      </c>
      <c r="AB743" s="222">
        <f ca="1"/>
        <v>2.1746123000000013E-2</v>
      </c>
      <c r="AC743" s="222" t="str">
        <f ca="1"/>
        <v/>
      </c>
    </row>
    <row r="744" spans="9:29" x14ac:dyDescent="0.2">
      <c r="I744" s="111">
        <f ca="1"/>
        <v>44504</v>
      </c>
      <c r="J744" s="220">
        <f ca="1"/>
        <v>1301.9136900000001</v>
      </c>
      <c r="K744" s="220">
        <f ca="1"/>
        <v>1286.719429</v>
      </c>
      <c r="L744" s="222">
        <f ca="1"/>
        <v>1.5194261000000096E-2</v>
      </c>
      <c r="M744" s="222" t="str">
        <f ca="1"/>
        <v/>
      </c>
      <c r="Q744" s="111">
        <f ca="1"/>
        <v>44504</v>
      </c>
      <c r="R744" s="220">
        <f ca="1"/>
        <v>1298.1105930000001</v>
      </c>
      <c r="S744" s="220">
        <f ca="1"/>
        <v>1286.719429</v>
      </c>
      <c r="T744" s="222">
        <f ca="1"/>
        <v>1.1391164000000117E-2</v>
      </c>
      <c r="U744" s="222" t="str">
        <f ca="1"/>
        <v/>
      </c>
      <c r="Y744" s="111">
        <f ca="1"/>
        <v>44868</v>
      </c>
      <c r="Z744" s="220">
        <f ca="1"/>
        <v>1034.2634680000001</v>
      </c>
      <c r="AA744" s="220">
        <f ca="1"/>
        <v>1012.444252</v>
      </c>
      <c r="AB744" s="222">
        <f ca="1"/>
        <v>2.1819216000000096E-2</v>
      </c>
      <c r="AC744" s="222" t="str">
        <f ca="1"/>
        <v/>
      </c>
    </row>
    <row r="745" spans="9:29" x14ac:dyDescent="0.2">
      <c r="I745" s="111">
        <f ca="1"/>
        <v>44505</v>
      </c>
      <c r="J745" s="220">
        <f ca="1"/>
        <v>1306.186506</v>
      </c>
      <c r="K745" s="220">
        <f ca="1"/>
        <v>1291.177629</v>
      </c>
      <c r="L745" s="222">
        <f ca="1"/>
        <v>1.5008876999999985E-2</v>
      </c>
      <c r="M745" s="222" t="str">
        <f ca="1"/>
        <v/>
      </c>
      <c r="Q745" s="111">
        <f ca="1"/>
        <v>44505</v>
      </c>
      <c r="R745" s="220">
        <f ca="1"/>
        <v>1302.4078569999999</v>
      </c>
      <c r="S745" s="220">
        <f ca="1"/>
        <v>1291.177629</v>
      </c>
      <c r="T745" s="222">
        <f ca="1"/>
        <v>1.1230227999999898E-2</v>
      </c>
      <c r="U745" s="222" t="str">
        <f ca="1"/>
        <v/>
      </c>
      <c r="Y745" s="111">
        <f ca="1"/>
        <v>44869</v>
      </c>
      <c r="Z745" s="220">
        <f ca="1"/>
        <v>1033.651278</v>
      </c>
      <c r="AA745" s="220">
        <f ca="1"/>
        <v>1011.606118</v>
      </c>
      <c r="AB745" s="222">
        <f ca="1"/>
        <v>2.2045160000000012E-2</v>
      </c>
      <c r="AC745" s="222" t="str">
        <f ca="1"/>
        <v/>
      </c>
    </row>
    <row r="746" spans="9:29" x14ac:dyDescent="0.2">
      <c r="I746" s="111">
        <f ca="1"/>
        <v>44508</v>
      </c>
      <c r="J746" s="220">
        <f ca="1"/>
        <v>1306.7098920000001</v>
      </c>
      <c r="K746" s="220">
        <f ca="1"/>
        <v>1290.7202380000001</v>
      </c>
      <c r="L746" s="222">
        <f ca="1"/>
        <v>1.5989653999999975E-2</v>
      </c>
      <c r="M746" s="222" t="str">
        <f ca="1"/>
        <v/>
      </c>
      <c r="Q746" s="111">
        <f ca="1"/>
        <v>44508</v>
      </c>
      <c r="R746" s="220">
        <f ca="1"/>
        <v>1302.884485</v>
      </c>
      <c r="S746" s="220">
        <f ca="1"/>
        <v>1290.7202380000001</v>
      </c>
      <c r="T746" s="222">
        <f ca="1"/>
        <v>1.2164246999999932E-2</v>
      </c>
      <c r="U746" s="222" t="str">
        <f ca="1"/>
        <v/>
      </c>
      <c r="Y746" s="111">
        <f ca="1"/>
        <v>44872</v>
      </c>
      <c r="Z746" s="220">
        <f ca="1"/>
        <v>1032.0161780000001</v>
      </c>
      <c r="AA746" s="220">
        <f ca="1"/>
        <v>1009.355939</v>
      </c>
      <c r="AB746" s="222">
        <f ca="1"/>
        <v>2.2660239000000047E-2</v>
      </c>
      <c r="AC746" s="222" t="str">
        <f ca="1"/>
        <v/>
      </c>
    </row>
    <row r="747" spans="9:29" x14ac:dyDescent="0.2">
      <c r="I747" s="111">
        <f ca="1"/>
        <v>44509</v>
      </c>
      <c r="J747" s="220">
        <f ca="1"/>
        <v>1307.282228</v>
      </c>
      <c r="K747" s="220">
        <f ca="1"/>
        <v>1291.608207</v>
      </c>
      <c r="L747" s="222">
        <f ca="1"/>
        <v>1.5674021000000038E-2</v>
      </c>
      <c r="M747" s="222" t="str">
        <f ca="1"/>
        <v/>
      </c>
      <c r="Q747" s="111">
        <f ca="1"/>
        <v>44509</v>
      </c>
      <c r="R747" s="220">
        <f ca="1"/>
        <v>1303.5628039999999</v>
      </c>
      <c r="S747" s="220">
        <f ca="1"/>
        <v>1291.608207</v>
      </c>
      <c r="T747" s="222">
        <f ca="1"/>
        <v>1.1954596999999921E-2</v>
      </c>
      <c r="U747" s="222" t="str">
        <f ca="1"/>
        <v/>
      </c>
      <c r="Y747" s="111">
        <f ca="1"/>
        <v>44873</v>
      </c>
      <c r="Z747" s="220">
        <f ca="1"/>
        <v>1038.9236780000001</v>
      </c>
      <c r="AA747" s="220">
        <f ca="1"/>
        <v>1016.454843</v>
      </c>
      <c r="AB747" s="222">
        <f ca="1"/>
        <v>2.2468835000000128E-2</v>
      </c>
      <c r="AC747" s="222" t="str">
        <f ca="1"/>
        <v/>
      </c>
    </row>
    <row r="748" spans="9:29" x14ac:dyDescent="0.2">
      <c r="I748" s="111">
        <f ca="1"/>
        <v>44510</v>
      </c>
      <c r="J748" s="220">
        <f ca="1"/>
        <v>1300.5225840000001</v>
      </c>
      <c r="K748" s="220">
        <f ca="1"/>
        <v>1284.0310179999999</v>
      </c>
      <c r="L748" s="222">
        <f ca="1"/>
        <v>1.6491566000000148E-2</v>
      </c>
      <c r="M748" s="222" t="str">
        <f ca="1"/>
        <v/>
      </c>
      <c r="Q748" s="111">
        <f ca="1"/>
        <v>44510</v>
      </c>
      <c r="R748" s="220">
        <f ca="1"/>
        <v>1297.011694</v>
      </c>
      <c r="S748" s="220">
        <f ca="1"/>
        <v>1284.0310179999999</v>
      </c>
      <c r="T748" s="222">
        <f ca="1"/>
        <v>1.298067600000013E-2</v>
      </c>
      <c r="U748" s="222" t="str">
        <f ca="1"/>
        <v/>
      </c>
      <c r="Y748" s="111">
        <f ca="1"/>
        <v>44874</v>
      </c>
      <c r="Z748" s="220">
        <f ca="1"/>
        <v>1034.508288</v>
      </c>
      <c r="AA748" s="220">
        <f ca="1"/>
        <v>1012.833425</v>
      </c>
      <c r="AB748" s="222">
        <f ca="1"/>
        <v>2.1674862999999961E-2</v>
      </c>
      <c r="AC748" s="222" t="str">
        <f ca="1"/>
        <v/>
      </c>
    </row>
    <row r="749" spans="9:29" x14ac:dyDescent="0.2">
      <c r="I749" s="111">
        <f ca="1"/>
        <v>44511</v>
      </c>
      <c r="J749" s="220">
        <f ca="1"/>
        <v>1306.181769</v>
      </c>
      <c r="K749" s="220">
        <f ca="1"/>
        <v>1289.561557</v>
      </c>
      <c r="L749" s="222">
        <f ca="1"/>
        <v>1.6620212000000037E-2</v>
      </c>
      <c r="M749" s="222" t="str">
        <f ca="1"/>
        <v/>
      </c>
      <c r="Q749" s="111">
        <f ca="1"/>
        <v>44511</v>
      </c>
      <c r="R749" s="220">
        <f ca="1"/>
        <v>1302.24467</v>
      </c>
      <c r="S749" s="220">
        <f ca="1"/>
        <v>1289.561557</v>
      </c>
      <c r="T749" s="222">
        <f ca="1"/>
        <v>1.2683113000000048E-2</v>
      </c>
      <c r="U749" s="222" t="str">
        <f ca="1"/>
        <v/>
      </c>
      <c r="Y749" s="111">
        <f ca="1"/>
        <v>44875</v>
      </c>
      <c r="Z749" s="220">
        <f ca="1"/>
        <v>1062.930558</v>
      </c>
      <c r="AA749" s="220">
        <f ca="1"/>
        <v>1040.678042</v>
      </c>
      <c r="AB749" s="222">
        <f ca="1"/>
        <v>2.2252516000000014E-2</v>
      </c>
      <c r="AC749" s="222" t="str">
        <f ca="1"/>
        <v/>
      </c>
    </row>
    <row r="750" spans="9:29" x14ac:dyDescent="0.2">
      <c r="I750" s="111">
        <f ca="1"/>
        <v>44512</v>
      </c>
      <c r="J750" s="220">
        <f ca="1"/>
        <v>1310.832582</v>
      </c>
      <c r="K750" s="220">
        <f ca="1"/>
        <v>1291.5796350000001</v>
      </c>
      <c r="L750" s="222">
        <f ca="1"/>
        <v>1.9252946999999951E-2</v>
      </c>
      <c r="M750" s="222" t="str">
        <f ca="1"/>
        <v/>
      </c>
      <c r="Q750" s="111">
        <f ca="1"/>
        <v>44512</v>
      </c>
      <c r="R750" s="220">
        <f ca="1"/>
        <v>1306.786699</v>
      </c>
      <c r="S750" s="220">
        <f ca="1"/>
        <v>1291.5796350000001</v>
      </c>
      <c r="T750" s="222">
        <f ca="1"/>
        <v>1.5207063999999946E-2</v>
      </c>
      <c r="U750" s="222" t="str">
        <f ca="1"/>
        <v/>
      </c>
      <c r="Y750" s="111">
        <f ca="1"/>
        <v>44876</v>
      </c>
      <c r="Z750" s="220">
        <f ca="1"/>
        <v>1065.8250680000001</v>
      </c>
      <c r="AA750" s="220">
        <f ca="1"/>
        <v>1043.3399010000001</v>
      </c>
      <c r="AB750" s="222">
        <f ca="1"/>
        <v>2.2485167000000045E-2</v>
      </c>
      <c r="AC750" s="222" t="str">
        <f ca="1"/>
        <v/>
      </c>
    </row>
    <row r="751" spans="9:29" x14ac:dyDescent="0.2">
      <c r="I751" s="111">
        <f ca="1"/>
        <v>44515</v>
      </c>
      <c r="J751" s="220">
        <f ca="1"/>
        <v>1306.8485969999999</v>
      </c>
      <c r="K751" s="220">
        <f ca="1"/>
        <v>1288.3531929999999</v>
      </c>
      <c r="L751" s="222">
        <f ca="1"/>
        <v>1.8495404000000007E-2</v>
      </c>
      <c r="M751" s="222" t="str">
        <f ca="1"/>
        <v/>
      </c>
      <c r="Q751" s="111">
        <f ca="1"/>
        <v>44515</v>
      </c>
      <c r="R751" s="220">
        <f ca="1"/>
        <v>1302.76324</v>
      </c>
      <c r="S751" s="220">
        <f ca="1"/>
        <v>1288.3531929999999</v>
      </c>
      <c r="T751" s="222">
        <f ca="1"/>
        <v>1.4410047000000077E-2</v>
      </c>
      <c r="U751" s="222" t="str">
        <f ca="1"/>
        <v/>
      </c>
      <c r="Y751" s="111">
        <f ca="1"/>
        <v>44879</v>
      </c>
      <c r="Z751" s="220">
        <f ca="1"/>
        <v>1062.8052379999999</v>
      </c>
      <c r="AA751" s="220">
        <f ca="1"/>
        <v>1040.6427960000001</v>
      </c>
      <c r="AB751" s="222">
        <f ca="1"/>
        <v>2.2162441999999827E-2</v>
      </c>
      <c r="AC751" s="222" t="str">
        <f ca="1"/>
        <v/>
      </c>
    </row>
    <row r="752" spans="9:29" x14ac:dyDescent="0.2">
      <c r="I752" s="111">
        <f ca="1"/>
        <v>44516</v>
      </c>
      <c r="J752" s="220">
        <f ca="1"/>
        <v>1307.646978</v>
      </c>
      <c r="K752" s="220">
        <f ca="1"/>
        <v>1287.049563</v>
      </c>
      <c r="L752" s="222">
        <f ca="1"/>
        <v>2.0597414999999956E-2</v>
      </c>
      <c r="M752" s="222" t="str">
        <f ca="1"/>
        <v/>
      </c>
      <c r="Q752" s="111">
        <f ca="1"/>
        <v>44516</v>
      </c>
      <c r="R752" s="220">
        <f ca="1"/>
        <v>1303.4388160000001</v>
      </c>
      <c r="S752" s="220">
        <f ca="1"/>
        <v>1287.049563</v>
      </c>
      <c r="T752" s="222">
        <f ca="1"/>
        <v>1.6389253000000055E-2</v>
      </c>
      <c r="U752" s="222" t="str">
        <f ca="1"/>
        <v/>
      </c>
      <c r="Y752" s="111">
        <f ca="1"/>
        <v>44880</v>
      </c>
      <c r="Z752" s="220">
        <f ca="1"/>
        <v>1067.0739779999999</v>
      </c>
      <c r="AA752" s="220">
        <f ca="1"/>
        <v>1044.741342</v>
      </c>
      <c r="AB752" s="222">
        <f ca="1"/>
        <v>2.2332635999999864E-2</v>
      </c>
      <c r="AC752" s="222" t="str">
        <f ca="1"/>
        <v/>
      </c>
    </row>
    <row r="753" spans="9:29" x14ac:dyDescent="0.2">
      <c r="I753" s="111">
        <f ca="1"/>
        <v>44517</v>
      </c>
      <c r="J753" s="220">
        <f ca="1"/>
        <v>1309.9382330000001</v>
      </c>
      <c r="K753" s="220">
        <f ca="1"/>
        <v>1290.569675</v>
      </c>
      <c r="L753" s="222">
        <f ca="1"/>
        <v>1.9368558000000122E-2</v>
      </c>
      <c r="M753" s="222" t="str">
        <f ca="1"/>
        <v/>
      </c>
      <c r="Q753" s="111">
        <f ca="1"/>
        <v>44517</v>
      </c>
      <c r="R753" s="220">
        <f ca="1"/>
        <v>1305.7997049999999</v>
      </c>
      <c r="S753" s="220">
        <f ca="1"/>
        <v>1290.569675</v>
      </c>
      <c r="T753" s="222">
        <f ca="1"/>
        <v>1.5230029999999943E-2</v>
      </c>
      <c r="U753" s="222" t="str">
        <f ca="1"/>
        <v/>
      </c>
      <c r="Y753" s="111">
        <f ca="1"/>
        <v>44881</v>
      </c>
      <c r="Z753" s="220">
        <f ca="1"/>
        <v>1068.4129579999999</v>
      </c>
      <c r="AA753" s="220">
        <f ca="1"/>
        <v>1046.3978790000001</v>
      </c>
      <c r="AB753" s="222">
        <f ca="1"/>
        <v>2.2015078999999788E-2</v>
      </c>
      <c r="AC753" s="222" t="str">
        <f ca="1"/>
        <v/>
      </c>
    </row>
    <row r="754" spans="9:29" x14ac:dyDescent="0.2">
      <c r="I754" s="111">
        <f ca="1"/>
        <v>44518</v>
      </c>
      <c r="J754" s="220">
        <f ca="1"/>
        <v>1310.744007</v>
      </c>
      <c r="K754" s="220">
        <f ca="1"/>
        <v>1291.52244</v>
      </c>
      <c r="L754" s="222">
        <f ca="1"/>
        <v>1.922156700000005E-2</v>
      </c>
      <c r="M754" s="222" t="str">
        <f ca="1"/>
        <v/>
      </c>
      <c r="Q754" s="111">
        <f ca="1"/>
        <v>44518</v>
      </c>
      <c r="R754" s="220">
        <f ca="1"/>
        <v>1306.40633</v>
      </c>
      <c r="S754" s="220">
        <f ca="1"/>
        <v>1291.52244</v>
      </c>
      <c r="T754" s="222">
        <f ca="1"/>
        <v>1.4883890000000064E-2</v>
      </c>
      <c r="U754" s="222" t="str">
        <f ca="1"/>
        <v/>
      </c>
      <c r="Y754" s="111">
        <f ca="1"/>
        <v>44882</v>
      </c>
      <c r="Z754" s="220">
        <f ca="1"/>
        <v>1065.784768</v>
      </c>
      <c r="AA754" s="220">
        <f ca="1"/>
        <v>1043.811809</v>
      </c>
      <c r="AB754" s="222">
        <f ca="1"/>
        <v>2.1972958999999945E-2</v>
      </c>
      <c r="AC754" s="222" t="str">
        <f ca="1"/>
        <v/>
      </c>
    </row>
    <row r="755" spans="9:29" x14ac:dyDescent="0.2">
      <c r="I755" s="111">
        <f ca="1"/>
        <v>44519</v>
      </c>
      <c r="J755" s="220">
        <f ca="1"/>
        <v>1311.7444250000001</v>
      </c>
      <c r="K755" s="220">
        <f ca="1"/>
        <v>1292.6731810000001</v>
      </c>
      <c r="L755" s="222">
        <f ca="1"/>
        <v>1.907124399999998E-2</v>
      </c>
      <c r="M755" s="222" t="str">
        <f ca="1"/>
        <v/>
      </c>
      <c r="Q755" s="111">
        <f ca="1"/>
        <v>44519</v>
      </c>
      <c r="R755" s="220">
        <f ca="1"/>
        <v>1307.6752779999999</v>
      </c>
      <c r="S755" s="220">
        <f ca="1"/>
        <v>1292.6731810000001</v>
      </c>
      <c r="T755" s="222">
        <f ca="1"/>
        <v>1.5002096999999822E-2</v>
      </c>
      <c r="U755" s="222" t="str">
        <f ca="1"/>
        <v/>
      </c>
      <c r="Y755" s="111">
        <f ca="1"/>
        <v>44883</v>
      </c>
      <c r="Z755" s="220">
        <f ca="1"/>
        <v>1068.1156579999999</v>
      </c>
      <c r="AA755" s="220">
        <f ca="1"/>
        <v>1045.7742089999999</v>
      </c>
      <c r="AB755" s="222">
        <f ca="1"/>
        <v>2.234144900000001E-2</v>
      </c>
      <c r="AC755" s="222" t="str">
        <f ca="1"/>
        <v/>
      </c>
    </row>
    <row r="756" spans="9:29" x14ac:dyDescent="0.2">
      <c r="I756" s="111">
        <f ca="1"/>
        <v>44522</v>
      </c>
      <c r="J756" s="220">
        <f ca="1"/>
        <v>1305.8926389999999</v>
      </c>
      <c r="K756" s="220">
        <f ca="1"/>
        <v>1285.909891</v>
      </c>
      <c r="L756" s="222">
        <f ca="1"/>
        <v>1.9982747999999901E-2</v>
      </c>
      <c r="M756" s="222" t="str">
        <f ca="1"/>
        <v/>
      </c>
      <c r="Q756" s="111">
        <f ca="1"/>
        <v>44522</v>
      </c>
      <c r="R756" s="220">
        <f ca="1"/>
        <v>1301.767985</v>
      </c>
      <c r="S756" s="220">
        <f ca="1"/>
        <v>1285.909891</v>
      </c>
      <c r="T756" s="222">
        <f ca="1"/>
        <v>1.5858093999999937E-2</v>
      </c>
      <c r="U756" s="222" t="str">
        <f ca="1"/>
        <v/>
      </c>
      <c r="Y756" s="111">
        <f ca="1"/>
        <v>44886</v>
      </c>
      <c r="Z756" s="220">
        <f ca="1"/>
        <v>1067.115988</v>
      </c>
      <c r="AA756" s="220">
        <f ca="1"/>
        <v>1045.045198</v>
      </c>
      <c r="AB756" s="222">
        <f ca="1"/>
        <v>2.2070789999999989E-2</v>
      </c>
      <c r="AC756" s="222" t="str">
        <f ca="1"/>
        <v/>
      </c>
    </row>
    <row r="757" spans="9:29" x14ac:dyDescent="0.2">
      <c r="I757" s="111">
        <f ca="1"/>
        <v>44523</v>
      </c>
      <c r="J757" s="220">
        <f ca="1"/>
        <v>1301.462505</v>
      </c>
      <c r="K757" s="220">
        <f ca="1"/>
        <v>1279.934831</v>
      </c>
      <c r="L757" s="222">
        <f ca="1"/>
        <v>2.1527673999999934E-2</v>
      </c>
      <c r="M757" s="222" t="str">
        <f ca="1"/>
        <v/>
      </c>
      <c r="Q757" s="111">
        <f ca="1"/>
        <v>44523</v>
      </c>
      <c r="R757" s="220">
        <f ca="1"/>
        <v>1297.4731899999999</v>
      </c>
      <c r="S757" s="220">
        <f ca="1"/>
        <v>1279.934831</v>
      </c>
      <c r="T757" s="222">
        <f ca="1"/>
        <v>1.7538358999999899E-2</v>
      </c>
      <c r="U757" s="222" t="str">
        <f ca="1"/>
        <v/>
      </c>
      <c r="Y757" s="111">
        <f ca="1"/>
        <v>44887</v>
      </c>
      <c r="Z757" s="220">
        <f ca="1"/>
        <v>1073.7109579999999</v>
      </c>
      <c r="AA757" s="220">
        <f ca="1"/>
        <v>1051.379441</v>
      </c>
      <c r="AB757" s="222">
        <f ca="1"/>
        <v>2.2331516999999849E-2</v>
      </c>
      <c r="AC757" s="222" t="str">
        <f ca="1"/>
        <v/>
      </c>
    </row>
    <row r="758" spans="9:29" x14ac:dyDescent="0.2">
      <c r="I758" s="111">
        <f ca="1"/>
        <v>44524</v>
      </c>
      <c r="J758" s="220">
        <f ca="1"/>
        <v>1303.70758</v>
      </c>
      <c r="K758" s="220">
        <f ca="1"/>
        <v>1283.2003569999999</v>
      </c>
      <c r="L758" s="222">
        <f ca="1"/>
        <v>2.0507223000000067E-2</v>
      </c>
      <c r="M758" s="222" t="str">
        <f ca="1"/>
        <v/>
      </c>
      <c r="Q758" s="111">
        <f ca="1"/>
        <v>44524</v>
      </c>
      <c r="R758" s="220">
        <f ca="1"/>
        <v>1299.694491</v>
      </c>
      <c r="S758" s="220">
        <f ca="1"/>
        <v>1283.2003569999999</v>
      </c>
      <c r="T758" s="222">
        <f ca="1"/>
        <v>1.6494134000000032E-2</v>
      </c>
      <c r="U758" s="222" t="str">
        <f ca="1"/>
        <v/>
      </c>
      <c r="Y758" s="111">
        <f ca="1"/>
        <v>44888</v>
      </c>
      <c r="Z758" s="220">
        <f ca="1"/>
        <v>1078.55223</v>
      </c>
      <c r="AA758" s="220">
        <f ca="1"/>
        <v>1056.2988680000001</v>
      </c>
      <c r="AB758" s="222">
        <f ca="1"/>
        <v>2.2253361999999926E-2</v>
      </c>
      <c r="AC758" s="222" t="str">
        <f ca="1"/>
        <v/>
      </c>
    </row>
    <row r="759" spans="9:29" x14ac:dyDescent="0.2">
      <c r="I759" s="111">
        <f ca="1"/>
        <v>44525</v>
      </c>
      <c r="J759" s="220">
        <f ca="1"/>
        <v>1306.210462</v>
      </c>
      <c r="K759" s="220">
        <f ca="1"/>
        <v>1284.9027759999999</v>
      </c>
      <c r="L759" s="222">
        <f ca="1"/>
        <v>2.1307686000000103E-2</v>
      </c>
      <c r="M759" s="222" t="str">
        <f ca="1"/>
        <v/>
      </c>
      <c r="Q759" s="111">
        <f ca="1"/>
        <v>44525</v>
      </c>
      <c r="R759" s="220">
        <f ca="1"/>
        <v>1302.0700509999999</v>
      </c>
      <c r="S759" s="220">
        <f ca="1"/>
        <v>1284.9027759999999</v>
      </c>
      <c r="T759" s="222">
        <f ca="1"/>
        <v>1.7167275000000017E-2</v>
      </c>
      <c r="U759" s="222" t="str">
        <f ca="1"/>
        <v/>
      </c>
      <c r="Y759" s="111">
        <f ca="1"/>
        <v>44889</v>
      </c>
      <c r="Z759" s="220">
        <f ca="1"/>
        <v>1083.2646279999999</v>
      </c>
      <c r="AA759" s="220">
        <f ca="1"/>
        <v>1061.2122400000001</v>
      </c>
      <c r="AB759" s="222">
        <f ca="1"/>
        <v>2.2052387999999836E-2</v>
      </c>
      <c r="AC759" s="222" t="str">
        <f ca="1"/>
        <v/>
      </c>
    </row>
    <row r="760" spans="9:29" x14ac:dyDescent="0.2">
      <c r="I760" s="111">
        <f ca="1"/>
        <v>44526</v>
      </c>
      <c r="J760" s="220">
        <f ca="1"/>
        <v>1296.0293730000001</v>
      </c>
      <c r="K760" s="220">
        <f ca="1"/>
        <v>1280.992608</v>
      </c>
      <c r="L760" s="222">
        <f ca="1"/>
        <v>1.503676500000006E-2</v>
      </c>
      <c r="M760" s="222" t="str">
        <f ca="1"/>
        <v/>
      </c>
      <c r="Q760" s="111">
        <f ca="1"/>
        <v>44526</v>
      </c>
      <c r="R760" s="220">
        <f ca="1"/>
        <v>1292.6980900000001</v>
      </c>
      <c r="S760" s="220">
        <f ca="1"/>
        <v>1280.992608</v>
      </c>
      <c r="T760" s="222">
        <f ca="1"/>
        <v>1.1705482000000074E-2</v>
      </c>
      <c r="U760" s="222" t="str">
        <f ca="1"/>
        <v/>
      </c>
      <c r="Y760" s="111">
        <f ca="1"/>
        <v>44890</v>
      </c>
      <c r="Z760" s="220">
        <f ca="1"/>
        <v>1085.654953</v>
      </c>
      <c r="AA760" s="220">
        <f ca="1"/>
        <v>1063.6429450000001</v>
      </c>
      <c r="AB760" s="222">
        <f ca="1"/>
        <v>2.2012007999999923E-2</v>
      </c>
      <c r="AC760" s="222" t="str">
        <f ca="1"/>
        <v/>
      </c>
    </row>
    <row r="761" spans="9:29" x14ac:dyDescent="0.2">
      <c r="I761" s="111">
        <f ca="1"/>
        <v>44529</v>
      </c>
      <c r="J761" s="220">
        <f ca="1"/>
        <v>1299.855356</v>
      </c>
      <c r="K761" s="220">
        <f ca="1"/>
        <v>1284.0911960000001</v>
      </c>
      <c r="L761" s="222">
        <f ca="1"/>
        <v>1.5764159999999947E-2</v>
      </c>
      <c r="M761" s="222" t="str">
        <f ca="1"/>
        <v/>
      </c>
      <c r="Q761" s="111">
        <f ca="1"/>
        <v>44529</v>
      </c>
      <c r="R761" s="220">
        <f ca="1"/>
        <v>1296.2886530000001</v>
      </c>
      <c r="S761" s="220">
        <f ca="1"/>
        <v>1284.0911960000001</v>
      </c>
      <c r="T761" s="222">
        <f ca="1"/>
        <v>1.2197456999999986E-2</v>
      </c>
      <c r="U761" s="222" t="str">
        <f ca="1"/>
        <v/>
      </c>
      <c r="Y761" s="111">
        <f ca="1"/>
        <v>44893</v>
      </c>
      <c r="Z761" s="220">
        <f ca="1"/>
        <v>1080.748298</v>
      </c>
      <c r="AA761" s="220">
        <f ca="1"/>
        <v>1058.912867</v>
      </c>
      <c r="AB761" s="222">
        <f ca="1"/>
        <v>2.1835430999999971E-2</v>
      </c>
      <c r="AC761" s="222" t="str">
        <f ca="1"/>
        <v/>
      </c>
    </row>
    <row r="762" spans="9:29" x14ac:dyDescent="0.2">
      <c r="I762" s="111">
        <f ca="1"/>
        <v>44530</v>
      </c>
      <c r="J762" s="220">
        <f ca="1"/>
        <v>1292.7455629999999</v>
      </c>
      <c r="K762" s="220">
        <f ca="1"/>
        <v>1281.890396</v>
      </c>
      <c r="L762" s="222">
        <f ca="1"/>
        <v>1.0855166999999938E-2</v>
      </c>
      <c r="M762" s="222" t="str">
        <f ca="1"/>
        <v/>
      </c>
      <c r="Q762" s="111">
        <f ca="1"/>
        <v>44530</v>
      </c>
      <c r="R762" s="220">
        <f ca="1"/>
        <v>1289.639449</v>
      </c>
      <c r="S762" s="220">
        <f ca="1"/>
        <v>1281.890396</v>
      </c>
      <c r="T762" s="222">
        <f ca="1"/>
        <v>7.7490530000000031E-3</v>
      </c>
      <c r="U762" s="222" t="str">
        <f ca="1"/>
        <v/>
      </c>
      <c r="Y762" s="111">
        <f ca="1"/>
        <v>44894</v>
      </c>
      <c r="Z762" s="220">
        <f ca="1"/>
        <v>1081.6735530000001</v>
      </c>
      <c r="AA762" s="220">
        <f ca="1"/>
        <v>1059.52961</v>
      </c>
      <c r="AB762" s="222">
        <f ca="1"/>
        <v>2.2143943000000034E-2</v>
      </c>
      <c r="AC762" s="222" t="str">
        <f ca="1"/>
        <v/>
      </c>
    </row>
    <row r="763" spans="9:29" x14ac:dyDescent="0.2">
      <c r="I763" s="111">
        <f ca="1"/>
        <v>44531</v>
      </c>
      <c r="J763" s="220">
        <f ca="1"/>
        <v>1290.9420130000001</v>
      </c>
      <c r="K763" s="220">
        <f ca="1"/>
        <v>1283.0862139999999</v>
      </c>
      <c r="L763" s="222">
        <f ca="1"/>
        <v>7.8557990000001614E-3</v>
      </c>
      <c r="M763" s="222" t="str">
        <f ca="1"/>
        <v/>
      </c>
      <c r="Q763" s="111">
        <f ca="1"/>
        <v>44531</v>
      </c>
      <c r="R763" s="220">
        <f ca="1"/>
        <v>1288.2033140000001</v>
      </c>
      <c r="S763" s="220">
        <f ca="1"/>
        <v>1283.0862139999999</v>
      </c>
      <c r="T763" s="222">
        <f ca="1"/>
        <v>5.1171000000001642E-3</v>
      </c>
      <c r="U763" s="222" t="str">
        <f ca="1"/>
        <v/>
      </c>
      <c r="Y763" s="111">
        <f ca="1"/>
        <v>44895</v>
      </c>
      <c r="Z763" s="220">
        <f ca="1"/>
        <v>1091.7532530000001</v>
      </c>
      <c r="AA763" s="220">
        <f ca="1"/>
        <v>1068.8556149999999</v>
      </c>
      <c r="AB763" s="222">
        <f ca="1"/>
        <v>2.2897638000000144E-2</v>
      </c>
      <c r="AC763" s="222" t="str">
        <f ca="1"/>
        <v/>
      </c>
    </row>
    <row r="764" spans="9:29" x14ac:dyDescent="0.2">
      <c r="I764" s="111">
        <f ca="1"/>
        <v>44532</v>
      </c>
      <c r="J764" s="220">
        <f ca="1"/>
        <v>1301.3511619999999</v>
      </c>
      <c r="K764" s="220">
        <f ca="1"/>
        <v>1290.3583920000001</v>
      </c>
      <c r="L764" s="222">
        <f ca="1"/>
        <v>1.0992769999999836E-2</v>
      </c>
      <c r="M764" s="222" t="str">
        <f ca="1"/>
        <v/>
      </c>
      <c r="Q764" s="111">
        <f ca="1"/>
        <v>44532</v>
      </c>
      <c r="R764" s="220">
        <f ca="1"/>
        <v>1298.2820320000001</v>
      </c>
      <c r="S764" s="220">
        <f ca="1"/>
        <v>1290.3583920000001</v>
      </c>
      <c r="T764" s="222">
        <f ca="1"/>
        <v>7.9236399999999783E-3</v>
      </c>
      <c r="U764" s="222" t="str">
        <f ca="1"/>
        <v/>
      </c>
      <c r="Y764" s="111">
        <f ca="1"/>
        <v>44896</v>
      </c>
      <c r="Z764" s="220">
        <f ca="1"/>
        <v>1100.212383</v>
      </c>
      <c r="AA764" s="220">
        <f ca="1"/>
        <v>1077.9769470000001</v>
      </c>
      <c r="AB764" s="222">
        <f ca="1"/>
        <v>2.2235435999999935E-2</v>
      </c>
      <c r="AC764" s="222" t="str">
        <f ca="1"/>
        <v/>
      </c>
    </row>
    <row r="765" spans="9:29" x14ac:dyDescent="0.2">
      <c r="I765" s="111">
        <f ca="1"/>
        <v>44533</v>
      </c>
      <c r="J765" s="220">
        <f ca="1"/>
        <v>1298.8555550000001</v>
      </c>
      <c r="K765" s="220">
        <f ca="1"/>
        <v>1289.505901</v>
      </c>
      <c r="L765" s="222">
        <f ca="1"/>
        <v>9.3496540000001013E-3</v>
      </c>
      <c r="M765" s="222" t="str">
        <f ca="1"/>
        <v/>
      </c>
      <c r="Q765" s="111">
        <f ca="1"/>
        <v>44533</v>
      </c>
      <c r="R765" s="220">
        <f ca="1"/>
        <v>1295.988703</v>
      </c>
      <c r="S765" s="220">
        <f ca="1"/>
        <v>1289.505901</v>
      </c>
      <c r="T765" s="222">
        <f ca="1"/>
        <v>6.4828019999999924E-3</v>
      </c>
      <c r="U765" s="222" t="str">
        <f ca="1"/>
        <v/>
      </c>
      <c r="Y765" s="111">
        <f ca="1"/>
        <v>44897</v>
      </c>
      <c r="Z765" s="220">
        <f ca="1"/>
        <v>1102.291633</v>
      </c>
      <c r="AA765" s="220">
        <f ca="1"/>
        <v>1080.2788880000001</v>
      </c>
      <c r="AB765" s="222">
        <f ca="1"/>
        <v>2.2012744999999997E-2</v>
      </c>
      <c r="AC765" s="222" t="str">
        <f ca="1"/>
        <v/>
      </c>
    </row>
    <row r="766" spans="9:29" x14ac:dyDescent="0.2">
      <c r="I766" s="111">
        <f ca="1"/>
        <v>44536</v>
      </c>
      <c r="J766" s="220">
        <f ca="1"/>
        <v>1301.120441</v>
      </c>
      <c r="K766" s="220">
        <f ca="1"/>
        <v>1289.175876</v>
      </c>
      <c r="L766" s="222">
        <f ca="1"/>
        <v>1.1944565000000011E-2</v>
      </c>
      <c r="M766" s="222" t="str">
        <f ca="1"/>
        <v/>
      </c>
      <c r="Q766" s="111">
        <f ca="1"/>
        <v>44536</v>
      </c>
      <c r="R766" s="220">
        <f ca="1"/>
        <v>1297.9620829999999</v>
      </c>
      <c r="S766" s="220">
        <f ca="1"/>
        <v>1289.175876</v>
      </c>
      <c r="T766" s="222">
        <f ca="1"/>
        <v>8.7862069999998758E-3</v>
      </c>
      <c r="U766" s="222" t="str">
        <f ca="1"/>
        <v/>
      </c>
      <c r="Y766" s="111">
        <f ca="1"/>
        <v>44900</v>
      </c>
      <c r="Z766" s="220">
        <f ca="1"/>
        <v>1095.4026530000001</v>
      </c>
      <c r="AA766" s="220">
        <f ca="1"/>
        <v>1073.593709</v>
      </c>
      <c r="AB766" s="222">
        <f ca="1"/>
        <v>2.1808944000000111E-2</v>
      </c>
      <c r="AC766" s="222" t="str">
        <f ca="1"/>
        <v/>
      </c>
    </row>
    <row r="767" spans="9:29" x14ac:dyDescent="0.2">
      <c r="I767" s="111">
        <f ca="1"/>
        <v>44537</v>
      </c>
      <c r="J767" s="220">
        <f ca="1"/>
        <v>1307.2851860000001</v>
      </c>
      <c r="K767" s="220">
        <f ca="1"/>
        <v>1292.6244830000001</v>
      </c>
      <c r="L767" s="222">
        <f ca="1"/>
        <v>1.4660703000000013E-2</v>
      </c>
      <c r="M767" s="222" t="str">
        <f ca="1"/>
        <v/>
      </c>
      <c r="Q767" s="111">
        <f ca="1"/>
        <v>44537</v>
      </c>
      <c r="R767" s="220">
        <f ca="1"/>
        <v>1303.6973170000001</v>
      </c>
      <c r="S767" s="220">
        <f ca="1"/>
        <v>1292.6244830000001</v>
      </c>
      <c r="T767" s="222">
        <f ca="1"/>
        <v>1.1072834000000057E-2</v>
      </c>
      <c r="U767" s="222" t="str">
        <f ca="1"/>
        <v/>
      </c>
      <c r="Y767" s="111">
        <f ca="1"/>
        <v>44901</v>
      </c>
      <c r="Z767" s="220">
        <f ca="1"/>
        <v>1094.7912229999999</v>
      </c>
      <c r="AA767" s="220">
        <f ca="1"/>
        <v>1073.8789280000001</v>
      </c>
      <c r="AB767" s="222">
        <f ca="1"/>
        <v>2.0912294999999859E-2</v>
      </c>
      <c r="AC767" s="222" t="str">
        <f ca="1"/>
        <v/>
      </c>
    </row>
    <row r="768" spans="9:29" x14ac:dyDescent="0.2">
      <c r="I768" s="111">
        <f ca="1"/>
        <v>44538</v>
      </c>
      <c r="J768" s="220">
        <f ca="1"/>
        <v>1308.4895879999999</v>
      </c>
      <c r="K768" s="220">
        <f ca="1"/>
        <v>1293.929977</v>
      </c>
      <c r="L768" s="222">
        <f ca="1"/>
        <v>1.4559610999999905E-2</v>
      </c>
      <c r="M768" s="222" t="str">
        <f ca="1"/>
        <v/>
      </c>
      <c r="Q768" s="111">
        <f ca="1"/>
        <v>44538</v>
      </c>
      <c r="R768" s="220">
        <f ca="1"/>
        <v>1304.9059520000001</v>
      </c>
      <c r="S768" s="220">
        <f ca="1"/>
        <v>1293.929977</v>
      </c>
      <c r="T768" s="222">
        <f ca="1"/>
        <v>1.0975975000000061E-2</v>
      </c>
      <c r="U768" s="222" t="str">
        <f ca="1"/>
        <v/>
      </c>
      <c r="Y768" s="111">
        <f ca="1"/>
        <v>44902</v>
      </c>
      <c r="Z768" s="220">
        <f ca="1"/>
        <v>1095.5635629999999</v>
      </c>
      <c r="AA768" s="220">
        <f ca="1"/>
        <v>1074.8467109999999</v>
      </c>
      <c r="AB768" s="222">
        <f ca="1"/>
        <v>2.0716852000000018E-2</v>
      </c>
      <c r="AC768" s="222" t="str">
        <f ca="1"/>
        <v/>
      </c>
    </row>
    <row r="769" spans="9:29" x14ac:dyDescent="0.2">
      <c r="I769" s="111">
        <f ca="1"/>
        <v>44539</v>
      </c>
      <c r="J769" s="220">
        <f ca="1"/>
        <v>1308.4344269999999</v>
      </c>
      <c r="K769" s="220">
        <f ca="1"/>
        <v>1295.000321</v>
      </c>
      <c r="L769" s="222">
        <f ca="1"/>
        <v>1.3434105999999928E-2</v>
      </c>
      <c r="M769" s="222" t="str">
        <f ca="1"/>
        <v/>
      </c>
      <c r="Q769" s="111">
        <f ca="1"/>
        <v>44539</v>
      </c>
      <c r="R769" s="220">
        <f ca="1"/>
        <v>1305.070326</v>
      </c>
      <c r="S769" s="220">
        <f ca="1"/>
        <v>1295.000321</v>
      </c>
      <c r="T769" s="222">
        <f ca="1"/>
        <v>1.0070005000000038E-2</v>
      </c>
      <c r="U769" s="222" t="str">
        <f ca="1"/>
        <v/>
      </c>
      <c r="Y769" s="111">
        <f ca="1"/>
        <v>44903</v>
      </c>
      <c r="Z769" s="220">
        <f ca="1"/>
        <v>1095.817963</v>
      </c>
      <c r="AA769" s="220">
        <f ca="1"/>
        <v>1075.0011500000001</v>
      </c>
      <c r="AB769" s="222">
        <f ca="1"/>
        <v>2.081681299999991E-2</v>
      </c>
      <c r="AC769" s="222" t="str">
        <f ca="1"/>
        <v/>
      </c>
    </row>
    <row r="770" spans="9:29" x14ac:dyDescent="0.2">
      <c r="I770" s="111">
        <f ca="1"/>
        <v>44540</v>
      </c>
      <c r="J770" s="220">
        <f ca="1"/>
        <v>1312.16391</v>
      </c>
      <c r="K770" s="220">
        <f ca="1"/>
        <v>1298.44616</v>
      </c>
      <c r="L770" s="222">
        <f ca="1"/>
        <v>1.3717750000000023E-2</v>
      </c>
      <c r="M770" s="222" t="str">
        <f ca="1"/>
        <v/>
      </c>
      <c r="Q770" s="111">
        <f ca="1"/>
        <v>44540</v>
      </c>
      <c r="R770" s="220">
        <f ca="1"/>
        <v>1308.6672610000001</v>
      </c>
      <c r="S770" s="220">
        <f ca="1"/>
        <v>1298.44616</v>
      </c>
      <c r="T770" s="222">
        <f ca="1"/>
        <v>1.022110100000009E-2</v>
      </c>
      <c r="U770" s="222" t="str">
        <f ca="1"/>
        <v/>
      </c>
      <c r="Y770" s="111">
        <f ca="1"/>
        <v>44904</v>
      </c>
      <c r="Z770" s="220">
        <f ca="1"/>
        <v>1092.7080430000001</v>
      </c>
      <c r="AA770" s="220">
        <f ca="1"/>
        <v>1071.683726</v>
      </c>
      <c r="AB770" s="222">
        <f ca="1"/>
        <v>2.1024317000000112E-2</v>
      </c>
      <c r="AC770" s="222" t="str">
        <f ca="1"/>
        <v/>
      </c>
    </row>
    <row r="771" spans="9:29" x14ac:dyDescent="0.2">
      <c r="I771" s="111">
        <f ca="1"/>
        <v>44543</v>
      </c>
      <c r="J771" s="220">
        <f ca="1"/>
        <v>1311.815861</v>
      </c>
      <c r="K771" s="220">
        <f ca="1"/>
        <v>1299.7741249999999</v>
      </c>
      <c r="L771" s="222">
        <f ca="1"/>
        <v>1.2041736000000127E-2</v>
      </c>
      <c r="M771" s="222" t="str">
        <f ca="1"/>
        <v/>
      </c>
      <c r="Q771" s="111">
        <f ca="1"/>
        <v>44543</v>
      </c>
      <c r="R771" s="220">
        <f ca="1"/>
        <v>1308.4843599999999</v>
      </c>
      <c r="S771" s="220">
        <f ca="1"/>
        <v>1299.7741249999999</v>
      </c>
      <c r="T771" s="222">
        <f ca="1"/>
        <v>8.7102350000000123E-3</v>
      </c>
      <c r="U771" s="222" t="str">
        <f ca="1"/>
        <v/>
      </c>
      <c r="Y771" s="111">
        <f ca="1"/>
        <v>44907</v>
      </c>
      <c r="Z771" s="220">
        <f ca="1"/>
        <v>1092.8004080000001</v>
      </c>
      <c r="AA771" s="220">
        <f ca="1"/>
        <v>1071.1410189999999</v>
      </c>
      <c r="AB771" s="222">
        <f ca="1"/>
        <v>2.1659389000000147E-2</v>
      </c>
      <c r="AC771" s="222" t="str">
        <f ca="1"/>
        <v/>
      </c>
    </row>
    <row r="772" spans="9:29" x14ac:dyDescent="0.2">
      <c r="I772" s="111">
        <f ca="1"/>
        <v>44544</v>
      </c>
      <c r="J772" s="220">
        <f ca="1"/>
        <v>1308.1211410000001</v>
      </c>
      <c r="K772" s="220">
        <f ca="1"/>
        <v>1295.8519839999999</v>
      </c>
      <c r="L772" s="222">
        <f ca="1"/>
        <v>1.2269157000000178E-2</v>
      </c>
      <c r="M772" s="222" t="str">
        <f ca="1"/>
        <v/>
      </c>
      <c r="Q772" s="111">
        <f ca="1"/>
        <v>44544</v>
      </c>
      <c r="R772" s="220">
        <f ca="1"/>
        <v>1304.8887910000001</v>
      </c>
      <c r="S772" s="220">
        <f ca="1"/>
        <v>1295.8519839999999</v>
      </c>
      <c r="T772" s="222">
        <f ca="1"/>
        <v>9.0368070000001813E-3</v>
      </c>
      <c r="U772" s="222" t="str">
        <f ca="1"/>
        <v/>
      </c>
      <c r="Y772" s="111">
        <f ca="1"/>
        <v>44908</v>
      </c>
      <c r="Z772" s="220">
        <f ca="1"/>
        <v>1096.073523</v>
      </c>
      <c r="AA772" s="220">
        <f ca="1"/>
        <v>1074.66695</v>
      </c>
      <c r="AB772" s="222">
        <f ca="1"/>
        <v>2.1406572999999981E-2</v>
      </c>
      <c r="AC772" s="222" t="str">
        <f ca="1"/>
        <v/>
      </c>
    </row>
    <row r="773" spans="9:29" x14ac:dyDescent="0.2">
      <c r="I773" s="111">
        <f ca="1"/>
        <v>44545</v>
      </c>
      <c r="J773" s="220">
        <f ca="1"/>
        <v>1316.153577</v>
      </c>
      <c r="K773" s="220">
        <f ca="1"/>
        <v>1302.6614910000001</v>
      </c>
      <c r="L773" s="222">
        <f ca="1"/>
        <v>1.3492085999999973E-2</v>
      </c>
      <c r="M773" s="222" t="str">
        <f ca="1"/>
        <v/>
      </c>
      <c r="Q773" s="111">
        <f ca="1"/>
        <v>44545</v>
      </c>
      <c r="R773" s="220">
        <f ca="1"/>
        <v>1312.5190789999999</v>
      </c>
      <c r="S773" s="220">
        <f ca="1"/>
        <v>1302.6614910000001</v>
      </c>
      <c r="T773" s="222">
        <f ca="1"/>
        <v>9.8575879999998513E-3</v>
      </c>
      <c r="U773" s="222" t="str">
        <f ca="1"/>
        <v/>
      </c>
      <c r="Y773" s="111">
        <f ca="1"/>
        <v>44909</v>
      </c>
      <c r="Z773" s="220">
        <f ca="1"/>
        <v>1095.2955930000001</v>
      </c>
      <c r="AA773" s="220">
        <f ca="1"/>
        <v>1074.4380369999999</v>
      </c>
      <c r="AB773" s="222">
        <f ca="1"/>
        <v>2.0857556000000159E-2</v>
      </c>
      <c r="AC773" s="222" t="str">
        <f ca="1"/>
        <v/>
      </c>
    </row>
    <row r="774" spans="9:29" x14ac:dyDescent="0.2">
      <c r="I774" s="111">
        <f ca="1"/>
        <v>44546</v>
      </c>
      <c r="J774" s="220">
        <f ca="1"/>
        <v>1313.164495</v>
      </c>
      <c r="K774" s="220">
        <f ca="1"/>
        <v>1303.3643460000001</v>
      </c>
      <c r="L774" s="222">
        <f ca="1"/>
        <v>9.8001489999999195E-3</v>
      </c>
      <c r="M774" s="222" t="str">
        <f ca="1"/>
        <v/>
      </c>
      <c r="Q774" s="111">
        <f ca="1"/>
        <v>44546</v>
      </c>
      <c r="R774" s="220">
        <f ca="1"/>
        <v>1309.4294560000001</v>
      </c>
      <c r="S774" s="220">
        <f ca="1"/>
        <v>1303.3643460000001</v>
      </c>
      <c r="T774" s="222">
        <f ca="1"/>
        <v>6.0651100000000046E-3</v>
      </c>
      <c r="U774" s="222" t="str">
        <f ca="1"/>
        <v/>
      </c>
      <c r="Y774" s="111">
        <f ca="1"/>
        <v>44910</v>
      </c>
      <c r="Z774" s="220">
        <f ca="1"/>
        <v>1088.411036</v>
      </c>
      <c r="AA774" s="220">
        <f ca="1"/>
        <v>1068.9039049999999</v>
      </c>
      <c r="AB774" s="222">
        <f ca="1"/>
        <v>1.9507131000000073E-2</v>
      </c>
      <c r="AC774" s="222" t="str">
        <f ca="1"/>
        <v/>
      </c>
    </row>
    <row r="775" spans="9:29" x14ac:dyDescent="0.2">
      <c r="I775" s="111">
        <f ca="1"/>
        <v>44547</v>
      </c>
      <c r="J775" s="220">
        <f ca="1"/>
        <v>1313.9539460000001</v>
      </c>
      <c r="K775" s="220">
        <f ca="1"/>
        <v>1304.2020199999999</v>
      </c>
      <c r="L775" s="222">
        <f ca="1"/>
        <v>9.7519260000001398E-3</v>
      </c>
      <c r="M775" s="222" t="str">
        <f ca="1"/>
        <v/>
      </c>
      <c r="Q775" s="111">
        <f ca="1"/>
        <v>44547</v>
      </c>
      <c r="R775" s="220">
        <f ca="1"/>
        <v>1310.476277</v>
      </c>
      <c r="S775" s="220">
        <f ca="1"/>
        <v>1304.2020199999999</v>
      </c>
      <c r="T775" s="222">
        <f ca="1"/>
        <v>6.2742570000000339E-3</v>
      </c>
      <c r="U775" s="222" t="str">
        <f ca="1"/>
        <v/>
      </c>
      <c r="Y775" s="111">
        <f ca="1"/>
        <v>44911</v>
      </c>
      <c r="Z775" s="220">
        <f ca="1"/>
        <v>1083.2531530000001</v>
      </c>
      <c r="AA775" s="220">
        <f ca="1"/>
        <v>1063.998947</v>
      </c>
      <c r="AB775" s="222">
        <f ca="1"/>
        <v>1.9254206000000069E-2</v>
      </c>
      <c r="AC775" s="222" t="str">
        <f ca="1"/>
        <v/>
      </c>
    </row>
    <row r="776" spans="9:29" x14ac:dyDescent="0.2">
      <c r="I776" s="111">
        <f ca="1"/>
        <v>44550</v>
      </c>
      <c r="J776" s="220">
        <f ca="1"/>
        <v>1305.666144</v>
      </c>
      <c r="K776" s="220">
        <f ca="1"/>
        <v>1296.496365</v>
      </c>
      <c r="L776" s="222">
        <f ca="1"/>
        <v>9.1697790000000619E-3</v>
      </c>
      <c r="M776" s="222" t="str">
        <f ca="1"/>
        <v/>
      </c>
      <c r="Q776" s="111">
        <f ca="1"/>
        <v>44550</v>
      </c>
      <c r="R776" s="220">
        <f ca="1"/>
        <v>1302.233068</v>
      </c>
      <c r="S776" s="220">
        <f ca="1"/>
        <v>1296.496365</v>
      </c>
      <c r="T776" s="222">
        <f ca="1"/>
        <v>5.7367030000000339E-3</v>
      </c>
      <c r="U776" s="222" t="str">
        <f ca="1"/>
        <v/>
      </c>
      <c r="Y776" s="111">
        <f ca="1"/>
        <v>44914</v>
      </c>
      <c r="Z776" s="220">
        <f ca="1"/>
        <v>1075.6005419999999</v>
      </c>
      <c r="AA776" s="220">
        <f ca="1"/>
        <v>1056.546462</v>
      </c>
      <c r="AB776" s="222">
        <f ca="1"/>
        <v>1.9054079999999887E-2</v>
      </c>
      <c r="AC776" s="222" t="str">
        <f ca="1"/>
        <v/>
      </c>
    </row>
    <row r="777" spans="9:29" x14ac:dyDescent="0.2">
      <c r="I777" s="111">
        <f ca="1"/>
        <v>44551</v>
      </c>
      <c r="J777" s="220">
        <f ca="1"/>
        <v>1314.5152989999999</v>
      </c>
      <c r="K777" s="220">
        <f ca="1"/>
        <v>1301.692493</v>
      </c>
      <c r="L777" s="222">
        <f ca="1"/>
        <v>1.28228059999999E-2</v>
      </c>
      <c r="M777" s="222" t="str">
        <f ca="1"/>
        <v/>
      </c>
      <c r="Q777" s="111">
        <f ca="1"/>
        <v>44551</v>
      </c>
      <c r="R777" s="220">
        <f ca="1"/>
        <v>1310.703348</v>
      </c>
      <c r="S777" s="220">
        <f ca="1"/>
        <v>1301.692493</v>
      </c>
      <c r="T777" s="222">
        <f ca="1"/>
        <v>9.010854999999993E-3</v>
      </c>
      <c r="U777" s="222" t="str">
        <f ca="1"/>
        <v/>
      </c>
      <c r="Y777" s="111">
        <f ca="1"/>
        <v>44915</v>
      </c>
      <c r="Z777" s="220">
        <f ca="1"/>
        <v>1072.655818</v>
      </c>
      <c r="AA777" s="220">
        <f ca="1"/>
        <v>1053.1647270000001</v>
      </c>
      <c r="AB777" s="222">
        <f ca="1"/>
        <v>1.949109099999987E-2</v>
      </c>
      <c r="AC777" s="222" t="str">
        <f ca="1"/>
        <v/>
      </c>
    </row>
    <row r="778" spans="9:29" x14ac:dyDescent="0.2">
      <c r="I778" s="111">
        <f ca="1"/>
        <v>44552</v>
      </c>
      <c r="J778" s="220">
        <f ca="1"/>
        <v>1318.7915210000001</v>
      </c>
      <c r="K778" s="220">
        <f ca="1"/>
        <v>1305.260278</v>
      </c>
      <c r="L778" s="222">
        <f ca="1"/>
        <v>1.3531243000000132E-2</v>
      </c>
      <c r="M778" s="222" t="str">
        <f ca="1"/>
        <v/>
      </c>
      <c r="Q778" s="111">
        <f ca="1"/>
        <v>44552</v>
      </c>
      <c r="R778" s="220">
        <f ca="1"/>
        <v>1314.8842999999999</v>
      </c>
      <c r="S778" s="220">
        <f ca="1"/>
        <v>1305.260278</v>
      </c>
      <c r="T778" s="222">
        <f ca="1"/>
        <v>9.6240219999999682E-3</v>
      </c>
      <c r="U778" s="222" t="str">
        <f ca="1"/>
        <v/>
      </c>
      <c r="Y778" s="111">
        <f ca="1"/>
        <v>44916</v>
      </c>
      <c r="Z778" s="220">
        <f ca="1"/>
        <v>1078.8456329999999</v>
      </c>
      <c r="AA778" s="220">
        <f ca="1"/>
        <v>1058.581903</v>
      </c>
      <c r="AB778" s="222">
        <f ca="1"/>
        <v>2.0263729999999897E-2</v>
      </c>
      <c r="AC778" s="222" t="str">
        <f ca="1"/>
        <v/>
      </c>
    </row>
    <row r="779" spans="9:29" x14ac:dyDescent="0.2">
      <c r="I779" s="111">
        <f ca="1"/>
        <v>44553</v>
      </c>
      <c r="J779" s="220">
        <f ca="1"/>
        <v>1323.6975170000001</v>
      </c>
      <c r="K779" s="220">
        <f ca="1"/>
        <v>1309.118549</v>
      </c>
      <c r="L779" s="222">
        <f ca="1"/>
        <v>1.4578968000000032E-2</v>
      </c>
      <c r="M779" s="222" t="str">
        <f ca="1"/>
        <v/>
      </c>
      <c r="Q779" s="111">
        <f ca="1"/>
        <v>44553</v>
      </c>
      <c r="R779" s="220">
        <f ca="1"/>
        <v>1319.513786</v>
      </c>
      <c r="S779" s="220">
        <f ca="1"/>
        <v>1309.118549</v>
      </c>
      <c r="T779" s="222">
        <f ca="1"/>
        <v>1.0395236999999951E-2</v>
      </c>
      <c r="U779" s="222" t="str">
        <f ca="1"/>
        <v/>
      </c>
      <c r="Y779" s="111">
        <f ca="1"/>
        <v>44917</v>
      </c>
      <c r="Z779" s="220">
        <f ca="1"/>
        <v>1071.107943</v>
      </c>
      <c r="AA779" s="220">
        <f ca="1"/>
        <v>1051.2025719999999</v>
      </c>
      <c r="AB779" s="222">
        <f ca="1"/>
        <v>1.9905371000000061E-2</v>
      </c>
      <c r="AC779" s="222" t="str">
        <f ca="1"/>
        <v/>
      </c>
    </row>
    <row r="780" spans="9:29" x14ac:dyDescent="0.2">
      <c r="I780" s="111">
        <f ca="1"/>
        <v>44554</v>
      </c>
      <c r="J780" s="220">
        <f ca="1"/>
        <v>1322.47714</v>
      </c>
      <c r="K780" s="220">
        <f ca="1"/>
        <v>1307.458652</v>
      </c>
      <c r="L780" s="222">
        <f ca="1"/>
        <v>1.5018487999999934E-2</v>
      </c>
      <c r="M780" s="222" t="str">
        <f ca="1"/>
        <v/>
      </c>
      <c r="Q780" s="111">
        <f ca="1"/>
        <v>44554</v>
      </c>
      <c r="R780" s="220">
        <f ca="1"/>
        <v>1318.3479850000001</v>
      </c>
      <c r="S780" s="220">
        <f ca="1"/>
        <v>1307.458652</v>
      </c>
      <c r="T780" s="222">
        <f ca="1"/>
        <v>1.0889333000000079E-2</v>
      </c>
      <c r="U780" s="222" t="str">
        <f ca="1"/>
        <v/>
      </c>
      <c r="Y780" s="111">
        <f ca="1"/>
        <v>44918</v>
      </c>
      <c r="Z780" s="220">
        <f ca="1"/>
        <v>1070.5292919999999</v>
      </c>
      <c r="AA780" s="220">
        <f ca="1"/>
        <v>1050.0945180000001</v>
      </c>
      <c r="AB780" s="222">
        <f ca="1"/>
        <v>2.0434773999999833E-2</v>
      </c>
      <c r="AC780" s="222" t="str">
        <f ca="1"/>
        <v/>
      </c>
    </row>
    <row r="781" spans="9:29" x14ac:dyDescent="0.2">
      <c r="I781" s="111">
        <f ca="1"/>
        <v>44559</v>
      </c>
      <c r="J781" s="220">
        <f ca="1"/>
        <v>1328.3492900000001</v>
      </c>
      <c r="K781" s="220">
        <f ca="1"/>
        <v>1311.130418</v>
      </c>
      <c r="L781" s="222">
        <f ca="1"/>
        <v>1.7218872000000145E-2</v>
      </c>
      <c r="M781" s="222" t="str">
        <f ca="1"/>
        <v/>
      </c>
      <c r="Q781" s="111">
        <f ca="1"/>
        <v>44559</v>
      </c>
      <c r="R781" s="220">
        <f ca="1"/>
        <v>1323.9825760000001</v>
      </c>
      <c r="S781" s="220">
        <f ca="1"/>
        <v>1311.130418</v>
      </c>
      <c r="T781" s="222">
        <f ca="1"/>
        <v>1.2852158000000145E-2</v>
      </c>
      <c r="U781" s="222" t="str">
        <f ca="1"/>
        <v/>
      </c>
      <c r="Y781" s="111">
        <f ca="1"/>
        <v>44923</v>
      </c>
      <c r="Z781" s="220">
        <f ca="1"/>
        <v>1059.6958159999999</v>
      </c>
      <c r="AA781" s="220">
        <f ca="1"/>
        <v>1039.2877590000001</v>
      </c>
      <c r="AB781" s="222">
        <f ca="1"/>
        <v>2.0408056999999872E-2</v>
      </c>
      <c r="AC781" s="222" t="str">
        <f ca="1"/>
        <v/>
      </c>
    </row>
    <row r="782" spans="9:29" x14ac:dyDescent="0.2">
      <c r="I782" s="111">
        <f ca="1"/>
        <v>44560</v>
      </c>
      <c r="J782" s="220">
        <f ca="1"/>
        <v>1322.609933</v>
      </c>
      <c r="K782" s="220">
        <f ca="1"/>
        <v>1307.1184310000001</v>
      </c>
      <c r="L782" s="222">
        <f ca="1"/>
        <v>1.5491501999999855E-2</v>
      </c>
      <c r="M782" s="222" t="str">
        <f ca="1"/>
        <v/>
      </c>
      <c r="Q782" s="111">
        <f ca="1"/>
        <v>44560</v>
      </c>
      <c r="R782" s="220">
        <f ca="1"/>
        <v>1318.571502</v>
      </c>
      <c r="S782" s="220">
        <f ca="1"/>
        <v>1307.1184310000001</v>
      </c>
      <c r="T782" s="222">
        <f ca="1"/>
        <v>1.1453070999999908E-2</v>
      </c>
      <c r="U782" s="222" t="str">
        <f ca="1"/>
        <v/>
      </c>
      <c r="Y782" s="111">
        <f ca="1"/>
        <v>44924</v>
      </c>
      <c r="Z782" s="220">
        <f ca="1"/>
        <v>1062.071956</v>
      </c>
      <c r="AA782" s="220">
        <f ca="1"/>
        <v>1041.272219</v>
      </c>
      <c r="AB782" s="222">
        <f ca="1"/>
        <v>2.0799737000000051E-2</v>
      </c>
      <c r="AC782" s="222" t="str">
        <f ca="1"/>
        <v/>
      </c>
    </row>
    <row r="783" spans="9:29" x14ac:dyDescent="0.2">
      <c r="I783" s="111">
        <f ca="1"/>
        <v>44561</v>
      </c>
      <c r="J783" s="220">
        <f ca="1"/>
        <v>1319.161865</v>
      </c>
      <c r="K783" s="220">
        <f ca="1"/>
        <v>1306.1255289999999</v>
      </c>
      <c r="L783" s="222">
        <f ca="1"/>
        <v>1.3036336000000119E-2</v>
      </c>
      <c r="M783" s="222" t="str">
        <f ca="1"/>
        <v/>
      </c>
      <c r="Q783" s="111">
        <f ca="1"/>
        <v>44561</v>
      </c>
      <c r="R783" s="220">
        <f ca="1"/>
        <v>1315.206962</v>
      </c>
      <c r="S783" s="220">
        <f ca="1"/>
        <v>1306.1255289999999</v>
      </c>
      <c r="T783" s="222">
        <f ca="1"/>
        <v>9.0814330000000606E-3</v>
      </c>
      <c r="U783" s="222" t="str">
        <f ca="1"/>
        <v/>
      </c>
      <c r="Y783" s="111">
        <f ca="1"/>
        <v>44925</v>
      </c>
      <c r="Z783" s="220">
        <f ca="1"/>
        <v>1058.0604129999999</v>
      </c>
      <c r="AA783" s="220">
        <f ca="1"/>
        <v>1037.6158849999999</v>
      </c>
      <c r="AB783" s="222">
        <f ca="1"/>
        <v>2.044452799999999E-2</v>
      </c>
      <c r="AC783" s="222" t="str">
        <f ca="1"/>
        <v/>
      </c>
    </row>
    <row r="784" spans="9:29" x14ac:dyDescent="0.2">
      <c r="I784" s="111">
        <f ca="1"/>
        <v>44565</v>
      </c>
      <c r="J784" s="220">
        <f ca="1"/>
        <v>1317.32078</v>
      </c>
      <c r="K784" s="220">
        <f ca="1"/>
        <v>1300.637526</v>
      </c>
      <c r="L784" s="222">
        <f ca="1"/>
        <v>1.6683254000000033E-2</v>
      </c>
      <c r="M784" s="222" t="str">
        <f ca="1"/>
        <v/>
      </c>
      <c r="Q784" s="111">
        <f ca="1"/>
        <v>44565</v>
      </c>
      <c r="R784" s="220">
        <f ca="1"/>
        <v>1313.0990730000001</v>
      </c>
      <c r="S784" s="220">
        <f ca="1"/>
        <v>1300.637526</v>
      </c>
      <c r="T784" s="222">
        <f ca="1"/>
        <v>1.2461547000000109E-2</v>
      </c>
      <c r="U784" s="222" t="str">
        <f ca="1"/>
        <v/>
      </c>
      <c r="Y784" s="111">
        <f ca="1"/>
        <v>44929</v>
      </c>
      <c r="Z784" s="220">
        <f ca="1"/>
        <v>1064.167868</v>
      </c>
      <c r="AA784" s="220">
        <f ca="1"/>
        <v>1043.4206859999999</v>
      </c>
      <c r="AB784" s="222">
        <f ca="1"/>
        <v>2.0747182000000065E-2</v>
      </c>
      <c r="AC784" s="222" t="str">
        <f ca="1"/>
        <v/>
      </c>
    </row>
    <row r="785" spans="9:29" x14ac:dyDescent="0.2">
      <c r="I785" s="111">
        <f ca="1"/>
        <v>44566</v>
      </c>
      <c r="J785" s="220">
        <f ca="1"/>
        <v>1308.609903</v>
      </c>
      <c r="K785" s="220">
        <f ca="1"/>
        <v>1294.188177</v>
      </c>
      <c r="L785" s="222">
        <f ca="1"/>
        <v>1.4421726000000036E-2</v>
      </c>
      <c r="M785" s="222" t="str">
        <f ca="1"/>
        <v/>
      </c>
      <c r="Q785" s="111">
        <f ca="1"/>
        <v>44566</v>
      </c>
      <c r="R785" s="220">
        <f ca="1"/>
        <v>1304.462235</v>
      </c>
      <c r="S785" s="220">
        <f ca="1"/>
        <v>1294.188177</v>
      </c>
      <c r="T785" s="222">
        <f ca="1"/>
        <v>1.0274057999999968E-2</v>
      </c>
      <c r="U785" s="222" t="str">
        <f ca="1"/>
        <v/>
      </c>
      <c r="Y785" s="111">
        <f ca="1"/>
        <v>44930</v>
      </c>
      <c r="Z785" s="220">
        <f ca="1"/>
        <v>1067.4296360000001</v>
      </c>
      <c r="AA785" s="220">
        <f ca="1"/>
        <v>1046.7378570000001</v>
      </c>
      <c r="AB785" s="222">
        <f ca="1"/>
        <v>2.0691778999999997E-2</v>
      </c>
      <c r="AC785" s="222" t="str">
        <f ca="1"/>
        <v/>
      </c>
    </row>
    <row r="786" spans="9:29" x14ac:dyDescent="0.2">
      <c r="I786" s="111">
        <f ca="1"/>
        <v>44567</v>
      </c>
      <c r="J786" s="220">
        <f ca="1"/>
        <v>1307.933814</v>
      </c>
      <c r="K786" s="220">
        <f ca="1"/>
        <v>1291.713381</v>
      </c>
      <c r="L786" s="222">
        <f ca="1"/>
        <v>1.6220432999999958E-2</v>
      </c>
      <c r="M786" s="222" t="str">
        <f ca="1"/>
        <v/>
      </c>
      <c r="Q786" s="111">
        <f ca="1"/>
        <v>44567</v>
      </c>
      <c r="R786" s="220">
        <f ca="1"/>
        <v>1304.0466919999999</v>
      </c>
      <c r="S786" s="220">
        <f ca="1"/>
        <v>1291.713381</v>
      </c>
      <c r="T786" s="222">
        <f ca="1"/>
        <v>1.2333310999999868E-2</v>
      </c>
      <c r="U786" s="222" t="str">
        <f ca="1"/>
        <v/>
      </c>
      <c r="Y786" s="111">
        <f ca="1"/>
        <v>44931</v>
      </c>
      <c r="Z786" s="220">
        <f ca="1"/>
        <v>1070.0036700000001</v>
      </c>
      <c r="AA786" s="220">
        <f ca="1"/>
        <v>1049.339158</v>
      </c>
      <c r="AB786" s="222">
        <f ca="1"/>
        <v>2.0664512000000058E-2</v>
      </c>
      <c r="AC786" s="222" t="str">
        <f ca="1"/>
        <v/>
      </c>
    </row>
    <row r="787" spans="9:29" x14ac:dyDescent="0.2">
      <c r="I787" s="111">
        <f ca="1"/>
        <v>44568</v>
      </c>
      <c r="J787" s="220">
        <f ca="1"/>
        <v>1303.760839</v>
      </c>
      <c r="K787" s="220">
        <f ca="1"/>
        <v>1286.660801</v>
      </c>
      <c r="L787" s="222">
        <f ca="1"/>
        <v>1.710003800000004E-2</v>
      </c>
      <c r="M787" s="222" t="str">
        <f ca="1"/>
        <v/>
      </c>
      <c r="Q787" s="111">
        <f ca="1"/>
        <v>44568</v>
      </c>
      <c r="R787" s="220">
        <f ca="1"/>
        <v>1300.2601159999999</v>
      </c>
      <c r="S787" s="220">
        <f ca="1"/>
        <v>1286.660801</v>
      </c>
      <c r="T787" s="222">
        <f ca="1"/>
        <v>1.3599314999999933E-2</v>
      </c>
      <c r="U787" s="222" t="str">
        <f ca="1"/>
        <v/>
      </c>
      <c r="Y787" s="111">
        <f ca="1"/>
        <v>44932</v>
      </c>
      <c r="Z787" s="220">
        <f ca="1"/>
        <v>1079.53656</v>
      </c>
      <c r="AA787" s="220">
        <f ca="1"/>
        <v>1058.2585409999999</v>
      </c>
      <c r="AB787" s="222">
        <f ca="1"/>
        <v>2.1278019000000085E-2</v>
      </c>
      <c r="AC787" s="222" t="str">
        <f ca="1"/>
        <v/>
      </c>
    </row>
    <row r="788" spans="9:29" x14ac:dyDescent="0.2">
      <c r="I788" s="111">
        <f ca="1"/>
        <v>44571</v>
      </c>
      <c r="J788" s="220">
        <f ca="1"/>
        <v>1303.364435</v>
      </c>
      <c r="K788" s="220">
        <f ca="1"/>
        <v>1287.3491670000001</v>
      </c>
      <c r="L788" s="222">
        <f ca="1"/>
        <v>1.6015267999999878E-2</v>
      </c>
      <c r="M788" s="222" t="str">
        <f ca="1"/>
        <v/>
      </c>
      <c r="Q788" s="111">
        <f ca="1"/>
        <v>44571</v>
      </c>
      <c r="R788" s="220">
        <f ca="1"/>
        <v>1299.8745240000001</v>
      </c>
      <c r="S788" s="220">
        <f ca="1"/>
        <v>1287.3491670000001</v>
      </c>
      <c r="T788" s="222">
        <f ca="1"/>
        <v>1.2525356999999985E-2</v>
      </c>
      <c r="U788" s="222" t="str">
        <f ca="1"/>
        <v/>
      </c>
      <c r="Y788" s="111">
        <f ca="1"/>
        <v>44935</v>
      </c>
      <c r="Z788" s="220">
        <f ca="1"/>
        <v>1079.34232</v>
      </c>
      <c r="AA788" s="220">
        <f ca="1"/>
        <v>1058.075842</v>
      </c>
      <c r="AB788" s="222">
        <f ca="1"/>
        <v>2.1266478000000005E-2</v>
      </c>
      <c r="AC788" s="222" t="str">
        <f ca="1"/>
        <v/>
      </c>
    </row>
    <row r="789" spans="9:29" x14ac:dyDescent="0.2">
      <c r="I789" s="111">
        <f ca="1"/>
        <v>44572</v>
      </c>
      <c r="J789" s="220">
        <f ca="1"/>
        <v>1307.6734429999999</v>
      </c>
      <c r="K789" s="220">
        <f ca="1"/>
        <v>1290.3256699999999</v>
      </c>
      <c r="L789" s="222">
        <f ca="1"/>
        <v>1.7347772999999962E-2</v>
      </c>
      <c r="M789" s="222" t="str">
        <f ca="1"/>
        <v/>
      </c>
      <c r="Q789" s="111">
        <f ca="1"/>
        <v>44572</v>
      </c>
      <c r="R789" s="220">
        <f ca="1"/>
        <v>1304.3112470000001</v>
      </c>
      <c r="S789" s="220">
        <f ca="1"/>
        <v>1290.3256699999999</v>
      </c>
      <c r="T789" s="222">
        <f ca="1"/>
        <v>1.3985577000000148E-2</v>
      </c>
      <c r="U789" s="222" t="str">
        <f ca="1"/>
        <v/>
      </c>
      <c r="Y789" s="111">
        <f ca="1"/>
        <v>44936</v>
      </c>
      <c r="Z789" s="220">
        <f ca="1"/>
        <v>1081.5013300000001</v>
      </c>
      <c r="AA789" s="220">
        <f ca="1"/>
        <v>1059.739955</v>
      </c>
      <c r="AB789" s="222">
        <f ca="1"/>
        <v>2.1761375000000045E-2</v>
      </c>
      <c r="AC789" s="222" t="str">
        <f ca="1"/>
        <v/>
      </c>
    </row>
    <row r="790" spans="9:29" x14ac:dyDescent="0.2">
      <c r="I790" s="111">
        <f ca="1"/>
        <v>44573</v>
      </c>
      <c r="J790" s="220">
        <f ca="1"/>
        <v>1308.729666</v>
      </c>
      <c r="K790" s="220">
        <f ca="1"/>
        <v>1290.6124319999999</v>
      </c>
      <c r="L790" s="222">
        <f ca="1"/>
        <v>1.8117234000000051E-2</v>
      </c>
      <c r="M790" s="222" t="str">
        <f ca="1"/>
        <v/>
      </c>
      <c r="Q790" s="111">
        <f ca="1"/>
        <v>44573</v>
      </c>
      <c r="R790" s="220">
        <f ca="1"/>
        <v>1305.4229250000001</v>
      </c>
      <c r="S790" s="220">
        <f ca="1"/>
        <v>1290.6124319999999</v>
      </c>
      <c r="T790" s="222">
        <f ca="1"/>
        <v>1.4810493000000178E-2</v>
      </c>
      <c r="U790" s="222" t="str">
        <f ca="1"/>
        <v/>
      </c>
      <c r="Y790" s="111">
        <f ca="1"/>
        <v>44937</v>
      </c>
      <c r="Z790" s="220">
        <f ca="1"/>
        <v>1089.4813300000001</v>
      </c>
      <c r="AA790" s="220">
        <f ca="1"/>
        <v>1067.5531570000001</v>
      </c>
      <c r="AB790" s="222">
        <f ca="1"/>
        <v>2.1928173000000016E-2</v>
      </c>
      <c r="AC790" s="222" t="str">
        <f ca="1"/>
        <v/>
      </c>
    </row>
    <row r="791" spans="9:29" x14ac:dyDescent="0.2">
      <c r="I791" s="111">
        <f ca="1"/>
        <v>44574</v>
      </c>
      <c r="J791" s="220">
        <f ca="1"/>
        <v>1303.6928089999999</v>
      </c>
      <c r="K791" s="220">
        <f ca="1"/>
        <v>1287.70795</v>
      </c>
      <c r="L791" s="222">
        <f ca="1"/>
        <v>1.5984858999999914E-2</v>
      </c>
      <c r="M791" s="222" t="str">
        <f ca="1"/>
        <v/>
      </c>
      <c r="Q791" s="111">
        <f ca="1"/>
        <v>44574</v>
      </c>
      <c r="R791" s="220">
        <f ca="1"/>
        <v>1300.5175360000001</v>
      </c>
      <c r="S791" s="220">
        <f ca="1"/>
        <v>1287.70795</v>
      </c>
      <c r="T791" s="222">
        <f ca="1"/>
        <v>1.2809586000000081E-2</v>
      </c>
      <c r="U791" s="222" t="str">
        <f ca="1"/>
        <v/>
      </c>
      <c r="Y791" s="111">
        <f ca="1"/>
        <v>44938</v>
      </c>
      <c r="Z791" s="220">
        <f ca="1"/>
        <v>1097.6163730000001</v>
      </c>
      <c r="AA791" s="220">
        <f ca="1"/>
        <v>1076.2017949999999</v>
      </c>
      <c r="AB791" s="222">
        <f ca="1"/>
        <v>2.1414578000000118E-2</v>
      </c>
      <c r="AC791" s="222" t="str">
        <f ca="1"/>
        <v/>
      </c>
    </row>
    <row r="792" spans="9:29" x14ac:dyDescent="0.2">
      <c r="I792" s="111">
        <f ca="1"/>
        <v>44575</v>
      </c>
      <c r="J792" s="220">
        <f ca="1"/>
        <v>1303.278188</v>
      </c>
      <c r="K792" s="220">
        <f ca="1"/>
        <v>1284.7906809999999</v>
      </c>
      <c r="L792" s="222">
        <f ca="1"/>
        <v>1.8487507000000049E-2</v>
      </c>
      <c r="M792" s="222" t="str">
        <f ca="1"/>
        <v/>
      </c>
      <c r="Q792" s="111">
        <f ca="1"/>
        <v>44575</v>
      </c>
      <c r="R792" s="220">
        <f ca="1"/>
        <v>1300.2026639999999</v>
      </c>
      <c r="S792" s="220">
        <f ca="1"/>
        <v>1284.7906809999999</v>
      </c>
      <c r="T792" s="222">
        <f ca="1"/>
        <v>1.5411982999999964E-2</v>
      </c>
      <c r="U792" s="222" t="str">
        <f ca="1"/>
        <v/>
      </c>
      <c r="Y792" s="111">
        <f ca="1"/>
        <v>44939</v>
      </c>
      <c r="Z792" s="220">
        <f ca="1"/>
        <v>1101.7607089999999</v>
      </c>
      <c r="AA792" s="220">
        <f ca="1"/>
        <v>1079.751962</v>
      </c>
      <c r="AB792" s="222">
        <f ca="1"/>
        <v>2.2008746999999856E-2</v>
      </c>
      <c r="AC792" s="222" t="str">
        <f ca="1"/>
        <v/>
      </c>
    </row>
    <row r="793" spans="9:29" x14ac:dyDescent="0.2">
      <c r="I793" s="111">
        <f ca="1"/>
        <v>44578</v>
      </c>
      <c r="J793" s="220">
        <f ca="1"/>
        <v>1303.668803</v>
      </c>
      <c r="K793" s="220">
        <f ca="1"/>
        <v>1284.132875</v>
      </c>
      <c r="L793" s="222">
        <f ca="1"/>
        <v>1.9535928000000011E-2</v>
      </c>
      <c r="M793" s="222" t="str">
        <f ca="1"/>
        <v/>
      </c>
      <c r="Q793" s="111">
        <f ca="1"/>
        <v>44578</v>
      </c>
      <c r="R793" s="220">
        <f ca="1"/>
        <v>1300.3874499999999</v>
      </c>
      <c r="S793" s="220">
        <f ca="1"/>
        <v>1284.132875</v>
      </c>
      <c r="T793" s="222">
        <f ca="1"/>
        <v>1.6254574999999931E-2</v>
      </c>
      <c r="U793" s="222" t="str">
        <f ca="1"/>
        <v/>
      </c>
      <c r="Y793" s="111">
        <f ca="1"/>
        <v>44942</v>
      </c>
      <c r="Z793" s="220">
        <f ca="1"/>
        <v>1102.35826</v>
      </c>
      <c r="AA793" s="220">
        <f ca="1"/>
        <v>1080.5270889999999</v>
      </c>
      <c r="AB793" s="222">
        <f ca="1"/>
        <v>2.1831171000000042E-2</v>
      </c>
      <c r="AC793" s="222" t="str">
        <f ca="1"/>
        <v/>
      </c>
    </row>
    <row r="794" spans="9:29" x14ac:dyDescent="0.2">
      <c r="I794" s="111">
        <f ca="1"/>
        <v>44579</v>
      </c>
      <c r="J794" s="220">
        <f ca="1"/>
        <v>1288.7537809999999</v>
      </c>
      <c r="K794" s="220">
        <f ca="1"/>
        <v>1270.763825</v>
      </c>
      <c r="L794" s="222">
        <f ca="1"/>
        <v>1.7989955999999894E-2</v>
      </c>
      <c r="M794" s="222" t="str">
        <f ca="1"/>
        <v/>
      </c>
      <c r="Q794" s="111">
        <f ca="1"/>
        <v>44579</v>
      </c>
      <c r="R794" s="220">
        <f ca="1"/>
        <v>1285.937694</v>
      </c>
      <c r="S794" s="220">
        <f ca="1"/>
        <v>1270.763825</v>
      </c>
      <c r="T794" s="222">
        <f ca="1"/>
        <v>1.5173868999999968E-2</v>
      </c>
      <c r="U794" s="222" t="str">
        <f ca="1"/>
        <v/>
      </c>
      <c r="Y794" s="111">
        <f ca="1"/>
        <v>44943</v>
      </c>
      <c r="Z794" s="220">
        <f ca="1"/>
        <v>1103.4606100000001</v>
      </c>
      <c r="AA794" s="220">
        <f ca="1"/>
        <v>1081.6399240000001</v>
      </c>
      <c r="AB794" s="222">
        <f ca="1"/>
        <v>2.1820686000000023E-2</v>
      </c>
      <c r="AC794" s="222" t="str">
        <f ca="1"/>
        <v/>
      </c>
    </row>
    <row r="795" spans="9:29" x14ac:dyDescent="0.2">
      <c r="I795" s="111">
        <f ca="1"/>
        <v>44580</v>
      </c>
      <c r="J795" s="220">
        <f ca="1"/>
        <v>1285.795961</v>
      </c>
      <c r="K795" s="220">
        <f ca="1"/>
        <v>1269.4091510000001</v>
      </c>
      <c r="L795" s="222">
        <f ca="1"/>
        <v>1.6386809999999967E-2</v>
      </c>
      <c r="M795" s="222" t="str">
        <f ca="1"/>
        <v/>
      </c>
      <c r="Q795" s="111">
        <f ca="1"/>
        <v>44580</v>
      </c>
      <c r="R795" s="220">
        <f ca="1"/>
        <v>1283.158541</v>
      </c>
      <c r="S795" s="220">
        <f ca="1"/>
        <v>1269.4091510000001</v>
      </c>
      <c r="T795" s="222">
        <f ca="1"/>
        <v>1.3749389999999948E-2</v>
      </c>
      <c r="U795" s="222" t="str">
        <f ca="1"/>
        <v/>
      </c>
      <c r="Y795" s="111">
        <f ca="1"/>
        <v>44944</v>
      </c>
      <c r="Z795" s="220">
        <f ca="1"/>
        <v>1106.0207399999999</v>
      </c>
      <c r="AA795" s="220">
        <f ca="1"/>
        <v>1085.111834</v>
      </c>
      <c r="AB795" s="222">
        <f ca="1"/>
        <v>2.0908905999999887E-2</v>
      </c>
      <c r="AC795" s="222" t="str">
        <f ca="1"/>
        <v/>
      </c>
    </row>
    <row r="796" spans="9:29" x14ac:dyDescent="0.2">
      <c r="I796" s="111">
        <f ca="1"/>
        <v>44581</v>
      </c>
      <c r="J796" s="220">
        <f ca="1"/>
        <v>1282.3904460000001</v>
      </c>
      <c r="K796" s="220">
        <f ca="1"/>
        <v>1267.2480519999999</v>
      </c>
      <c r="L796" s="222">
        <f ca="1"/>
        <v>1.5142394000000194E-2</v>
      </c>
      <c r="M796" s="222" t="str">
        <f ca="1"/>
        <v/>
      </c>
      <c r="Q796" s="111">
        <f ca="1"/>
        <v>44581</v>
      </c>
      <c r="R796" s="220">
        <f ca="1"/>
        <v>1280.0696760000001</v>
      </c>
      <c r="S796" s="220">
        <f ca="1"/>
        <v>1267.2480519999999</v>
      </c>
      <c r="T796" s="222">
        <f ca="1"/>
        <v>1.2821624000000156E-2</v>
      </c>
      <c r="U796" s="222" t="str">
        <f ca="1"/>
        <v/>
      </c>
      <c r="Y796" s="111">
        <f ca="1"/>
        <v>44945</v>
      </c>
      <c r="Z796" s="220">
        <f ca="1"/>
        <v>1103.00755</v>
      </c>
      <c r="AA796" s="220">
        <f ca="1"/>
        <v>1082.1770899999999</v>
      </c>
      <c r="AB796" s="222">
        <f ca="1"/>
        <v>2.083046000000013E-2</v>
      </c>
      <c r="AC796" s="222" t="str">
        <f ca="1"/>
        <v/>
      </c>
    </row>
    <row r="797" spans="9:29" x14ac:dyDescent="0.2">
      <c r="I797" s="111">
        <f ca="1"/>
        <v>44582</v>
      </c>
      <c r="J797" s="220">
        <f ca="1"/>
        <v>1275.0420879999999</v>
      </c>
      <c r="K797" s="220">
        <f ca="1"/>
        <v>1263.2156629999999</v>
      </c>
      <c r="L797" s="222">
        <f ca="1"/>
        <v>1.1826424999999972E-2</v>
      </c>
      <c r="M797" s="222" t="str">
        <f ca="1"/>
        <v/>
      </c>
      <c r="Q797" s="111">
        <f ca="1"/>
        <v>44582</v>
      </c>
      <c r="R797" s="220">
        <f ca="1"/>
        <v>1273.090567</v>
      </c>
      <c r="S797" s="220">
        <f ca="1"/>
        <v>1263.2156629999999</v>
      </c>
      <c r="T797" s="222">
        <f ca="1"/>
        <v>9.8749040000000142E-3</v>
      </c>
      <c r="U797" s="222" t="str">
        <f ca="1"/>
        <v/>
      </c>
      <c r="Y797" s="111">
        <f ca="1"/>
        <v>44946</v>
      </c>
      <c r="Z797" s="220">
        <f ca="1"/>
        <v>1103.6987200000001</v>
      </c>
      <c r="AA797" s="220">
        <f ca="1"/>
        <v>1081.6975170000001</v>
      </c>
      <c r="AB797" s="222">
        <f ca="1"/>
        <v>2.2001203000000032E-2</v>
      </c>
      <c r="AC797" s="222" t="str">
        <f ca="1"/>
        <v/>
      </c>
    </row>
    <row r="798" spans="9:29" x14ac:dyDescent="0.2">
      <c r="I798" s="111">
        <f ca="1"/>
        <v>44585</v>
      </c>
      <c r="J798" s="220">
        <f ca="1"/>
        <v>1272.1845189999999</v>
      </c>
      <c r="K798" s="220">
        <f ca="1"/>
        <v>1258.9072699999999</v>
      </c>
      <c r="L798" s="222">
        <f ca="1"/>
        <v>1.3277248999999984E-2</v>
      </c>
      <c r="M798" s="222" t="str">
        <f ca="1"/>
        <v/>
      </c>
      <c r="Q798" s="111">
        <f ca="1"/>
        <v>44585</v>
      </c>
      <c r="R798" s="220">
        <f ca="1"/>
        <v>1270.2777860000001</v>
      </c>
      <c r="S798" s="220">
        <f ca="1"/>
        <v>1258.9072699999999</v>
      </c>
      <c r="T798" s="222">
        <f ca="1"/>
        <v>1.1370516000000179E-2</v>
      </c>
      <c r="U798" s="222" t="str">
        <f ca="1"/>
        <v/>
      </c>
      <c r="Y798" s="111">
        <f ca="1"/>
        <v>44949</v>
      </c>
      <c r="Z798" s="220">
        <f ca="1"/>
        <v>1105.7183399999999</v>
      </c>
      <c r="AA798" s="220">
        <f ca="1"/>
        <v>1082.778427</v>
      </c>
      <c r="AB798" s="222">
        <f ca="1"/>
        <v>2.2939912999999933E-2</v>
      </c>
      <c r="AC798" s="222" t="str">
        <f ca="1"/>
        <v/>
      </c>
    </row>
    <row r="799" spans="9:29" x14ac:dyDescent="0.2">
      <c r="I799" s="111">
        <f ca="1"/>
        <v>44586</v>
      </c>
      <c r="J799" s="220">
        <f ca="1"/>
        <v>1267.4122870000001</v>
      </c>
      <c r="K799" s="220">
        <f ca="1"/>
        <v>1254.980444</v>
      </c>
      <c r="L799" s="222">
        <f ca="1"/>
        <v>1.2431843000000071E-2</v>
      </c>
      <c r="M799" s="222" t="str">
        <f ca="1"/>
        <v/>
      </c>
      <c r="Q799" s="111">
        <f ca="1"/>
        <v>44586</v>
      </c>
      <c r="R799" s="220">
        <f ca="1"/>
        <v>1265.550684</v>
      </c>
      <c r="S799" s="220">
        <f ca="1"/>
        <v>1254.980444</v>
      </c>
      <c r="T799" s="222">
        <f ca="1"/>
        <v>1.0570240000000012E-2</v>
      </c>
      <c r="U799" s="222" t="str">
        <f ca="1"/>
        <v/>
      </c>
      <c r="Y799" s="111">
        <f ca="1"/>
        <v>44950</v>
      </c>
      <c r="Z799" s="220">
        <f ca="1"/>
        <v>1106.5821780000001</v>
      </c>
      <c r="AA799" s="220">
        <f ca="1"/>
        <v>1083.865636</v>
      </c>
      <c r="AB799" s="222">
        <f ca="1"/>
        <v>2.2716542000000117E-2</v>
      </c>
      <c r="AC799" s="222" t="str">
        <f ca="1"/>
        <v/>
      </c>
    </row>
    <row r="800" spans="9:29" x14ac:dyDescent="0.2">
      <c r="I800" s="111">
        <f ca="1"/>
        <v>44587</v>
      </c>
      <c r="J800" s="220">
        <f ca="1"/>
        <v>1266.730847</v>
      </c>
      <c r="K800" s="220">
        <f ca="1"/>
        <v>1254.5496969999999</v>
      </c>
      <c r="L800" s="222">
        <f ca="1"/>
        <v>1.2181150000000116E-2</v>
      </c>
      <c r="M800" s="222" t="str">
        <f ca="1"/>
        <v/>
      </c>
      <c r="Q800" s="111">
        <f ca="1"/>
        <v>44587</v>
      </c>
      <c r="R800" s="220">
        <f ca="1"/>
        <v>1264.6082120000001</v>
      </c>
      <c r="S800" s="220">
        <f ca="1"/>
        <v>1254.5496969999999</v>
      </c>
      <c r="T800" s="222">
        <f ca="1"/>
        <v>1.0058515000000171E-2</v>
      </c>
      <c r="U800" s="222" t="str">
        <f ca="1"/>
        <v/>
      </c>
      <c r="Y800" s="111">
        <f ca="1"/>
        <v>44951</v>
      </c>
      <c r="Z800" s="220">
        <f ca="1"/>
        <v>1109.10454</v>
      </c>
      <c r="AA800" s="220">
        <f ca="1"/>
        <v>1086.5523049999999</v>
      </c>
      <c r="AB800" s="222">
        <f ca="1"/>
        <v>2.2552235000000111E-2</v>
      </c>
      <c r="AC800" s="222" t="str">
        <f ca="1"/>
        <v/>
      </c>
    </row>
    <row r="801" spans="9:29" x14ac:dyDescent="0.2">
      <c r="I801" s="111">
        <f ca="1"/>
        <v>44588</v>
      </c>
      <c r="J801" s="220">
        <f ca="1"/>
        <v>1266.638132</v>
      </c>
      <c r="K801" s="220">
        <f ca="1"/>
        <v>1255.9831139999999</v>
      </c>
      <c r="L801" s="222">
        <f ca="1"/>
        <v>1.0655018000000155E-2</v>
      </c>
      <c r="M801" s="222" t="str">
        <f ca="1"/>
        <v/>
      </c>
      <c r="Q801" s="111">
        <f ca="1"/>
        <v>44588</v>
      </c>
      <c r="R801" s="220">
        <f ca="1"/>
        <v>1264.308534</v>
      </c>
      <c r="S801" s="220">
        <f ca="1"/>
        <v>1255.9831139999999</v>
      </c>
      <c r="T801" s="222">
        <f ca="1"/>
        <v>8.3254200000001215E-3</v>
      </c>
      <c r="U801" s="222" t="str">
        <f ca="1"/>
        <v/>
      </c>
      <c r="Y801" s="111">
        <f ca="1"/>
        <v>44952</v>
      </c>
      <c r="Z801" s="220">
        <f ca="1"/>
        <v>1110.4172900000001</v>
      </c>
      <c r="AA801" s="220">
        <f ca="1"/>
        <v>1087.300743</v>
      </c>
      <c r="AB801" s="222">
        <f ca="1"/>
        <v>2.3116547000000081E-2</v>
      </c>
      <c r="AC801" s="222" t="str">
        <f ca="1"/>
        <v/>
      </c>
    </row>
    <row r="802" spans="9:29" x14ac:dyDescent="0.2">
      <c r="I802" s="111">
        <f ca="1"/>
        <v>44589</v>
      </c>
      <c r="J802" s="220">
        <f ca="1"/>
        <v>1275.0465959999999</v>
      </c>
      <c r="K802" s="220">
        <f ca="1"/>
        <v>1261.819229</v>
      </c>
      <c r="L802" s="222">
        <f ca="1"/>
        <v>1.3227366999999959E-2</v>
      </c>
      <c r="M802" s="222" t="str">
        <f ca="1"/>
        <v/>
      </c>
      <c r="Q802" s="111">
        <f ca="1"/>
        <v>44589</v>
      </c>
      <c r="R802" s="220">
        <f ca="1"/>
        <v>1272.3484980000001</v>
      </c>
      <c r="S802" s="220">
        <f ca="1"/>
        <v>1261.819229</v>
      </c>
      <c r="T802" s="222">
        <f ca="1"/>
        <v>1.0529269000000114E-2</v>
      </c>
      <c r="U802" s="222" t="str">
        <f ca="1"/>
        <v/>
      </c>
      <c r="Y802" s="111">
        <f ca="1"/>
        <v>44953</v>
      </c>
      <c r="Z802" s="220">
        <f ca="1"/>
        <v>1108.956463</v>
      </c>
      <c r="AA802" s="220">
        <f ca="1"/>
        <v>1085.7221300000001</v>
      </c>
      <c r="AB802" s="222">
        <f ca="1"/>
        <v>2.3234332999999878E-2</v>
      </c>
      <c r="AC802" s="222" t="str">
        <f ca="1"/>
        <v/>
      </c>
    </row>
    <row r="803" spans="9:29" x14ac:dyDescent="0.2">
      <c r="I803" s="111">
        <f ca="1"/>
        <v>44592</v>
      </c>
      <c r="J803" s="220">
        <f ca="1"/>
        <v>1284.916195</v>
      </c>
      <c r="K803" s="220">
        <f ca="1"/>
        <v>1270.086409</v>
      </c>
      <c r="L803" s="222">
        <f ca="1"/>
        <v>1.4829786000000013E-2</v>
      </c>
      <c r="M803" s="222" t="str">
        <f ca="1"/>
        <v/>
      </c>
      <c r="Q803" s="111">
        <f ca="1"/>
        <v>44592</v>
      </c>
      <c r="R803" s="220">
        <f ca="1"/>
        <v>1281.9735949999999</v>
      </c>
      <c r="S803" s="220">
        <f ca="1"/>
        <v>1270.086409</v>
      </c>
      <c r="T803" s="222">
        <f ca="1"/>
        <v>1.1887185999999928E-2</v>
      </c>
      <c r="U803" s="222" t="str">
        <f ca="1"/>
        <v/>
      </c>
      <c r="Y803" s="111">
        <f ca="1"/>
        <v>44956</v>
      </c>
      <c r="Z803" s="220">
        <f ca="1"/>
        <v>1104.4420500000001</v>
      </c>
      <c r="AA803" s="220">
        <f ca="1"/>
        <v>1081.709163</v>
      </c>
      <c r="AB803" s="222">
        <f ca="1"/>
        <v>2.2732887000000118E-2</v>
      </c>
      <c r="AC803" s="222" t="str">
        <f ca="1"/>
        <v/>
      </c>
    </row>
    <row r="804" spans="9:29" x14ac:dyDescent="0.2">
      <c r="I804" s="111">
        <f ca="1"/>
        <v>44593</v>
      </c>
      <c r="J804" s="220">
        <f ca="1"/>
        <v>1288.7085830000001</v>
      </c>
      <c r="K804" s="220">
        <f ca="1"/>
        <v>1271.714078</v>
      </c>
      <c r="L804" s="222">
        <f ca="1"/>
        <v>1.6994505000000118E-2</v>
      </c>
      <c r="M804" s="222" t="str">
        <f ca="1"/>
        <v/>
      </c>
      <c r="Q804" s="111">
        <f ca="1"/>
        <v>44593</v>
      </c>
      <c r="R804" s="220">
        <f ca="1"/>
        <v>1285.6773900000001</v>
      </c>
      <c r="S804" s="220">
        <f ca="1"/>
        <v>1271.714078</v>
      </c>
      <c r="T804" s="222">
        <f ca="1"/>
        <v>1.3963312000000087E-2</v>
      </c>
      <c r="U804" s="222" t="str">
        <f ca="1"/>
        <v/>
      </c>
      <c r="Y804" s="111">
        <f ca="1"/>
        <v>44957</v>
      </c>
      <c r="Z804" s="220">
        <f ca="1"/>
        <v>1108.75909</v>
      </c>
      <c r="AA804" s="220">
        <f ca="1"/>
        <v>1085.796126</v>
      </c>
      <c r="AB804" s="222">
        <f ca="1"/>
        <v>2.2962964000000058E-2</v>
      </c>
      <c r="AC804" s="222" t="str">
        <f ca="1"/>
        <v/>
      </c>
    </row>
    <row r="805" spans="9:29" x14ac:dyDescent="0.2">
      <c r="I805" s="111">
        <f ca="1"/>
        <v>44594</v>
      </c>
      <c r="J805" s="220">
        <f ca="1"/>
        <v>1294.270164</v>
      </c>
      <c r="K805" s="220">
        <f ca="1"/>
        <v>1278.556863</v>
      </c>
      <c r="L805" s="222">
        <f ca="1"/>
        <v>1.5713301000000002E-2</v>
      </c>
      <c r="M805" s="222" t="str">
        <f ca="1"/>
        <v/>
      </c>
      <c r="Q805" s="111">
        <f ca="1"/>
        <v>44594</v>
      </c>
      <c r="R805" s="220">
        <f ca="1"/>
        <v>1290.7969740000001</v>
      </c>
      <c r="S805" s="220">
        <f ca="1"/>
        <v>1278.556863</v>
      </c>
      <c r="T805" s="222">
        <f ca="1"/>
        <v>1.2240111000000069E-2</v>
      </c>
      <c r="U805" s="222" t="str">
        <f ca="1"/>
        <v/>
      </c>
      <c r="Y805" s="111">
        <f ca="1"/>
        <v>44958</v>
      </c>
      <c r="Z805" s="220">
        <f ca="1"/>
        <v>1114.9110149999999</v>
      </c>
      <c r="AA805" s="220">
        <f ca="1"/>
        <v>1091.972135</v>
      </c>
      <c r="AB805" s="222">
        <f ca="1"/>
        <v>2.2938879999999925E-2</v>
      </c>
      <c r="AC805" s="222" t="str">
        <f ca="1"/>
        <v/>
      </c>
    </row>
    <row r="806" spans="9:29" x14ac:dyDescent="0.2">
      <c r="I806" s="111">
        <f ca="1"/>
        <v>44595</v>
      </c>
      <c r="J806" s="220">
        <f ca="1"/>
        <v>1282.3298970000001</v>
      </c>
      <c r="K806" s="220">
        <f ca="1"/>
        <v>1268.140854</v>
      </c>
      <c r="L806" s="222">
        <f ca="1"/>
        <v>1.4189043000000083E-2</v>
      </c>
      <c r="M806" s="222" t="str">
        <f ca="1"/>
        <v/>
      </c>
      <c r="Q806" s="111">
        <f ca="1"/>
        <v>44595</v>
      </c>
      <c r="R806" s="220">
        <f ca="1"/>
        <v>1279.407363</v>
      </c>
      <c r="S806" s="220">
        <f ca="1"/>
        <v>1268.140854</v>
      </c>
      <c r="T806" s="222">
        <f ca="1"/>
        <v>1.1266509000000043E-2</v>
      </c>
      <c r="U806" s="222" t="str">
        <f ca="1"/>
        <v/>
      </c>
      <c r="Y806" s="111">
        <f ca="1"/>
        <v>44959</v>
      </c>
      <c r="Z806" s="220">
        <f ca="1"/>
        <v>1118.572154</v>
      </c>
      <c r="AA806" s="220">
        <f ca="1"/>
        <v>1095.452818</v>
      </c>
      <c r="AB806" s="222">
        <f ca="1"/>
        <v>2.3119335999999976E-2</v>
      </c>
      <c r="AC806" s="222" t="str">
        <f ca="1"/>
        <v/>
      </c>
    </row>
    <row r="807" spans="9:29" x14ac:dyDescent="0.2">
      <c r="I807" s="111">
        <f ca="1"/>
        <v>44596</v>
      </c>
      <c r="J807" s="220">
        <f ca="1"/>
        <v>1285.3085779999999</v>
      </c>
      <c r="K807" s="220">
        <f ca="1"/>
        <v>1269.5249100000001</v>
      </c>
      <c r="L807" s="222">
        <f ca="1"/>
        <v>1.5783667999999806E-2</v>
      </c>
      <c r="M807" s="222" t="str">
        <f ca="1"/>
        <v/>
      </c>
      <c r="Q807" s="111">
        <f ca="1"/>
        <v>44596</v>
      </c>
      <c r="R807" s="220">
        <f ca="1"/>
        <v>1282.0203630000001</v>
      </c>
      <c r="S807" s="220">
        <f ca="1"/>
        <v>1269.5249100000001</v>
      </c>
      <c r="T807" s="222">
        <f ca="1"/>
        <v>1.2495452999999998E-2</v>
      </c>
      <c r="U807" s="222" t="str">
        <f ca="1"/>
        <v/>
      </c>
      <c r="Y807" s="111">
        <f ca="1"/>
        <v>44960</v>
      </c>
      <c r="Z807" s="220">
        <f ca="1"/>
        <v>1113.1649379999999</v>
      </c>
      <c r="AA807" s="220">
        <f ca="1"/>
        <v>1089.633752</v>
      </c>
      <c r="AB807" s="222">
        <f ca="1"/>
        <v>2.3531185999999933E-2</v>
      </c>
      <c r="AC807" s="222" t="str">
        <f ca="1"/>
        <v/>
      </c>
    </row>
    <row r="808" spans="9:29" x14ac:dyDescent="0.2">
      <c r="I808" s="111">
        <f ca="1"/>
        <v>44599</v>
      </c>
      <c r="J808" s="220">
        <f ca="1"/>
        <v>1281.2803080000001</v>
      </c>
      <c r="K808" s="220">
        <f ca="1"/>
        <v>1266.2067509999999</v>
      </c>
      <c r="L808" s="222">
        <f ca="1"/>
        <v>1.5073557000000164E-2</v>
      </c>
      <c r="M808" s="222" t="str">
        <f ca="1"/>
        <v/>
      </c>
      <c r="Q808" s="111">
        <f ca="1"/>
        <v>44599</v>
      </c>
      <c r="R808" s="220">
        <f ca="1"/>
        <v>1278.171202</v>
      </c>
      <c r="S808" s="220">
        <f ca="1"/>
        <v>1266.2067509999999</v>
      </c>
      <c r="T808" s="222">
        <f ca="1"/>
        <v>1.1964451000000053E-2</v>
      </c>
      <c r="U808" s="222" t="str">
        <f ca="1"/>
        <v/>
      </c>
      <c r="Y808" s="111">
        <f ca="1"/>
        <v>44963</v>
      </c>
      <c r="Z808" s="220">
        <f ca="1"/>
        <v>1105.7223750000001</v>
      </c>
      <c r="AA808" s="220">
        <f ca="1"/>
        <v>1082.0503020000001</v>
      </c>
      <c r="AB808" s="222">
        <f ca="1"/>
        <v>2.3672072999999953E-2</v>
      </c>
      <c r="AC808" s="222" t="str">
        <f ca="1"/>
        <v/>
      </c>
    </row>
    <row r="809" spans="9:29" x14ac:dyDescent="0.2">
      <c r="I809" s="111">
        <f ca="1"/>
        <v>44600</v>
      </c>
      <c r="J809" s="220">
        <f ca="1"/>
        <v>1285.5297889999999</v>
      </c>
      <c r="K809" s="220">
        <f ca="1"/>
        <v>1269.011105</v>
      </c>
      <c r="L809" s="222">
        <f ca="1"/>
        <v>1.6518683999999895E-2</v>
      </c>
      <c r="M809" s="222" t="str">
        <f ca="1"/>
        <v/>
      </c>
      <c r="Q809" s="111">
        <f ca="1"/>
        <v>44600</v>
      </c>
      <c r="R809" s="220">
        <f ca="1"/>
        <v>1282.1452400000001</v>
      </c>
      <c r="S809" s="220">
        <f ca="1"/>
        <v>1269.011105</v>
      </c>
      <c r="T809" s="222">
        <f ca="1"/>
        <v>1.3134135000000016E-2</v>
      </c>
      <c r="U809" s="222" t="str">
        <f ca="1"/>
        <v/>
      </c>
      <c r="Y809" s="111">
        <f ca="1"/>
        <v>44964</v>
      </c>
      <c r="Z809" s="220">
        <f ca="1"/>
        <v>1108.0272950000001</v>
      </c>
      <c r="AA809" s="220">
        <f ca="1"/>
        <v>1083.6924690000001</v>
      </c>
      <c r="AB809" s="222">
        <f ca="1"/>
        <v>2.4334826000000021E-2</v>
      </c>
      <c r="AC809" s="222" t="str">
        <f ca="1"/>
        <v/>
      </c>
    </row>
    <row r="810" spans="9:29" x14ac:dyDescent="0.2">
      <c r="I810" s="111">
        <f ca="1"/>
        <v>44601</v>
      </c>
      <c r="J810" s="220">
        <f ca="1"/>
        <v>1293.4584709999999</v>
      </c>
      <c r="K810" s="220">
        <f ca="1"/>
        <v>1274.616417</v>
      </c>
      <c r="L810" s="222">
        <f ca="1"/>
        <v>1.8842053999999962E-2</v>
      </c>
      <c r="M810" s="222" t="str">
        <f ca="1"/>
        <v/>
      </c>
      <c r="Q810" s="111">
        <f ca="1"/>
        <v>44601</v>
      </c>
      <c r="R810" s="220">
        <f ca="1"/>
        <v>1290.0279270000001</v>
      </c>
      <c r="S810" s="220">
        <f ca="1"/>
        <v>1274.616417</v>
      </c>
      <c r="T810" s="222">
        <f ca="1"/>
        <v>1.5411510000000135E-2</v>
      </c>
      <c r="U810" s="222" t="str">
        <f ca="1"/>
        <v/>
      </c>
      <c r="Y810" s="111">
        <f ca="1"/>
        <v>44965</v>
      </c>
      <c r="Z810" s="220">
        <f ca="1"/>
        <v>1107.7941949999999</v>
      </c>
      <c r="AA810" s="220">
        <f ca="1"/>
        <v>1084.213528</v>
      </c>
      <c r="AB810" s="222">
        <f ca="1"/>
        <v>2.3580666999999948E-2</v>
      </c>
      <c r="AC810" s="222" t="str">
        <f ca="1"/>
        <v/>
      </c>
    </row>
    <row r="811" spans="9:29" x14ac:dyDescent="0.2">
      <c r="I811" s="111">
        <f ca="1"/>
        <v>44602</v>
      </c>
      <c r="J811" s="220">
        <f ca="1"/>
        <v>1283.7766160000001</v>
      </c>
      <c r="K811" s="220">
        <f ca="1"/>
        <v>1265.0265690000001</v>
      </c>
      <c r="L811" s="222">
        <f ca="1"/>
        <v>1.8750046999999995E-2</v>
      </c>
      <c r="M811" s="222" t="str">
        <f ca="1"/>
        <v/>
      </c>
      <c r="Q811" s="111">
        <f ca="1"/>
        <v>44602</v>
      </c>
      <c r="R811" s="220">
        <f ca="1"/>
        <v>1280.53296</v>
      </c>
      <c r="S811" s="220">
        <f ca="1"/>
        <v>1265.0265690000001</v>
      </c>
      <c r="T811" s="222">
        <f ca="1"/>
        <v>1.5506390999999894E-2</v>
      </c>
      <c r="U811" s="222" t="str">
        <f ca="1"/>
        <v/>
      </c>
      <c r="Y811" s="111">
        <f ca="1"/>
        <v>44966</v>
      </c>
      <c r="Z811" s="220">
        <f ca="1"/>
        <v>1105.2717950000001</v>
      </c>
      <c r="AA811" s="220">
        <f ca="1"/>
        <v>1081.670083</v>
      </c>
      <c r="AB811" s="222">
        <f ca="1"/>
        <v>2.3601712000000136E-2</v>
      </c>
      <c r="AC811" s="222" t="str">
        <f ca="1"/>
        <v/>
      </c>
    </row>
    <row r="812" spans="9:29" x14ac:dyDescent="0.2">
      <c r="I812" s="111">
        <f ca="1"/>
        <v>44603</v>
      </c>
      <c r="J812" s="220">
        <f ca="1"/>
        <v>1279.928179</v>
      </c>
      <c r="K812" s="220">
        <f ca="1"/>
        <v>1264.4200740000001</v>
      </c>
      <c r="L812" s="222">
        <f ca="1"/>
        <v>1.5508104999999887E-2</v>
      </c>
      <c r="M812" s="222" t="str">
        <f ca="1"/>
        <v/>
      </c>
      <c r="Q812" s="111">
        <f ca="1"/>
        <v>44603</v>
      </c>
      <c r="R812" s="220">
        <f ca="1"/>
        <v>1276.6348370000001</v>
      </c>
      <c r="S812" s="220">
        <f ca="1"/>
        <v>1264.4200740000001</v>
      </c>
      <c r="T812" s="222">
        <f ca="1"/>
        <v>1.2214762999999948E-2</v>
      </c>
      <c r="U812" s="222" t="str">
        <f ca="1"/>
        <v/>
      </c>
      <c r="Y812" s="111">
        <f ca="1"/>
        <v>44967</v>
      </c>
      <c r="Z812" s="220">
        <f ca="1"/>
        <v>1097.3084550000001</v>
      </c>
      <c r="AA812" s="220">
        <f ca="1"/>
        <v>1073.588812</v>
      </c>
      <c r="AB812" s="222">
        <f ca="1"/>
        <v>2.3719643000000134E-2</v>
      </c>
      <c r="AC812" s="222" t="str">
        <f ca="1"/>
        <v/>
      </c>
    </row>
    <row r="813" spans="9:29" x14ac:dyDescent="0.2">
      <c r="I813" s="111">
        <f ca="1"/>
        <v>44606</v>
      </c>
      <c r="J813" s="220">
        <f ca="1"/>
        <v>1272.489525</v>
      </c>
      <c r="K813" s="220">
        <f ca="1"/>
        <v>1257.7248870000001</v>
      </c>
      <c r="L813" s="222">
        <f ca="1"/>
        <v>1.4764637999999877E-2</v>
      </c>
      <c r="M813" s="222" t="str">
        <f ca="1"/>
        <v/>
      </c>
      <c r="Q813" s="111">
        <f ca="1"/>
        <v>44606</v>
      </c>
      <c r="R813" s="220">
        <f ca="1"/>
        <v>1269.2428359999999</v>
      </c>
      <c r="S813" s="220">
        <f ca="1"/>
        <v>1257.7248870000001</v>
      </c>
      <c r="T813" s="222">
        <f ca="1"/>
        <v>1.1517948999999817E-2</v>
      </c>
      <c r="U813" s="222" t="str">
        <f ca="1"/>
        <v/>
      </c>
      <c r="Y813" s="111">
        <f ca="1"/>
        <v>44970</v>
      </c>
      <c r="Z813" s="220">
        <f ca="1"/>
        <v>1104.4619270000001</v>
      </c>
      <c r="AA813" s="220">
        <f ca="1"/>
        <v>1080.474426</v>
      </c>
      <c r="AB813" s="222">
        <f ca="1"/>
        <v>2.3987501000000067E-2</v>
      </c>
      <c r="AC813" s="222" t="str">
        <f ca="1"/>
        <v/>
      </c>
    </row>
    <row r="814" spans="9:29" x14ac:dyDescent="0.2">
      <c r="I814" s="111">
        <f ca="1"/>
        <v>44607</v>
      </c>
      <c r="J814" s="220">
        <f ca="1"/>
        <v>1278.988059</v>
      </c>
      <c r="K814" s="220">
        <f ca="1"/>
        <v>1261.2272909999999</v>
      </c>
      <c r="L814" s="222">
        <f ca="1"/>
        <v>1.7760768000000097E-2</v>
      </c>
      <c r="M814" s="222" t="str">
        <f ca="1"/>
        <v/>
      </c>
      <c r="Q814" s="111">
        <f ca="1"/>
        <v>44607</v>
      </c>
      <c r="R814" s="220">
        <f ca="1"/>
        <v>1275.6290039999999</v>
      </c>
      <c r="S814" s="220">
        <f ca="1"/>
        <v>1261.2272909999999</v>
      </c>
      <c r="T814" s="222">
        <f ca="1"/>
        <v>1.4401712999999972E-2</v>
      </c>
      <c r="U814" s="222" t="str">
        <f ca="1"/>
        <v/>
      </c>
      <c r="Y814" s="111">
        <f ca="1"/>
        <v>44971</v>
      </c>
      <c r="Z814" s="220">
        <f ca="1"/>
        <v>1101.2198450000001</v>
      </c>
      <c r="AA814" s="220">
        <f ca="1"/>
        <v>1076.722483</v>
      </c>
      <c r="AB814" s="222">
        <f ca="1"/>
        <v>2.4497362000000068E-2</v>
      </c>
      <c r="AC814" s="222" t="str">
        <f ca="1"/>
        <v/>
      </c>
    </row>
    <row r="815" spans="9:29" x14ac:dyDescent="0.2">
      <c r="I815" s="111">
        <f ca="1"/>
        <v>44608</v>
      </c>
      <c r="J815" s="220">
        <f ca="1"/>
        <v>1278.242082</v>
      </c>
      <c r="K815" s="220">
        <f ca="1"/>
        <v>1261.3488809999999</v>
      </c>
      <c r="L815" s="222">
        <f ca="1"/>
        <v>1.689320100000009E-2</v>
      </c>
      <c r="M815" s="222" t="str">
        <f ca="1"/>
        <v/>
      </c>
      <c r="Q815" s="111">
        <f ca="1"/>
        <v>44608</v>
      </c>
      <c r="R815" s="220">
        <f ca="1"/>
        <v>1275.014455</v>
      </c>
      <c r="S815" s="220">
        <f ca="1"/>
        <v>1261.3488809999999</v>
      </c>
      <c r="T815" s="222">
        <f ca="1"/>
        <v>1.3665574000000106E-2</v>
      </c>
      <c r="U815" s="222" t="str">
        <f ca="1"/>
        <v/>
      </c>
      <c r="Y815" s="111">
        <f ca="1"/>
        <v>44972</v>
      </c>
      <c r="Z815" s="220">
        <f ca="1"/>
        <v>1099.6533750000001</v>
      </c>
      <c r="AA815" s="220">
        <f ca="1"/>
        <v>1074.450112</v>
      </c>
      <c r="AB815" s="222">
        <f ca="1"/>
        <v>2.5203263000000108E-2</v>
      </c>
      <c r="AC815" s="222" t="str">
        <f ca="1"/>
        <v/>
      </c>
    </row>
    <row r="816" spans="9:29" x14ac:dyDescent="0.2">
      <c r="I816" s="111">
        <f ca="1"/>
        <v>44609</v>
      </c>
      <c r="J816" s="220">
        <f ca="1"/>
        <v>1269.533508</v>
      </c>
      <c r="K816" s="220">
        <f ca="1"/>
        <v>1254.9951960000001</v>
      </c>
      <c r="L816" s="222">
        <f ca="1"/>
        <v>1.4538311999999906E-2</v>
      </c>
      <c r="M816" s="222" t="str">
        <f ca="1"/>
        <v/>
      </c>
      <c r="Q816" s="111">
        <f ca="1"/>
        <v>44609</v>
      </c>
      <c r="R816" s="220">
        <f ca="1"/>
        <v>1266.6454759999999</v>
      </c>
      <c r="S816" s="220">
        <f ca="1"/>
        <v>1254.9951960000001</v>
      </c>
      <c r="T816" s="222">
        <f ca="1"/>
        <v>1.1650279999999839E-2</v>
      </c>
      <c r="U816" s="222" t="str">
        <f ca="1"/>
        <v/>
      </c>
      <c r="Y816" s="111">
        <f ca="1"/>
        <v>44973</v>
      </c>
      <c r="Z816" s="220">
        <f ca="1"/>
        <v>1096.7212750000001</v>
      </c>
      <c r="AA816" s="220">
        <f ca="1"/>
        <v>1071.9311</v>
      </c>
      <c r="AB816" s="222">
        <f ca="1"/>
        <v>2.4790175000000091E-2</v>
      </c>
      <c r="AC816" s="222" t="str">
        <f ca="1"/>
        <v/>
      </c>
    </row>
    <row r="817" spans="9:29" x14ac:dyDescent="0.2">
      <c r="I817" s="111">
        <f ca="1"/>
        <v>44610</v>
      </c>
      <c r="J817" s="220">
        <f ca="1"/>
        <v>1268.1157189999999</v>
      </c>
      <c r="K817" s="220">
        <f ca="1"/>
        <v>1254.884031</v>
      </c>
      <c r="L817" s="222">
        <f ca="1"/>
        <v>1.3231687999999849E-2</v>
      </c>
      <c r="M817" s="222" t="str">
        <f ca="1"/>
        <v/>
      </c>
      <c r="Q817" s="111">
        <f ca="1"/>
        <v>44610</v>
      </c>
      <c r="R817" s="220">
        <f ca="1"/>
        <v>1265.2544250000001</v>
      </c>
      <c r="S817" s="220">
        <f ca="1"/>
        <v>1254.884031</v>
      </c>
      <c r="T817" s="222">
        <f ca="1"/>
        <v>1.0370394000000033E-2</v>
      </c>
      <c r="U817" s="222" t="str">
        <f ca="1"/>
        <v/>
      </c>
      <c r="Y817" s="111">
        <f ca="1"/>
        <v>44974</v>
      </c>
      <c r="Z817" s="220">
        <f ca="1"/>
        <v>1096.212914</v>
      </c>
      <c r="AA817" s="220">
        <f ca="1"/>
        <v>1071.877152</v>
      </c>
      <c r="AB817" s="222">
        <f ca="1"/>
        <v>2.4335761999999931E-2</v>
      </c>
      <c r="AC817" s="222" t="str">
        <f ca="1"/>
        <v/>
      </c>
    </row>
    <row r="818" spans="9:29" x14ac:dyDescent="0.2">
      <c r="I818" s="111">
        <f ca="1"/>
        <v>44614</v>
      </c>
      <c r="J818" s="220">
        <f ca="1"/>
        <v>1258.378234</v>
      </c>
      <c r="K818" s="220">
        <f ca="1"/>
        <v>1246.2561679999999</v>
      </c>
      <c r="L818" s="222">
        <f ca="1"/>
        <v>1.2122066000000131E-2</v>
      </c>
      <c r="M818" s="222" t="str">
        <f ca="1"/>
        <v/>
      </c>
      <c r="Q818" s="111">
        <f ca="1"/>
        <v>44614</v>
      </c>
      <c r="R818" s="220">
        <f ca="1"/>
        <v>1255.605292</v>
      </c>
      <c r="S818" s="220">
        <f ca="1"/>
        <v>1246.2561679999999</v>
      </c>
      <c r="T818" s="222">
        <f ca="1"/>
        <v>9.3491240000000749E-3</v>
      </c>
      <c r="U818" s="222" t="str">
        <f ca="1"/>
        <v/>
      </c>
      <c r="Y818" s="111">
        <f ca="1"/>
        <v>44978</v>
      </c>
      <c r="Z818" s="220">
        <f ca="1"/>
        <v>1084.361525</v>
      </c>
      <c r="AA818" s="220">
        <f ca="1"/>
        <v>1060.2003110000001</v>
      </c>
      <c r="AB818" s="222">
        <f ca="1"/>
        <v>2.4161213999999973E-2</v>
      </c>
      <c r="AC818" s="222" t="str">
        <f ca="1"/>
        <v/>
      </c>
    </row>
    <row r="819" spans="9:29" x14ac:dyDescent="0.2">
      <c r="I819" s="111">
        <f ca="1"/>
        <v>44615</v>
      </c>
      <c r="J819" s="220">
        <f ca="1"/>
        <v>1247.305443</v>
      </c>
      <c r="K819" s="220">
        <f ca="1"/>
        <v>1236.2206980000001</v>
      </c>
      <c r="L819" s="222">
        <f ca="1"/>
        <v>1.1084744999999884E-2</v>
      </c>
      <c r="M819" s="222" t="str">
        <f ca="1"/>
        <v/>
      </c>
      <c r="Q819" s="111">
        <f ca="1"/>
        <v>44615</v>
      </c>
      <c r="R819" s="220">
        <f ca="1"/>
        <v>1244.8127420000001</v>
      </c>
      <c r="S819" s="220">
        <f ca="1"/>
        <v>1236.2206980000001</v>
      </c>
      <c r="T819" s="222">
        <f ca="1"/>
        <v>8.5920439999999879E-3</v>
      </c>
      <c r="U819" s="222" t="str">
        <f ca="1"/>
        <v/>
      </c>
      <c r="Y819" s="111">
        <f ca="1"/>
        <v>44979</v>
      </c>
      <c r="Z819" s="220">
        <f ca="1"/>
        <v>1081.8067120000001</v>
      </c>
      <c r="AA819" s="220">
        <f ca="1"/>
        <v>1058.345372</v>
      </c>
      <c r="AB819" s="222">
        <f ca="1"/>
        <v>2.3461340000000063E-2</v>
      </c>
      <c r="AC819" s="222" t="str">
        <f ca="1"/>
        <v/>
      </c>
    </row>
    <row r="820" spans="9:29" x14ac:dyDescent="0.2">
      <c r="I820" s="111">
        <f ca="1"/>
        <v>44616</v>
      </c>
      <c r="J820" s="220">
        <f ca="1"/>
        <v>1251.146843</v>
      </c>
      <c r="K820" s="220">
        <f ca="1"/>
        <v>1239.2875750000001</v>
      </c>
      <c r="L820" s="222">
        <f ca="1"/>
        <v>1.185926799999993E-2</v>
      </c>
      <c r="M820" s="222" t="str">
        <f ca="1"/>
        <v/>
      </c>
      <c r="Q820" s="111">
        <f ca="1"/>
        <v>44616</v>
      </c>
      <c r="R820" s="220">
        <f ca="1"/>
        <v>1248.4938890000001</v>
      </c>
      <c r="S820" s="220">
        <f ca="1"/>
        <v>1239.2875750000001</v>
      </c>
      <c r="T820" s="222">
        <f ca="1"/>
        <v>9.206314000000021E-3</v>
      </c>
      <c r="U820" s="222" t="str">
        <f ca="1"/>
        <v/>
      </c>
      <c r="Y820" s="111">
        <f ca="1"/>
        <v>44980</v>
      </c>
      <c r="Z820" s="220">
        <f ca="1"/>
        <v>1086.1486050000001</v>
      </c>
      <c r="AA820" s="220">
        <f ca="1"/>
        <v>1062.8528779999999</v>
      </c>
      <c r="AB820" s="222">
        <f ca="1"/>
        <v>2.3295727000000169E-2</v>
      </c>
      <c r="AC820" s="222" t="str">
        <f ca="1"/>
        <v/>
      </c>
    </row>
    <row r="821" spans="9:29" x14ac:dyDescent="0.2">
      <c r="I821" s="111">
        <f ca="1"/>
        <v>44617</v>
      </c>
      <c r="J821" s="220">
        <f ca="1"/>
        <v>1262.4813059999999</v>
      </c>
      <c r="K821" s="220">
        <f ca="1"/>
        <v>1249.530131</v>
      </c>
      <c r="L821" s="222">
        <f ca="1"/>
        <v>1.2951174999999921E-2</v>
      </c>
      <c r="M821" s="222" t="str">
        <f ca="1"/>
        <v/>
      </c>
      <c r="Q821" s="111">
        <f ca="1"/>
        <v>44617</v>
      </c>
      <c r="R821" s="220">
        <f ca="1"/>
        <v>1259.3440290000001</v>
      </c>
      <c r="S821" s="220">
        <f ca="1"/>
        <v>1249.530131</v>
      </c>
      <c r="T821" s="222">
        <f ca="1"/>
        <v>9.813898000000109E-3</v>
      </c>
      <c r="U821" s="222" t="str">
        <f ca="1"/>
        <v/>
      </c>
      <c r="Y821" s="111">
        <f ca="1"/>
        <v>44981</v>
      </c>
      <c r="Z821" s="220">
        <f ca="1"/>
        <v>1080.7060759999999</v>
      </c>
      <c r="AA821" s="220">
        <f ca="1"/>
        <v>1057.5362439999999</v>
      </c>
      <c r="AB821" s="222">
        <f ca="1"/>
        <v>2.3169832000000043E-2</v>
      </c>
      <c r="AC821" s="222" t="str">
        <f ca="1"/>
        <v/>
      </c>
    </row>
    <row r="822" spans="9:29" x14ac:dyDescent="0.2">
      <c r="I822" s="111">
        <f ca="1"/>
        <v>44620</v>
      </c>
      <c r="J822" s="220">
        <f ca="1"/>
        <v>1265.24848</v>
      </c>
      <c r="K822" s="220">
        <f ca="1"/>
        <v>1253.2080679999999</v>
      </c>
      <c r="L822" s="222">
        <f ca="1"/>
        <v>1.2040412000000061E-2</v>
      </c>
      <c r="M822" s="222" t="str">
        <f ca="1"/>
        <v/>
      </c>
      <c r="Q822" s="111">
        <f ca="1"/>
        <v>44620</v>
      </c>
      <c r="R822" s="220">
        <f ca="1"/>
        <v>1262.23522</v>
      </c>
      <c r="S822" s="220">
        <f ca="1"/>
        <v>1253.2080679999999</v>
      </c>
      <c r="T822" s="222">
        <f ca="1"/>
        <v>9.0271520000001146E-3</v>
      </c>
      <c r="U822" s="222" t="str">
        <f ca="1"/>
        <v/>
      </c>
      <c r="Y822" s="111">
        <f ca="1"/>
        <v>44984</v>
      </c>
      <c r="Z822" s="220">
        <f ca="1"/>
        <v>1083.699147</v>
      </c>
      <c r="AA822" s="220">
        <f ca="1"/>
        <v>1060.5237520000001</v>
      </c>
      <c r="AB822" s="222">
        <f ca="1"/>
        <v>2.3175394999999981E-2</v>
      </c>
      <c r="AC822" s="222" t="str">
        <f ca="1"/>
        <v/>
      </c>
    </row>
    <row r="823" spans="9:29" x14ac:dyDescent="0.2">
      <c r="I823" s="111">
        <f ca="1"/>
        <v>44621</v>
      </c>
      <c r="J823" s="220">
        <f ca="1"/>
        <v>1264.5826930000001</v>
      </c>
      <c r="K823" s="220">
        <f ca="1"/>
        <v>1256.089753</v>
      </c>
      <c r="L823" s="222">
        <f ca="1"/>
        <v>8.4929400000000894E-3</v>
      </c>
      <c r="M823" s="222" t="str">
        <f ca="1"/>
        <v/>
      </c>
      <c r="Q823" s="111">
        <f ca="1"/>
        <v>44621</v>
      </c>
      <c r="R823" s="220">
        <f ca="1"/>
        <v>1261.697183</v>
      </c>
      <c r="S823" s="220">
        <f ca="1"/>
        <v>1256.089753</v>
      </c>
      <c r="T823" s="222">
        <f ca="1"/>
        <v>5.6074300000000217E-3</v>
      </c>
      <c r="U823" s="222" t="str">
        <f ca="1"/>
        <v/>
      </c>
      <c r="Y823" s="111">
        <f ca="1"/>
        <v>44985</v>
      </c>
      <c r="Z823" s="220">
        <f ca="1"/>
        <v>1089.1344670000001</v>
      </c>
      <c r="AA823" s="220">
        <f ca="1"/>
        <v>1066.4131110000001</v>
      </c>
      <c r="AB823" s="222">
        <f ca="1"/>
        <v>2.2721356000000015E-2</v>
      </c>
      <c r="AC823" s="222" t="str">
        <f ca="1"/>
        <v/>
      </c>
    </row>
    <row r="824" spans="9:29" x14ac:dyDescent="0.2">
      <c r="I824" s="111">
        <f ca="1"/>
        <v>44622</v>
      </c>
      <c r="J824" s="220">
        <f ca="1"/>
        <v>1265.7702449999999</v>
      </c>
      <c r="K824" s="220">
        <f ca="1"/>
        <v>1255.2301789999999</v>
      </c>
      <c r="L824" s="222">
        <f ca="1"/>
        <v>1.0540066000000025E-2</v>
      </c>
      <c r="M824" s="222" t="str">
        <f ca="1"/>
        <v/>
      </c>
      <c r="Q824" s="111">
        <f ca="1"/>
        <v>44622</v>
      </c>
      <c r="R824" s="220">
        <f ca="1"/>
        <v>1262.4641779999999</v>
      </c>
      <c r="S824" s="220">
        <f ca="1"/>
        <v>1255.2301789999999</v>
      </c>
      <c r="T824" s="222">
        <f ca="1"/>
        <v>7.2339990000000395E-3</v>
      </c>
      <c r="U824" s="222" t="str">
        <f ca="1"/>
        <v/>
      </c>
      <c r="Y824" s="111">
        <f ca="1"/>
        <v>44986</v>
      </c>
      <c r="Z824" s="220">
        <f ca="1"/>
        <v>1086.229151</v>
      </c>
      <c r="AA824" s="220">
        <f ca="1"/>
        <v>1063.018495</v>
      </c>
      <c r="AB824" s="222">
        <f ca="1"/>
        <v>2.3210655999999972E-2</v>
      </c>
      <c r="AC824" s="222" t="str">
        <f ca="1"/>
        <v/>
      </c>
    </row>
    <row r="825" spans="9:29" x14ac:dyDescent="0.2">
      <c r="I825" s="111">
        <f ca="1"/>
        <v>44623</v>
      </c>
      <c r="J825" s="220">
        <f ca="1"/>
        <v>1263.8582140000001</v>
      </c>
      <c r="K825" s="220">
        <f ca="1"/>
        <v>1253.7647710000001</v>
      </c>
      <c r="L825" s="222">
        <f ca="1"/>
        <v>1.009344299999998E-2</v>
      </c>
      <c r="M825" s="222" t="str">
        <f ca="1"/>
        <v/>
      </c>
      <c r="Q825" s="111">
        <f ca="1"/>
        <v>44623</v>
      </c>
      <c r="R825" s="220">
        <f ca="1"/>
        <v>1260.4169099999999</v>
      </c>
      <c r="S825" s="220">
        <f ca="1"/>
        <v>1253.7647710000001</v>
      </c>
      <c r="T825" s="222">
        <f ca="1"/>
        <v>6.6521389999998062E-3</v>
      </c>
      <c r="U825" s="222" t="str">
        <f ca="1"/>
        <v/>
      </c>
      <c r="Y825" s="111">
        <f ca="1"/>
        <v>44987</v>
      </c>
      <c r="Z825" s="220">
        <f ca="1"/>
        <v>1086.5558269999999</v>
      </c>
      <c r="AA825" s="220">
        <f ca="1"/>
        <v>1062.42614</v>
      </c>
      <c r="AB825" s="222">
        <f ca="1"/>
        <v>2.4129686999999875E-2</v>
      </c>
      <c r="AC825" s="222" t="str">
        <f ca="1"/>
        <v/>
      </c>
    </row>
    <row r="826" spans="9:29" x14ac:dyDescent="0.2">
      <c r="I826" s="111">
        <f ca="1"/>
        <v>44624</v>
      </c>
      <c r="J826" s="220">
        <f ca="1"/>
        <v>1264.2942419999999</v>
      </c>
      <c r="K826" s="220">
        <f ca="1"/>
        <v>1255.2973930000001</v>
      </c>
      <c r="L826" s="222">
        <f ca="1"/>
        <v>8.9968489999998832E-3</v>
      </c>
      <c r="M826" s="222" t="str">
        <f ca="1"/>
        <v/>
      </c>
      <c r="Q826" s="111">
        <f ca="1"/>
        <v>44624</v>
      </c>
      <c r="R826" s="220">
        <f ca="1"/>
        <v>1260.5812430000001</v>
      </c>
      <c r="S826" s="220">
        <f ca="1"/>
        <v>1255.2973930000001</v>
      </c>
      <c r="T826" s="222">
        <f ca="1"/>
        <v>5.2838500000000291E-3</v>
      </c>
      <c r="U826" s="222" t="str">
        <f ca="1"/>
        <v/>
      </c>
      <c r="Y826" s="111">
        <f ca="1"/>
        <v>44988</v>
      </c>
      <c r="Z826" s="220">
        <f ca="1"/>
        <v>1098.9547769999999</v>
      </c>
      <c r="AA826" s="220">
        <f ca="1"/>
        <v>1074.529446</v>
      </c>
      <c r="AB826" s="222">
        <f ca="1"/>
        <v>2.4425330999999915E-2</v>
      </c>
      <c r="AC826" s="222" t="str">
        <f ca="1"/>
        <v/>
      </c>
    </row>
    <row r="827" spans="9:29" x14ac:dyDescent="0.2">
      <c r="I827" s="111">
        <f ca="1"/>
        <v>44627</v>
      </c>
      <c r="J827" s="220">
        <f ca="1"/>
        <v>1249.464039</v>
      </c>
      <c r="K827" s="220">
        <f ca="1"/>
        <v>1240.591371</v>
      </c>
      <c r="L827" s="222">
        <f ca="1"/>
        <v>8.8726679999999759E-3</v>
      </c>
      <c r="M827" s="222" t="str">
        <f ca="1"/>
        <v/>
      </c>
      <c r="Q827" s="111">
        <f ca="1"/>
        <v>44627</v>
      </c>
      <c r="R827" s="220">
        <f ca="1"/>
        <v>1245.951335</v>
      </c>
      <c r="S827" s="220">
        <f ca="1"/>
        <v>1240.591371</v>
      </c>
      <c r="T827" s="222">
        <f ca="1"/>
        <v>5.3599639999999905E-3</v>
      </c>
      <c r="U827" s="222" t="str">
        <f ca="1"/>
        <v/>
      </c>
      <c r="Y827" s="111">
        <f ca="1"/>
        <v>44991</v>
      </c>
      <c r="Z827" s="220">
        <f ca="1"/>
        <v>1097.9648970000001</v>
      </c>
      <c r="AA827" s="220">
        <f ca="1"/>
        <v>1073.364182</v>
      </c>
      <c r="AB827" s="222">
        <f ca="1"/>
        <v>2.4600715000000037E-2</v>
      </c>
      <c r="AC827" s="222" t="str">
        <f ca="1"/>
        <v/>
      </c>
    </row>
    <row r="828" spans="9:29" x14ac:dyDescent="0.2">
      <c r="I828" s="111">
        <f ca="1"/>
        <v>44628</v>
      </c>
      <c r="J828" s="220">
        <f ca="1"/>
        <v>1245.6428840000001</v>
      </c>
      <c r="K828" s="220">
        <f ca="1"/>
        <v>1236.853554</v>
      </c>
      <c r="L828" s="222">
        <f ca="1"/>
        <v>8.7893300000000639E-3</v>
      </c>
      <c r="M828" s="222" t="str">
        <f ca="1"/>
        <v/>
      </c>
      <c r="Q828" s="111">
        <f ca="1"/>
        <v>44628</v>
      </c>
      <c r="R828" s="220">
        <f ca="1"/>
        <v>1242.0876720000001</v>
      </c>
      <c r="S828" s="220">
        <f ca="1"/>
        <v>1236.853554</v>
      </c>
      <c r="T828" s="222">
        <f ca="1"/>
        <v>5.2341180000000801E-3</v>
      </c>
      <c r="U828" s="222" t="str">
        <f ca="1"/>
        <v/>
      </c>
      <c r="Y828" s="111">
        <f ca="1"/>
        <v>44992</v>
      </c>
      <c r="Z828" s="220">
        <f ca="1"/>
        <v>1094.423957</v>
      </c>
      <c r="AA828" s="220">
        <f ca="1"/>
        <v>1070.858287</v>
      </c>
      <c r="AB828" s="222">
        <f ca="1"/>
        <v>2.3565669999999955E-2</v>
      </c>
      <c r="AC828" s="222" t="str">
        <f ca="1"/>
        <v/>
      </c>
    </row>
    <row r="829" spans="9:29" x14ac:dyDescent="0.2">
      <c r="I829" s="111">
        <f ca="1"/>
        <v>44629</v>
      </c>
      <c r="J829" s="220">
        <f ca="1"/>
        <v>1255.239681</v>
      </c>
      <c r="K829" s="220">
        <f ca="1"/>
        <v>1243.73333</v>
      </c>
      <c r="L829" s="222">
        <f ca="1"/>
        <v>1.1506350999999995E-2</v>
      </c>
      <c r="M829" s="222" t="str">
        <f ca="1"/>
        <v/>
      </c>
      <c r="Q829" s="111">
        <f ca="1"/>
        <v>44629</v>
      </c>
      <c r="R829" s="220">
        <f ca="1"/>
        <v>1251.7370639999999</v>
      </c>
      <c r="S829" s="220">
        <f ca="1"/>
        <v>1243.73333</v>
      </c>
      <c r="T829" s="222">
        <f ca="1"/>
        <v>8.0037339999998944E-3</v>
      </c>
      <c r="U829" s="222" t="str">
        <f ca="1"/>
        <v/>
      </c>
      <c r="Y829" s="111">
        <f ca="1"/>
        <v>44993</v>
      </c>
      <c r="Z829" s="220">
        <f ca="1"/>
        <v>1098.618847</v>
      </c>
      <c r="AA829" s="220">
        <f ca="1"/>
        <v>1074.8410940000001</v>
      </c>
      <c r="AB829" s="222">
        <f ca="1"/>
        <v>2.377775299999985E-2</v>
      </c>
      <c r="AC829" s="222" t="str">
        <f ca="1"/>
        <v/>
      </c>
    </row>
    <row r="830" spans="9:29" x14ac:dyDescent="0.2">
      <c r="I830" s="111">
        <f ca="1"/>
        <v>44630</v>
      </c>
      <c r="J830" s="220">
        <f ca="1"/>
        <v>1248.743757</v>
      </c>
      <c r="K830" s="220">
        <f ca="1"/>
        <v>1237.8543219999999</v>
      </c>
      <c r="L830" s="222">
        <f ca="1"/>
        <v>1.0889435000000048E-2</v>
      </c>
      <c r="M830" s="222" t="str">
        <f ca="1"/>
        <v/>
      </c>
      <c r="Q830" s="111">
        <f ca="1"/>
        <v>44630</v>
      </c>
      <c r="R830" s="220">
        <f ca="1"/>
        <v>1244.9704280000001</v>
      </c>
      <c r="S830" s="220">
        <f ca="1"/>
        <v>1237.8543219999999</v>
      </c>
      <c r="T830" s="222">
        <f ca="1"/>
        <v>7.1161060000001723E-3</v>
      </c>
      <c r="U830" s="222" t="str">
        <f ca="1"/>
        <v/>
      </c>
      <c r="Y830" s="111">
        <f ca="1"/>
        <v>44994</v>
      </c>
      <c r="Z830" s="220">
        <f ca="1"/>
        <v>1095.2165970000001</v>
      </c>
      <c r="AA830" s="220">
        <f ca="1"/>
        <v>1073.3150989999999</v>
      </c>
      <c r="AB830" s="222">
        <f ca="1"/>
        <v>2.1901498000000175E-2</v>
      </c>
      <c r="AC830" s="222" t="str">
        <f ca="1"/>
        <v/>
      </c>
    </row>
    <row r="831" spans="9:29" x14ac:dyDescent="0.2">
      <c r="I831" s="111">
        <f ca="1"/>
        <v>44631</v>
      </c>
      <c r="J831" s="220">
        <f ca="1"/>
        <v>1239.324314</v>
      </c>
      <c r="K831" s="220">
        <f ca="1"/>
        <v>1227.8208119999999</v>
      </c>
      <c r="L831" s="222">
        <f ca="1"/>
        <v>1.1503502000000027E-2</v>
      </c>
      <c r="M831" s="222" t="str">
        <f ca="1"/>
        <v/>
      </c>
      <c r="Q831" s="111">
        <f ca="1"/>
        <v>44631</v>
      </c>
      <c r="R831" s="220">
        <f ca="1"/>
        <v>1235.8669460000001</v>
      </c>
      <c r="S831" s="220">
        <f ca="1"/>
        <v>1227.8208119999999</v>
      </c>
      <c r="T831" s="222">
        <f ca="1"/>
        <v>8.0461340000001647E-3</v>
      </c>
      <c r="U831" s="222" t="str">
        <f ca="1"/>
        <v/>
      </c>
      <c r="Y831" s="111">
        <f ca="1"/>
        <v>44995</v>
      </c>
      <c r="Z831" s="220">
        <f ca="1"/>
        <v>1094.1713870000001</v>
      </c>
      <c r="AA831" s="220">
        <f ca="1"/>
        <v>1074.4544599999999</v>
      </c>
      <c r="AB831" s="222">
        <f ca="1"/>
        <v>1.9716927000000169E-2</v>
      </c>
      <c r="AC831" s="222" t="str">
        <f ca="1"/>
        <v/>
      </c>
    </row>
    <row r="832" spans="9:29" x14ac:dyDescent="0.2">
      <c r="I832" s="111">
        <f ca="1"/>
        <v>44634</v>
      </c>
      <c r="J832" s="220">
        <f ca="1"/>
        <v>1229.5143049999999</v>
      </c>
      <c r="K832" s="220">
        <f ca="1"/>
        <v>1218.599056</v>
      </c>
      <c r="L832" s="222">
        <f ca="1"/>
        <v>1.0915248999999903E-2</v>
      </c>
      <c r="M832" s="222" t="str">
        <f ca="1"/>
        <v/>
      </c>
      <c r="Q832" s="111">
        <f ca="1"/>
        <v>44634</v>
      </c>
      <c r="R832" s="220">
        <f ca="1"/>
        <v>1225.900973</v>
      </c>
      <c r="S832" s="220">
        <f ca="1"/>
        <v>1218.599056</v>
      </c>
      <c r="T832" s="222">
        <f ca="1"/>
        <v>7.3019170000000033E-3</v>
      </c>
      <c r="U832" s="222" t="str">
        <f ca="1"/>
        <v/>
      </c>
      <c r="Y832" s="111">
        <f ca="1"/>
        <v>44998</v>
      </c>
      <c r="Z832" s="220">
        <f ca="1"/>
        <v>1095.7767819999999</v>
      </c>
      <c r="AA832" s="220">
        <f ca="1"/>
        <v>1077.8987529999999</v>
      </c>
      <c r="AB832" s="222">
        <f ca="1"/>
        <v>1.7878028999999969E-2</v>
      </c>
      <c r="AC832" s="222" t="str">
        <f ca="1"/>
        <v/>
      </c>
    </row>
    <row r="833" spans="9:29" x14ac:dyDescent="0.2">
      <c r="I833" s="111">
        <f ca="1"/>
        <v>44635</v>
      </c>
      <c r="J833" s="220">
        <f ca="1"/>
        <v>1232.517949</v>
      </c>
      <c r="K833" s="220">
        <f ca="1"/>
        <v>1219.755629</v>
      </c>
      <c r="L833" s="222">
        <f ca="1"/>
        <v>1.2762320000000046E-2</v>
      </c>
      <c r="M833" s="222" t="str">
        <f ca="1"/>
        <v/>
      </c>
      <c r="Q833" s="111">
        <f ca="1"/>
        <v>44635</v>
      </c>
      <c r="R833" s="220">
        <f ca="1"/>
        <v>1228.9828110000001</v>
      </c>
      <c r="S833" s="220">
        <f ca="1"/>
        <v>1219.755629</v>
      </c>
      <c r="T833" s="222">
        <f ca="1"/>
        <v>9.2271820000000837E-3</v>
      </c>
      <c r="U833" s="222" t="str">
        <f ca="1"/>
        <v/>
      </c>
      <c r="Y833" s="111">
        <f ca="1"/>
        <v>44999</v>
      </c>
      <c r="Z833" s="220">
        <f ca="1"/>
        <v>1095.6831070000001</v>
      </c>
      <c r="AA833" s="220">
        <f ca="1"/>
        <v>1076.7479969999999</v>
      </c>
      <c r="AB833" s="222">
        <f ca="1"/>
        <v>1.8935110000000123E-2</v>
      </c>
      <c r="AC833" s="222" t="str">
        <f ca="1"/>
        <v/>
      </c>
    </row>
    <row r="834" spans="9:29" x14ac:dyDescent="0.2">
      <c r="I834" s="111">
        <f ca="1"/>
        <v>44636</v>
      </c>
      <c r="J834" s="220">
        <f ca="1"/>
        <v>1249.1040330000001</v>
      </c>
      <c r="K834" s="220">
        <f ca="1"/>
        <v>1233.9224959999999</v>
      </c>
      <c r="L834" s="222">
        <f ca="1"/>
        <v>1.5181537000000161E-2</v>
      </c>
      <c r="M834" s="222" t="str">
        <f ca="1"/>
        <v/>
      </c>
      <c r="Q834" s="111">
        <f ca="1"/>
        <v>44636</v>
      </c>
      <c r="R834" s="220">
        <f ca="1"/>
        <v>1245.8080890000001</v>
      </c>
      <c r="S834" s="220">
        <f ca="1"/>
        <v>1233.9224959999999</v>
      </c>
      <c r="T834" s="222">
        <f ca="1"/>
        <v>1.1885593000000199E-2</v>
      </c>
      <c r="U834" s="222" t="str">
        <f ca="1"/>
        <v/>
      </c>
      <c r="Y834" s="111">
        <f ca="1"/>
        <v>45000</v>
      </c>
      <c r="Z834" s="220">
        <f ca="1"/>
        <v>1093.9437969999999</v>
      </c>
      <c r="AA834" s="220">
        <f ca="1"/>
        <v>1076.656594</v>
      </c>
      <c r="AB834" s="222">
        <f ca="1"/>
        <v>1.7287202999999862E-2</v>
      </c>
      <c r="AC834" s="222" t="str">
        <f ca="1"/>
        <v/>
      </c>
    </row>
    <row r="835" spans="9:29" x14ac:dyDescent="0.2">
      <c r="I835" s="111">
        <f ca="1"/>
        <v>44637</v>
      </c>
      <c r="J835" s="220">
        <f ca="1"/>
        <v>1253.7645259999999</v>
      </c>
      <c r="K835" s="220">
        <f ca="1"/>
        <v>1236.8670890000001</v>
      </c>
      <c r="L835" s="222">
        <f ca="1"/>
        <v>1.6897436999999856E-2</v>
      </c>
      <c r="M835" s="222" t="str">
        <f ca="1"/>
        <v/>
      </c>
      <c r="Q835" s="111">
        <f ca="1"/>
        <v>44637</v>
      </c>
      <c r="R835" s="220">
        <f ca="1"/>
        <v>1250.3755719999999</v>
      </c>
      <c r="S835" s="220">
        <f ca="1"/>
        <v>1236.8670890000001</v>
      </c>
      <c r="T835" s="222">
        <f ca="1"/>
        <v>1.3508482999999842E-2</v>
      </c>
      <c r="U835" s="222" t="str">
        <f ca="1"/>
        <v/>
      </c>
      <c r="Y835" s="111">
        <f ca="1"/>
        <v>45001</v>
      </c>
      <c r="Z835" s="220">
        <f ca="1"/>
        <v>1092.9519720000001</v>
      </c>
      <c r="AA835" s="220">
        <f ca="1"/>
        <v>1073.7813209999999</v>
      </c>
      <c r="AB835" s="222">
        <f ca="1"/>
        <v>1.9170651000000136E-2</v>
      </c>
      <c r="AC835" s="222" t="str">
        <f ca="1"/>
        <v/>
      </c>
    </row>
    <row r="836" spans="9:29" x14ac:dyDescent="0.2">
      <c r="I836" s="111">
        <f ca="1"/>
        <v>44638</v>
      </c>
      <c r="J836" s="220">
        <f ca="1"/>
        <v>1260.1283659999999</v>
      </c>
      <c r="K836" s="220">
        <f ca="1"/>
        <v>1242.1614489999999</v>
      </c>
      <c r="L836" s="222">
        <f ca="1"/>
        <v>1.7966916999999968E-2</v>
      </c>
      <c r="M836" s="222" t="str">
        <f ca="1"/>
        <v/>
      </c>
      <c r="Q836" s="111">
        <f ca="1"/>
        <v>44638</v>
      </c>
      <c r="R836" s="220">
        <f ca="1"/>
        <v>1256.7851760000001</v>
      </c>
      <c r="S836" s="220">
        <f ca="1"/>
        <v>1242.1614489999999</v>
      </c>
      <c r="T836" s="222">
        <f ca="1"/>
        <v>1.4623727000000145E-2</v>
      </c>
      <c r="U836" s="222" t="str">
        <f ca="1"/>
        <v/>
      </c>
      <c r="Y836" s="111">
        <f ca="1"/>
        <v>45002</v>
      </c>
      <c r="Z836" s="220">
        <f ca="1"/>
        <v>1092.4101109999999</v>
      </c>
      <c r="AA836" s="220">
        <f ca="1"/>
        <v>1074.7112649999999</v>
      </c>
      <c r="AB836" s="222">
        <f ca="1"/>
        <v>1.7698846000000004E-2</v>
      </c>
      <c r="AC836" s="222" t="str">
        <f ca="1"/>
        <v/>
      </c>
    </row>
    <row r="837" spans="9:29" x14ac:dyDescent="0.2">
      <c r="I837" s="111">
        <f ca="1"/>
        <v>44641</v>
      </c>
      <c r="J837" s="220">
        <f ca="1"/>
        <v>1255.75036</v>
      </c>
      <c r="K837" s="220">
        <f ca="1"/>
        <v>1236.5385719999999</v>
      </c>
      <c r="L837" s="222">
        <f ca="1"/>
        <v>1.921178800000007E-2</v>
      </c>
      <c r="M837" s="222" t="str">
        <f ca="1"/>
        <v/>
      </c>
      <c r="Q837" s="111">
        <f ca="1"/>
        <v>44641</v>
      </c>
      <c r="R837" s="220">
        <f ca="1"/>
        <v>1252.2452490000001</v>
      </c>
      <c r="S837" s="220">
        <f ca="1"/>
        <v>1236.5385719999999</v>
      </c>
      <c r="T837" s="222">
        <f ca="1"/>
        <v>1.5706677000000127E-2</v>
      </c>
      <c r="U837" s="222" t="str">
        <f ca="1"/>
        <v/>
      </c>
      <c r="Y837" s="111">
        <f ca="1"/>
        <v>45005</v>
      </c>
      <c r="Z837" s="220">
        <f ca="1"/>
        <v>1092.731147</v>
      </c>
      <c r="AA837" s="220">
        <f ca="1"/>
        <v>1074.2104409999999</v>
      </c>
      <c r="AB837" s="222">
        <f ca="1"/>
        <v>1.8520706000000019E-2</v>
      </c>
      <c r="AC837" s="222" t="str">
        <f ca="1"/>
        <v/>
      </c>
    </row>
    <row r="838" spans="9:29" x14ac:dyDescent="0.2">
      <c r="I838" s="111">
        <f ca="1"/>
        <v>44642</v>
      </c>
      <c r="J838" s="220">
        <f ca="1"/>
        <v>1256.7681319999999</v>
      </c>
      <c r="K838" s="220">
        <f ca="1"/>
        <v>1234.396802</v>
      </c>
      <c r="L838" s="222">
        <f ca="1"/>
        <v>2.2371329999999943E-2</v>
      </c>
      <c r="M838" s="222" t="str">
        <f ca="1"/>
        <v/>
      </c>
      <c r="Q838" s="111">
        <f ca="1"/>
        <v>44642</v>
      </c>
      <c r="R838" s="220">
        <f ca="1"/>
        <v>1253.5034889999999</v>
      </c>
      <c r="S838" s="220">
        <f ca="1"/>
        <v>1234.396802</v>
      </c>
      <c r="T838" s="222">
        <f ca="1"/>
        <v>1.9106686999999966E-2</v>
      </c>
      <c r="U838" s="222" t="str">
        <f ca="1"/>
        <v/>
      </c>
      <c r="Y838" s="111">
        <f ca="1"/>
        <v>45006</v>
      </c>
      <c r="Z838" s="220">
        <f ca="1"/>
        <v>1098.3760569999999</v>
      </c>
      <c r="AA838" s="220">
        <f ca="1"/>
        <v>1078.6439009999999</v>
      </c>
      <c r="AB838" s="222">
        <f ca="1"/>
        <v>1.9732156000000032E-2</v>
      </c>
      <c r="AC838" s="222" t="str">
        <f ca="1"/>
        <v/>
      </c>
    </row>
    <row r="839" spans="9:29" x14ac:dyDescent="0.2">
      <c r="I839" s="111">
        <f ca="1"/>
        <v>44643</v>
      </c>
      <c r="J839" s="220">
        <f ca="1"/>
        <v>1255.0889560000001</v>
      </c>
      <c r="K839" s="220">
        <f ca="1"/>
        <v>1236.712213</v>
      </c>
      <c r="L839" s="222">
        <f ca="1"/>
        <v>1.8376743000000032E-2</v>
      </c>
      <c r="M839" s="222" t="str">
        <f ca="1"/>
        <v/>
      </c>
      <c r="Q839" s="111">
        <f ca="1"/>
        <v>44643</v>
      </c>
      <c r="R839" s="220">
        <f ca="1"/>
        <v>1251.6797819999999</v>
      </c>
      <c r="S839" s="220">
        <f ca="1"/>
        <v>1236.712213</v>
      </c>
      <c r="T839" s="222">
        <f ca="1"/>
        <v>1.4967568999999912E-2</v>
      </c>
      <c r="U839" s="222" t="str">
        <f ca="1"/>
        <v/>
      </c>
      <c r="Y839" s="111">
        <f ca="1"/>
        <v>45007</v>
      </c>
      <c r="Z839" s="220">
        <f ca="1"/>
        <v>1099.7274769999999</v>
      </c>
      <c r="AA839" s="220">
        <f ca="1"/>
        <v>1081.567904</v>
      </c>
      <c r="AB839" s="222">
        <f ca="1"/>
        <v>1.8159572999999908E-2</v>
      </c>
      <c r="AC839" s="222" t="str">
        <f ca="1"/>
        <v/>
      </c>
    </row>
    <row r="840" spans="9:29" x14ac:dyDescent="0.2">
      <c r="I840" s="111">
        <f ca="1"/>
        <v>44644</v>
      </c>
      <c r="J840" s="220">
        <f ca="1"/>
        <v>1256.25001</v>
      </c>
      <c r="K840" s="220">
        <f ca="1"/>
        <v>1236.1587199999999</v>
      </c>
      <c r="L840" s="222">
        <f ca="1"/>
        <v>2.0091290000000071E-2</v>
      </c>
      <c r="M840" s="222" t="str">
        <f ca="1"/>
        <v/>
      </c>
      <c r="Q840" s="111">
        <f ca="1"/>
        <v>44644</v>
      </c>
      <c r="R840" s="220">
        <f ca="1"/>
        <v>1252.859649</v>
      </c>
      <c r="S840" s="220">
        <f ca="1"/>
        <v>1236.1587199999999</v>
      </c>
      <c r="T840" s="222">
        <f ca="1"/>
        <v>1.6700929000000087E-2</v>
      </c>
      <c r="U840" s="222" t="str">
        <f ca="1"/>
        <v/>
      </c>
      <c r="Y840" s="111">
        <f ca="1"/>
        <v>45008</v>
      </c>
      <c r="Z840" s="220">
        <f ca="1"/>
        <v>1098.0149670000001</v>
      </c>
      <c r="AA840" s="220">
        <f ca="1"/>
        <v>1079.5342000000001</v>
      </c>
      <c r="AB840" s="222">
        <f ca="1"/>
        <v>1.8480767000000016E-2</v>
      </c>
      <c r="AC840" s="222" t="str">
        <f ca="1"/>
        <v/>
      </c>
    </row>
    <row r="841" spans="9:29" x14ac:dyDescent="0.2">
      <c r="I841" s="111">
        <f ca="1"/>
        <v>44645</v>
      </c>
      <c r="J841" s="220">
        <f ca="1"/>
        <v>1249.3141029999999</v>
      </c>
      <c r="K841" s="220">
        <f ca="1"/>
        <v>1227.1995979999999</v>
      </c>
      <c r="L841" s="222">
        <f ca="1"/>
        <v>2.211450500000001E-2</v>
      </c>
      <c r="M841" s="222" t="str">
        <f ca="1"/>
        <v/>
      </c>
      <c r="Q841" s="111">
        <f ca="1"/>
        <v>44645</v>
      </c>
      <c r="R841" s="220">
        <f ca="1"/>
        <v>1245.9269449999999</v>
      </c>
      <c r="S841" s="220">
        <f ca="1"/>
        <v>1227.1995979999999</v>
      </c>
      <c r="T841" s="222">
        <f ca="1"/>
        <v>1.8727347000000009E-2</v>
      </c>
      <c r="U841" s="222" t="str">
        <f ca="1"/>
        <v/>
      </c>
      <c r="Y841" s="111">
        <f ca="1"/>
        <v>45009</v>
      </c>
      <c r="Z841" s="220">
        <f ca="1"/>
        <v>1099.3650070000001</v>
      </c>
      <c r="AA841" s="220">
        <f ca="1"/>
        <v>1080.5463420000001</v>
      </c>
      <c r="AB841" s="222">
        <f ca="1"/>
        <v>1.8818665000000009E-2</v>
      </c>
      <c r="AC841" s="222" t="str">
        <f ca="1"/>
        <v/>
      </c>
    </row>
    <row r="842" spans="9:29" x14ac:dyDescent="0.2">
      <c r="I842" s="111">
        <f ca="1"/>
        <v>44648</v>
      </c>
      <c r="J842" s="220">
        <f ca="1"/>
        <v>1254.347415</v>
      </c>
      <c r="K842" s="220">
        <f ca="1"/>
        <v>1232.563502</v>
      </c>
      <c r="L842" s="222">
        <f ca="1"/>
        <v>2.1783912999999985E-2</v>
      </c>
      <c r="M842" s="222" t="str">
        <f ca="1"/>
        <v/>
      </c>
      <c r="Q842" s="111">
        <f ca="1"/>
        <v>44648</v>
      </c>
      <c r="R842" s="220">
        <f ca="1"/>
        <v>1250.7883770000001</v>
      </c>
      <c r="S842" s="220">
        <f ca="1"/>
        <v>1232.563502</v>
      </c>
      <c r="T842" s="222">
        <f ca="1"/>
        <v>1.8224875000000113E-2</v>
      </c>
      <c r="U842" s="222" t="str">
        <f ca="1"/>
        <v/>
      </c>
      <c r="Y842" s="111">
        <f ca="1"/>
        <v>45012</v>
      </c>
      <c r="Z842" s="220">
        <f ca="1"/>
        <v>1094.6564069999999</v>
      </c>
      <c r="AA842" s="220">
        <f ca="1"/>
        <v>1075.0645400000001</v>
      </c>
      <c r="AB842" s="222">
        <f ca="1"/>
        <v>1.9591866999999867E-2</v>
      </c>
      <c r="AC842" s="222" t="str">
        <f ca="1"/>
        <v/>
      </c>
    </row>
    <row r="843" spans="9:29" x14ac:dyDescent="0.2">
      <c r="I843" s="111">
        <f ca="1"/>
        <v>44649</v>
      </c>
      <c r="J843" s="220">
        <f ca="1"/>
        <v>1262.352758</v>
      </c>
      <c r="K843" s="220">
        <f ca="1"/>
        <v>1238.5717649999999</v>
      </c>
      <c r="L843" s="222">
        <f ca="1"/>
        <v>2.378099300000008E-2</v>
      </c>
      <c r="M843" s="222" t="str">
        <f ca="1"/>
        <v/>
      </c>
      <c r="Q843" s="111">
        <f ca="1"/>
        <v>44649</v>
      </c>
      <c r="R843" s="220">
        <f ca="1"/>
        <v>1259.00792</v>
      </c>
      <c r="S843" s="220">
        <f ca="1"/>
        <v>1238.5717649999999</v>
      </c>
      <c r="T843" s="222">
        <f ca="1"/>
        <v>2.0436155000000098E-2</v>
      </c>
      <c r="U843" s="222" t="str">
        <f ca="1"/>
        <v/>
      </c>
      <c r="Y843" s="111">
        <f ca="1"/>
        <v>45013</v>
      </c>
      <c r="Z843" s="220">
        <f ca="1"/>
        <v>1092.6282670000001</v>
      </c>
      <c r="AA843" s="220">
        <f ca="1"/>
        <v>1072.8699710000001</v>
      </c>
      <c r="AB843" s="222">
        <f ca="1"/>
        <v>1.9758295999999974E-2</v>
      </c>
      <c r="AC843" s="222" t="str">
        <f ca="1"/>
        <v/>
      </c>
    </row>
    <row r="844" spans="9:29" x14ac:dyDescent="0.2">
      <c r="I844" s="111">
        <f ca="1"/>
        <v>44650</v>
      </c>
      <c r="J844" s="220">
        <f ca="1"/>
        <v>1261.402744</v>
      </c>
      <c r="K844" s="220">
        <f ca="1"/>
        <v>1238.857534</v>
      </c>
      <c r="L844" s="222">
        <f ca="1"/>
        <v>2.2545209999999996E-2</v>
      </c>
      <c r="M844" s="222" t="str">
        <f ca="1"/>
        <v/>
      </c>
      <c r="Q844" s="111">
        <f ca="1"/>
        <v>44650</v>
      </c>
      <c r="R844" s="220">
        <f ca="1"/>
        <v>1258.092435</v>
      </c>
      <c r="S844" s="220">
        <f ca="1"/>
        <v>1238.857534</v>
      </c>
      <c r="T844" s="222">
        <f ca="1"/>
        <v>1.9234901000000037E-2</v>
      </c>
      <c r="U844" s="222" t="str">
        <f ca="1"/>
        <v/>
      </c>
      <c r="Y844" s="111">
        <f ca="1"/>
        <v>45014</v>
      </c>
      <c r="Z844" s="220">
        <f ca="1"/>
        <v>1098.094527</v>
      </c>
      <c r="AA844" s="220">
        <f ca="1"/>
        <v>1077.627536</v>
      </c>
      <c r="AB844" s="222">
        <f ca="1"/>
        <v>2.0466991000000007E-2</v>
      </c>
      <c r="AC844" s="222" t="str">
        <f ca="1"/>
        <v/>
      </c>
    </row>
    <row r="845" spans="9:29" x14ac:dyDescent="0.2">
      <c r="I845" s="111">
        <f ca="1"/>
        <v>44651</v>
      </c>
      <c r="J845" s="220">
        <f ca="1"/>
        <v>1258.1076619999999</v>
      </c>
      <c r="K845" s="220">
        <f ca="1"/>
        <v>1239.1185539999999</v>
      </c>
      <c r="L845" s="222">
        <f ca="1"/>
        <v>1.8989107999999987E-2</v>
      </c>
      <c r="M845" s="222" t="str">
        <f ca="1"/>
        <v/>
      </c>
      <c r="Q845" s="111">
        <f ca="1"/>
        <v>44651</v>
      </c>
      <c r="R845" s="220">
        <f ca="1"/>
        <v>1254.5564730000001</v>
      </c>
      <c r="S845" s="220">
        <f ca="1"/>
        <v>1239.1185539999999</v>
      </c>
      <c r="T845" s="222">
        <f ca="1"/>
        <v>1.5437919000000192E-2</v>
      </c>
      <c r="U845" s="222" t="str">
        <f ca="1"/>
        <v/>
      </c>
      <c r="Y845" s="111">
        <f ca="1"/>
        <v>45015</v>
      </c>
      <c r="Z845" s="220">
        <f ca="1"/>
        <v>1100.8755470000001</v>
      </c>
      <c r="AA845" s="220">
        <f ca="1"/>
        <v>1079.924123</v>
      </c>
      <c r="AB845" s="222">
        <f ca="1"/>
        <v>2.0951424000000086E-2</v>
      </c>
      <c r="AC845" s="222" t="str">
        <f ca="1"/>
        <v/>
      </c>
    </row>
    <row r="846" spans="9:29" x14ac:dyDescent="0.2">
      <c r="I846" s="111">
        <f ca="1"/>
        <v>44652</v>
      </c>
      <c r="J846" s="220">
        <f ca="1"/>
        <v>1259.881061</v>
      </c>
      <c r="K846" s="220">
        <f ca="1"/>
        <v>1239.518407</v>
      </c>
      <c r="L846" s="222">
        <f ca="1"/>
        <v>2.0362654000000022E-2</v>
      </c>
      <c r="M846" s="222" t="str">
        <f ca="1"/>
        <v/>
      </c>
      <c r="Q846" s="111">
        <f ca="1"/>
        <v>44652</v>
      </c>
      <c r="R846" s="220">
        <f ca="1"/>
        <v>1256.5303960000001</v>
      </c>
      <c r="S846" s="220">
        <f ca="1"/>
        <v>1239.518407</v>
      </c>
      <c r="T846" s="222">
        <f ca="1"/>
        <v>1.7011989000000085E-2</v>
      </c>
      <c r="U846" s="222" t="str">
        <f ca="1"/>
        <v/>
      </c>
      <c r="Y846" s="111">
        <f ca="1"/>
        <v>45016</v>
      </c>
      <c r="Z846" s="220">
        <f ca="1"/>
        <v>1107.4622890000001</v>
      </c>
      <c r="AA846" s="220">
        <f ca="1"/>
        <v>1086.3161439999999</v>
      </c>
      <c r="AB846" s="222">
        <f ca="1"/>
        <v>2.1146145000000161E-2</v>
      </c>
      <c r="AC846" s="222" t="str">
        <f ca="1"/>
        <v/>
      </c>
    </row>
    <row r="847" spans="9:29" x14ac:dyDescent="0.2">
      <c r="I847" s="111">
        <f ca="1"/>
        <v>44655</v>
      </c>
      <c r="J847" s="220">
        <f ca="1"/>
        <v>1265.2421879999999</v>
      </c>
      <c r="K847" s="220">
        <f ca="1"/>
        <v>1244.1060339999999</v>
      </c>
      <c r="L847" s="222">
        <f ca="1"/>
        <v>2.1136154000000032E-2</v>
      </c>
      <c r="M847" s="222" t="str">
        <f ca="1"/>
        <v/>
      </c>
      <c r="Q847" s="111">
        <f ca="1"/>
        <v>44655</v>
      </c>
      <c r="R847" s="220">
        <f ca="1"/>
        <v>1261.8253179999999</v>
      </c>
      <c r="S847" s="220">
        <f ca="1"/>
        <v>1244.1060339999999</v>
      </c>
      <c r="T847" s="222">
        <f ca="1"/>
        <v>1.7719284000000016E-2</v>
      </c>
      <c r="U847" s="222" t="str">
        <f ca="1"/>
        <v/>
      </c>
      <c r="Y847" s="111">
        <f ca="1"/>
        <v>45019</v>
      </c>
      <c r="Z847" s="220">
        <f ca="1"/>
        <v>1110.6297890000001</v>
      </c>
      <c r="AA847" s="220">
        <f ca="1"/>
        <v>1089.3890249999999</v>
      </c>
      <c r="AB847" s="222">
        <f ca="1"/>
        <v>2.1240764000000127E-2</v>
      </c>
      <c r="AC847" s="222" t="str">
        <f ca="1"/>
        <v/>
      </c>
    </row>
    <row r="848" spans="9:29" x14ac:dyDescent="0.2">
      <c r="I848" s="111">
        <f ca="1"/>
        <v>44656</v>
      </c>
      <c r="J848" s="220">
        <f ca="1"/>
        <v>1255.5808199999999</v>
      </c>
      <c r="K848" s="220">
        <f ca="1"/>
        <v>1234.611946</v>
      </c>
      <c r="L848" s="222">
        <f ca="1"/>
        <v>2.0968873999999915E-2</v>
      </c>
      <c r="M848" s="222" t="str">
        <f ca="1"/>
        <v/>
      </c>
      <c r="Q848" s="111">
        <f ca="1"/>
        <v>44656</v>
      </c>
      <c r="R848" s="220">
        <f ca="1"/>
        <v>1252.1886999999999</v>
      </c>
      <c r="S848" s="220">
        <f ca="1"/>
        <v>1234.611946</v>
      </c>
      <c r="T848" s="222">
        <f ca="1"/>
        <v>1.7576753999999938E-2</v>
      </c>
      <c r="U848" s="222" t="str">
        <f ca="1"/>
        <v/>
      </c>
      <c r="Y848" s="111">
        <f ca="1"/>
        <v>45020</v>
      </c>
      <c r="Z848" s="220">
        <f ca="1"/>
        <v>1112.564629</v>
      </c>
      <c r="AA848" s="220">
        <f ca="1"/>
        <v>1091.7049139999999</v>
      </c>
      <c r="AB848" s="222">
        <f ca="1"/>
        <v>2.0859715000000049E-2</v>
      </c>
      <c r="AC848" s="222" t="str">
        <f ca="1"/>
        <v/>
      </c>
    </row>
    <row r="849" spans="9:29" x14ac:dyDescent="0.2">
      <c r="I849" s="111">
        <f ca="1"/>
        <v>44657</v>
      </c>
      <c r="J849" s="220">
        <f ca="1"/>
        <v>1248.8372730000001</v>
      </c>
      <c r="K849" s="220">
        <f ca="1"/>
        <v>1229.575689</v>
      </c>
      <c r="L849" s="222">
        <f ca="1"/>
        <v>1.9261584000000085E-2</v>
      </c>
      <c r="M849" s="222" t="str">
        <f ca="1"/>
        <v/>
      </c>
      <c r="Q849" s="111">
        <f ca="1"/>
        <v>44657</v>
      </c>
      <c r="R849" s="220">
        <f ca="1"/>
        <v>1245.2009760000001</v>
      </c>
      <c r="S849" s="220">
        <f ca="1"/>
        <v>1229.575689</v>
      </c>
      <c r="T849" s="222">
        <f ca="1"/>
        <v>1.5625287000000071E-2</v>
      </c>
      <c r="U849" s="222" t="str">
        <f ca="1"/>
        <v/>
      </c>
      <c r="Y849" s="111">
        <f ca="1"/>
        <v>45021</v>
      </c>
      <c r="Z849" s="220">
        <f ca="1"/>
        <v>1111.201509</v>
      </c>
      <c r="AA849" s="220">
        <f ca="1"/>
        <v>1090.8274980000001</v>
      </c>
      <c r="AB849" s="222">
        <f ca="1"/>
        <v>2.0374010999999883E-2</v>
      </c>
      <c r="AC849" s="222" t="str">
        <f ca="1"/>
        <v/>
      </c>
    </row>
    <row r="850" spans="9:29" x14ac:dyDescent="0.2">
      <c r="I850" s="111">
        <f ca="1"/>
        <v>44658</v>
      </c>
      <c r="J850" s="220">
        <f ca="1"/>
        <v>1250.456895</v>
      </c>
      <c r="K850" s="220">
        <f ca="1"/>
        <v>1230.5364010000001</v>
      </c>
      <c r="L850" s="222">
        <f ca="1"/>
        <v>1.9920493999999962E-2</v>
      </c>
      <c r="M850" s="222" t="str">
        <f ca="1"/>
        <v/>
      </c>
      <c r="Q850" s="111">
        <f ca="1"/>
        <v>44658</v>
      </c>
      <c r="R850" s="220">
        <f ca="1"/>
        <v>1246.6857709999999</v>
      </c>
      <c r="S850" s="220">
        <f ca="1"/>
        <v>1230.5364010000001</v>
      </c>
      <c r="T850" s="222">
        <f ca="1"/>
        <v>1.6149369999999861E-2</v>
      </c>
      <c r="U850" s="222" t="str">
        <f ca="1"/>
        <v/>
      </c>
      <c r="Y850" s="111">
        <f ca="1"/>
        <v>45022</v>
      </c>
      <c r="Z850" s="220">
        <f ca="1"/>
        <v>1112.861339</v>
      </c>
      <c r="AA850" s="220">
        <f ca="1"/>
        <v>1092.0453110000001</v>
      </c>
      <c r="AB850" s="222">
        <f ca="1"/>
        <v>2.0816027999999959E-2</v>
      </c>
      <c r="AC850" s="222" t="str">
        <f ca="1"/>
        <v/>
      </c>
    </row>
    <row r="851" spans="9:29" x14ac:dyDescent="0.2">
      <c r="I851" s="111">
        <f ca="1"/>
        <v>44659</v>
      </c>
      <c r="J851" s="220">
        <f ca="1"/>
        <v>1246.221933</v>
      </c>
      <c r="K851" s="220">
        <f ca="1"/>
        <v>1226.0838859999999</v>
      </c>
      <c r="L851" s="222">
        <f ca="1"/>
        <v>2.0138047000000141E-2</v>
      </c>
      <c r="M851" s="222" t="str">
        <f ca="1"/>
        <v/>
      </c>
      <c r="Q851" s="111">
        <f ca="1"/>
        <v>44659</v>
      </c>
      <c r="R851" s="220">
        <f ca="1"/>
        <v>1242.4627909999999</v>
      </c>
      <c r="S851" s="220">
        <f ca="1"/>
        <v>1226.0838859999999</v>
      </c>
      <c r="T851" s="222">
        <f ca="1"/>
        <v>1.637890500000003E-2</v>
      </c>
      <c r="U851" s="222" t="str">
        <f ca="1"/>
        <v/>
      </c>
      <c r="Y851" s="111">
        <f ca="1"/>
        <v>45026</v>
      </c>
      <c r="Z851" s="220">
        <f ca="1"/>
        <v>1111.194209</v>
      </c>
      <c r="AA851" s="220">
        <f ca="1"/>
        <v>1089.4679530000001</v>
      </c>
      <c r="AB851" s="222">
        <f ca="1"/>
        <v>2.172625599999992E-2</v>
      </c>
      <c r="AC851" s="222" t="str">
        <f ca="1"/>
        <v/>
      </c>
    </row>
    <row r="852" spans="9:29" x14ac:dyDescent="0.2">
      <c r="I852" s="111">
        <f ca="1"/>
        <v>44662</v>
      </c>
      <c r="J852" s="220">
        <f ca="1"/>
        <v>1238.761391</v>
      </c>
      <c r="K852" s="220">
        <f ca="1"/>
        <v>1217.7934299999999</v>
      </c>
      <c r="L852" s="222">
        <f ca="1"/>
        <v>2.0967961000000059E-2</v>
      </c>
      <c r="M852" s="222" t="str">
        <f ca="1"/>
        <v/>
      </c>
      <c r="Q852" s="111">
        <f ca="1"/>
        <v>44662</v>
      </c>
      <c r="R852" s="220">
        <f ca="1"/>
        <v>1235.2215670000001</v>
      </c>
      <c r="S852" s="220">
        <f ca="1"/>
        <v>1217.7934299999999</v>
      </c>
      <c r="T852" s="222">
        <f ca="1"/>
        <v>1.7428137000000107E-2</v>
      </c>
      <c r="U852" s="222" t="str">
        <f ca="1"/>
        <v/>
      </c>
      <c r="Y852" s="111">
        <f ca="1"/>
        <v>45027</v>
      </c>
      <c r="Z852" s="220">
        <f ca="1"/>
        <v>1111.8386390000001</v>
      </c>
      <c r="AA852" s="220">
        <f ca="1"/>
        <v>1089.676297</v>
      </c>
      <c r="AB852" s="222">
        <f ca="1"/>
        <v>2.2162342000000081E-2</v>
      </c>
      <c r="AC852" s="222" t="str">
        <f ca="1"/>
        <v/>
      </c>
    </row>
    <row r="853" spans="9:29" x14ac:dyDescent="0.2">
      <c r="I853" s="111">
        <f ca="1"/>
        <v>44663</v>
      </c>
      <c r="J853" s="220">
        <f ca="1"/>
        <v>1238.332036</v>
      </c>
      <c r="K853" s="220">
        <f ca="1"/>
        <v>1219.0526930000001</v>
      </c>
      <c r="L853" s="222">
        <f ca="1"/>
        <v>1.9279342999999925E-2</v>
      </c>
      <c r="M853" s="222" t="str">
        <f ca="1"/>
        <v/>
      </c>
      <c r="Q853" s="111">
        <f ca="1"/>
        <v>44663</v>
      </c>
      <c r="R853" s="220">
        <f ca="1"/>
        <v>1234.651989</v>
      </c>
      <c r="S853" s="220">
        <f ca="1"/>
        <v>1219.0526930000001</v>
      </c>
      <c r="T853" s="222">
        <f ca="1"/>
        <v>1.5599295999999867E-2</v>
      </c>
      <c r="U853" s="222" t="str">
        <f ca="1"/>
        <v/>
      </c>
      <c r="Y853" s="111">
        <f ca="1"/>
        <v>45028</v>
      </c>
      <c r="Z853" s="220">
        <f ca="1"/>
        <v>1112.2259590000001</v>
      </c>
      <c r="AA853" s="220">
        <f ca="1"/>
        <v>1090.290966</v>
      </c>
      <c r="AB853" s="222">
        <f ca="1"/>
        <v>2.1934993000000076E-2</v>
      </c>
      <c r="AC853" s="222" t="str">
        <f ca="1"/>
        <v/>
      </c>
    </row>
    <row r="854" spans="9:29" x14ac:dyDescent="0.2">
      <c r="I854" s="111">
        <f ca="1"/>
        <v>44664</v>
      </c>
      <c r="J854" s="220">
        <f ca="1"/>
        <v>1242.1084109999999</v>
      </c>
      <c r="K854" s="220">
        <f ca="1"/>
        <v>1223.0702470000001</v>
      </c>
      <c r="L854" s="222">
        <f ca="1"/>
        <v>1.9038163999999823E-2</v>
      </c>
      <c r="M854" s="222" t="str">
        <f ca="1"/>
        <v/>
      </c>
      <c r="Q854" s="111">
        <f ca="1"/>
        <v>44664</v>
      </c>
      <c r="R854" s="220">
        <f ca="1"/>
        <v>1238.326063</v>
      </c>
      <c r="S854" s="220">
        <f ca="1"/>
        <v>1223.0702470000001</v>
      </c>
      <c r="T854" s="222">
        <f ca="1"/>
        <v>1.5255815999999868E-2</v>
      </c>
      <c r="U854" s="222" t="str">
        <f ca="1"/>
        <v/>
      </c>
      <c r="Y854" s="111">
        <f ca="1"/>
        <v>45029</v>
      </c>
      <c r="Z854" s="220">
        <f ca="1"/>
        <v>1112.5346689999999</v>
      </c>
      <c r="AA854" s="220">
        <f ca="1"/>
        <v>1089.4412890000001</v>
      </c>
      <c r="AB854" s="222">
        <f ca="1"/>
        <v>2.3093379999999799E-2</v>
      </c>
      <c r="AC854" s="222" t="str">
        <f ca="1"/>
        <v/>
      </c>
    </row>
    <row r="855" spans="9:29" x14ac:dyDescent="0.2">
      <c r="I855" s="111">
        <f ca="1"/>
        <v>44665</v>
      </c>
      <c r="J855" s="220">
        <f ca="1"/>
        <v>1235.062238</v>
      </c>
      <c r="K855" s="220">
        <f ca="1"/>
        <v>1214.7263869999999</v>
      </c>
      <c r="L855" s="222">
        <f ca="1"/>
        <v>2.0335851000000047E-2</v>
      </c>
      <c r="M855" s="222" t="str">
        <f ca="1"/>
        <v/>
      </c>
      <c r="Q855" s="111">
        <f ca="1"/>
        <v>44665</v>
      </c>
      <c r="R855" s="220">
        <f ca="1"/>
        <v>1231.361621</v>
      </c>
      <c r="S855" s="220">
        <f ca="1"/>
        <v>1214.7263869999999</v>
      </c>
      <c r="T855" s="222">
        <f ca="1"/>
        <v>1.6635234000000082E-2</v>
      </c>
      <c r="U855" s="222" t="str">
        <f ca="1"/>
        <v/>
      </c>
      <c r="Y855" s="111">
        <f ca="1"/>
        <v>45030</v>
      </c>
      <c r="Z855" s="220">
        <f ca="1"/>
        <v>1110.267159</v>
      </c>
      <c r="AA855" s="220">
        <f ca="1"/>
        <v>1086.73218</v>
      </c>
      <c r="AB855" s="222">
        <f ca="1"/>
        <v>2.3534979000000022E-2</v>
      </c>
      <c r="AC855" s="222" t="str">
        <f ca="1"/>
        <v/>
      </c>
    </row>
    <row r="856" spans="9:29" x14ac:dyDescent="0.2">
      <c r="I856" s="111">
        <f ca="1"/>
        <v>44669</v>
      </c>
      <c r="J856" s="220">
        <f ca="1"/>
        <v>1233.258092</v>
      </c>
      <c r="K856" s="220">
        <f ca="1"/>
        <v>1212.9529259999999</v>
      </c>
      <c r="L856" s="222">
        <f ca="1"/>
        <v>2.03051660000001E-2</v>
      </c>
      <c r="M856" s="222" t="str">
        <f ca="1"/>
        <v/>
      </c>
      <c r="Q856" s="111">
        <f ca="1"/>
        <v>44669</v>
      </c>
      <c r="R856" s="220">
        <f ca="1"/>
        <v>1229.486768</v>
      </c>
      <c r="S856" s="220">
        <f ca="1"/>
        <v>1212.9529259999999</v>
      </c>
      <c r="T856" s="222">
        <f ca="1"/>
        <v>1.6533842000000049E-2</v>
      </c>
      <c r="U856" s="222" t="str">
        <f ca="1"/>
        <v/>
      </c>
      <c r="Y856" s="111">
        <f ca="1"/>
        <v>45033</v>
      </c>
      <c r="Z856" s="220">
        <f ca="1"/>
        <v>1110.984459</v>
      </c>
      <c r="AA856" s="220">
        <f ca="1"/>
        <v>1086.7509480000001</v>
      </c>
      <c r="AB856" s="222">
        <f ca="1"/>
        <v>2.4233510999999909E-2</v>
      </c>
      <c r="AC856" s="222" t="str">
        <f ca="1"/>
        <v/>
      </c>
    </row>
    <row r="857" spans="9:29" x14ac:dyDescent="0.2">
      <c r="I857" s="111">
        <f ca="1"/>
        <v>44670</v>
      </c>
      <c r="J857" s="220">
        <f ca="1"/>
        <v>1235.803926</v>
      </c>
      <c r="K857" s="220">
        <f ca="1"/>
        <v>1214.023594</v>
      </c>
      <c r="L857" s="222">
        <f ca="1"/>
        <v>2.1780332000000045E-2</v>
      </c>
      <c r="M857" s="222" t="str">
        <f ca="1"/>
        <v/>
      </c>
      <c r="Q857" s="111">
        <f ca="1"/>
        <v>44670</v>
      </c>
      <c r="R857" s="220">
        <f ca="1"/>
        <v>1231.8215399999999</v>
      </c>
      <c r="S857" s="220">
        <f ca="1"/>
        <v>1214.023594</v>
      </c>
      <c r="T857" s="222">
        <f ca="1"/>
        <v>1.7797945999999912E-2</v>
      </c>
      <c r="U857" s="222" t="str">
        <f ca="1"/>
        <v/>
      </c>
      <c r="Y857" s="111">
        <f ca="1"/>
        <v>45034</v>
      </c>
      <c r="Z857" s="220">
        <f ca="1"/>
        <v>1113.159269</v>
      </c>
      <c r="AA857" s="220">
        <f ca="1"/>
        <v>1088.9469489999999</v>
      </c>
      <c r="AB857" s="222">
        <f ca="1"/>
        <v>2.4212320000000089E-2</v>
      </c>
      <c r="AC857" s="222" t="str">
        <f ca="1"/>
        <v/>
      </c>
    </row>
    <row r="858" spans="9:29" x14ac:dyDescent="0.2">
      <c r="I858" s="111">
        <f ca="1"/>
        <v>44671</v>
      </c>
      <c r="J858" s="220">
        <f ca="1"/>
        <v>1232.5258699999999</v>
      </c>
      <c r="K858" s="220">
        <f ca="1"/>
        <v>1210.949443</v>
      </c>
      <c r="L858" s="222">
        <f ca="1"/>
        <v>2.1576426999999967E-2</v>
      </c>
      <c r="M858" s="222" t="str">
        <f ca="1"/>
        <v/>
      </c>
      <c r="Q858" s="111">
        <f ca="1"/>
        <v>44671</v>
      </c>
      <c r="R858" s="220">
        <f ca="1"/>
        <v>1228.6658339999999</v>
      </c>
      <c r="S858" s="220">
        <f ca="1"/>
        <v>1210.949443</v>
      </c>
      <c r="T858" s="222">
        <f ca="1"/>
        <v>1.7716390999999932E-2</v>
      </c>
      <c r="U858" s="222" t="str">
        <f ca="1"/>
        <v/>
      </c>
      <c r="Y858" s="111">
        <f ca="1"/>
        <v>45035</v>
      </c>
      <c r="Z858" s="220">
        <f ca="1"/>
        <v>1113.0721390000001</v>
      </c>
      <c r="AA858" s="220">
        <f ca="1"/>
        <v>1088.636876</v>
      </c>
      <c r="AB858" s="222">
        <f ca="1"/>
        <v>2.4435263000000079E-2</v>
      </c>
      <c r="AC858" s="222" t="str">
        <f ca="1"/>
        <v/>
      </c>
    </row>
    <row r="859" spans="9:29" x14ac:dyDescent="0.2">
      <c r="I859" s="111">
        <f ca="1"/>
        <v>44672</v>
      </c>
      <c r="J859" s="220">
        <f ca="1"/>
        <v>1222.7542330000001</v>
      </c>
      <c r="K859" s="220">
        <f ca="1"/>
        <v>1202.7011219999999</v>
      </c>
      <c r="L859" s="222">
        <f ca="1"/>
        <v>2.0053111000000172E-2</v>
      </c>
      <c r="M859" s="222" t="str">
        <f ca="1"/>
        <v/>
      </c>
      <c r="Q859" s="111">
        <f ca="1"/>
        <v>44672</v>
      </c>
      <c r="R859" s="220">
        <f ca="1"/>
        <v>1218.7739939999999</v>
      </c>
      <c r="S859" s="220">
        <f ca="1"/>
        <v>1202.7011219999999</v>
      </c>
      <c r="T859" s="222">
        <f ca="1"/>
        <v>1.607287199999996E-2</v>
      </c>
      <c r="U859" s="222" t="str">
        <f ca="1"/>
        <v/>
      </c>
      <c r="Y859" s="111">
        <f ca="1"/>
        <v>45036</v>
      </c>
      <c r="Z859" s="220">
        <f ca="1"/>
        <v>1115.2313059999999</v>
      </c>
      <c r="AA859" s="220">
        <f ca="1"/>
        <v>1091.563713</v>
      </c>
      <c r="AB859" s="222">
        <f ca="1"/>
        <v>2.3667592999999897E-2</v>
      </c>
      <c r="AC859" s="222" t="str">
        <f ca="1"/>
        <v/>
      </c>
    </row>
    <row r="860" spans="9:29" x14ac:dyDescent="0.2">
      <c r="I860" s="111">
        <f ca="1"/>
        <v>44673</v>
      </c>
      <c r="J860" s="220">
        <f ca="1"/>
        <v>1213.583644</v>
      </c>
      <c r="K860" s="220">
        <f ca="1"/>
        <v>1195.9009249999999</v>
      </c>
      <c r="L860" s="222">
        <f ca="1"/>
        <v>1.7682719000000135E-2</v>
      </c>
      <c r="M860" s="222" t="str">
        <f ca="1"/>
        <v/>
      </c>
      <c r="Q860" s="111">
        <f ca="1"/>
        <v>44673</v>
      </c>
      <c r="R860" s="220">
        <f ca="1"/>
        <v>1209.7805539999999</v>
      </c>
      <c r="S860" s="220">
        <f ca="1"/>
        <v>1195.9009249999999</v>
      </c>
      <c r="T860" s="222">
        <f ca="1"/>
        <v>1.3879629000000022E-2</v>
      </c>
      <c r="U860" s="222" t="str">
        <f ca="1"/>
        <v/>
      </c>
      <c r="Y860" s="111">
        <f ca="1"/>
        <v>45037</v>
      </c>
      <c r="Z860" s="220">
        <f ca="1"/>
        <v>1120.2240389999999</v>
      </c>
      <c r="AA860" s="220">
        <f ca="1"/>
        <v>1096.547928</v>
      </c>
      <c r="AB860" s="222">
        <f ca="1"/>
        <v>2.3676110999999993E-2</v>
      </c>
      <c r="AC860" s="222" t="str">
        <f ca="1"/>
        <v/>
      </c>
    </row>
    <row r="861" spans="9:29" x14ac:dyDescent="0.2">
      <c r="I861" s="111">
        <f ca="1"/>
        <v>44676</v>
      </c>
      <c r="J861" s="220">
        <f ca="1"/>
        <v>1211.637021</v>
      </c>
      <c r="K861" s="220">
        <f ca="1"/>
        <v>1194.5858740000001</v>
      </c>
      <c r="L861" s="222">
        <f ca="1"/>
        <v>1.7051146999999902E-2</v>
      </c>
      <c r="M861" s="222" t="str">
        <f ca="1"/>
        <v/>
      </c>
      <c r="Q861" s="111">
        <f ca="1"/>
        <v>44676</v>
      </c>
      <c r="R861" s="220">
        <f ca="1"/>
        <v>1207.7299499999999</v>
      </c>
      <c r="S861" s="220">
        <f ca="1"/>
        <v>1194.5858740000001</v>
      </c>
      <c r="T861" s="222">
        <f ca="1"/>
        <v>1.3144075999999814E-2</v>
      </c>
      <c r="U861" s="222" t="str">
        <f ca="1"/>
        <v/>
      </c>
      <c r="Y861" s="111">
        <f ca="1"/>
        <v>45040</v>
      </c>
      <c r="Z861" s="220">
        <f ca="1"/>
        <v>1119.3673590000001</v>
      </c>
      <c r="AA861" s="220">
        <f ca="1"/>
        <v>1095.470333</v>
      </c>
      <c r="AB861" s="222">
        <f ca="1"/>
        <v>2.3897026000000095E-2</v>
      </c>
      <c r="AC861" s="222" t="str">
        <f ca="1"/>
        <v/>
      </c>
    </row>
    <row r="862" spans="9:29" x14ac:dyDescent="0.2">
      <c r="I862" s="111">
        <f ca="1"/>
        <v>44677</v>
      </c>
      <c r="J862" s="220">
        <f ca="1"/>
        <v>1202.5524009999999</v>
      </c>
      <c r="K862" s="220">
        <f ca="1"/>
        <v>1188.6292659999999</v>
      </c>
      <c r="L862" s="222">
        <f ca="1"/>
        <v>1.3923135000000001E-2</v>
      </c>
      <c r="M862" s="222" t="str">
        <f ca="1"/>
        <v/>
      </c>
      <c r="Q862" s="111">
        <f ca="1"/>
        <v>44677</v>
      </c>
      <c r="R862" s="220">
        <f ca="1"/>
        <v>1198.6258660000001</v>
      </c>
      <c r="S862" s="220">
        <f ca="1"/>
        <v>1188.6292659999999</v>
      </c>
      <c r="T862" s="222">
        <f ca="1"/>
        <v>9.9966000000001713E-3</v>
      </c>
      <c r="U862" s="222" t="str">
        <f ca="1"/>
        <v/>
      </c>
      <c r="Y862" s="111">
        <f ca="1"/>
        <v>45041</v>
      </c>
      <c r="Z862" s="220">
        <f ca="1"/>
        <v>1118.8923589999999</v>
      </c>
      <c r="AA862" s="220">
        <f ca="1"/>
        <v>1097.0654300000001</v>
      </c>
      <c r="AB862" s="222">
        <f ca="1"/>
        <v>2.1826928999999835E-2</v>
      </c>
      <c r="AC862" s="222" t="str">
        <f ca="1"/>
        <v/>
      </c>
    </row>
    <row r="863" spans="9:29" x14ac:dyDescent="0.2">
      <c r="I863" s="111">
        <f ca="1"/>
        <v>44678</v>
      </c>
      <c r="J863" s="220">
        <f ca="1"/>
        <v>1202.690114</v>
      </c>
      <c r="K863" s="220">
        <f ca="1"/>
        <v>1188.0015860000001</v>
      </c>
      <c r="L863" s="222">
        <f ca="1"/>
        <v>1.4688527999999906E-2</v>
      </c>
      <c r="M863" s="222" t="str">
        <f ca="1"/>
        <v/>
      </c>
      <c r="Q863" s="111">
        <f ca="1"/>
        <v>44678</v>
      </c>
      <c r="R863" s="220">
        <f ca="1"/>
        <v>1198.801772</v>
      </c>
      <c r="S863" s="220">
        <f ca="1"/>
        <v>1188.0015860000001</v>
      </c>
      <c r="T863" s="222">
        <f ca="1"/>
        <v>1.0800185999999939E-2</v>
      </c>
      <c r="U863" s="222" t="str">
        <f ca="1"/>
        <v/>
      </c>
      <c r="Y863" s="111">
        <f ca="1"/>
        <v>45042</v>
      </c>
      <c r="Z863" s="220">
        <f ca="1"/>
        <v>1115.3484989999999</v>
      </c>
      <c r="AA863" s="220">
        <f ca="1"/>
        <v>1093.1809619999999</v>
      </c>
      <c r="AB863" s="222">
        <f ca="1"/>
        <v>2.2167537000000039E-2</v>
      </c>
      <c r="AC863" s="222" t="str">
        <f ca="1"/>
        <v/>
      </c>
    </row>
    <row r="864" spans="9:29" x14ac:dyDescent="0.2">
      <c r="I864" s="111">
        <f ca="1"/>
        <v>44679</v>
      </c>
      <c r="J864" s="220">
        <f ca="1"/>
        <v>1215.7000439999999</v>
      </c>
      <c r="K864" s="220">
        <f ca="1"/>
        <v>1199.1888160000001</v>
      </c>
      <c r="L864" s="222">
        <f ca="1"/>
        <v>1.6511227999999847E-2</v>
      </c>
      <c r="M864" s="222" t="str">
        <f ca="1"/>
        <v/>
      </c>
      <c r="Q864" s="111">
        <f ca="1"/>
        <v>44679</v>
      </c>
      <c r="R864" s="220">
        <f ca="1"/>
        <v>1211.602286</v>
      </c>
      <c r="S864" s="220">
        <f ca="1"/>
        <v>1199.1888160000001</v>
      </c>
      <c r="T864" s="222">
        <f ca="1"/>
        <v>1.2413469999999961E-2</v>
      </c>
      <c r="U864" s="222" t="str">
        <f ca="1"/>
        <v/>
      </c>
      <c r="Y864" s="111">
        <f ca="1"/>
        <v>45043</v>
      </c>
      <c r="Z864" s="220">
        <f ca="1"/>
        <v>1117.406219</v>
      </c>
      <c r="AA864" s="220">
        <f ca="1"/>
        <v>1093.2954580000001</v>
      </c>
      <c r="AB864" s="222">
        <f ca="1"/>
        <v>2.4110760999999911E-2</v>
      </c>
      <c r="AC864" s="222" t="str">
        <f ca="1"/>
        <v/>
      </c>
    </row>
    <row r="865" spans="9:29" x14ac:dyDescent="0.2">
      <c r="I865" s="111">
        <f ca="1"/>
        <v>44680</v>
      </c>
      <c r="J865" s="220">
        <f ca="1"/>
        <v>1200.3898099999999</v>
      </c>
      <c r="K865" s="220">
        <f ca="1"/>
        <v>1186.2914860000001</v>
      </c>
      <c r="L865" s="222">
        <f ca="1"/>
        <v>1.409832399999982E-2</v>
      </c>
      <c r="M865" s="222" t="str">
        <f ca="1"/>
        <v/>
      </c>
      <c r="Q865" s="111">
        <f ca="1"/>
        <v>44680</v>
      </c>
      <c r="R865" s="220">
        <f ca="1"/>
        <v>1196.5819160000001</v>
      </c>
      <c r="S865" s="220">
        <f ca="1"/>
        <v>1186.2914860000001</v>
      </c>
      <c r="T865" s="222">
        <f ca="1"/>
        <v>1.0290430000000015E-2</v>
      </c>
      <c r="U865" s="222" t="str">
        <f ca="1"/>
        <v/>
      </c>
      <c r="Y865" s="111">
        <f ca="1"/>
        <v>45044</v>
      </c>
      <c r="Z865" s="220">
        <f ca="1"/>
        <v>1125.6175290000001</v>
      </c>
      <c r="AA865" s="220">
        <f ca="1"/>
        <v>1102.532989</v>
      </c>
      <c r="AB865" s="222">
        <f ca="1"/>
        <v>2.308454000000006E-2</v>
      </c>
      <c r="AC865" s="222" t="str">
        <f ca="1"/>
        <v/>
      </c>
    </row>
    <row r="866" spans="9:29" x14ac:dyDescent="0.2">
      <c r="I866" s="111">
        <f ca="1"/>
        <v>44683</v>
      </c>
      <c r="J866" s="220">
        <f ca="1"/>
        <v>1199.2807150000001</v>
      </c>
      <c r="K866" s="220">
        <f ca="1"/>
        <v>1184.5643729999999</v>
      </c>
      <c r="L866" s="222">
        <f ca="1"/>
        <v>1.4716342000000169E-2</v>
      </c>
      <c r="M866" s="222" t="str">
        <f ca="1"/>
        <v/>
      </c>
      <c r="Q866" s="111">
        <f ca="1"/>
        <v>44683</v>
      </c>
      <c r="R866" s="220">
        <f ca="1"/>
        <v>1195.3550519999999</v>
      </c>
      <c r="S866" s="220">
        <f ca="1"/>
        <v>1184.5643729999999</v>
      </c>
      <c r="T866" s="222">
        <f ca="1"/>
        <v>1.0790678999999954E-2</v>
      </c>
      <c r="U866" s="222" t="str">
        <f ca="1"/>
        <v/>
      </c>
      <c r="Y866" s="111">
        <f ca="1"/>
        <v>45047</v>
      </c>
      <c r="Z866" s="220">
        <f ca="1"/>
        <v>1119.5906090000001</v>
      </c>
      <c r="AA866" s="220">
        <f ca="1"/>
        <v>1095.331465</v>
      </c>
      <c r="AB866" s="222">
        <f ca="1"/>
        <v>2.4259144000000107E-2</v>
      </c>
      <c r="AC866" s="222" t="str">
        <f ca="1"/>
        <v/>
      </c>
    </row>
    <row r="867" spans="9:29" x14ac:dyDescent="0.2">
      <c r="I867" s="111">
        <f ca="1"/>
        <v>44684</v>
      </c>
      <c r="J867" s="220">
        <f ca="1"/>
        <v>1202.807998</v>
      </c>
      <c r="K867" s="220">
        <f ca="1"/>
        <v>1186.292735</v>
      </c>
      <c r="L867" s="222">
        <f ca="1"/>
        <v>1.6515263000000006E-2</v>
      </c>
      <c r="M867" s="222" t="str">
        <f ca="1"/>
        <v/>
      </c>
      <c r="Q867" s="111">
        <f ca="1"/>
        <v>44684</v>
      </c>
      <c r="R867" s="220">
        <f ca="1"/>
        <v>1199.075734</v>
      </c>
      <c r="S867" s="220">
        <f ca="1"/>
        <v>1186.292735</v>
      </c>
      <c r="T867" s="222">
        <f ca="1"/>
        <v>1.2782999000000019E-2</v>
      </c>
      <c r="U867" s="222" t="str">
        <f ca="1"/>
        <v/>
      </c>
      <c r="Y867" s="111">
        <f ca="1"/>
        <v>45048</v>
      </c>
      <c r="Z867" s="220">
        <f ca="1"/>
        <v>1120.2761290000001</v>
      </c>
      <c r="AA867" s="220">
        <f ca="1"/>
        <v>1098.0843279999999</v>
      </c>
      <c r="AB867" s="222">
        <f ca="1"/>
        <v>2.2191801000000167E-2</v>
      </c>
      <c r="AC867" s="222" t="str">
        <f ca="1"/>
        <v/>
      </c>
    </row>
    <row r="868" spans="9:29" x14ac:dyDescent="0.2">
      <c r="I868" s="111">
        <f ca="1"/>
        <v>44685</v>
      </c>
      <c r="J868" s="220">
        <f ca="1"/>
        <v>1214.5275429999999</v>
      </c>
      <c r="K868" s="220">
        <f ca="1"/>
        <v>1197.399907</v>
      </c>
      <c r="L868" s="222">
        <f ca="1"/>
        <v>1.7127635999999939E-2</v>
      </c>
      <c r="M868" s="222" t="str">
        <f ca="1"/>
        <v/>
      </c>
      <c r="Q868" s="111">
        <f ca="1"/>
        <v>44685</v>
      </c>
      <c r="R868" s="220">
        <f ca="1"/>
        <v>1210.5224499999999</v>
      </c>
      <c r="S868" s="220">
        <f ca="1"/>
        <v>1197.399907</v>
      </c>
      <c r="T868" s="222">
        <f ca="1"/>
        <v>1.312254299999995E-2</v>
      </c>
      <c r="U868" s="222" t="str">
        <f ca="1"/>
        <v/>
      </c>
      <c r="Y868" s="111">
        <f ca="1"/>
        <v>45049</v>
      </c>
      <c r="Z868" s="220">
        <f ca="1"/>
        <v>1120.9585589999999</v>
      </c>
      <c r="AA868" s="220">
        <f ca="1"/>
        <v>1099.3909060000001</v>
      </c>
      <c r="AB868" s="222">
        <f ca="1"/>
        <v>2.1567652999999836E-2</v>
      </c>
      <c r="AC868" s="222" t="str">
        <f ca="1"/>
        <v/>
      </c>
    </row>
    <row r="869" spans="9:29" x14ac:dyDescent="0.2">
      <c r="I869" s="111">
        <f ca="1"/>
        <v>44686</v>
      </c>
      <c r="J869" s="220">
        <f ca="1"/>
        <v>1194.030919</v>
      </c>
      <c r="K869" s="220">
        <f ca="1"/>
        <v>1178.5495069999999</v>
      </c>
      <c r="L869" s="222">
        <f ca="1"/>
        <v>1.5481412000000092E-2</v>
      </c>
      <c r="M869" s="222" t="str">
        <f ca="1"/>
        <v/>
      </c>
      <c r="Q869" s="111">
        <f ca="1"/>
        <v>44686</v>
      </c>
      <c r="R869" s="220">
        <f ca="1"/>
        <v>1190.158056</v>
      </c>
      <c r="S869" s="220">
        <f ca="1"/>
        <v>1178.5495069999999</v>
      </c>
      <c r="T869" s="222">
        <f ca="1"/>
        <v>1.1608549000000039E-2</v>
      </c>
      <c r="U869" s="222" t="str">
        <f ca="1"/>
        <v/>
      </c>
      <c r="Y869" s="111">
        <f ca="1"/>
        <v>45050</v>
      </c>
      <c r="Z869" s="220">
        <f ca="1"/>
        <v>1115.963839</v>
      </c>
      <c r="AA869" s="220">
        <f ca="1"/>
        <v>1095.137941</v>
      </c>
      <c r="AB869" s="222">
        <f ca="1"/>
        <v>2.0825898000000051E-2</v>
      </c>
      <c r="AC869" s="222" t="str">
        <f ca="1"/>
        <v/>
      </c>
    </row>
    <row r="870" spans="9:29" x14ac:dyDescent="0.2">
      <c r="I870" s="111">
        <f ca="1"/>
        <v>44687</v>
      </c>
      <c r="J870" s="220">
        <f ca="1"/>
        <v>1188.2590339999999</v>
      </c>
      <c r="K870" s="220">
        <f ca="1"/>
        <v>1172.436156</v>
      </c>
      <c r="L870" s="222">
        <f ca="1"/>
        <v>1.5822877999999947E-2</v>
      </c>
      <c r="M870" s="222" t="str">
        <f ca="1"/>
        <v/>
      </c>
      <c r="Q870" s="111">
        <f ca="1"/>
        <v>44687</v>
      </c>
      <c r="R870" s="220">
        <f ca="1"/>
        <v>1184.365041</v>
      </c>
      <c r="S870" s="220">
        <f ca="1"/>
        <v>1172.436156</v>
      </c>
      <c r="T870" s="222">
        <f ca="1"/>
        <v>1.1928885000000037E-2</v>
      </c>
      <c r="U870" s="222" t="str">
        <f ca="1"/>
        <v/>
      </c>
      <c r="Y870" s="111">
        <f ca="1"/>
        <v>45051</v>
      </c>
      <c r="Z870" s="220">
        <f ca="1"/>
        <v>1117.1656889999999</v>
      </c>
      <c r="AA870" s="220">
        <f ca="1"/>
        <v>1094.6928089999999</v>
      </c>
      <c r="AB870" s="222">
        <f ca="1"/>
        <v>2.2472880000000032E-2</v>
      </c>
      <c r="AC870" s="222" t="str">
        <f ca="1"/>
        <v/>
      </c>
    </row>
    <row r="871" spans="9:29" x14ac:dyDescent="0.2">
      <c r="I871" s="111">
        <f ca="1"/>
        <v>44690</v>
      </c>
      <c r="J871" s="220">
        <f ca="1"/>
        <v>1177.092429</v>
      </c>
      <c r="K871" s="220">
        <f ca="1"/>
        <v>1165.9443490000001</v>
      </c>
      <c r="L871" s="222">
        <f ca="1"/>
        <v>1.1148079999999937E-2</v>
      </c>
      <c r="M871" s="222" t="str">
        <f ca="1"/>
        <v/>
      </c>
      <c r="Q871" s="111">
        <f ca="1"/>
        <v>44690</v>
      </c>
      <c r="R871" s="220">
        <f ca="1"/>
        <v>1173.003549</v>
      </c>
      <c r="S871" s="220">
        <f ca="1"/>
        <v>1165.9443490000001</v>
      </c>
      <c r="T871" s="222">
        <f ca="1"/>
        <v>7.0591999999999192E-3</v>
      </c>
      <c r="U871" s="222" t="str">
        <f ca="1"/>
        <v/>
      </c>
      <c r="Y871" s="111">
        <f ca="1"/>
        <v>45054</v>
      </c>
      <c r="Z871" s="220">
        <f ca="1"/>
        <v>1115.267924</v>
      </c>
      <c r="AA871" s="220">
        <f ca="1"/>
        <v>1092.419429</v>
      </c>
      <c r="AB871" s="222">
        <f ca="1"/>
        <v>2.2848494999999958E-2</v>
      </c>
      <c r="AC871" s="222" t="str">
        <f ca="1"/>
        <v/>
      </c>
    </row>
    <row r="872" spans="9:29" x14ac:dyDescent="0.2">
      <c r="I872" s="111">
        <f ca="1"/>
        <v>44691</v>
      </c>
      <c r="J872" s="220">
        <f ca="1"/>
        <v>1177.1927989999999</v>
      </c>
      <c r="K872" s="220">
        <f ca="1"/>
        <v>1165.257411</v>
      </c>
      <c r="L872" s="222">
        <f ca="1"/>
        <v>1.1935387999999875E-2</v>
      </c>
      <c r="M872" s="222" t="str">
        <f ca="1"/>
        <v/>
      </c>
      <c r="Q872" s="111">
        <f ca="1"/>
        <v>44691</v>
      </c>
      <c r="R872" s="220">
        <f ca="1"/>
        <v>1173.232015</v>
      </c>
      <c r="S872" s="220">
        <f ca="1"/>
        <v>1165.257411</v>
      </c>
      <c r="T872" s="222">
        <f ca="1"/>
        <v>7.9746039999999997E-3</v>
      </c>
      <c r="U872" s="222" t="str">
        <f ca="1"/>
        <v/>
      </c>
      <c r="Y872" s="111">
        <f ca="1"/>
        <v>45055</v>
      </c>
      <c r="Z872" s="220">
        <f ca="1"/>
        <v>1114.6295990000001</v>
      </c>
      <c r="AA872" s="220">
        <f ca="1"/>
        <v>1091.8462039999999</v>
      </c>
      <c r="AB872" s="222">
        <f ca="1"/>
        <v>2.2783395000000154E-2</v>
      </c>
      <c r="AC872" s="222" t="str">
        <f ca="1"/>
        <v/>
      </c>
    </row>
    <row r="873" spans="9:29" x14ac:dyDescent="0.2">
      <c r="I873" s="111">
        <f ca="1"/>
        <v>44692</v>
      </c>
      <c r="J873" s="220">
        <f ca="1"/>
        <v>1172.4684749999999</v>
      </c>
      <c r="K873" s="220">
        <f ca="1"/>
        <v>1161.8984760000001</v>
      </c>
      <c r="L873" s="222">
        <f ca="1"/>
        <v>1.0569998999999825E-2</v>
      </c>
      <c r="M873" s="222" t="str">
        <f ca="1"/>
        <v/>
      </c>
      <c r="Q873" s="111">
        <f ca="1"/>
        <v>44692</v>
      </c>
      <c r="R873" s="220">
        <f ca="1"/>
        <v>1168.357947</v>
      </c>
      <c r="S873" s="220">
        <f ca="1"/>
        <v>1161.8984760000001</v>
      </c>
      <c r="T873" s="222">
        <f ca="1"/>
        <v>6.4594709999998938E-3</v>
      </c>
      <c r="U873" s="222" t="str">
        <f ca="1"/>
        <v/>
      </c>
      <c r="Y873" s="111">
        <f ca="1"/>
        <v>45056</v>
      </c>
      <c r="Z873" s="220">
        <f ca="1"/>
        <v>1116.1497589999999</v>
      </c>
      <c r="AA873" s="220">
        <f ca="1"/>
        <v>1093.3684519999999</v>
      </c>
      <c r="AB873" s="222">
        <f ca="1"/>
        <v>2.2781306999999969E-2</v>
      </c>
      <c r="AC873" s="222" t="str">
        <f ca="1"/>
        <v/>
      </c>
    </row>
    <row r="874" spans="9:29" x14ac:dyDescent="0.2">
      <c r="I874" s="111">
        <f ca="1"/>
        <v>44693</v>
      </c>
      <c r="J874" s="220">
        <f ca="1"/>
        <v>1174.841602</v>
      </c>
      <c r="K874" s="220">
        <f ca="1"/>
        <v>1165.5565799999999</v>
      </c>
      <c r="L874" s="222">
        <f ca="1"/>
        <v>9.2850220000000264E-3</v>
      </c>
      <c r="M874" s="222" t="str">
        <f ca="1"/>
        <v/>
      </c>
      <c r="Q874" s="111">
        <f ca="1"/>
        <v>44693</v>
      </c>
      <c r="R874" s="220">
        <f ca="1"/>
        <v>1170.4663989999999</v>
      </c>
      <c r="S874" s="220">
        <f ca="1"/>
        <v>1165.5565799999999</v>
      </c>
      <c r="T874" s="222">
        <f ca="1"/>
        <v>4.9098189999999707E-3</v>
      </c>
      <c r="U874" s="222" t="str">
        <f ca="1"/>
        <v/>
      </c>
      <c r="Y874" s="111">
        <f ca="1"/>
        <v>45057</v>
      </c>
      <c r="Z874" s="220">
        <f ca="1"/>
        <v>1121.2091390000001</v>
      </c>
      <c r="AA874" s="220">
        <f ca="1"/>
        <v>1098.412517</v>
      </c>
      <c r="AB874" s="222">
        <f ca="1"/>
        <v>2.2796622000000072E-2</v>
      </c>
      <c r="AC874" s="222" t="str">
        <f ca="1"/>
        <v/>
      </c>
    </row>
    <row r="875" spans="9:29" x14ac:dyDescent="0.2">
      <c r="I875" s="111">
        <f ca="1"/>
        <v>44694</v>
      </c>
      <c r="J875" s="220">
        <f ca="1"/>
        <v>1181.9830489999999</v>
      </c>
      <c r="K875" s="220">
        <f ca="1"/>
        <v>1171.410061</v>
      </c>
      <c r="L875" s="222">
        <f ca="1"/>
        <v>1.0572987999999896E-2</v>
      </c>
      <c r="M875" s="222" t="str">
        <f ca="1"/>
        <v/>
      </c>
      <c r="Q875" s="111">
        <f ca="1"/>
        <v>44694</v>
      </c>
      <c r="R875" s="220">
        <f ca="1"/>
        <v>1177.7015280000001</v>
      </c>
      <c r="S875" s="220">
        <f ca="1"/>
        <v>1171.410061</v>
      </c>
      <c r="T875" s="222">
        <f ca="1"/>
        <v>6.2914670000000115E-3</v>
      </c>
      <c r="U875" s="222" t="str">
        <f ca="1"/>
        <v/>
      </c>
      <c r="Y875" s="111">
        <f ca="1"/>
        <v>45058</v>
      </c>
      <c r="Z875" s="220">
        <f ca="1"/>
        <v>1120.6436289999999</v>
      </c>
      <c r="AA875" s="220">
        <f ca="1"/>
        <v>1097.8015399999999</v>
      </c>
      <c r="AB875" s="222">
        <f ca="1"/>
        <v>2.2842088999999986E-2</v>
      </c>
      <c r="AC875" s="222" t="str">
        <f ca="1"/>
        <v/>
      </c>
    </row>
    <row r="876" spans="9:29" x14ac:dyDescent="0.2">
      <c r="I876" s="111">
        <f ca="1"/>
        <v>44697</v>
      </c>
      <c r="J876" s="220">
        <f ca="1"/>
        <v>1181.830291</v>
      </c>
      <c r="K876" s="220">
        <f ca="1"/>
        <v>1171.5970500000001</v>
      </c>
      <c r="L876" s="222">
        <f ca="1"/>
        <v>1.0233240999999907E-2</v>
      </c>
      <c r="M876" s="222" t="str">
        <f ca="1"/>
        <v/>
      </c>
      <c r="Q876" s="111">
        <f ca="1"/>
        <v>44697</v>
      </c>
      <c r="R876" s="220">
        <f ca="1"/>
        <v>1177.5467719999999</v>
      </c>
      <c r="S876" s="220">
        <f ca="1"/>
        <v>1171.5970500000001</v>
      </c>
      <c r="T876" s="222">
        <f ca="1"/>
        <v>5.949721999999838E-3</v>
      </c>
      <c r="U876" s="222" t="str">
        <f ca="1"/>
        <v/>
      </c>
      <c r="Y876" s="111">
        <f ca="1"/>
        <v>45061</v>
      </c>
      <c r="Z876" s="220">
        <f ca="1"/>
        <v>1118.63492</v>
      </c>
      <c r="AA876" s="220">
        <f ca="1"/>
        <v>1095.7726339999999</v>
      </c>
      <c r="AB876" s="222">
        <f ca="1"/>
        <v>2.2862286000000041E-2</v>
      </c>
      <c r="AC876" s="222" t="str">
        <f ca="1"/>
        <v/>
      </c>
    </row>
    <row r="877" spans="9:29" x14ac:dyDescent="0.2">
      <c r="I877" s="111">
        <f ca="1"/>
        <v>44698</v>
      </c>
      <c r="J877" s="220">
        <f ca="1"/>
        <v>1186.614505</v>
      </c>
      <c r="K877" s="220">
        <f ca="1"/>
        <v>1173.3988859999999</v>
      </c>
      <c r="L877" s="222">
        <f ca="1"/>
        <v>1.321561900000006E-2</v>
      </c>
      <c r="M877" s="222" t="str">
        <f ca="1"/>
        <v/>
      </c>
      <c r="Q877" s="111">
        <f ca="1"/>
        <v>44698</v>
      </c>
      <c r="R877" s="220">
        <f ca="1"/>
        <v>1182.760882</v>
      </c>
      <c r="S877" s="220">
        <f ca="1"/>
        <v>1173.3988859999999</v>
      </c>
      <c r="T877" s="222">
        <f ca="1"/>
        <v>9.3619960000000894E-3</v>
      </c>
      <c r="U877" s="222" t="str">
        <f ca="1"/>
        <v/>
      </c>
      <c r="Y877" s="111">
        <f ca="1"/>
        <v>45062</v>
      </c>
      <c r="Z877" s="220">
        <f ca="1"/>
        <v>1110.925618</v>
      </c>
      <c r="AA877" s="220">
        <f ca="1"/>
        <v>1087.9202479999999</v>
      </c>
      <c r="AB877" s="222">
        <f ca="1"/>
        <v>2.3005370000000084E-2</v>
      </c>
      <c r="AC877" s="222" t="str">
        <f ca="1"/>
        <v/>
      </c>
    </row>
    <row r="878" spans="9:29" x14ac:dyDescent="0.2">
      <c r="I878" s="111">
        <f ca="1"/>
        <v>44699</v>
      </c>
      <c r="J878" s="220">
        <f ca="1"/>
        <v>1174.5669889999999</v>
      </c>
      <c r="K878" s="220">
        <f ca="1"/>
        <v>1165.1624839999999</v>
      </c>
      <c r="L878" s="222">
        <f ca="1"/>
        <v>9.4045049999999727E-3</v>
      </c>
      <c r="M878" s="222" t="str">
        <f ca="1"/>
        <v/>
      </c>
      <c r="Q878" s="111">
        <f ca="1"/>
        <v>44699</v>
      </c>
      <c r="R878" s="220">
        <f ca="1"/>
        <v>1170.2158199999999</v>
      </c>
      <c r="S878" s="220">
        <f ca="1"/>
        <v>1165.1624839999999</v>
      </c>
      <c r="T878" s="222">
        <f ca="1"/>
        <v>5.0533359999999448E-3</v>
      </c>
      <c r="U878" s="222" t="str">
        <f ca="1"/>
        <v/>
      </c>
      <c r="Y878" s="111">
        <f ca="1"/>
        <v>45063</v>
      </c>
      <c r="Z878" s="220">
        <f ca="1"/>
        <v>1112.482229</v>
      </c>
      <c r="AA878" s="220">
        <f ca="1"/>
        <v>1089.375403</v>
      </c>
      <c r="AB878" s="222">
        <f ca="1"/>
        <v>2.3106825999999955E-2</v>
      </c>
      <c r="AC878" s="222" t="str">
        <f ca="1"/>
        <v/>
      </c>
    </row>
    <row r="879" spans="9:29" x14ac:dyDescent="0.2">
      <c r="I879" s="111">
        <f ca="1"/>
        <v>44700</v>
      </c>
      <c r="J879" s="220">
        <f ca="1"/>
        <v>1176.032248</v>
      </c>
      <c r="K879" s="220">
        <f ca="1"/>
        <v>1166.7640180000001</v>
      </c>
      <c r="L879" s="222">
        <f ca="1"/>
        <v>9.2682299999999034E-3</v>
      </c>
      <c r="M879" s="222" t="str">
        <f ca="1"/>
        <v/>
      </c>
      <c r="Q879" s="111">
        <f ca="1"/>
        <v>44700</v>
      </c>
      <c r="R879" s="220">
        <f ca="1"/>
        <v>1171.6933819999999</v>
      </c>
      <c r="S879" s="220">
        <f ca="1"/>
        <v>1166.7640180000001</v>
      </c>
      <c r="T879" s="222">
        <f ca="1"/>
        <v>4.9293639999998503E-3</v>
      </c>
      <c r="U879" s="222" t="str">
        <f ca="1"/>
        <v/>
      </c>
      <c r="Y879" s="111">
        <f ca="1"/>
        <v>45064</v>
      </c>
      <c r="Z879" s="220">
        <f ca="1"/>
        <v>1110.837929</v>
      </c>
      <c r="AA879" s="220">
        <f ca="1"/>
        <v>1087.450126</v>
      </c>
      <c r="AB879" s="222">
        <f ca="1"/>
        <v>2.3387803000000075E-2</v>
      </c>
      <c r="AC879" s="222" t="str">
        <f ca="1"/>
        <v/>
      </c>
    </row>
    <row r="880" spans="9:29" x14ac:dyDescent="0.2">
      <c r="I880" s="111">
        <f ca="1"/>
        <v>44701</v>
      </c>
      <c r="J880" s="220">
        <f ca="1"/>
        <v>1179.951137</v>
      </c>
      <c r="K880" s="220">
        <f ca="1"/>
        <v>1171.259708</v>
      </c>
      <c r="L880" s="222">
        <f ca="1"/>
        <v>8.691428999999971E-3</v>
      </c>
      <c r="M880" s="222" t="str">
        <f ca="1"/>
        <v/>
      </c>
      <c r="Q880" s="111">
        <f ca="1"/>
        <v>44701</v>
      </c>
      <c r="R880" s="220">
        <f ca="1"/>
        <v>1175.4399880000001</v>
      </c>
      <c r="S880" s="220">
        <f ca="1"/>
        <v>1171.259708</v>
      </c>
      <c r="T880" s="222">
        <f ca="1"/>
        <v>4.1802800000000388E-3</v>
      </c>
      <c r="U880" s="222" t="str">
        <f ca="1"/>
        <v/>
      </c>
      <c r="Y880" s="111">
        <f ca="1"/>
        <v>45065</v>
      </c>
      <c r="Z880" s="220">
        <f ca="1"/>
        <v>1114.1010490000001</v>
      </c>
      <c r="AA880" s="220">
        <f ca="1"/>
        <v>1090.7989600000001</v>
      </c>
      <c r="AB880" s="222">
        <f ca="1"/>
        <v>2.3302089000000022E-2</v>
      </c>
      <c r="AC880" s="222" t="str">
        <f ca="1"/>
        <v/>
      </c>
    </row>
    <row r="881" spans="9:29" x14ac:dyDescent="0.2">
      <c r="I881" s="111">
        <f ca="1"/>
        <v>44705</v>
      </c>
      <c r="J881" s="220">
        <f ca="1"/>
        <v>1182.35682</v>
      </c>
      <c r="K881" s="220">
        <f ca="1"/>
        <v>1173.315906</v>
      </c>
      <c r="L881" s="222">
        <f ca="1"/>
        <v>9.0409139999999295E-3</v>
      </c>
      <c r="M881" s="222" t="str">
        <f ca="1"/>
        <v/>
      </c>
      <c r="Q881" s="111">
        <f ca="1"/>
        <v>44705</v>
      </c>
      <c r="R881" s="220">
        <f ca="1"/>
        <v>1177.8395399999999</v>
      </c>
      <c r="S881" s="220">
        <f ca="1"/>
        <v>1173.315906</v>
      </c>
      <c r="T881" s="222">
        <f ca="1"/>
        <v>4.5236339999999015E-3</v>
      </c>
      <c r="U881" s="222" t="str">
        <f ca="1"/>
        <v/>
      </c>
      <c r="Y881" s="111">
        <f ca="1"/>
        <v>45069</v>
      </c>
      <c r="Z881" s="220">
        <f ca="1"/>
        <v>1105.0339590000001</v>
      </c>
      <c r="AA881" s="220">
        <f ca="1"/>
        <v>1081.713608</v>
      </c>
      <c r="AB881" s="222">
        <f ca="1"/>
        <v>2.3320351000000072E-2</v>
      </c>
      <c r="AC881" s="222" t="str">
        <f ca="1"/>
        <v/>
      </c>
    </row>
    <row r="882" spans="9:29" x14ac:dyDescent="0.2">
      <c r="I882" s="111">
        <f ca="1"/>
        <v>44706</v>
      </c>
      <c r="J882" s="220">
        <f ca="1"/>
        <v>1187.5511899999999</v>
      </c>
      <c r="K882" s="220">
        <f ca="1"/>
        <v>1177.7109559999999</v>
      </c>
      <c r="L882" s="222">
        <f ca="1"/>
        <v>9.8402340000000102E-3</v>
      </c>
      <c r="M882" s="222" t="str">
        <f ca="1"/>
        <v/>
      </c>
      <c r="Q882" s="111">
        <f ca="1"/>
        <v>44706</v>
      </c>
      <c r="R882" s="220">
        <f ca="1"/>
        <v>1183.207819</v>
      </c>
      <c r="S882" s="220">
        <f ca="1"/>
        <v>1177.7109559999999</v>
      </c>
      <c r="T882" s="222">
        <f ca="1"/>
        <v>5.4968630000000757E-3</v>
      </c>
      <c r="U882" s="222" t="str">
        <f ca="1"/>
        <v/>
      </c>
      <c r="Y882" s="111">
        <f ca="1"/>
        <v>45070</v>
      </c>
      <c r="Z882" s="220">
        <f ca="1"/>
        <v>1098.3627489999999</v>
      </c>
      <c r="AA882" s="220">
        <f ca="1"/>
        <v>1074.813077</v>
      </c>
      <c r="AB882" s="222">
        <f ca="1"/>
        <v>2.3549671999999872E-2</v>
      </c>
      <c r="AC882" s="222" t="str">
        <f ca="1"/>
        <v/>
      </c>
    </row>
    <row r="883" spans="9:29" x14ac:dyDescent="0.2">
      <c r="I883" s="111">
        <f ca="1"/>
        <v>44707</v>
      </c>
      <c r="J883" s="220">
        <f ca="1"/>
        <v>1193.8100979999999</v>
      </c>
      <c r="K883" s="220">
        <f ca="1"/>
        <v>1182.092701</v>
      </c>
      <c r="L883" s="222">
        <f ca="1"/>
        <v>1.1717396999999892E-2</v>
      </c>
      <c r="M883" s="222" t="str">
        <f ca="1"/>
        <v/>
      </c>
      <c r="Q883" s="111">
        <f ca="1"/>
        <v>44707</v>
      </c>
      <c r="R883" s="220">
        <f ca="1"/>
        <v>1189.7414859999999</v>
      </c>
      <c r="S883" s="220">
        <f ca="1"/>
        <v>1182.092701</v>
      </c>
      <c r="T883" s="222">
        <f ca="1"/>
        <v>7.6487849999998612E-3</v>
      </c>
      <c r="U883" s="222" t="str">
        <f ca="1"/>
        <v/>
      </c>
      <c r="Y883" s="111">
        <f ca="1"/>
        <v>45071</v>
      </c>
      <c r="Z883" s="220">
        <f ca="1"/>
        <v>1097.179889</v>
      </c>
      <c r="AA883" s="220">
        <f ca="1"/>
        <v>1073.310835</v>
      </c>
      <c r="AB883" s="222">
        <f ca="1"/>
        <v>2.3869054000000004E-2</v>
      </c>
      <c r="AC883" s="222" t="str">
        <f ca="1"/>
        <v/>
      </c>
    </row>
    <row r="884" spans="9:29" x14ac:dyDescent="0.2">
      <c r="I884" s="111">
        <f ca="1"/>
        <v>44708</v>
      </c>
      <c r="J884" s="220">
        <f ca="1"/>
        <v>1202.6966070000001</v>
      </c>
      <c r="K884" s="220">
        <f ca="1"/>
        <v>1189.3932930000001</v>
      </c>
      <c r="L884" s="222">
        <f ca="1"/>
        <v>1.3303314E-2</v>
      </c>
      <c r="M884" s="222" t="str">
        <f ca="1"/>
        <v/>
      </c>
      <c r="Q884" s="111">
        <f ca="1"/>
        <v>44708</v>
      </c>
      <c r="R884" s="220">
        <f ca="1"/>
        <v>1198.869743</v>
      </c>
      <c r="S884" s="220">
        <f ca="1"/>
        <v>1189.3932930000001</v>
      </c>
      <c r="T884" s="222">
        <f ca="1"/>
        <v>9.4764499999998864E-3</v>
      </c>
      <c r="U884" s="222" t="str">
        <f ca="1"/>
        <v/>
      </c>
      <c r="Y884" s="111">
        <f ca="1"/>
        <v>45072</v>
      </c>
      <c r="Z884" s="220">
        <f ca="1"/>
        <v>1101.477339</v>
      </c>
      <c r="AA884" s="220">
        <f ca="1"/>
        <v>1077.4645519999999</v>
      </c>
      <c r="AB884" s="222">
        <f ca="1"/>
        <v>2.4012787000000115E-2</v>
      </c>
      <c r="AC884" s="222" t="str">
        <f ca="1"/>
        <v/>
      </c>
    </row>
    <row r="885" spans="9:29" x14ac:dyDescent="0.2">
      <c r="I885" s="111">
        <f ca="1"/>
        <v>44711</v>
      </c>
      <c r="J885" s="220">
        <f ca="1"/>
        <v>1206.248159</v>
      </c>
      <c r="K885" s="220">
        <f ca="1"/>
        <v>1191.866464</v>
      </c>
      <c r="L885" s="222">
        <f ca="1"/>
        <v>1.4381695000000036E-2</v>
      </c>
      <c r="M885" s="222" t="str">
        <f ca="1"/>
        <v/>
      </c>
      <c r="Q885" s="111">
        <f ca="1"/>
        <v>44711</v>
      </c>
      <c r="R885" s="220">
        <f ca="1"/>
        <v>1202.521465</v>
      </c>
      <c r="S885" s="220">
        <f ca="1"/>
        <v>1191.866464</v>
      </c>
      <c r="T885" s="222">
        <f ca="1"/>
        <v>1.0655001000000084E-2</v>
      </c>
      <c r="U885" s="222" t="str">
        <f ca="1"/>
        <v/>
      </c>
      <c r="Y885" s="111">
        <f ca="1"/>
        <v>45075</v>
      </c>
      <c r="Z885" s="220">
        <f ca="1"/>
        <v>1101.636884</v>
      </c>
      <c r="AA885" s="220">
        <f ca="1"/>
        <v>1077.610394</v>
      </c>
      <c r="AB885" s="222">
        <f ca="1"/>
        <v>2.4026489999999966E-2</v>
      </c>
      <c r="AC885" s="222" t="str">
        <f ca="1"/>
        <v/>
      </c>
    </row>
    <row r="886" spans="9:29" x14ac:dyDescent="0.2">
      <c r="I886" s="111">
        <f ca="1"/>
        <v>44712</v>
      </c>
      <c r="J886" s="220">
        <f ca="1"/>
        <v>1199.1141500000001</v>
      </c>
      <c r="K886" s="220">
        <f ca="1"/>
        <v>1185.3573240000001</v>
      </c>
      <c r="L886" s="222">
        <f ca="1"/>
        <v>1.3756826000000047E-2</v>
      </c>
      <c r="M886" s="222" t="str">
        <f ca="1"/>
        <v/>
      </c>
      <c r="Q886" s="111">
        <f ca="1"/>
        <v>44712</v>
      </c>
      <c r="R886" s="220">
        <f ca="1"/>
        <v>1195.4470389999999</v>
      </c>
      <c r="S886" s="220">
        <f ca="1"/>
        <v>1185.3573240000001</v>
      </c>
      <c r="T886" s="222">
        <f ca="1"/>
        <v>1.0089714999999841E-2</v>
      </c>
      <c r="U886" s="222" t="str">
        <f ca="1"/>
        <v/>
      </c>
      <c r="Y886" s="111">
        <f ca="1"/>
        <v>45076</v>
      </c>
      <c r="Z886" s="220">
        <f ca="1"/>
        <v>1102.4479679999999</v>
      </c>
      <c r="AA886" s="220">
        <f ca="1"/>
        <v>1078.5594149999999</v>
      </c>
      <c r="AB886" s="222">
        <f ca="1"/>
        <v>2.3888553000000003E-2</v>
      </c>
      <c r="AC886" s="222" t="str">
        <f ca="1"/>
        <v/>
      </c>
    </row>
    <row r="887" spans="9:29" x14ac:dyDescent="0.2">
      <c r="I887" s="111">
        <f ca="1"/>
        <v>44713</v>
      </c>
      <c r="J887" s="220">
        <f ca="1"/>
        <v>1193.4089449999999</v>
      </c>
      <c r="K887" s="220">
        <f ca="1"/>
        <v>1179.5538790000001</v>
      </c>
      <c r="L887" s="222">
        <f ca="1"/>
        <v>1.3855065999999852E-2</v>
      </c>
      <c r="M887" s="222" t="str">
        <f ca="1"/>
        <v/>
      </c>
      <c r="Q887" s="111">
        <f ca="1"/>
        <v>44713</v>
      </c>
      <c r="R887" s="220">
        <f ca="1"/>
        <v>1189.8315110000001</v>
      </c>
      <c r="S887" s="220">
        <f ca="1"/>
        <v>1179.5538790000001</v>
      </c>
      <c r="T887" s="222">
        <f ca="1"/>
        <v>1.027763200000004E-2</v>
      </c>
      <c r="U887" s="222" t="str">
        <f ca="1"/>
        <v/>
      </c>
      <c r="Y887" s="111">
        <f ca="1"/>
        <v>45077</v>
      </c>
      <c r="Z887" s="220">
        <f ca="1"/>
        <v>1104.032823</v>
      </c>
      <c r="AA887" s="220">
        <f ca="1"/>
        <v>1080.479298</v>
      </c>
      <c r="AB887" s="222">
        <f ca="1"/>
        <v>2.3553525000000037E-2</v>
      </c>
      <c r="AC887" s="222" t="str">
        <f ca="1"/>
        <v/>
      </c>
    </row>
    <row r="888" spans="9:29" x14ac:dyDescent="0.2">
      <c r="I888" s="111">
        <f ca="1"/>
        <v>44714</v>
      </c>
      <c r="J888" s="220">
        <f ca="1"/>
        <v>1199.9159540000001</v>
      </c>
      <c r="K888" s="220">
        <f ca="1"/>
        <v>1184.38291</v>
      </c>
      <c r="L888" s="222">
        <f ca="1"/>
        <v>1.5533044000000018E-2</v>
      </c>
      <c r="M888" s="222" t="str">
        <f ca="1"/>
        <v/>
      </c>
      <c r="Q888" s="111">
        <f ca="1"/>
        <v>44714</v>
      </c>
      <c r="R888" s="220">
        <f ca="1"/>
        <v>1196.5288109999999</v>
      </c>
      <c r="S888" s="220">
        <f ca="1"/>
        <v>1184.38291</v>
      </c>
      <c r="T888" s="222">
        <f ca="1"/>
        <v>1.2145900999999867E-2</v>
      </c>
      <c r="U888" s="222" t="str">
        <f ca="1"/>
        <v/>
      </c>
      <c r="Y888" s="111">
        <f ca="1"/>
        <v>45078</v>
      </c>
      <c r="Z888" s="220">
        <f ca="1"/>
        <v>1108.0311630000001</v>
      </c>
      <c r="AA888" s="220">
        <f ca="1"/>
        <v>1084.589784</v>
      </c>
      <c r="AB888" s="222">
        <f ca="1"/>
        <v>2.3441379000000099E-2</v>
      </c>
      <c r="AC888" s="222" t="str">
        <f ca="1"/>
        <v/>
      </c>
    </row>
    <row r="889" spans="9:29" x14ac:dyDescent="0.2">
      <c r="I889" s="111">
        <f ca="1"/>
        <v>44715</v>
      </c>
      <c r="J889" s="220">
        <f ca="1"/>
        <v>1189.2396200000001</v>
      </c>
      <c r="K889" s="220">
        <f ca="1"/>
        <v>1174.5822430000001</v>
      </c>
      <c r="L889" s="222">
        <f ca="1"/>
        <v>1.4657376999999997E-2</v>
      </c>
      <c r="M889" s="222" t="str">
        <f ca="1"/>
        <v/>
      </c>
      <c r="Q889" s="111">
        <f ca="1"/>
        <v>44715</v>
      </c>
      <c r="R889" s="220">
        <f ca="1"/>
        <v>1185.821087</v>
      </c>
      <c r="S889" s="220">
        <f ca="1"/>
        <v>1174.5822430000001</v>
      </c>
      <c r="T889" s="222">
        <f ca="1"/>
        <v>1.1238843999999972E-2</v>
      </c>
      <c r="U889" s="222" t="str">
        <f ca="1"/>
        <v/>
      </c>
      <c r="Y889" s="111">
        <f ca="1"/>
        <v>45079</v>
      </c>
      <c r="Z889" s="220">
        <f ca="1"/>
        <v>1110.9893360000001</v>
      </c>
      <c r="AA889" s="220">
        <f ca="1"/>
        <v>1087.4424469999999</v>
      </c>
      <c r="AB889" s="222">
        <f ca="1"/>
        <v>2.3546889000000192E-2</v>
      </c>
      <c r="AC889" s="222" t="str">
        <f ca="1"/>
        <v/>
      </c>
    </row>
    <row r="890" spans="9:29" x14ac:dyDescent="0.2">
      <c r="I890" s="111">
        <f ca="1"/>
        <v>44718</v>
      </c>
      <c r="J890" s="220">
        <f ca="1"/>
        <v>1186.1876070000001</v>
      </c>
      <c r="K890" s="220">
        <f ca="1"/>
        <v>1170.183816</v>
      </c>
      <c r="L890" s="222">
        <f ca="1"/>
        <v>1.6003791000000094E-2</v>
      </c>
      <c r="M890" s="222" t="str">
        <f ca="1"/>
        <v/>
      </c>
      <c r="Q890" s="111">
        <f ca="1"/>
        <v>44718</v>
      </c>
      <c r="R890" s="220">
        <f ca="1"/>
        <v>1182.9535040000001</v>
      </c>
      <c r="S890" s="220">
        <f ca="1"/>
        <v>1170.183816</v>
      </c>
      <c r="T890" s="222">
        <f ca="1"/>
        <v>1.2769688000000088E-2</v>
      </c>
      <c r="U890" s="222" t="str">
        <f ca="1"/>
        <v/>
      </c>
      <c r="Y890" s="111">
        <f ca="1"/>
        <v>45082</v>
      </c>
      <c r="Z890" s="220">
        <f ca="1"/>
        <v>1108.321623</v>
      </c>
      <c r="AA890" s="220">
        <f ca="1"/>
        <v>1084.6855869999999</v>
      </c>
      <c r="AB890" s="222">
        <f ca="1"/>
        <v>2.3636036000000103E-2</v>
      </c>
      <c r="AC890" s="222" t="str">
        <f ca="1"/>
        <v/>
      </c>
    </row>
    <row r="891" spans="9:29" x14ac:dyDescent="0.2">
      <c r="I891" s="111">
        <f ca="1"/>
        <v>44719</v>
      </c>
      <c r="J891" s="220">
        <f ca="1"/>
        <v>1187.50837</v>
      </c>
      <c r="K891" s="220">
        <f ca="1"/>
        <v>1170.102883</v>
      </c>
      <c r="L891" s="222">
        <f ca="1"/>
        <v>1.7405486999999994E-2</v>
      </c>
      <c r="M891" s="222" t="str">
        <f ca="1"/>
        <v/>
      </c>
      <c r="Q891" s="111">
        <f ca="1"/>
        <v>44719</v>
      </c>
      <c r="R891" s="220">
        <f ca="1"/>
        <v>1184.550297</v>
      </c>
      <c r="S891" s="220">
        <f ca="1"/>
        <v>1170.102883</v>
      </c>
      <c r="T891" s="222">
        <f ca="1"/>
        <v>1.4447413999999981E-2</v>
      </c>
      <c r="U891" s="222" t="str">
        <f ca="1"/>
        <v/>
      </c>
      <c r="Y891" s="111">
        <f ca="1"/>
        <v>45083</v>
      </c>
      <c r="Z891" s="220">
        <f ca="1"/>
        <v>1109.251143</v>
      </c>
      <c r="AA891" s="220">
        <f ca="1"/>
        <v>1085.643687</v>
      </c>
      <c r="AB891" s="222">
        <f ca="1"/>
        <v>2.3607455999999957E-2</v>
      </c>
      <c r="AC891" s="222" t="str">
        <f ca="1"/>
        <v/>
      </c>
    </row>
    <row r="892" spans="9:29" x14ac:dyDescent="0.2">
      <c r="I892" s="111">
        <f ca="1"/>
        <v>44720</v>
      </c>
      <c r="J892" s="220">
        <f ca="1"/>
        <v>1180.6086620000001</v>
      </c>
      <c r="K892" s="220">
        <f ca="1"/>
        <v>1163.568677</v>
      </c>
      <c r="L892" s="222">
        <f ca="1"/>
        <v>1.7039985000000115E-2</v>
      </c>
      <c r="M892" s="222" t="str">
        <f ca="1"/>
        <v/>
      </c>
      <c r="Q892" s="111">
        <f ca="1"/>
        <v>44720</v>
      </c>
      <c r="R892" s="220">
        <f ca="1"/>
        <v>1177.648338</v>
      </c>
      <c r="S892" s="220">
        <f ca="1"/>
        <v>1163.568677</v>
      </c>
      <c r="T892" s="222">
        <f ca="1"/>
        <v>1.4079660999999988E-2</v>
      </c>
      <c r="U892" s="222" t="str">
        <f ca="1"/>
        <v/>
      </c>
      <c r="Y892" s="111">
        <f ca="1"/>
        <v>45084</v>
      </c>
      <c r="Z892" s="220">
        <f ca="1"/>
        <v>1099.838373</v>
      </c>
      <c r="AA892" s="220">
        <f ca="1"/>
        <v>1076.1073819999999</v>
      </c>
      <c r="AB892" s="222">
        <f ca="1"/>
        <v>2.3730991000000132E-2</v>
      </c>
      <c r="AC892" s="222" t="str">
        <f ca="1"/>
        <v/>
      </c>
    </row>
    <row r="893" spans="9:29" x14ac:dyDescent="0.2">
      <c r="I893" s="111">
        <f ca="1"/>
        <v>44721</v>
      </c>
      <c r="J893" s="220">
        <f ca="1"/>
        <v>1181.125168</v>
      </c>
      <c r="K893" s="220">
        <f ca="1"/>
        <v>1165.8918080000001</v>
      </c>
      <c r="L893" s="222">
        <f ca="1"/>
        <v>1.5233359999999948E-2</v>
      </c>
      <c r="M893" s="222" t="str">
        <f ca="1"/>
        <v/>
      </c>
      <c r="Q893" s="111">
        <f ca="1"/>
        <v>44721</v>
      </c>
      <c r="R893" s="220">
        <f ca="1"/>
        <v>1177.769395</v>
      </c>
      <c r="S893" s="220">
        <f ca="1"/>
        <v>1165.8918080000001</v>
      </c>
      <c r="T893" s="222">
        <f ca="1"/>
        <v>1.1877586999999948E-2</v>
      </c>
      <c r="U893" s="222" t="str">
        <f ca="1"/>
        <v/>
      </c>
      <c r="Y893" s="111">
        <f ca="1"/>
        <v>45085</v>
      </c>
      <c r="Z893" s="220">
        <f ca="1"/>
        <v>1103.388833</v>
      </c>
      <c r="AA893" s="220">
        <f ca="1"/>
        <v>1079.604951</v>
      </c>
      <c r="AB893" s="222">
        <f ca="1"/>
        <v>2.3783881999999947E-2</v>
      </c>
      <c r="AC893" s="222" t="str">
        <f ca="1"/>
        <v/>
      </c>
    </row>
    <row r="894" spans="9:29" x14ac:dyDescent="0.2">
      <c r="I894" s="111">
        <f ca="1"/>
        <v>44722</v>
      </c>
      <c r="J894" s="220">
        <f ca="1"/>
        <v>1160.7572720000001</v>
      </c>
      <c r="K894" s="220">
        <f ca="1"/>
        <v>1146.9064100000001</v>
      </c>
      <c r="L894" s="222">
        <f ca="1"/>
        <v>1.3850862000000007E-2</v>
      </c>
      <c r="M894" s="222" t="str">
        <f ca="1"/>
        <v/>
      </c>
      <c r="Q894" s="111">
        <f ca="1"/>
        <v>44722</v>
      </c>
      <c r="R894" s="220">
        <f ca="1"/>
        <v>1157.447615</v>
      </c>
      <c r="S894" s="220">
        <f ca="1"/>
        <v>1146.9064100000001</v>
      </c>
      <c r="T894" s="222">
        <f ca="1"/>
        <v>1.0541204999999991E-2</v>
      </c>
      <c r="U894" s="222" t="str">
        <f ca="1"/>
        <v/>
      </c>
      <c r="Y894" s="111">
        <f ca="1"/>
        <v>45086</v>
      </c>
      <c r="Z894" s="220">
        <f ca="1"/>
        <v>1105.0009030000001</v>
      </c>
      <c r="AA894" s="220">
        <f ca="1"/>
        <v>1081.2377919999999</v>
      </c>
      <c r="AB894" s="222">
        <f ca="1"/>
        <v>2.3763111000000208E-2</v>
      </c>
      <c r="AC894" s="222" t="str">
        <f ca="1"/>
        <v/>
      </c>
    </row>
    <row r="895" spans="9:29" x14ac:dyDescent="0.2">
      <c r="I895" s="111">
        <f ca="1"/>
        <v>44725</v>
      </c>
      <c r="J895" s="220">
        <f ca="1"/>
        <v>1137.4260810000001</v>
      </c>
      <c r="K895" s="220">
        <f ca="1"/>
        <v>1126.8001730000001</v>
      </c>
      <c r="L895" s="222">
        <f ca="1"/>
        <v>1.0625907999999981E-2</v>
      </c>
      <c r="M895" s="222" t="str">
        <f ca="1"/>
        <v/>
      </c>
      <c r="Q895" s="111">
        <f ca="1"/>
        <v>44725</v>
      </c>
      <c r="R895" s="220">
        <f ca="1"/>
        <v>1133.5820430000001</v>
      </c>
      <c r="S895" s="220">
        <f ca="1"/>
        <v>1126.8001730000001</v>
      </c>
      <c r="T895" s="222">
        <f ca="1"/>
        <v>6.7818700000000266E-3</v>
      </c>
      <c r="U895" s="222" t="str">
        <f ca="1"/>
        <v/>
      </c>
      <c r="Y895" s="111">
        <f ca="1"/>
        <v>45089</v>
      </c>
      <c r="Z895" s="220">
        <f ca="1"/>
        <v>1109.0916130000001</v>
      </c>
      <c r="AA895" s="220">
        <f ca="1"/>
        <v>1085.178253</v>
      </c>
      <c r="AB895" s="222">
        <f ca="1"/>
        <v>2.3913360000000012E-2</v>
      </c>
      <c r="AC895" s="222" t="str">
        <f ca="1"/>
        <v/>
      </c>
    </row>
    <row r="896" spans="9:29" x14ac:dyDescent="0.2">
      <c r="I896" s="111">
        <f ca="1"/>
        <v>44726</v>
      </c>
      <c r="J896" s="220">
        <f ca="1"/>
        <v>1133.5091890000001</v>
      </c>
      <c r="K896" s="220">
        <f ca="1"/>
        <v>1120.7200330000001</v>
      </c>
      <c r="L896" s="222">
        <f ca="1"/>
        <v>1.2789156000000048E-2</v>
      </c>
      <c r="M896" s="222" t="str">
        <f ca="1"/>
        <v/>
      </c>
      <c r="Q896" s="111">
        <f ca="1"/>
        <v>44726</v>
      </c>
      <c r="R896" s="220">
        <f ca="1"/>
        <v>1130.149118</v>
      </c>
      <c r="S896" s="220">
        <f ca="1"/>
        <v>1120.7200330000001</v>
      </c>
      <c r="T896" s="222">
        <f ca="1"/>
        <v>9.4290849999999864E-3</v>
      </c>
      <c r="U896" s="222" t="str">
        <f ca="1"/>
        <v/>
      </c>
      <c r="Y896" s="111">
        <f ca="1"/>
        <v>45090</v>
      </c>
      <c r="Z896" s="220">
        <f ca="1"/>
        <v>1104.417273</v>
      </c>
      <c r="AA896" s="220">
        <f ca="1"/>
        <v>1080.2413529999999</v>
      </c>
      <c r="AB896" s="222">
        <f ca="1"/>
        <v>2.4175920000000132E-2</v>
      </c>
      <c r="AC896" s="222" t="str">
        <f ca="1"/>
        <v/>
      </c>
    </row>
    <row r="897" spans="9:29" x14ac:dyDescent="0.2">
      <c r="I897" s="111">
        <f ca="1"/>
        <v>44727</v>
      </c>
      <c r="J897" s="220">
        <f ca="1"/>
        <v>1143.2571359999999</v>
      </c>
      <c r="K897" s="220">
        <f ca="1"/>
        <v>1130.624597</v>
      </c>
      <c r="L897" s="222">
        <f ca="1"/>
        <v>1.2632538999999951E-2</v>
      </c>
      <c r="M897" s="222" t="str">
        <f ca="1"/>
        <v/>
      </c>
      <c r="Q897" s="111">
        <f ca="1"/>
        <v>44727</v>
      </c>
      <c r="R897" s="220">
        <f ca="1"/>
        <v>1139.8182019999999</v>
      </c>
      <c r="S897" s="220">
        <f ca="1"/>
        <v>1130.624597</v>
      </c>
      <c r="T897" s="222">
        <f ca="1"/>
        <v>9.1936049999999346E-3</v>
      </c>
      <c r="U897" s="222" t="str">
        <f ca="1"/>
        <v/>
      </c>
      <c r="Y897" s="111">
        <f ca="1"/>
        <v>45091</v>
      </c>
      <c r="Z897" s="220">
        <f ca="1"/>
        <v>1109.508063</v>
      </c>
      <c r="AA897" s="220">
        <f ca="1"/>
        <v>1085.3726899999999</v>
      </c>
      <c r="AB897" s="222">
        <f ca="1"/>
        <v>2.4135373000000071E-2</v>
      </c>
      <c r="AC897" s="222" t="str">
        <f ca="1"/>
        <v/>
      </c>
    </row>
    <row r="898" spans="9:29" x14ac:dyDescent="0.2">
      <c r="I898" s="111">
        <f ca="1"/>
        <v>44728</v>
      </c>
      <c r="J898" s="220">
        <f ca="1"/>
        <v>1129.1216939999999</v>
      </c>
      <c r="K898" s="220">
        <f ca="1"/>
        <v>1120.978818</v>
      </c>
      <c r="L898" s="222">
        <f ca="1"/>
        <v>8.1428759999998875E-3</v>
      </c>
      <c r="M898" s="222" t="str">
        <f ca="1"/>
        <v/>
      </c>
      <c r="Q898" s="111">
        <f ca="1"/>
        <v>44728</v>
      </c>
      <c r="R898" s="220">
        <f ca="1"/>
        <v>1124.967232</v>
      </c>
      <c r="S898" s="220">
        <f ca="1"/>
        <v>1120.978818</v>
      </c>
      <c r="T898" s="222">
        <f ca="1"/>
        <v>3.9884139999999202E-3</v>
      </c>
      <c r="U898" s="222" t="str">
        <f ca="1"/>
        <v/>
      </c>
      <c r="Y898" s="111">
        <f ca="1"/>
        <v>45092</v>
      </c>
      <c r="Z898" s="220">
        <f ca="1"/>
        <v>1113.133333</v>
      </c>
      <c r="AA898" s="220">
        <f ca="1"/>
        <v>1089.066137</v>
      </c>
      <c r="AB898" s="222">
        <f ca="1"/>
        <v>2.4067195999999968E-2</v>
      </c>
      <c r="AC898" s="222" t="str">
        <f ca="1"/>
        <v/>
      </c>
    </row>
    <row r="899" spans="9:29" x14ac:dyDescent="0.2">
      <c r="I899" s="111">
        <f ca="1"/>
        <v>44729</v>
      </c>
      <c r="J899" s="220">
        <f ca="1"/>
        <v>1131.6490590000001</v>
      </c>
      <c r="K899" s="220">
        <f ca="1"/>
        <v>1123.7873669999999</v>
      </c>
      <c r="L899" s="222">
        <f ca="1"/>
        <v>7.8616920000001752E-3</v>
      </c>
      <c r="M899" s="222" t="str">
        <f ca="1"/>
        <v/>
      </c>
      <c r="Q899" s="111">
        <f ca="1"/>
        <v>44729</v>
      </c>
      <c r="R899" s="220">
        <f ca="1"/>
        <v>1127.38356</v>
      </c>
      <c r="S899" s="220">
        <f ca="1"/>
        <v>1123.7873669999999</v>
      </c>
      <c r="T899" s="222">
        <f ca="1"/>
        <v>3.5961930000000847E-3</v>
      </c>
      <c r="U899" s="222" t="str">
        <f ca="1"/>
        <v/>
      </c>
      <c r="Y899" s="111">
        <f ca="1"/>
        <v>45093</v>
      </c>
      <c r="Z899" s="220">
        <f ca="1"/>
        <v>1112.298593</v>
      </c>
      <c r="AA899" s="220">
        <f ca="1"/>
        <v>1088.363881</v>
      </c>
      <c r="AB899" s="222">
        <f ca="1"/>
        <v>2.393471199999999E-2</v>
      </c>
      <c r="AC899" s="222" t="str">
        <f ca="1"/>
        <v/>
      </c>
    </row>
    <row r="900" spans="9:29" x14ac:dyDescent="0.2">
      <c r="I900" s="111">
        <f ca="1"/>
        <v>44732</v>
      </c>
      <c r="J900" s="220">
        <f ca="1"/>
        <v>1136.4093989999999</v>
      </c>
      <c r="K900" s="220">
        <f ca="1"/>
        <v>1126.3461339999999</v>
      </c>
      <c r="L900" s="222">
        <f ca="1"/>
        <v>1.0063265000000002E-2</v>
      </c>
      <c r="M900" s="222" t="str">
        <f ca="1"/>
        <v/>
      </c>
      <c r="Q900" s="111">
        <f ca="1"/>
        <v>44732</v>
      </c>
      <c r="R900" s="220">
        <f ca="1"/>
        <v>1132.5640189999999</v>
      </c>
      <c r="S900" s="220">
        <f ca="1"/>
        <v>1126.3461339999999</v>
      </c>
      <c r="T900" s="222">
        <f ca="1"/>
        <v>6.2178850000000237E-3</v>
      </c>
      <c r="U900" s="222" t="str">
        <f ca="1"/>
        <v/>
      </c>
      <c r="Y900" s="111">
        <f ca="1"/>
        <v>45096</v>
      </c>
      <c r="Z900" s="220">
        <f ca="1"/>
        <v>1109.090183</v>
      </c>
      <c r="AA900" s="220">
        <f ca="1"/>
        <v>1085.0259579999999</v>
      </c>
      <c r="AB900" s="222">
        <f ca="1"/>
        <v>2.4064225000000078E-2</v>
      </c>
      <c r="AC900" s="222" t="str">
        <f ca="1"/>
        <v/>
      </c>
    </row>
    <row r="901" spans="9:29" x14ac:dyDescent="0.2">
      <c r="I901" s="111">
        <f ca="1"/>
        <v>44733</v>
      </c>
      <c r="J901" s="220">
        <f ca="1"/>
        <v>1135.7649449999999</v>
      </c>
      <c r="K901" s="220">
        <f ca="1"/>
        <v>1125.07293</v>
      </c>
      <c r="L901" s="222">
        <f ca="1"/>
        <v>1.0692014999999855E-2</v>
      </c>
      <c r="M901" s="222" t="str">
        <f ca="1"/>
        <v/>
      </c>
      <c r="Q901" s="111">
        <f ca="1"/>
        <v>44733</v>
      </c>
      <c r="R901" s="220">
        <f ca="1"/>
        <v>1131.9986140000001</v>
      </c>
      <c r="S901" s="220">
        <f ca="1"/>
        <v>1125.07293</v>
      </c>
      <c r="T901" s="222">
        <f ca="1"/>
        <v>6.9256840000000465E-3</v>
      </c>
      <c r="U901" s="222" t="str">
        <f ca="1"/>
        <v/>
      </c>
      <c r="Y901" s="111">
        <f ca="1"/>
        <v>45097</v>
      </c>
      <c r="Z901" s="220">
        <f ca="1"/>
        <v>1108.382063</v>
      </c>
      <c r="AA901" s="220">
        <f ca="1"/>
        <v>1084.4721979999999</v>
      </c>
      <c r="AB901" s="222">
        <f ca="1"/>
        <v>2.3909865000000082E-2</v>
      </c>
      <c r="AC901" s="222" t="str">
        <f ca="1"/>
        <v/>
      </c>
    </row>
    <row r="902" spans="9:29" x14ac:dyDescent="0.2">
      <c r="I902" s="111">
        <f ca="1"/>
        <v>44734</v>
      </c>
      <c r="J902" s="220">
        <f ca="1"/>
        <v>1135.274821</v>
      </c>
      <c r="K902" s="220">
        <f ca="1"/>
        <v>1126.2893730000001</v>
      </c>
      <c r="L902" s="222">
        <f ca="1"/>
        <v>8.9854479999999064E-3</v>
      </c>
      <c r="M902" s="222" t="str">
        <f ca="1"/>
        <v/>
      </c>
      <c r="Q902" s="111">
        <f ca="1"/>
        <v>44734</v>
      </c>
      <c r="R902" s="220">
        <f ca="1"/>
        <v>1131.1954639999999</v>
      </c>
      <c r="S902" s="220">
        <f ca="1"/>
        <v>1126.2893730000001</v>
      </c>
      <c r="T902" s="222">
        <f ca="1"/>
        <v>4.906090999999833E-3</v>
      </c>
      <c r="U902" s="222" t="str">
        <f ca="1"/>
        <v/>
      </c>
      <c r="Y902" s="111">
        <f ca="1"/>
        <v>45098</v>
      </c>
      <c r="Z902" s="220">
        <f ca="1"/>
        <v>1104.1908229999999</v>
      </c>
      <c r="AA902" s="220">
        <f ca="1"/>
        <v>1080.430967</v>
      </c>
      <c r="AB902" s="222">
        <f ca="1"/>
        <v>2.3759855999999899E-2</v>
      </c>
      <c r="AC902" s="222" t="str">
        <f ca="1"/>
        <v/>
      </c>
    </row>
    <row r="903" spans="9:29" x14ac:dyDescent="0.2">
      <c r="I903" s="111">
        <f ca="1"/>
        <v>44735</v>
      </c>
      <c r="J903" s="220">
        <f ca="1"/>
        <v>1139.412225</v>
      </c>
      <c r="K903" s="220">
        <f ca="1"/>
        <v>1132.1575089999999</v>
      </c>
      <c r="L903" s="222">
        <f ca="1"/>
        <v>7.2547160000001444E-3</v>
      </c>
      <c r="M903" s="222" t="str">
        <f ca="1"/>
        <v/>
      </c>
      <c r="Q903" s="111">
        <f ca="1"/>
        <v>44735</v>
      </c>
      <c r="R903" s="220">
        <f ca="1"/>
        <v>1134.957345</v>
      </c>
      <c r="S903" s="220">
        <f ca="1"/>
        <v>1132.1575089999999</v>
      </c>
      <c r="T903" s="222">
        <f ca="1"/>
        <v>2.7998360000001414E-3</v>
      </c>
      <c r="U903" s="222" t="str">
        <f ca="1"/>
        <v/>
      </c>
      <c r="Y903" s="111">
        <f ca="1"/>
        <v>45099</v>
      </c>
      <c r="Z903" s="220">
        <f ca="1"/>
        <v>1098.7715330000001</v>
      </c>
      <c r="AA903" s="220">
        <f ca="1"/>
        <v>1074.783852</v>
      </c>
      <c r="AB903" s="222">
        <f ca="1"/>
        <v>2.3987681000000066E-2</v>
      </c>
      <c r="AC903" s="222" t="str">
        <f ca="1"/>
        <v/>
      </c>
    </row>
    <row r="904" spans="9:29" x14ac:dyDescent="0.2">
      <c r="I904" s="111">
        <f ca="1"/>
        <v>44736</v>
      </c>
      <c r="J904" s="220">
        <f ca="1"/>
        <v>1145.7642020000001</v>
      </c>
      <c r="K904" s="220">
        <f ca="1"/>
        <v>1135.7024630000001</v>
      </c>
      <c r="L904" s="222">
        <f ca="1"/>
        <v>1.0061738999999988E-2</v>
      </c>
      <c r="M904" s="222" t="str">
        <f ca="1"/>
        <v/>
      </c>
      <c r="Q904" s="111">
        <f ca="1"/>
        <v>44736</v>
      </c>
      <c r="R904" s="220">
        <f ca="1"/>
        <v>1141.8435050000001</v>
      </c>
      <c r="S904" s="220">
        <f ca="1"/>
        <v>1135.7024630000001</v>
      </c>
      <c r="T904" s="222">
        <f ca="1"/>
        <v>6.1410419999999707E-3</v>
      </c>
      <c r="U904" s="222" t="str">
        <f ca="1"/>
        <v/>
      </c>
      <c r="Y904" s="111">
        <f ca="1"/>
        <v>45100</v>
      </c>
      <c r="Z904" s="220">
        <f ca="1"/>
        <v>1100.0473529999999</v>
      </c>
      <c r="AA904" s="220">
        <f ca="1"/>
        <v>1076.305312</v>
      </c>
      <c r="AB904" s="222">
        <f ca="1"/>
        <v>2.3742040999999971E-2</v>
      </c>
      <c r="AC904" s="222" t="str">
        <f ca="1"/>
        <v/>
      </c>
    </row>
    <row r="905" spans="9:29" x14ac:dyDescent="0.2">
      <c r="I905" s="111">
        <f ca="1"/>
        <v>44739</v>
      </c>
      <c r="J905" s="220">
        <f ca="1"/>
        <v>1144.4787879999999</v>
      </c>
      <c r="K905" s="220">
        <f ca="1"/>
        <v>1133.581226</v>
      </c>
      <c r="L905" s="222">
        <f ca="1"/>
        <v>1.089756199999988E-2</v>
      </c>
      <c r="M905" s="222" t="str">
        <f ca="1"/>
        <v/>
      </c>
      <c r="Q905" s="111">
        <f ca="1"/>
        <v>44739</v>
      </c>
      <c r="R905" s="220">
        <f ca="1"/>
        <v>1140.7471539999999</v>
      </c>
      <c r="S905" s="220">
        <f ca="1"/>
        <v>1133.581226</v>
      </c>
      <c r="T905" s="222">
        <f ca="1"/>
        <v>7.1659279999998944E-3</v>
      </c>
      <c r="U905" s="222" t="str">
        <f ca="1"/>
        <v/>
      </c>
      <c r="Y905" s="111">
        <f ca="1"/>
        <v>45103</v>
      </c>
      <c r="Z905" s="220">
        <f ca="1"/>
        <v>1095.9428029999999</v>
      </c>
      <c r="AA905" s="220">
        <f ca="1"/>
        <v>1072.56286</v>
      </c>
      <c r="AB905" s="222">
        <f ca="1"/>
        <v>2.3379942999999914E-2</v>
      </c>
      <c r="AC905" s="222" t="str">
        <f ca="1"/>
        <v/>
      </c>
    </row>
    <row r="906" spans="9:29" x14ac:dyDescent="0.2">
      <c r="I906" s="111">
        <f ca="1"/>
        <v>44740</v>
      </c>
      <c r="J906" s="220">
        <f ca="1"/>
        <v>1139.1209409999999</v>
      </c>
      <c r="K906" s="220">
        <f ca="1"/>
        <v>1130.2910879999999</v>
      </c>
      <c r="L906" s="222">
        <f ca="1"/>
        <v>8.829852999999957E-3</v>
      </c>
      <c r="M906" s="222" t="str">
        <f ca="1"/>
        <v/>
      </c>
      <c r="Q906" s="111">
        <f ca="1"/>
        <v>44740</v>
      </c>
      <c r="R906" s="220">
        <f ca="1"/>
        <v>1135.054684</v>
      </c>
      <c r="S906" s="220">
        <f ca="1"/>
        <v>1130.2910879999999</v>
      </c>
      <c r="T906" s="222">
        <f ca="1"/>
        <v>4.7635960000000071E-3</v>
      </c>
      <c r="U906" s="222" t="str">
        <f ca="1"/>
        <v/>
      </c>
      <c r="Y906" s="111">
        <f ca="1"/>
        <v>45104</v>
      </c>
      <c r="Z906" s="220">
        <f ca="1"/>
        <v>1100.852153</v>
      </c>
      <c r="AA906" s="220">
        <f ca="1"/>
        <v>1077.321289</v>
      </c>
      <c r="AB906" s="222">
        <f ca="1"/>
        <v>2.3530864000000064E-2</v>
      </c>
      <c r="AC906" s="222" t="str">
        <f ca="1"/>
        <v/>
      </c>
    </row>
    <row r="907" spans="9:29" x14ac:dyDescent="0.2">
      <c r="I907" s="111">
        <f ca="1"/>
        <v>44741</v>
      </c>
      <c r="J907" s="220">
        <f ca="1"/>
        <v>1140.6774089999999</v>
      </c>
      <c r="K907" s="220">
        <f ca="1"/>
        <v>1132.904867</v>
      </c>
      <c r="L907" s="222">
        <f ca="1"/>
        <v>7.7725419999999301E-3</v>
      </c>
      <c r="M907" s="222" t="str">
        <f ca="1"/>
        <v/>
      </c>
      <c r="Q907" s="111">
        <f ca="1"/>
        <v>44741</v>
      </c>
      <c r="R907" s="220">
        <f ca="1"/>
        <v>1136.4298120000001</v>
      </c>
      <c r="S907" s="220">
        <f ca="1"/>
        <v>1132.904867</v>
      </c>
      <c r="T907" s="222">
        <f ca="1"/>
        <v>3.524945000000116E-3</v>
      </c>
      <c r="U907" s="222" t="str">
        <f ca="1"/>
        <v/>
      </c>
      <c r="Y907" s="111">
        <f ca="1"/>
        <v>45105</v>
      </c>
      <c r="Z907" s="220">
        <f ca="1"/>
        <v>1107.6756130000001</v>
      </c>
      <c r="AA907" s="220">
        <f ca="1"/>
        <v>1084.24242</v>
      </c>
      <c r="AB907" s="222">
        <f ca="1"/>
        <v>2.3433193000000074E-2</v>
      </c>
      <c r="AC907" s="222" t="str">
        <f ca="1"/>
        <v/>
      </c>
    </row>
    <row r="908" spans="9:29" x14ac:dyDescent="0.2">
      <c r="I908" s="111">
        <f ca="1"/>
        <v>44742</v>
      </c>
      <c r="J908" s="220">
        <f ca="1"/>
        <v>1140.803308</v>
      </c>
      <c r="K908" s="220">
        <f ca="1"/>
        <v>1135.3502269999999</v>
      </c>
      <c r="L908" s="222">
        <f ca="1"/>
        <v>5.4530810000001113E-3</v>
      </c>
      <c r="M908" s="222" t="str">
        <f ca="1"/>
        <v/>
      </c>
      <c r="Q908" s="111">
        <f ca="1"/>
        <v>44742</v>
      </c>
      <c r="R908" s="220">
        <f ca="1"/>
        <v>1136.0563520000001</v>
      </c>
      <c r="S908" s="220">
        <f ca="1"/>
        <v>1135.3502269999999</v>
      </c>
      <c r="T908" s="222">
        <f ca="1"/>
        <v>7.0612500000015639E-4</v>
      </c>
      <c r="U908" s="222" t="str">
        <f ca="1"/>
        <v/>
      </c>
      <c r="Y908" s="111">
        <f ca="1"/>
        <v>45106</v>
      </c>
      <c r="Z908" s="220">
        <f ca="1"/>
        <v>1103.408923</v>
      </c>
      <c r="AA908" s="220">
        <f ca="1"/>
        <v>1079.80198</v>
      </c>
      <c r="AB908" s="222">
        <f ca="1"/>
        <v>2.3606943000000002E-2</v>
      </c>
      <c r="AC908" s="222" t="str">
        <f ca="1"/>
        <v/>
      </c>
    </row>
    <row r="909" spans="9:29" x14ac:dyDescent="0.2">
      <c r="I909" s="111">
        <f ca="1"/>
        <v>44746</v>
      </c>
      <c r="J909" s="220">
        <f ca="1"/>
        <v>1147.966662</v>
      </c>
      <c r="K909" s="220">
        <f ca="1"/>
        <v>1141.8112389999999</v>
      </c>
      <c r="L909" s="222">
        <f ca="1"/>
        <v>6.1554230000001554E-3</v>
      </c>
      <c r="M909" s="222" t="str">
        <f ca="1"/>
        <v/>
      </c>
      <c r="Q909" s="111">
        <f ca="1"/>
        <v>44746</v>
      </c>
      <c r="R909" s="220">
        <f ca="1"/>
        <v>1143.3338610000001</v>
      </c>
      <c r="S909" s="220">
        <f ca="1"/>
        <v>1141.8112389999999</v>
      </c>
      <c r="T909" s="222">
        <f ca="1"/>
        <v>1.5226220000001832E-3</v>
      </c>
      <c r="U909" s="222" t="str">
        <f ca="1"/>
        <v/>
      </c>
      <c r="Y909" s="111">
        <f ca="1"/>
        <v>45107</v>
      </c>
      <c r="Z909" s="220">
        <f ca="1"/>
        <v>1117.7069799999999</v>
      </c>
      <c r="AA909" s="220">
        <f ca="1"/>
        <v>1094.0988299999999</v>
      </c>
      <c r="AB909" s="222">
        <f ca="1"/>
        <v>2.3608150000000022E-2</v>
      </c>
      <c r="AC909" s="222" t="str">
        <f ca="1"/>
        <v/>
      </c>
    </row>
    <row r="910" spans="9:29" x14ac:dyDescent="0.2">
      <c r="I910" s="111">
        <f ca="1"/>
        <v>44747</v>
      </c>
      <c r="J910" s="220">
        <f ca="1"/>
        <v>1151.006331</v>
      </c>
      <c r="K910" s="220">
        <f ca="1"/>
        <v>1145.880467</v>
      </c>
      <c r="L910" s="222">
        <f ca="1"/>
        <v>5.1258640000000927E-3</v>
      </c>
      <c r="M910" s="222" t="str">
        <f ca="1"/>
        <v/>
      </c>
      <c r="Q910" s="111">
        <f ca="1"/>
        <v>44747</v>
      </c>
      <c r="R910" s="220">
        <f ca="1"/>
        <v>1146.189255</v>
      </c>
      <c r="S910" s="220">
        <f ca="1"/>
        <v>1145.880467</v>
      </c>
      <c r="T910" s="222">
        <f ca="1"/>
        <v>3.087880000000496E-4</v>
      </c>
      <c r="U910" s="222" t="str">
        <f ca="1"/>
        <v/>
      </c>
      <c r="Y910" s="111">
        <f ca="1"/>
        <v>45111</v>
      </c>
      <c r="Z910" s="220">
        <f ca="1"/>
        <v>1116.8406199999999</v>
      </c>
      <c r="AA910" s="220">
        <f ca="1"/>
        <v>1093.113791</v>
      </c>
      <c r="AB910" s="222">
        <f ca="1"/>
        <v>2.3726828999999953E-2</v>
      </c>
      <c r="AC910" s="222" t="str">
        <f ca="1"/>
        <v/>
      </c>
    </row>
    <row r="911" spans="9:29" x14ac:dyDescent="0.2">
      <c r="I911" s="111">
        <f ca="1"/>
        <v>44748</v>
      </c>
      <c r="J911" s="220">
        <f ca="1"/>
        <v>1147.3860950000001</v>
      </c>
      <c r="K911" s="220">
        <f ca="1"/>
        <v>1141.125409</v>
      </c>
      <c r="L911" s="222">
        <f ca="1"/>
        <v>6.2606860000000777E-3</v>
      </c>
      <c r="M911" s="222" t="str">
        <f ca="1"/>
        <v/>
      </c>
      <c r="Q911" s="111">
        <f ca="1"/>
        <v>44748</v>
      </c>
      <c r="R911" s="220">
        <f ca="1"/>
        <v>1142.7702839999999</v>
      </c>
      <c r="S911" s="220">
        <f ca="1"/>
        <v>1141.125409</v>
      </c>
      <c r="T911" s="222">
        <f ca="1"/>
        <v>1.6448749999999563E-3</v>
      </c>
      <c r="U911" s="222" t="str">
        <f ca="1"/>
        <v/>
      </c>
      <c r="Y911" s="111">
        <f ca="1"/>
        <v>45112</v>
      </c>
      <c r="Z911" s="220">
        <f ca="1"/>
        <v>1110.0693900000001</v>
      </c>
      <c r="AA911" s="220">
        <f ca="1"/>
        <v>1086.09716</v>
      </c>
      <c r="AB911" s="222">
        <f ca="1"/>
        <v>2.397223000000008E-2</v>
      </c>
      <c r="AC911" s="222" t="str">
        <f ca="1"/>
        <v/>
      </c>
    </row>
    <row r="912" spans="9:29" x14ac:dyDescent="0.2">
      <c r="I912" s="111">
        <f ca="1"/>
        <v>44749</v>
      </c>
      <c r="J912" s="220">
        <f ca="1"/>
        <v>1153.3226990000001</v>
      </c>
      <c r="K912" s="220">
        <f ca="1"/>
        <v>1144.610739</v>
      </c>
      <c r="L912" s="222">
        <f ca="1"/>
        <v>8.7119600000000897E-3</v>
      </c>
      <c r="M912" s="222" t="str">
        <f ca="1"/>
        <v/>
      </c>
      <c r="Q912" s="111">
        <f ca="1"/>
        <v>44749</v>
      </c>
      <c r="R912" s="220">
        <f ca="1"/>
        <v>1149.1702379999999</v>
      </c>
      <c r="S912" s="220">
        <f ca="1"/>
        <v>1144.610739</v>
      </c>
      <c r="T912" s="222">
        <f ca="1"/>
        <v>4.5594989999999599E-3</v>
      </c>
      <c r="U912" s="222" t="str">
        <f ca="1"/>
        <v/>
      </c>
      <c r="Y912" s="111">
        <f ca="1"/>
        <v>45113</v>
      </c>
      <c r="Z912" s="220">
        <f ca="1"/>
        <v>1104.46793</v>
      </c>
      <c r="AA912" s="220">
        <f ca="1"/>
        <v>1080.39696</v>
      </c>
      <c r="AB912" s="222">
        <f ca="1"/>
        <v>2.407096999999999E-2</v>
      </c>
      <c r="AC912" s="222" t="str">
        <f ca="1"/>
        <v/>
      </c>
    </row>
    <row r="913" spans="9:29" x14ac:dyDescent="0.2">
      <c r="I913" s="111">
        <f ca="1"/>
        <v>44750</v>
      </c>
      <c r="J913" s="220">
        <f ca="1"/>
        <v>1150.6860879999999</v>
      </c>
      <c r="K913" s="220">
        <f ca="1"/>
        <v>1142.393268</v>
      </c>
      <c r="L913" s="222">
        <f ca="1"/>
        <v>8.2928199999998918E-3</v>
      </c>
      <c r="M913" s="222" t="str">
        <f ca="1"/>
        <v/>
      </c>
      <c r="Q913" s="111">
        <f ca="1"/>
        <v>44750</v>
      </c>
      <c r="R913" s="220">
        <f ca="1"/>
        <v>1146.4260839999999</v>
      </c>
      <c r="S913" s="220">
        <f ca="1"/>
        <v>1142.393268</v>
      </c>
      <c r="T913" s="222">
        <f ca="1"/>
        <v>4.0328159999999114E-3</v>
      </c>
      <c r="U913" s="222" t="str">
        <f ca="1"/>
        <v/>
      </c>
      <c r="Y913" s="111">
        <f ca="1"/>
        <v>45114</v>
      </c>
      <c r="Z913" s="220">
        <f ca="1"/>
        <v>1100.6122600000001</v>
      </c>
      <c r="AA913" s="220">
        <f ca="1"/>
        <v>1076.628332</v>
      </c>
      <c r="AB913" s="222">
        <f ca="1"/>
        <v>2.3983928000000106E-2</v>
      </c>
      <c r="AC913" s="222" t="str">
        <f ca="1"/>
        <v/>
      </c>
    </row>
    <row r="914" spans="9:29" x14ac:dyDescent="0.2">
      <c r="I914" s="111">
        <f ca="1"/>
        <v>44753</v>
      </c>
      <c r="J914" s="220">
        <f ca="1"/>
        <v>1146.3587930000001</v>
      </c>
      <c r="K914" s="220">
        <f ca="1"/>
        <v>1139.135896</v>
      </c>
      <c r="L914" s="222">
        <f ca="1"/>
        <v>7.222897000000103E-3</v>
      </c>
      <c r="M914" s="222" t="str">
        <f ca="1"/>
        <v/>
      </c>
      <c r="Q914" s="111">
        <f ca="1"/>
        <v>44753</v>
      </c>
      <c r="R914" s="220">
        <f ca="1"/>
        <v>1141.965246</v>
      </c>
      <c r="S914" s="220">
        <f ca="1"/>
        <v>1139.135896</v>
      </c>
      <c r="T914" s="222">
        <f ca="1"/>
        <v>2.8293499999999766E-3</v>
      </c>
      <c r="U914" s="222" t="str">
        <f ca="1"/>
        <v/>
      </c>
      <c r="Y914" s="111">
        <f ca="1"/>
        <v>45117</v>
      </c>
      <c r="Z914" s="220">
        <f ca="1"/>
        <v>1102.51225</v>
      </c>
      <c r="AA914" s="220">
        <f ca="1"/>
        <v>1078.496069</v>
      </c>
      <c r="AB914" s="222">
        <f ca="1"/>
        <v>2.4016180999999959E-2</v>
      </c>
      <c r="AC914" s="222" t="str">
        <f ca="1"/>
        <v/>
      </c>
    </row>
    <row r="915" spans="9:29" x14ac:dyDescent="0.2">
      <c r="I915" s="111">
        <f ca="1"/>
        <v>44754</v>
      </c>
      <c r="J915" s="220">
        <f ca="1"/>
        <v>1144.79654</v>
      </c>
      <c r="K915" s="220">
        <f ca="1"/>
        <v>1139.069424</v>
      </c>
      <c r="L915" s="222">
        <f ca="1"/>
        <v>5.7271160000000234E-3</v>
      </c>
      <c r="M915" s="222" t="str">
        <f ca="1"/>
        <v/>
      </c>
      <c r="Q915" s="111">
        <f ca="1"/>
        <v>44754</v>
      </c>
      <c r="R915" s="220">
        <f ca="1"/>
        <v>1140.1555639999999</v>
      </c>
      <c r="S915" s="220">
        <f ca="1"/>
        <v>1139.069424</v>
      </c>
      <c r="T915" s="222">
        <f ca="1"/>
        <v>1.0861399999998866E-3</v>
      </c>
      <c r="U915" s="222" t="str">
        <f ca="1"/>
        <v/>
      </c>
      <c r="Y915" s="111">
        <f ca="1"/>
        <v>45118</v>
      </c>
      <c r="Z915" s="220">
        <f ca="1"/>
        <v>1103.61142</v>
      </c>
      <c r="AA915" s="220">
        <f ca="1"/>
        <v>1079.4934760000001</v>
      </c>
      <c r="AB915" s="222">
        <f ca="1"/>
        <v>2.4117943999999853E-2</v>
      </c>
      <c r="AC915" s="222" t="str">
        <f ca="1"/>
        <v/>
      </c>
    </row>
    <row r="916" spans="9:29" x14ac:dyDescent="0.2">
      <c r="I916" s="111">
        <f ca="1"/>
        <v>44755</v>
      </c>
      <c r="J916" s="220">
        <f ca="1"/>
        <v>1143.468304</v>
      </c>
      <c r="K916" s="220">
        <f ca="1"/>
        <v>1137.9844680000001</v>
      </c>
      <c r="L916" s="222">
        <f ca="1"/>
        <v>5.4838359999998827E-3</v>
      </c>
      <c r="M916" s="222" t="str">
        <f ca="1"/>
        <v/>
      </c>
      <c r="Q916" s="111">
        <f ca="1"/>
        <v>44755</v>
      </c>
      <c r="R916" s="220">
        <f ca="1"/>
        <v>1138.8363509999999</v>
      </c>
      <c r="S916" s="220">
        <f ca="1"/>
        <v>1137.9844680000001</v>
      </c>
      <c r="T916" s="222">
        <f ca="1"/>
        <v>8.5188299999981612E-4</v>
      </c>
      <c r="U916" s="222" t="str">
        <f ca="1"/>
        <v/>
      </c>
      <c r="Y916" s="111">
        <f ca="1"/>
        <v>45119</v>
      </c>
      <c r="Z916" s="220">
        <f ca="1"/>
        <v>1111.60736</v>
      </c>
      <c r="AA916" s="220">
        <f ca="1"/>
        <v>1087.5766410000001</v>
      </c>
      <c r="AB916" s="222">
        <f ca="1"/>
        <v>2.4030718999999864E-2</v>
      </c>
      <c r="AC916" s="222" t="str">
        <f ca="1"/>
        <v/>
      </c>
    </row>
    <row r="917" spans="9:29" x14ac:dyDescent="0.2">
      <c r="I917" s="111">
        <f ca="1"/>
        <v>44756</v>
      </c>
      <c r="J917" s="220">
        <f ca="1"/>
        <v>1140.2360679999999</v>
      </c>
      <c r="K917" s="220">
        <f ca="1"/>
        <v>1135.4713859999999</v>
      </c>
      <c r="L917" s="222">
        <f ca="1"/>
        <v>4.7646819999999932E-3</v>
      </c>
      <c r="M917" s="222" t="str">
        <f ca="1"/>
        <v/>
      </c>
      <c r="Q917" s="111">
        <f ca="1"/>
        <v>44756</v>
      </c>
      <c r="R917" s="220">
        <f ca="1"/>
        <v>1135.4206730000001</v>
      </c>
      <c r="S917" s="220">
        <f ca="1"/>
        <v>1135.4713859999999</v>
      </c>
      <c r="T917" s="222" t="str">
        <f ca="1"/>
        <v/>
      </c>
      <c r="U917" s="222">
        <f ca="1"/>
        <v>-5.0712999999859678E-5</v>
      </c>
      <c r="Y917" s="111">
        <f ca="1"/>
        <v>45120</v>
      </c>
      <c r="Z917" s="220">
        <f ca="1"/>
        <v>1118.037662</v>
      </c>
      <c r="AA917" s="220">
        <f ca="1"/>
        <v>1094.1436639999999</v>
      </c>
      <c r="AB917" s="222">
        <f ca="1"/>
        <v>2.389399800000001E-2</v>
      </c>
      <c r="AC917" s="222" t="str">
        <f ca="1"/>
        <v/>
      </c>
    </row>
    <row r="918" spans="9:29" x14ac:dyDescent="0.2">
      <c r="I918" s="111">
        <f ca="1"/>
        <v>44757</v>
      </c>
      <c r="J918" s="220">
        <f ca="1"/>
        <v>1146.676839</v>
      </c>
      <c r="K918" s="220">
        <f ca="1"/>
        <v>1141.0943560000001</v>
      </c>
      <c r="L918" s="222">
        <f ca="1"/>
        <v>5.5824829999999107E-3</v>
      </c>
      <c r="M918" s="222" t="str">
        <f ca="1"/>
        <v/>
      </c>
      <c r="Q918" s="111">
        <f ca="1"/>
        <v>44757</v>
      </c>
      <c r="R918" s="220">
        <f ca="1"/>
        <v>1141.9836600000001</v>
      </c>
      <c r="S918" s="220">
        <f ca="1"/>
        <v>1141.0943560000001</v>
      </c>
      <c r="T918" s="222">
        <f ca="1"/>
        <v>8.8930400000003832E-4</v>
      </c>
      <c r="U918" s="222" t="str">
        <f ca="1"/>
        <v/>
      </c>
      <c r="Y918" s="111">
        <f ca="1"/>
        <v>45121</v>
      </c>
      <c r="Z918" s="220">
        <f ca="1"/>
        <v>1118.04973</v>
      </c>
      <c r="AA918" s="220">
        <f ca="1"/>
        <v>1093.898005</v>
      </c>
      <c r="AB918" s="222">
        <f ca="1"/>
        <v>2.4151724999999943E-2</v>
      </c>
      <c r="AC918" s="222" t="str">
        <f ca="1"/>
        <v/>
      </c>
    </row>
    <row r="919" spans="9:29" x14ac:dyDescent="0.2">
      <c r="I919" s="111">
        <f ca="1"/>
        <v>44760</v>
      </c>
      <c r="J919" s="220">
        <f ca="1"/>
        <v>1146.473418</v>
      </c>
      <c r="K919" s="220">
        <f ca="1"/>
        <v>1140.9862720000001</v>
      </c>
      <c r="L919" s="222">
        <f ca="1"/>
        <v>5.4871459999999385E-3</v>
      </c>
      <c r="M919" s="222" t="str">
        <f ca="1"/>
        <v/>
      </c>
      <c r="Q919" s="111">
        <f ca="1"/>
        <v>44760</v>
      </c>
      <c r="R919" s="220">
        <f ca="1"/>
        <v>1141.8077029999999</v>
      </c>
      <c r="S919" s="220">
        <f ca="1"/>
        <v>1140.9862720000001</v>
      </c>
      <c r="T919" s="222">
        <f ca="1"/>
        <v>8.2143099999984774E-4</v>
      </c>
      <c r="U919" s="222" t="str">
        <f ca="1"/>
        <v/>
      </c>
      <c r="Y919" s="111">
        <f ca="1"/>
        <v>45124</v>
      </c>
      <c r="Z919" s="220">
        <f ca="1"/>
        <v>1117.09302</v>
      </c>
      <c r="AA919" s="220">
        <f ca="1"/>
        <v>1092.8985769999999</v>
      </c>
      <c r="AB919" s="222">
        <f ca="1"/>
        <v>2.4194443000000093E-2</v>
      </c>
      <c r="AC919" s="222" t="str">
        <f ca="1"/>
        <v/>
      </c>
    </row>
    <row r="920" spans="9:29" x14ac:dyDescent="0.2">
      <c r="I920" s="111">
        <f ca="1"/>
        <v>44761</v>
      </c>
      <c r="J920" s="220">
        <f ca="1"/>
        <v>1156.122703</v>
      </c>
      <c r="K920" s="220">
        <f ca="1"/>
        <v>1149.241669</v>
      </c>
      <c r="L920" s="222">
        <f ca="1"/>
        <v>6.8810339999999994E-3</v>
      </c>
      <c r="M920" s="222" t="str">
        <f ca="1"/>
        <v/>
      </c>
      <c r="Q920" s="111">
        <f ca="1"/>
        <v>44761</v>
      </c>
      <c r="R920" s="220">
        <f ca="1"/>
        <v>1151.618845</v>
      </c>
      <c r="S920" s="220">
        <f ca="1"/>
        <v>1149.241669</v>
      </c>
      <c r="T920" s="222">
        <f ca="1"/>
        <v>2.3771759999999631E-3</v>
      </c>
      <c r="U920" s="222" t="str">
        <f ca="1"/>
        <v/>
      </c>
      <c r="Y920" s="111">
        <f ca="1"/>
        <v>45125</v>
      </c>
      <c r="Z920" s="220">
        <f ca="1"/>
        <v>1119.46642</v>
      </c>
      <c r="AA920" s="220">
        <f ca="1"/>
        <v>1095.245091</v>
      </c>
      <c r="AB920" s="222">
        <f ca="1"/>
        <v>2.4221328999999969E-2</v>
      </c>
      <c r="AC920" s="222" t="str">
        <f ca="1"/>
        <v/>
      </c>
    </row>
    <row r="921" spans="9:29" x14ac:dyDescent="0.2">
      <c r="I921" s="111">
        <f ca="1"/>
        <v>44762</v>
      </c>
      <c r="J921" s="220">
        <f ca="1"/>
        <v>1156.9674050000001</v>
      </c>
      <c r="K921" s="220">
        <f ca="1"/>
        <v>1149.8823540000001</v>
      </c>
      <c r="L921" s="222">
        <f ca="1"/>
        <v>7.085051000000021E-3</v>
      </c>
      <c r="M921" s="222" t="str">
        <f ca="1"/>
        <v/>
      </c>
      <c r="Q921" s="111">
        <f ca="1"/>
        <v>44762</v>
      </c>
      <c r="R921" s="220">
        <f ca="1"/>
        <v>1152.4959389999999</v>
      </c>
      <c r="S921" s="220">
        <f ca="1"/>
        <v>1149.8823540000001</v>
      </c>
      <c r="T921" s="222">
        <f ca="1"/>
        <v>2.6135849999998299E-3</v>
      </c>
      <c r="U921" s="222" t="str">
        <f ca="1"/>
        <v/>
      </c>
      <c r="Y921" s="111">
        <f ca="1"/>
        <v>45126</v>
      </c>
      <c r="Z921" s="220">
        <f ca="1"/>
        <v>1122.29249</v>
      </c>
      <c r="AA921" s="220">
        <f ca="1"/>
        <v>1098.167512</v>
      </c>
      <c r="AB921" s="222">
        <f ca="1"/>
        <v>2.4124978000000054E-2</v>
      </c>
      <c r="AC921" s="222" t="str">
        <f ca="1"/>
        <v/>
      </c>
    </row>
    <row r="922" spans="9:29" x14ac:dyDescent="0.2">
      <c r="I922" s="111">
        <f ca="1"/>
        <v>44763</v>
      </c>
      <c r="J922" s="220">
        <f ca="1"/>
        <v>1167.2346689999999</v>
      </c>
      <c r="K922" s="220">
        <f ca="1"/>
        <v>1160.7683199999999</v>
      </c>
      <c r="L922" s="222">
        <f ca="1"/>
        <v>6.4663490000000361E-3</v>
      </c>
      <c r="M922" s="222" t="str">
        <f ca="1"/>
        <v/>
      </c>
      <c r="Q922" s="111">
        <f ca="1"/>
        <v>44763</v>
      </c>
      <c r="R922" s="220">
        <f ca="1"/>
        <v>1162.5823250000001</v>
      </c>
      <c r="S922" s="220">
        <f ca="1"/>
        <v>1160.7683199999999</v>
      </c>
      <c r="T922" s="222">
        <f ca="1"/>
        <v>1.8140050000001794E-3</v>
      </c>
      <c r="U922" s="222" t="str">
        <f ca="1"/>
        <v/>
      </c>
      <c r="Y922" s="111">
        <f ca="1"/>
        <v>45127</v>
      </c>
      <c r="Z922" s="220">
        <f ca="1"/>
        <v>1114.9085399999999</v>
      </c>
      <c r="AA922" s="220">
        <f ca="1"/>
        <v>1090.6901009999999</v>
      </c>
      <c r="AB922" s="222">
        <f ca="1"/>
        <v>2.4218438999999991E-2</v>
      </c>
      <c r="AC922" s="222" t="str">
        <f ca="1"/>
        <v/>
      </c>
    </row>
    <row r="923" spans="9:29" x14ac:dyDescent="0.2">
      <c r="I923" s="111">
        <f ca="1"/>
        <v>44764</v>
      </c>
      <c r="J923" s="220">
        <f ca="1"/>
        <v>1169.805644</v>
      </c>
      <c r="K923" s="220">
        <f ca="1"/>
        <v>1164.382736</v>
      </c>
      <c r="L923" s="222">
        <f ca="1"/>
        <v>5.4229080000000067E-3</v>
      </c>
      <c r="M923" s="222" t="str">
        <f ca="1"/>
        <v/>
      </c>
      <c r="Q923" s="111">
        <f ca="1"/>
        <v>44764</v>
      </c>
      <c r="R923" s="220">
        <f ca="1"/>
        <v>1165.004418</v>
      </c>
      <c r="S923" s="220">
        <f ca="1"/>
        <v>1164.382736</v>
      </c>
      <c r="T923" s="222">
        <f ca="1"/>
        <v>6.2168199999996436E-4</v>
      </c>
      <c r="U923" s="222" t="str">
        <f ca="1"/>
        <v/>
      </c>
      <c r="Y923" s="111">
        <f ca="1"/>
        <v>45128</v>
      </c>
      <c r="Z923" s="220">
        <f ca="1"/>
        <v>1120.37806</v>
      </c>
      <c r="AA923" s="220">
        <f ca="1"/>
        <v>1096.281628</v>
      </c>
      <c r="AB923" s="222">
        <f ca="1"/>
        <v>2.409643200000005E-2</v>
      </c>
      <c r="AC923" s="222" t="str">
        <f ca="1"/>
        <v/>
      </c>
    </row>
    <row r="924" spans="9:29" x14ac:dyDescent="0.2">
      <c r="I924" s="111">
        <f ca="1"/>
        <v>44767</v>
      </c>
      <c r="J924" s="220">
        <f ca="1"/>
        <v>1167.3061190000001</v>
      </c>
      <c r="K924" s="220">
        <f ca="1"/>
        <v>1161.6127610000001</v>
      </c>
      <c r="L924" s="222">
        <f ca="1"/>
        <v>5.6933579999999895E-3</v>
      </c>
      <c r="M924" s="222" t="str">
        <f ca="1"/>
        <v/>
      </c>
      <c r="Q924" s="111">
        <f ca="1"/>
        <v>44767</v>
      </c>
      <c r="R924" s="220">
        <f ca="1"/>
        <v>1162.561843</v>
      </c>
      <c r="S924" s="220">
        <f ca="1"/>
        <v>1161.6127610000001</v>
      </c>
      <c r="T924" s="222">
        <f ca="1"/>
        <v>9.4908199999986205E-4</v>
      </c>
      <c r="U924" s="222" t="str">
        <f ca="1"/>
        <v/>
      </c>
      <c r="Y924" s="111">
        <f ca="1"/>
        <v>45131</v>
      </c>
      <c r="Z924" s="220">
        <f ca="1"/>
        <v>1116.7366099999999</v>
      </c>
      <c r="AA924" s="220">
        <f ca="1"/>
        <v>1092.4439580000001</v>
      </c>
      <c r="AB924" s="222">
        <f ca="1"/>
        <v>2.4292651999999863E-2</v>
      </c>
      <c r="AC924" s="222" t="str">
        <f ca="1"/>
        <v/>
      </c>
    </row>
    <row r="925" spans="9:29" x14ac:dyDescent="0.2">
      <c r="I925" s="111">
        <f ca="1"/>
        <v>44768</v>
      </c>
      <c r="J925" s="220">
        <f ca="1"/>
        <v>1164.310281</v>
      </c>
      <c r="K925" s="220">
        <f ca="1"/>
        <v>1159.995379</v>
      </c>
      <c r="L925" s="222">
        <f ca="1"/>
        <v>4.3149020000000744E-3</v>
      </c>
      <c r="M925" s="222" t="str">
        <f ca="1"/>
        <v/>
      </c>
      <c r="Q925" s="111">
        <f ca="1"/>
        <v>44768</v>
      </c>
      <c r="R925" s="220">
        <f ca="1"/>
        <v>1159.3413519999999</v>
      </c>
      <c r="S925" s="220">
        <f ca="1"/>
        <v>1159.995379</v>
      </c>
      <c r="T925" s="222" t="str">
        <f ca="1"/>
        <v/>
      </c>
      <c r="U925" s="222">
        <f ca="1"/>
        <v>-6.5402700000004191E-4</v>
      </c>
      <c r="Y925" s="111">
        <f ca="1"/>
        <v>45132</v>
      </c>
      <c r="Z925" s="220">
        <f ca="1"/>
        <v>1116.0402200000001</v>
      </c>
      <c r="AA925" s="220">
        <f ca="1"/>
        <v>1091.5344829999999</v>
      </c>
      <c r="AB925" s="222">
        <f ca="1"/>
        <v>2.450573700000018E-2</v>
      </c>
      <c r="AC925" s="222" t="str">
        <f ca="1"/>
        <v/>
      </c>
    </row>
    <row r="926" spans="9:29" x14ac:dyDescent="0.2">
      <c r="I926" s="111">
        <f ca="1"/>
        <v>44769</v>
      </c>
      <c r="J926" s="220">
        <f ca="1"/>
        <v>1173.6334589999999</v>
      </c>
      <c r="K926" s="220">
        <f ca="1"/>
        <v>1167.6720419999999</v>
      </c>
      <c r="L926" s="222">
        <f ca="1"/>
        <v>5.9614169999999828E-3</v>
      </c>
      <c r="M926" s="222" t="str">
        <f ca="1"/>
        <v/>
      </c>
      <c r="Q926" s="111">
        <f ca="1"/>
        <v>44769</v>
      </c>
      <c r="R926" s="220">
        <f ca="1"/>
        <v>1168.9091679999999</v>
      </c>
      <c r="S926" s="220">
        <f ca="1"/>
        <v>1167.6720419999999</v>
      </c>
      <c r="T926" s="222">
        <f ca="1"/>
        <v>1.2371259999999892E-3</v>
      </c>
      <c r="U926" s="222" t="str">
        <f ca="1"/>
        <v/>
      </c>
      <c r="Y926" s="111">
        <f ca="1"/>
        <v>45133</v>
      </c>
      <c r="Z926" s="220">
        <f ca="1"/>
        <v>1118.8249699999999</v>
      </c>
      <c r="AA926" s="220">
        <f ca="1"/>
        <v>1094.3611550000001</v>
      </c>
      <c r="AB926" s="222">
        <f ca="1"/>
        <v>2.446381499999984E-2</v>
      </c>
      <c r="AC926" s="222" t="str">
        <f ca="1"/>
        <v/>
      </c>
    </row>
    <row r="927" spans="9:29" x14ac:dyDescent="0.2">
      <c r="I927" s="111">
        <f ca="1"/>
        <v>44770</v>
      </c>
      <c r="J927" s="220">
        <f ca="1"/>
        <v>1186.311154</v>
      </c>
      <c r="K927" s="220">
        <f ca="1"/>
        <v>1180.672624</v>
      </c>
      <c r="L927" s="222">
        <f ca="1"/>
        <v>5.6385299999999463E-3</v>
      </c>
      <c r="M927" s="222" t="str">
        <f ca="1"/>
        <v/>
      </c>
      <c r="Q927" s="111">
        <f ca="1"/>
        <v>44770</v>
      </c>
      <c r="R927" s="220">
        <f ca="1"/>
        <v>1181.459703</v>
      </c>
      <c r="S927" s="220">
        <f ca="1"/>
        <v>1180.672624</v>
      </c>
      <c r="T927" s="222">
        <f ca="1"/>
        <v>7.8707899999994882E-4</v>
      </c>
      <c r="U927" s="222" t="str">
        <f ca="1"/>
        <v/>
      </c>
      <c r="Y927" s="111">
        <f ca="1"/>
        <v>45134</v>
      </c>
      <c r="Z927" s="220">
        <f ca="1"/>
        <v>1111.4576830000001</v>
      </c>
      <c r="AA927" s="220">
        <f ca="1"/>
        <v>1086.7181880000001</v>
      </c>
      <c r="AB927" s="222">
        <f ca="1"/>
        <v>2.4739495000000035E-2</v>
      </c>
      <c r="AC927" s="222" t="str">
        <f ca="1"/>
        <v/>
      </c>
    </row>
    <row r="928" spans="9:29" x14ac:dyDescent="0.2">
      <c r="I928" s="111">
        <f ca="1"/>
        <v>44771</v>
      </c>
      <c r="J928" s="220">
        <f ca="1"/>
        <v>1196.482792</v>
      </c>
      <c r="K928" s="220">
        <f ca="1"/>
        <v>1187.0088459999999</v>
      </c>
      <c r="L928" s="222">
        <f ca="1"/>
        <v>9.4739460000000698E-3</v>
      </c>
      <c r="M928" s="222" t="str">
        <f ca="1"/>
        <v/>
      </c>
      <c r="Q928" s="111">
        <f ca="1"/>
        <v>44771</v>
      </c>
      <c r="R928" s="220">
        <f ca="1"/>
        <v>1192.437293</v>
      </c>
      <c r="S928" s="220">
        <f ca="1"/>
        <v>1187.0088459999999</v>
      </c>
      <c r="T928" s="222">
        <f ca="1"/>
        <v>5.4284470000000055E-3</v>
      </c>
      <c r="U928" s="222" t="str">
        <f ca="1"/>
        <v/>
      </c>
      <c r="Y928" s="111">
        <f ca="1"/>
        <v>45135</v>
      </c>
      <c r="Z928" s="220">
        <f ca="1"/>
        <v>1119.758</v>
      </c>
      <c r="AA928" s="220">
        <f ca="1"/>
        <v>1094.9411829999999</v>
      </c>
      <c r="AB928" s="222">
        <f ca="1"/>
        <v>2.481681700000013E-2</v>
      </c>
      <c r="AC928" s="222" t="str">
        <f ca="1"/>
        <v/>
      </c>
    </row>
    <row r="929" spans="9:29" x14ac:dyDescent="0.2">
      <c r="I929" s="111">
        <f ca="1"/>
        <v>44775</v>
      </c>
      <c r="J929" s="220">
        <f ca="1"/>
        <v>1185.4346419999999</v>
      </c>
      <c r="K929" s="220">
        <f ca="1"/>
        <v>1179.194632</v>
      </c>
      <c r="L929" s="222">
        <f ca="1"/>
        <v>6.2400099999999842E-3</v>
      </c>
      <c r="M929" s="222" t="str">
        <f ca="1"/>
        <v/>
      </c>
      <c r="Q929" s="111">
        <f ca="1"/>
        <v>44775</v>
      </c>
      <c r="R929" s="220">
        <f ca="1"/>
        <v>1180.6435449999999</v>
      </c>
      <c r="S929" s="220">
        <f ca="1"/>
        <v>1179.194632</v>
      </c>
      <c r="T929" s="222">
        <f ca="1"/>
        <v>1.4489129999999478E-3</v>
      </c>
      <c r="U929" s="222" t="str">
        <f ca="1"/>
        <v/>
      </c>
      <c r="Y929" s="111">
        <f ca="1"/>
        <v>45138</v>
      </c>
      <c r="Z929" s="220">
        <f ca="1"/>
        <v>1122.111265</v>
      </c>
      <c r="AA929" s="220">
        <f ca="1"/>
        <v>1097.5678700000001</v>
      </c>
      <c r="AB929" s="222">
        <f ca="1"/>
        <v>2.4543394999999919E-2</v>
      </c>
      <c r="AC929" s="222" t="str">
        <f ca="1"/>
        <v/>
      </c>
    </row>
    <row r="930" spans="9:29" x14ac:dyDescent="0.2">
      <c r="I930" s="111">
        <f ca="1"/>
        <v>44776</v>
      </c>
      <c r="J930" s="220">
        <f ca="1"/>
        <v>1190.6912400000001</v>
      </c>
      <c r="K930" s="220">
        <f ca="1"/>
        <v>1182.5030750000001</v>
      </c>
      <c r="L930" s="222">
        <f ca="1"/>
        <v>8.1881650000000267E-3</v>
      </c>
      <c r="M930" s="222" t="str">
        <f ca="1"/>
        <v/>
      </c>
      <c r="Q930" s="111">
        <f ca="1"/>
        <v>44776</v>
      </c>
      <c r="R930" s="220">
        <f ca="1"/>
        <v>1186.2500460000001</v>
      </c>
      <c r="S930" s="220">
        <f ca="1"/>
        <v>1182.5030750000001</v>
      </c>
      <c r="T930" s="222">
        <f ca="1"/>
        <v>3.7469710000000303E-3</v>
      </c>
      <c r="U930" s="222" t="str">
        <f ca="1"/>
        <v/>
      </c>
      <c r="Y930" s="111">
        <f ca="1"/>
        <v>45139</v>
      </c>
      <c r="Z930" s="220">
        <f ca="1"/>
        <v>1118.2125699999999</v>
      </c>
      <c r="AA930" s="220">
        <f ca="1"/>
        <v>1093.334758</v>
      </c>
      <c r="AB930" s="222">
        <f ca="1"/>
        <v>2.4877811999999951E-2</v>
      </c>
      <c r="AC930" s="222" t="str">
        <f ca="1"/>
        <v/>
      </c>
    </row>
    <row r="931" spans="9:29" x14ac:dyDescent="0.2">
      <c r="I931" s="111">
        <f ca="1"/>
        <v>44777</v>
      </c>
      <c r="J931" s="220">
        <f ca="1"/>
        <v>1193.880842</v>
      </c>
      <c r="K931" s="220">
        <f ca="1"/>
        <v>1185.497382</v>
      </c>
      <c r="L931" s="222">
        <f ca="1"/>
        <v>8.3834600000000144E-3</v>
      </c>
      <c r="M931" s="222" t="str">
        <f ca="1"/>
        <v/>
      </c>
      <c r="Q931" s="111">
        <f ca="1"/>
        <v>44777</v>
      </c>
      <c r="R931" s="220">
        <f ca="1"/>
        <v>1189.4955580000001</v>
      </c>
      <c r="S931" s="220">
        <f ca="1"/>
        <v>1185.497382</v>
      </c>
      <c r="T931" s="222">
        <f ca="1"/>
        <v>3.9981760000000581E-3</v>
      </c>
      <c r="U931" s="222" t="str">
        <f ca="1"/>
        <v/>
      </c>
      <c r="Y931" s="111">
        <f ca="1"/>
        <v>45140</v>
      </c>
      <c r="Z931" s="220">
        <f ca="1"/>
        <v>1110.774445</v>
      </c>
      <c r="AA931" s="220">
        <f ca="1"/>
        <v>1086.101737</v>
      </c>
      <c r="AB931" s="222">
        <f ca="1"/>
        <v>2.4672708000000057E-2</v>
      </c>
      <c r="AC931" s="222" t="str">
        <f ca="1"/>
        <v/>
      </c>
    </row>
    <row r="932" spans="9:29" x14ac:dyDescent="0.2">
      <c r="I932" s="111">
        <f ca="1"/>
        <v>44778</v>
      </c>
      <c r="J932" s="220">
        <f ca="1"/>
        <v>1192.0858840000001</v>
      </c>
      <c r="K932" s="220">
        <f ca="1"/>
        <v>1183.6810989999999</v>
      </c>
      <c r="L932" s="222">
        <f ca="1"/>
        <v>8.4047850000001749E-3</v>
      </c>
      <c r="M932" s="222" t="str">
        <f ca="1"/>
        <v/>
      </c>
      <c r="Q932" s="111">
        <f ca="1"/>
        <v>44778</v>
      </c>
      <c r="R932" s="220">
        <f ca="1"/>
        <v>1187.6847580000001</v>
      </c>
      <c r="S932" s="220">
        <f ca="1"/>
        <v>1183.6810989999999</v>
      </c>
      <c r="T932" s="222">
        <f ca="1"/>
        <v>4.0036590000001983E-3</v>
      </c>
      <c r="U932" s="222" t="str">
        <f ca="1"/>
        <v/>
      </c>
      <c r="Y932" s="111">
        <f ca="1"/>
        <v>45141</v>
      </c>
      <c r="Z932" s="220">
        <f ca="1"/>
        <v>1104.5097310000001</v>
      </c>
      <c r="AA932" s="220">
        <f ca="1"/>
        <v>1079.5577479999999</v>
      </c>
      <c r="AB932" s="222">
        <f ca="1"/>
        <v>2.4951983000000153E-2</v>
      </c>
      <c r="AC932" s="222" t="str">
        <f ca="1"/>
        <v/>
      </c>
    </row>
    <row r="933" spans="9:29" x14ac:dyDescent="0.2">
      <c r="I933" s="111">
        <f ca="1"/>
        <v>44781</v>
      </c>
      <c r="J933" s="220">
        <f ca="1"/>
        <v>1191.728895</v>
      </c>
      <c r="K933" s="220">
        <f ca="1"/>
        <v>1184.0195530000001</v>
      </c>
      <c r="L933" s="222">
        <f ca="1"/>
        <v>7.7093419999998787E-3</v>
      </c>
      <c r="M933" s="222" t="str">
        <f ca="1"/>
        <v/>
      </c>
      <c r="Q933" s="111">
        <f ca="1"/>
        <v>44781</v>
      </c>
      <c r="R933" s="220">
        <f ca="1"/>
        <v>1187.1866170000001</v>
      </c>
      <c r="S933" s="220">
        <f ca="1"/>
        <v>1184.0195530000001</v>
      </c>
      <c r="T933" s="222">
        <f ca="1"/>
        <v>3.167063999999982E-3</v>
      </c>
      <c r="U933" s="222" t="str">
        <f ca="1"/>
        <v/>
      </c>
      <c r="Y933" s="111">
        <f ca="1"/>
        <v>45142</v>
      </c>
      <c r="Z933" s="220">
        <f ca="1"/>
        <v>1112.440445</v>
      </c>
      <c r="AA933" s="220">
        <f ca="1"/>
        <v>1087.9871290000001</v>
      </c>
      <c r="AB933" s="222">
        <f ca="1"/>
        <v>2.445331599999986E-2</v>
      </c>
      <c r="AC933" s="222" t="str">
        <f ca="1"/>
        <v/>
      </c>
    </row>
    <row r="934" spans="9:29" x14ac:dyDescent="0.2">
      <c r="I934" s="111">
        <f ca="1"/>
        <v>44782</v>
      </c>
      <c r="J934" s="220">
        <f ca="1"/>
        <v>1188.8410899999999</v>
      </c>
      <c r="K934" s="220">
        <f ca="1"/>
        <v>1181.269074</v>
      </c>
      <c r="L934" s="222">
        <f ca="1"/>
        <v>7.5720159999998491E-3</v>
      </c>
      <c r="M934" s="222" t="str">
        <f ca="1"/>
        <v/>
      </c>
      <c r="Q934" s="111">
        <f ca="1"/>
        <v>44782</v>
      </c>
      <c r="R934" s="220">
        <f ca="1"/>
        <v>1184.28017</v>
      </c>
      <c r="S934" s="220">
        <f ca="1"/>
        <v>1181.269074</v>
      </c>
      <c r="T934" s="222">
        <f ca="1"/>
        <v>3.0110959999999523E-3</v>
      </c>
      <c r="U934" s="222" t="str">
        <f ca="1"/>
        <v/>
      </c>
      <c r="Y934" s="111">
        <f ca="1"/>
        <v>45146</v>
      </c>
      <c r="Z934" s="220">
        <f ca="1"/>
        <v>1114.133685</v>
      </c>
      <c r="AA934" s="220">
        <f ca="1"/>
        <v>1089.571704</v>
      </c>
      <c r="AB934" s="222">
        <f ca="1"/>
        <v>2.4561981000000059E-2</v>
      </c>
      <c r="AC934" s="222" t="str">
        <f ca="1"/>
        <v/>
      </c>
    </row>
    <row r="935" spans="9:29" x14ac:dyDescent="0.2">
      <c r="I935" s="111">
        <f ca="1"/>
        <v>44783</v>
      </c>
      <c r="J935" s="220">
        <f ca="1"/>
        <v>1198.4443819999999</v>
      </c>
      <c r="K935" s="220">
        <f ca="1"/>
        <v>1189.661445</v>
      </c>
      <c r="L935" s="222">
        <f ca="1"/>
        <v>8.7829369999999473E-3</v>
      </c>
      <c r="M935" s="222" t="str">
        <f ca="1"/>
        <v/>
      </c>
      <c r="Q935" s="111">
        <f ca="1"/>
        <v>44783</v>
      </c>
      <c r="R935" s="220">
        <f ca="1"/>
        <v>1194.1074189999999</v>
      </c>
      <c r="S935" s="220">
        <f ca="1"/>
        <v>1189.661445</v>
      </c>
      <c r="T935" s="222">
        <f ca="1"/>
        <v>4.4459739999999784E-3</v>
      </c>
      <c r="U935" s="222" t="str">
        <f ca="1"/>
        <v/>
      </c>
      <c r="Y935" s="111">
        <f ca="1"/>
        <v>45147</v>
      </c>
      <c r="Z935" s="220">
        <f ca="1"/>
        <v>1114.7055250000001</v>
      </c>
      <c r="AA935" s="220">
        <f ca="1"/>
        <v>1090.3742299999999</v>
      </c>
      <c r="AB935" s="222">
        <f ca="1"/>
        <v>2.4331295000000183E-2</v>
      </c>
      <c r="AC935" s="222" t="str">
        <f ca="1"/>
        <v/>
      </c>
    </row>
    <row r="936" spans="9:29" x14ac:dyDescent="0.2">
      <c r="I936" s="111">
        <f ca="1"/>
        <v>44784</v>
      </c>
      <c r="J936" s="220">
        <f ca="1"/>
        <v>1196.156643</v>
      </c>
      <c r="K936" s="220">
        <f ca="1"/>
        <v>1186.383671</v>
      </c>
      <c r="L936" s="222">
        <f ca="1"/>
        <v>9.7729719999999822E-3</v>
      </c>
      <c r="M936" s="222" t="str">
        <f ca="1"/>
        <v/>
      </c>
      <c r="Q936" s="111">
        <f ca="1"/>
        <v>44784</v>
      </c>
      <c r="R936" s="220">
        <f ca="1"/>
        <v>1192.030622</v>
      </c>
      <c r="S936" s="220">
        <f ca="1"/>
        <v>1186.383671</v>
      </c>
      <c r="T936" s="222">
        <f ca="1"/>
        <v>5.6469509999999444E-3</v>
      </c>
      <c r="U936" s="222" t="str">
        <f ca="1"/>
        <v/>
      </c>
      <c r="Y936" s="111">
        <f ca="1"/>
        <v>45148</v>
      </c>
      <c r="Z936" s="220">
        <f ca="1"/>
        <v>1113.6206549999999</v>
      </c>
      <c r="AA936" s="220">
        <f ca="1"/>
        <v>1089.132214</v>
      </c>
      <c r="AB936" s="222">
        <f ca="1"/>
        <v>2.4488440999999965E-2</v>
      </c>
      <c r="AC936" s="222" t="str">
        <f ca="1"/>
        <v/>
      </c>
    </row>
    <row r="937" spans="9:29" x14ac:dyDescent="0.2">
      <c r="I937" s="111">
        <f ca="1"/>
        <v>44785</v>
      </c>
      <c r="J937" s="220">
        <f ca="1"/>
        <v>1205.2237500000001</v>
      </c>
      <c r="K937" s="220">
        <f ca="1"/>
        <v>1194.6464060000001</v>
      </c>
      <c r="L937" s="222">
        <f ca="1"/>
        <v>1.0577344000000039E-2</v>
      </c>
      <c r="M937" s="222" t="str">
        <f ca="1"/>
        <v/>
      </c>
      <c r="Q937" s="111">
        <f ca="1"/>
        <v>44785</v>
      </c>
      <c r="R937" s="220">
        <f ca="1"/>
        <v>1201.225355</v>
      </c>
      <c r="S937" s="220">
        <f ca="1"/>
        <v>1194.6464060000001</v>
      </c>
      <c r="T937" s="222">
        <f ca="1"/>
        <v>6.5789489999999659E-3</v>
      </c>
      <c r="U937" s="222" t="str">
        <f ca="1"/>
        <v/>
      </c>
      <c r="Y937" s="111">
        <f ca="1"/>
        <v>45149</v>
      </c>
      <c r="Z937" s="220">
        <f ca="1"/>
        <v>1110.5019050000001</v>
      </c>
      <c r="AA937" s="220">
        <f ca="1"/>
        <v>1085.999875</v>
      </c>
      <c r="AB937" s="222">
        <f ca="1"/>
        <v>2.4502030000000105E-2</v>
      </c>
      <c r="AC937" s="222" t="str">
        <f ca="1"/>
        <v/>
      </c>
    </row>
    <row r="938" spans="9:29" x14ac:dyDescent="0.2">
      <c r="I938" s="111">
        <f ca="1"/>
        <v>44788</v>
      </c>
      <c r="J938" s="220">
        <f ca="1"/>
        <v>1209.3961240000001</v>
      </c>
      <c r="K938" s="220">
        <f ca="1"/>
        <v>1197.668919</v>
      </c>
      <c r="L938" s="222">
        <f ca="1"/>
        <v>1.172720500000014E-2</v>
      </c>
      <c r="M938" s="222" t="str">
        <f ca="1"/>
        <v/>
      </c>
      <c r="Q938" s="111">
        <f ca="1"/>
        <v>44788</v>
      </c>
      <c r="R938" s="220">
        <f ca="1"/>
        <v>1205.621028</v>
      </c>
      <c r="S938" s="220">
        <f ca="1"/>
        <v>1197.668919</v>
      </c>
      <c r="T938" s="222">
        <f ca="1"/>
        <v>7.9521090000000648E-3</v>
      </c>
      <c r="U938" s="222" t="str">
        <f ca="1"/>
        <v/>
      </c>
      <c r="Y938" s="111">
        <f ca="1"/>
        <v>45152</v>
      </c>
      <c r="Z938" s="220">
        <f ca="1"/>
        <v>1109.5860250000001</v>
      </c>
      <c r="AA938" s="220">
        <f ca="1"/>
        <v>1084.8407560000001</v>
      </c>
      <c r="AB938" s="222">
        <f ca="1"/>
        <v>2.4745269000000007E-2</v>
      </c>
      <c r="AC938" s="222" t="str">
        <f ca="1"/>
        <v/>
      </c>
    </row>
    <row r="939" spans="9:29" x14ac:dyDescent="0.2">
      <c r="I939" s="111">
        <f ca="1"/>
        <v>44789</v>
      </c>
      <c r="J939" s="220">
        <f ca="1"/>
        <v>1208.3103510000001</v>
      </c>
      <c r="K939" s="220">
        <f ca="1"/>
        <v>1197.279796</v>
      </c>
      <c r="L939" s="222">
        <f ca="1"/>
        <v>1.1030555000000049E-2</v>
      </c>
      <c r="M939" s="222" t="str">
        <f ca="1"/>
        <v/>
      </c>
      <c r="Q939" s="111">
        <f ca="1"/>
        <v>44789</v>
      </c>
      <c r="R939" s="220">
        <f ca="1"/>
        <v>1204.370848</v>
      </c>
      <c r="S939" s="220">
        <f ca="1"/>
        <v>1197.279796</v>
      </c>
      <c r="T939" s="222">
        <f ca="1"/>
        <v>7.0910519999999909E-3</v>
      </c>
      <c r="U939" s="222" t="str">
        <f ca="1"/>
        <v/>
      </c>
      <c r="Y939" s="111">
        <f ca="1"/>
        <v>45153</v>
      </c>
      <c r="Z939" s="220">
        <f ca="1"/>
        <v>1099.847205</v>
      </c>
      <c r="AA939" s="220">
        <f ca="1"/>
        <v>1075.0233490000001</v>
      </c>
      <c r="AB939" s="222">
        <f ca="1"/>
        <v>2.4823855999999977E-2</v>
      </c>
      <c r="AC939" s="222" t="str">
        <f ca="1"/>
        <v/>
      </c>
    </row>
    <row r="940" spans="9:29" x14ac:dyDescent="0.2">
      <c r="I940" s="111">
        <f ca="1"/>
        <v>44790</v>
      </c>
      <c r="J940" s="220">
        <f ca="1"/>
        <v>1202.533876</v>
      </c>
      <c r="K940" s="220">
        <f ca="1"/>
        <v>1191.0190560000001</v>
      </c>
      <c r="L940" s="222">
        <f ca="1"/>
        <v>1.1514819999999872E-2</v>
      </c>
      <c r="M940" s="222" t="str">
        <f ca="1"/>
        <v/>
      </c>
      <c r="Q940" s="111">
        <f ca="1"/>
        <v>44790</v>
      </c>
      <c r="R940" s="220">
        <f ca="1"/>
        <v>1198.709026</v>
      </c>
      <c r="S940" s="220">
        <f ca="1"/>
        <v>1191.0190560000001</v>
      </c>
      <c r="T940" s="222">
        <f ca="1"/>
        <v>7.6899699999999028E-3</v>
      </c>
      <c r="U940" s="222" t="str">
        <f ca="1"/>
        <v/>
      </c>
      <c r="Y940" s="111">
        <f ca="1"/>
        <v>45154</v>
      </c>
      <c r="Z940" s="220">
        <f ca="1"/>
        <v>1097.3396049999999</v>
      </c>
      <c r="AA940" s="220">
        <f ca="1"/>
        <v>1072.639539</v>
      </c>
      <c r="AB940" s="222">
        <f ca="1"/>
        <v>2.4700065999999878E-2</v>
      </c>
      <c r="AC940" s="222" t="str">
        <f ca="1"/>
        <v/>
      </c>
    </row>
    <row r="941" spans="9:29" x14ac:dyDescent="0.2">
      <c r="I941" s="111">
        <f ca="1"/>
        <v>44791</v>
      </c>
      <c r="J941" s="220">
        <f ca="1"/>
        <v>1204.5092010000001</v>
      </c>
      <c r="K941" s="220">
        <f ca="1"/>
        <v>1192.0277510000001</v>
      </c>
      <c r="L941" s="222">
        <f ca="1"/>
        <v>1.2481449999999995E-2</v>
      </c>
      <c r="M941" s="222" t="str">
        <f ca="1"/>
        <v/>
      </c>
      <c r="Q941" s="111">
        <f ca="1"/>
        <v>44791</v>
      </c>
      <c r="R941" s="220">
        <f ca="1"/>
        <v>1200.8919780000001</v>
      </c>
      <c r="S941" s="220">
        <f ca="1"/>
        <v>1192.0277510000001</v>
      </c>
      <c r="T941" s="222">
        <f ca="1"/>
        <v>8.8642270000000283E-3</v>
      </c>
      <c r="U941" s="222" t="str">
        <f ca="1"/>
        <v/>
      </c>
      <c r="Y941" s="111">
        <f ca="1"/>
        <v>45155</v>
      </c>
      <c r="Z941" s="220">
        <f ca="1"/>
        <v>1095.794365</v>
      </c>
      <c r="AA941" s="220">
        <f ca="1"/>
        <v>1071.277879</v>
      </c>
      <c r="AB941" s="222">
        <f ca="1"/>
        <v>2.4516485999999987E-2</v>
      </c>
      <c r="AC941" s="222" t="str">
        <f ca="1"/>
        <v/>
      </c>
    </row>
    <row r="942" spans="9:29" x14ac:dyDescent="0.2">
      <c r="I942" s="111">
        <f ca="1"/>
        <v>44792</v>
      </c>
      <c r="J942" s="220">
        <f ca="1"/>
        <v>1195.9363169999999</v>
      </c>
      <c r="K942" s="220">
        <f ca="1"/>
        <v>1183.984608</v>
      </c>
      <c r="L942" s="222">
        <f ca="1"/>
        <v>1.1951708999999937E-2</v>
      </c>
      <c r="M942" s="222" t="str">
        <f ca="1"/>
        <v/>
      </c>
      <c r="Q942" s="111">
        <f ca="1"/>
        <v>44792</v>
      </c>
      <c r="R942" s="220">
        <f ca="1"/>
        <v>1192.234078</v>
      </c>
      <c r="S942" s="220">
        <f ca="1"/>
        <v>1183.984608</v>
      </c>
      <c r="T942" s="222">
        <f ca="1"/>
        <v>8.249469999999974E-3</v>
      </c>
      <c r="U942" s="222" t="str">
        <f ca="1"/>
        <v/>
      </c>
      <c r="Y942" s="111">
        <f ca="1"/>
        <v>45156</v>
      </c>
      <c r="Z942" s="220">
        <f ca="1"/>
        <v>1097.633045</v>
      </c>
      <c r="AA942" s="220">
        <f ca="1"/>
        <v>1073.228382</v>
      </c>
      <c r="AB942" s="222">
        <f ca="1"/>
        <v>2.4404663000000028E-2</v>
      </c>
      <c r="AC942" s="222" t="str">
        <f ca="1"/>
        <v/>
      </c>
    </row>
    <row r="943" spans="9:29" x14ac:dyDescent="0.2">
      <c r="I943" s="111">
        <f ca="1"/>
        <v>44795</v>
      </c>
      <c r="J943" s="220">
        <f ca="1"/>
        <v>1187.1676010000001</v>
      </c>
      <c r="K943" s="220">
        <f ca="1"/>
        <v>1176.5219890000001</v>
      </c>
      <c r="L943" s="222">
        <f ca="1"/>
        <v>1.0645612000000028E-2</v>
      </c>
      <c r="M943" s="222" t="str">
        <f ca="1"/>
        <v/>
      </c>
      <c r="Q943" s="111">
        <f ca="1"/>
        <v>44795</v>
      </c>
      <c r="R943" s="220">
        <f ca="1"/>
        <v>1183.2261550000001</v>
      </c>
      <c r="S943" s="220">
        <f ca="1"/>
        <v>1176.5219890000001</v>
      </c>
      <c r="T943" s="222">
        <f ca="1"/>
        <v>6.7041659999999862E-3</v>
      </c>
      <c r="U943" s="222" t="str">
        <f ca="1"/>
        <v/>
      </c>
      <c r="Y943" s="111">
        <f ca="1"/>
        <v>45159</v>
      </c>
      <c r="Z943" s="220">
        <f ca="1"/>
        <v>1097.4130050000001</v>
      </c>
      <c r="AA943" s="220">
        <f ca="1"/>
        <v>1072.7295449999999</v>
      </c>
      <c r="AB943" s="222">
        <f ca="1"/>
        <v>2.4683460000000195E-2</v>
      </c>
      <c r="AC943" s="222" t="str">
        <f ca="1"/>
        <v/>
      </c>
    </row>
    <row r="944" spans="9:29" x14ac:dyDescent="0.2">
      <c r="I944" s="111">
        <f ca="1"/>
        <v>44796</v>
      </c>
      <c r="J944" s="220">
        <f ca="1"/>
        <v>1183.716396</v>
      </c>
      <c r="K944" s="220">
        <f ca="1"/>
        <v>1172.6184459999999</v>
      </c>
      <c r="L944" s="222">
        <f ca="1"/>
        <v>1.1097950000000082E-2</v>
      </c>
      <c r="M944" s="222" t="str">
        <f ca="1"/>
        <v/>
      </c>
      <c r="Q944" s="111">
        <f ca="1"/>
        <v>44796</v>
      </c>
      <c r="R944" s="220">
        <f ca="1"/>
        <v>1179.917747</v>
      </c>
      <c r="S944" s="220">
        <f ca="1"/>
        <v>1172.6184459999999</v>
      </c>
      <c r="T944" s="222">
        <f ca="1"/>
        <v>7.2993010000000141E-3</v>
      </c>
      <c r="U944" s="222" t="str">
        <f ca="1"/>
        <v/>
      </c>
      <c r="Y944" s="111">
        <f ca="1"/>
        <v>45160</v>
      </c>
      <c r="Z944" s="220">
        <f ca="1"/>
        <v>1094.4995349999999</v>
      </c>
      <c r="AA944" s="220">
        <f ca="1"/>
        <v>1069.7469490000001</v>
      </c>
      <c r="AB944" s="222">
        <f ca="1"/>
        <v>2.4752585999999837E-2</v>
      </c>
      <c r="AC944" s="222" t="str">
        <f ca="1"/>
        <v/>
      </c>
    </row>
    <row r="945" spans="9:29" x14ac:dyDescent="0.2">
      <c r="I945" s="111">
        <f ca="1"/>
        <v>44797</v>
      </c>
      <c r="J945" s="220">
        <f ca="1"/>
        <v>1182.2683979999999</v>
      </c>
      <c r="K945" s="220">
        <f ca="1"/>
        <v>1170.126305</v>
      </c>
      <c r="L945" s="222">
        <f ca="1"/>
        <v>1.2142092999999932E-2</v>
      </c>
      <c r="M945" s="222" t="str">
        <f ca="1"/>
        <v/>
      </c>
      <c r="Q945" s="111">
        <f ca="1"/>
        <v>44797</v>
      </c>
      <c r="R945" s="220">
        <f ca="1"/>
        <v>1178.6961630000001</v>
      </c>
      <c r="S945" s="220">
        <f ca="1"/>
        <v>1170.126305</v>
      </c>
      <c r="T945" s="222">
        <f ca="1"/>
        <v>8.5698580000000673E-3</v>
      </c>
      <c r="U945" s="222" t="str">
        <f ca="1"/>
        <v/>
      </c>
      <c r="Y945" s="111">
        <f ca="1"/>
        <v>45161</v>
      </c>
      <c r="Z945" s="220">
        <f ca="1"/>
        <v>1105.354605</v>
      </c>
      <c r="AA945" s="220">
        <f ca="1"/>
        <v>1080.7246459999999</v>
      </c>
      <c r="AB945" s="222">
        <f ca="1"/>
        <v>2.46299590000001E-2</v>
      </c>
      <c r="AC945" s="222" t="str">
        <f ca="1"/>
        <v/>
      </c>
    </row>
    <row r="946" spans="9:29" x14ac:dyDescent="0.2">
      <c r="I946" s="111">
        <f ca="1"/>
        <v>44798</v>
      </c>
      <c r="J946" s="220">
        <f ca="1"/>
        <v>1188.1585540000001</v>
      </c>
      <c r="K946" s="220">
        <f ca="1"/>
        <v>1175.7710070000001</v>
      </c>
      <c r="L946" s="222">
        <f ca="1"/>
        <v>1.238754700000004E-2</v>
      </c>
      <c r="M946" s="222" t="str">
        <f ca="1"/>
        <v/>
      </c>
      <c r="Q946" s="111">
        <f ca="1"/>
        <v>44798</v>
      </c>
      <c r="R946" s="220">
        <f ca="1"/>
        <v>1184.604147</v>
      </c>
      <c r="S946" s="220">
        <f ca="1"/>
        <v>1175.7710070000001</v>
      </c>
      <c r="T946" s="222">
        <f ca="1"/>
        <v>8.8331399999999581E-3</v>
      </c>
      <c r="U946" s="222" t="str">
        <f ca="1"/>
        <v/>
      </c>
      <c r="Y946" s="111">
        <f ca="1"/>
        <v>45162</v>
      </c>
      <c r="Z946" s="220">
        <f ca="1"/>
        <v>1100.9184949999999</v>
      </c>
      <c r="AA946" s="220">
        <f ca="1"/>
        <v>1076.411736</v>
      </c>
      <c r="AB946" s="222">
        <f ca="1"/>
        <v>2.4506758999999875E-2</v>
      </c>
      <c r="AC946" s="222" t="str">
        <f ca="1"/>
        <v/>
      </c>
    </row>
    <row r="947" spans="9:29" x14ac:dyDescent="0.2">
      <c r="I947" s="111">
        <f ca="1"/>
        <v>44799</v>
      </c>
      <c r="J947" s="220">
        <f ca="1"/>
        <v>1177.9255780000001</v>
      </c>
      <c r="K947" s="220">
        <f ca="1"/>
        <v>1168.3607010000001</v>
      </c>
      <c r="L947" s="222">
        <f ca="1"/>
        <v>9.5648770000000237E-3</v>
      </c>
      <c r="M947" s="222" t="str">
        <f ca="1"/>
        <v/>
      </c>
      <c r="Q947" s="111">
        <f ca="1"/>
        <v>44799</v>
      </c>
      <c r="R947" s="220">
        <f ca="1"/>
        <v>1173.8442010000001</v>
      </c>
      <c r="S947" s="220">
        <f ca="1"/>
        <v>1168.3607010000001</v>
      </c>
      <c r="T947" s="222">
        <f ca="1"/>
        <v>5.4835000000000491E-3</v>
      </c>
      <c r="U947" s="222" t="str">
        <f ca="1"/>
        <v/>
      </c>
      <c r="Y947" s="111">
        <f ca="1"/>
        <v>45163</v>
      </c>
      <c r="Z947" s="220">
        <f ca="1"/>
        <v>1100.653505</v>
      </c>
      <c r="AA947" s="220">
        <f ca="1"/>
        <v>1075.8049370000001</v>
      </c>
      <c r="AB947" s="222">
        <f ca="1"/>
        <v>2.4848567999999887E-2</v>
      </c>
      <c r="AC947" s="222" t="str">
        <f ca="1"/>
        <v/>
      </c>
    </row>
    <row r="948" spans="9:29" x14ac:dyDescent="0.2">
      <c r="I948" s="111">
        <f ca="1"/>
        <v>44802</v>
      </c>
      <c r="J948" s="220">
        <f ca="1"/>
        <v>1172.4089610000001</v>
      </c>
      <c r="K948" s="220">
        <f ca="1"/>
        <v>1162.949809</v>
      </c>
      <c r="L948" s="222">
        <f ca="1"/>
        <v>9.4591520000001303E-3</v>
      </c>
      <c r="M948" s="222" t="str">
        <f ca="1"/>
        <v/>
      </c>
      <c r="Q948" s="111">
        <f ca="1"/>
        <v>44802</v>
      </c>
      <c r="R948" s="220">
        <f ca="1"/>
        <v>1168.3172750000001</v>
      </c>
      <c r="S948" s="220">
        <f ca="1"/>
        <v>1162.949809</v>
      </c>
      <c r="T948" s="222">
        <f ca="1"/>
        <v>5.3674660000001496E-3</v>
      </c>
      <c r="U948" s="222" t="str">
        <f ca="1"/>
        <v/>
      </c>
      <c r="Y948" s="111">
        <f ca="1"/>
        <v>45166</v>
      </c>
      <c r="Z948" s="220">
        <f ca="1"/>
        <v>1105.0646710000001</v>
      </c>
      <c r="AA948" s="220">
        <f ca="1"/>
        <v>1080.125616</v>
      </c>
      <c r="AB948" s="222">
        <f ca="1"/>
        <v>2.4939055000000054E-2</v>
      </c>
      <c r="AC948" s="222" t="str">
        <f ca="1"/>
        <v/>
      </c>
    </row>
    <row r="949" spans="9:29" x14ac:dyDescent="0.2">
      <c r="I949" s="111">
        <f ca="1"/>
        <v>44803</v>
      </c>
      <c r="J949" s="220">
        <f ca="1"/>
        <v>1168.4134329999999</v>
      </c>
      <c r="K949" s="220">
        <f ca="1"/>
        <v>1160.7117109999999</v>
      </c>
      <c r="L949" s="222">
        <f ca="1"/>
        <v>7.7017220000000176E-3</v>
      </c>
      <c r="M949" s="222" t="str">
        <f ca="1"/>
        <v/>
      </c>
      <c r="Q949" s="111">
        <f ca="1"/>
        <v>44803</v>
      </c>
      <c r="R949" s="220">
        <f ca="1"/>
        <v>1163.962857</v>
      </c>
      <c r="S949" s="220">
        <f ca="1"/>
        <v>1160.7117109999999</v>
      </c>
      <c r="T949" s="222">
        <f ca="1"/>
        <v>3.2511460000000623E-3</v>
      </c>
      <c r="U949" s="222" t="str">
        <f ca="1"/>
        <v/>
      </c>
      <c r="Y949" s="111">
        <f ca="1"/>
        <v>45167</v>
      </c>
      <c r="Z949" s="220">
        <f ca="1"/>
        <v>1114.3973149999999</v>
      </c>
      <c r="AA949" s="220">
        <f ca="1"/>
        <v>1089.4353639999999</v>
      </c>
      <c r="AB949" s="222">
        <f ca="1"/>
        <v>2.4961951E-2</v>
      </c>
      <c r="AC949" s="222" t="str">
        <f ca="1"/>
        <v/>
      </c>
    </row>
    <row r="950" spans="9:29" x14ac:dyDescent="0.2">
      <c r="I950" s="111">
        <f ca="1"/>
        <v>44804</v>
      </c>
      <c r="J950" s="220">
        <f ca="1"/>
        <v>1165.797513</v>
      </c>
      <c r="K950" s="220">
        <f ca="1"/>
        <v>1158.697435</v>
      </c>
      <c r="L950" s="222">
        <f ca="1"/>
        <v>7.1000779999999394E-3</v>
      </c>
      <c r="M950" s="222" t="str">
        <f ca="1"/>
        <v/>
      </c>
      <c r="Q950" s="111">
        <f ca="1"/>
        <v>44804</v>
      </c>
      <c r="R950" s="220">
        <f ca="1"/>
        <v>1161.2110869999999</v>
      </c>
      <c r="S950" s="220">
        <f ca="1"/>
        <v>1158.697435</v>
      </c>
      <c r="T950" s="222">
        <f ca="1"/>
        <v>2.5136519999998655E-3</v>
      </c>
      <c r="U950" s="222" t="str">
        <f ca="1"/>
        <v/>
      </c>
      <c r="Y950" s="111">
        <f ca="1"/>
        <v>45168</v>
      </c>
      <c r="Z950" s="220">
        <f ca="1"/>
        <v>1114.588395</v>
      </c>
      <c r="AA950" s="220">
        <f ca="1"/>
        <v>1089.6483820000001</v>
      </c>
      <c r="AB950" s="222">
        <f ca="1"/>
        <v>2.4940012999999907E-2</v>
      </c>
      <c r="AC950" s="222" t="str">
        <f ca="1"/>
        <v/>
      </c>
    </row>
    <row r="951" spans="9:29" x14ac:dyDescent="0.2">
      <c r="I951" s="111">
        <f ca="1"/>
        <v>44805</v>
      </c>
      <c r="J951" s="220">
        <f ca="1"/>
        <v>1160.9259649999999</v>
      </c>
      <c r="K951" s="220">
        <f ca="1"/>
        <v>1153.4396320000001</v>
      </c>
      <c r="L951" s="222">
        <f ca="1"/>
        <v>7.4863329999998313E-3</v>
      </c>
      <c r="M951" s="222" t="str">
        <f ca="1"/>
        <v/>
      </c>
      <c r="Q951" s="111">
        <f ca="1"/>
        <v>44805</v>
      </c>
      <c r="R951" s="220">
        <f ca="1"/>
        <v>1156.4511789999999</v>
      </c>
      <c r="S951" s="220">
        <f ca="1"/>
        <v>1153.4396320000001</v>
      </c>
      <c r="T951" s="222">
        <f ca="1"/>
        <v>3.0115469999998368E-3</v>
      </c>
      <c r="U951" s="222" t="str">
        <f ca="1"/>
        <v/>
      </c>
      <c r="Y951" s="111">
        <f ca="1"/>
        <v>45169</v>
      </c>
      <c r="Z951" s="220">
        <f ca="1"/>
        <v>1117.259399</v>
      </c>
      <c r="AA951" s="220">
        <f ca="1"/>
        <v>1092.7501589999999</v>
      </c>
      <c r="AB951" s="222">
        <f ca="1"/>
        <v>2.4509240000000092E-2</v>
      </c>
      <c r="AC951" s="222" t="str">
        <f ca="1"/>
        <v/>
      </c>
    </row>
    <row r="952" spans="9:29" x14ac:dyDescent="0.2">
      <c r="I952" s="111">
        <f ca="1"/>
        <v>44806</v>
      </c>
      <c r="J952" s="220">
        <f ca="1"/>
        <v>1162.7392460000001</v>
      </c>
      <c r="K952" s="220">
        <f ca="1"/>
        <v>1156.5511650000001</v>
      </c>
      <c r="L952" s="222">
        <f ca="1"/>
        <v>6.1880810000000111E-3</v>
      </c>
      <c r="M952" s="222" t="str">
        <f ca="1"/>
        <v/>
      </c>
      <c r="Q952" s="111">
        <f ca="1"/>
        <v>44806</v>
      </c>
      <c r="R952" s="220">
        <f ca="1"/>
        <v>1157.997036</v>
      </c>
      <c r="S952" s="220">
        <f ca="1"/>
        <v>1156.5511650000001</v>
      </c>
      <c r="T952" s="222">
        <f ca="1"/>
        <v>1.4458709999998973E-3</v>
      </c>
      <c r="U952" s="222" t="str">
        <f ca="1"/>
        <v/>
      </c>
      <c r="Y952" s="111">
        <f ca="1"/>
        <v>45170</v>
      </c>
      <c r="Z952" s="220">
        <f ca="1"/>
        <v>1122.8840700000001</v>
      </c>
      <c r="AA952" s="220">
        <f ca="1"/>
        <v>1098.221501</v>
      </c>
      <c r="AB952" s="222">
        <f ca="1"/>
        <v>2.4662569000000075E-2</v>
      </c>
      <c r="AC952" s="222" t="str">
        <f ca="1"/>
        <v/>
      </c>
    </row>
    <row r="953" spans="9:29" x14ac:dyDescent="0.2">
      <c r="I953" s="111">
        <f ca="1"/>
        <v>44810</v>
      </c>
      <c r="J953" s="220">
        <f ca="1"/>
        <v>1154.526513</v>
      </c>
      <c r="K953" s="220">
        <f ca="1"/>
        <v>1148.1347780000001</v>
      </c>
      <c r="L953" s="222">
        <f ca="1"/>
        <v>6.3917349999999262E-3</v>
      </c>
      <c r="M953" s="222" t="str">
        <f ca="1"/>
        <v/>
      </c>
      <c r="Q953" s="111">
        <f ca="1"/>
        <v>44810</v>
      </c>
      <c r="R953" s="220">
        <f ca="1"/>
        <v>1149.8574550000001</v>
      </c>
      <c r="S953" s="220">
        <f ca="1"/>
        <v>1148.1347780000001</v>
      </c>
      <c r="T953" s="222">
        <f ca="1"/>
        <v>1.7226769999999761E-3</v>
      </c>
      <c r="U953" s="222" t="str">
        <f ca="1"/>
        <v/>
      </c>
      <c r="Y953" s="111">
        <f ca="1"/>
        <v>45174</v>
      </c>
      <c r="Z953" s="220">
        <f ca="1"/>
        <v>1114.934739</v>
      </c>
      <c r="AA953" s="220">
        <f ca="1"/>
        <v>1089.953978</v>
      </c>
      <c r="AB953" s="222">
        <f ca="1"/>
        <v>2.4980761000000028E-2</v>
      </c>
      <c r="AC953" s="222" t="str">
        <f ca="1"/>
        <v/>
      </c>
    </row>
    <row r="954" spans="9:29" x14ac:dyDescent="0.2">
      <c r="I954" s="111">
        <f ca="1"/>
        <v>44811</v>
      </c>
      <c r="J954" s="220">
        <f ca="1"/>
        <v>1161.998024</v>
      </c>
      <c r="K954" s="220">
        <f ca="1"/>
        <v>1154.4681499999999</v>
      </c>
      <c r="L954" s="222">
        <f ca="1"/>
        <v>7.5298740000000631E-3</v>
      </c>
      <c r="M954" s="222" t="str">
        <f ca="1"/>
        <v/>
      </c>
      <c r="Q954" s="111">
        <f ca="1"/>
        <v>44811</v>
      </c>
      <c r="R954" s="220">
        <f ca="1"/>
        <v>1157.5572569999999</v>
      </c>
      <c r="S954" s="220">
        <f ca="1"/>
        <v>1154.4681499999999</v>
      </c>
      <c r="T954" s="222">
        <f ca="1"/>
        <v>3.0891070000000128E-3</v>
      </c>
      <c r="U954" s="222" t="str">
        <f ca="1"/>
        <v/>
      </c>
      <c r="Y954" s="111">
        <f ca="1"/>
        <v>45175</v>
      </c>
      <c r="Z954" s="220">
        <f ca="1"/>
        <v>1112.4187489999999</v>
      </c>
      <c r="AA954" s="220">
        <f ca="1"/>
        <v>1087.631895</v>
      </c>
      <c r="AB954" s="222">
        <f ca="1"/>
        <v>2.4786853999999948E-2</v>
      </c>
      <c r="AC954" s="222" t="str">
        <f ca="1"/>
        <v/>
      </c>
    </row>
    <row r="955" spans="9:29" x14ac:dyDescent="0.2">
      <c r="I955" s="111">
        <f ca="1"/>
        <v>44812</v>
      </c>
      <c r="J955" s="220">
        <f ca="1"/>
        <v>1163.1927679999999</v>
      </c>
      <c r="K955" s="220">
        <f ca="1"/>
        <v>1153.800446</v>
      </c>
      <c r="L955" s="222">
        <f ca="1"/>
        <v>9.3923219999999218E-3</v>
      </c>
      <c r="M955" s="222" t="str">
        <f ca="1"/>
        <v/>
      </c>
      <c r="Q955" s="111">
        <f ca="1"/>
        <v>44812</v>
      </c>
      <c r="R955" s="220">
        <f ca="1"/>
        <v>1159.1626470000001</v>
      </c>
      <c r="S955" s="220">
        <f ca="1"/>
        <v>1153.800446</v>
      </c>
      <c r="T955" s="222">
        <f ca="1"/>
        <v>5.362201000000141E-3</v>
      </c>
      <c r="U955" s="222" t="str">
        <f ca="1"/>
        <v/>
      </c>
      <c r="Y955" s="111">
        <f ca="1"/>
        <v>45176</v>
      </c>
      <c r="Z955" s="220">
        <f ca="1"/>
        <v>1113.099359</v>
      </c>
      <c r="AA955" s="220">
        <f ca="1"/>
        <v>1088.381312</v>
      </c>
      <c r="AB955" s="222">
        <f ca="1"/>
        <v>2.4718047000000069E-2</v>
      </c>
      <c r="AC955" s="222" t="str">
        <f ca="1"/>
        <v/>
      </c>
    </row>
    <row r="956" spans="9:29" x14ac:dyDescent="0.2">
      <c r="I956" s="111">
        <f ca="1"/>
        <v>44813</v>
      </c>
      <c r="J956" s="220">
        <f ca="1"/>
        <v>1173.524668</v>
      </c>
      <c r="K956" s="220">
        <f ca="1"/>
        <v>1163.3371380000001</v>
      </c>
      <c r="L956" s="222">
        <f ca="1"/>
        <v>1.0187529999999924E-2</v>
      </c>
      <c r="M956" s="222" t="str">
        <f ca="1"/>
        <v/>
      </c>
      <c r="Q956" s="111">
        <f ca="1"/>
        <v>44813</v>
      </c>
      <c r="R956" s="220">
        <f ca="1"/>
        <v>1169.605922</v>
      </c>
      <c r="S956" s="220">
        <f ca="1"/>
        <v>1163.3371380000001</v>
      </c>
      <c r="T956" s="222">
        <f ca="1"/>
        <v>6.2687839999998685E-3</v>
      </c>
      <c r="U956" s="222" t="str">
        <f ca="1"/>
        <v/>
      </c>
      <c r="Y956" s="111">
        <f ca="1"/>
        <v>45177</v>
      </c>
      <c r="Z956" s="220">
        <f ca="1"/>
        <v>1111.4930589999999</v>
      </c>
      <c r="AA956" s="220">
        <f ca="1"/>
        <v>1086.7850169999999</v>
      </c>
      <c r="AB956" s="222">
        <f ca="1"/>
        <v>2.4708041999999979E-2</v>
      </c>
      <c r="AC956" s="222" t="str">
        <f ca="1"/>
        <v/>
      </c>
    </row>
    <row r="957" spans="9:29" x14ac:dyDescent="0.2">
      <c r="I957" s="111">
        <f ca="1"/>
        <v>44816</v>
      </c>
      <c r="J957" s="220">
        <f ca="1"/>
        <v>1178.800424</v>
      </c>
      <c r="K957" s="220">
        <f ca="1"/>
        <v>1168.1702760000001</v>
      </c>
      <c r="L957" s="222">
        <f ca="1"/>
        <v>1.0630147999999963E-2</v>
      </c>
      <c r="M957" s="222" t="str">
        <f ca="1"/>
        <v/>
      </c>
      <c r="Q957" s="111">
        <f ca="1"/>
        <v>44816</v>
      </c>
      <c r="R957" s="220">
        <f ca="1"/>
        <v>1174.9264189999999</v>
      </c>
      <c r="S957" s="220">
        <f ca="1"/>
        <v>1168.1702760000001</v>
      </c>
      <c r="T957" s="222">
        <f ca="1"/>
        <v>6.7561429999998378E-3</v>
      </c>
      <c r="U957" s="222" t="str">
        <f ca="1"/>
        <v/>
      </c>
      <c r="Y957" s="111">
        <f ca="1"/>
        <v>45180</v>
      </c>
      <c r="Z957" s="220">
        <f ca="1"/>
        <v>1112.3845389999999</v>
      </c>
      <c r="AA957" s="220">
        <f ca="1"/>
        <v>1087.5860439999999</v>
      </c>
      <c r="AB957" s="222">
        <f ca="1"/>
        <v>2.4798495000000004E-2</v>
      </c>
      <c r="AC957" s="222" t="str">
        <f ca="1"/>
        <v/>
      </c>
    </row>
    <row r="958" spans="9:29" x14ac:dyDescent="0.2">
      <c r="I958" s="111">
        <f ca="1"/>
        <v>44817</v>
      </c>
      <c r="J958" s="220">
        <f ca="1"/>
        <v>1163.4126229999999</v>
      </c>
      <c r="K958" s="220">
        <f ca="1"/>
        <v>1155.1592370000001</v>
      </c>
      <c r="L958" s="222">
        <f ca="1"/>
        <v>8.2533859999998644E-3</v>
      </c>
      <c r="M958" s="222" t="str">
        <f ca="1"/>
        <v/>
      </c>
      <c r="Q958" s="111">
        <f ca="1"/>
        <v>44817</v>
      </c>
      <c r="R958" s="220">
        <f ca="1"/>
        <v>1159.1168929999999</v>
      </c>
      <c r="S958" s="220">
        <f ca="1"/>
        <v>1155.1592370000001</v>
      </c>
      <c r="T958" s="222">
        <f ca="1"/>
        <v>3.9576559999998156E-3</v>
      </c>
      <c r="U958" s="222" t="str">
        <f ca="1"/>
        <v/>
      </c>
      <c r="Y958" s="111">
        <f ca="1"/>
        <v>45181</v>
      </c>
      <c r="Z958" s="220">
        <f ca="1"/>
        <v>1110.9594990000001</v>
      </c>
      <c r="AA958" s="220">
        <f ca="1"/>
        <v>1086.41723</v>
      </c>
      <c r="AB958" s="222">
        <f ca="1"/>
        <v>2.4542269000000033E-2</v>
      </c>
      <c r="AC958" s="222" t="str">
        <f ca="1"/>
        <v/>
      </c>
    </row>
    <row r="959" spans="9:29" x14ac:dyDescent="0.2">
      <c r="I959" s="111">
        <f ca="1"/>
        <v>44818</v>
      </c>
      <c r="J959" s="220">
        <f ca="1"/>
        <v>1167.4024529999999</v>
      </c>
      <c r="K959" s="220">
        <f ca="1"/>
        <v>1158.749667</v>
      </c>
      <c r="L959" s="222">
        <f ca="1"/>
        <v>8.6527859999998777E-3</v>
      </c>
      <c r="M959" s="222" t="str">
        <f ca="1"/>
        <v/>
      </c>
      <c r="Q959" s="111">
        <f ca="1"/>
        <v>44818</v>
      </c>
      <c r="R959" s="220">
        <f ca="1"/>
        <v>1163.1816739999999</v>
      </c>
      <c r="S959" s="220">
        <f ca="1"/>
        <v>1158.749667</v>
      </c>
      <c r="T959" s="222">
        <f ca="1"/>
        <v>4.4320069999998846E-3</v>
      </c>
      <c r="U959" s="222" t="str">
        <f ca="1"/>
        <v/>
      </c>
      <c r="Y959" s="111">
        <f ca="1"/>
        <v>45182</v>
      </c>
      <c r="Z959" s="220">
        <f ca="1"/>
        <v>1110.2181189999999</v>
      </c>
      <c r="AA959" s="220">
        <f ca="1"/>
        <v>1085.6337209999999</v>
      </c>
      <c r="AB959" s="222">
        <f ca="1"/>
        <v>2.4584397999999966E-2</v>
      </c>
      <c r="AC959" s="222" t="str">
        <f ca="1"/>
        <v/>
      </c>
    </row>
    <row r="960" spans="9:29" x14ac:dyDescent="0.2">
      <c r="I960" s="111">
        <f ca="1"/>
        <v>44819</v>
      </c>
      <c r="J960" s="220">
        <f ca="1"/>
        <v>1164.3963920000001</v>
      </c>
      <c r="K960" s="220">
        <f ca="1"/>
        <v>1157.1485929999999</v>
      </c>
      <c r="L960" s="222">
        <f ca="1"/>
        <v>7.2477990000002135E-3</v>
      </c>
      <c r="M960" s="222" t="str">
        <f ca="1"/>
        <v/>
      </c>
      <c r="Q960" s="111">
        <f ca="1"/>
        <v>44819</v>
      </c>
      <c r="R960" s="220">
        <f ca="1"/>
        <v>1159.8822210000001</v>
      </c>
      <c r="S960" s="220">
        <f ca="1"/>
        <v>1157.1485929999999</v>
      </c>
      <c r="T960" s="222">
        <f ca="1"/>
        <v>2.7336280000001805E-3</v>
      </c>
      <c r="U960" s="222" t="str">
        <f ca="1"/>
        <v/>
      </c>
      <c r="Y960" s="111">
        <f ca="1"/>
        <v>45183</v>
      </c>
      <c r="Z960" s="220">
        <f ca="1"/>
        <v>1115.688639</v>
      </c>
      <c r="AA960" s="220">
        <f ca="1"/>
        <v>1091.0972870000001</v>
      </c>
      <c r="AB960" s="222">
        <f ca="1"/>
        <v>2.4591351999999914E-2</v>
      </c>
      <c r="AC960" s="222" t="str">
        <f ca="1"/>
        <v/>
      </c>
    </row>
    <row r="961" spans="9:29" x14ac:dyDescent="0.2">
      <c r="I961" s="111">
        <f ca="1"/>
        <v>44820</v>
      </c>
      <c r="J961" s="220">
        <f ca="1"/>
        <v>1161.2759940000001</v>
      </c>
      <c r="K961" s="220">
        <f ca="1"/>
        <v>1155.573797</v>
      </c>
      <c r="L961" s="222">
        <f ca="1"/>
        <v>5.7021970000000694E-3</v>
      </c>
      <c r="M961" s="222" t="str">
        <f ca="1"/>
        <v/>
      </c>
      <c r="Q961" s="111">
        <f ca="1"/>
        <v>44820</v>
      </c>
      <c r="R961" s="220">
        <f ca="1"/>
        <v>1156.4278079999999</v>
      </c>
      <c r="S961" s="220">
        <f ca="1"/>
        <v>1155.573797</v>
      </c>
      <c r="T961" s="222">
        <f ca="1"/>
        <v>8.5401099999990037E-4</v>
      </c>
      <c r="U961" s="222" t="str">
        <f ca="1"/>
        <v/>
      </c>
      <c r="Y961" s="111">
        <f ca="1"/>
        <v>45184</v>
      </c>
      <c r="Z961" s="220">
        <f ca="1"/>
        <v>1111.086354</v>
      </c>
      <c r="AA961" s="220">
        <f ca="1"/>
        <v>1086.695708</v>
      </c>
      <c r="AB961" s="222">
        <f ca="1"/>
        <v>2.4390646000000061E-2</v>
      </c>
      <c r="AC961" s="222" t="str">
        <f ca="1"/>
        <v/>
      </c>
    </row>
    <row r="962" spans="9:29" x14ac:dyDescent="0.2">
      <c r="I962" s="111">
        <f ca="1"/>
        <v>44823</v>
      </c>
      <c r="J962" s="220">
        <f ca="1"/>
        <v>1164.4014460000001</v>
      </c>
      <c r="K962" s="220">
        <f ca="1"/>
        <v>1156.8064220000001</v>
      </c>
      <c r="L962" s="222">
        <f ca="1"/>
        <v>7.5950239999999667E-3</v>
      </c>
      <c r="M962" s="222" t="str">
        <f ca="1"/>
        <v/>
      </c>
      <c r="Q962" s="111">
        <f ca="1"/>
        <v>44823</v>
      </c>
      <c r="R962" s="220">
        <f ca="1"/>
        <v>1159.9743920000001</v>
      </c>
      <c r="S962" s="220">
        <f ca="1"/>
        <v>1156.8064220000001</v>
      </c>
      <c r="T962" s="222">
        <f ca="1"/>
        <v>3.1679699999999683E-3</v>
      </c>
      <c r="U962" s="222" t="str">
        <f ca="1"/>
        <v/>
      </c>
      <c r="Y962" s="111">
        <f ca="1"/>
        <v>45187</v>
      </c>
      <c r="Z962" s="220">
        <f ca="1"/>
        <v>1109.1883089999999</v>
      </c>
      <c r="AA962" s="220">
        <f ca="1"/>
        <v>1084.845847</v>
      </c>
      <c r="AB962" s="222">
        <f ca="1"/>
        <v>2.4342461999999843E-2</v>
      </c>
      <c r="AC962" s="222" t="str">
        <f ca="1"/>
        <v/>
      </c>
    </row>
    <row r="963" spans="9:29" x14ac:dyDescent="0.2">
      <c r="I963" s="111">
        <f ca="1"/>
        <v>44824</v>
      </c>
      <c r="J963" s="220">
        <f ca="1"/>
        <v>1162.2492460000001</v>
      </c>
      <c r="K963" s="220">
        <f ca="1"/>
        <v>1156.531078</v>
      </c>
      <c r="L963" s="222">
        <f ca="1"/>
        <v>5.718168000000105E-3</v>
      </c>
      <c r="M963" s="222" t="str">
        <f ca="1"/>
        <v/>
      </c>
      <c r="Q963" s="111">
        <f ca="1"/>
        <v>44824</v>
      </c>
      <c r="R963" s="220">
        <f ca="1"/>
        <v>1157.4060549999999</v>
      </c>
      <c r="S963" s="220">
        <f ca="1"/>
        <v>1156.531078</v>
      </c>
      <c r="T963" s="222">
        <f ca="1"/>
        <v>8.7497699999994436E-4</v>
      </c>
      <c r="U963" s="222" t="str">
        <f ca="1"/>
        <v/>
      </c>
      <c r="Y963" s="111">
        <f ca="1"/>
        <v>45188</v>
      </c>
      <c r="Z963" s="220">
        <f ca="1"/>
        <v>1101.0129790000001</v>
      </c>
      <c r="AA963" s="220">
        <f ca="1"/>
        <v>1076.5176799999999</v>
      </c>
      <c r="AB963" s="222">
        <f ca="1"/>
        <v>2.4495299000000158E-2</v>
      </c>
      <c r="AC963" s="222" t="str">
        <f ca="1"/>
        <v/>
      </c>
    </row>
    <row r="964" spans="9:29" x14ac:dyDescent="0.2">
      <c r="I964" s="111">
        <f ca="1"/>
        <v>44825</v>
      </c>
      <c r="J964" s="220">
        <f ca="1"/>
        <v>1158.706623</v>
      </c>
      <c r="K964" s="220">
        <f ca="1"/>
        <v>1155.006539</v>
      </c>
      <c r="L964" s="222">
        <f ca="1"/>
        <v>3.7000840000000609E-3</v>
      </c>
      <c r="M964" s="222" t="str">
        <f ca="1"/>
        <v/>
      </c>
      <c r="Q964" s="111">
        <f ca="1"/>
        <v>44825</v>
      </c>
      <c r="R964" s="220">
        <f ca="1"/>
        <v>1153.4356150000001</v>
      </c>
      <c r="S964" s="220">
        <f ca="1"/>
        <v>1155.006539</v>
      </c>
      <c r="T964" s="222" t="str">
        <f ca="1"/>
        <v/>
      </c>
      <c r="U964" s="222">
        <f ca="1"/>
        <v>-1.5709239999998773E-3</v>
      </c>
      <c r="Y964" s="111">
        <f ca="1"/>
        <v>45189</v>
      </c>
      <c r="Z964" s="220">
        <f ca="1"/>
        <v>1098.6972189999999</v>
      </c>
      <c r="AA964" s="220">
        <f ca="1"/>
        <v>1074.314224</v>
      </c>
      <c r="AB964" s="222">
        <f ca="1"/>
        <v>2.4382994999999939E-2</v>
      </c>
      <c r="AC964" s="222" t="str">
        <f ca="1"/>
        <v/>
      </c>
    </row>
    <row r="965" spans="9:29" x14ac:dyDescent="0.2">
      <c r="I965" s="111">
        <f ca="1"/>
        <v>44826</v>
      </c>
      <c r="J965" s="220">
        <f ca="1"/>
        <v>1153.3707939999999</v>
      </c>
      <c r="K965" s="220">
        <f ca="1"/>
        <v>1149.550753</v>
      </c>
      <c r="L965" s="222">
        <f ca="1"/>
        <v>3.8200409999999464E-3</v>
      </c>
      <c r="M965" s="222" t="str">
        <f ca="1"/>
        <v/>
      </c>
      <c r="Q965" s="111">
        <f ca="1"/>
        <v>44826</v>
      </c>
      <c r="R965" s="220">
        <f ca="1"/>
        <v>1148.1511829999999</v>
      </c>
      <c r="S965" s="220">
        <f ca="1"/>
        <v>1149.550753</v>
      </c>
      <c r="T965" s="222" t="str">
        <f ca="1"/>
        <v/>
      </c>
      <c r="U965" s="222">
        <f ca="1"/>
        <v>-1.3995700000000396E-3</v>
      </c>
      <c r="Y965" s="111">
        <f ca="1"/>
        <v>45190</v>
      </c>
      <c r="Z965" s="220">
        <f ca="1"/>
        <v>1088.0958989999999</v>
      </c>
      <c r="AA965" s="220">
        <f ca="1"/>
        <v>1063.90626</v>
      </c>
      <c r="AB965" s="222">
        <f ca="1"/>
        <v>2.4189638999999943E-2</v>
      </c>
      <c r="AC965" s="222" t="str">
        <f ca="1"/>
        <v/>
      </c>
    </row>
    <row r="966" spans="9:29" x14ac:dyDescent="0.2">
      <c r="I966" s="111">
        <f ca="1"/>
        <v>44827</v>
      </c>
      <c r="J966" s="220">
        <f ca="1"/>
        <v>1141.4590499999999</v>
      </c>
      <c r="K966" s="220">
        <f ca="1"/>
        <v>1140.713422</v>
      </c>
      <c r="L966" s="222">
        <f ca="1"/>
        <v>7.4562799999989692E-4</v>
      </c>
      <c r="M966" s="222" t="str">
        <f ca="1"/>
        <v/>
      </c>
      <c r="Q966" s="111">
        <f ca="1"/>
        <v>44827</v>
      </c>
      <c r="R966" s="220">
        <f ca="1"/>
        <v>1135.583396</v>
      </c>
      <c r="S966" s="220">
        <f ca="1"/>
        <v>1140.713422</v>
      </c>
      <c r="T966" s="222" t="str">
        <f ca="1"/>
        <v/>
      </c>
      <c r="U966" s="222">
        <f ca="1"/>
        <v>-5.1300260000000436E-3</v>
      </c>
      <c r="Y966" s="111">
        <f ca="1"/>
        <v>45191</v>
      </c>
      <c r="Z966" s="220">
        <f ca="1"/>
        <v>1089.9535089999999</v>
      </c>
      <c r="AA966" s="220">
        <f ca="1"/>
        <v>1065.885804</v>
      </c>
      <c r="AB966" s="222">
        <f ca="1"/>
        <v>2.4067704999999932E-2</v>
      </c>
      <c r="AC966" s="222" t="str">
        <f ca="1"/>
        <v/>
      </c>
    </row>
    <row r="967" spans="9:29" x14ac:dyDescent="0.2">
      <c r="I967" s="111">
        <f ca="1"/>
        <v>44830</v>
      </c>
      <c r="J967" s="220">
        <f ca="1"/>
        <v>1135.2097040000001</v>
      </c>
      <c r="K967" s="220">
        <f ca="1"/>
        <v>1135.5605310000001</v>
      </c>
      <c r="L967" s="222" t="str">
        <f ca="1"/>
        <v/>
      </c>
      <c r="M967" s="222">
        <f ca="1"/>
        <v>-3.5082699999998114E-4</v>
      </c>
      <c r="Q967" s="111">
        <f ca="1"/>
        <v>44830</v>
      </c>
      <c r="R967" s="220">
        <f ca="1"/>
        <v>1129.082146</v>
      </c>
      <c r="S967" s="220">
        <f ca="1"/>
        <v>1135.5605310000001</v>
      </c>
      <c r="T967" s="222" t="str">
        <f ca="1"/>
        <v/>
      </c>
      <c r="U967" s="222">
        <f ca="1"/>
        <v>-6.4783850000001168E-3</v>
      </c>
      <c r="Y967" s="111">
        <f ca="1"/>
        <v>45194</v>
      </c>
      <c r="Z967" s="220">
        <f ca="1"/>
        <v>1084.509579</v>
      </c>
      <c r="AA967" s="220">
        <f ca="1"/>
        <v>1060.173634</v>
      </c>
      <c r="AB967" s="222">
        <f ca="1"/>
        <v>2.4335945000000039E-2</v>
      </c>
      <c r="AC967" s="222" t="str">
        <f ca="1"/>
        <v/>
      </c>
    </row>
    <row r="968" spans="9:29" x14ac:dyDescent="0.2">
      <c r="I968" s="111">
        <f ca="1"/>
        <v>44831</v>
      </c>
      <c r="J968" s="220">
        <f ca="1"/>
        <v>1127.0943299999999</v>
      </c>
      <c r="K968" s="220">
        <f ca="1"/>
        <v>1125.2368200000001</v>
      </c>
      <c r="L968" s="222">
        <f ca="1"/>
        <v>1.8575099999998202E-3</v>
      </c>
      <c r="M968" s="222" t="str">
        <f ca="1"/>
        <v/>
      </c>
      <c r="Q968" s="111">
        <f ca="1"/>
        <v>44831</v>
      </c>
      <c r="R968" s="220">
        <f ca="1"/>
        <v>1121.516846</v>
      </c>
      <c r="S968" s="220">
        <f ca="1"/>
        <v>1125.2368200000001</v>
      </c>
      <c r="T968" s="222" t="str">
        <f ca="1"/>
        <v/>
      </c>
      <c r="U968" s="222">
        <f ca="1"/>
        <v>-3.7199740000000928E-3</v>
      </c>
      <c r="Y968" s="111">
        <f ca="1"/>
        <v>45195</v>
      </c>
      <c r="Z968" s="220">
        <f ca="1"/>
        <v>1079.1562389999999</v>
      </c>
      <c r="AA968" s="220">
        <f ca="1"/>
        <v>1055.0080210000001</v>
      </c>
      <c r="AB968" s="222">
        <f ca="1"/>
        <v>2.4148217999999815E-2</v>
      </c>
      <c r="AC968" s="222" t="str">
        <f ca="1"/>
        <v/>
      </c>
    </row>
    <row r="969" spans="9:29" x14ac:dyDescent="0.2">
      <c r="I969" s="111">
        <f ca="1"/>
        <v>44832</v>
      </c>
      <c r="J969" s="220">
        <f ca="1"/>
        <v>1144.1684379999999</v>
      </c>
      <c r="K969" s="220">
        <f ca="1"/>
        <v>1143.5945240000001</v>
      </c>
      <c r="L969" s="222">
        <f ca="1"/>
        <v>5.7391399999983154E-4</v>
      </c>
      <c r="M969" s="222" t="str">
        <f ca="1"/>
        <v/>
      </c>
      <c r="Q969" s="111">
        <f ca="1"/>
        <v>44832</v>
      </c>
      <c r="R969" s="220">
        <f ca="1"/>
        <v>1138.232119</v>
      </c>
      <c r="S969" s="220">
        <f ca="1"/>
        <v>1143.5945240000001</v>
      </c>
      <c r="T969" s="222" t="str">
        <f ca="1"/>
        <v/>
      </c>
      <c r="U969" s="222">
        <f ca="1"/>
        <v>-5.3624050000000804E-3</v>
      </c>
      <c r="Y969" s="111">
        <f ca="1"/>
        <v>45196</v>
      </c>
      <c r="Z969" s="220">
        <f ca="1"/>
        <v>1076.069931</v>
      </c>
      <c r="AA969" s="220">
        <f ca="1"/>
        <v>1051.807274</v>
      </c>
      <c r="AB969" s="222">
        <f ca="1"/>
        <v>2.426265699999999E-2</v>
      </c>
      <c r="AC969" s="222" t="str">
        <f ca="1"/>
        <v/>
      </c>
    </row>
    <row r="970" spans="9:29" x14ac:dyDescent="0.2">
      <c r="I970" s="111">
        <f ca="1"/>
        <v>44833</v>
      </c>
      <c r="J970" s="220">
        <f ca="1"/>
        <v>1133.8635790000001</v>
      </c>
      <c r="K970" s="220">
        <f ca="1"/>
        <v>1133.8103880000001</v>
      </c>
      <c r="L970" s="222">
        <f ca="1"/>
        <v>5.3190999999969791E-5</v>
      </c>
      <c r="M970" s="222" t="str">
        <f ca="1"/>
        <v/>
      </c>
      <c r="Q970" s="111">
        <f ca="1"/>
        <v>44833</v>
      </c>
      <c r="R970" s="220">
        <f ca="1"/>
        <v>1127.8521040000001</v>
      </c>
      <c r="S970" s="220">
        <f ca="1"/>
        <v>1133.8103880000001</v>
      </c>
      <c r="T970" s="222" t="str">
        <f ca="1"/>
        <v/>
      </c>
      <c r="U970" s="222">
        <f ca="1"/>
        <v>-5.9582840000000489E-3</v>
      </c>
      <c r="Y970" s="111">
        <f ca="1"/>
        <v>45197</v>
      </c>
      <c r="Z970" s="220">
        <f ca="1"/>
        <v>1079.8924589999999</v>
      </c>
      <c r="AA970" s="220">
        <f ca="1"/>
        <v>1055.635935</v>
      </c>
      <c r="AB970" s="222">
        <f ca="1"/>
        <v>2.4256523999999901E-2</v>
      </c>
      <c r="AC970" s="222" t="str">
        <f ca="1"/>
        <v/>
      </c>
    </row>
    <row r="971" spans="9:29" x14ac:dyDescent="0.2">
      <c r="I971" s="111">
        <f ca="1"/>
        <v>44834</v>
      </c>
      <c r="J971" s="220">
        <f ca="1"/>
        <v>1132.2656689999999</v>
      </c>
      <c r="K971" s="220">
        <f ca="1"/>
        <v>1132.8547120000001</v>
      </c>
      <c r="L971" s="222" t="str">
        <f ca="1"/>
        <v/>
      </c>
      <c r="M971" s="222">
        <f ca="1"/>
        <v>-5.8904300000017426E-4</v>
      </c>
      <c r="Q971" s="111">
        <f ca="1"/>
        <v>44834</v>
      </c>
      <c r="R971" s="220">
        <f ca="1"/>
        <v>1126.1044730000001</v>
      </c>
      <c r="S971" s="220">
        <f ca="1"/>
        <v>1132.8547120000001</v>
      </c>
      <c r="T971" s="222" t="str">
        <f ca="1"/>
        <v/>
      </c>
      <c r="U971" s="222">
        <f ca="1"/>
        <v>-6.7502389999999652E-3</v>
      </c>
      <c r="Y971" s="111">
        <f ca="1"/>
        <v>45198</v>
      </c>
      <c r="Z971" s="220">
        <f ca="1"/>
        <v>1085.336219</v>
      </c>
      <c r="AA971" s="220">
        <f ca="1"/>
        <v>1061.1239880000001</v>
      </c>
      <c r="AB971" s="222">
        <f ca="1"/>
        <v>2.4212230999999973E-2</v>
      </c>
      <c r="AC971" s="222" t="str">
        <f ca="1"/>
        <v/>
      </c>
    </row>
    <row r="972" spans="9:29" x14ac:dyDescent="0.2">
      <c r="I972" s="111">
        <f ca="1"/>
        <v>44837</v>
      </c>
      <c r="J972" s="220">
        <f ca="1"/>
        <v>1141.2251389999999</v>
      </c>
      <c r="K972" s="220">
        <f ca="1"/>
        <v>1139.296004</v>
      </c>
      <c r="L972" s="222">
        <f ca="1"/>
        <v>1.9291349999998601E-3</v>
      </c>
      <c r="M972" s="222" t="str">
        <f ca="1"/>
        <v/>
      </c>
      <c r="Q972" s="111">
        <f ca="1"/>
        <v>44837</v>
      </c>
      <c r="R972" s="220">
        <f ca="1"/>
        <v>1135.6269</v>
      </c>
      <c r="S972" s="220">
        <f ca="1"/>
        <v>1139.296004</v>
      </c>
      <c r="T972" s="222" t="str">
        <f ca="1"/>
        <v/>
      </c>
      <c r="U972" s="222">
        <f ca="1"/>
        <v>-3.669104000000061E-3</v>
      </c>
      <c r="Y972" s="111">
        <f ca="1"/>
        <v>45201</v>
      </c>
      <c r="Z972" s="220">
        <f ca="1"/>
        <v>1082.260929</v>
      </c>
      <c r="AA972" s="220">
        <f ca="1"/>
        <v>1057.714735</v>
      </c>
      <c r="AB972" s="222">
        <f ca="1"/>
        <v>2.4546194000000014E-2</v>
      </c>
      <c r="AC972" s="222" t="str">
        <f ca="1"/>
        <v/>
      </c>
    </row>
    <row r="973" spans="9:29" x14ac:dyDescent="0.2">
      <c r="I973" s="111">
        <f ca="1"/>
        <v>44838</v>
      </c>
      <c r="J973" s="220">
        <f ca="1"/>
        <v>1156.722325</v>
      </c>
      <c r="K973" s="220">
        <f ca="1"/>
        <v>1152.3543159999999</v>
      </c>
      <c r="L973" s="222">
        <f ca="1"/>
        <v>4.3680090000000294E-3</v>
      </c>
      <c r="M973" s="222" t="str">
        <f ca="1"/>
        <v/>
      </c>
      <c r="Q973" s="111">
        <f ca="1"/>
        <v>44838</v>
      </c>
      <c r="R973" s="220">
        <f ca="1"/>
        <v>1151.623816</v>
      </c>
      <c r="S973" s="220">
        <f ca="1"/>
        <v>1152.3543159999999</v>
      </c>
      <c r="T973" s="222" t="str">
        <f ca="1"/>
        <v/>
      </c>
      <c r="U973" s="222">
        <f ca="1"/>
        <v>-7.3049999999989269E-4</v>
      </c>
      <c r="Y973" s="111">
        <f ca="1"/>
        <v>45202</v>
      </c>
      <c r="Z973" s="220">
        <f ca="1"/>
        <v>1068.8364489999999</v>
      </c>
      <c r="AA973" s="220">
        <f ca="1"/>
        <v>1044.091406</v>
      </c>
      <c r="AB973" s="222">
        <f ca="1"/>
        <v>2.4745042999999897E-2</v>
      </c>
      <c r="AC973" s="222" t="str">
        <f ca="1"/>
        <v/>
      </c>
    </row>
    <row r="974" spans="9:29" x14ac:dyDescent="0.2">
      <c r="I974" s="111">
        <f ca="1"/>
        <v>44839</v>
      </c>
      <c r="J974" s="220">
        <f ca="1"/>
        <v>1150.6174719999999</v>
      </c>
      <c r="K974" s="220">
        <f ca="1"/>
        <v>1144.7430750000001</v>
      </c>
      <c r="L974" s="222">
        <f ca="1"/>
        <v>5.8743969999998169E-3</v>
      </c>
      <c r="M974" s="222" t="str">
        <f ca="1"/>
        <v/>
      </c>
      <c r="Q974" s="111">
        <f ca="1"/>
        <v>44839</v>
      </c>
      <c r="R974" s="220">
        <f ca="1"/>
        <v>1145.884869</v>
      </c>
      <c r="S974" s="220">
        <f ca="1"/>
        <v>1144.7430750000001</v>
      </c>
      <c r="T974" s="222">
        <f ca="1"/>
        <v>1.1417939999998907E-3</v>
      </c>
      <c r="U974" s="222" t="str">
        <f ca="1"/>
        <v/>
      </c>
      <c r="Y974" s="111">
        <f ca="1"/>
        <v>45203</v>
      </c>
      <c r="Z974" s="220">
        <f ca="1"/>
        <v>1075.2206189999999</v>
      </c>
      <c r="AA974" s="220">
        <f ca="1"/>
        <v>1050.435714</v>
      </c>
      <c r="AB974" s="222">
        <f ca="1"/>
        <v>2.4784904999999982E-2</v>
      </c>
      <c r="AC974" s="222" t="str">
        <f ca="1"/>
        <v/>
      </c>
    </row>
    <row r="975" spans="9:29" x14ac:dyDescent="0.2">
      <c r="I975" s="111">
        <f ca="1"/>
        <v>44840</v>
      </c>
      <c r="J975" s="220">
        <f ca="1"/>
        <v>1146.2760000000001</v>
      </c>
      <c r="K975" s="220">
        <f ca="1"/>
        <v>1141.1468620000001</v>
      </c>
      <c r="L975" s="222">
        <f ca="1"/>
        <v>5.1291380000000114E-3</v>
      </c>
      <c r="M975" s="222" t="str">
        <f ca="1"/>
        <v/>
      </c>
      <c r="Q975" s="111">
        <f ca="1"/>
        <v>44840</v>
      </c>
      <c r="R975" s="220">
        <f ca="1"/>
        <v>1141.429042</v>
      </c>
      <c r="S975" s="220">
        <f ca="1"/>
        <v>1141.1468620000001</v>
      </c>
      <c r="T975" s="222">
        <f ca="1"/>
        <v>2.8217999999992572E-4</v>
      </c>
      <c r="U975" s="222" t="str">
        <f ca="1"/>
        <v/>
      </c>
      <c r="Y975" s="111">
        <f ca="1"/>
        <v>45204</v>
      </c>
      <c r="Z975" s="220">
        <f ca="1"/>
        <v>1077.5153889999999</v>
      </c>
      <c r="AA975" s="220">
        <f ca="1"/>
        <v>1052.9243389999999</v>
      </c>
      <c r="AB975" s="222">
        <f ca="1"/>
        <v>2.4591049999999996E-2</v>
      </c>
      <c r="AC975" s="222" t="str">
        <f ca="1"/>
        <v/>
      </c>
    </row>
    <row r="976" spans="9:29" x14ac:dyDescent="0.2">
      <c r="I976" s="111">
        <f ca="1"/>
        <v>44841</v>
      </c>
      <c r="J976" s="220">
        <f ca="1"/>
        <v>1130.940126</v>
      </c>
      <c r="K976" s="220">
        <f ca="1"/>
        <v>1127.578763</v>
      </c>
      <c r="L976" s="222">
        <f ca="1"/>
        <v>3.3613629999999831E-3</v>
      </c>
      <c r="M976" s="222" t="str">
        <f ca="1"/>
        <v/>
      </c>
      <c r="Q976" s="111">
        <f ca="1"/>
        <v>44841</v>
      </c>
      <c r="R976" s="220">
        <f ca="1"/>
        <v>1125.9038740000001</v>
      </c>
      <c r="S976" s="220">
        <f ca="1"/>
        <v>1127.578763</v>
      </c>
      <c r="T976" s="222" t="str">
        <f ca="1"/>
        <v/>
      </c>
      <c r="U976" s="222">
        <f ca="1"/>
        <v>-1.6748889999998937E-3</v>
      </c>
      <c r="Y976" s="111">
        <f ca="1"/>
        <v>45205</v>
      </c>
      <c r="Z976" s="220">
        <f ca="1"/>
        <v>1080.9196489999999</v>
      </c>
      <c r="AA976" s="220">
        <f ca="1"/>
        <v>1056.128095</v>
      </c>
      <c r="AB976" s="222">
        <f ca="1"/>
        <v>2.4791553999999907E-2</v>
      </c>
      <c r="AC976" s="222" t="str">
        <f ca="1"/>
        <v/>
      </c>
    </row>
    <row r="977" spans="9:29" x14ac:dyDescent="0.2">
      <c r="I977" s="111">
        <f ca="1"/>
        <v>44845</v>
      </c>
      <c r="J977" s="220">
        <f ca="1"/>
        <v>1118.4777750000001</v>
      </c>
      <c r="K977" s="220">
        <f ca="1"/>
        <v>1116.878653</v>
      </c>
      <c r="L977" s="222">
        <f ca="1"/>
        <v>1.5991220000000795E-3</v>
      </c>
      <c r="M977" s="222" t="str">
        <f ca="1"/>
        <v/>
      </c>
      <c r="Q977" s="111">
        <f ca="1"/>
        <v>44845</v>
      </c>
      <c r="R977" s="220">
        <f ca="1"/>
        <v>1113.1504540000001</v>
      </c>
      <c r="S977" s="220">
        <f ca="1"/>
        <v>1116.878653</v>
      </c>
      <c r="T977" s="222" t="str">
        <f ca="1"/>
        <v/>
      </c>
      <c r="U977" s="222">
        <f ca="1"/>
        <v>-3.7281989999999039E-3</v>
      </c>
      <c r="Y977" s="111">
        <f ca="1"/>
        <v>45209</v>
      </c>
      <c r="Z977" s="220">
        <f ca="1"/>
        <v>1090.7645990000001</v>
      </c>
      <c r="AA977" s="220">
        <f ca="1"/>
        <v>1066.2384199999999</v>
      </c>
      <c r="AB977" s="222">
        <f ca="1"/>
        <v>2.4526179000000183E-2</v>
      </c>
      <c r="AC977" s="222" t="str">
        <f ca="1"/>
        <v/>
      </c>
    </row>
    <row r="978" spans="9:29" x14ac:dyDescent="0.2">
      <c r="I978" s="111">
        <f ca="1"/>
        <v>44846</v>
      </c>
      <c r="J978" s="220">
        <f ca="1"/>
        <v>1118.1346410000001</v>
      </c>
      <c r="K978" s="220">
        <f ca="1"/>
        <v>1116.6366169999999</v>
      </c>
      <c r="L978" s="222">
        <f ca="1"/>
        <v>1.4980240000002142E-3</v>
      </c>
      <c r="M978" s="222" t="str">
        <f ca="1"/>
        <v/>
      </c>
      <c r="Q978" s="111">
        <f ca="1"/>
        <v>44846</v>
      </c>
      <c r="R978" s="220">
        <f ca="1"/>
        <v>1112.793872</v>
      </c>
      <c r="S978" s="220">
        <f ca="1"/>
        <v>1116.6366169999999</v>
      </c>
      <c r="T978" s="222" t="str">
        <f ca="1"/>
        <v/>
      </c>
      <c r="U978" s="222">
        <f ca="1"/>
        <v>-3.8427449999999226E-3</v>
      </c>
      <c r="Y978" s="111">
        <f ca="1"/>
        <v>45210</v>
      </c>
      <c r="Z978" s="220">
        <f ca="1"/>
        <v>1096.312549</v>
      </c>
      <c r="AA978" s="220">
        <f ca="1"/>
        <v>1071.7498230000001</v>
      </c>
      <c r="AB978" s="222">
        <f ca="1"/>
        <v>2.4562725999999886E-2</v>
      </c>
      <c r="AC978" s="222" t="str">
        <f ca="1"/>
        <v/>
      </c>
    </row>
    <row r="979" spans="9:29" x14ac:dyDescent="0.2">
      <c r="I979" s="111">
        <f ca="1"/>
        <v>44847</v>
      </c>
      <c r="J979" s="220">
        <f ca="1"/>
        <v>1128.8399649999999</v>
      </c>
      <c r="K979" s="220">
        <f ca="1"/>
        <v>1125.528644</v>
      </c>
      <c r="L979" s="222">
        <f ca="1"/>
        <v>3.3113209999999071E-3</v>
      </c>
      <c r="M979" s="222" t="str">
        <f ca="1"/>
        <v/>
      </c>
      <c r="Q979" s="111">
        <f ca="1"/>
        <v>44847</v>
      </c>
      <c r="R979" s="220">
        <f ca="1"/>
        <v>1123.75414</v>
      </c>
      <c r="S979" s="220">
        <f ca="1"/>
        <v>1125.528644</v>
      </c>
      <c r="T979" s="222" t="str">
        <f ca="1"/>
        <v/>
      </c>
      <c r="U979" s="222">
        <f ca="1"/>
        <v>-1.7745039999999791E-3</v>
      </c>
      <c r="Y979" s="111">
        <f ca="1"/>
        <v>45211</v>
      </c>
      <c r="Z979" s="220">
        <f ca="1"/>
        <v>1089.5271789999999</v>
      </c>
      <c r="AA979" s="220">
        <f ca="1"/>
        <v>1064.770389</v>
      </c>
      <c r="AB979" s="222">
        <f ca="1"/>
        <v>2.4756789999999911E-2</v>
      </c>
      <c r="AC979" s="222" t="str">
        <f ca="1"/>
        <v/>
      </c>
    </row>
    <row r="980" spans="9:29" x14ac:dyDescent="0.2">
      <c r="I980" s="111">
        <f ca="1"/>
        <v>44848</v>
      </c>
      <c r="J980" s="220">
        <f ca="1"/>
        <v>1119.6209019999999</v>
      </c>
      <c r="K980" s="220">
        <f ca="1"/>
        <v>1116.9824490000001</v>
      </c>
      <c r="L980" s="222">
        <f ca="1"/>
        <v>2.6384529999997994E-3</v>
      </c>
      <c r="M980" s="222" t="str">
        <f ca="1"/>
        <v/>
      </c>
      <c r="Q980" s="111">
        <f ca="1"/>
        <v>44848</v>
      </c>
      <c r="R980" s="220">
        <f ca="1"/>
        <v>1114.488239</v>
      </c>
      <c r="S980" s="220">
        <f ca="1"/>
        <v>1116.9824490000001</v>
      </c>
      <c r="T980" s="222" t="str">
        <f ca="1"/>
        <v/>
      </c>
      <c r="U980" s="222">
        <f ca="1"/>
        <v>-2.4942100000000665E-3</v>
      </c>
      <c r="Y980" s="111">
        <f ca="1"/>
        <v>45212</v>
      </c>
      <c r="Z980" s="220">
        <f ca="1"/>
        <v>1090.2753560000001</v>
      </c>
      <c r="AA980" s="220">
        <f ca="1"/>
        <v>1065.7725190000001</v>
      </c>
      <c r="AB980" s="222">
        <f ca="1"/>
        <v>2.4502837E-2</v>
      </c>
      <c r="AC980" s="222" t="str">
        <f ca="1"/>
        <v/>
      </c>
    </row>
    <row r="981" spans="9:29" x14ac:dyDescent="0.2">
      <c r="I981" s="111">
        <f ca="1"/>
        <v>44851</v>
      </c>
      <c r="J981" s="220">
        <f ca="1"/>
        <v>1128.5383240000001</v>
      </c>
      <c r="K981" s="220">
        <f ca="1"/>
        <v>1125.375016</v>
      </c>
      <c r="L981" s="222">
        <f ca="1"/>
        <v>3.1633080000001428E-3</v>
      </c>
      <c r="M981" s="222" t="str">
        <f ca="1"/>
        <v/>
      </c>
      <c r="Q981" s="111">
        <f ca="1"/>
        <v>44851</v>
      </c>
      <c r="R981" s="220">
        <f ca="1"/>
        <v>1123.4030560000001</v>
      </c>
      <c r="S981" s="220">
        <f ca="1"/>
        <v>1125.375016</v>
      </c>
      <c r="T981" s="222" t="str">
        <f ca="1"/>
        <v/>
      </c>
      <c r="U981" s="222">
        <f ca="1"/>
        <v>-1.9719599999998534E-3</v>
      </c>
      <c r="Y981" s="111">
        <f ca="1"/>
        <v>45215</v>
      </c>
      <c r="Z981" s="220">
        <f ca="1"/>
        <v>1090.4348190000001</v>
      </c>
      <c r="AA981" s="220">
        <f ca="1"/>
        <v>1065.6715220000001</v>
      </c>
      <c r="AB981" s="222">
        <f ca="1"/>
        <v>2.4763296999999965E-2</v>
      </c>
      <c r="AC981" s="222" t="str">
        <f ca="1"/>
        <v/>
      </c>
    </row>
    <row r="982" spans="9:29" x14ac:dyDescent="0.2">
      <c r="I982" s="111">
        <f ca="1"/>
        <v>44852</v>
      </c>
      <c r="J982" s="220">
        <f ca="1"/>
        <v>1136.91588</v>
      </c>
      <c r="K982" s="220">
        <f ca="1"/>
        <v>1132.754682</v>
      </c>
      <c r="L982" s="222">
        <f ca="1"/>
        <v>4.1611980000000126E-3</v>
      </c>
      <c r="M982" s="222" t="str">
        <f ca="1"/>
        <v/>
      </c>
      <c r="Q982" s="111">
        <f ca="1"/>
        <v>44852</v>
      </c>
      <c r="R982" s="220">
        <f ca="1"/>
        <v>1131.942196</v>
      </c>
      <c r="S982" s="220">
        <f ca="1"/>
        <v>1132.754682</v>
      </c>
      <c r="T982" s="222" t="str">
        <f ca="1"/>
        <v/>
      </c>
      <c r="U982" s="222">
        <f ca="1"/>
        <v>-8.124860000000353E-4</v>
      </c>
      <c r="Y982" s="111">
        <f ca="1"/>
        <v>45216</v>
      </c>
      <c r="Z982" s="220">
        <f ca="1"/>
        <v>1091.5037589999999</v>
      </c>
      <c r="AA982" s="220">
        <f ca="1"/>
        <v>1066.6576279999999</v>
      </c>
      <c r="AB982" s="222">
        <f ca="1"/>
        <v>2.4846131000000014E-2</v>
      </c>
      <c r="AC982" s="222" t="str">
        <f ca="1"/>
        <v/>
      </c>
    </row>
    <row r="983" spans="9:29" x14ac:dyDescent="0.2">
      <c r="I983" s="111">
        <f ca="1"/>
        <v>44853</v>
      </c>
      <c r="J983" s="220">
        <f ca="1"/>
        <v>1125.4047029999999</v>
      </c>
      <c r="K983" s="220">
        <f ca="1"/>
        <v>1119.911329</v>
      </c>
      <c r="L983" s="222">
        <f ca="1"/>
        <v>5.4933739999999034E-3</v>
      </c>
      <c r="M983" s="222" t="str">
        <f ca="1"/>
        <v/>
      </c>
      <c r="Q983" s="111">
        <f ca="1"/>
        <v>44853</v>
      </c>
      <c r="R983" s="220">
        <f ca="1"/>
        <v>1120.7011339999999</v>
      </c>
      <c r="S983" s="220">
        <f ca="1"/>
        <v>1119.911329</v>
      </c>
      <c r="T983" s="222">
        <f ca="1"/>
        <v>7.8980499999988755E-4</v>
      </c>
      <c r="U983" s="222" t="str">
        <f ca="1"/>
        <v/>
      </c>
      <c r="Y983" s="111">
        <f ca="1"/>
        <v>45217</v>
      </c>
      <c r="Z983" s="220">
        <f ca="1"/>
        <v>1085.244189</v>
      </c>
      <c r="AA983" s="220">
        <f ca="1"/>
        <v>1060.5280519999999</v>
      </c>
      <c r="AB983" s="222">
        <f ca="1"/>
        <v>2.4716137000000117E-2</v>
      </c>
      <c r="AC983" s="222" t="str">
        <f ca="1"/>
        <v/>
      </c>
    </row>
    <row r="984" spans="9:29" x14ac:dyDescent="0.2">
      <c r="I984" s="111">
        <f ca="1"/>
        <v>44854</v>
      </c>
      <c r="J984" s="220">
        <f ca="1"/>
        <v>1119.184516</v>
      </c>
      <c r="K984" s="220">
        <f ca="1"/>
        <v>1112.8983499999999</v>
      </c>
      <c r="L984" s="222">
        <f ca="1"/>
        <v>6.2861660000000938E-3</v>
      </c>
      <c r="M984" s="222" t="str">
        <f ca="1"/>
        <v/>
      </c>
      <c r="Q984" s="111">
        <f ca="1"/>
        <v>44854</v>
      </c>
      <c r="R984" s="220">
        <f ca="1"/>
        <v>1114.6806839999999</v>
      </c>
      <c r="S984" s="220">
        <f ca="1"/>
        <v>1112.8983499999999</v>
      </c>
      <c r="T984" s="222">
        <f ca="1"/>
        <v>1.7823339999999915E-3</v>
      </c>
      <c r="U984" s="222" t="str">
        <f ca="1"/>
        <v/>
      </c>
      <c r="Y984" s="111">
        <f ca="1"/>
        <v>45218</v>
      </c>
      <c r="Z984" s="220">
        <f ca="1"/>
        <v>1079.7272889999999</v>
      </c>
      <c r="AA984" s="220">
        <f ca="1"/>
        <v>1055.0759310000001</v>
      </c>
      <c r="AB984" s="222">
        <f ca="1"/>
        <v>2.4651357999999846E-2</v>
      </c>
      <c r="AC984" s="222" t="str">
        <f ca="1"/>
        <v/>
      </c>
    </row>
    <row r="985" spans="9:29" x14ac:dyDescent="0.2">
      <c r="I985" s="111">
        <f ca="1"/>
        <v>44855</v>
      </c>
      <c r="J985" s="220">
        <f ca="1"/>
        <v>1127.360275</v>
      </c>
      <c r="K985" s="220">
        <f ca="1"/>
        <v>1119.8462119999999</v>
      </c>
      <c r="L985" s="222">
        <f ca="1"/>
        <v>7.5140630000000786E-3</v>
      </c>
      <c r="M985" s="222" t="str">
        <f ca="1"/>
        <v/>
      </c>
      <c r="Q985" s="111">
        <f ca="1"/>
        <v>44855</v>
      </c>
      <c r="R985" s="220">
        <f ca="1"/>
        <v>1122.9847769999999</v>
      </c>
      <c r="S985" s="220">
        <f ca="1"/>
        <v>1119.8462119999999</v>
      </c>
      <c r="T985" s="222">
        <f ca="1"/>
        <v>3.1385649999999712E-3</v>
      </c>
      <c r="U985" s="222" t="str">
        <f ca="1"/>
        <v/>
      </c>
      <c r="Y985" s="111">
        <f ca="1"/>
        <v>45219</v>
      </c>
      <c r="Z985" s="220">
        <f ca="1"/>
        <v>1075.5566389999999</v>
      </c>
      <c r="AA985" s="220">
        <f ca="1"/>
        <v>1051.190235</v>
      </c>
      <c r="AB985" s="222">
        <f ca="1"/>
        <v>2.4366403999999876E-2</v>
      </c>
      <c r="AC985" s="222" t="str">
        <f ca="1"/>
        <v/>
      </c>
    </row>
    <row r="986" spans="9:29" x14ac:dyDescent="0.2">
      <c r="I986" s="111">
        <f ca="1"/>
        <v>44858</v>
      </c>
      <c r="J986" s="220">
        <f ca="1"/>
        <v>1130.5859640000001</v>
      </c>
      <c r="K986" s="220">
        <f ca="1"/>
        <v>1124.450713</v>
      </c>
      <c r="L986" s="222">
        <f ca="1"/>
        <v>6.1352510000001531E-3</v>
      </c>
      <c r="M986" s="222" t="str">
        <f ca="1"/>
        <v/>
      </c>
      <c r="Q986" s="111">
        <f ca="1"/>
        <v>44858</v>
      </c>
      <c r="R986" s="220">
        <f ca="1"/>
        <v>1125.854237</v>
      </c>
      <c r="S986" s="220">
        <f ca="1"/>
        <v>1124.450713</v>
      </c>
      <c r="T986" s="222">
        <f ca="1"/>
        <v>1.4035240000000613E-3</v>
      </c>
      <c r="U986" s="222" t="str">
        <f ca="1"/>
        <v/>
      </c>
      <c r="Y986" s="111">
        <f ca="1"/>
        <v>45222</v>
      </c>
      <c r="Z986" s="220">
        <f ca="1"/>
        <v>1078.976559</v>
      </c>
      <c r="AA986" s="220">
        <f ca="1"/>
        <v>1054.817444</v>
      </c>
      <c r="AB986" s="222">
        <f ca="1"/>
        <v>2.4159114999999929E-2</v>
      </c>
      <c r="AC986" s="222" t="str">
        <f ca="1"/>
        <v/>
      </c>
    </row>
    <row r="987" spans="9:29" x14ac:dyDescent="0.2">
      <c r="I987" s="111">
        <f ca="1"/>
        <v>44859</v>
      </c>
      <c r="J987" s="220">
        <f ca="1"/>
        <v>1137.3030409999999</v>
      </c>
      <c r="K987" s="220">
        <f ca="1"/>
        <v>1130.025723</v>
      </c>
      <c r="L987" s="222">
        <f ca="1"/>
        <v>7.2773179999999233E-3</v>
      </c>
      <c r="M987" s="222" t="str">
        <f ca="1"/>
        <v/>
      </c>
      <c r="Q987" s="111">
        <f ca="1"/>
        <v>44859</v>
      </c>
      <c r="R987" s="220">
        <f ca="1"/>
        <v>1132.774161</v>
      </c>
      <c r="S987" s="220">
        <f ca="1"/>
        <v>1130.025723</v>
      </c>
      <c r="T987" s="222">
        <f ca="1"/>
        <v>2.7484380000000782E-3</v>
      </c>
      <c r="U987" s="222" t="str">
        <f ca="1"/>
        <v/>
      </c>
      <c r="Y987" s="111">
        <f ca="1"/>
        <v>45223</v>
      </c>
      <c r="Z987" s="220">
        <f ca="1"/>
        <v>1082.2189960000001</v>
      </c>
      <c r="AA987" s="220">
        <f ca="1"/>
        <v>1058.000626</v>
      </c>
      <c r="AB987" s="222">
        <f ca="1"/>
        <v>2.4218370000000052E-2</v>
      </c>
      <c r="AC987" s="222" t="str">
        <f ca="1"/>
        <v/>
      </c>
    </row>
    <row r="988" spans="9:29" x14ac:dyDescent="0.2">
      <c r="I988" s="111">
        <f ca="1"/>
        <v>44860</v>
      </c>
      <c r="J988" s="220">
        <f ca="1"/>
        <v>1145.647698</v>
      </c>
      <c r="K988" s="220">
        <f ca="1"/>
        <v>1140.93561</v>
      </c>
      <c r="L988" s="222">
        <f ca="1"/>
        <v>4.7120879999999945E-3</v>
      </c>
      <c r="M988" s="222" t="str">
        <f ca="1"/>
        <v/>
      </c>
      <c r="Q988" s="111">
        <f ca="1"/>
        <v>44860</v>
      </c>
      <c r="R988" s="220">
        <f ca="1"/>
        <v>1140.636405</v>
      </c>
      <c r="S988" s="220">
        <f ca="1"/>
        <v>1140.93561</v>
      </c>
      <c r="T988" s="222" t="str">
        <f ca="1"/>
        <v/>
      </c>
      <c r="U988" s="222">
        <f ca="1"/>
        <v>-2.9920500000002904E-4</v>
      </c>
      <c r="Y988" s="111">
        <f ca="1"/>
        <v>45224</v>
      </c>
      <c r="Z988" s="220">
        <f ca="1"/>
        <v>1074.2816789999999</v>
      </c>
      <c r="AA988" s="220">
        <f ca="1"/>
        <v>1050.0800220000001</v>
      </c>
      <c r="AB988" s="222">
        <f ca="1"/>
        <v>2.4201656999999842E-2</v>
      </c>
      <c r="AC988" s="222" t="str">
        <f ca="1"/>
        <v/>
      </c>
    </row>
    <row r="989" spans="9:29" x14ac:dyDescent="0.2">
      <c r="I989" s="111">
        <f ca="1"/>
        <v>44861</v>
      </c>
      <c r="J989" s="220">
        <f ca="1"/>
        <v>1148.642638</v>
      </c>
      <c r="K989" s="220">
        <f ca="1"/>
        <v>1144.180889</v>
      </c>
      <c r="L989" s="222">
        <f ca="1"/>
        <v>4.4617490000000547E-3</v>
      </c>
      <c r="M989" s="222" t="str">
        <f ca="1"/>
        <v/>
      </c>
      <c r="Q989" s="111">
        <f ca="1"/>
        <v>44861</v>
      </c>
      <c r="R989" s="220">
        <f ca="1"/>
        <v>1143.6086270000001</v>
      </c>
      <c r="S989" s="220">
        <f ca="1"/>
        <v>1144.180889</v>
      </c>
      <c r="T989" s="222" t="str">
        <f ca="1"/>
        <v/>
      </c>
      <c r="U989" s="222">
        <f ca="1"/>
        <v>-5.7226199999990972E-4</v>
      </c>
      <c r="Y989" s="111">
        <f ca="1"/>
        <v>45225</v>
      </c>
      <c r="Z989" s="220">
        <f ca="1"/>
        <v>1076.6394989999999</v>
      </c>
      <c r="AA989" s="220">
        <f ca="1"/>
        <v>1052.7532430000001</v>
      </c>
      <c r="AB989" s="222">
        <f ca="1"/>
        <v>2.3886255999999776E-2</v>
      </c>
      <c r="AC989" s="222" t="str">
        <f ca="1"/>
        <v/>
      </c>
    </row>
    <row r="990" spans="9:29" x14ac:dyDescent="0.2">
      <c r="I990" s="111">
        <f ca="1"/>
        <v>44862</v>
      </c>
      <c r="J990" s="220">
        <f ca="1"/>
        <v>1156.597006</v>
      </c>
      <c r="K990" s="220">
        <f ca="1"/>
        <v>1150.6538780000001</v>
      </c>
      <c r="L990" s="222">
        <f ca="1"/>
        <v>5.9431279999998879E-3</v>
      </c>
      <c r="M990" s="222" t="str">
        <f ca="1"/>
        <v/>
      </c>
      <c r="Q990" s="111">
        <f ca="1"/>
        <v>44862</v>
      </c>
      <c r="R990" s="220">
        <f ca="1"/>
        <v>1151.743046</v>
      </c>
      <c r="S990" s="220">
        <f ca="1"/>
        <v>1150.6538780000001</v>
      </c>
      <c r="T990" s="222">
        <f ca="1"/>
        <v>1.0891679999999724E-3</v>
      </c>
      <c r="U990" s="222" t="str">
        <f ca="1"/>
        <v/>
      </c>
      <c r="Y990" s="111">
        <f ca="1"/>
        <v>45226</v>
      </c>
      <c r="Z990" s="220">
        <f ca="1"/>
        <v>1076.00632</v>
      </c>
      <c r="AA990" s="220">
        <f ca="1"/>
        <v>1052.202454</v>
      </c>
      <c r="AB990" s="222">
        <f ca="1"/>
        <v>2.3803865999999972E-2</v>
      </c>
      <c r="AC990" s="222" t="str">
        <f ca="1"/>
        <v/>
      </c>
    </row>
    <row r="991" spans="9:29" x14ac:dyDescent="0.2">
      <c r="I991" s="111">
        <f ca="1"/>
        <v>44865</v>
      </c>
      <c r="J991" s="220">
        <f ca="1"/>
        <v>1153.6566</v>
      </c>
      <c r="K991" s="220">
        <f ca="1"/>
        <v>1149.0450860000001</v>
      </c>
      <c r="L991" s="222">
        <f ca="1"/>
        <v>4.6115139999999425E-3</v>
      </c>
      <c r="M991" s="222" t="str">
        <f ca="1"/>
        <v/>
      </c>
      <c r="Q991" s="111">
        <f ca="1"/>
        <v>44865</v>
      </c>
      <c r="R991" s="220">
        <f ca="1"/>
        <v>1148.525944</v>
      </c>
      <c r="S991" s="220">
        <f ca="1"/>
        <v>1149.0450860000001</v>
      </c>
      <c r="T991" s="222" t="str">
        <f ca="1"/>
        <v/>
      </c>
      <c r="U991" s="222">
        <f ca="1"/>
        <v>-5.191420000001017E-4</v>
      </c>
      <c r="Y991" s="111">
        <f ca="1"/>
        <v>45229</v>
      </c>
      <c r="Z991" s="220">
        <f ca="1"/>
        <v>1076.819174</v>
      </c>
      <c r="AA991" s="220">
        <f ca="1"/>
        <v>1052.886432</v>
      </c>
      <c r="AB991" s="222">
        <f ca="1"/>
        <v>2.3932741999999962E-2</v>
      </c>
      <c r="AC991" s="222" t="str">
        <f ca="1"/>
        <v/>
      </c>
    </row>
    <row r="992" spans="9:29" x14ac:dyDescent="0.2">
      <c r="I992" s="111">
        <f ca="1"/>
        <v>44866</v>
      </c>
      <c r="J992" s="220">
        <f ca="1"/>
        <v>1157.79937</v>
      </c>
      <c r="K992" s="220">
        <f ca="1"/>
        <v>1153.2211460000001</v>
      </c>
      <c r="L992" s="222">
        <f ca="1"/>
        <v>4.5782239999998635E-3</v>
      </c>
      <c r="M992" s="222" t="str">
        <f ca="1"/>
        <v/>
      </c>
      <c r="Q992" s="111">
        <f ca="1"/>
        <v>44866</v>
      </c>
      <c r="R992" s="220">
        <f ca="1"/>
        <v>1152.6948749999999</v>
      </c>
      <c r="S992" s="220">
        <f ca="1"/>
        <v>1153.2211460000001</v>
      </c>
      <c r="T992" s="222" t="str">
        <f ca="1"/>
        <v/>
      </c>
      <c r="U992" s="222">
        <f ca="1"/>
        <v>-5.2627100000017892E-4</v>
      </c>
      <c r="Y992" s="111">
        <f ca="1"/>
        <v>45230</v>
      </c>
      <c r="Z992" s="220">
        <f ca="1"/>
        <v>1079.2576280000001</v>
      </c>
      <c r="AA992" s="220">
        <f ca="1"/>
        <v>1055.2114879999999</v>
      </c>
      <c r="AB992" s="222">
        <f ca="1"/>
        <v>2.404614000000015E-2</v>
      </c>
      <c r="AC992" s="222" t="str">
        <f ca="1"/>
        <v/>
      </c>
    </row>
    <row r="993" spans="9:29" x14ac:dyDescent="0.2">
      <c r="I993" s="111">
        <f ca="1"/>
        <v>44867</v>
      </c>
      <c r="J993" s="220">
        <f ca="1"/>
        <v>1147.439993</v>
      </c>
      <c r="K993" s="220">
        <f ca="1"/>
        <v>1142.985619</v>
      </c>
      <c r="L993" s="222">
        <f ca="1"/>
        <v>4.4543739999999164E-3</v>
      </c>
      <c r="M993" s="222" t="str">
        <f ca="1"/>
        <v/>
      </c>
      <c r="Q993" s="111">
        <f ca="1"/>
        <v>44867</v>
      </c>
      <c r="R993" s="220">
        <f ca="1"/>
        <v>1142.4376549999999</v>
      </c>
      <c r="S993" s="220">
        <f ca="1"/>
        <v>1142.985619</v>
      </c>
      <c r="T993" s="222" t="str">
        <f ca="1"/>
        <v/>
      </c>
      <c r="U993" s="222">
        <f ca="1"/>
        <v>-5.4796400000009266E-4</v>
      </c>
      <c r="Y993" s="111">
        <f ca="1"/>
        <v>45231</v>
      </c>
      <c r="Z993" s="220">
        <f ca="1"/>
        <v>1090.6079950000001</v>
      </c>
      <c r="AA993" s="220">
        <f ca="1"/>
        <v>1066.612028</v>
      </c>
      <c r="AB993" s="222">
        <f ca="1"/>
        <v>2.3995967000000066E-2</v>
      </c>
      <c r="AC993" s="222" t="str">
        <f ca="1"/>
        <v/>
      </c>
    </row>
    <row r="994" spans="9:29" x14ac:dyDescent="0.2">
      <c r="I994" s="111">
        <f ca="1"/>
        <v>44868</v>
      </c>
      <c r="J994" s="220">
        <f ca="1"/>
        <v>1142.094926</v>
      </c>
      <c r="K994" s="220">
        <f ca="1"/>
        <v>1137.134065</v>
      </c>
      <c r="L994" s="222">
        <f ca="1"/>
        <v>4.960861000000023E-3</v>
      </c>
      <c r="M994" s="222" t="str">
        <f ca="1"/>
        <v/>
      </c>
      <c r="Q994" s="111">
        <f ca="1"/>
        <v>44868</v>
      </c>
      <c r="R994" s="220">
        <f ca="1"/>
        <v>1137.196269</v>
      </c>
      <c r="S994" s="220">
        <f ca="1"/>
        <v>1137.134065</v>
      </c>
      <c r="T994" s="222">
        <f ca="1"/>
        <v>6.2204000000065204E-5</v>
      </c>
      <c r="U994" s="222" t="str">
        <f ca="1"/>
        <v/>
      </c>
      <c r="Y994" s="111">
        <f ca="1"/>
        <v>45232</v>
      </c>
      <c r="Z994" s="220">
        <f ca="1"/>
        <v>1101.137285</v>
      </c>
      <c r="AA994" s="220">
        <f ca="1"/>
        <v>1077.0203839999999</v>
      </c>
      <c r="AB994" s="222">
        <f ca="1"/>
        <v>2.4116901000000097E-2</v>
      </c>
      <c r="AC994" s="222" t="str">
        <f ca="1"/>
        <v/>
      </c>
    </row>
    <row r="995" spans="9:29" x14ac:dyDescent="0.2">
      <c r="I995" s="111">
        <f ca="1"/>
        <v>44869</v>
      </c>
      <c r="J995" s="220">
        <f ca="1"/>
        <v>1142.951137</v>
      </c>
      <c r="K995" s="220">
        <f ca="1"/>
        <v>1136.1927089999999</v>
      </c>
      <c r="L995" s="222">
        <f ca="1"/>
        <v>6.7584280000000949E-3</v>
      </c>
      <c r="M995" s="222" t="str">
        <f ca="1"/>
        <v/>
      </c>
      <c r="Q995" s="111">
        <f ca="1"/>
        <v>44869</v>
      </c>
      <c r="R995" s="220">
        <f ca="1"/>
        <v>1138.4268340000001</v>
      </c>
      <c r="S995" s="220">
        <f ca="1"/>
        <v>1136.1927089999999</v>
      </c>
      <c r="T995" s="222">
        <f ca="1"/>
        <v>2.2341250000001765E-3</v>
      </c>
      <c r="U995" s="222" t="str">
        <f ca="1"/>
        <v/>
      </c>
      <c r="Y995" s="111">
        <f ca="1"/>
        <v>45233</v>
      </c>
      <c r="Z995" s="220">
        <f ca="1"/>
        <v>1110.017445</v>
      </c>
      <c r="AA995" s="220">
        <f ca="1"/>
        <v>1086.0309030000001</v>
      </c>
      <c r="AB995" s="222">
        <f ca="1"/>
        <v>2.3986541999999871E-2</v>
      </c>
      <c r="AC995" s="222" t="str">
        <f ca="1"/>
        <v/>
      </c>
    </row>
    <row r="996" spans="9:29" x14ac:dyDescent="0.2">
      <c r="I996" s="111">
        <f ca="1"/>
        <v>44872</v>
      </c>
      <c r="J996" s="220">
        <f ca="1"/>
        <v>1142.4687019999999</v>
      </c>
      <c r="K996" s="220">
        <f ca="1"/>
        <v>1133.6654040000001</v>
      </c>
      <c r="L996" s="222">
        <f ca="1"/>
        <v>8.8032979999998137E-3</v>
      </c>
      <c r="M996" s="222" t="str">
        <f ca="1"/>
        <v/>
      </c>
      <c r="Q996" s="111">
        <f ca="1"/>
        <v>44872</v>
      </c>
      <c r="R996" s="220">
        <f ca="1"/>
        <v>1138.2729099999999</v>
      </c>
      <c r="S996" s="220">
        <f ca="1"/>
        <v>1133.6654040000001</v>
      </c>
      <c r="T996" s="222">
        <f ca="1"/>
        <v>4.6075059999998299E-3</v>
      </c>
      <c r="U996" s="222" t="str">
        <f ca="1"/>
        <v/>
      </c>
      <c r="Y996" s="111">
        <f ca="1"/>
        <v>45236</v>
      </c>
      <c r="Z996" s="220">
        <f ca="1"/>
        <v>1106.5598749999999</v>
      </c>
      <c r="AA996" s="220">
        <f ca="1"/>
        <v>1082.391742</v>
      </c>
      <c r="AB996" s="222">
        <f ca="1"/>
        <v>2.4168132999999897E-2</v>
      </c>
      <c r="AC996" s="222" t="str">
        <f ca="1"/>
        <v/>
      </c>
    </row>
    <row r="997" spans="9:29" x14ac:dyDescent="0.2">
      <c r="I997" s="111">
        <f ca="1"/>
        <v>44873</v>
      </c>
      <c r="J997" s="220">
        <f ca="1"/>
        <v>1148.8359869999999</v>
      </c>
      <c r="K997" s="220">
        <f ca="1"/>
        <v>1141.63859</v>
      </c>
      <c r="L997" s="222">
        <f ca="1"/>
        <v>7.1973969999999101E-3</v>
      </c>
      <c r="M997" s="222" t="str">
        <f ca="1"/>
        <v/>
      </c>
      <c r="Q997" s="111">
        <f ca="1"/>
        <v>44873</v>
      </c>
      <c r="R997" s="220">
        <f ca="1"/>
        <v>1144.3019260000001</v>
      </c>
      <c r="S997" s="220">
        <f ca="1"/>
        <v>1141.63859</v>
      </c>
      <c r="T997" s="222">
        <f ca="1"/>
        <v>2.6633360000000721E-3</v>
      </c>
      <c r="U997" s="222" t="str">
        <f ca="1"/>
        <v/>
      </c>
      <c r="Y997" s="111">
        <f ca="1"/>
        <v>45237</v>
      </c>
      <c r="Z997" s="220">
        <f ca="1"/>
        <v>1108.8947250000001</v>
      </c>
      <c r="AA997" s="220">
        <f ca="1"/>
        <v>1084.678635</v>
      </c>
      <c r="AB997" s="222">
        <f ca="1"/>
        <v>2.4216090000000121E-2</v>
      </c>
      <c r="AC997" s="222" t="str">
        <f ca="1"/>
        <v/>
      </c>
    </row>
    <row r="998" spans="9:29" x14ac:dyDescent="0.2">
      <c r="I998" s="111">
        <f ca="1"/>
        <v>44874</v>
      </c>
      <c r="J998" s="220">
        <f ca="1"/>
        <v>1142.887825</v>
      </c>
      <c r="K998" s="220">
        <f ca="1"/>
        <v>1137.5711670000001</v>
      </c>
      <c r="L998" s="222">
        <f ca="1"/>
        <v>5.3166579999999611E-3</v>
      </c>
      <c r="M998" s="222" t="str">
        <f ca="1"/>
        <v/>
      </c>
      <c r="Q998" s="111">
        <f ca="1"/>
        <v>44874</v>
      </c>
      <c r="R998" s="220">
        <f ca="1"/>
        <v>1138.1146900000001</v>
      </c>
      <c r="S998" s="220">
        <f ca="1"/>
        <v>1137.5711670000001</v>
      </c>
      <c r="T998" s="222">
        <f ca="1"/>
        <v>5.4352300000005016E-4</v>
      </c>
      <c r="U998" s="222" t="str">
        <f ca="1"/>
        <v/>
      </c>
      <c r="Y998" s="111">
        <f ca="1"/>
        <v>45238</v>
      </c>
      <c r="Z998" s="220">
        <f ca="1"/>
        <v>1111.658015</v>
      </c>
      <c r="AA998" s="220">
        <f ca="1"/>
        <v>1087.4637439999999</v>
      </c>
      <c r="AB998" s="222">
        <f ca="1"/>
        <v>2.4194271000000073E-2</v>
      </c>
      <c r="AC998" s="222" t="str">
        <f ca="1"/>
        <v/>
      </c>
    </row>
    <row r="999" spans="9:29" x14ac:dyDescent="0.2">
      <c r="I999" s="111">
        <f ca="1"/>
        <v>44875</v>
      </c>
      <c r="J999" s="220">
        <f ca="1"/>
        <v>1175.3373999999999</v>
      </c>
      <c r="K999" s="220">
        <f ca="1"/>
        <v>1168.8450499999999</v>
      </c>
      <c r="L999" s="222">
        <f ca="1"/>
        <v>6.4923499999999879E-3</v>
      </c>
      <c r="M999" s="222" t="str">
        <f ca="1"/>
        <v/>
      </c>
      <c r="Q999" s="111">
        <f ca="1"/>
        <v>44875</v>
      </c>
      <c r="R999" s="220">
        <f ca="1"/>
        <v>1170.6875950000001</v>
      </c>
      <c r="S999" s="220">
        <f ca="1"/>
        <v>1168.8450499999999</v>
      </c>
      <c r="T999" s="222">
        <f ca="1"/>
        <v>1.8425450000002003E-3</v>
      </c>
      <c r="U999" s="222" t="str">
        <f ca="1"/>
        <v/>
      </c>
      <c r="Y999" s="111">
        <f ca="1"/>
        <v>45239</v>
      </c>
      <c r="Z999" s="220">
        <f ca="1"/>
        <v>1104.9418350000001</v>
      </c>
      <c r="AA999" s="220">
        <f ca="1"/>
        <v>1080.6956949999999</v>
      </c>
      <c r="AB999" s="222">
        <f ca="1"/>
        <v>2.4246140000000197E-2</v>
      </c>
      <c r="AC999" s="222" t="str">
        <f ca="1"/>
        <v/>
      </c>
    </row>
    <row r="1000" spans="9:29" x14ac:dyDescent="0.2">
      <c r="I1000" s="111">
        <f ca="1"/>
        <v>44876</v>
      </c>
      <c r="J1000" s="220">
        <f ca="1"/>
        <v>1179.3886110000001</v>
      </c>
      <c r="K1000" s="220">
        <f ca="1"/>
        <v>1171.834736</v>
      </c>
      <c r="L1000" s="222">
        <f ca="1"/>
        <v>7.5538750000000623E-3</v>
      </c>
      <c r="M1000" s="222" t="str">
        <f ca="1"/>
        <v/>
      </c>
      <c r="Q1000" s="111">
        <f ca="1"/>
        <v>44876</v>
      </c>
      <c r="R1000" s="220">
        <f ca="1"/>
        <v>1174.932354</v>
      </c>
      <c r="S1000" s="220">
        <f ca="1"/>
        <v>1171.834736</v>
      </c>
      <c r="T1000" s="222">
        <f ca="1"/>
        <v>3.0976180000000112E-3</v>
      </c>
      <c r="U1000" s="222" t="str">
        <f ca="1"/>
        <v/>
      </c>
      <c r="Y1000" s="111">
        <f ca="1"/>
        <v>45240</v>
      </c>
      <c r="Z1000" s="220">
        <f ca="1"/>
        <v>1109.396945</v>
      </c>
      <c r="AA1000" s="220">
        <f ca="1"/>
        <v>1084.925477</v>
      </c>
      <c r="AB1000" s="222">
        <f ca="1"/>
        <v>2.4471467999999958E-2</v>
      </c>
      <c r="AC1000" s="222" t="str">
        <f ca="1"/>
        <v/>
      </c>
    </row>
    <row r="1001" spans="9:29" x14ac:dyDescent="0.2">
      <c r="I1001" s="111">
        <f ca="1"/>
        <v>44879</v>
      </c>
      <c r="J1001" s="220">
        <f ca="1"/>
        <v>1175.233467</v>
      </c>
      <c r="K1001" s="220">
        <f ca="1"/>
        <v>1168.805464</v>
      </c>
      <c r="L1001" s="222">
        <f ca="1"/>
        <v>6.4280029999999894E-3</v>
      </c>
      <c r="M1001" s="222" t="str">
        <f ca="1"/>
        <v/>
      </c>
      <c r="Q1001" s="111">
        <f ca="1"/>
        <v>44879</v>
      </c>
      <c r="R1001" s="220">
        <f ca="1"/>
        <v>1170.592609</v>
      </c>
      <c r="S1001" s="220">
        <f ca="1"/>
        <v>1168.805464</v>
      </c>
      <c r="T1001" s="222">
        <f ca="1"/>
        <v>1.7871450000000095E-3</v>
      </c>
      <c r="U1001" s="222" t="str">
        <f ca="1"/>
        <v/>
      </c>
      <c r="Y1001" s="111">
        <f ca="1"/>
        <v>45243</v>
      </c>
      <c r="Z1001" s="220">
        <f ca="1"/>
        <v>1110.485445</v>
      </c>
      <c r="AA1001" s="220">
        <f ca="1"/>
        <v>1086.641071</v>
      </c>
      <c r="AB1001" s="222">
        <f ca="1"/>
        <v>2.3844374000000015E-2</v>
      </c>
      <c r="AC1001" s="222" t="str">
        <f ca="1"/>
        <v/>
      </c>
    </row>
    <row r="1002" spans="9:29" x14ac:dyDescent="0.2">
      <c r="I1002" s="111">
        <f ca="1"/>
        <v>44880</v>
      </c>
      <c r="J1002" s="220">
        <f ca="1"/>
        <v>1181.0421449999999</v>
      </c>
      <c r="K1002" s="220">
        <f ca="1"/>
        <v>1173.408774</v>
      </c>
      <c r="L1002" s="222">
        <f ca="1"/>
        <v>7.6333709999998976E-3</v>
      </c>
      <c r="M1002" s="222" t="str">
        <f ca="1"/>
        <v/>
      </c>
      <c r="Q1002" s="111">
        <f ca="1"/>
        <v>44880</v>
      </c>
      <c r="R1002" s="220">
        <f ca="1"/>
        <v>1176.6464980000001</v>
      </c>
      <c r="S1002" s="220">
        <f ca="1"/>
        <v>1173.408774</v>
      </c>
      <c r="T1002" s="222">
        <f ca="1"/>
        <v>3.2377240000000711E-3</v>
      </c>
      <c r="U1002" s="222" t="str">
        <f ca="1"/>
        <v/>
      </c>
      <c r="Y1002" s="111">
        <f ca="1"/>
        <v>45244</v>
      </c>
      <c r="Z1002" s="220">
        <f ca="1"/>
        <v>1121.5489950000001</v>
      </c>
      <c r="AA1002" s="220">
        <f ca="1"/>
        <v>1098.6823489999999</v>
      </c>
      <c r="AB1002" s="222">
        <f ca="1"/>
        <v>2.2866646000000174E-2</v>
      </c>
      <c r="AC1002" s="222" t="str">
        <f ca="1"/>
        <v/>
      </c>
    </row>
    <row r="1003" spans="9:29" x14ac:dyDescent="0.2">
      <c r="I1003" s="111">
        <f ca="1"/>
        <v>44881</v>
      </c>
      <c r="J1003" s="220">
        <f ca="1"/>
        <v>1182.2292170000001</v>
      </c>
      <c r="K1003" s="220">
        <f ca="1"/>
        <v>1175.269327</v>
      </c>
      <c r="L1003" s="222">
        <f ca="1"/>
        <v>6.9598900000000866E-3</v>
      </c>
      <c r="M1003" s="222" t="str">
        <f ca="1"/>
        <v/>
      </c>
      <c r="Q1003" s="111">
        <f ca="1"/>
        <v>44881</v>
      </c>
      <c r="R1003" s="220">
        <f ca="1"/>
        <v>1177.756558</v>
      </c>
      <c r="S1003" s="220">
        <f ca="1"/>
        <v>1175.269327</v>
      </c>
      <c r="T1003" s="222">
        <f ca="1"/>
        <v>2.4872310000000654E-3</v>
      </c>
      <c r="U1003" s="222" t="str">
        <f ca="1"/>
        <v/>
      </c>
      <c r="Y1003" s="111">
        <f ca="1"/>
        <v>45245</v>
      </c>
      <c r="Z1003" s="220">
        <f ca="1"/>
        <v>1119.5333250000001</v>
      </c>
      <c r="AA1003" s="220">
        <f ca="1"/>
        <v>1096.5550370000001</v>
      </c>
      <c r="AB1003" s="222">
        <f ca="1"/>
        <v>2.297828800000002E-2</v>
      </c>
      <c r="AC1003" s="222" t="str">
        <f ca="1"/>
        <v/>
      </c>
    </row>
    <row r="1004" spans="9:29" x14ac:dyDescent="0.2">
      <c r="I1004" s="111">
        <f ca="1"/>
        <v>44882</v>
      </c>
      <c r="J1004" s="220">
        <f ca="1"/>
        <v>1178.772453</v>
      </c>
      <c r="K1004" s="220">
        <f ca="1"/>
        <v>1172.364763</v>
      </c>
      <c r="L1004" s="222">
        <f ca="1"/>
        <v>6.4076900000000023E-3</v>
      </c>
      <c r="M1004" s="222" t="str">
        <f ca="1"/>
        <v/>
      </c>
      <c r="Q1004" s="111">
        <f ca="1"/>
        <v>44882</v>
      </c>
      <c r="R1004" s="220">
        <f ca="1"/>
        <v>1174.177801</v>
      </c>
      <c r="S1004" s="220">
        <f ca="1"/>
        <v>1172.364763</v>
      </c>
      <c r="T1004" s="222">
        <f ca="1"/>
        <v>1.813038000000006E-3</v>
      </c>
      <c r="U1004" s="222" t="str">
        <f ca="1"/>
        <v/>
      </c>
      <c r="Y1004" s="111">
        <f ca="1"/>
        <v>45246</v>
      </c>
      <c r="Z1004" s="220">
        <f ca="1"/>
        <v>1123.7494549999999</v>
      </c>
      <c r="AA1004" s="220">
        <f ca="1"/>
        <v>1100.9704449999999</v>
      </c>
      <c r="AB1004" s="222">
        <f ca="1"/>
        <v>2.2779009999999971E-2</v>
      </c>
      <c r="AC1004" s="222" t="str">
        <f ca="1"/>
        <v/>
      </c>
    </row>
    <row r="1005" spans="9:29" x14ac:dyDescent="0.2">
      <c r="I1005" s="111">
        <f ca="1"/>
        <v>44883</v>
      </c>
      <c r="J1005" s="220">
        <f ca="1"/>
        <v>1181.6146659999999</v>
      </c>
      <c r="K1005" s="220">
        <f ca="1"/>
        <v>1174.568847</v>
      </c>
      <c r="L1005" s="222">
        <f ca="1"/>
        <v>7.0458189999999376E-3</v>
      </c>
      <c r="M1005" s="222" t="str">
        <f ca="1"/>
        <v/>
      </c>
      <c r="Q1005" s="111">
        <f ca="1"/>
        <v>44883</v>
      </c>
      <c r="R1005" s="220">
        <f ca="1"/>
        <v>1177.0740189999999</v>
      </c>
      <c r="S1005" s="220">
        <f ca="1"/>
        <v>1174.568847</v>
      </c>
      <c r="T1005" s="222">
        <f ca="1"/>
        <v>2.5051719999999024E-3</v>
      </c>
      <c r="U1005" s="222" t="str">
        <f ca="1"/>
        <v/>
      </c>
      <c r="Y1005" s="111">
        <f ca="1"/>
        <v>45247</v>
      </c>
      <c r="Z1005" s="220">
        <f ca="1"/>
        <v>1125.571115</v>
      </c>
      <c r="AA1005" s="220">
        <f ca="1"/>
        <v>1103.527448</v>
      </c>
      <c r="AB1005" s="222">
        <f ca="1"/>
        <v>2.2043666999999913E-2</v>
      </c>
      <c r="AC1005" s="222" t="str">
        <f ca="1"/>
        <v/>
      </c>
    </row>
    <row r="1006" spans="9:29" x14ac:dyDescent="0.2">
      <c r="I1006" s="111">
        <f ca="1"/>
        <v>44886</v>
      </c>
      <c r="J1006" s="220">
        <f ca="1"/>
        <v>1180.257869</v>
      </c>
      <c r="K1006" s="220">
        <f ca="1"/>
        <v>1173.750053</v>
      </c>
      <c r="L1006" s="222">
        <f ca="1"/>
        <v>6.5078160000000482E-3</v>
      </c>
      <c r="M1006" s="222" t="str">
        <f ca="1"/>
        <v/>
      </c>
      <c r="Q1006" s="111">
        <f ca="1"/>
        <v>44886</v>
      </c>
      <c r="R1006" s="220">
        <f ca="1"/>
        <v>1175.6606469999999</v>
      </c>
      <c r="S1006" s="220">
        <f ca="1"/>
        <v>1173.750053</v>
      </c>
      <c r="T1006" s="222">
        <f ca="1"/>
        <v>1.9105939999999465E-3</v>
      </c>
      <c r="U1006" s="222" t="str">
        <f ca="1"/>
        <v/>
      </c>
      <c r="Y1006" s="111">
        <f ca="1"/>
        <v>45250</v>
      </c>
      <c r="Z1006" s="220">
        <f ca="1"/>
        <v>1129.163155</v>
      </c>
      <c r="AA1006" s="220">
        <f ca="1"/>
        <v>1107.128244</v>
      </c>
      <c r="AB1006" s="222">
        <f ca="1"/>
        <v>2.2034910999999966E-2</v>
      </c>
      <c r="AC1006" s="222" t="str">
        <f ca="1"/>
        <v/>
      </c>
    </row>
    <row r="1007" spans="9:29" x14ac:dyDescent="0.2">
      <c r="I1007" s="111">
        <f ca="1"/>
        <v>44887</v>
      </c>
      <c r="J1007" s="220">
        <f ca="1"/>
        <v>1187.8064220000001</v>
      </c>
      <c r="K1007" s="220">
        <f ca="1"/>
        <v>1180.8644039999999</v>
      </c>
      <c r="L1007" s="222">
        <f ca="1"/>
        <v>6.9420180000001894E-3</v>
      </c>
      <c r="M1007" s="222" t="str">
        <f ca="1"/>
        <v/>
      </c>
      <c r="Q1007" s="111">
        <f ca="1"/>
        <v>44887</v>
      </c>
      <c r="R1007" s="220">
        <f ca="1"/>
        <v>1183.2424490000001</v>
      </c>
      <c r="S1007" s="220">
        <f ca="1"/>
        <v>1180.8644039999999</v>
      </c>
      <c r="T1007" s="222">
        <f ca="1"/>
        <v>2.3780450000001566E-3</v>
      </c>
      <c r="U1007" s="222" t="str">
        <f ca="1"/>
        <v/>
      </c>
      <c r="Y1007" s="111">
        <f ca="1"/>
        <v>45251</v>
      </c>
      <c r="Z1007" s="220">
        <f ca="1"/>
        <v>1124.6855049999999</v>
      </c>
      <c r="AA1007" s="220">
        <f ca="1"/>
        <v>1102.422407</v>
      </c>
      <c r="AB1007" s="222">
        <f ca="1"/>
        <v>2.2263097999999901E-2</v>
      </c>
      <c r="AC1007" s="222" t="str">
        <f ca="1"/>
        <v/>
      </c>
    </row>
    <row r="1008" spans="9:29" x14ac:dyDescent="0.2">
      <c r="I1008" s="111">
        <f ca="1"/>
        <v>44888</v>
      </c>
      <c r="J1008" s="220">
        <f ca="1"/>
        <v>1193.4076910000001</v>
      </c>
      <c r="K1008" s="220">
        <f ca="1"/>
        <v>1186.3896930000001</v>
      </c>
      <c r="L1008" s="222">
        <f ca="1"/>
        <v>7.0179980000000339E-3</v>
      </c>
      <c r="M1008" s="222" t="str">
        <f ca="1"/>
        <v/>
      </c>
      <c r="Q1008" s="111">
        <f ca="1"/>
        <v>44888</v>
      </c>
      <c r="R1008" s="220">
        <f ca="1"/>
        <v>1188.882668</v>
      </c>
      <c r="S1008" s="220">
        <f ca="1"/>
        <v>1186.3896930000001</v>
      </c>
      <c r="T1008" s="222">
        <f ca="1"/>
        <v>2.4929749999998874E-3</v>
      </c>
      <c r="U1008" s="222" t="str">
        <f ca="1"/>
        <v/>
      </c>
      <c r="Y1008" s="111">
        <f ca="1"/>
        <v>45252</v>
      </c>
      <c r="Z1008" s="220">
        <f ca="1"/>
        <v>1125.4339219999999</v>
      </c>
      <c r="AA1008" s="220">
        <f ca="1"/>
        <v>1102.8191959999999</v>
      </c>
      <c r="AB1008" s="222">
        <f ca="1"/>
        <v>2.2614726000000019E-2</v>
      </c>
      <c r="AC1008" s="222" t="str">
        <f ca="1"/>
        <v/>
      </c>
    </row>
    <row r="1009" spans="9:29" x14ac:dyDescent="0.2">
      <c r="I1009" s="111">
        <f ca="1"/>
        <v>44889</v>
      </c>
      <c r="J1009" s="220">
        <f ca="1"/>
        <v>1198.0325560000001</v>
      </c>
      <c r="K1009" s="220">
        <f ca="1"/>
        <v>1191.9081819999999</v>
      </c>
      <c r="L1009" s="222">
        <f ca="1"/>
        <v>6.1243740000002161E-3</v>
      </c>
      <c r="M1009" s="222" t="str">
        <f ca="1"/>
        <v/>
      </c>
      <c r="Q1009" s="111">
        <f ca="1"/>
        <v>44889</v>
      </c>
      <c r="R1009" s="220">
        <f ca="1"/>
        <v>1193.344885</v>
      </c>
      <c r="S1009" s="220">
        <f ca="1"/>
        <v>1191.9081819999999</v>
      </c>
      <c r="T1009" s="222">
        <f ca="1"/>
        <v>1.4367030000000795E-3</v>
      </c>
      <c r="U1009" s="222" t="str">
        <f ca="1"/>
        <v/>
      </c>
      <c r="Y1009" s="111">
        <f ca="1"/>
        <v>45253</v>
      </c>
      <c r="Z1009" s="220">
        <f ca="1"/>
        <v>1124.726975</v>
      </c>
      <c r="AA1009" s="220">
        <f ca="1"/>
        <v>1101.990043</v>
      </c>
      <c r="AB1009" s="222">
        <f ca="1"/>
        <v>2.2736932000000026E-2</v>
      </c>
      <c r="AC1009" s="222" t="str">
        <f ca="1"/>
        <v/>
      </c>
    </row>
    <row r="1010" spans="9:29" x14ac:dyDescent="0.2">
      <c r="I1010" s="111">
        <f ca="1"/>
        <v>44890</v>
      </c>
      <c r="J1010" s="220">
        <f ca="1"/>
        <v>1200.1493350000001</v>
      </c>
      <c r="K1010" s="220">
        <f ca="1"/>
        <v>1194.6382470000001</v>
      </c>
      <c r="L1010" s="222">
        <f ca="1"/>
        <v>5.5110879999999722E-3</v>
      </c>
      <c r="M1010" s="222" t="str">
        <f ca="1"/>
        <v/>
      </c>
      <c r="Q1010" s="111">
        <f ca="1"/>
        <v>44890</v>
      </c>
      <c r="R1010" s="220">
        <f ca="1"/>
        <v>1195.323611</v>
      </c>
      <c r="S1010" s="220">
        <f ca="1"/>
        <v>1194.6382470000001</v>
      </c>
      <c r="T1010" s="222">
        <f ca="1"/>
        <v>6.8536399999993586E-4</v>
      </c>
      <c r="U1010" s="222" t="str">
        <f ca="1"/>
        <v/>
      </c>
      <c r="Y1010" s="111">
        <f ca="1"/>
        <v>45254</v>
      </c>
      <c r="Z1010" s="220">
        <f ca="1"/>
        <v>1124.3573249999999</v>
      </c>
      <c r="AA1010" s="220">
        <f ca="1"/>
        <v>1102.1563189999999</v>
      </c>
      <c r="AB1010" s="222">
        <f ca="1"/>
        <v>2.2201006000000006E-2</v>
      </c>
      <c r="AC1010" s="222" t="str">
        <f ca="1"/>
        <v/>
      </c>
    </row>
    <row r="1011" spans="9:29" x14ac:dyDescent="0.2">
      <c r="I1011" s="111">
        <f ca="1"/>
        <v>44893</v>
      </c>
      <c r="J1011" s="220">
        <f ca="1"/>
        <v>1195.007593</v>
      </c>
      <c r="K1011" s="220">
        <f ca="1"/>
        <v>1189.3256249999999</v>
      </c>
      <c r="L1011" s="222">
        <f ca="1"/>
        <v>5.6819680000000971E-3</v>
      </c>
      <c r="M1011" s="222" t="str">
        <f ca="1"/>
        <v/>
      </c>
      <c r="Q1011" s="111">
        <f ca="1"/>
        <v>44893</v>
      </c>
      <c r="R1011" s="220">
        <f ca="1"/>
        <v>1190.2721340000001</v>
      </c>
      <c r="S1011" s="220">
        <f ca="1"/>
        <v>1189.3256249999999</v>
      </c>
      <c r="T1011" s="222">
        <f ca="1"/>
        <v>9.4650900000010549E-4</v>
      </c>
      <c r="U1011" s="222" t="str">
        <f ca="1"/>
        <v/>
      </c>
      <c r="Y1011" s="111">
        <f ca="1"/>
        <v>45257</v>
      </c>
      <c r="Z1011" s="220">
        <f ca="1"/>
        <v>1125.129115</v>
      </c>
      <c r="AA1011" s="220">
        <f ca="1"/>
        <v>1103.2695349999999</v>
      </c>
      <c r="AB1011" s="222">
        <f ca="1"/>
        <v>2.1859580000000052E-2</v>
      </c>
      <c r="AC1011" s="222" t="str">
        <f ca="1"/>
        <v/>
      </c>
    </row>
    <row r="1012" spans="9:29" x14ac:dyDescent="0.2">
      <c r="I1012" s="111">
        <f ca="1"/>
        <v>44894</v>
      </c>
      <c r="J1012" s="220">
        <f ca="1"/>
        <v>1196.5619180000001</v>
      </c>
      <c r="K1012" s="220">
        <f ca="1"/>
        <v>1190.018325</v>
      </c>
      <c r="L1012" s="222">
        <f ca="1"/>
        <v>6.5435930000001009E-3</v>
      </c>
      <c r="M1012" s="222" t="str">
        <f ca="1"/>
        <v/>
      </c>
      <c r="Q1012" s="111">
        <f ca="1"/>
        <v>44894</v>
      </c>
      <c r="R1012" s="220">
        <f ca="1"/>
        <v>1191.951194</v>
      </c>
      <c r="S1012" s="220">
        <f ca="1"/>
        <v>1190.018325</v>
      </c>
      <c r="T1012" s="222">
        <f ca="1"/>
        <v>1.9328689999999825E-3</v>
      </c>
      <c r="U1012" s="222" t="str">
        <f ca="1"/>
        <v/>
      </c>
      <c r="Y1012" s="111">
        <f ca="1"/>
        <v>45258</v>
      </c>
      <c r="Z1012" s="220">
        <f ca="1"/>
        <v>1127.359095</v>
      </c>
      <c r="AA1012" s="220">
        <f ca="1"/>
        <v>1105.6910359999999</v>
      </c>
      <c r="AB1012" s="222">
        <f ca="1"/>
        <v>2.1668059000000083E-2</v>
      </c>
      <c r="AC1012" s="222" t="str">
        <f ca="1"/>
        <v/>
      </c>
    </row>
    <row r="1013" spans="9:29" x14ac:dyDescent="0.2">
      <c r="I1013" s="111">
        <f ca="1"/>
        <v>44895</v>
      </c>
      <c r="J1013" s="220">
        <f ca="1"/>
        <v>1209.096235</v>
      </c>
      <c r="K1013" s="220">
        <f ca="1"/>
        <v>1200.4928950000001</v>
      </c>
      <c r="L1013" s="222">
        <f ca="1"/>
        <v>8.60333999999989E-3</v>
      </c>
      <c r="M1013" s="222" t="str">
        <f ca="1"/>
        <v/>
      </c>
      <c r="Q1013" s="111">
        <f ca="1"/>
        <v>44895</v>
      </c>
      <c r="R1013" s="220">
        <f ca="1"/>
        <v>1204.778071</v>
      </c>
      <c r="S1013" s="220">
        <f ca="1"/>
        <v>1200.4928950000001</v>
      </c>
      <c r="T1013" s="222">
        <f ca="1"/>
        <v>4.2851759999998646E-3</v>
      </c>
      <c r="U1013" s="222" t="str">
        <f ca="1"/>
        <v/>
      </c>
      <c r="Y1013" s="111">
        <f ca="1"/>
        <v>45259</v>
      </c>
      <c r="Z1013" s="220">
        <f ca="1"/>
        <v>1131.086593</v>
      </c>
      <c r="AA1013" s="220">
        <f ca="1"/>
        <v>1110.0009500000001</v>
      </c>
      <c r="AB1013" s="222">
        <f ca="1"/>
        <v>2.108564299999989E-2</v>
      </c>
      <c r="AC1013" s="222" t="str">
        <f ca="1"/>
        <v/>
      </c>
    </row>
    <row r="1014" spans="9:29" x14ac:dyDescent="0.2">
      <c r="I1014" s="111">
        <f ca="1"/>
        <v>44896</v>
      </c>
      <c r="J1014" s="220">
        <f ca="1"/>
        <v>1217.2958490000001</v>
      </c>
      <c r="K1014" s="220">
        <f ca="1"/>
        <v>1210.737584</v>
      </c>
      <c r="L1014" s="222">
        <f ca="1"/>
        <v>6.5582650000001195E-3</v>
      </c>
      <c r="M1014" s="222" t="str">
        <f ca="1"/>
        <v/>
      </c>
      <c r="Q1014" s="111">
        <f ca="1"/>
        <v>44896</v>
      </c>
      <c r="R1014" s="220">
        <f ca="1"/>
        <v>1212.660897</v>
      </c>
      <c r="S1014" s="220">
        <f ca="1"/>
        <v>1210.737584</v>
      </c>
      <c r="T1014" s="222">
        <f ca="1"/>
        <v>1.9233130000000074E-3</v>
      </c>
      <c r="U1014" s="222" t="str">
        <f ca="1"/>
        <v/>
      </c>
      <c r="Y1014" s="111">
        <f ca="1"/>
        <v>45260</v>
      </c>
      <c r="Z1014" s="220">
        <f ca="1"/>
        <v>1134.063324</v>
      </c>
      <c r="AA1014" s="220">
        <f ca="1"/>
        <v>1112.790765</v>
      </c>
      <c r="AB1014" s="222">
        <f ca="1"/>
        <v>2.1272559E-2</v>
      </c>
      <c r="AC1014" s="222" t="str">
        <f ca="1"/>
        <v/>
      </c>
    </row>
    <row r="1015" spans="9:29" x14ac:dyDescent="0.2">
      <c r="I1015" s="111">
        <f ca="1"/>
        <v>44897</v>
      </c>
      <c r="J1015" s="220">
        <f ca="1"/>
        <v>1219.5232679999999</v>
      </c>
      <c r="K1015" s="220">
        <f ca="1"/>
        <v>1213.3230249999999</v>
      </c>
      <c r="L1015" s="222">
        <f ca="1"/>
        <v>6.2002430000000002E-3</v>
      </c>
      <c r="M1015" s="222" t="str">
        <f ca="1"/>
        <v/>
      </c>
      <c r="Q1015" s="111">
        <f ca="1"/>
        <v>44897</v>
      </c>
      <c r="R1015" s="220">
        <f ca="1"/>
        <v>1214.8618349999999</v>
      </c>
      <c r="S1015" s="220">
        <f ca="1"/>
        <v>1213.3230249999999</v>
      </c>
      <c r="T1015" s="222">
        <f ca="1"/>
        <v>1.5388100000000122E-3</v>
      </c>
      <c r="U1015" s="222" t="str">
        <f ca="1"/>
        <v/>
      </c>
      <c r="Y1015" s="111">
        <f ca="1"/>
        <v>45261</v>
      </c>
      <c r="Z1015" s="220">
        <f ca="1"/>
        <v>1140.3825039999999</v>
      </c>
      <c r="AA1015" s="220">
        <f ca="1"/>
        <v>1120.2261140000001</v>
      </c>
      <c r="AB1015" s="222">
        <f ca="1"/>
        <v>2.0156389999999875E-2</v>
      </c>
      <c r="AC1015" s="222" t="str">
        <f ca="1"/>
        <v/>
      </c>
    </row>
    <row r="1016" spans="9:29" x14ac:dyDescent="0.2">
      <c r="I1016" s="111">
        <f ca="1"/>
        <v>44900</v>
      </c>
      <c r="J1016" s="220">
        <f ca="1"/>
        <v>1212.150791</v>
      </c>
      <c r="K1016" s="220">
        <f ca="1"/>
        <v>1205.814519</v>
      </c>
      <c r="L1016" s="222">
        <f ca="1"/>
        <v>6.3362720000000082E-3</v>
      </c>
      <c r="M1016" s="222" t="str">
        <f ca="1"/>
        <v/>
      </c>
      <c r="Q1016" s="111">
        <f ca="1"/>
        <v>44900</v>
      </c>
      <c r="R1016" s="220">
        <f ca="1"/>
        <v>1207.5788950000001</v>
      </c>
      <c r="S1016" s="220">
        <f ca="1"/>
        <v>1205.814519</v>
      </c>
      <c r="T1016" s="222">
        <f ca="1"/>
        <v>1.7643760000000839E-3</v>
      </c>
      <c r="U1016" s="222" t="str">
        <f ca="1"/>
        <v/>
      </c>
      <c r="Y1016" s="111">
        <f ca="1"/>
        <v>45264</v>
      </c>
      <c r="Z1016" s="220">
        <f ca="1"/>
        <v>1139.260374</v>
      </c>
      <c r="AA1016" s="220">
        <f ca="1"/>
        <v>1118.9814960000001</v>
      </c>
      <c r="AB1016" s="222">
        <f ca="1"/>
        <v>2.0278877999999851E-2</v>
      </c>
      <c r="AC1016" s="222" t="str">
        <f ca="1"/>
        <v/>
      </c>
    </row>
    <row r="1017" spans="9:29" x14ac:dyDescent="0.2">
      <c r="I1017" s="111">
        <f ca="1"/>
        <v>44901</v>
      </c>
      <c r="J1017" s="220">
        <f ca="1"/>
        <v>1209.4935089999999</v>
      </c>
      <c r="K1017" s="220">
        <f ca="1"/>
        <v>1206.1348640000001</v>
      </c>
      <c r="L1017" s="222">
        <f ca="1"/>
        <v>3.3586449999997966E-3</v>
      </c>
      <c r="M1017" s="222" t="str">
        <f ca="1"/>
        <v/>
      </c>
      <c r="Q1017" s="111">
        <f ca="1"/>
        <v>44901</v>
      </c>
      <c r="R1017" s="220">
        <f ca="1"/>
        <v>1204.4439910000001</v>
      </c>
      <c r="S1017" s="220">
        <f ca="1"/>
        <v>1206.1348640000001</v>
      </c>
      <c r="T1017" s="222" t="str">
        <f ca="1"/>
        <v/>
      </c>
      <c r="U1017" s="222">
        <f ca="1"/>
        <v>-1.6908730000000105E-3</v>
      </c>
      <c r="Y1017" s="111">
        <f ca="1"/>
        <v>45265</v>
      </c>
      <c r="Z1017" s="220">
        <f ca="1"/>
        <v>1143.5507950000001</v>
      </c>
      <c r="AA1017" s="220">
        <f ca="1"/>
        <v>1123.94821</v>
      </c>
      <c r="AB1017" s="222">
        <f ca="1"/>
        <v>1.9602585000000089E-2</v>
      </c>
      <c r="AC1017" s="222" t="str">
        <f ca="1"/>
        <v/>
      </c>
    </row>
    <row r="1018" spans="9:29" x14ac:dyDescent="0.2">
      <c r="I1018" s="111">
        <f ca="1"/>
        <v>44902</v>
      </c>
      <c r="J1018" s="220">
        <f ca="1"/>
        <v>1210.946242</v>
      </c>
      <c r="K1018" s="220">
        <f ca="1"/>
        <v>1207.2218370000001</v>
      </c>
      <c r="L1018" s="222">
        <f ca="1"/>
        <v>3.7244049999999333E-3</v>
      </c>
      <c r="M1018" s="222" t="str">
        <f ca="1"/>
        <v/>
      </c>
      <c r="Q1018" s="111">
        <f ca="1"/>
        <v>44902</v>
      </c>
      <c r="R1018" s="220">
        <f ca="1"/>
        <v>1206.0384919999999</v>
      </c>
      <c r="S1018" s="220">
        <f ca="1"/>
        <v>1207.2218370000001</v>
      </c>
      <c r="T1018" s="222" t="str">
        <f ca="1"/>
        <v/>
      </c>
      <c r="U1018" s="222">
        <f ca="1"/>
        <v>-1.1833450000001448E-3</v>
      </c>
      <c r="Y1018" s="111">
        <f ca="1"/>
        <v>45266</v>
      </c>
      <c r="Z1018" s="220">
        <f ca="1"/>
        <v>1144.368054</v>
      </c>
      <c r="AA1018" s="220">
        <f ca="1"/>
        <v>1125.16623</v>
      </c>
      <c r="AB1018" s="222">
        <f ca="1"/>
        <v>1.9201823999999989E-2</v>
      </c>
      <c r="AC1018" s="222" t="str">
        <f ca="1"/>
        <v/>
      </c>
    </row>
    <row r="1019" spans="9:29" x14ac:dyDescent="0.2">
      <c r="I1019" s="111">
        <f ca="1"/>
        <v>44903</v>
      </c>
      <c r="J1019" s="220">
        <f ca="1"/>
        <v>1211.121666</v>
      </c>
      <c r="K1019" s="220">
        <f ca="1"/>
        <v>1207.395297</v>
      </c>
      <c r="L1019" s="222">
        <f ca="1"/>
        <v>3.7263689999999768E-3</v>
      </c>
      <c r="M1019" s="222" t="str">
        <f ca="1"/>
        <v/>
      </c>
      <c r="Q1019" s="111">
        <f ca="1"/>
        <v>44903</v>
      </c>
      <c r="R1019" s="220">
        <f ca="1"/>
        <v>1206.1871349999999</v>
      </c>
      <c r="S1019" s="220">
        <f ca="1"/>
        <v>1207.395297</v>
      </c>
      <c r="T1019" s="222" t="str">
        <f ca="1"/>
        <v/>
      </c>
      <c r="U1019" s="222">
        <f ca="1"/>
        <v>-1.2081620000001295E-3</v>
      </c>
      <c r="Y1019" s="111">
        <f ca="1"/>
        <v>45267</v>
      </c>
      <c r="Z1019" s="220">
        <f ca="1"/>
        <v>1146.148594</v>
      </c>
      <c r="AA1019" s="220">
        <f ca="1"/>
        <v>1127.039775</v>
      </c>
      <c r="AB1019" s="222">
        <f ca="1"/>
        <v>1.9108819000000041E-2</v>
      </c>
      <c r="AC1019" s="222" t="str">
        <f ca="1"/>
        <v/>
      </c>
    </row>
    <row r="1020" spans="9:29" x14ac:dyDescent="0.2">
      <c r="I1020" s="111">
        <f ca="1"/>
        <v>44904</v>
      </c>
      <c r="J1020" s="220">
        <f ca="1"/>
        <v>1208.1865270000001</v>
      </c>
      <c r="K1020" s="220">
        <f ca="1"/>
        <v>1203.669308</v>
      </c>
      <c r="L1020" s="222">
        <f ca="1"/>
        <v>4.5172190000000679E-3</v>
      </c>
      <c r="M1020" s="222" t="str">
        <f ca="1"/>
        <v/>
      </c>
      <c r="Q1020" s="111">
        <f ca="1"/>
        <v>44904</v>
      </c>
      <c r="R1020" s="220">
        <f ca="1"/>
        <v>1203.3877010000001</v>
      </c>
      <c r="S1020" s="220">
        <f ca="1"/>
        <v>1203.669308</v>
      </c>
      <c r="T1020" s="222" t="str">
        <f ca="1"/>
        <v/>
      </c>
      <c r="U1020" s="222">
        <f ca="1"/>
        <v>-2.8160699999989447E-4</v>
      </c>
      <c r="Y1020" s="111">
        <f ca="1"/>
        <v>45268</v>
      </c>
      <c r="Z1020" s="220">
        <f ca="1"/>
        <v>1144.900864</v>
      </c>
      <c r="AA1020" s="220">
        <f ca="1"/>
        <v>1125.4402210000001</v>
      </c>
      <c r="AB1020" s="222">
        <f ca="1"/>
        <v>1.9460642999999892E-2</v>
      </c>
      <c r="AC1020" s="222" t="str">
        <f ca="1"/>
        <v/>
      </c>
    </row>
    <row r="1021" spans="9:29" x14ac:dyDescent="0.2">
      <c r="I1021" s="111">
        <f ca="1"/>
        <v>44907</v>
      </c>
      <c r="J1021" s="220">
        <f ca="1"/>
        <v>1208.844818</v>
      </c>
      <c r="K1021" s="220">
        <f ca="1"/>
        <v>1203.0597620000001</v>
      </c>
      <c r="L1021" s="222">
        <f ca="1"/>
        <v>5.7850559999999404E-3</v>
      </c>
      <c r="M1021" s="222" t="str">
        <f ca="1"/>
        <v/>
      </c>
      <c r="Q1021" s="111">
        <f ca="1"/>
        <v>44907</v>
      </c>
      <c r="R1021" s="220">
        <f ca="1"/>
        <v>1204.180417</v>
      </c>
      <c r="S1021" s="220">
        <f ca="1"/>
        <v>1203.0597620000001</v>
      </c>
      <c r="T1021" s="222">
        <f ca="1"/>
        <v>1.1206549999999425E-3</v>
      </c>
      <c r="U1021" s="222" t="str">
        <f ca="1"/>
        <v/>
      </c>
      <c r="Y1021" s="111">
        <f ca="1"/>
        <v>45271</v>
      </c>
      <c r="Z1021" s="220">
        <f ca="1"/>
        <v>1144.7675939999999</v>
      </c>
      <c r="AA1021" s="220">
        <f ca="1"/>
        <v>1125.2501890000001</v>
      </c>
      <c r="AB1021" s="222">
        <f ca="1"/>
        <v>1.9517404999999825E-2</v>
      </c>
      <c r="AC1021" s="222" t="str">
        <f ca="1"/>
        <v/>
      </c>
    </row>
    <row r="1022" spans="9:29" x14ac:dyDescent="0.2">
      <c r="I1022" s="111">
        <f ca="1"/>
        <v>44908</v>
      </c>
      <c r="J1022" s="220">
        <f ca="1"/>
        <v>1213.152799</v>
      </c>
      <c r="K1022" s="220">
        <f ca="1"/>
        <v>1207.019937</v>
      </c>
      <c r="L1022" s="222">
        <f ca="1"/>
        <v>6.1328619999999317E-3</v>
      </c>
      <c r="M1022" s="222" t="str">
        <f ca="1"/>
        <v/>
      </c>
      <c r="Q1022" s="111">
        <f ca="1"/>
        <v>44908</v>
      </c>
      <c r="R1022" s="220">
        <f ca="1"/>
        <v>1208.641046</v>
      </c>
      <c r="S1022" s="220">
        <f ca="1"/>
        <v>1207.019937</v>
      </c>
      <c r="T1022" s="222">
        <f ca="1"/>
        <v>1.6211089999999331E-3</v>
      </c>
      <c r="U1022" s="222" t="str">
        <f ca="1"/>
        <v/>
      </c>
      <c r="Y1022" s="111">
        <f ca="1"/>
        <v>45272</v>
      </c>
      <c r="Z1022" s="220">
        <f ca="1"/>
        <v>1145.768984</v>
      </c>
      <c r="AA1022" s="220">
        <f ca="1"/>
        <v>1126.2047480000001</v>
      </c>
      <c r="AB1022" s="222">
        <f ca="1"/>
        <v>1.9564235999999936E-2</v>
      </c>
      <c r="AC1022" s="222" t="str">
        <f ca="1"/>
        <v/>
      </c>
    </row>
    <row r="1023" spans="9:29" x14ac:dyDescent="0.2">
      <c r="I1023" s="111">
        <f ca="1"/>
        <v>44909</v>
      </c>
      <c r="J1023" s="220">
        <f ca="1"/>
        <v>1211.110316</v>
      </c>
      <c r="K1023" s="220">
        <f ca="1"/>
        <v>1206.7628319999999</v>
      </c>
      <c r="L1023" s="222">
        <f ca="1"/>
        <v>4.3474840000001218E-3</v>
      </c>
      <c r="M1023" s="222" t="str">
        <f ca="1"/>
        <v/>
      </c>
      <c r="Q1023" s="111">
        <f ca="1"/>
        <v>44909</v>
      </c>
      <c r="R1023" s="220">
        <f ca="1"/>
        <v>1206.315347</v>
      </c>
      <c r="S1023" s="220">
        <f ca="1"/>
        <v>1206.7628319999999</v>
      </c>
      <c r="T1023" s="222" t="str">
        <f ca="1"/>
        <v/>
      </c>
      <c r="U1023" s="222">
        <f ca="1"/>
        <v>-4.4748499999991507E-4</v>
      </c>
      <c r="Y1023" s="111">
        <f ca="1"/>
        <v>45273</v>
      </c>
      <c r="Z1023" s="220">
        <f ca="1"/>
        <v>1157.483784</v>
      </c>
      <c r="AA1023" s="220">
        <f ca="1"/>
        <v>1138.836589</v>
      </c>
      <c r="AB1023" s="222">
        <f ca="1"/>
        <v>1.8647195000000012E-2</v>
      </c>
      <c r="AC1023" s="222" t="str">
        <f ca="1"/>
        <v/>
      </c>
    </row>
    <row r="1024" spans="9:29" x14ac:dyDescent="0.2">
      <c r="I1024" s="111">
        <f ca="1"/>
        <v>44910</v>
      </c>
      <c r="J1024" s="220">
        <f ca="1"/>
        <v>1203.1354960000001</v>
      </c>
      <c r="K1024" s="220">
        <f ca="1"/>
        <v>1200.547131</v>
      </c>
      <c r="L1024" s="222">
        <f ca="1"/>
        <v>2.5883650000000672E-3</v>
      </c>
      <c r="M1024" s="222" t="str">
        <f ca="1"/>
        <v/>
      </c>
      <c r="Q1024" s="111">
        <f ca="1"/>
        <v>44910</v>
      </c>
      <c r="R1024" s="220">
        <f ca="1"/>
        <v>1198.2828340000001</v>
      </c>
      <c r="S1024" s="220">
        <f ca="1"/>
        <v>1200.547131</v>
      </c>
      <c r="T1024" s="222" t="str">
        <f ca="1"/>
        <v/>
      </c>
      <c r="U1024" s="222">
        <f ca="1"/>
        <v>-2.2642969999999421E-3</v>
      </c>
      <c r="Y1024" s="111">
        <f ca="1"/>
        <v>45274</v>
      </c>
      <c r="Z1024" s="220">
        <f ca="1"/>
        <v>1162.519014</v>
      </c>
      <c r="AA1024" s="220">
        <f ca="1"/>
        <v>1145.71227</v>
      </c>
      <c r="AB1024" s="222">
        <f ca="1"/>
        <v>1.6806743999999981E-2</v>
      </c>
      <c r="AC1024" s="222" t="str">
        <f ca="1"/>
        <v/>
      </c>
    </row>
    <row r="1025" spans="9:29" x14ac:dyDescent="0.2">
      <c r="I1025" s="111">
        <f ca="1"/>
        <v>44911</v>
      </c>
      <c r="J1025" s="220">
        <f ca="1"/>
        <v>1196.6777870000001</v>
      </c>
      <c r="K1025" s="220">
        <f ca="1"/>
        <v>1195.0380929999999</v>
      </c>
      <c r="L1025" s="222">
        <f ca="1"/>
        <v>1.6396940000001905E-3</v>
      </c>
      <c r="M1025" s="222" t="str">
        <f ca="1"/>
        <v/>
      </c>
      <c r="Q1025" s="111">
        <f ca="1"/>
        <v>44911</v>
      </c>
      <c r="R1025" s="220">
        <f ca="1"/>
        <v>1191.664808</v>
      </c>
      <c r="S1025" s="220">
        <f ca="1"/>
        <v>1195.0380929999999</v>
      </c>
      <c r="T1025" s="222" t="str">
        <f ca="1"/>
        <v/>
      </c>
      <c r="U1025" s="222">
        <f ca="1"/>
        <v>-3.3732849999998961E-3</v>
      </c>
      <c r="Y1025" s="111">
        <f ca="1"/>
        <v>45275</v>
      </c>
      <c r="Z1025" s="220">
        <f ca="1"/>
        <v>1159.511154</v>
      </c>
      <c r="AA1025" s="220">
        <f ca="1"/>
        <v>1142.524357</v>
      </c>
      <c r="AB1025" s="222">
        <f ca="1"/>
        <v>1.6986797000000026E-2</v>
      </c>
      <c r="AC1025" s="222" t="str">
        <f ca="1"/>
        <v/>
      </c>
    </row>
    <row r="1026" spans="9:29" x14ac:dyDescent="0.2">
      <c r="I1026" s="111">
        <f ca="1"/>
        <v>44914</v>
      </c>
      <c r="J1026" s="220">
        <f ca="1"/>
        <v>1188.0617930000001</v>
      </c>
      <c r="K1026" s="220">
        <f ca="1"/>
        <v>1186.6677810000001</v>
      </c>
      <c r="L1026" s="222">
        <f ca="1"/>
        <v>1.3940119999999751E-3</v>
      </c>
      <c r="M1026" s="222" t="str">
        <f ca="1"/>
        <v/>
      </c>
      <c r="Q1026" s="111">
        <f ca="1"/>
        <v>44914</v>
      </c>
      <c r="R1026" s="220">
        <f ca="1"/>
        <v>1183.0449309999999</v>
      </c>
      <c r="S1026" s="220">
        <f ca="1"/>
        <v>1186.6677810000001</v>
      </c>
      <c r="T1026" s="222" t="str">
        <f ca="1"/>
        <v/>
      </c>
      <c r="U1026" s="222">
        <f ca="1"/>
        <v>-3.6228500000001986E-3</v>
      </c>
      <c r="Y1026" s="111">
        <f ca="1"/>
        <v>45278</v>
      </c>
      <c r="Z1026" s="220">
        <f ca="1"/>
        <v>1159.904963</v>
      </c>
      <c r="AA1026" s="220">
        <f ca="1"/>
        <v>1142.4379389999999</v>
      </c>
      <c r="AB1026" s="222">
        <f ca="1"/>
        <v>1.7467024000000039E-2</v>
      </c>
      <c r="AC1026" s="222" t="str">
        <f ca="1"/>
        <v/>
      </c>
    </row>
    <row r="1027" spans="9:29" x14ac:dyDescent="0.2">
      <c r="I1027" s="111">
        <f ca="1"/>
        <v>44915</v>
      </c>
      <c r="J1027" s="220">
        <f ca="1"/>
        <v>1185.0064440000001</v>
      </c>
      <c r="K1027" s="220">
        <f ca="1"/>
        <v>1182.8695600000001</v>
      </c>
      <c r="L1027" s="222">
        <f ca="1"/>
        <v>2.136884000000009E-3</v>
      </c>
      <c r="M1027" s="222" t="str">
        <f ca="1"/>
        <v/>
      </c>
      <c r="Q1027" s="111">
        <f ca="1"/>
        <v>44915</v>
      </c>
      <c r="R1027" s="220">
        <f ca="1"/>
        <v>1180.0511389999999</v>
      </c>
      <c r="S1027" s="220">
        <f ca="1"/>
        <v>1182.8695600000001</v>
      </c>
      <c r="T1027" s="222" t="str">
        <f ca="1"/>
        <v/>
      </c>
      <c r="U1027" s="222">
        <f ca="1"/>
        <v>-2.8184210000001711E-3</v>
      </c>
      <c r="Y1027" s="111">
        <f ca="1"/>
        <v>45279</v>
      </c>
      <c r="Z1027" s="220">
        <f ca="1"/>
        <v>1163.5400340000001</v>
      </c>
      <c r="AA1027" s="220">
        <f ca="1"/>
        <v>1146.9805759999999</v>
      </c>
      <c r="AB1027" s="222">
        <f ca="1"/>
        <v>1.6559458000000176E-2</v>
      </c>
      <c r="AC1027" s="222" t="str">
        <f ca="1"/>
        <v/>
      </c>
    </row>
    <row r="1028" spans="9:29" x14ac:dyDescent="0.2">
      <c r="I1028" s="111">
        <f ca="1"/>
        <v>44916</v>
      </c>
      <c r="J1028" s="220">
        <f ca="1"/>
        <v>1192.5129260000001</v>
      </c>
      <c r="K1028" s="220">
        <f ca="1"/>
        <v>1188.9539010000001</v>
      </c>
      <c r="L1028" s="222">
        <f ca="1"/>
        <v>3.5590250000000195E-3</v>
      </c>
      <c r="M1028" s="222" t="str">
        <f ca="1"/>
        <v/>
      </c>
      <c r="Q1028" s="111">
        <f ca="1"/>
        <v>44916</v>
      </c>
      <c r="R1028" s="220">
        <f ca="1"/>
        <v>1187.691051</v>
      </c>
      <c r="S1028" s="220">
        <f ca="1"/>
        <v>1188.9539010000001</v>
      </c>
      <c r="T1028" s="222" t="str">
        <f ca="1"/>
        <v/>
      </c>
      <c r="U1028" s="222">
        <f ca="1"/>
        <v>-1.2628500000000714E-3</v>
      </c>
      <c r="Y1028" s="111">
        <f ca="1"/>
        <v>45280</v>
      </c>
      <c r="Z1028" s="220">
        <f ca="1"/>
        <v>1160.635624</v>
      </c>
      <c r="AA1028" s="220">
        <f ca="1"/>
        <v>1144.3728450000001</v>
      </c>
      <c r="AB1028" s="222">
        <f ca="1"/>
        <v>1.6262778999999908E-2</v>
      </c>
      <c r="AC1028" s="222" t="str">
        <f ca="1"/>
        <v/>
      </c>
    </row>
    <row r="1029" spans="9:29" x14ac:dyDescent="0.2">
      <c r="I1029" s="111">
        <f ca="1"/>
        <v>44917</v>
      </c>
      <c r="J1029" s="220">
        <f ca="1"/>
        <v>1184.233444</v>
      </c>
      <c r="K1029" s="220">
        <f ca="1"/>
        <v>1180.665751</v>
      </c>
      <c r="L1029" s="222">
        <f ca="1"/>
        <v>3.567692999999963E-3</v>
      </c>
      <c r="M1029" s="222" t="str">
        <f ca="1"/>
        <v/>
      </c>
      <c r="Q1029" s="111">
        <f ca="1"/>
        <v>44917</v>
      </c>
      <c r="R1029" s="220">
        <f ca="1"/>
        <v>1179.5124450000001</v>
      </c>
      <c r="S1029" s="220">
        <f ca="1"/>
        <v>1180.665751</v>
      </c>
      <c r="T1029" s="222" t="str">
        <f ca="1"/>
        <v/>
      </c>
      <c r="U1029" s="222">
        <f ca="1"/>
        <v>-1.1533059999999295E-3</v>
      </c>
      <c r="Y1029" s="111">
        <f ca="1"/>
        <v>45281</v>
      </c>
      <c r="Z1029" s="220">
        <f ca="1"/>
        <v>1162.2467939999999</v>
      </c>
      <c r="AA1029" s="220">
        <f ca="1"/>
        <v>1145.017844</v>
      </c>
      <c r="AB1029" s="222">
        <f ca="1"/>
        <v>1.7228949999999941E-2</v>
      </c>
      <c r="AC1029" s="222" t="str">
        <f ca="1"/>
        <v/>
      </c>
    </row>
    <row r="1030" spans="9:29" x14ac:dyDescent="0.2">
      <c r="I1030" s="111">
        <f ca="1"/>
        <v>44918</v>
      </c>
      <c r="J1030" s="220">
        <f ca="1"/>
        <v>1184.398966</v>
      </c>
      <c r="K1030" s="220">
        <f ca="1"/>
        <v>1179.421233</v>
      </c>
      <c r="L1030" s="222">
        <f ca="1"/>
        <v>4.9777329999999434E-3</v>
      </c>
      <c r="M1030" s="222" t="str">
        <f ca="1"/>
        <v/>
      </c>
      <c r="Q1030" s="111">
        <f ca="1"/>
        <v>44918</v>
      </c>
      <c r="R1030" s="220">
        <f ca="1"/>
        <v>1179.8757419999999</v>
      </c>
      <c r="S1030" s="220">
        <f ca="1"/>
        <v>1179.421233</v>
      </c>
      <c r="T1030" s="222">
        <f ca="1"/>
        <v>4.5450899999991632E-4</v>
      </c>
      <c r="U1030" s="222" t="str">
        <f ca="1"/>
        <v/>
      </c>
      <c r="Y1030" s="111">
        <f ca="1"/>
        <v>45282</v>
      </c>
      <c r="Z1030" s="220">
        <f ca="1"/>
        <v>1159.6859240000001</v>
      </c>
      <c r="AA1030" s="220">
        <f ca="1"/>
        <v>1141.049984</v>
      </c>
      <c r="AB1030" s="222">
        <f ca="1"/>
        <v>1.8635940000000118E-2</v>
      </c>
      <c r="AC1030" s="222" t="str">
        <f ca="1"/>
        <v/>
      </c>
    </row>
    <row r="1031" spans="9:29" x14ac:dyDescent="0.2">
      <c r="I1031" s="111">
        <f ca="1"/>
        <v>44923</v>
      </c>
      <c r="J1031" s="220">
        <f ca="1"/>
        <v>1171.4647379999999</v>
      </c>
      <c r="K1031" s="220">
        <f ca="1"/>
        <v>1167.2835439999999</v>
      </c>
      <c r="L1031" s="222">
        <f ca="1"/>
        <v>4.1811940000000053E-3</v>
      </c>
      <c r="M1031" s="222" t="str">
        <f ca="1"/>
        <v/>
      </c>
      <c r="Q1031" s="111">
        <f ca="1"/>
        <v>44923</v>
      </c>
      <c r="R1031" s="220">
        <f ca="1"/>
        <v>1166.7573649999999</v>
      </c>
      <c r="S1031" s="220">
        <f ca="1"/>
        <v>1167.2835439999999</v>
      </c>
      <c r="T1031" s="222" t="str">
        <f ca="1"/>
        <v/>
      </c>
      <c r="U1031" s="222">
        <f ca="1"/>
        <v>-5.2617899999995641E-4</v>
      </c>
      <c r="Y1031" s="111">
        <f ca="1"/>
        <v>45287</v>
      </c>
      <c r="Z1031" s="220">
        <f ca="1"/>
        <v>1165.8454770000001</v>
      </c>
      <c r="AA1031" s="220">
        <f ca="1"/>
        <v>1148.793185</v>
      </c>
      <c r="AB1031" s="222">
        <f ca="1"/>
        <v>1.705229200000008E-2</v>
      </c>
      <c r="AC1031" s="222" t="str">
        <f ca="1"/>
        <v/>
      </c>
    </row>
    <row r="1032" spans="9:29" x14ac:dyDescent="0.2">
      <c r="I1032" s="111">
        <f ca="1"/>
        <v>44924</v>
      </c>
      <c r="J1032" s="220">
        <f ca="1"/>
        <v>1174.364026</v>
      </c>
      <c r="K1032" s="220">
        <f ca="1"/>
        <v>1169.5124049999999</v>
      </c>
      <c r="L1032" s="222">
        <f ca="1"/>
        <v>4.851621000000023E-3</v>
      </c>
      <c r="M1032" s="222" t="str">
        <f ca="1"/>
        <v/>
      </c>
      <c r="Q1032" s="111">
        <f ca="1"/>
        <v>44924</v>
      </c>
      <c r="R1032" s="220">
        <f ca="1"/>
        <v>1169.712166</v>
      </c>
      <c r="S1032" s="220">
        <f ca="1"/>
        <v>1169.5124049999999</v>
      </c>
      <c r="T1032" s="222">
        <f ca="1"/>
        <v>1.9976100000008046E-4</v>
      </c>
      <c r="U1032" s="222" t="str">
        <f ca="1"/>
        <v/>
      </c>
      <c r="Y1032" s="111">
        <f ca="1"/>
        <v>45288</v>
      </c>
      <c r="Z1032" s="220">
        <f ca="1"/>
        <v>1160.3430840000001</v>
      </c>
      <c r="AA1032" s="220">
        <f ca="1"/>
        <v>1143.278793</v>
      </c>
      <c r="AB1032" s="222">
        <f ca="1"/>
        <v>1.7064291000000141E-2</v>
      </c>
      <c r="AC1032" s="222" t="str">
        <f ca="1"/>
        <v/>
      </c>
    </row>
    <row r="1033" spans="9:29" x14ac:dyDescent="0.2">
      <c r="I1033" s="111">
        <f ca="1"/>
        <v>44925</v>
      </c>
      <c r="J1033" s="220">
        <f ca="1"/>
        <v>1169.775801</v>
      </c>
      <c r="K1033" s="220">
        <f ca="1"/>
        <v>1165.4057660000001</v>
      </c>
      <c r="L1033" s="222">
        <f ca="1"/>
        <v>4.3700349999999163E-3</v>
      </c>
      <c r="M1033" s="222" t="str">
        <f ca="1"/>
        <v/>
      </c>
      <c r="Q1033" s="111">
        <f ca="1"/>
        <v>44925</v>
      </c>
      <c r="R1033" s="220">
        <f ca="1"/>
        <v>1165.1045300000001</v>
      </c>
      <c r="S1033" s="220">
        <f ca="1"/>
        <v>1165.4057660000001</v>
      </c>
      <c r="T1033" s="222" t="str">
        <f ca="1"/>
        <v/>
      </c>
      <c r="U1033" s="222">
        <f ca="1"/>
        <v>-3.0123600000001716E-4</v>
      </c>
      <c r="Y1033" s="111">
        <f ca="1"/>
        <v>45289</v>
      </c>
      <c r="Z1033" s="220">
        <f ca="1"/>
        <v>1161.879674</v>
      </c>
      <c r="AA1033" s="220">
        <f ca="1"/>
        <v>1145.364509</v>
      </c>
      <c r="AB1033" s="222">
        <f ca="1"/>
        <v>1.6515165000000026E-2</v>
      </c>
      <c r="AC1033" s="222" t="str">
        <f ca="1"/>
        <v/>
      </c>
    </row>
    <row r="1034" spans="9:29" x14ac:dyDescent="0.2">
      <c r="I1034" s="111">
        <f ca="1"/>
        <v>44929</v>
      </c>
      <c r="J1034" s="220">
        <f ca="1"/>
        <v>1177.3519369999999</v>
      </c>
      <c r="K1034" s="220">
        <f ca="1"/>
        <v>1171.925471</v>
      </c>
      <c r="L1034" s="222">
        <f ca="1"/>
        <v>5.4264659999998912E-3</v>
      </c>
      <c r="M1034" s="222" t="str">
        <f ca="1"/>
        <v/>
      </c>
      <c r="Q1034" s="111">
        <f ca="1"/>
        <v>44929</v>
      </c>
      <c r="R1034" s="220">
        <f ca="1"/>
        <v>1172.8534199999999</v>
      </c>
      <c r="S1034" s="220">
        <f ca="1"/>
        <v>1171.925471</v>
      </c>
      <c r="T1034" s="222">
        <f ca="1"/>
        <v>9.279489999998987E-4</v>
      </c>
      <c r="U1034" s="222" t="str">
        <f ca="1"/>
        <v/>
      </c>
      <c r="Y1034" s="111">
        <f ca="1"/>
        <v>45293</v>
      </c>
      <c r="Z1034" s="220">
        <f ca="1"/>
        <v>1157.397684</v>
      </c>
      <c r="AA1034" s="220">
        <f ca="1"/>
        <v>1139.324503</v>
      </c>
      <c r="AB1034" s="222">
        <f ca="1"/>
        <v>1.8073180999999976E-2</v>
      </c>
      <c r="AC1034" s="222" t="str">
        <f ca="1"/>
        <v/>
      </c>
    </row>
    <row r="1035" spans="9:29" x14ac:dyDescent="0.2">
      <c r="I1035" s="111">
        <f ca="1"/>
        <v>44930</v>
      </c>
      <c r="J1035" s="220">
        <f ca="1"/>
        <v>1181.0977459999999</v>
      </c>
      <c r="K1035" s="220">
        <f ca="1"/>
        <v>1175.651175</v>
      </c>
      <c r="L1035" s="222">
        <f ca="1"/>
        <v>5.4465709999999487E-3</v>
      </c>
      <c r="M1035" s="222" t="str">
        <f ca="1"/>
        <v/>
      </c>
      <c r="Q1035" s="111">
        <f ca="1"/>
        <v>44930</v>
      </c>
      <c r="R1035" s="220">
        <f ca="1"/>
        <v>1176.6186829999999</v>
      </c>
      <c r="S1035" s="220">
        <f ca="1"/>
        <v>1175.651175</v>
      </c>
      <c r="T1035" s="222">
        <f ca="1"/>
        <v>9.6750799999995247E-4</v>
      </c>
      <c r="U1035" s="222" t="str">
        <f ca="1"/>
        <v/>
      </c>
      <c r="Y1035" s="111">
        <f ca="1"/>
        <v>45294</v>
      </c>
      <c r="Z1035" s="220">
        <f ca="1"/>
        <v>1155.821314</v>
      </c>
      <c r="AA1035" s="220">
        <f ca="1"/>
        <v>1138.195778</v>
      </c>
      <c r="AB1035" s="222">
        <f ca="1"/>
        <v>1.7625536000000011E-2</v>
      </c>
      <c r="AC1035" s="222" t="str">
        <f ca="1"/>
        <v/>
      </c>
    </row>
    <row r="1036" spans="9:29" x14ac:dyDescent="0.2">
      <c r="I1036" s="111">
        <f ca="1"/>
        <v>44931</v>
      </c>
      <c r="J1036" s="220">
        <f ca="1"/>
        <v>1183.554151</v>
      </c>
      <c r="K1036" s="220">
        <f ca="1"/>
        <v>1178.572846</v>
      </c>
      <c r="L1036" s="222">
        <f ca="1"/>
        <v>4.9813050000000201E-3</v>
      </c>
      <c r="M1036" s="222" t="str">
        <f ca="1"/>
        <v/>
      </c>
      <c r="Q1036" s="111">
        <f ca="1"/>
        <v>44931</v>
      </c>
      <c r="R1036" s="220">
        <f ca="1"/>
        <v>1178.969321</v>
      </c>
      <c r="S1036" s="220">
        <f ca="1"/>
        <v>1178.572846</v>
      </c>
      <c r="T1036" s="222">
        <f ca="1"/>
        <v>3.9647500000000946E-4</v>
      </c>
      <c r="U1036" s="222" t="str">
        <f ca="1"/>
        <v/>
      </c>
      <c r="Y1036" s="111">
        <f ca="1"/>
        <v>45295</v>
      </c>
      <c r="Z1036" s="220">
        <f ca="1"/>
        <v>1156.6399719999999</v>
      </c>
      <c r="AA1036" s="220">
        <f ca="1"/>
        <v>1138.09845</v>
      </c>
      <c r="AB1036" s="222">
        <f ca="1"/>
        <v>1.8541521999999987E-2</v>
      </c>
      <c r="AC1036" s="222" t="str">
        <f ca="1"/>
        <v/>
      </c>
    </row>
    <row r="1037" spans="9:29" x14ac:dyDescent="0.2">
      <c r="I1037" s="111">
        <f ca="1"/>
        <v>44932</v>
      </c>
      <c r="J1037" s="220">
        <f ca="1"/>
        <v>1195.5345850000001</v>
      </c>
      <c r="K1037" s="220">
        <f ca="1"/>
        <v>1188.590715</v>
      </c>
      <c r="L1037" s="222">
        <f ca="1"/>
        <v>6.9438700000000611E-3</v>
      </c>
      <c r="M1037" s="222" t="str">
        <f ca="1"/>
        <v/>
      </c>
      <c r="Q1037" s="111">
        <f ca="1"/>
        <v>44932</v>
      </c>
      <c r="R1037" s="220">
        <f ca="1"/>
        <v>1191.2570089999999</v>
      </c>
      <c r="S1037" s="220">
        <f ca="1"/>
        <v>1188.590715</v>
      </c>
      <c r="T1037" s="222">
        <f ca="1"/>
        <v>2.6662939999998799E-3</v>
      </c>
      <c r="U1037" s="222" t="str">
        <f ca="1"/>
        <v/>
      </c>
      <c r="Y1037" s="111">
        <f ca="1"/>
        <v>45296</v>
      </c>
      <c r="Z1037" s="220">
        <f ca="1"/>
        <v>1157.292582</v>
      </c>
      <c r="AA1037" s="220">
        <f ca="1"/>
        <v>1138.35627</v>
      </c>
      <c r="AB1037" s="222">
        <f ca="1"/>
        <v>1.8936312000000042E-2</v>
      </c>
      <c r="AC1037" s="222" t="str">
        <f ca="1"/>
        <v/>
      </c>
    </row>
    <row r="1038" spans="9:29" x14ac:dyDescent="0.2">
      <c r="I1038" s="111">
        <f ca="1"/>
        <v>44935</v>
      </c>
      <c r="J1038" s="220">
        <f ca="1"/>
        <v>1195.8416729999999</v>
      </c>
      <c r="K1038" s="220">
        <f ca="1"/>
        <v>1188.3855149999999</v>
      </c>
      <c r="L1038" s="222">
        <f ca="1"/>
        <v>7.4561579999999593E-3</v>
      </c>
      <c r="M1038" s="222" t="str">
        <f ca="1"/>
        <v/>
      </c>
      <c r="Q1038" s="111">
        <f ca="1"/>
        <v>44935</v>
      </c>
      <c r="R1038" s="220">
        <f ca="1"/>
        <v>1191.691462</v>
      </c>
      <c r="S1038" s="220">
        <f ca="1"/>
        <v>1188.3855149999999</v>
      </c>
      <c r="T1038" s="222">
        <f ca="1"/>
        <v>3.3059470000000603E-3</v>
      </c>
      <c r="U1038" s="222" t="str">
        <f ca="1"/>
        <v/>
      </c>
      <c r="Y1038" s="111">
        <f ca="1"/>
        <v>45299</v>
      </c>
      <c r="Z1038" s="220">
        <f ca="1"/>
        <v>1162.438322</v>
      </c>
      <c r="AA1038" s="220">
        <f ca="1"/>
        <v>1143.4260710000001</v>
      </c>
      <c r="AB1038" s="222">
        <f ca="1"/>
        <v>1.9012250999999879E-2</v>
      </c>
      <c r="AC1038" s="222" t="str">
        <f ca="1"/>
        <v/>
      </c>
    </row>
    <row r="1039" spans="9:29" x14ac:dyDescent="0.2">
      <c r="I1039" s="111">
        <f ca="1"/>
        <v>44936</v>
      </c>
      <c r="J1039" s="220">
        <f ca="1"/>
        <v>1197.703904</v>
      </c>
      <c r="K1039" s="220">
        <f ca="1"/>
        <v>1190.254576</v>
      </c>
      <c r="L1039" s="222">
        <f ca="1"/>
        <v>7.4493279999999235E-3</v>
      </c>
      <c r="M1039" s="222" t="str">
        <f ca="1"/>
        <v/>
      </c>
      <c r="Q1039" s="111">
        <f ca="1"/>
        <v>44936</v>
      </c>
      <c r="R1039" s="220">
        <f ca="1"/>
        <v>1193.4169509999999</v>
      </c>
      <c r="S1039" s="220">
        <f ca="1"/>
        <v>1190.254576</v>
      </c>
      <c r="T1039" s="222">
        <f ca="1"/>
        <v>3.1623749999998836E-3</v>
      </c>
      <c r="U1039" s="222" t="str">
        <f ca="1"/>
        <v/>
      </c>
      <c r="Y1039" s="111">
        <f ca="1"/>
        <v>45300</v>
      </c>
      <c r="Z1039" s="220">
        <f ca="1"/>
        <v>1161.6164120000001</v>
      </c>
      <c r="AA1039" s="220">
        <f ca="1"/>
        <v>1142.3756940000001</v>
      </c>
      <c r="AB1039" s="222">
        <f ca="1"/>
        <v>1.9240718000000014E-2</v>
      </c>
      <c r="AC1039" s="222" t="str">
        <f ca="1"/>
        <v/>
      </c>
    </row>
    <row r="1040" spans="9:29" x14ac:dyDescent="0.2">
      <c r="I1040" s="111">
        <f ca="1"/>
        <v>44937</v>
      </c>
      <c r="J1040" s="220">
        <f ca="1"/>
        <v>1207.0344</v>
      </c>
      <c r="K1040" s="220">
        <f ca="1"/>
        <v>1199.0300299999999</v>
      </c>
      <c r="L1040" s="222">
        <f ca="1"/>
        <v>8.0043700000001078E-3</v>
      </c>
      <c r="M1040" s="222" t="str">
        <f ca="1"/>
        <v/>
      </c>
      <c r="Q1040" s="111">
        <f ca="1"/>
        <v>44937</v>
      </c>
      <c r="R1040" s="220">
        <f ca="1"/>
        <v>1202.8353509999999</v>
      </c>
      <c r="S1040" s="220">
        <f ca="1"/>
        <v>1199.0300299999999</v>
      </c>
      <c r="T1040" s="222">
        <f ca="1"/>
        <v>3.805321000000049E-3</v>
      </c>
      <c r="U1040" s="222" t="str">
        <f ca="1"/>
        <v/>
      </c>
      <c r="Y1040" s="111">
        <f ca="1"/>
        <v>45301</v>
      </c>
      <c r="Z1040" s="220">
        <f ca="1"/>
        <v>1161.257572</v>
      </c>
      <c r="AA1040" s="220">
        <f ca="1"/>
        <v>1141.4628499999999</v>
      </c>
      <c r="AB1040" s="222">
        <f ca="1"/>
        <v>1.9794722000000091E-2</v>
      </c>
      <c r="AC1040" s="222" t="str">
        <f ca="1"/>
        <v/>
      </c>
    </row>
    <row r="1041" spans="9:29" x14ac:dyDescent="0.2">
      <c r="I1041" s="111">
        <f ca="1"/>
        <v>44938</v>
      </c>
      <c r="J1041" s="220">
        <f ca="1"/>
        <v>1215.1436639999999</v>
      </c>
      <c r="K1041" s="220">
        <f ca="1"/>
        <v>1208.7438099999999</v>
      </c>
      <c r="L1041" s="222">
        <f ca="1"/>
        <v>6.3998540000000052E-3</v>
      </c>
      <c r="M1041" s="222" t="str">
        <f ca="1"/>
        <v/>
      </c>
      <c r="Q1041" s="111">
        <f ca="1"/>
        <v>44938</v>
      </c>
      <c r="R1041" s="220">
        <f ca="1"/>
        <v>1210.694219</v>
      </c>
      <c r="S1041" s="220">
        <f ca="1"/>
        <v>1208.7438099999999</v>
      </c>
      <c r="T1041" s="222">
        <f ca="1"/>
        <v>1.9504090000000359E-3</v>
      </c>
      <c r="U1041" s="222" t="str">
        <f ca="1"/>
        <v/>
      </c>
      <c r="Y1041" s="111">
        <f ca="1"/>
        <v>45302</v>
      </c>
      <c r="Z1041" s="220">
        <f ca="1"/>
        <v>1162.2190519999999</v>
      </c>
      <c r="AA1041" s="220">
        <f ca="1"/>
        <v>1142.2416900000001</v>
      </c>
      <c r="AB1041" s="222">
        <f ca="1"/>
        <v>1.9977361999999856E-2</v>
      </c>
      <c r="AC1041" s="222" t="str">
        <f ca="1"/>
        <v/>
      </c>
    </row>
    <row r="1042" spans="9:29" x14ac:dyDescent="0.2">
      <c r="I1042" s="111">
        <f ca="1"/>
        <v>44939</v>
      </c>
      <c r="J1042" s="220">
        <f ca="1"/>
        <v>1220.3834810000001</v>
      </c>
      <c r="K1042" s="220">
        <f ca="1"/>
        <v>1212.731205</v>
      </c>
      <c r="L1042" s="222">
        <f ca="1"/>
        <v>7.652276000000029E-3</v>
      </c>
      <c r="M1042" s="222" t="str">
        <f ca="1"/>
        <v/>
      </c>
      <c r="Q1042" s="111">
        <f ca="1"/>
        <v>44939</v>
      </c>
      <c r="R1042" s="220">
        <f ca="1"/>
        <v>1216.075233</v>
      </c>
      <c r="S1042" s="220">
        <f ca="1"/>
        <v>1212.731205</v>
      </c>
      <c r="T1042" s="222">
        <f ca="1"/>
        <v>3.3440279999999802E-3</v>
      </c>
      <c r="U1042" s="222" t="str">
        <f ca="1"/>
        <v/>
      </c>
      <c r="Y1042" s="111">
        <f ca="1"/>
        <v>45303</v>
      </c>
      <c r="Z1042" s="220">
        <f ca="1"/>
        <v>1164.1139720000001</v>
      </c>
      <c r="AA1042" s="220">
        <f ca="1"/>
        <v>1144.108268</v>
      </c>
      <c r="AB1042" s="222">
        <f ca="1"/>
        <v>2.0005704000000152E-2</v>
      </c>
      <c r="AC1042" s="222" t="str">
        <f ca="1"/>
        <v/>
      </c>
    </row>
    <row r="1043" spans="9:29" x14ac:dyDescent="0.2">
      <c r="I1043" s="111">
        <f ca="1"/>
        <v>44942</v>
      </c>
      <c r="J1043" s="220">
        <f ca="1"/>
        <v>1220.9071289999999</v>
      </c>
      <c r="K1043" s="220">
        <f ca="1"/>
        <v>1213.601795</v>
      </c>
      <c r="L1043" s="222">
        <f ca="1"/>
        <v>7.3053339999999021E-3</v>
      </c>
      <c r="M1043" s="222" t="str">
        <f ca="1"/>
        <v/>
      </c>
      <c r="Q1043" s="111">
        <f ca="1"/>
        <v>44942</v>
      </c>
      <c r="R1043" s="220">
        <f ca="1"/>
        <v>1216.5630309999999</v>
      </c>
      <c r="S1043" s="220">
        <f ca="1"/>
        <v>1213.601795</v>
      </c>
      <c r="T1043" s="222">
        <f ca="1"/>
        <v>2.9612359999998715E-3</v>
      </c>
      <c r="U1043" s="222" t="str">
        <f ca="1"/>
        <v/>
      </c>
      <c r="Y1043" s="111">
        <f ca="1"/>
        <v>45306</v>
      </c>
      <c r="Z1043" s="220">
        <f ca="1"/>
        <v>1164.9041520000001</v>
      </c>
      <c r="AA1043" s="220">
        <f ca="1"/>
        <v>1145.1245160000001</v>
      </c>
      <c r="AB1043" s="222">
        <f ca="1"/>
        <v>1.9779635999999982E-2</v>
      </c>
      <c r="AC1043" s="222" t="str">
        <f ca="1"/>
        <v/>
      </c>
    </row>
    <row r="1044" spans="9:29" x14ac:dyDescent="0.2">
      <c r="I1044" s="111">
        <f ca="1"/>
        <v>44943</v>
      </c>
      <c r="J1044" s="220">
        <f ca="1"/>
        <v>1221.634145</v>
      </c>
      <c r="K1044" s="220">
        <f ca="1"/>
        <v>1214.851684</v>
      </c>
      <c r="L1044" s="222">
        <f ca="1"/>
        <v>6.7824610000000122E-3</v>
      </c>
      <c r="M1044" s="222" t="str">
        <f ca="1"/>
        <v/>
      </c>
      <c r="Q1044" s="111">
        <f ca="1"/>
        <v>44943</v>
      </c>
      <c r="R1044" s="220">
        <f ca="1"/>
        <v>1217.165972</v>
      </c>
      <c r="S1044" s="220">
        <f ca="1"/>
        <v>1214.851684</v>
      </c>
      <c r="T1044" s="222">
        <f ca="1"/>
        <v>2.3142880000000332E-3</v>
      </c>
      <c r="U1044" s="222" t="str">
        <f ca="1"/>
        <v/>
      </c>
      <c r="Y1044" s="111">
        <f ca="1"/>
        <v>45307</v>
      </c>
      <c r="Z1044" s="220">
        <f ca="1"/>
        <v>1158.5551620000001</v>
      </c>
      <c r="AA1044" s="220">
        <f ca="1"/>
        <v>1137.167876</v>
      </c>
      <c r="AB1044" s="222">
        <f ca="1"/>
        <v>2.138728600000013E-2</v>
      </c>
      <c r="AC1044" s="222" t="str">
        <f ca="1"/>
        <v/>
      </c>
    </row>
    <row r="1045" spans="9:29" x14ac:dyDescent="0.2">
      <c r="I1045" s="111">
        <f ca="1"/>
        <v>44944</v>
      </c>
      <c r="J1045" s="220">
        <f ca="1"/>
        <v>1224.5484369999999</v>
      </c>
      <c r="K1045" s="220">
        <f ca="1"/>
        <v>1218.7511850000001</v>
      </c>
      <c r="L1045" s="222">
        <f ca="1"/>
        <v>5.797251999999844E-3</v>
      </c>
      <c r="M1045" s="222" t="str">
        <f ca="1"/>
        <v/>
      </c>
      <c r="Q1045" s="111">
        <f ca="1"/>
        <v>44944</v>
      </c>
      <c r="R1045" s="220">
        <f ca="1"/>
        <v>1220.089289</v>
      </c>
      <c r="S1045" s="220">
        <f ca="1"/>
        <v>1218.7511850000001</v>
      </c>
      <c r="T1045" s="222">
        <f ca="1"/>
        <v>1.3381039999999303E-3</v>
      </c>
      <c r="U1045" s="222" t="str">
        <f ca="1"/>
        <v/>
      </c>
      <c r="Y1045" s="111">
        <f ca="1"/>
        <v>45308</v>
      </c>
      <c r="Z1045" s="220">
        <f ca="1"/>
        <v>1151.3878520000001</v>
      </c>
      <c r="AA1045" s="220">
        <f ca="1"/>
        <v>1129.1478649999999</v>
      </c>
      <c r="AB1045" s="222">
        <f ca="1"/>
        <v>2.2239987000000155E-2</v>
      </c>
      <c r="AC1045" s="222" t="str">
        <f ca="1"/>
        <v/>
      </c>
    </row>
    <row r="1046" spans="9:29" x14ac:dyDescent="0.2">
      <c r="I1046" s="111">
        <f ca="1"/>
        <v>44945</v>
      </c>
      <c r="J1046" s="220">
        <f ca="1"/>
        <v>1221.1185250000001</v>
      </c>
      <c r="K1046" s="220">
        <f ca="1"/>
        <v>1215.4550059999999</v>
      </c>
      <c r="L1046" s="222">
        <f ca="1"/>
        <v>5.6635190000001783E-3</v>
      </c>
      <c r="M1046" s="222" t="str">
        <f ca="1"/>
        <v/>
      </c>
      <c r="Q1046" s="111">
        <f ca="1"/>
        <v>44945</v>
      </c>
      <c r="R1046" s="220">
        <f ca="1"/>
        <v>1216.6487830000001</v>
      </c>
      <c r="S1046" s="220">
        <f ca="1"/>
        <v>1215.4550059999999</v>
      </c>
      <c r="T1046" s="222">
        <f ca="1"/>
        <v>1.193777000000182E-3</v>
      </c>
      <c r="U1046" s="222" t="str">
        <f ca="1"/>
        <v/>
      </c>
      <c r="Y1046" s="111">
        <f ca="1"/>
        <v>45309</v>
      </c>
      <c r="Z1046" s="220">
        <f ca="1"/>
        <v>1153.034042</v>
      </c>
      <c r="AA1046" s="220">
        <f ca="1"/>
        <v>1129.785016</v>
      </c>
      <c r="AB1046" s="222">
        <f ca="1"/>
        <v>2.3249025999999957E-2</v>
      </c>
      <c r="AC1046" s="222" t="str">
        <f ca="1"/>
        <v/>
      </c>
    </row>
    <row r="1047" spans="9:29" x14ac:dyDescent="0.2">
      <c r="I1047" s="111">
        <f ca="1"/>
        <v>44946</v>
      </c>
      <c r="J1047" s="220">
        <f ca="1"/>
        <v>1222.9764459999999</v>
      </c>
      <c r="K1047" s="220">
        <f ca="1"/>
        <v>1214.9163699999999</v>
      </c>
      <c r="L1047" s="222">
        <f ca="1"/>
        <v>8.0600759999999803E-3</v>
      </c>
      <c r="M1047" s="222" t="str">
        <f ca="1"/>
        <v/>
      </c>
      <c r="Q1047" s="111">
        <f ca="1"/>
        <v>44946</v>
      </c>
      <c r="R1047" s="220">
        <f ca="1"/>
        <v>1218.7688129999999</v>
      </c>
      <c r="S1047" s="220">
        <f ca="1"/>
        <v>1214.9163699999999</v>
      </c>
      <c r="T1047" s="222">
        <f ca="1"/>
        <v>3.852442999999994E-3</v>
      </c>
      <c r="U1047" s="222" t="str">
        <f ca="1"/>
        <v/>
      </c>
      <c r="Y1047" s="111">
        <f ca="1"/>
        <v>45310</v>
      </c>
      <c r="Z1047" s="220">
        <f ca="1"/>
        <v>1155.6243919999999</v>
      </c>
      <c r="AA1047" s="220">
        <f ca="1"/>
        <v>1132.3892599999999</v>
      </c>
      <c r="AB1047" s="222">
        <f ca="1"/>
        <v>2.3235132000000023E-2</v>
      </c>
      <c r="AC1047" s="222" t="str">
        <f ca="1"/>
        <v/>
      </c>
    </row>
    <row r="1048" spans="9:29" x14ac:dyDescent="0.2">
      <c r="I1048" s="111">
        <f ca="1"/>
        <v>44949</v>
      </c>
      <c r="J1048" s="220">
        <f ca="1"/>
        <v>1225.6470320000001</v>
      </c>
      <c r="K1048" s="220">
        <f ca="1"/>
        <v>1216.1304009999999</v>
      </c>
      <c r="L1048" s="222">
        <f ca="1"/>
        <v>9.5166310000001884E-3</v>
      </c>
      <c r="M1048" s="222" t="str">
        <f ca="1"/>
        <v/>
      </c>
      <c r="Q1048" s="111">
        <f ca="1"/>
        <v>44949</v>
      </c>
      <c r="R1048" s="220">
        <f ca="1"/>
        <v>1221.5365999999999</v>
      </c>
      <c r="S1048" s="220">
        <f ca="1"/>
        <v>1216.1304009999999</v>
      </c>
      <c r="T1048" s="222">
        <f ca="1"/>
        <v>5.4061990000000152E-3</v>
      </c>
      <c r="U1048" s="222" t="str">
        <f ca="1"/>
        <v/>
      </c>
      <c r="Y1048" s="111">
        <f ca="1"/>
        <v>45313</v>
      </c>
      <c r="Z1048" s="220">
        <f ca="1"/>
        <v>1158.3091420000001</v>
      </c>
      <c r="AA1048" s="220">
        <f ca="1"/>
        <v>1134.9447990000001</v>
      </c>
      <c r="AB1048" s="222">
        <f ca="1"/>
        <v>2.3364342999999961E-2</v>
      </c>
      <c r="AC1048" s="222" t="str">
        <f ca="1"/>
        <v/>
      </c>
    </row>
    <row r="1049" spans="9:29" x14ac:dyDescent="0.2">
      <c r="I1049" s="111">
        <f ca="1"/>
        <v>44950</v>
      </c>
      <c r="J1049" s="220">
        <f ca="1"/>
        <v>1226.5017829999999</v>
      </c>
      <c r="K1049" s="220">
        <f ca="1"/>
        <v>1217.351508</v>
      </c>
      <c r="L1049" s="222">
        <f ca="1"/>
        <v>9.1502749999999647E-3</v>
      </c>
      <c r="M1049" s="222" t="str">
        <f ca="1"/>
        <v/>
      </c>
      <c r="Q1049" s="111">
        <f ca="1"/>
        <v>44950</v>
      </c>
      <c r="R1049" s="220">
        <f ca="1"/>
        <v>1222.363222</v>
      </c>
      <c r="S1049" s="220">
        <f ca="1"/>
        <v>1217.351508</v>
      </c>
      <c r="T1049" s="222">
        <f ca="1"/>
        <v>5.011713999999984E-3</v>
      </c>
      <c r="U1049" s="222" t="str">
        <f ca="1"/>
        <v/>
      </c>
      <c r="Y1049" s="111">
        <f ca="1"/>
        <v>45314</v>
      </c>
      <c r="Z1049" s="220">
        <f ca="1"/>
        <v>1158.8677520000001</v>
      </c>
      <c r="AA1049" s="220">
        <f ca="1"/>
        <v>1135.4414260000001</v>
      </c>
      <c r="AB1049" s="222">
        <f ca="1"/>
        <v>2.3426326000000018E-2</v>
      </c>
      <c r="AC1049" s="222" t="str">
        <f ca="1"/>
        <v/>
      </c>
    </row>
    <row r="1050" spans="9:29" x14ac:dyDescent="0.2">
      <c r="I1050" s="111">
        <f ca="1"/>
        <v>44951</v>
      </c>
      <c r="J1050" s="220">
        <f ca="1"/>
        <v>1228.802189</v>
      </c>
      <c r="K1050" s="220">
        <f ca="1"/>
        <v>1220.36906</v>
      </c>
      <c r="L1050" s="222">
        <f ca="1"/>
        <v>8.433129000000008E-3</v>
      </c>
      <c r="M1050" s="222" t="str">
        <f ca="1"/>
        <v/>
      </c>
      <c r="Q1050" s="111">
        <f ca="1"/>
        <v>44951</v>
      </c>
      <c r="R1050" s="220">
        <f ca="1"/>
        <v>1224.53412</v>
      </c>
      <c r="S1050" s="220">
        <f ca="1"/>
        <v>1220.36906</v>
      </c>
      <c r="T1050" s="222">
        <f ca="1"/>
        <v>4.1650600000000398E-3</v>
      </c>
      <c r="U1050" s="222" t="str">
        <f ca="1"/>
        <v/>
      </c>
      <c r="Y1050" s="111">
        <f ca="1"/>
        <v>45315</v>
      </c>
      <c r="Z1050" s="220">
        <f ca="1"/>
        <v>1161.2689170000001</v>
      </c>
      <c r="AA1050" s="220">
        <f ca="1"/>
        <v>1136.9853869999999</v>
      </c>
      <c r="AB1050" s="222">
        <f ca="1"/>
        <v>2.4283530000000154E-2</v>
      </c>
      <c r="AC1050" s="222" t="str">
        <f ca="1"/>
        <v/>
      </c>
    </row>
    <row r="1051" spans="9:29" x14ac:dyDescent="0.2">
      <c r="I1051" s="111">
        <f ca="1"/>
        <v>44952</v>
      </c>
      <c r="J1051" s="220">
        <f ca="1"/>
        <v>1230.480155</v>
      </c>
      <c r="K1051" s="220">
        <f ca="1"/>
        <v>1221.2096730000001</v>
      </c>
      <c r="L1051" s="222">
        <f ca="1"/>
        <v>9.2704819999999011E-3</v>
      </c>
      <c r="M1051" s="222" t="str">
        <f ca="1"/>
        <v/>
      </c>
      <c r="Q1051" s="111">
        <f ca="1"/>
        <v>44952</v>
      </c>
      <c r="R1051" s="220">
        <f ca="1"/>
        <v>1226.261227</v>
      </c>
      <c r="S1051" s="220">
        <f ca="1"/>
        <v>1221.2096730000001</v>
      </c>
      <c r="T1051" s="222">
        <f ca="1"/>
        <v>5.0515539999998966E-3</v>
      </c>
      <c r="U1051" s="222" t="str">
        <f ca="1"/>
        <v/>
      </c>
      <c r="Y1051" s="111">
        <f ca="1"/>
        <v>45316</v>
      </c>
      <c r="Z1051" s="220">
        <f ca="1"/>
        <v>1161.126344</v>
      </c>
      <c r="AA1051" s="220">
        <f ca="1"/>
        <v>1136.6969549999999</v>
      </c>
      <c r="AB1051" s="222">
        <f ca="1"/>
        <v>2.4429389000000128E-2</v>
      </c>
      <c r="AC1051" s="222" t="str">
        <f ca="1"/>
        <v/>
      </c>
    </row>
    <row r="1052" spans="9:29" x14ac:dyDescent="0.2">
      <c r="I1052" s="111">
        <f ca="1"/>
        <v>44953</v>
      </c>
      <c r="J1052" s="220">
        <f ca="1"/>
        <v>1228.8596130000001</v>
      </c>
      <c r="K1052" s="220">
        <f ca="1"/>
        <v>1219.436643</v>
      </c>
      <c r="L1052" s="222">
        <f ca="1"/>
        <v>9.4229700000000773E-3</v>
      </c>
      <c r="M1052" s="222" t="str">
        <f ca="1"/>
        <v/>
      </c>
      <c r="Q1052" s="111">
        <f ca="1"/>
        <v>44953</v>
      </c>
      <c r="R1052" s="220">
        <f ca="1"/>
        <v>1224.6458070000001</v>
      </c>
      <c r="S1052" s="220">
        <f ca="1"/>
        <v>1219.436643</v>
      </c>
      <c r="T1052" s="222">
        <f ca="1"/>
        <v>5.2091640000001011E-3</v>
      </c>
      <c r="U1052" s="222" t="str">
        <f ca="1"/>
        <v/>
      </c>
      <c r="Y1052" s="111">
        <f ca="1"/>
        <v>45317</v>
      </c>
      <c r="Z1052" s="220">
        <f ca="1"/>
        <v>1159.3375619999999</v>
      </c>
      <c r="AA1052" s="220">
        <f ca="1"/>
        <v>1134.7227170000001</v>
      </c>
      <c r="AB1052" s="222">
        <f ca="1"/>
        <v>2.4614844999999833E-2</v>
      </c>
      <c r="AC1052" s="222" t="str">
        <f ca="1"/>
        <v/>
      </c>
    </row>
    <row r="1053" spans="9:29" x14ac:dyDescent="0.2">
      <c r="I1053" s="111">
        <f ca="1"/>
        <v>44956</v>
      </c>
      <c r="J1053" s="220">
        <f ca="1"/>
        <v>1223.7390640000001</v>
      </c>
      <c r="K1053" s="220">
        <f ca="1"/>
        <v>1214.9294500000001</v>
      </c>
      <c r="L1053" s="222">
        <f ca="1"/>
        <v>8.8096140000000107E-3</v>
      </c>
      <c r="M1053" s="222" t="str">
        <f ca="1"/>
        <v/>
      </c>
      <c r="Q1053" s="111">
        <f ca="1"/>
        <v>44956</v>
      </c>
      <c r="R1053" s="220">
        <f ca="1"/>
        <v>1219.513798</v>
      </c>
      <c r="S1053" s="220">
        <f ca="1"/>
        <v>1214.9294500000001</v>
      </c>
      <c r="T1053" s="222">
        <f ca="1"/>
        <v>4.5843479999998632E-3</v>
      </c>
      <c r="U1053" s="222" t="str">
        <f ca="1"/>
        <v/>
      </c>
      <c r="Y1053" s="111">
        <f ca="1"/>
        <v>45320</v>
      </c>
      <c r="Z1053" s="220">
        <f ca="1"/>
        <v>1164.919852</v>
      </c>
      <c r="AA1053" s="220">
        <f ca="1"/>
        <v>1141.6129229999999</v>
      </c>
      <c r="AB1053" s="222">
        <f ca="1"/>
        <v>2.330692900000008E-2</v>
      </c>
      <c r="AC1053" s="222" t="str">
        <f ca="1"/>
        <v/>
      </c>
    </row>
    <row r="1054" spans="9:29" x14ac:dyDescent="0.2">
      <c r="I1054" s="111">
        <f ca="1"/>
        <v>44957</v>
      </c>
      <c r="J1054" s="220">
        <f ca="1"/>
        <v>1229.0158140000001</v>
      </c>
      <c r="K1054" s="220">
        <f ca="1"/>
        <v>1219.5197519999999</v>
      </c>
      <c r="L1054" s="222">
        <f ca="1"/>
        <v>9.4960620000001661E-3</v>
      </c>
      <c r="M1054" s="222" t="str">
        <f ca="1"/>
        <v/>
      </c>
      <c r="Q1054" s="111">
        <f ca="1"/>
        <v>44957</v>
      </c>
      <c r="R1054" s="220">
        <f ca="1"/>
        <v>1224.893648</v>
      </c>
      <c r="S1054" s="220">
        <f ca="1"/>
        <v>1219.5197519999999</v>
      </c>
      <c r="T1054" s="222">
        <f ca="1"/>
        <v>5.3738960000000585E-3</v>
      </c>
      <c r="U1054" s="222" t="str">
        <f ca="1"/>
        <v/>
      </c>
      <c r="Y1054" s="111">
        <f ca="1"/>
        <v>45321</v>
      </c>
      <c r="Z1054" s="220">
        <f ca="1"/>
        <v>1165.7488820000001</v>
      </c>
      <c r="AA1054" s="220">
        <f ca="1"/>
        <v>1143.2587510000001</v>
      </c>
      <c r="AB1054" s="222">
        <f ca="1"/>
        <v>2.2490131000000021E-2</v>
      </c>
      <c r="AC1054" s="222" t="str">
        <f ca="1"/>
        <v/>
      </c>
    </row>
    <row r="1055" spans="9:29" x14ac:dyDescent="0.2">
      <c r="I1055" s="111">
        <f ca="1"/>
        <v>44958</v>
      </c>
      <c r="J1055" s="220">
        <f ca="1"/>
        <v>1236.339774</v>
      </c>
      <c r="K1055" s="220">
        <f ca="1"/>
        <v>1226.4563800000001</v>
      </c>
      <c r="L1055" s="222">
        <f ca="1"/>
        <v>9.8833939999999534E-3</v>
      </c>
      <c r="M1055" s="222" t="str">
        <f ca="1"/>
        <v/>
      </c>
      <c r="Q1055" s="111">
        <f ca="1"/>
        <v>44958</v>
      </c>
      <c r="R1055" s="220">
        <f ca="1"/>
        <v>1232.3171110000001</v>
      </c>
      <c r="S1055" s="220">
        <f ca="1"/>
        <v>1226.4563800000001</v>
      </c>
      <c r="T1055" s="222">
        <f ca="1"/>
        <v>5.8607309999999871E-3</v>
      </c>
      <c r="U1055" s="222" t="str">
        <f ca="1"/>
        <v/>
      </c>
      <c r="Y1055" s="111">
        <f ca="1"/>
        <v>45322</v>
      </c>
      <c r="Z1055" s="220">
        <f ca="1"/>
        <v>1165.1564000000001</v>
      </c>
      <c r="AA1055" s="220">
        <f ca="1"/>
        <v>1143.940061</v>
      </c>
      <c r="AB1055" s="222">
        <f ca="1"/>
        <v>2.1216339000000063E-2</v>
      </c>
      <c r="AC1055" s="222" t="str">
        <f ca="1"/>
        <v/>
      </c>
    </row>
    <row r="1056" spans="9:29" x14ac:dyDescent="0.2">
      <c r="I1056" s="111">
        <f ca="1"/>
        <v>44959</v>
      </c>
      <c r="J1056" s="220">
        <f ca="1"/>
        <v>1240.561829</v>
      </c>
      <c r="K1056" s="220">
        <f ca="1"/>
        <v>1230.3657350000001</v>
      </c>
      <c r="L1056" s="222">
        <f ca="1"/>
        <v>1.0196093999999902E-2</v>
      </c>
      <c r="M1056" s="222" t="str">
        <f ca="1"/>
        <v/>
      </c>
      <c r="Q1056" s="111">
        <f ca="1"/>
        <v>44959</v>
      </c>
      <c r="R1056" s="220">
        <f ca="1"/>
        <v>1236.5652709999999</v>
      </c>
      <c r="S1056" s="220">
        <f ca="1"/>
        <v>1230.3657350000001</v>
      </c>
      <c r="T1056" s="222">
        <f ca="1"/>
        <v>6.1995359999998528E-3</v>
      </c>
      <c r="U1056" s="222" t="str">
        <f ca="1"/>
        <v/>
      </c>
      <c r="Y1056" s="111">
        <f ca="1"/>
        <v>45323</v>
      </c>
      <c r="Z1056" s="220">
        <f ca="1"/>
        <v>1172.0246299999999</v>
      </c>
      <c r="AA1056" s="220">
        <f ca="1"/>
        <v>1151.873691</v>
      </c>
      <c r="AB1056" s="222">
        <f ca="1"/>
        <v>2.0150938999999882E-2</v>
      </c>
      <c r="AC1056" s="222" t="str">
        <f ca="1"/>
        <v/>
      </c>
    </row>
    <row r="1057" spans="9:29" x14ac:dyDescent="0.2">
      <c r="I1057" s="111">
        <f ca="1"/>
        <v>44960</v>
      </c>
      <c r="J1057" s="220">
        <f ca="1"/>
        <v>1234.8210509999999</v>
      </c>
      <c r="K1057" s="220">
        <f ca="1"/>
        <v>1223.8300079999999</v>
      </c>
      <c r="L1057" s="222">
        <f ca="1"/>
        <v>1.099104299999999E-2</v>
      </c>
      <c r="M1057" s="222" t="str">
        <f ca="1"/>
        <v/>
      </c>
      <c r="Q1057" s="111">
        <f ca="1"/>
        <v>44960</v>
      </c>
      <c r="R1057" s="220">
        <f ca="1"/>
        <v>1230.9059090000001</v>
      </c>
      <c r="S1057" s="220">
        <f ca="1"/>
        <v>1223.8300079999999</v>
      </c>
      <c r="T1057" s="222">
        <f ca="1"/>
        <v>7.0759010000001578E-3</v>
      </c>
      <c r="U1057" s="222" t="str">
        <f ca="1"/>
        <v/>
      </c>
      <c r="Y1057" s="111">
        <f ca="1"/>
        <v>45324</v>
      </c>
      <c r="Z1057" s="220">
        <f ca="1"/>
        <v>1171.26072</v>
      </c>
      <c r="AA1057" s="220">
        <f ca="1"/>
        <v>1147.6379059999999</v>
      </c>
      <c r="AB1057" s="222">
        <f ca="1"/>
        <v>2.3622814000000061E-2</v>
      </c>
      <c r="AC1057" s="222" t="str">
        <f ca="1"/>
        <v/>
      </c>
    </row>
    <row r="1058" spans="9:29" x14ac:dyDescent="0.2">
      <c r="I1058" s="111">
        <f ca="1"/>
        <v>44963</v>
      </c>
      <c r="J1058" s="220">
        <f ca="1"/>
        <v>1227.164788</v>
      </c>
      <c r="K1058" s="220">
        <f ca="1"/>
        <v>1215.3126030000001</v>
      </c>
      <c r="L1058" s="222">
        <f ca="1"/>
        <v>1.1852184999999963E-2</v>
      </c>
      <c r="M1058" s="222" t="str">
        <f ca="1"/>
        <v/>
      </c>
      <c r="Q1058" s="111">
        <f ca="1"/>
        <v>44963</v>
      </c>
      <c r="R1058" s="220">
        <f ca="1"/>
        <v>1223.4212030000001</v>
      </c>
      <c r="S1058" s="220">
        <f ca="1"/>
        <v>1215.3126030000001</v>
      </c>
      <c r="T1058" s="222">
        <f ca="1"/>
        <v>8.1086000000000248E-3</v>
      </c>
      <c r="U1058" s="222" t="str">
        <f ca="1"/>
        <v/>
      </c>
      <c r="Y1058" s="111">
        <f ca="1"/>
        <v>45327</v>
      </c>
      <c r="Z1058" s="220">
        <f ca="1"/>
        <v>1167.27395</v>
      </c>
      <c r="AA1058" s="220">
        <f ca="1"/>
        <v>1141.6112450000001</v>
      </c>
      <c r="AB1058" s="222">
        <f ca="1"/>
        <v>2.5662704999999959E-2</v>
      </c>
      <c r="AC1058" s="222" t="str">
        <f ca="1"/>
        <v/>
      </c>
    </row>
    <row r="1059" spans="9:29" x14ac:dyDescent="0.2">
      <c r="I1059" s="111">
        <f ca="1"/>
        <v>44964</v>
      </c>
      <c r="J1059" s="220">
        <f ca="1"/>
        <v>1229.3834629999999</v>
      </c>
      <c r="K1059" s="220">
        <f ca="1"/>
        <v>1217.1570139999999</v>
      </c>
      <c r="L1059" s="222">
        <f ca="1"/>
        <v>1.2226449000000002E-2</v>
      </c>
      <c r="M1059" s="222" t="str">
        <f ca="1"/>
        <v/>
      </c>
      <c r="Q1059" s="111">
        <f ca="1"/>
        <v>44964</v>
      </c>
      <c r="R1059" s="220">
        <f ca="1"/>
        <v>1225.5497949999999</v>
      </c>
      <c r="S1059" s="220">
        <f ca="1"/>
        <v>1217.1570139999999</v>
      </c>
      <c r="T1059" s="222">
        <f ca="1"/>
        <v>8.3927810000000141E-3</v>
      </c>
      <c r="U1059" s="222" t="str">
        <f ca="1"/>
        <v/>
      </c>
      <c r="Y1059" s="111">
        <f ca="1"/>
        <v>45328</v>
      </c>
      <c r="Z1059" s="220">
        <f ca="1"/>
        <v>1171.21235</v>
      </c>
      <c r="AA1059" s="220">
        <f ca="1"/>
        <v>1146.281759</v>
      </c>
      <c r="AB1059" s="222">
        <f ca="1"/>
        <v>2.4930591000000051E-2</v>
      </c>
      <c r="AC1059" s="222" t="str">
        <f ca="1"/>
        <v/>
      </c>
    </row>
    <row r="1060" spans="9:29" x14ac:dyDescent="0.2">
      <c r="I1060" s="111">
        <f ca="1"/>
        <v>44965</v>
      </c>
      <c r="J1060" s="220">
        <f ca="1"/>
        <v>1228.912554</v>
      </c>
      <c r="K1060" s="220">
        <f ca="1"/>
        <v>1217.742246</v>
      </c>
      <c r="L1060" s="222">
        <f ca="1"/>
        <v>1.1170307999999978E-2</v>
      </c>
      <c r="M1060" s="222" t="str">
        <f ca="1"/>
        <v/>
      </c>
      <c r="Q1060" s="111">
        <f ca="1"/>
        <v>44965</v>
      </c>
      <c r="R1060" s="220">
        <f ca="1"/>
        <v>1225.0282299999999</v>
      </c>
      <c r="S1060" s="220">
        <f ca="1"/>
        <v>1217.742246</v>
      </c>
      <c r="T1060" s="222">
        <f ca="1"/>
        <v>7.2859839999998713E-3</v>
      </c>
      <c r="U1060" s="222" t="str">
        <f ca="1"/>
        <v/>
      </c>
      <c r="Y1060" s="111">
        <f ca="1"/>
        <v>45329</v>
      </c>
      <c r="Z1060" s="220">
        <f ca="1"/>
        <v>1171.4816599999999</v>
      </c>
      <c r="AA1060" s="220">
        <f ca="1"/>
        <v>1145.45508</v>
      </c>
      <c r="AB1060" s="222">
        <f ca="1"/>
        <v>2.6026579999999966E-2</v>
      </c>
      <c r="AC1060" s="222" t="str">
        <f ca="1"/>
        <v/>
      </c>
    </row>
    <row r="1061" spans="9:29" x14ac:dyDescent="0.2">
      <c r="I1061" s="111">
        <f ca="1"/>
        <v>44966</v>
      </c>
      <c r="J1061" s="220">
        <f ca="1"/>
        <v>1225.1442850000001</v>
      </c>
      <c r="K1061" s="220">
        <f ca="1"/>
        <v>1214.8855570000001</v>
      </c>
      <c r="L1061" s="222">
        <f ca="1"/>
        <v>1.0258728000000019E-2</v>
      </c>
      <c r="M1061" s="222" t="str">
        <f ca="1"/>
        <v/>
      </c>
      <c r="Q1061" s="111">
        <f ca="1"/>
        <v>44966</v>
      </c>
      <c r="R1061" s="220">
        <f ca="1"/>
        <v>1221.033629</v>
      </c>
      <c r="S1061" s="220">
        <f ca="1"/>
        <v>1214.8855570000001</v>
      </c>
      <c r="T1061" s="222">
        <f ca="1"/>
        <v>6.1480719999999567E-3</v>
      </c>
      <c r="U1061" s="222" t="str">
        <f ca="1"/>
        <v/>
      </c>
      <c r="Y1061" s="111">
        <f ca="1"/>
        <v>45330</v>
      </c>
      <c r="Z1061" s="220">
        <f ca="1"/>
        <v>1169.04593</v>
      </c>
      <c r="AA1061" s="220">
        <f ca="1"/>
        <v>1141.8391549999999</v>
      </c>
      <c r="AB1061" s="222">
        <f ca="1"/>
        <v>2.7206775000000107E-2</v>
      </c>
      <c r="AC1061" s="222" t="str">
        <f ca="1"/>
        <v/>
      </c>
    </row>
    <row r="1062" spans="9:29" x14ac:dyDescent="0.2">
      <c r="I1062" s="111">
        <f ca="1"/>
        <v>44967</v>
      </c>
      <c r="J1062" s="220">
        <f ca="1"/>
        <v>1216.9285150000001</v>
      </c>
      <c r="K1062" s="220">
        <f ca="1"/>
        <v>1205.809019</v>
      </c>
      <c r="L1062" s="222">
        <f ca="1"/>
        <v>1.1119496000000027E-2</v>
      </c>
      <c r="M1062" s="222" t="str">
        <f ca="1"/>
        <v/>
      </c>
      <c r="Q1062" s="111">
        <f ca="1"/>
        <v>44967</v>
      </c>
      <c r="R1062" s="220">
        <f ca="1"/>
        <v>1212.9956569999999</v>
      </c>
      <c r="S1062" s="220">
        <f ca="1"/>
        <v>1205.809019</v>
      </c>
      <c r="T1062" s="222">
        <f ca="1"/>
        <v>7.1866379999999024E-3</v>
      </c>
      <c r="U1062" s="222" t="str">
        <f ca="1"/>
        <v/>
      </c>
      <c r="Y1062" s="111">
        <f ca="1"/>
        <v>45331</v>
      </c>
      <c r="Z1062" s="220">
        <f ca="1"/>
        <v>1171.9475500000001</v>
      </c>
      <c r="AA1062" s="220">
        <f ca="1"/>
        <v>1144.3153359999999</v>
      </c>
      <c r="AB1062" s="222">
        <f ca="1"/>
        <v>2.7632214000000203E-2</v>
      </c>
      <c r="AC1062" s="222" t="str">
        <f ca="1"/>
        <v/>
      </c>
    </row>
    <row r="1063" spans="9:29" x14ac:dyDescent="0.2">
      <c r="I1063" s="111">
        <f ca="1"/>
        <v>44970</v>
      </c>
      <c r="J1063" s="220">
        <f ca="1"/>
        <v>1223.9406300000001</v>
      </c>
      <c r="K1063" s="220">
        <f ca="1"/>
        <v>1213.5426460000001</v>
      </c>
      <c r="L1063" s="222">
        <f ca="1"/>
        <v>1.039798399999995E-2</v>
      </c>
      <c r="M1063" s="222" t="str">
        <f ca="1"/>
        <v/>
      </c>
      <c r="Q1063" s="111">
        <f ca="1"/>
        <v>44970</v>
      </c>
      <c r="R1063" s="220">
        <f ca="1"/>
        <v>1219.7588149999999</v>
      </c>
      <c r="S1063" s="220">
        <f ca="1"/>
        <v>1213.5426460000001</v>
      </c>
      <c r="T1063" s="222">
        <f ca="1"/>
        <v>6.2161689999998089E-3</v>
      </c>
      <c r="U1063" s="222" t="str">
        <f ca="1"/>
        <v/>
      </c>
      <c r="Y1063" s="111">
        <f ca="1"/>
        <v>45334</v>
      </c>
      <c r="Z1063" s="220">
        <f ca="1"/>
        <v>1172.3511100000001</v>
      </c>
      <c r="AA1063" s="220">
        <f ca="1"/>
        <v>1144.494359</v>
      </c>
      <c r="AB1063" s="222">
        <f ca="1"/>
        <v>2.785675100000003E-2</v>
      </c>
      <c r="AC1063" s="222" t="str">
        <f ca="1"/>
        <v/>
      </c>
    </row>
    <row r="1064" spans="9:29" x14ac:dyDescent="0.2">
      <c r="I1064" s="111">
        <f ca="1"/>
        <v>44971</v>
      </c>
      <c r="J1064" s="220">
        <f ca="1"/>
        <v>1221.035034</v>
      </c>
      <c r="K1064" s="220">
        <f ca="1"/>
        <v>1209.328624</v>
      </c>
      <c r="L1064" s="222">
        <f ca="1"/>
        <v>1.1706410000000006E-2</v>
      </c>
      <c r="M1064" s="222" t="str">
        <f ca="1"/>
        <v/>
      </c>
      <c r="Q1064" s="111">
        <f ca="1"/>
        <v>44971</v>
      </c>
      <c r="R1064" s="220">
        <f ca="1"/>
        <v>1217.032093</v>
      </c>
      <c r="S1064" s="220">
        <f ca="1"/>
        <v>1209.328624</v>
      </c>
      <c r="T1064" s="222">
        <f ca="1"/>
        <v>7.7034690000000409E-3</v>
      </c>
      <c r="U1064" s="222" t="str">
        <f ca="1"/>
        <v/>
      </c>
      <c r="Y1064" s="111">
        <f ca="1"/>
        <v>45335</v>
      </c>
      <c r="Z1064" s="220">
        <f ca="1"/>
        <v>1163.2509</v>
      </c>
      <c r="AA1064" s="220">
        <f ca="1"/>
        <v>1134.8656169999999</v>
      </c>
      <c r="AB1064" s="222">
        <f ca="1"/>
        <v>2.8385283000000074E-2</v>
      </c>
      <c r="AC1064" s="222" t="str">
        <f ca="1"/>
        <v/>
      </c>
    </row>
    <row r="1065" spans="9:29" x14ac:dyDescent="0.2">
      <c r="I1065" s="111">
        <f ca="1"/>
        <v>44972</v>
      </c>
      <c r="J1065" s="220">
        <f ca="1"/>
        <v>1220.0415949999999</v>
      </c>
      <c r="K1065" s="220">
        <f ca="1"/>
        <v>1206.776394</v>
      </c>
      <c r="L1065" s="222">
        <f ca="1"/>
        <v>1.3265200999999933E-2</v>
      </c>
      <c r="M1065" s="222" t="str">
        <f ca="1"/>
        <v/>
      </c>
      <c r="Q1065" s="111">
        <f ca="1"/>
        <v>44972</v>
      </c>
      <c r="R1065" s="220">
        <f ca="1"/>
        <v>1216.224584</v>
      </c>
      <c r="S1065" s="220">
        <f ca="1"/>
        <v>1206.776394</v>
      </c>
      <c r="T1065" s="222">
        <f ca="1"/>
        <v>9.4481900000000681E-3</v>
      </c>
      <c r="U1065" s="222" t="str">
        <f ca="1"/>
        <v/>
      </c>
      <c r="Y1065" s="111">
        <f ca="1"/>
        <v>45336</v>
      </c>
      <c r="Z1065" s="220">
        <f ca="1"/>
        <v>1172.1760999999999</v>
      </c>
      <c r="AA1065" s="220">
        <f ca="1"/>
        <v>1144.2223670000001</v>
      </c>
      <c r="AB1065" s="222">
        <f ca="1"/>
        <v>2.7953732999999828E-2</v>
      </c>
      <c r="AC1065" s="222" t="str">
        <f ca="1"/>
        <v/>
      </c>
    </row>
    <row r="1066" spans="9:29" x14ac:dyDescent="0.2">
      <c r="I1066" s="111">
        <f ca="1"/>
        <v>44973</v>
      </c>
      <c r="J1066" s="220">
        <f ca="1"/>
        <v>1215.6570770000001</v>
      </c>
      <c r="K1066" s="220">
        <f ca="1"/>
        <v>1203.947148</v>
      </c>
      <c r="L1066" s="222">
        <f ca="1"/>
        <v>1.1709929000000101E-2</v>
      </c>
      <c r="M1066" s="222" t="str">
        <f ca="1"/>
        <v/>
      </c>
      <c r="Q1066" s="111">
        <f ca="1"/>
        <v>44973</v>
      </c>
      <c r="R1066" s="220">
        <f ca="1"/>
        <v>1211.5759579999999</v>
      </c>
      <c r="S1066" s="220">
        <f ca="1"/>
        <v>1203.947148</v>
      </c>
      <c r="T1066" s="222">
        <f ca="1"/>
        <v>7.6288099999999304E-3</v>
      </c>
      <c r="U1066" s="222" t="str">
        <f ca="1"/>
        <v/>
      </c>
      <c r="Y1066" s="111">
        <f ca="1"/>
        <v>45337</v>
      </c>
      <c r="Z1066" s="220">
        <f ca="1"/>
        <v>1176.00116</v>
      </c>
      <c r="AA1066" s="220">
        <f ca="1"/>
        <v>1147.5750129999999</v>
      </c>
      <c r="AB1066" s="222">
        <f ca="1"/>
        <v>2.8426147000000127E-2</v>
      </c>
      <c r="AC1066" s="222" t="str">
        <f ca="1"/>
        <v/>
      </c>
    </row>
    <row r="1067" spans="9:29" x14ac:dyDescent="0.2">
      <c r="I1067" s="111">
        <f ca="1"/>
        <v>44974</v>
      </c>
      <c r="J1067" s="220">
        <f ca="1"/>
        <v>1214.9674110000001</v>
      </c>
      <c r="K1067" s="220">
        <f ca="1"/>
        <v>1203.886555</v>
      </c>
      <c r="L1067" s="222">
        <f ca="1"/>
        <v>1.108085600000004E-2</v>
      </c>
      <c r="M1067" s="222" t="str">
        <f ca="1"/>
        <v/>
      </c>
      <c r="Q1067" s="111">
        <f ca="1"/>
        <v>44974</v>
      </c>
      <c r="R1067" s="220">
        <f ca="1"/>
        <v>1210.8575949999999</v>
      </c>
      <c r="S1067" s="220">
        <f ca="1"/>
        <v>1203.886555</v>
      </c>
      <c r="T1067" s="222">
        <f ca="1"/>
        <v>6.9710399999999024E-3</v>
      </c>
      <c r="U1067" s="222" t="str">
        <f ca="1"/>
        <v/>
      </c>
      <c r="Y1067" s="111">
        <f ca="1"/>
        <v>45338</v>
      </c>
      <c r="Z1067" s="220">
        <f ca="1"/>
        <v>1175.85149</v>
      </c>
      <c r="AA1067" s="220">
        <f ca="1"/>
        <v>1147.83707</v>
      </c>
      <c r="AB1067" s="222">
        <f ca="1"/>
        <v>2.8014419999999974E-2</v>
      </c>
      <c r="AC1067" s="222" t="str">
        <f ca="1"/>
        <v/>
      </c>
    </row>
    <row r="1068" spans="9:29" x14ac:dyDescent="0.2">
      <c r="I1068" s="111">
        <f ca="1"/>
        <v>44978</v>
      </c>
      <c r="J1068" s="220">
        <f ca="1"/>
        <v>1201.8753850000001</v>
      </c>
      <c r="K1068" s="220">
        <f ca="1"/>
        <v>1190.771628</v>
      </c>
      <c r="L1068" s="222">
        <f ca="1"/>
        <v>1.1103757000000087E-2</v>
      </c>
      <c r="M1068" s="222" t="str">
        <f ca="1"/>
        <v/>
      </c>
      <c r="Q1068" s="111">
        <f ca="1"/>
        <v>44978</v>
      </c>
      <c r="R1068" s="220">
        <f ca="1"/>
        <v>1197.820485</v>
      </c>
      <c r="S1068" s="220">
        <f ca="1"/>
        <v>1190.771628</v>
      </c>
      <c r="T1068" s="222">
        <f ca="1"/>
        <v>7.0488569999999978E-3</v>
      </c>
      <c r="U1068" s="222" t="str">
        <f ca="1"/>
        <v/>
      </c>
      <c r="Y1068" s="111">
        <f ca="1"/>
        <v>45342</v>
      </c>
      <c r="Z1068" s="220">
        <f ca="1"/>
        <v>1178.6648620000001</v>
      </c>
      <c r="AA1068" s="220">
        <f ca="1"/>
        <v>1151.748732</v>
      </c>
      <c r="AB1068" s="222">
        <f ca="1"/>
        <v>2.6916130000000066E-2</v>
      </c>
      <c r="AC1068" s="222" t="str">
        <f ca="1"/>
        <v/>
      </c>
    </row>
    <row r="1069" spans="9:29" x14ac:dyDescent="0.2">
      <c r="I1069" s="111">
        <f ca="1"/>
        <v>44979</v>
      </c>
      <c r="J1069" s="220">
        <f ca="1"/>
        <v>1198.319387</v>
      </c>
      <c r="K1069" s="220">
        <f ca="1"/>
        <v>1188.6882390000001</v>
      </c>
      <c r="L1069" s="222">
        <f ca="1"/>
        <v>9.6311479999999384E-3</v>
      </c>
      <c r="M1069" s="222" t="str">
        <f ca="1"/>
        <v/>
      </c>
      <c r="Q1069" s="111">
        <f ca="1"/>
        <v>44979</v>
      </c>
      <c r="R1069" s="220">
        <f ca="1"/>
        <v>1194.0984450000001</v>
      </c>
      <c r="S1069" s="220">
        <f ca="1"/>
        <v>1188.6882390000001</v>
      </c>
      <c r="T1069" s="222">
        <f ca="1"/>
        <v>5.4102060000000163E-3</v>
      </c>
      <c r="U1069" s="222" t="str">
        <f ca="1"/>
        <v/>
      </c>
      <c r="Y1069" s="111">
        <f ca="1"/>
        <v>45343</v>
      </c>
      <c r="Z1069" s="220">
        <f ca="1"/>
        <v>1176.7553</v>
      </c>
      <c r="AA1069" s="220">
        <f ca="1"/>
        <v>1148.8902909999999</v>
      </c>
      <c r="AB1069" s="222">
        <f ca="1"/>
        <v>2.78650090000001E-2</v>
      </c>
      <c r="AC1069" s="222" t="str">
        <f ca="1"/>
        <v/>
      </c>
    </row>
    <row r="1070" spans="9:29" x14ac:dyDescent="0.2">
      <c r="I1070" s="111">
        <f ca="1"/>
        <v>44980</v>
      </c>
      <c r="J1070" s="220">
        <f ca="1"/>
        <v>1203.4577710000001</v>
      </c>
      <c r="K1070" s="220">
        <f ca="1"/>
        <v>1193.7508769999999</v>
      </c>
      <c r="L1070" s="222">
        <f ca="1"/>
        <v>9.7068940000001481E-3</v>
      </c>
      <c r="M1070" s="222" t="str">
        <f ca="1"/>
        <v/>
      </c>
      <c r="Q1070" s="111">
        <f ca="1"/>
        <v>44980</v>
      </c>
      <c r="R1070" s="220">
        <f ca="1"/>
        <v>1199.299614</v>
      </c>
      <c r="S1070" s="220">
        <f ca="1"/>
        <v>1193.7508769999999</v>
      </c>
      <c r="T1070" s="222">
        <f ca="1"/>
        <v>5.5487370000000735E-3</v>
      </c>
      <c r="U1070" s="222" t="str">
        <f ca="1"/>
        <v/>
      </c>
      <c r="Y1070" s="111">
        <f ca="1"/>
        <v>45344</v>
      </c>
      <c r="Z1070" s="220">
        <f ca="1"/>
        <v>1185.09655</v>
      </c>
      <c r="AA1070" s="220">
        <f ca="1"/>
        <v>1155.8014129999999</v>
      </c>
      <c r="AB1070" s="222">
        <f ca="1"/>
        <v>2.9295137000000068E-2</v>
      </c>
      <c r="AC1070" s="222" t="str">
        <f ca="1"/>
        <v/>
      </c>
    </row>
    <row r="1071" spans="9:29" x14ac:dyDescent="0.2">
      <c r="I1071" s="111">
        <f ca="1"/>
        <v>44981</v>
      </c>
      <c r="J1071" s="220">
        <f ca="1"/>
        <v>1197.372061</v>
      </c>
      <c r="K1071" s="220">
        <f ca="1"/>
        <v>1187.7794610000001</v>
      </c>
      <c r="L1071" s="222">
        <f ca="1"/>
        <v>9.5925999999999477E-3</v>
      </c>
      <c r="M1071" s="222" t="str">
        <f ca="1"/>
        <v/>
      </c>
      <c r="Q1071" s="111">
        <f ca="1"/>
        <v>44981</v>
      </c>
      <c r="R1071" s="220">
        <f ca="1"/>
        <v>1193.2213180000001</v>
      </c>
      <c r="S1071" s="220">
        <f ca="1"/>
        <v>1187.7794610000001</v>
      </c>
      <c r="T1071" s="222">
        <f ca="1"/>
        <v>5.4418570000000274E-3</v>
      </c>
      <c r="U1071" s="222" t="str">
        <f ca="1"/>
        <v/>
      </c>
      <c r="Y1071" s="111">
        <f ca="1"/>
        <v>45345</v>
      </c>
      <c r="Z1071" s="220">
        <f ca="1"/>
        <v>1186.4828500000001</v>
      </c>
      <c r="AA1071" s="220">
        <f ca="1"/>
        <v>1157.5573099999999</v>
      </c>
      <c r="AB1071" s="222">
        <f ca="1"/>
        <v>2.8925540000000183E-2</v>
      </c>
      <c r="AC1071" s="222" t="str">
        <f ca="1"/>
        <v/>
      </c>
    </row>
    <row r="1072" spans="9:29" x14ac:dyDescent="0.2">
      <c r="I1072" s="111">
        <f ca="1"/>
        <v>44984</v>
      </c>
      <c r="J1072" s="220">
        <f ca="1"/>
        <v>1200.4834390000001</v>
      </c>
      <c r="K1072" s="220">
        <f ca="1"/>
        <v>1191.134902</v>
      </c>
      <c r="L1072" s="222">
        <f ca="1"/>
        <v>9.3485370000000786E-3</v>
      </c>
      <c r="M1072" s="222" t="str">
        <f ca="1"/>
        <v/>
      </c>
      <c r="Q1072" s="111">
        <f ca="1"/>
        <v>44984</v>
      </c>
      <c r="R1072" s="220">
        <f ca="1"/>
        <v>1196.2715499999999</v>
      </c>
      <c r="S1072" s="220">
        <f ca="1"/>
        <v>1191.134902</v>
      </c>
      <c r="T1072" s="222">
        <f ca="1"/>
        <v>5.1366479999999225E-3</v>
      </c>
      <c r="U1072" s="222" t="str">
        <f ca="1"/>
        <v/>
      </c>
      <c r="Y1072" s="111">
        <f ca="1"/>
        <v>45348</v>
      </c>
      <c r="Z1072" s="220">
        <f ca="1"/>
        <v>1183.2376899999999</v>
      </c>
      <c r="AA1072" s="220">
        <f ca="1"/>
        <v>1154.159173</v>
      </c>
      <c r="AB1072" s="222">
        <f ca="1"/>
        <v>2.9078516999999918E-2</v>
      </c>
      <c r="AC1072" s="222" t="str">
        <f ca="1"/>
        <v/>
      </c>
    </row>
    <row r="1073" spans="9:29" x14ac:dyDescent="0.2">
      <c r="I1073" s="111">
        <f ca="1"/>
        <v>44985</v>
      </c>
      <c r="J1073" s="220">
        <f ca="1"/>
        <v>1206.143585</v>
      </c>
      <c r="K1073" s="220">
        <f ca="1"/>
        <v>1197.749579</v>
      </c>
      <c r="L1073" s="222">
        <f ca="1"/>
        <v>8.3940059999999903E-3</v>
      </c>
      <c r="M1073" s="222" t="str">
        <f ca="1"/>
        <v/>
      </c>
      <c r="Q1073" s="111">
        <f ca="1"/>
        <v>44985</v>
      </c>
      <c r="R1073" s="220">
        <f ca="1"/>
        <v>1201.823077</v>
      </c>
      <c r="S1073" s="220">
        <f ca="1"/>
        <v>1197.749579</v>
      </c>
      <c r="T1073" s="222">
        <f ca="1"/>
        <v>4.0734979999999723E-3</v>
      </c>
      <c r="U1073" s="222" t="str">
        <f ca="1"/>
        <v/>
      </c>
      <c r="Y1073" s="111">
        <f ca="1"/>
        <v>45349</v>
      </c>
      <c r="Z1073" s="220">
        <f ca="1"/>
        <v>1183.65779</v>
      </c>
      <c r="AA1073" s="220">
        <f ca="1"/>
        <v>1153.0807299999999</v>
      </c>
      <c r="AB1073" s="222">
        <f ca="1"/>
        <v>3.0577060000000073E-2</v>
      </c>
      <c r="AC1073" s="222" t="str">
        <f ca="1"/>
        <v/>
      </c>
    </row>
    <row r="1074" spans="9:29" x14ac:dyDescent="0.2">
      <c r="I1074" s="111">
        <f ca="1"/>
        <v>44986</v>
      </c>
      <c r="J1074" s="220">
        <f ca="1"/>
        <v>1203.027527</v>
      </c>
      <c r="K1074" s="220">
        <f ca="1"/>
        <v>1193.9368910000001</v>
      </c>
      <c r="L1074" s="222">
        <f ca="1"/>
        <v>9.0906359999999038E-3</v>
      </c>
      <c r="M1074" s="222" t="str">
        <f ca="1"/>
        <v/>
      </c>
      <c r="Q1074" s="111">
        <f ca="1"/>
        <v>44986</v>
      </c>
      <c r="R1074" s="220">
        <f ca="1"/>
        <v>1198.7431220000001</v>
      </c>
      <c r="S1074" s="220">
        <f ca="1"/>
        <v>1193.9368910000001</v>
      </c>
      <c r="T1074" s="222">
        <f ca="1"/>
        <v>4.8062310000000254E-3</v>
      </c>
      <c r="U1074" s="222" t="str">
        <f ca="1"/>
        <v/>
      </c>
      <c r="Y1074" s="111">
        <f ca="1"/>
        <v>45350</v>
      </c>
      <c r="Z1074" s="220">
        <f ca="1"/>
        <v>1183.07962</v>
      </c>
      <c r="AA1074" s="220">
        <f ca="1"/>
        <v>1152.8962630000001</v>
      </c>
      <c r="AB1074" s="222">
        <f ca="1"/>
        <v>3.0183356999999886E-2</v>
      </c>
      <c r="AC1074" s="222" t="str">
        <f ca="1"/>
        <v/>
      </c>
    </row>
    <row r="1075" spans="9:29" x14ac:dyDescent="0.2">
      <c r="I1075" s="111">
        <f ca="1"/>
        <v>44987</v>
      </c>
      <c r="J1075" s="220">
        <f ca="1"/>
        <v>1203.8715380000001</v>
      </c>
      <c r="K1075" s="220">
        <f ca="1"/>
        <v>1193.271583</v>
      </c>
      <c r="L1075" s="222">
        <f ca="1"/>
        <v>1.0599955000000136E-2</v>
      </c>
      <c r="M1075" s="222" t="str">
        <f ca="1"/>
        <v/>
      </c>
      <c r="Q1075" s="111">
        <f ca="1"/>
        <v>44987</v>
      </c>
      <c r="R1075" s="220">
        <f ca="1"/>
        <v>1199.7027459999999</v>
      </c>
      <c r="S1075" s="220">
        <f ca="1"/>
        <v>1193.271583</v>
      </c>
      <c r="T1075" s="222">
        <f ca="1"/>
        <v>6.4311629999999698E-3</v>
      </c>
      <c r="U1075" s="222" t="str">
        <f ca="1"/>
        <v/>
      </c>
      <c r="Y1075" s="111">
        <f ca="1"/>
        <v>45351</v>
      </c>
      <c r="Z1075" s="220">
        <f ca="1"/>
        <v>1189.6192599999999</v>
      </c>
      <c r="AA1075" s="220">
        <f ca="1"/>
        <v>1160.0176590000001</v>
      </c>
      <c r="AB1075" s="222">
        <f ca="1"/>
        <v>2.9601600999999846E-2</v>
      </c>
      <c r="AC1075" s="222" t="str">
        <f ca="1"/>
        <v/>
      </c>
    </row>
    <row r="1076" spans="9:29" x14ac:dyDescent="0.2">
      <c r="I1076" s="111">
        <f ca="1"/>
        <v>44988</v>
      </c>
      <c r="J1076" s="220">
        <f ca="1"/>
        <v>1217.4007999999999</v>
      </c>
      <c r="K1076" s="220">
        <f ca="1"/>
        <v>1206.865499</v>
      </c>
      <c r="L1076" s="222">
        <f ca="1"/>
        <v>1.0535300999999891E-2</v>
      </c>
      <c r="M1076" s="222" t="str">
        <f ca="1"/>
        <v/>
      </c>
      <c r="Q1076" s="111">
        <f ca="1"/>
        <v>44988</v>
      </c>
      <c r="R1076" s="220">
        <f ca="1"/>
        <v>1213.133914</v>
      </c>
      <c r="S1076" s="220">
        <f ca="1"/>
        <v>1206.865499</v>
      </c>
      <c r="T1076" s="222">
        <f ca="1"/>
        <v>6.2684150000000046E-3</v>
      </c>
      <c r="U1076" s="222" t="str">
        <f ca="1"/>
        <v/>
      </c>
      <c r="Y1076" s="111">
        <f ca="1"/>
        <v>45352</v>
      </c>
      <c r="Z1076" s="220">
        <f ca="1"/>
        <v>1196.9909600000001</v>
      </c>
      <c r="AA1076" s="220">
        <f ca="1"/>
        <v>1167.3062930000001</v>
      </c>
      <c r="AB1076" s="222">
        <f ca="1"/>
        <v>2.9684666999999991E-2</v>
      </c>
      <c r="AC1076" s="222" t="str">
        <f ca="1"/>
        <v/>
      </c>
    </row>
    <row r="1077" spans="9:29" x14ac:dyDescent="0.2">
      <c r="I1077" s="111">
        <f ca="1"/>
        <v>44991</v>
      </c>
      <c r="J1077" s="220">
        <f ca="1"/>
        <v>1216.642002</v>
      </c>
      <c r="K1077" s="220">
        <f ca="1"/>
        <v>1205.556724</v>
      </c>
      <c r="L1077" s="222">
        <f ca="1"/>
        <v>1.1085278000000016E-2</v>
      </c>
      <c r="M1077" s="222" t="str">
        <f ca="1"/>
        <v/>
      </c>
      <c r="Q1077" s="111">
        <f ca="1"/>
        <v>44991</v>
      </c>
      <c r="R1077" s="220">
        <f ca="1"/>
        <v>1212.460844</v>
      </c>
      <c r="S1077" s="220">
        <f ca="1"/>
        <v>1205.556724</v>
      </c>
      <c r="T1077" s="222">
        <f ca="1"/>
        <v>6.9041199999999208E-3</v>
      </c>
      <c r="U1077" s="222" t="str">
        <f ca="1"/>
        <v/>
      </c>
      <c r="Y1077" s="111">
        <f ca="1"/>
        <v>45355</v>
      </c>
      <c r="Z1077" s="220">
        <f ca="1"/>
        <v>1194.90787</v>
      </c>
      <c r="AA1077" s="220">
        <f ca="1"/>
        <v>1164.315227</v>
      </c>
      <c r="AB1077" s="222">
        <f ca="1"/>
        <v>3.0592642999999954E-2</v>
      </c>
      <c r="AC1077" s="222" t="str">
        <f ca="1"/>
        <v/>
      </c>
    </row>
    <row r="1078" spans="9:29" x14ac:dyDescent="0.2">
      <c r="I1078" s="111">
        <f ca="1"/>
        <v>44992</v>
      </c>
      <c r="J1078" s="220">
        <f ca="1"/>
        <v>1211.949028</v>
      </c>
      <c r="K1078" s="220">
        <f ca="1"/>
        <v>1202.7422099999999</v>
      </c>
      <c r="L1078" s="222">
        <f ca="1"/>
        <v>9.2068180000001113E-3</v>
      </c>
      <c r="M1078" s="222" t="str">
        <f ca="1"/>
        <v/>
      </c>
      <c r="Q1078" s="111">
        <f ca="1"/>
        <v>44992</v>
      </c>
      <c r="R1078" s="220">
        <f ca="1"/>
        <v>1207.5948539999999</v>
      </c>
      <c r="S1078" s="220">
        <f ca="1"/>
        <v>1202.7422099999999</v>
      </c>
      <c r="T1078" s="222">
        <f ca="1"/>
        <v>4.8526440000000552E-3</v>
      </c>
      <c r="U1078" s="222" t="str">
        <f ca="1"/>
        <v/>
      </c>
      <c r="Y1078" s="111">
        <f ca="1"/>
        <v>45356</v>
      </c>
      <c r="Z1078" s="220">
        <f ca="1"/>
        <v>1196.14411</v>
      </c>
      <c r="AA1078" s="220">
        <f ca="1"/>
        <v>1166.979237</v>
      </c>
      <c r="AB1078" s="222">
        <f ca="1"/>
        <v>2.9164872999999942E-2</v>
      </c>
      <c r="AC1078" s="222" t="str">
        <f ca="1"/>
        <v/>
      </c>
    </row>
    <row r="1079" spans="9:29" x14ac:dyDescent="0.2">
      <c r="I1079" s="111">
        <f ca="1"/>
        <v>44993</v>
      </c>
      <c r="J1079" s="220">
        <f ca="1"/>
        <v>1216.0974020000001</v>
      </c>
      <c r="K1079" s="220">
        <f ca="1"/>
        <v>1207.2155290000001</v>
      </c>
      <c r="L1079" s="222">
        <f ca="1"/>
        <v>8.8818730000000418E-3</v>
      </c>
      <c r="M1079" s="222" t="str">
        <f ca="1"/>
        <v/>
      </c>
      <c r="Q1079" s="111">
        <f ca="1"/>
        <v>44993</v>
      </c>
      <c r="R1079" s="220">
        <f ca="1"/>
        <v>1211.606055</v>
      </c>
      <c r="S1079" s="220">
        <f ca="1"/>
        <v>1207.2155290000001</v>
      </c>
      <c r="T1079" s="222">
        <f ca="1"/>
        <v>4.3905259999999086E-3</v>
      </c>
      <c r="U1079" s="222" t="str">
        <f ca="1"/>
        <v/>
      </c>
      <c r="Y1079" s="111">
        <f ca="1"/>
        <v>45357</v>
      </c>
      <c r="Z1079" s="220">
        <f ca="1"/>
        <v>1198.02997</v>
      </c>
      <c r="AA1079" s="220">
        <f ca="1"/>
        <v>1169.019219</v>
      </c>
      <c r="AB1079" s="222">
        <f ca="1"/>
        <v>2.9010751000000029E-2</v>
      </c>
      <c r="AC1079" s="222" t="str">
        <f ca="1"/>
        <v/>
      </c>
    </row>
    <row r="1080" spans="9:29" x14ac:dyDescent="0.2">
      <c r="I1080" s="111">
        <f ca="1"/>
        <v>44994</v>
      </c>
      <c r="J1080" s="220">
        <f ca="1"/>
        <v>1211.708691</v>
      </c>
      <c r="K1080" s="220">
        <f ca="1"/>
        <v>1205.5015960000001</v>
      </c>
      <c r="L1080" s="222">
        <f ca="1"/>
        <v>6.2070949999999811E-3</v>
      </c>
      <c r="M1080" s="222" t="str">
        <f ca="1"/>
        <v/>
      </c>
      <c r="Q1080" s="111">
        <f ca="1"/>
        <v>44994</v>
      </c>
      <c r="R1080" s="220">
        <f ca="1"/>
        <v>1207.0803069999999</v>
      </c>
      <c r="S1080" s="220">
        <f ca="1"/>
        <v>1205.5015960000001</v>
      </c>
      <c r="T1080" s="222">
        <f ca="1"/>
        <v>1.5787109999998846E-3</v>
      </c>
      <c r="U1080" s="222" t="str">
        <f ca="1"/>
        <v/>
      </c>
      <c r="Y1080" s="111">
        <f ca="1"/>
        <v>45358</v>
      </c>
      <c r="Z1080" s="220">
        <f ca="1"/>
        <v>1201.5234700000001</v>
      </c>
      <c r="AA1080" s="220">
        <f ca="1"/>
        <v>1171.97595</v>
      </c>
      <c r="AB1080" s="222">
        <f ca="1"/>
        <v>2.9547520000000077E-2</v>
      </c>
      <c r="AC1080" s="222" t="str">
        <f ca="1"/>
        <v/>
      </c>
    </row>
    <row r="1081" spans="9:29" x14ac:dyDescent="0.2">
      <c r="I1081" s="111">
        <f ca="1"/>
        <v>44995</v>
      </c>
      <c r="J1081" s="220">
        <f ca="1"/>
        <v>1209.674485</v>
      </c>
      <c r="K1081" s="220">
        <f ca="1"/>
        <v>1206.781277</v>
      </c>
      <c r="L1081" s="222">
        <f ca="1"/>
        <v>2.8932079999999588E-3</v>
      </c>
      <c r="M1081" s="222" t="str">
        <f ca="1"/>
        <v/>
      </c>
      <c r="Q1081" s="111">
        <f ca="1"/>
        <v>44995</v>
      </c>
      <c r="R1081" s="220">
        <f ca="1"/>
        <v>1204.8377089999999</v>
      </c>
      <c r="S1081" s="220">
        <f ca="1"/>
        <v>1206.781277</v>
      </c>
      <c r="T1081" s="222" t="str">
        <f ca="1"/>
        <v/>
      </c>
      <c r="U1081" s="222">
        <f ca="1"/>
        <v>-1.9435680000001413E-3</v>
      </c>
      <c r="Y1081" s="111">
        <f ca="1"/>
        <v>45359</v>
      </c>
      <c r="Z1081" s="220">
        <f ca="1"/>
        <v>1201.60835</v>
      </c>
      <c r="AA1081" s="220">
        <f ca="1"/>
        <v>1172.4272129999999</v>
      </c>
      <c r="AB1081" s="222">
        <f ca="1"/>
        <v>2.9181137000000034E-2</v>
      </c>
      <c r="AC1081" s="222" t="str">
        <f ca="1"/>
        <v/>
      </c>
    </row>
    <row r="1082" spans="9:29" x14ac:dyDescent="0.2">
      <c r="I1082" s="111">
        <f ca="1"/>
        <v>44998</v>
      </c>
      <c r="J1082" s="220">
        <f ca="1"/>
        <v>1210.3633809999999</v>
      </c>
      <c r="K1082" s="220">
        <f ca="1"/>
        <v>1210.64976</v>
      </c>
      <c r="L1082" s="222" t="str">
        <f ca="1"/>
        <v/>
      </c>
      <c r="M1082" s="222">
        <f ca="1"/>
        <v>-2.8637900000012448E-4</v>
      </c>
      <c r="Q1082" s="111">
        <f ca="1"/>
        <v>44998</v>
      </c>
      <c r="R1082" s="220">
        <f ca="1"/>
        <v>1205.2562390000001</v>
      </c>
      <c r="S1082" s="220">
        <f ca="1"/>
        <v>1210.64976</v>
      </c>
      <c r="T1082" s="222" t="str">
        <f ca="1"/>
        <v/>
      </c>
      <c r="U1082" s="222">
        <f ca="1"/>
        <v>-5.3935209999999645E-3</v>
      </c>
      <c r="Y1082" s="111">
        <f ca="1"/>
        <v>45362</v>
      </c>
      <c r="Z1082" s="220">
        <f ca="1"/>
        <v>1199.13735</v>
      </c>
      <c r="AA1082" s="220">
        <f ca="1"/>
        <v>1169.828137</v>
      </c>
      <c r="AB1082" s="222">
        <f ca="1"/>
        <v>2.9309213000000001E-2</v>
      </c>
      <c r="AC1082" s="222" t="str">
        <f ca="1"/>
        <v/>
      </c>
    </row>
    <row r="1083" spans="9:29" x14ac:dyDescent="0.2">
      <c r="I1083" s="111">
        <f ca="1"/>
        <v>44999</v>
      </c>
      <c r="J1083" s="220">
        <f ca="1"/>
        <v>1209.878956</v>
      </c>
      <c r="K1083" s="220">
        <f ca="1"/>
        <v>1209.3572799999999</v>
      </c>
      <c r="L1083" s="222">
        <f ca="1"/>
        <v>5.2167600000007047E-4</v>
      </c>
      <c r="M1083" s="222" t="str">
        <f ca="1"/>
        <v/>
      </c>
      <c r="Q1083" s="111">
        <f ca="1"/>
        <v>44999</v>
      </c>
      <c r="R1083" s="220">
        <f ca="1"/>
        <v>1204.679897</v>
      </c>
      <c r="S1083" s="220">
        <f ca="1"/>
        <v>1209.3572799999999</v>
      </c>
      <c r="T1083" s="222" t="str">
        <f ca="1"/>
        <v/>
      </c>
      <c r="U1083" s="222">
        <f ca="1"/>
        <v>-4.6773829999999638E-3</v>
      </c>
      <c r="Y1083" s="111">
        <f ca="1"/>
        <v>45363</v>
      </c>
      <c r="Z1083" s="220">
        <f ca="1"/>
        <v>1202.87419</v>
      </c>
      <c r="AA1083" s="220">
        <f ca="1"/>
        <v>1172.427414</v>
      </c>
      <c r="AB1083" s="222">
        <f ca="1"/>
        <v>3.0446775999999998E-2</v>
      </c>
      <c r="AC1083" s="222" t="str">
        <f ca="1"/>
        <v/>
      </c>
    </row>
    <row r="1084" spans="9:29" x14ac:dyDescent="0.2">
      <c r="I1084" s="111">
        <f ca="1"/>
        <v>45000</v>
      </c>
      <c r="J1084" s="220">
        <f ca="1"/>
        <v>1206.1420780000001</v>
      </c>
      <c r="K1084" s="220">
        <f ca="1"/>
        <v>1209.2546199999999</v>
      </c>
      <c r="L1084" s="222" t="str">
        <f ca="1"/>
        <v/>
      </c>
      <c r="M1084" s="222">
        <f ca="1"/>
        <v>-3.1125419999998485E-3</v>
      </c>
      <c r="Q1084" s="111">
        <f ca="1"/>
        <v>45000</v>
      </c>
      <c r="R1084" s="220">
        <f ca="1"/>
        <v>1200.5109520000001</v>
      </c>
      <c r="S1084" s="220">
        <f ca="1"/>
        <v>1209.2546199999999</v>
      </c>
      <c r="T1084" s="222" t="str">
        <f ca="1"/>
        <v/>
      </c>
      <c r="U1084" s="222">
        <f ca="1"/>
        <v>-8.7436679999998435E-3</v>
      </c>
      <c r="Y1084" s="111">
        <f ca="1"/>
        <v>45364</v>
      </c>
      <c r="Z1084" s="220">
        <f ca="1"/>
        <v>1201.68553</v>
      </c>
      <c r="AA1084" s="220">
        <f ca="1"/>
        <v>1171.198856</v>
      </c>
      <c r="AB1084" s="222">
        <f ca="1"/>
        <v>3.0486673999999995E-2</v>
      </c>
      <c r="AC1084" s="222" t="str">
        <f ca="1"/>
        <v/>
      </c>
    </row>
    <row r="1085" spans="9:29" x14ac:dyDescent="0.2">
      <c r="I1085" s="111">
        <f ca="1"/>
        <v>45001</v>
      </c>
      <c r="J1085" s="220">
        <f ca="1"/>
        <v>1207.40482</v>
      </c>
      <c r="K1085" s="220">
        <f ca="1"/>
        <v>1206.0252359999999</v>
      </c>
      <c r="L1085" s="222">
        <f ca="1"/>
        <v>1.3795840000000227E-3</v>
      </c>
      <c r="M1085" s="222" t="str">
        <f ca="1"/>
        <v/>
      </c>
      <c r="Q1085" s="111">
        <f ca="1"/>
        <v>45001</v>
      </c>
      <c r="R1085" s="220">
        <f ca="1"/>
        <v>1202.3500309999999</v>
      </c>
      <c r="S1085" s="220">
        <f ca="1"/>
        <v>1206.0252359999999</v>
      </c>
      <c r="T1085" s="222" t="str">
        <f ca="1"/>
        <v/>
      </c>
      <c r="U1085" s="222">
        <f ca="1"/>
        <v>-3.6752050000000052E-3</v>
      </c>
      <c r="Y1085" s="111">
        <f ca="1"/>
        <v>45365</v>
      </c>
      <c r="Z1085" s="220">
        <f ca="1"/>
        <v>1197.5843500000001</v>
      </c>
      <c r="AA1085" s="220">
        <f ca="1"/>
        <v>1166.2749470000001</v>
      </c>
      <c r="AB1085" s="222">
        <f ca="1"/>
        <v>3.1309402999999972E-2</v>
      </c>
      <c r="AC1085" s="222" t="str">
        <f ca="1"/>
        <v/>
      </c>
    </row>
    <row r="1086" spans="9:29" x14ac:dyDescent="0.2">
      <c r="I1086" s="111">
        <f ca="1"/>
        <v>45002</v>
      </c>
      <c r="J1086" s="220">
        <f ca="1"/>
        <v>1205.6313520000001</v>
      </c>
      <c r="K1086" s="220">
        <f ca="1"/>
        <v>1207.0697110000001</v>
      </c>
      <c r="L1086" s="222" t="str">
        <f ca="1"/>
        <v/>
      </c>
      <c r="M1086" s="222">
        <f ca="1"/>
        <v>-1.4383589999999913E-3</v>
      </c>
      <c r="Q1086" s="111">
        <f ca="1"/>
        <v>45002</v>
      </c>
      <c r="R1086" s="220">
        <f ca="1"/>
        <v>1200.2942479999999</v>
      </c>
      <c r="S1086" s="220">
        <f ca="1"/>
        <v>1207.0697110000001</v>
      </c>
      <c r="T1086" s="222" t="str">
        <f ca="1"/>
        <v/>
      </c>
      <c r="U1086" s="222">
        <f ca="1"/>
        <v>-6.7754630000001724E-3</v>
      </c>
      <c r="Y1086" s="111">
        <f ca="1"/>
        <v>45366</v>
      </c>
      <c r="Z1086" s="220">
        <f ca="1"/>
        <v>1195.6316200000001</v>
      </c>
      <c r="AA1086" s="220">
        <f ca="1"/>
        <v>1164.6374020000001</v>
      </c>
      <c r="AB1086" s="222">
        <f ca="1"/>
        <v>3.0994218000000046E-2</v>
      </c>
      <c r="AC1086" s="222" t="str">
        <f ca="1"/>
        <v/>
      </c>
    </row>
    <row r="1087" spans="9:29" x14ac:dyDescent="0.2">
      <c r="I1087" s="111">
        <f ca="1"/>
        <v>45005</v>
      </c>
      <c r="J1087" s="220">
        <f ca="1"/>
        <v>1206.6604339999999</v>
      </c>
      <c r="K1087" s="220">
        <f ca="1"/>
        <v>1206.507206</v>
      </c>
      <c r="L1087" s="222">
        <f ca="1"/>
        <v>1.5322799999989911E-4</v>
      </c>
      <c r="M1087" s="222" t="str">
        <f ca="1"/>
        <v/>
      </c>
      <c r="Q1087" s="111">
        <f ca="1"/>
        <v>45005</v>
      </c>
      <c r="R1087" s="220">
        <f ca="1"/>
        <v>1201.485347</v>
      </c>
      <c r="S1087" s="220">
        <f ca="1"/>
        <v>1206.507206</v>
      </c>
      <c r="T1087" s="222" t="str">
        <f ca="1"/>
        <v/>
      </c>
      <c r="U1087" s="222">
        <f ca="1"/>
        <v>-5.0218589999999497E-3</v>
      </c>
      <c r="Y1087" s="111">
        <f ca="1"/>
        <v>45369</v>
      </c>
      <c r="Z1087" s="220">
        <f ca="1"/>
        <v>1194.4249600000001</v>
      </c>
      <c r="AA1087" s="220">
        <f ca="1"/>
        <v>1162.516924</v>
      </c>
      <c r="AB1087" s="222">
        <f ca="1"/>
        <v>3.1908036000000035E-2</v>
      </c>
      <c r="AC1087" s="222" t="str">
        <f ca="1"/>
        <v/>
      </c>
    </row>
    <row r="1088" spans="9:29" x14ac:dyDescent="0.2">
      <c r="I1088" s="111">
        <f ca="1"/>
        <v>45006</v>
      </c>
      <c r="J1088" s="220">
        <f ca="1"/>
        <v>1213.3817859999999</v>
      </c>
      <c r="K1088" s="220">
        <f ca="1"/>
        <v>1211.486678</v>
      </c>
      <c r="L1088" s="222">
        <f ca="1"/>
        <v>1.8951079999999364E-3</v>
      </c>
      <c r="M1088" s="222" t="str">
        <f ca="1"/>
        <v/>
      </c>
      <c r="Q1088" s="111">
        <f ca="1"/>
        <v>45006</v>
      </c>
      <c r="R1088" s="220">
        <f ca="1"/>
        <v>1208.2982440000001</v>
      </c>
      <c r="S1088" s="220">
        <f ca="1"/>
        <v>1211.486678</v>
      </c>
      <c r="T1088" s="222" t="str">
        <f ca="1"/>
        <v/>
      </c>
      <c r="U1088" s="222">
        <f ca="1"/>
        <v>-3.1884339999999154E-3</v>
      </c>
      <c r="Y1088" s="111">
        <f ca="1"/>
        <v>45370</v>
      </c>
      <c r="Z1088" s="220">
        <f ca="1"/>
        <v>1199.8868600000001</v>
      </c>
      <c r="AA1088" s="220">
        <f ca="1"/>
        <v>1167.8246899999999</v>
      </c>
      <c r="AB1088" s="222">
        <f ca="1"/>
        <v>3.2062170000000154E-2</v>
      </c>
      <c r="AC1088" s="222" t="str">
        <f ca="1"/>
        <v/>
      </c>
    </row>
    <row r="1089" spans="9:29" x14ac:dyDescent="0.2">
      <c r="I1089" s="111">
        <f ca="1"/>
        <v>45007</v>
      </c>
      <c r="J1089" s="220">
        <f ca="1"/>
        <v>1213.492405</v>
      </c>
      <c r="K1089" s="220">
        <f ca="1"/>
        <v>1214.770794</v>
      </c>
      <c r="L1089" s="222" t="str">
        <f ca="1"/>
        <v/>
      </c>
      <c r="M1089" s="222">
        <f ca="1"/>
        <v>-1.2783890000000612E-3</v>
      </c>
      <c r="Q1089" s="111">
        <f ca="1"/>
        <v>45007</v>
      </c>
      <c r="R1089" s="220">
        <f ca="1"/>
        <v>1208.0675000000001</v>
      </c>
      <c r="S1089" s="220">
        <f ca="1"/>
        <v>1214.770794</v>
      </c>
      <c r="T1089" s="222" t="str">
        <f ca="1"/>
        <v/>
      </c>
      <c r="U1089" s="222">
        <f ca="1"/>
        <v>-6.7032939999999144E-3</v>
      </c>
      <c r="Y1089" s="111">
        <f ca="1"/>
        <v>45371</v>
      </c>
      <c r="Z1089" s="220">
        <f ca="1"/>
        <v>1204.29529</v>
      </c>
      <c r="AA1089" s="220">
        <f ca="1"/>
        <v>1172.183689</v>
      </c>
      <c r="AB1089" s="222">
        <f ca="1"/>
        <v>3.2111601000000066E-2</v>
      </c>
      <c r="AC1089" s="222" t="str">
        <f ca="1"/>
        <v/>
      </c>
    </row>
    <row r="1090" spans="9:29" x14ac:dyDescent="0.2">
      <c r="I1090" s="111">
        <f ca="1"/>
        <v>45008</v>
      </c>
      <c r="J1090" s="220">
        <f ca="1"/>
        <v>1212.33205</v>
      </c>
      <c r="K1090" s="220">
        <f ca="1"/>
        <v>1212.4866239999999</v>
      </c>
      <c r="L1090" s="222" t="str">
        <f ca="1"/>
        <v/>
      </c>
      <c r="M1090" s="222">
        <f ca="1"/>
        <v>-1.5457399999991138E-4</v>
      </c>
      <c r="Q1090" s="111">
        <f ca="1"/>
        <v>45008</v>
      </c>
      <c r="R1090" s="220">
        <f ca="1"/>
        <v>1207.092398</v>
      </c>
      <c r="S1090" s="220">
        <f ca="1"/>
        <v>1212.4866239999999</v>
      </c>
      <c r="T1090" s="222" t="str">
        <f ca="1"/>
        <v/>
      </c>
      <c r="U1090" s="222">
        <f ca="1"/>
        <v>-5.3942259999998892E-3</v>
      </c>
      <c r="Y1090" s="111">
        <f ca="1"/>
        <v>45372</v>
      </c>
      <c r="Z1090" s="220">
        <f ca="1"/>
        <v>1205.91769</v>
      </c>
      <c r="AA1090" s="220">
        <f ca="1"/>
        <v>1173.18911</v>
      </c>
      <c r="AB1090" s="222">
        <f ca="1"/>
        <v>3.2728579999999965E-2</v>
      </c>
      <c r="AC1090" s="222" t="str">
        <f ca="1"/>
        <v/>
      </c>
    </row>
    <row r="1091" spans="9:29" x14ac:dyDescent="0.2">
      <c r="I1091" s="111">
        <f ca="1"/>
        <v>45009</v>
      </c>
      <c r="J1091" s="220">
        <f ca="1"/>
        <v>1214.234232</v>
      </c>
      <c r="K1091" s="220">
        <f ca="1"/>
        <v>1213.623419</v>
      </c>
      <c r="L1091" s="222">
        <f ca="1"/>
        <v>6.1081300000000735E-4</v>
      </c>
      <c r="M1091" s="222" t="str">
        <f ca="1"/>
        <v/>
      </c>
      <c r="Q1091" s="111">
        <f ca="1"/>
        <v>45009</v>
      </c>
      <c r="R1091" s="220">
        <f ca="1"/>
        <v>1209.0879170000001</v>
      </c>
      <c r="S1091" s="220">
        <f ca="1"/>
        <v>1213.623419</v>
      </c>
      <c r="T1091" s="222" t="str">
        <f ca="1"/>
        <v/>
      </c>
      <c r="U1091" s="222">
        <f ca="1"/>
        <v>-4.5355019999999517E-3</v>
      </c>
      <c r="Y1091" s="111">
        <f ca="1"/>
        <v>45373</v>
      </c>
      <c r="Z1091" s="220">
        <f ca="1"/>
        <v>1207.4562900000001</v>
      </c>
      <c r="AA1091" s="220">
        <f ca="1"/>
        <v>1174.733518</v>
      </c>
      <c r="AB1091" s="222">
        <f ca="1"/>
        <v>3.272277200000008E-2</v>
      </c>
      <c r="AC1091" s="222" t="str">
        <f ca="1"/>
        <v/>
      </c>
    </row>
    <row r="1092" spans="9:29" x14ac:dyDescent="0.2">
      <c r="I1092" s="111">
        <f ca="1"/>
        <v>45012</v>
      </c>
      <c r="J1092" s="220">
        <f ca="1"/>
        <v>1209.091809</v>
      </c>
      <c r="K1092" s="220">
        <f ca="1"/>
        <v>1207.4664929999999</v>
      </c>
      <c r="L1092" s="222">
        <f ca="1"/>
        <v>1.6253160000001116E-3</v>
      </c>
      <c r="M1092" s="222" t="str">
        <f ca="1"/>
        <v/>
      </c>
      <c r="Q1092" s="111">
        <f ca="1"/>
        <v>45012</v>
      </c>
      <c r="R1092" s="220">
        <f ca="1"/>
        <v>1203.981638</v>
      </c>
      <c r="S1092" s="220">
        <f ca="1"/>
        <v>1207.4664929999999</v>
      </c>
      <c r="T1092" s="222" t="str">
        <f ca="1"/>
        <v/>
      </c>
      <c r="U1092" s="222">
        <f ca="1"/>
        <v>-3.4848549999999248E-3</v>
      </c>
      <c r="Y1092" s="111">
        <f ca="1"/>
        <v>45376</v>
      </c>
      <c r="Z1092" s="220">
        <f ca="1"/>
        <v>1204.0322100000001</v>
      </c>
      <c r="AA1092" s="220">
        <f ca="1"/>
        <v>1171.3828699999999</v>
      </c>
      <c r="AB1092" s="222">
        <f ca="1"/>
        <v>3.2649340000000165E-2</v>
      </c>
      <c r="AC1092" s="222" t="str">
        <f ca="1"/>
        <v/>
      </c>
    </row>
    <row r="1093" spans="9:29" x14ac:dyDescent="0.2">
      <c r="I1093" s="111">
        <f ca="1"/>
        <v>45013</v>
      </c>
      <c r="J1093" s="220">
        <f ca="1"/>
        <v>1206.8047320000001</v>
      </c>
      <c r="K1093" s="220">
        <f ca="1"/>
        <v>1205.0016479999999</v>
      </c>
      <c r="L1093" s="222">
        <f ca="1"/>
        <v>1.8030840000001264E-3</v>
      </c>
      <c r="M1093" s="222" t="str">
        <f ca="1"/>
        <v/>
      </c>
      <c r="Q1093" s="111">
        <f ca="1"/>
        <v>45013</v>
      </c>
      <c r="R1093" s="220">
        <f ca="1"/>
        <v>1201.6926550000001</v>
      </c>
      <c r="S1093" s="220">
        <f ca="1"/>
        <v>1205.0016479999999</v>
      </c>
      <c r="T1093" s="222" t="str">
        <f ca="1"/>
        <v/>
      </c>
      <c r="U1093" s="222">
        <f ca="1"/>
        <v>-3.308992999999873E-3</v>
      </c>
      <c r="Y1093" s="111">
        <f ca="1"/>
        <v>45377</v>
      </c>
      <c r="Z1093" s="220">
        <f ca="1"/>
        <v>1203.0641900000001</v>
      </c>
      <c r="AA1093" s="220">
        <f ca="1"/>
        <v>1170.6302020000001</v>
      </c>
      <c r="AB1093" s="222">
        <f ca="1"/>
        <v>3.2433987999999997E-2</v>
      </c>
      <c r="AC1093" s="222" t="str">
        <f ca="1"/>
        <v/>
      </c>
    </row>
    <row r="1094" spans="9:29" x14ac:dyDescent="0.2">
      <c r="I1094" s="111">
        <f ca="1"/>
        <v>45014</v>
      </c>
      <c r="J1094" s="220">
        <f ca="1"/>
        <v>1213.342643</v>
      </c>
      <c r="K1094" s="220">
        <f ca="1"/>
        <v>1210.345141</v>
      </c>
      <c r="L1094" s="222">
        <f ca="1"/>
        <v>2.9975019999999406E-3</v>
      </c>
      <c r="M1094" s="222" t="str">
        <f ca="1"/>
        <v/>
      </c>
      <c r="Q1094" s="111">
        <f ca="1"/>
        <v>45014</v>
      </c>
      <c r="R1094" s="220">
        <f ca="1"/>
        <v>1208.3263119999999</v>
      </c>
      <c r="S1094" s="220">
        <f ca="1"/>
        <v>1210.345141</v>
      </c>
      <c r="T1094" s="222" t="str">
        <f ca="1"/>
        <v/>
      </c>
      <c r="U1094" s="222">
        <f ca="1"/>
        <v>-2.018829000000096E-3</v>
      </c>
      <c r="Y1094" s="111">
        <f ca="1"/>
        <v>45378</v>
      </c>
      <c r="Z1094" s="220">
        <f ca="1"/>
        <v>1209.01331</v>
      </c>
      <c r="AA1094" s="220">
        <f ca="1"/>
        <v>1176.319788</v>
      </c>
      <c r="AB1094" s="222">
        <f ca="1"/>
        <v>3.269352200000003E-2</v>
      </c>
      <c r="AC1094" s="222" t="str">
        <f ca="1"/>
        <v/>
      </c>
    </row>
    <row r="1095" spans="9:29" x14ac:dyDescent="0.2">
      <c r="I1095" s="111">
        <f ca="1"/>
        <v>45015</v>
      </c>
      <c r="J1095" s="220">
        <f ca="1"/>
        <v>1217.394931</v>
      </c>
      <c r="K1095" s="220">
        <f ca="1"/>
        <v>1212.9245699999999</v>
      </c>
      <c r="L1095" s="222">
        <f ca="1"/>
        <v>4.4703610000001387E-3</v>
      </c>
      <c r="M1095" s="222" t="str">
        <f ca="1"/>
        <v/>
      </c>
      <c r="Q1095" s="111">
        <f ca="1"/>
        <v>45015</v>
      </c>
      <c r="R1095" s="220">
        <f ca="1"/>
        <v>1212.603327</v>
      </c>
      <c r="S1095" s="220">
        <f ca="1"/>
        <v>1212.9245699999999</v>
      </c>
      <c r="T1095" s="222" t="str">
        <f ca="1"/>
        <v/>
      </c>
      <c r="U1095" s="222">
        <f ca="1"/>
        <v>-3.2124299999986759E-4</v>
      </c>
      <c r="Y1095" s="111">
        <f ca="1"/>
        <v>45379</v>
      </c>
      <c r="Z1095" s="220">
        <f ca="1"/>
        <v>1211.048515</v>
      </c>
      <c r="AA1095" s="220">
        <f ca="1"/>
        <v>1178.801768</v>
      </c>
      <c r="AB1095" s="222">
        <f ca="1"/>
        <v>3.2246746999999916E-2</v>
      </c>
      <c r="AC1095" s="222" t="str">
        <f ca="1"/>
        <v/>
      </c>
    </row>
    <row r="1096" spans="9:29" x14ac:dyDescent="0.2">
      <c r="I1096" s="111">
        <f ca="1"/>
        <v>45016</v>
      </c>
      <c r="J1096" s="220">
        <f ca="1"/>
        <v>1225.218449</v>
      </c>
      <c r="K1096" s="220">
        <f ca="1"/>
        <v>1220.1038140000001</v>
      </c>
      <c r="L1096" s="222">
        <f ca="1"/>
        <v>5.1146349999999074E-3</v>
      </c>
      <c r="M1096" s="222" t="str">
        <f ca="1"/>
        <v/>
      </c>
      <c r="Q1096" s="111">
        <f ca="1"/>
        <v>45016</v>
      </c>
      <c r="R1096" s="220">
        <f ca="1"/>
        <v>1220.5289949999999</v>
      </c>
      <c r="S1096" s="220">
        <f ca="1"/>
        <v>1220.1038140000001</v>
      </c>
      <c r="T1096" s="222">
        <f ca="1"/>
        <v>4.2518099999983862E-4</v>
      </c>
      <c r="U1096" s="222" t="str">
        <f ca="1"/>
        <v/>
      </c>
      <c r="Y1096" s="111">
        <f ca="1"/>
        <v>45383</v>
      </c>
      <c r="Z1096" s="220">
        <f ca="1"/>
        <v>1204.664139</v>
      </c>
      <c r="AA1096" s="220">
        <f ca="1"/>
        <v>1170.867405</v>
      </c>
      <c r="AB1096" s="222">
        <f ca="1"/>
        <v>3.3796734000000016E-2</v>
      </c>
      <c r="AC1096" s="222" t="str">
        <f ca="1"/>
        <v/>
      </c>
    </row>
    <row r="1097" spans="9:29" x14ac:dyDescent="0.2">
      <c r="I1097" s="111">
        <f ca="1"/>
        <v>45019</v>
      </c>
      <c r="J1097" s="220">
        <f ca="1"/>
        <v>1229.597528</v>
      </c>
      <c r="K1097" s="220">
        <f ca="1"/>
        <v>1223.5551419999999</v>
      </c>
      <c r="L1097" s="222">
        <f ca="1"/>
        <v>6.0423860000000783E-3</v>
      </c>
      <c r="M1097" s="222" t="str">
        <f ca="1"/>
        <v/>
      </c>
      <c r="Q1097" s="111">
        <f ca="1"/>
        <v>45019</v>
      </c>
      <c r="R1097" s="220">
        <f ca="1"/>
        <v>1225.1067330000001</v>
      </c>
      <c r="S1097" s="220">
        <f ca="1"/>
        <v>1223.5551419999999</v>
      </c>
      <c r="T1097" s="222">
        <f ca="1"/>
        <v>1.5515910000001442E-3</v>
      </c>
      <c r="U1097" s="222" t="str">
        <f ca="1"/>
        <v/>
      </c>
      <c r="Y1097" s="111">
        <f ca="1"/>
        <v>45384</v>
      </c>
      <c r="Z1097" s="220">
        <f ca="1"/>
        <v>1201.8154950000001</v>
      </c>
      <c r="AA1097" s="220">
        <f ca="1"/>
        <v>1168.863662</v>
      </c>
      <c r="AB1097" s="222">
        <f ca="1"/>
        <v>3.2951833000000076E-2</v>
      </c>
      <c r="AC1097" s="222" t="str">
        <f ca="1"/>
        <v/>
      </c>
    </row>
    <row r="1098" spans="9:29" x14ac:dyDescent="0.2">
      <c r="I1098" s="111">
        <f ca="1"/>
        <v>45020</v>
      </c>
      <c r="J1098" s="220">
        <f ca="1"/>
        <v>1231.124742</v>
      </c>
      <c r="K1098" s="220">
        <f ca="1"/>
        <v>1226.1562489999999</v>
      </c>
      <c r="L1098" s="222">
        <f ca="1"/>
        <v>4.9684930000000807E-3</v>
      </c>
      <c r="M1098" s="222" t="str">
        <f ca="1"/>
        <v/>
      </c>
      <c r="Q1098" s="111">
        <f ca="1"/>
        <v>45020</v>
      </c>
      <c r="R1098" s="220">
        <f ca="1"/>
        <v>1226.4770590000001</v>
      </c>
      <c r="S1098" s="220">
        <f ca="1"/>
        <v>1226.1562489999999</v>
      </c>
      <c r="T1098" s="222">
        <f ca="1"/>
        <v>3.20810000000165E-4</v>
      </c>
      <c r="U1098" s="222" t="str">
        <f ca="1"/>
        <v/>
      </c>
      <c r="Y1098" s="111">
        <f ca="1"/>
        <v>45385</v>
      </c>
      <c r="Z1098" s="220">
        <f ca="1"/>
        <v>1202.4192949999999</v>
      </c>
      <c r="AA1098" s="220">
        <f ca="1"/>
        <v>1169.7073009999999</v>
      </c>
      <c r="AB1098" s="222">
        <f ca="1"/>
        <v>3.2711994000000001E-2</v>
      </c>
      <c r="AC1098" s="222" t="str">
        <f ca="1"/>
        <v/>
      </c>
    </row>
    <row r="1099" spans="9:29" x14ac:dyDescent="0.2">
      <c r="I1099" s="111">
        <f ca="1"/>
        <v>45021</v>
      </c>
      <c r="J1099" s="220">
        <f ca="1"/>
        <v>1228.5160559999999</v>
      </c>
      <c r="K1099" s="220">
        <f ca="1"/>
        <v>1225.1707730000001</v>
      </c>
      <c r="L1099" s="222">
        <f ca="1"/>
        <v>3.3452829999998813E-3</v>
      </c>
      <c r="M1099" s="222" t="str">
        <f ca="1"/>
        <v/>
      </c>
      <c r="Q1099" s="111">
        <f ca="1"/>
        <v>45021</v>
      </c>
      <c r="R1099" s="220">
        <f ca="1"/>
        <v>1223.6073220000001</v>
      </c>
      <c r="S1099" s="220">
        <f ca="1"/>
        <v>1225.1707730000001</v>
      </c>
      <c r="T1099" s="222" t="str">
        <f ca="1"/>
        <v/>
      </c>
      <c r="U1099" s="222">
        <f ca="1"/>
        <v>-1.5634509999999863E-3</v>
      </c>
      <c r="Y1099" s="111">
        <f ca="1"/>
        <v>45386</v>
      </c>
      <c r="Z1099" s="220">
        <f ca="1"/>
        <v>1199.738435</v>
      </c>
      <c r="AA1099" s="220">
        <f ca="1"/>
        <v>1168.206899</v>
      </c>
      <c r="AB1099" s="222">
        <f ca="1"/>
        <v>3.1531535999999957E-2</v>
      </c>
      <c r="AC1099" s="222" t="str">
        <f ca="1"/>
        <v/>
      </c>
    </row>
    <row r="1100" spans="9:29" x14ac:dyDescent="0.2">
      <c r="I1100" s="111">
        <f ca="1"/>
        <v>45022</v>
      </c>
      <c r="J1100" s="220">
        <f ca="1"/>
        <v>1231.3292100000001</v>
      </c>
      <c r="K1100" s="220">
        <f ca="1"/>
        <v>1226.5385690000001</v>
      </c>
      <c r="L1100" s="222">
        <f ca="1"/>
        <v>4.7906410000000503E-3</v>
      </c>
      <c r="M1100" s="222" t="str">
        <f ca="1"/>
        <v/>
      </c>
      <c r="Q1100" s="111">
        <f ca="1"/>
        <v>45022</v>
      </c>
      <c r="R1100" s="220">
        <f ca="1"/>
        <v>1226.6502599999999</v>
      </c>
      <c r="S1100" s="220">
        <f ca="1"/>
        <v>1226.5385690000001</v>
      </c>
      <c r="T1100" s="222">
        <f ca="1"/>
        <v>1.11690999999837E-4</v>
      </c>
      <c r="U1100" s="222" t="str">
        <f ca="1"/>
        <v/>
      </c>
      <c r="Y1100" s="111">
        <f ca="1"/>
        <v>45387</v>
      </c>
      <c r="Z1100" s="220">
        <f ca="1"/>
        <v>1204.0616649999999</v>
      </c>
      <c r="AA1100" s="220">
        <f ca="1"/>
        <v>1171.0097430000001</v>
      </c>
      <c r="AB1100" s="222">
        <f ca="1"/>
        <v>3.305192199999988E-2</v>
      </c>
      <c r="AC1100" s="222" t="str">
        <f ca="1"/>
        <v/>
      </c>
    </row>
    <row r="1101" spans="9:29" x14ac:dyDescent="0.2">
      <c r="I1101" s="111">
        <f ca="1"/>
        <v>45026</v>
      </c>
      <c r="J1101" s="220">
        <f ca="1"/>
        <v>1229.396857</v>
      </c>
      <c r="K1101" s="220">
        <f ca="1"/>
        <v>1223.643791</v>
      </c>
      <c r="L1101" s="222">
        <f ca="1"/>
        <v>5.7530659999999898E-3</v>
      </c>
      <c r="M1101" s="222" t="str">
        <f ca="1"/>
        <v/>
      </c>
      <c r="Q1101" s="111">
        <f ca="1"/>
        <v>45026</v>
      </c>
      <c r="R1101" s="220">
        <f ca="1"/>
        <v>1224.7036430000001</v>
      </c>
      <c r="S1101" s="220">
        <f ca="1"/>
        <v>1223.643791</v>
      </c>
      <c r="T1101" s="222">
        <f ca="1"/>
        <v>1.0598520000000917E-3</v>
      </c>
      <c r="U1101" s="222" t="str">
        <f ca="1"/>
        <v/>
      </c>
      <c r="Y1101" s="111">
        <f ca="1"/>
        <v>45390</v>
      </c>
      <c r="Z1101" s="220">
        <f ca="1"/>
        <v>1203.866395</v>
      </c>
      <c r="AA1101" s="220">
        <f ca="1"/>
        <v>1170.7392649999999</v>
      </c>
      <c r="AB1101" s="222">
        <f ca="1"/>
        <v>3.3127130000000081E-2</v>
      </c>
      <c r="AC1101" s="222" t="str">
        <f ca="1"/>
        <v/>
      </c>
    </row>
    <row r="1102" spans="9:29" x14ac:dyDescent="0.2">
      <c r="I1102" s="111">
        <f ca="1"/>
        <v>45027</v>
      </c>
      <c r="J1102" s="220">
        <f ca="1"/>
        <v>1230.351498</v>
      </c>
      <c r="K1102" s="220">
        <f ca="1"/>
        <v>1223.877794</v>
      </c>
      <c r="L1102" s="222">
        <f ca="1"/>
        <v>6.4737039999999977E-3</v>
      </c>
      <c r="M1102" s="222" t="str">
        <f ca="1"/>
        <v/>
      </c>
      <c r="Q1102" s="111">
        <f ca="1"/>
        <v>45027</v>
      </c>
      <c r="R1102" s="220">
        <f ca="1"/>
        <v>1225.7141469999999</v>
      </c>
      <c r="S1102" s="220">
        <f ca="1"/>
        <v>1223.877794</v>
      </c>
      <c r="T1102" s="222">
        <f ca="1"/>
        <v>1.8363529999999174E-3</v>
      </c>
      <c r="U1102" s="222" t="str">
        <f ca="1"/>
        <v/>
      </c>
      <c r="Y1102" s="111">
        <f ca="1"/>
        <v>45391</v>
      </c>
      <c r="Z1102" s="220">
        <f ca="1"/>
        <v>1207.519935</v>
      </c>
      <c r="AA1102" s="220">
        <f ca="1"/>
        <v>1174.789577</v>
      </c>
      <c r="AB1102" s="222">
        <f ca="1"/>
        <v>3.2730358000000022E-2</v>
      </c>
      <c r="AC1102" s="222" t="str">
        <f ca="1"/>
        <v/>
      </c>
    </row>
    <row r="1103" spans="9:29" x14ac:dyDescent="0.2">
      <c r="I1103" s="111">
        <f ca="1"/>
        <v>45028</v>
      </c>
      <c r="J1103" s="220">
        <f ca="1"/>
        <v>1230.329835</v>
      </c>
      <c r="K1103" s="220">
        <f ca="1"/>
        <v>1224.568164</v>
      </c>
      <c r="L1103" s="222">
        <f ca="1"/>
        <v>5.7616709999999786E-3</v>
      </c>
      <c r="M1103" s="222" t="str">
        <f ca="1"/>
        <v/>
      </c>
      <c r="Q1103" s="111">
        <f ca="1"/>
        <v>45028</v>
      </c>
      <c r="R1103" s="220">
        <f ca="1"/>
        <v>1225.581711</v>
      </c>
      <c r="S1103" s="220">
        <f ca="1"/>
        <v>1224.568164</v>
      </c>
      <c r="T1103" s="222">
        <f ca="1"/>
        <v>1.0135470000000168E-3</v>
      </c>
      <c r="U1103" s="222" t="str">
        <f ca="1"/>
        <v/>
      </c>
      <c r="Y1103" s="111">
        <f ca="1"/>
        <v>45392</v>
      </c>
      <c r="Z1103" s="220">
        <f ca="1"/>
        <v>1199.335405</v>
      </c>
      <c r="AA1103" s="220">
        <f ca="1"/>
        <v>1165.6529290000001</v>
      </c>
      <c r="AB1103" s="222">
        <f ca="1"/>
        <v>3.3682475999999954E-2</v>
      </c>
      <c r="AC1103" s="222" t="str">
        <f ca="1"/>
        <v/>
      </c>
    </row>
    <row r="1104" spans="9:29" x14ac:dyDescent="0.2">
      <c r="I1104" s="111">
        <f ca="1"/>
        <v>45029</v>
      </c>
      <c r="J1104" s="220">
        <f ca="1"/>
        <v>1232.182873</v>
      </c>
      <c r="K1104" s="220">
        <f ca="1"/>
        <v>1223.6138430000001</v>
      </c>
      <c r="L1104" s="222">
        <f ca="1"/>
        <v>8.5690299999998838E-3</v>
      </c>
      <c r="M1104" s="222" t="str">
        <f ca="1"/>
        <v/>
      </c>
      <c r="Q1104" s="111">
        <f ca="1"/>
        <v>45029</v>
      </c>
      <c r="R1104" s="220">
        <f ca="1"/>
        <v>1227.7998729999999</v>
      </c>
      <c r="S1104" s="220">
        <f ca="1"/>
        <v>1223.6138430000001</v>
      </c>
      <c r="T1104" s="222">
        <f ca="1"/>
        <v>4.1860299999998459E-3</v>
      </c>
      <c r="U1104" s="222" t="str">
        <f ca="1"/>
        <v/>
      </c>
      <c r="Y1104" s="111">
        <f ca="1"/>
        <v>45393</v>
      </c>
      <c r="Z1104" s="220">
        <f ca="1"/>
        <v>1200.4737250000001</v>
      </c>
      <c r="AA1104" s="220">
        <f ca="1"/>
        <v>1166.0190789999999</v>
      </c>
      <c r="AB1104" s="222">
        <f ca="1"/>
        <v>3.4454646000000137E-2</v>
      </c>
      <c r="AC1104" s="222" t="str">
        <f ca="1"/>
        <v/>
      </c>
    </row>
    <row r="1105" spans="9:29" x14ac:dyDescent="0.2">
      <c r="I1105" s="111">
        <f ca="1"/>
        <v>45030</v>
      </c>
      <c r="J1105" s="220">
        <f ca="1"/>
        <v>1229.805535</v>
      </c>
      <c r="K1105" s="220">
        <f ca="1"/>
        <v>1220.5710879999999</v>
      </c>
      <c r="L1105" s="222">
        <f ca="1"/>
        <v>9.2344470000000449E-3</v>
      </c>
      <c r="M1105" s="222" t="str">
        <f ca="1"/>
        <v/>
      </c>
      <c r="Q1105" s="111">
        <f ca="1"/>
        <v>45030</v>
      </c>
      <c r="R1105" s="220">
        <f ca="1"/>
        <v>1225.4639609999999</v>
      </c>
      <c r="S1105" s="220">
        <f ca="1"/>
        <v>1220.5710879999999</v>
      </c>
      <c r="T1105" s="222">
        <f ca="1"/>
        <v>4.8928730000000085E-3</v>
      </c>
      <c r="U1105" s="222" t="str">
        <f ca="1"/>
        <v/>
      </c>
      <c r="Y1105" s="111">
        <f ca="1"/>
        <v>45394</v>
      </c>
      <c r="Z1105" s="220">
        <f ca="1"/>
        <v>1198.1077949999999</v>
      </c>
      <c r="AA1105" s="220">
        <f ca="1"/>
        <v>1165.056163</v>
      </c>
      <c r="AB1105" s="222">
        <f ca="1"/>
        <v>3.3051631999999928E-2</v>
      </c>
      <c r="AC1105" s="222" t="str">
        <f ca="1"/>
        <v/>
      </c>
    </row>
    <row r="1106" spans="9:29" x14ac:dyDescent="0.2">
      <c r="I1106" s="111">
        <f ca="1"/>
        <v>45033</v>
      </c>
      <c r="J1106" s="220">
        <f ca="1"/>
        <v>1230.7321910000001</v>
      </c>
      <c r="K1106" s="220">
        <f ca="1"/>
        <v>1220.592167</v>
      </c>
      <c r="L1106" s="222">
        <f ca="1"/>
        <v>1.0140024000000039E-2</v>
      </c>
      <c r="M1106" s="222" t="str">
        <f ca="1"/>
        <v/>
      </c>
      <c r="Q1106" s="111">
        <f ca="1"/>
        <v>45033</v>
      </c>
      <c r="R1106" s="220">
        <f ca="1"/>
        <v>1226.419844</v>
      </c>
      <c r="S1106" s="220">
        <f ca="1"/>
        <v>1220.592167</v>
      </c>
      <c r="T1106" s="222">
        <f ca="1"/>
        <v>5.8276769999999947E-3</v>
      </c>
      <c r="U1106" s="222" t="str">
        <f ca="1"/>
        <v/>
      </c>
      <c r="Y1106" s="111">
        <f ca="1"/>
        <v>45397</v>
      </c>
      <c r="Z1106" s="220">
        <f ca="1"/>
        <v>1190.6109650000001</v>
      </c>
      <c r="AA1106" s="220">
        <f ca="1"/>
        <v>1157.295392</v>
      </c>
      <c r="AB1106" s="222">
        <f ca="1"/>
        <v>3.3315573000000084E-2</v>
      </c>
      <c r="AC1106" s="222" t="str">
        <f ca="1"/>
        <v/>
      </c>
    </row>
    <row r="1107" spans="9:29" x14ac:dyDescent="0.2">
      <c r="I1107" s="111">
        <f ca="1"/>
        <v>45034</v>
      </c>
      <c r="J1107" s="220">
        <f ca="1"/>
        <v>1233.0989059999999</v>
      </c>
      <c r="K1107" s="220">
        <f ca="1"/>
        <v>1223.058622</v>
      </c>
      <c r="L1107" s="222">
        <f ca="1"/>
        <v>1.0040283999999929E-2</v>
      </c>
      <c r="M1107" s="222" t="str">
        <f ca="1"/>
        <v/>
      </c>
      <c r="Q1107" s="111">
        <f ca="1"/>
        <v>45034</v>
      </c>
      <c r="R1107" s="220">
        <f ca="1"/>
        <v>1228.767812</v>
      </c>
      <c r="S1107" s="220">
        <f ca="1"/>
        <v>1223.058622</v>
      </c>
      <c r="T1107" s="222">
        <f ca="1"/>
        <v>5.709190000000035E-3</v>
      </c>
      <c r="U1107" s="222" t="str">
        <f ca="1"/>
        <v/>
      </c>
      <c r="Y1107" s="111">
        <f ca="1"/>
        <v>45398</v>
      </c>
      <c r="Z1107" s="220">
        <f ca="1"/>
        <v>1188.0177450000001</v>
      </c>
      <c r="AA1107" s="220">
        <f ca="1"/>
        <v>1154.6542930000001</v>
      </c>
      <c r="AB1107" s="222">
        <f ca="1"/>
        <v>3.336345200000005E-2</v>
      </c>
      <c r="AC1107" s="222" t="str">
        <f ca="1"/>
        <v/>
      </c>
    </row>
    <row r="1108" spans="9:29" x14ac:dyDescent="0.2">
      <c r="I1108" s="111">
        <f ca="1"/>
        <v>45035</v>
      </c>
      <c r="J1108" s="220">
        <f ca="1"/>
        <v>1232.0794530000001</v>
      </c>
      <c r="K1108" s="220">
        <f ca="1"/>
        <v>1222.7103609999999</v>
      </c>
      <c r="L1108" s="222">
        <f ca="1"/>
        <v>9.3690920000001378E-3</v>
      </c>
      <c r="M1108" s="222" t="str">
        <f ca="1"/>
        <v/>
      </c>
      <c r="Q1108" s="111">
        <f ca="1"/>
        <v>45035</v>
      </c>
      <c r="R1108" s="220">
        <f ca="1"/>
        <v>1227.5249530000001</v>
      </c>
      <c r="S1108" s="220">
        <f ca="1"/>
        <v>1222.7103609999999</v>
      </c>
      <c r="T1108" s="222">
        <f ca="1"/>
        <v>4.8145920000001756E-3</v>
      </c>
      <c r="U1108" s="222" t="str">
        <f ca="1"/>
        <v/>
      </c>
      <c r="Y1108" s="111">
        <f ca="1"/>
        <v>45399</v>
      </c>
      <c r="Z1108" s="220">
        <f ca="1"/>
        <v>1187.2110849999999</v>
      </c>
      <c r="AA1108" s="220">
        <f ca="1"/>
        <v>1154.668435</v>
      </c>
      <c r="AB1108" s="222">
        <f ca="1"/>
        <v>3.2542649999999868E-2</v>
      </c>
      <c r="AC1108" s="222" t="str">
        <f ca="1"/>
        <v/>
      </c>
    </row>
    <row r="1109" spans="9:29" x14ac:dyDescent="0.2">
      <c r="I1109" s="111">
        <f ca="1"/>
        <v>45036</v>
      </c>
      <c r="J1109" s="220">
        <f ca="1"/>
        <v>1234.548548</v>
      </c>
      <c r="K1109" s="220">
        <f ca="1"/>
        <v>1225.9976590000001</v>
      </c>
      <c r="L1109" s="222">
        <f ca="1"/>
        <v>8.5508889999998706E-3</v>
      </c>
      <c r="M1109" s="222" t="str">
        <f ca="1"/>
        <v/>
      </c>
      <c r="Q1109" s="111">
        <f ca="1"/>
        <v>45036</v>
      </c>
      <c r="R1109" s="220">
        <f ca="1"/>
        <v>1230.0043820000001</v>
      </c>
      <c r="S1109" s="220">
        <f ca="1"/>
        <v>1225.9976590000001</v>
      </c>
      <c r="T1109" s="222">
        <f ca="1"/>
        <v>4.0067229999999655E-3</v>
      </c>
      <c r="U1109" s="222" t="str">
        <f ca="1"/>
        <v/>
      </c>
      <c r="Y1109" s="111">
        <f ca="1"/>
        <v>45400</v>
      </c>
      <c r="Z1109" s="220">
        <f ca="1"/>
        <v>1185.3093449999999</v>
      </c>
      <c r="AA1109" s="220">
        <f ca="1"/>
        <v>1152.6282189999999</v>
      </c>
      <c r="AB1109" s="222">
        <f ca="1"/>
        <v>3.2681125999999949E-2</v>
      </c>
      <c r="AC1109" s="222" t="str">
        <f ca="1"/>
        <v/>
      </c>
    </row>
    <row r="1110" spans="9:29" x14ac:dyDescent="0.2">
      <c r="I1110" s="111">
        <f ca="1"/>
        <v>45037</v>
      </c>
      <c r="J1110" s="220">
        <f ca="1"/>
        <v>1239.4489349999999</v>
      </c>
      <c r="K1110" s="220">
        <f ca="1"/>
        <v>1231.595716</v>
      </c>
      <c r="L1110" s="222">
        <f ca="1"/>
        <v>7.8532189999998541E-3</v>
      </c>
      <c r="M1110" s="222" t="str">
        <f ca="1"/>
        <v/>
      </c>
      <c r="Q1110" s="111">
        <f ca="1"/>
        <v>45037</v>
      </c>
      <c r="R1110" s="220">
        <f ca="1"/>
        <v>1234.7325410000001</v>
      </c>
      <c r="S1110" s="220">
        <f ca="1"/>
        <v>1231.595716</v>
      </c>
      <c r="T1110" s="222">
        <f ca="1"/>
        <v>3.1368250000000444E-3</v>
      </c>
      <c r="U1110" s="222" t="str">
        <f ca="1"/>
        <v/>
      </c>
      <c r="Y1110" s="111">
        <f ca="1"/>
        <v>45401</v>
      </c>
      <c r="Z1110" s="220">
        <f ca="1"/>
        <v>1184.4839549999999</v>
      </c>
      <c r="AA1110" s="220">
        <f ca="1"/>
        <v>1152.6527490000001</v>
      </c>
      <c r="AB1110" s="222">
        <f ca="1"/>
        <v>3.1831205999999841E-2</v>
      </c>
      <c r="AC1110" s="222" t="str">
        <f ca="1"/>
        <v/>
      </c>
    </row>
    <row r="1111" spans="9:29" x14ac:dyDescent="0.2">
      <c r="I1111" s="111">
        <f ca="1"/>
        <v>45040</v>
      </c>
      <c r="J1111" s="220">
        <f ca="1"/>
        <v>1238.1994500000001</v>
      </c>
      <c r="K1111" s="220">
        <f ca="1"/>
        <v>1230.385407</v>
      </c>
      <c r="L1111" s="222">
        <f ca="1"/>
        <v>7.814043000000083E-3</v>
      </c>
      <c r="M1111" s="222" t="str">
        <f ca="1"/>
        <v/>
      </c>
      <c r="Q1111" s="111">
        <f ca="1"/>
        <v>45040</v>
      </c>
      <c r="R1111" s="220">
        <f ca="1"/>
        <v>1233.41354</v>
      </c>
      <c r="S1111" s="220">
        <f ca="1"/>
        <v>1230.385407</v>
      </c>
      <c r="T1111" s="222">
        <f ca="1"/>
        <v>3.0281330000000253E-3</v>
      </c>
      <c r="U1111" s="222" t="str">
        <f ca="1"/>
        <v/>
      </c>
      <c r="Y1111" s="111">
        <f ca="1"/>
        <v>45404</v>
      </c>
      <c r="Z1111" s="220">
        <f ca="1"/>
        <v>1187.102335</v>
      </c>
      <c r="AA1111" s="220">
        <f ca="1"/>
        <v>1154.6676970000001</v>
      </c>
      <c r="AB1111" s="222">
        <f ca="1"/>
        <v>3.2434637999999953E-2</v>
      </c>
      <c r="AC1111" s="222" t="str">
        <f ca="1"/>
        <v/>
      </c>
    </row>
    <row r="1112" spans="9:29" x14ac:dyDescent="0.2">
      <c r="I1112" s="111">
        <f ca="1"/>
        <v>45041</v>
      </c>
      <c r="J1112" s="220">
        <f ca="1"/>
        <v>1236.8632</v>
      </c>
      <c r="K1112" s="220">
        <f ca="1"/>
        <v>1232.176952</v>
      </c>
      <c r="L1112" s="222">
        <f ca="1"/>
        <v>4.6862479999999779E-3</v>
      </c>
      <c r="M1112" s="222" t="str">
        <f ca="1"/>
        <v/>
      </c>
      <c r="Q1112" s="111">
        <f ca="1"/>
        <v>45041</v>
      </c>
      <c r="R1112" s="220">
        <f ca="1"/>
        <v>1231.8827550000001</v>
      </c>
      <c r="S1112" s="220">
        <f ca="1"/>
        <v>1232.176952</v>
      </c>
      <c r="T1112" s="222" t="str">
        <f ca="1"/>
        <v/>
      </c>
      <c r="U1112" s="222">
        <f ca="1"/>
        <v>-2.941969999999401E-4</v>
      </c>
      <c r="Y1112" s="111">
        <f ca="1"/>
        <v>45405</v>
      </c>
      <c r="Z1112" s="220">
        <f ca="1"/>
        <v>1190.4010960000001</v>
      </c>
      <c r="AA1112" s="220">
        <f ca="1"/>
        <v>1157.2998219999999</v>
      </c>
      <c r="AB1112" s="222">
        <f ca="1"/>
        <v>3.3101274000000104E-2</v>
      </c>
      <c r="AC1112" s="222" t="str">
        <f ca="1"/>
        <v/>
      </c>
    </row>
    <row r="1113" spans="9:29" x14ac:dyDescent="0.2">
      <c r="I1113" s="111">
        <f ca="1"/>
        <v>45042</v>
      </c>
      <c r="J1113" s="220">
        <f ca="1"/>
        <v>1233.999656</v>
      </c>
      <c r="K1113" s="220">
        <f ca="1"/>
        <v>1227.814083</v>
      </c>
      <c r="L1113" s="222">
        <f ca="1"/>
        <v>6.1855729999999763E-3</v>
      </c>
      <c r="M1113" s="222" t="str">
        <f ca="1"/>
        <v/>
      </c>
      <c r="Q1113" s="111">
        <f ca="1"/>
        <v>45042</v>
      </c>
      <c r="R1113" s="220">
        <f ca="1"/>
        <v>1229.2904960000001</v>
      </c>
      <c r="S1113" s="220">
        <f ca="1"/>
        <v>1227.814083</v>
      </c>
      <c r="T1113" s="222">
        <f ca="1"/>
        <v>1.4764130000000932E-3</v>
      </c>
      <c r="U1113" s="222" t="str">
        <f ca="1"/>
        <v/>
      </c>
      <c r="Y1113" s="111">
        <f ca="1"/>
        <v>45406</v>
      </c>
      <c r="Z1113" s="220">
        <f ca="1"/>
        <v>1188.029305</v>
      </c>
      <c r="AA1113" s="220">
        <f ca="1"/>
        <v>1154.4014520000001</v>
      </c>
      <c r="AB1113" s="222">
        <f ca="1"/>
        <v>3.3627852999999958E-2</v>
      </c>
      <c r="AC1113" s="222" t="str">
        <f ca="1"/>
        <v/>
      </c>
    </row>
    <row r="1114" spans="9:29" x14ac:dyDescent="0.2">
      <c r="I1114" s="111">
        <f ca="1"/>
        <v>45043</v>
      </c>
      <c r="J1114" s="220">
        <f ca="1"/>
        <v>1236.9996369999999</v>
      </c>
      <c r="K1114" s="220">
        <f ca="1"/>
        <v>1227.9426800000001</v>
      </c>
      <c r="L1114" s="222">
        <f ca="1"/>
        <v>9.0569569999997841E-3</v>
      </c>
      <c r="M1114" s="222" t="str">
        <f ca="1"/>
        <v/>
      </c>
      <c r="Q1114" s="111">
        <f ca="1"/>
        <v>45043</v>
      </c>
      <c r="R1114" s="220">
        <f ca="1"/>
        <v>1232.4571510000001</v>
      </c>
      <c r="S1114" s="220">
        <f ca="1"/>
        <v>1227.9426800000001</v>
      </c>
      <c r="T1114" s="222">
        <f ca="1"/>
        <v>4.5144709999999574E-3</v>
      </c>
      <c r="U1114" s="222" t="str">
        <f ca="1"/>
        <v/>
      </c>
      <c r="Y1114" s="111">
        <f ca="1"/>
        <v>45407</v>
      </c>
      <c r="Z1114" s="220">
        <f ca="1"/>
        <v>1183.3249450000001</v>
      </c>
      <c r="AA1114" s="220">
        <f ca="1"/>
        <v>1149.761033</v>
      </c>
      <c r="AB1114" s="222">
        <f ca="1"/>
        <v>3.3563912000000071E-2</v>
      </c>
      <c r="AC1114" s="222" t="str">
        <f ca="1"/>
        <v/>
      </c>
    </row>
    <row r="1115" spans="9:29" x14ac:dyDescent="0.2">
      <c r="I1115" s="111">
        <f ca="1"/>
        <v>45044</v>
      </c>
      <c r="J1115" s="220">
        <f ca="1"/>
        <v>1245.447803</v>
      </c>
      <c r="K1115" s="220">
        <f ca="1"/>
        <v>1238.3178800000001</v>
      </c>
      <c r="L1115" s="222">
        <f ca="1"/>
        <v>7.1299229999999625E-3</v>
      </c>
      <c r="M1115" s="222" t="str">
        <f ca="1"/>
        <v/>
      </c>
      <c r="Q1115" s="111">
        <f ca="1"/>
        <v>45044</v>
      </c>
      <c r="R1115" s="220">
        <f ca="1"/>
        <v>1240.716302</v>
      </c>
      <c r="S1115" s="220">
        <f ca="1"/>
        <v>1238.3178800000001</v>
      </c>
      <c r="T1115" s="222">
        <f ca="1"/>
        <v>2.3984219999999821E-3</v>
      </c>
      <c r="U1115" s="222" t="str">
        <f ca="1"/>
        <v/>
      </c>
      <c r="Y1115" s="111">
        <f ca="1"/>
        <v>45408</v>
      </c>
      <c r="Z1115" s="220">
        <f ca="1"/>
        <v>1189.10022</v>
      </c>
      <c r="AA1115" s="220">
        <f ca="1"/>
        <v>1155.2358630000001</v>
      </c>
      <c r="AB1115" s="222">
        <f ca="1"/>
        <v>3.3864356999999928E-2</v>
      </c>
      <c r="AC1115" s="222" t="str">
        <f ca="1"/>
        <v/>
      </c>
    </row>
    <row r="1116" spans="9:29" x14ac:dyDescent="0.2">
      <c r="I1116" s="111">
        <f ca="1"/>
        <v>45047</v>
      </c>
      <c r="J1116" s="220">
        <f ca="1"/>
        <v>1238.9710259999999</v>
      </c>
      <c r="K1116" s="220">
        <f ca="1"/>
        <v>1230.2294360000001</v>
      </c>
      <c r="L1116" s="222">
        <f ca="1"/>
        <v>8.74158999999986E-3</v>
      </c>
      <c r="M1116" s="222" t="str">
        <f ca="1"/>
        <v/>
      </c>
      <c r="Q1116" s="111">
        <f ca="1"/>
        <v>45047</v>
      </c>
      <c r="R1116" s="220">
        <f ca="1"/>
        <v>1234.3113450000001</v>
      </c>
      <c r="S1116" s="220">
        <f ca="1"/>
        <v>1230.2294360000001</v>
      </c>
      <c r="T1116" s="222">
        <f ca="1"/>
        <v>4.0819089999999964E-3</v>
      </c>
      <c r="U1116" s="222" t="str">
        <f ca="1"/>
        <v/>
      </c>
      <c r="Y1116" s="111">
        <f ca="1"/>
        <v>45411</v>
      </c>
      <c r="Z1116" s="220">
        <f ca="1"/>
        <v>1193.570735</v>
      </c>
      <c r="AA1116" s="220">
        <f ca="1"/>
        <v>1160.103128</v>
      </c>
      <c r="AB1116" s="222">
        <f ca="1"/>
        <v>3.3467607000000045E-2</v>
      </c>
      <c r="AC1116" s="222" t="str">
        <f ca="1"/>
        <v/>
      </c>
    </row>
    <row r="1117" spans="9:29" x14ac:dyDescent="0.2">
      <c r="I1117" s="111">
        <f ca="1"/>
        <v>45048</v>
      </c>
      <c r="J1117" s="220">
        <f ca="1"/>
        <v>1239.15903</v>
      </c>
      <c r="K1117" s="220">
        <f ca="1"/>
        <v>1233.321334</v>
      </c>
      <c r="L1117" s="222">
        <f ca="1"/>
        <v>5.837696000000051E-3</v>
      </c>
      <c r="M1117" s="222" t="str">
        <f ca="1"/>
        <v/>
      </c>
      <c r="Q1117" s="111">
        <f ca="1"/>
        <v>45048</v>
      </c>
      <c r="R1117" s="220">
        <f ca="1"/>
        <v>1234.358164</v>
      </c>
      <c r="S1117" s="220">
        <f ca="1"/>
        <v>1233.321334</v>
      </c>
      <c r="T1117" s="222">
        <f ca="1"/>
        <v>1.036830000000009E-3</v>
      </c>
      <c r="U1117" s="222" t="str">
        <f ca="1"/>
        <v/>
      </c>
      <c r="Y1117" s="111">
        <f ca="1"/>
        <v>45412</v>
      </c>
      <c r="Z1117" s="220">
        <f ca="1"/>
        <v>1188.7113589999999</v>
      </c>
      <c r="AA1117" s="220">
        <f ca="1"/>
        <v>1155.39759</v>
      </c>
      <c r="AB1117" s="222">
        <f ca="1"/>
        <v>3.3313768999999868E-2</v>
      </c>
      <c r="AC1117" s="222" t="str">
        <f ca="1"/>
        <v/>
      </c>
    </row>
    <row r="1118" spans="9:29" x14ac:dyDescent="0.2">
      <c r="I1118" s="111">
        <f ca="1"/>
        <v>45049</v>
      </c>
      <c r="J1118" s="220">
        <f ca="1"/>
        <v>1240.0699540000001</v>
      </c>
      <c r="K1118" s="220">
        <f ca="1"/>
        <v>1234.7888270000001</v>
      </c>
      <c r="L1118" s="222">
        <f ca="1"/>
        <v>5.2811269999999697E-3</v>
      </c>
      <c r="M1118" s="222" t="str">
        <f ca="1"/>
        <v/>
      </c>
      <c r="Q1118" s="111">
        <f ca="1"/>
        <v>45049</v>
      </c>
      <c r="R1118" s="220">
        <f ca="1"/>
        <v>1235.304001</v>
      </c>
      <c r="S1118" s="220">
        <f ca="1"/>
        <v>1234.7888270000001</v>
      </c>
      <c r="T1118" s="222">
        <f ca="1"/>
        <v>5.1517399999988808E-4</v>
      </c>
      <c r="U1118" s="222" t="str">
        <f ca="1"/>
        <v/>
      </c>
      <c r="Y1118" s="111">
        <f ca="1"/>
        <v>45413</v>
      </c>
      <c r="Z1118" s="220">
        <f ca="1"/>
        <v>1189.106389</v>
      </c>
      <c r="AA1118" s="220">
        <f ca="1"/>
        <v>1156.255572</v>
      </c>
      <c r="AB1118" s="222">
        <f ca="1"/>
        <v>3.2850817000000004E-2</v>
      </c>
      <c r="AC1118" s="222" t="str">
        <f ca="1"/>
        <v/>
      </c>
    </row>
    <row r="1119" spans="9:29" x14ac:dyDescent="0.2">
      <c r="I1119" s="111">
        <f ca="1"/>
        <v>45050</v>
      </c>
      <c r="J1119" s="220">
        <f ca="1"/>
        <v>1233.955872</v>
      </c>
      <c r="K1119" s="220">
        <f ca="1"/>
        <v>1230.0120790000001</v>
      </c>
      <c r="L1119" s="222">
        <f ca="1"/>
        <v>3.9437929999999143E-3</v>
      </c>
      <c r="M1119" s="222" t="str">
        <f ca="1"/>
        <v/>
      </c>
      <c r="Q1119" s="111">
        <f ca="1"/>
        <v>45050</v>
      </c>
      <c r="R1119" s="220">
        <f ca="1"/>
        <v>1229.0684550000001</v>
      </c>
      <c r="S1119" s="220">
        <f ca="1"/>
        <v>1230.0120790000001</v>
      </c>
      <c r="T1119" s="222" t="str">
        <f ca="1"/>
        <v/>
      </c>
      <c r="U1119" s="222">
        <f ca="1"/>
        <v>-9.4362399999999979E-4</v>
      </c>
      <c r="Y1119" s="111">
        <f ca="1"/>
        <v>45414</v>
      </c>
      <c r="Z1119" s="220">
        <f ca="1"/>
        <v>1194.763899</v>
      </c>
      <c r="AA1119" s="220">
        <f ca="1"/>
        <v>1162.0534419999999</v>
      </c>
      <c r="AB1119" s="222">
        <f ca="1"/>
        <v>3.271045700000013E-2</v>
      </c>
      <c r="AC1119" s="222" t="str">
        <f ca="1"/>
        <v/>
      </c>
    </row>
    <row r="1120" spans="9:29" x14ac:dyDescent="0.2">
      <c r="I1120" s="111">
        <f ca="1"/>
        <v>45051</v>
      </c>
      <c r="J1120" s="220">
        <f ca="1"/>
        <v>1235.6935329999999</v>
      </c>
      <c r="K1120" s="220">
        <f ca="1"/>
        <v>1229.512125</v>
      </c>
      <c r="L1120" s="222">
        <f ca="1"/>
        <v>6.1814079999999196E-3</v>
      </c>
      <c r="M1120" s="222" t="str">
        <f ca="1"/>
        <v/>
      </c>
      <c r="Q1120" s="111">
        <f ca="1"/>
        <v>45051</v>
      </c>
      <c r="R1120" s="220">
        <f ca="1"/>
        <v>1230.899942</v>
      </c>
      <c r="S1120" s="220">
        <f ca="1"/>
        <v>1229.512125</v>
      </c>
      <c r="T1120" s="222">
        <f ca="1"/>
        <v>1.3878170000000409E-3</v>
      </c>
      <c r="U1120" s="222" t="str">
        <f ca="1"/>
        <v/>
      </c>
      <c r="Y1120" s="111">
        <f ca="1"/>
        <v>45415</v>
      </c>
      <c r="Z1120" s="220">
        <f ca="1"/>
        <v>1202.2625370000001</v>
      </c>
      <c r="AA1120" s="220">
        <f ca="1"/>
        <v>1169.210137</v>
      </c>
      <c r="AB1120" s="222">
        <f ca="1"/>
        <v>3.3052400000000037E-2</v>
      </c>
      <c r="AC1120" s="222" t="str">
        <f ca="1"/>
        <v/>
      </c>
    </row>
    <row r="1121" spans="9:29" x14ac:dyDescent="0.2">
      <c r="I1121" s="111">
        <f ca="1"/>
        <v>45054</v>
      </c>
      <c r="J1121" s="220">
        <f ca="1"/>
        <v>1233.21408</v>
      </c>
      <c r="K1121" s="220">
        <f ca="1"/>
        <v>1226.9587630000001</v>
      </c>
      <c r="L1121" s="222">
        <f ca="1"/>
        <v>6.2553169999998775E-3</v>
      </c>
      <c r="M1121" s="222" t="str">
        <f ca="1"/>
        <v/>
      </c>
      <c r="Q1121" s="111">
        <f ca="1"/>
        <v>45054</v>
      </c>
      <c r="R1121" s="220">
        <f ca="1"/>
        <v>1228.3364260000001</v>
      </c>
      <c r="S1121" s="220">
        <f ca="1"/>
        <v>1226.9587630000001</v>
      </c>
      <c r="T1121" s="222">
        <f ca="1"/>
        <v>1.3776629999999841E-3</v>
      </c>
      <c r="U1121" s="222" t="str">
        <f ca="1"/>
        <v/>
      </c>
      <c r="Y1121" s="111">
        <f ca="1"/>
        <v>45418</v>
      </c>
      <c r="Z1121" s="220">
        <f ca="1"/>
        <v>1209.777159</v>
      </c>
      <c r="AA1121" s="220">
        <f ca="1"/>
        <v>1176.960746</v>
      </c>
      <c r="AB1121" s="222">
        <f ca="1"/>
        <v>3.281641300000001E-2</v>
      </c>
      <c r="AC1121" s="222" t="str">
        <f ca="1"/>
        <v/>
      </c>
    </row>
    <row r="1122" spans="9:29" x14ac:dyDescent="0.2">
      <c r="I1122" s="111">
        <f ca="1"/>
        <v>45055</v>
      </c>
      <c r="J1122" s="220">
        <f ca="1"/>
        <v>1232.112106</v>
      </c>
      <c r="K1122" s="220">
        <f ca="1"/>
        <v>1226.3149410000001</v>
      </c>
      <c r="L1122" s="222">
        <f ca="1"/>
        <v>5.7971649999999496E-3</v>
      </c>
      <c r="M1122" s="222" t="str">
        <f ca="1"/>
        <v/>
      </c>
      <c r="Q1122" s="111">
        <f ca="1"/>
        <v>45055</v>
      </c>
      <c r="R1122" s="220">
        <f ca="1"/>
        <v>1227.1412069999999</v>
      </c>
      <c r="S1122" s="220">
        <f ca="1"/>
        <v>1226.3149410000001</v>
      </c>
      <c r="T1122" s="222">
        <f ca="1"/>
        <v>8.2626599999980504E-4</v>
      </c>
      <c r="U1122" s="222" t="str">
        <f ca="1"/>
        <v/>
      </c>
      <c r="Y1122" s="111">
        <f ca="1"/>
        <v>45419</v>
      </c>
      <c r="Z1122" s="220">
        <f ca="1"/>
        <v>1212.9903890000001</v>
      </c>
      <c r="AA1122" s="220">
        <f ca="1"/>
        <v>1180.016619</v>
      </c>
      <c r="AB1122" s="222">
        <f ca="1"/>
        <v>3.2973770000000062E-2</v>
      </c>
      <c r="AC1122" s="222" t="str">
        <f ca="1"/>
        <v/>
      </c>
    </row>
    <row r="1123" spans="9:29" x14ac:dyDescent="0.2">
      <c r="I1123" s="111">
        <f ca="1"/>
        <v>45056</v>
      </c>
      <c r="J1123" s="220">
        <f ca="1"/>
        <v>1234.4297260000001</v>
      </c>
      <c r="K1123" s="220">
        <f ca="1"/>
        <v>1228.024664</v>
      </c>
      <c r="L1123" s="222">
        <f ca="1"/>
        <v>6.4050620000000438E-3</v>
      </c>
      <c r="M1123" s="222" t="str">
        <f ca="1"/>
        <v/>
      </c>
      <c r="Q1123" s="111">
        <f ca="1"/>
        <v>45056</v>
      </c>
      <c r="R1123" s="220">
        <f ca="1"/>
        <v>1229.606532</v>
      </c>
      <c r="S1123" s="220">
        <f ca="1"/>
        <v>1228.024664</v>
      </c>
      <c r="T1123" s="222">
        <f ca="1"/>
        <v>1.5818679999999859E-3</v>
      </c>
      <c r="U1123" s="222" t="str">
        <f ca="1"/>
        <v/>
      </c>
      <c r="Y1123" s="111">
        <f ca="1"/>
        <v>45420</v>
      </c>
      <c r="Z1123" s="220">
        <f ca="1"/>
        <v>1210.591259</v>
      </c>
      <c r="AA1123" s="220">
        <f ca="1"/>
        <v>1177.057335</v>
      </c>
      <c r="AB1123" s="222">
        <f ca="1"/>
        <v>3.3533924000000069E-2</v>
      </c>
      <c r="AC1123" s="222" t="str">
        <f ca="1"/>
        <v/>
      </c>
    </row>
    <row r="1124" spans="9:29" x14ac:dyDescent="0.2">
      <c r="I1124" s="111">
        <f ca="1"/>
        <v>45057</v>
      </c>
      <c r="J1124" s="220">
        <f ca="1"/>
        <v>1239.987914</v>
      </c>
      <c r="K1124" s="220">
        <f ca="1"/>
        <v>1233.689942</v>
      </c>
      <c r="L1124" s="222">
        <f ca="1"/>
        <v>6.2979720000000726E-3</v>
      </c>
      <c r="M1124" s="222" t="str">
        <f ca="1"/>
        <v/>
      </c>
      <c r="Q1124" s="111">
        <f ca="1"/>
        <v>45057</v>
      </c>
      <c r="R1124" s="220">
        <f ca="1"/>
        <v>1235.1338040000001</v>
      </c>
      <c r="S1124" s="220">
        <f ca="1"/>
        <v>1233.689942</v>
      </c>
      <c r="T1124" s="222">
        <f ca="1"/>
        <v>1.4438620000000811E-3</v>
      </c>
      <c r="U1124" s="222" t="str">
        <f ca="1"/>
        <v/>
      </c>
      <c r="Y1124" s="111">
        <f ca="1"/>
        <v>45421</v>
      </c>
      <c r="Z1124" s="220">
        <f ca="1"/>
        <v>1212.438504</v>
      </c>
      <c r="AA1124" s="220">
        <f ca="1"/>
        <v>1178.9158789999999</v>
      </c>
      <c r="AB1124" s="222">
        <f ca="1"/>
        <v>3.3522625000000063E-2</v>
      </c>
      <c r="AC1124" s="222" t="str">
        <f ca="1"/>
        <v/>
      </c>
    </row>
    <row r="1125" spans="9:29" x14ac:dyDescent="0.2">
      <c r="I1125" s="111">
        <f ca="1"/>
        <v>45058</v>
      </c>
      <c r="J1125" s="220">
        <f ca="1"/>
        <v>1238.7661969999999</v>
      </c>
      <c r="K1125" s="220">
        <f ca="1"/>
        <v>1233.003719</v>
      </c>
      <c r="L1125" s="222">
        <f ca="1"/>
        <v>5.7624779999998739E-3</v>
      </c>
      <c r="M1125" s="222" t="str">
        <f ca="1"/>
        <v/>
      </c>
      <c r="Q1125" s="111">
        <f ca="1"/>
        <v>45058</v>
      </c>
      <c r="R1125" s="220">
        <f ca="1"/>
        <v>1233.769976</v>
      </c>
      <c r="S1125" s="220">
        <f ca="1"/>
        <v>1233.003719</v>
      </c>
      <c r="T1125" s="222">
        <f ca="1"/>
        <v>7.6625699999999599E-4</v>
      </c>
      <c r="U1125" s="222" t="str">
        <f ca="1"/>
        <v/>
      </c>
      <c r="Y1125" s="111">
        <f ca="1"/>
        <v>45422</v>
      </c>
      <c r="Z1125" s="220">
        <f ca="1"/>
        <v>1210.426649</v>
      </c>
      <c r="AA1125" s="220">
        <f ca="1"/>
        <v>1176.4086359999999</v>
      </c>
      <c r="AB1125" s="222">
        <f ca="1"/>
        <v>3.4018013000000111E-2</v>
      </c>
      <c r="AC1125" s="222" t="str">
        <f ca="1"/>
        <v/>
      </c>
    </row>
    <row r="1126" spans="9:29" x14ac:dyDescent="0.2">
      <c r="I1126" s="111">
        <f ca="1"/>
        <v>45061</v>
      </c>
      <c r="J1126" s="220">
        <f ca="1"/>
        <v>1237.2560350000001</v>
      </c>
      <c r="K1126" s="220">
        <f ca="1"/>
        <v>1230.7249389999999</v>
      </c>
      <c r="L1126" s="222">
        <f ca="1"/>
        <v>6.5310960000001615E-3</v>
      </c>
      <c r="M1126" s="222" t="str">
        <f ca="1"/>
        <v/>
      </c>
      <c r="Q1126" s="111">
        <f ca="1"/>
        <v>45061</v>
      </c>
      <c r="R1126" s="220">
        <f ca="1"/>
        <v>1232.440961</v>
      </c>
      <c r="S1126" s="220">
        <f ca="1"/>
        <v>1230.7249389999999</v>
      </c>
      <c r="T1126" s="222">
        <f ca="1"/>
        <v>1.7160220000000663E-3</v>
      </c>
      <c r="U1126" s="222" t="str">
        <f ca="1"/>
        <v/>
      </c>
      <c r="Y1126" s="111">
        <f ca="1"/>
        <v>45425</v>
      </c>
      <c r="Z1126" s="220">
        <f ca="1"/>
        <v>1211.0583790000001</v>
      </c>
      <c r="AA1126" s="220">
        <f ca="1"/>
        <v>1177.2666360000001</v>
      </c>
      <c r="AB1126" s="222">
        <f ca="1"/>
        <v>3.3791742999999999E-2</v>
      </c>
      <c r="AC1126" s="222" t="str">
        <f ca="1"/>
        <v/>
      </c>
    </row>
    <row r="1127" spans="9:29" x14ac:dyDescent="0.2">
      <c r="I1127" s="111">
        <f ca="1"/>
        <v>45062</v>
      </c>
      <c r="J1127" s="220">
        <f ca="1"/>
        <v>1227.977502</v>
      </c>
      <c r="K1127" s="220">
        <f ca="1"/>
        <v>1221.905475</v>
      </c>
      <c r="L1127" s="222">
        <f ca="1"/>
        <v>6.0720269999999348E-3</v>
      </c>
      <c r="M1127" s="222" t="str">
        <f ca="1"/>
        <v/>
      </c>
      <c r="Q1127" s="111">
        <f ca="1"/>
        <v>45062</v>
      </c>
      <c r="R1127" s="220">
        <f ca="1"/>
        <v>1223.013371</v>
      </c>
      <c r="S1127" s="220">
        <f ca="1"/>
        <v>1221.905475</v>
      </c>
      <c r="T1127" s="222">
        <f ca="1"/>
        <v>1.1078959999999824E-3</v>
      </c>
      <c r="U1127" s="222" t="str">
        <f ca="1"/>
        <v/>
      </c>
      <c r="Y1127" s="111">
        <f ca="1"/>
        <v>45426</v>
      </c>
      <c r="Z1127" s="220">
        <f ca="1"/>
        <v>1212.336779</v>
      </c>
      <c r="AA1127" s="220">
        <f ca="1"/>
        <v>1178.4601869999999</v>
      </c>
      <c r="AB1127" s="222">
        <f ca="1"/>
        <v>3.3876592000000073E-2</v>
      </c>
      <c r="AC1127" s="222" t="str">
        <f ca="1"/>
        <v/>
      </c>
    </row>
    <row r="1128" spans="9:29" x14ac:dyDescent="0.2">
      <c r="I1128" s="111">
        <f ca="1"/>
        <v>45063</v>
      </c>
      <c r="J1128" s="220">
        <f ca="1"/>
        <v>1229.3262749999999</v>
      </c>
      <c r="K1128" s="220">
        <f ca="1"/>
        <v>1223.5398419999999</v>
      </c>
      <c r="L1128" s="222">
        <f ca="1"/>
        <v>5.7864329999999884E-3</v>
      </c>
      <c r="M1128" s="222" t="str">
        <f ca="1"/>
        <v/>
      </c>
      <c r="Q1128" s="111">
        <f ca="1"/>
        <v>45063</v>
      </c>
      <c r="R1128" s="220">
        <f ca="1"/>
        <v>1224.2650430000001</v>
      </c>
      <c r="S1128" s="220">
        <f ca="1"/>
        <v>1223.5398419999999</v>
      </c>
      <c r="T1128" s="222">
        <f ca="1"/>
        <v>7.252010000001974E-4</v>
      </c>
      <c r="U1128" s="222" t="str">
        <f ca="1"/>
        <v/>
      </c>
      <c r="Y1128" s="111">
        <f ca="1"/>
        <v>45427</v>
      </c>
      <c r="Z1128" s="220">
        <f ca="1"/>
        <v>1219.2266890000001</v>
      </c>
      <c r="AA1128" s="220">
        <f ca="1"/>
        <v>1185.1730250000001</v>
      </c>
      <c r="AB1128" s="222">
        <f ca="1"/>
        <v>3.4053664000000025E-2</v>
      </c>
      <c r="AC1128" s="222" t="str">
        <f ca="1"/>
        <v/>
      </c>
    </row>
    <row r="1129" spans="9:29" x14ac:dyDescent="0.2">
      <c r="I1129" s="111">
        <f ca="1"/>
        <v>45064</v>
      </c>
      <c r="J1129" s="220">
        <f ca="1"/>
        <v>1228.329078</v>
      </c>
      <c r="K1129" s="220">
        <f ca="1"/>
        <v>1221.3774539999999</v>
      </c>
      <c r="L1129" s="222">
        <f ca="1"/>
        <v>6.9516240000000382E-3</v>
      </c>
      <c r="M1129" s="222" t="str">
        <f ca="1"/>
        <v/>
      </c>
      <c r="Q1129" s="111">
        <f ca="1"/>
        <v>45064</v>
      </c>
      <c r="R1129" s="220">
        <f ca="1"/>
        <v>1223.4740690000001</v>
      </c>
      <c r="S1129" s="220">
        <f ca="1"/>
        <v>1221.3774539999999</v>
      </c>
      <c r="T1129" s="222">
        <f ca="1"/>
        <v>2.0966150000001561E-3</v>
      </c>
      <c r="U1129" s="222" t="str">
        <f ca="1"/>
        <v/>
      </c>
      <c r="Y1129" s="111">
        <f ca="1"/>
        <v>45428</v>
      </c>
      <c r="Z1129" s="220">
        <f ca="1"/>
        <v>1220.1272759999999</v>
      </c>
      <c r="AA1129" s="220">
        <f ca="1"/>
        <v>1186.1077869999999</v>
      </c>
      <c r="AB1129" s="222">
        <f ca="1"/>
        <v>3.4019489000000021E-2</v>
      </c>
      <c r="AC1129" s="222" t="str">
        <f ca="1"/>
        <v/>
      </c>
    </row>
    <row r="1130" spans="9:29" x14ac:dyDescent="0.2">
      <c r="I1130" s="111">
        <f ca="1"/>
        <v>45065</v>
      </c>
      <c r="J1130" s="220">
        <f ca="1"/>
        <v>1231.806619</v>
      </c>
      <c r="K1130" s="220">
        <f ca="1"/>
        <v>1225.138721</v>
      </c>
      <c r="L1130" s="222">
        <f ca="1"/>
        <v>6.667897999999923E-3</v>
      </c>
      <c r="M1130" s="222" t="str">
        <f ca="1"/>
        <v/>
      </c>
      <c r="Q1130" s="111">
        <f ca="1"/>
        <v>45065</v>
      </c>
      <c r="R1130" s="220">
        <f ca="1"/>
        <v>1226.9056599999999</v>
      </c>
      <c r="S1130" s="220">
        <f ca="1"/>
        <v>1225.138721</v>
      </c>
      <c r="T1130" s="222">
        <f ca="1"/>
        <v>1.7669389999998657E-3</v>
      </c>
      <c r="U1130" s="222" t="str">
        <f ca="1"/>
        <v/>
      </c>
      <c r="Y1130" s="111">
        <f ca="1"/>
        <v>45429</v>
      </c>
      <c r="Z1130" s="220">
        <f ca="1"/>
        <v>1220.0649390000001</v>
      </c>
      <c r="AA1130" s="220">
        <f ca="1"/>
        <v>1186.1083510000001</v>
      </c>
      <c r="AB1130" s="222">
        <f ca="1"/>
        <v>3.395658800000001E-2</v>
      </c>
      <c r="AC1130" s="222" t="str">
        <f ca="1"/>
        <v/>
      </c>
    </row>
    <row r="1131" spans="9:29" x14ac:dyDescent="0.2">
      <c r="I1131" s="111">
        <f ca="1"/>
        <v>45069</v>
      </c>
      <c r="J1131" s="220">
        <f ca="1"/>
        <v>1221.5078189999999</v>
      </c>
      <c r="K1131" s="220">
        <f ca="1"/>
        <v>1214.934442</v>
      </c>
      <c r="L1131" s="222">
        <f ca="1"/>
        <v>6.5733769999999367E-3</v>
      </c>
      <c r="M1131" s="222" t="str">
        <f ca="1"/>
        <v/>
      </c>
      <c r="Q1131" s="111">
        <f ca="1"/>
        <v>45069</v>
      </c>
      <c r="R1131" s="220">
        <f ca="1"/>
        <v>1216.580379</v>
      </c>
      <c r="S1131" s="220">
        <f ca="1"/>
        <v>1214.934442</v>
      </c>
      <c r="T1131" s="222">
        <f ca="1"/>
        <v>1.6459370000000036E-3</v>
      </c>
      <c r="U1131" s="222" t="str">
        <f ca="1"/>
        <v/>
      </c>
      <c r="Y1131" s="111">
        <f ca="1"/>
        <v>45433</v>
      </c>
      <c r="Z1131" s="220">
        <f ca="1"/>
        <v>1222.2456689999999</v>
      </c>
      <c r="AA1131" s="220">
        <f ca="1"/>
        <v>1188.2296719999999</v>
      </c>
      <c r="AB1131" s="222">
        <f ca="1"/>
        <v>3.4015996999999971E-2</v>
      </c>
      <c r="AC1131" s="222" t="str">
        <f ca="1"/>
        <v/>
      </c>
    </row>
    <row r="1132" spans="9:29" x14ac:dyDescent="0.2">
      <c r="I1132" s="111">
        <f ca="1"/>
        <v>45070</v>
      </c>
      <c r="J1132" s="220">
        <f ca="1"/>
        <v>1213.9449199999999</v>
      </c>
      <c r="K1132" s="220">
        <f ca="1"/>
        <v>1207.1840609999999</v>
      </c>
      <c r="L1132" s="222">
        <f ca="1"/>
        <v>6.7608589999999819E-3</v>
      </c>
      <c r="M1132" s="222" t="str">
        <f ca="1"/>
        <v/>
      </c>
      <c r="Q1132" s="111">
        <f ca="1"/>
        <v>45070</v>
      </c>
      <c r="R1132" s="220">
        <f ca="1"/>
        <v>1209.0015229999999</v>
      </c>
      <c r="S1132" s="220">
        <f ca="1"/>
        <v>1207.1840609999999</v>
      </c>
      <c r="T1132" s="222">
        <f ca="1"/>
        <v>1.8174619999999776E-3</v>
      </c>
      <c r="U1132" s="222" t="str">
        <f ca="1"/>
        <v/>
      </c>
      <c r="Y1132" s="111">
        <f ca="1"/>
        <v>45434</v>
      </c>
      <c r="Z1132" s="220">
        <f ca="1"/>
        <v>1217.535619</v>
      </c>
      <c r="AA1132" s="220">
        <f ca="1"/>
        <v>1183.4138800000001</v>
      </c>
      <c r="AB1132" s="222">
        <f ca="1"/>
        <v>3.4121738999999936E-2</v>
      </c>
      <c r="AC1132" s="222" t="str">
        <f ca="1"/>
        <v/>
      </c>
    </row>
    <row r="1133" spans="9:29" x14ac:dyDescent="0.2">
      <c r="I1133" s="111">
        <f ca="1"/>
        <v>45071</v>
      </c>
      <c r="J1133" s="220">
        <f ca="1"/>
        <v>1212.693289</v>
      </c>
      <c r="K1133" s="220">
        <f ca="1"/>
        <v>1205.496807</v>
      </c>
      <c r="L1133" s="222">
        <f ca="1"/>
        <v>7.1964820000000604E-3</v>
      </c>
      <c r="M1133" s="222" t="str">
        <f ca="1"/>
        <v/>
      </c>
      <c r="Q1133" s="111">
        <f ca="1"/>
        <v>45071</v>
      </c>
      <c r="R1133" s="220">
        <f ca="1"/>
        <v>1207.76872</v>
      </c>
      <c r="S1133" s="220">
        <f ca="1"/>
        <v>1205.496807</v>
      </c>
      <c r="T1133" s="222">
        <f ca="1"/>
        <v>2.2719130000000403E-3</v>
      </c>
      <c r="U1133" s="222" t="str">
        <f ca="1"/>
        <v/>
      </c>
      <c r="Y1133" s="111">
        <f ca="1"/>
        <v>45435</v>
      </c>
      <c r="Z1133" s="220">
        <f ca="1"/>
        <v>1213.378929</v>
      </c>
      <c r="AA1133" s="220">
        <f ca="1"/>
        <v>1179.2435680000001</v>
      </c>
      <c r="AB1133" s="222">
        <f ca="1"/>
        <v>3.4135360999999878E-2</v>
      </c>
      <c r="AC1133" s="222" t="str">
        <f ca="1"/>
        <v/>
      </c>
    </row>
    <row r="1134" spans="9:29" x14ac:dyDescent="0.2">
      <c r="I1134" s="111">
        <f ca="1"/>
        <v>45072</v>
      </c>
      <c r="J1134" s="220">
        <f ca="1"/>
        <v>1217.9535310000001</v>
      </c>
      <c r="K1134" s="220">
        <f ca="1"/>
        <v>1210.162084</v>
      </c>
      <c r="L1134" s="222">
        <f ca="1"/>
        <v>7.7914470000000615E-3</v>
      </c>
      <c r="M1134" s="222" t="str">
        <f ca="1"/>
        <v/>
      </c>
      <c r="Q1134" s="111">
        <f ca="1"/>
        <v>45072</v>
      </c>
      <c r="R1134" s="220">
        <f ca="1"/>
        <v>1213.1333959999999</v>
      </c>
      <c r="S1134" s="220">
        <f ca="1"/>
        <v>1210.162084</v>
      </c>
      <c r="T1134" s="222">
        <f ca="1"/>
        <v>2.9713119999998979E-3</v>
      </c>
      <c r="U1134" s="222" t="str">
        <f ca="1"/>
        <v/>
      </c>
      <c r="Y1134" s="111">
        <f ca="1"/>
        <v>45436</v>
      </c>
      <c r="Z1134" s="220">
        <f ca="1"/>
        <v>1216.034369</v>
      </c>
      <c r="AA1134" s="220">
        <f ca="1"/>
        <v>1181.949042</v>
      </c>
      <c r="AB1134" s="222">
        <f ca="1"/>
        <v>3.4085327000000006E-2</v>
      </c>
      <c r="AC1134" s="222" t="str">
        <f ca="1"/>
        <v/>
      </c>
    </row>
    <row r="1135" spans="9:29" x14ac:dyDescent="0.2">
      <c r="I1135" s="111">
        <f ca="1"/>
        <v>45075</v>
      </c>
      <c r="J1135" s="220">
        <f ca="1"/>
        <v>1218.481677</v>
      </c>
      <c r="K1135" s="220">
        <f ca="1"/>
        <v>1210.325887</v>
      </c>
      <c r="L1135" s="222">
        <f ca="1"/>
        <v>8.1557900000000239E-3</v>
      </c>
      <c r="M1135" s="222" t="str">
        <f ca="1"/>
        <v/>
      </c>
      <c r="Q1135" s="111">
        <f ca="1"/>
        <v>45075</v>
      </c>
      <c r="R1135" s="220">
        <f ca="1"/>
        <v>1213.746112</v>
      </c>
      <c r="S1135" s="220">
        <f ca="1"/>
        <v>1210.325887</v>
      </c>
      <c r="T1135" s="222">
        <f ca="1"/>
        <v>3.4202250000000731E-3</v>
      </c>
      <c r="U1135" s="222" t="str">
        <f ca="1"/>
        <v/>
      </c>
      <c r="Y1135" s="111">
        <f ca="1"/>
        <v>45439</v>
      </c>
      <c r="Z1135" s="220">
        <f ca="1"/>
        <v>1216.534979</v>
      </c>
      <c r="AA1135" s="220">
        <f ca="1"/>
        <v>1182.398612</v>
      </c>
      <c r="AB1135" s="222">
        <f ca="1"/>
        <v>3.4136367000000063E-2</v>
      </c>
      <c r="AC1135" s="222" t="str">
        <f ca="1"/>
        <v/>
      </c>
    </row>
    <row r="1136" spans="9:29" x14ac:dyDescent="0.2">
      <c r="I1136" s="111">
        <f ca="1"/>
        <v>45076</v>
      </c>
      <c r="J1136" s="220">
        <f ca="1"/>
        <v>1218.162272</v>
      </c>
      <c r="K1136" s="220">
        <f ca="1"/>
        <v>1211.391787</v>
      </c>
      <c r="L1136" s="222">
        <f ca="1"/>
        <v>6.7704850000000075E-3</v>
      </c>
      <c r="M1136" s="222" t="str">
        <f ca="1"/>
        <v/>
      </c>
      <c r="Q1136" s="111">
        <f ca="1"/>
        <v>45076</v>
      </c>
      <c r="R1136" s="220">
        <f ca="1"/>
        <v>1213.1283040000001</v>
      </c>
      <c r="S1136" s="220">
        <f ca="1"/>
        <v>1211.391787</v>
      </c>
      <c r="T1136" s="222">
        <f ca="1"/>
        <v>1.7365170000000489E-3</v>
      </c>
      <c r="U1136" s="222" t="str">
        <f ca="1"/>
        <v/>
      </c>
      <c r="Y1136" s="111">
        <f ca="1"/>
        <v>45440</v>
      </c>
      <c r="Z1136" s="220">
        <f ca="1"/>
        <v>1210.454309</v>
      </c>
      <c r="AA1136" s="220">
        <f ca="1"/>
        <v>1176.3315729999999</v>
      </c>
      <c r="AB1136" s="222">
        <f ca="1"/>
        <v>3.4122736000000028E-2</v>
      </c>
      <c r="AC1136" s="222" t="str">
        <f ca="1"/>
        <v/>
      </c>
    </row>
    <row r="1137" spans="9:29" x14ac:dyDescent="0.2">
      <c r="I1137" s="111">
        <f ca="1"/>
        <v>45077</v>
      </c>
      <c r="J1137" s="220">
        <f ca="1"/>
        <v>1219.9220600000001</v>
      </c>
      <c r="K1137" s="220">
        <f ca="1"/>
        <v>1213.548117</v>
      </c>
      <c r="L1137" s="222">
        <f ca="1"/>
        <v>6.3739430000000537E-3</v>
      </c>
      <c r="M1137" s="222" t="str">
        <f ca="1"/>
        <v/>
      </c>
      <c r="Q1137" s="111">
        <f ca="1"/>
        <v>45077</v>
      </c>
      <c r="R1137" s="220">
        <f ca="1"/>
        <v>1214.882936</v>
      </c>
      <c r="S1137" s="220">
        <f ca="1"/>
        <v>1213.548117</v>
      </c>
      <c r="T1137" s="222">
        <f ca="1"/>
        <v>1.3348189999999249E-3</v>
      </c>
      <c r="U1137" s="222" t="str">
        <f ca="1"/>
        <v/>
      </c>
      <c r="Y1137" s="111">
        <f ca="1"/>
        <v>45441</v>
      </c>
      <c r="Z1137" s="220">
        <f ca="1"/>
        <v>1203.340449</v>
      </c>
      <c r="AA1137" s="220">
        <f ca="1"/>
        <v>1169.125276</v>
      </c>
      <c r="AB1137" s="222">
        <f ca="1"/>
        <v>3.421517300000005E-2</v>
      </c>
      <c r="AC1137" s="222" t="str">
        <f ca="1"/>
        <v/>
      </c>
    </row>
    <row r="1138" spans="9:29" x14ac:dyDescent="0.2">
      <c r="I1138" s="111">
        <f ca="1"/>
        <v>45078</v>
      </c>
      <c r="J1138" s="220">
        <f ca="1"/>
        <v>1224.3864020000001</v>
      </c>
      <c r="K1138" s="220">
        <f ca="1"/>
        <v>1218.1648399999999</v>
      </c>
      <c r="L1138" s="222">
        <f ca="1"/>
        <v>6.221562000000176E-3</v>
      </c>
      <c r="M1138" s="222" t="str">
        <f ca="1"/>
        <v/>
      </c>
      <c r="Q1138" s="111">
        <f ca="1"/>
        <v>45078</v>
      </c>
      <c r="R1138" s="220">
        <f ca="1"/>
        <v>1219.3402530000001</v>
      </c>
      <c r="S1138" s="220">
        <f ca="1"/>
        <v>1218.1648399999999</v>
      </c>
      <c r="T1138" s="222">
        <f ca="1"/>
        <v>1.1754130000001623E-3</v>
      </c>
      <c r="U1138" s="222" t="str">
        <f ca="1"/>
        <v/>
      </c>
      <c r="Y1138" s="111">
        <f ca="1"/>
        <v>45442</v>
      </c>
      <c r="Z1138" s="220">
        <f ca="1"/>
        <v>1206.627109</v>
      </c>
      <c r="AA1138" s="220">
        <f ca="1"/>
        <v>1172.6715790000001</v>
      </c>
      <c r="AB1138" s="222">
        <f ca="1"/>
        <v>3.3955529999999956E-2</v>
      </c>
      <c r="AC1138" s="222" t="str">
        <f ca="1"/>
        <v/>
      </c>
    </row>
    <row r="1139" spans="9:29" x14ac:dyDescent="0.2">
      <c r="I1139" s="111">
        <f ca="1"/>
        <v>45079</v>
      </c>
      <c r="J1139" s="220">
        <f ca="1"/>
        <v>1228.5504149999999</v>
      </c>
      <c r="K1139" s="220">
        <f ca="1"/>
        <v>1221.368829</v>
      </c>
      <c r="L1139" s="222">
        <f ca="1"/>
        <v>7.1815859999999248E-3</v>
      </c>
      <c r="M1139" s="222" t="str">
        <f ca="1"/>
        <v/>
      </c>
      <c r="Q1139" s="111">
        <f ca="1"/>
        <v>45079</v>
      </c>
      <c r="R1139" s="220">
        <f ca="1"/>
        <v>1223.7078160000001</v>
      </c>
      <c r="S1139" s="220">
        <f ca="1"/>
        <v>1221.368829</v>
      </c>
      <c r="T1139" s="222">
        <f ca="1"/>
        <v>2.3389870000000883E-3</v>
      </c>
      <c r="U1139" s="222" t="str">
        <f ca="1"/>
        <v/>
      </c>
      <c r="Y1139" s="111">
        <f ca="1"/>
        <v>45443</v>
      </c>
      <c r="Z1139" s="220">
        <f ca="1"/>
        <v>1215.9801460000001</v>
      </c>
      <c r="AA1139" s="220">
        <f ca="1"/>
        <v>1182.247981</v>
      </c>
      <c r="AB1139" s="222">
        <f ca="1"/>
        <v>3.3732165000000119E-2</v>
      </c>
      <c r="AC1139" s="222" t="str">
        <f ca="1"/>
        <v/>
      </c>
    </row>
    <row r="1140" spans="9:29" x14ac:dyDescent="0.2">
      <c r="I1140" s="111">
        <f ca="1"/>
        <v>45082</v>
      </c>
      <c r="J1140" s="220">
        <f ca="1"/>
        <v>1225.7196080000001</v>
      </c>
      <c r="K1140" s="220">
        <f ca="1"/>
        <v>1218.272442</v>
      </c>
      <c r="L1140" s="222">
        <f ca="1"/>
        <v>7.4471660000001516E-3</v>
      </c>
      <c r="M1140" s="222" t="str">
        <f ca="1"/>
        <v/>
      </c>
      <c r="Q1140" s="111">
        <f ca="1"/>
        <v>45082</v>
      </c>
      <c r="R1140" s="220">
        <f ca="1"/>
        <v>1220.917533</v>
      </c>
      <c r="S1140" s="220">
        <f ca="1"/>
        <v>1218.272442</v>
      </c>
      <c r="T1140" s="222">
        <f ca="1"/>
        <v>2.6450910000000933E-3</v>
      </c>
      <c r="U1140" s="222" t="str">
        <f ca="1"/>
        <v/>
      </c>
      <c r="Y1140" s="111">
        <f ca="1"/>
        <v>45446</v>
      </c>
      <c r="Z1140" s="220">
        <f ca="1"/>
        <v>1220.417344</v>
      </c>
      <c r="AA1140" s="220">
        <f ca="1"/>
        <v>1186.5073279999999</v>
      </c>
      <c r="AB1140" s="222">
        <f ca="1"/>
        <v>3.3910016000000043E-2</v>
      </c>
      <c r="AC1140" s="222" t="str">
        <f ca="1"/>
        <v/>
      </c>
    </row>
    <row r="1141" spans="9:29" x14ac:dyDescent="0.2">
      <c r="I1141" s="111">
        <f ca="1"/>
        <v>45083</v>
      </c>
      <c r="J1141" s="220">
        <f ca="1"/>
        <v>1227.1671899999999</v>
      </c>
      <c r="K1141" s="220">
        <f ca="1"/>
        <v>1219.348538</v>
      </c>
      <c r="L1141" s="222">
        <f ca="1"/>
        <v>7.8186519999999295E-3</v>
      </c>
      <c r="M1141" s="222" t="str">
        <f ca="1"/>
        <v/>
      </c>
      <c r="Q1141" s="111">
        <f ca="1"/>
        <v>45083</v>
      </c>
      <c r="R1141" s="220">
        <f ca="1"/>
        <v>1222.4628110000001</v>
      </c>
      <c r="S1141" s="220">
        <f ca="1"/>
        <v>1219.348538</v>
      </c>
      <c r="T1141" s="222">
        <f ca="1"/>
        <v>3.1142730000001391E-3</v>
      </c>
      <c r="U1141" s="222" t="str">
        <f ca="1"/>
        <v/>
      </c>
      <c r="Y1141" s="111">
        <f ca="1"/>
        <v>45447</v>
      </c>
      <c r="Z1141" s="220">
        <f ca="1"/>
        <v>1223.896614</v>
      </c>
      <c r="AA1141" s="220">
        <f ca="1"/>
        <v>1189.855757</v>
      </c>
      <c r="AB1141" s="222">
        <f ca="1"/>
        <v>3.4040856999999959E-2</v>
      </c>
      <c r="AC1141" s="222" t="str">
        <f ca="1"/>
        <v/>
      </c>
    </row>
    <row r="1142" spans="9:29" x14ac:dyDescent="0.2">
      <c r="I1142" s="111">
        <f ca="1"/>
        <v>45084</v>
      </c>
      <c r="J1142" s="220">
        <f ca="1"/>
        <v>1216.7930819999999</v>
      </c>
      <c r="K1142" s="220">
        <f ca="1"/>
        <v>1208.6377689999999</v>
      </c>
      <c r="L1142" s="222">
        <f ca="1"/>
        <v>8.1553129999999783E-3</v>
      </c>
      <c r="M1142" s="222" t="str">
        <f ca="1"/>
        <v/>
      </c>
      <c r="Q1142" s="111">
        <f ca="1"/>
        <v>45084</v>
      </c>
      <c r="R1142" s="220">
        <f ca="1"/>
        <v>1212.1381409999999</v>
      </c>
      <c r="S1142" s="220">
        <f ca="1"/>
        <v>1208.6377689999999</v>
      </c>
      <c r="T1142" s="222">
        <f ca="1"/>
        <v>3.5003719999999704E-3</v>
      </c>
      <c r="U1142" s="222" t="str">
        <f ca="1"/>
        <v/>
      </c>
      <c r="Y1142" s="111">
        <f ca="1"/>
        <v>45448</v>
      </c>
      <c r="Z1142" s="220">
        <f ca="1"/>
        <v>1232.2593440000001</v>
      </c>
      <c r="AA1142" s="220">
        <f ca="1"/>
        <v>1198.04313</v>
      </c>
      <c r="AB1142" s="222">
        <f ca="1"/>
        <v>3.4216214000000036E-2</v>
      </c>
      <c r="AC1142" s="222" t="str">
        <f ca="1"/>
        <v/>
      </c>
    </row>
    <row r="1143" spans="9:29" x14ac:dyDescent="0.2">
      <c r="I1143" s="111">
        <f ca="1"/>
        <v>45085</v>
      </c>
      <c r="J1143" s="220">
        <f ca="1"/>
        <v>1220.752925</v>
      </c>
      <c r="K1143" s="220">
        <f ca="1"/>
        <v>1212.5660889999999</v>
      </c>
      <c r="L1143" s="222">
        <f ca="1"/>
        <v>8.1868360000000844E-3</v>
      </c>
      <c r="M1143" s="222" t="str">
        <f ca="1"/>
        <v/>
      </c>
      <c r="Q1143" s="111">
        <f ca="1"/>
        <v>45085</v>
      </c>
      <c r="R1143" s="220">
        <f ca="1"/>
        <v>1216.090674</v>
      </c>
      <c r="S1143" s="220">
        <f ca="1"/>
        <v>1212.5660889999999</v>
      </c>
      <c r="T1143" s="222">
        <f ca="1"/>
        <v>3.5245850000001156E-3</v>
      </c>
      <c r="U1143" s="222" t="str">
        <f ca="1"/>
        <v/>
      </c>
      <c r="Y1143" s="111">
        <f ca="1"/>
        <v>45449</v>
      </c>
      <c r="Z1143" s="220">
        <f ca="1"/>
        <v>1231.8836240000001</v>
      </c>
      <c r="AA1143" s="220">
        <f ca="1"/>
        <v>1197.7160260000001</v>
      </c>
      <c r="AB1143" s="222">
        <f ca="1"/>
        <v>3.4167598E-2</v>
      </c>
      <c r="AC1143" s="222" t="str">
        <f ca="1"/>
        <v/>
      </c>
    </row>
    <row r="1144" spans="9:29" x14ac:dyDescent="0.2">
      <c r="I1144" s="111">
        <f ca="1"/>
        <v>45086</v>
      </c>
      <c r="J1144" s="220">
        <f ca="1"/>
        <v>1221.951407</v>
      </c>
      <c r="K1144" s="220">
        <f ca="1"/>
        <v>1214.400026</v>
      </c>
      <c r="L1144" s="222">
        <f ca="1"/>
        <v>7.5513809999999924E-3</v>
      </c>
      <c r="M1144" s="222" t="str">
        <f ca="1"/>
        <v/>
      </c>
      <c r="Q1144" s="111">
        <f ca="1"/>
        <v>45086</v>
      </c>
      <c r="R1144" s="220">
        <f ca="1"/>
        <v>1217.1405099999999</v>
      </c>
      <c r="S1144" s="220">
        <f ca="1"/>
        <v>1214.400026</v>
      </c>
      <c r="T1144" s="222">
        <f ca="1"/>
        <v>2.7404839999999242E-3</v>
      </c>
      <c r="U1144" s="222" t="str">
        <f ca="1"/>
        <v/>
      </c>
      <c r="Y1144" s="111">
        <f ca="1"/>
        <v>45450</v>
      </c>
      <c r="Z1144" s="220">
        <f ca="1"/>
        <v>1227.4368239999999</v>
      </c>
      <c r="AA1144" s="220">
        <f ca="1"/>
        <v>1193.1315460000001</v>
      </c>
      <c r="AB1144" s="222">
        <f ca="1"/>
        <v>3.4305277999999814E-2</v>
      </c>
      <c r="AC1144" s="222" t="str">
        <f ca="1"/>
        <v/>
      </c>
    </row>
    <row r="1145" spans="9:29" x14ac:dyDescent="0.2">
      <c r="I1145" s="111">
        <f ca="1"/>
        <v>45089</v>
      </c>
      <c r="J1145" s="220">
        <f ca="1"/>
        <v>1226.8076410000001</v>
      </c>
      <c r="K1145" s="220">
        <f ca="1"/>
        <v>1218.825783</v>
      </c>
      <c r="L1145" s="222">
        <f ca="1"/>
        <v>7.981858000000102E-3</v>
      </c>
      <c r="M1145" s="222" t="str">
        <f ca="1"/>
        <v/>
      </c>
      <c r="Q1145" s="111">
        <f ca="1"/>
        <v>45089</v>
      </c>
      <c r="R1145" s="220">
        <f ca="1"/>
        <v>1222.059559</v>
      </c>
      <c r="S1145" s="220">
        <f ca="1"/>
        <v>1218.825783</v>
      </c>
      <c r="T1145" s="222">
        <f ca="1"/>
        <v>3.2337760000000345E-3</v>
      </c>
      <c r="U1145" s="222" t="str">
        <f ca="1"/>
        <v/>
      </c>
      <c r="Y1145" s="111">
        <f ca="1"/>
        <v>45453</v>
      </c>
      <c r="Z1145" s="220">
        <f ca="1"/>
        <v>1227.2346439999999</v>
      </c>
      <c r="AA1145" s="220">
        <f ca="1"/>
        <v>1192.900167</v>
      </c>
      <c r="AB1145" s="222">
        <f ca="1"/>
        <v>3.4334476999999877E-2</v>
      </c>
      <c r="AC1145" s="222" t="str">
        <f ca="1"/>
        <v/>
      </c>
    </row>
    <row r="1146" spans="9:29" x14ac:dyDescent="0.2">
      <c r="I1146" s="111">
        <f ca="1"/>
        <v>45090</v>
      </c>
      <c r="J1146" s="220">
        <f ca="1"/>
        <v>1222.539495</v>
      </c>
      <c r="K1146" s="220">
        <f ca="1"/>
        <v>1213.2808680000001</v>
      </c>
      <c r="L1146" s="222">
        <f ca="1"/>
        <v>9.2586269999999325E-3</v>
      </c>
      <c r="M1146" s="222" t="str">
        <f ca="1"/>
        <v/>
      </c>
      <c r="Q1146" s="111">
        <f ca="1"/>
        <v>45090</v>
      </c>
      <c r="R1146" s="220">
        <f ca="1"/>
        <v>1218.0301710000001</v>
      </c>
      <c r="S1146" s="220">
        <f ca="1"/>
        <v>1213.2808680000001</v>
      </c>
      <c r="T1146" s="222">
        <f ca="1"/>
        <v>4.7493030000000545E-3</v>
      </c>
      <c r="U1146" s="222" t="str">
        <f ca="1"/>
        <v/>
      </c>
      <c r="Y1146" s="111">
        <f ca="1"/>
        <v>45454</v>
      </c>
      <c r="Z1146" s="220">
        <f ca="1"/>
        <v>1226.316198</v>
      </c>
      <c r="AA1146" s="220">
        <f ca="1"/>
        <v>1191.889549</v>
      </c>
      <c r="AB1146" s="222">
        <f ca="1"/>
        <v>3.4426648999999997E-2</v>
      </c>
      <c r="AC1146" s="222" t="str">
        <f ca="1"/>
        <v/>
      </c>
    </row>
    <row r="1147" spans="9:29" x14ac:dyDescent="0.2">
      <c r="I1147" s="111">
        <f ca="1"/>
        <v>45091</v>
      </c>
      <c r="J1147" s="220">
        <f ca="1"/>
        <v>1227.9183909999999</v>
      </c>
      <c r="K1147" s="220">
        <f ca="1"/>
        <v>1219.044167</v>
      </c>
      <c r="L1147" s="222">
        <f ca="1"/>
        <v>8.8742239999999133E-3</v>
      </c>
      <c r="M1147" s="222" t="str">
        <f ca="1"/>
        <v/>
      </c>
      <c r="Q1147" s="111">
        <f ca="1"/>
        <v>45091</v>
      </c>
      <c r="R1147" s="220">
        <f ca="1"/>
        <v>1223.326129</v>
      </c>
      <c r="S1147" s="220">
        <f ca="1"/>
        <v>1219.044167</v>
      </c>
      <c r="T1147" s="222">
        <f ca="1"/>
        <v>4.2819620000000211E-3</v>
      </c>
      <c r="U1147" s="222" t="str">
        <f ca="1"/>
        <v/>
      </c>
      <c r="Y1147" s="111">
        <f ca="1"/>
        <v>45455</v>
      </c>
      <c r="Z1147" s="220">
        <f ca="1"/>
        <v>1232.0441940000001</v>
      </c>
      <c r="AA1147" s="220">
        <f ca="1"/>
        <v>1197.4772</v>
      </c>
      <c r="AB1147" s="222">
        <f ca="1"/>
        <v>3.4566994000000024E-2</v>
      </c>
      <c r="AC1147" s="222" t="str">
        <f ca="1"/>
        <v/>
      </c>
    </row>
    <row r="1148" spans="9:29" x14ac:dyDescent="0.2">
      <c r="I1148" s="111">
        <f ca="1"/>
        <v>45092</v>
      </c>
      <c r="J1148" s="220">
        <f ca="1"/>
        <v>1232.3179230000001</v>
      </c>
      <c r="K1148" s="220">
        <f ca="1"/>
        <v>1223.1924879999999</v>
      </c>
      <c r="L1148" s="222">
        <f ca="1"/>
        <v>9.1254350000001521E-3</v>
      </c>
      <c r="M1148" s="222" t="str">
        <f ca="1"/>
        <v/>
      </c>
      <c r="Q1148" s="111">
        <f ca="1"/>
        <v>45092</v>
      </c>
      <c r="R1148" s="220">
        <f ca="1"/>
        <v>1227.804564</v>
      </c>
      <c r="S1148" s="220">
        <f ca="1"/>
        <v>1223.1924879999999</v>
      </c>
      <c r="T1148" s="222">
        <f ca="1"/>
        <v>4.6120760000001159E-3</v>
      </c>
      <c r="U1148" s="222" t="str">
        <f ca="1"/>
        <v/>
      </c>
      <c r="Y1148" s="111">
        <f ca="1"/>
        <v>45456</v>
      </c>
      <c r="Z1148" s="220">
        <f ca="1"/>
        <v>1233.8310140000001</v>
      </c>
      <c r="AA1148" s="220">
        <f ca="1"/>
        <v>1199.057742</v>
      </c>
      <c r="AB1148" s="222">
        <f ca="1"/>
        <v>3.4773272000000133E-2</v>
      </c>
      <c r="AC1148" s="222" t="str">
        <f ca="1"/>
        <v/>
      </c>
    </row>
    <row r="1149" spans="9:29" x14ac:dyDescent="0.2">
      <c r="I1149" s="111">
        <f ca="1"/>
        <v>45093</v>
      </c>
      <c r="J1149" s="220">
        <f ca="1"/>
        <v>1230.93959</v>
      </c>
      <c r="K1149" s="220">
        <f ca="1"/>
        <v>1222.403744</v>
      </c>
      <c r="L1149" s="222">
        <f ca="1"/>
        <v>8.5358459999999928E-3</v>
      </c>
      <c r="M1149" s="222" t="str">
        <f ca="1"/>
        <v/>
      </c>
      <c r="Q1149" s="111">
        <f ca="1"/>
        <v>45093</v>
      </c>
      <c r="R1149" s="220">
        <f ca="1"/>
        <v>1226.319499</v>
      </c>
      <c r="S1149" s="220">
        <f ca="1"/>
        <v>1222.403744</v>
      </c>
      <c r="T1149" s="222">
        <f ca="1"/>
        <v>3.9157549999999904E-3</v>
      </c>
      <c r="U1149" s="222" t="str">
        <f ca="1"/>
        <v/>
      </c>
      <c r="Y1149" s="111">
        <f ca="1"/>
        <v>45457</v>
      </c>
      <c r="Z1149" s="220">
        <f ca="1"/>
        <v>1233.996944</v>
      </c>
      <c r="AA1149" s="220">
        <f ca="1"/>
        <v>1199.2083270000001</v>
      </c>
      <c r="AB1149" s="222">
        <f ca="1"/>
        <v>3.4788616999999931E-2</v>
      </c>
      <c r="AC1149" s="222" t="str">
        <f ca="1"/>
        <v/>
      </c>
    </row>
    <row r="1150" spans="9:29" x14ac:dyDescent="0.2">
      <c r="I1150" s="111">
        <f ca="1"/>
        <v>45096</v>
      </c>
      <c r="J1150" s="220">
        <f ca="1"/>
        <v>1227.482878</v>
      </c>
      <c r="K1150" s="220">
        <f ca="1"/>
        <v>1218.6547310000001</v>
      </c>
      <c r="L1150" s="222">
        <f ca="1"/>
        <v>8.8281469999999442E-3</v>
      </c>
      <c r="M1150" s="222" t="str">
        <f ca="1"/>
        <v/>
      </c>
      <c r="Q1150" s="111">
        <f ca="1"/>
        <v>45096</v>
      </c>
      <c r="R1150" s="220">
        <f ca="1"/>
        <v>1222.8988830000001</v>
      </c>
      <c r="S1150" s="220">
        <f ca="1"/>
        <v>1218.6547310000001</v>
      </c>
      <c r="T1150" s="222">
        <f ca="1"/>
        <v>4.2441519999999854E-3</v>
      </c>
      <c r="U1150" s="222" t="str">
        <f ca="1"/>
        <v/>
      </c>
      <c r="Y1150" s="111">
        <f ca="1"/>
        <v>45460</v>
      </c>
      <c r="Z1150" s="220">
        <f ca="1"/>
        <v>1234.4235040000001</v>
      </c>
      <c r="AA1150" s="220">
        <f ca="1"/>
        <v>1199.466314</v>
      </c>
      <c r="AB1150" s="222">
        <f ca="1"/>
        <v>3.4957190000000082E-2</v>
      </c>
      <c r="AC1150" s="222" t="str">
        <f ca="1"/>
        <v/>
      </c>
    </row>
    <row r="1151" spans="9:29" x14ac:dyDescent="0.2">
      <c r="I1151" s="111">
        <f ca="1"/>
        <v>45097</v>
      </c>
      <c r="J1151" s="220">
        <f ca="1"/>
        <v>1226.359829</v>
      </c>
      <c r="K1151" s="220">
        <f ca="1"/>
        <v>1218.032772</v>
      </c>
      <c r="L1151" s="222">
        <f ca="1"/>
        <v>8.3270569999999676E-3</v>
      </c>
      <c r="M1151" s="222" t="str">
        <f ca="1"/>
        <v/>
      </c>
      <c r="Q1151" s="111">
        <f ca="1"/>
        <v>45097</v>
      </c>
      <c r="R1151" s="220">
        <f ca="1"/>
        <v>1221.6964949999999</v>
      </c>
      <c r="S1151" s="220">
        <f ca="1"/>
        <v>1218.032772</v>
      </c>
      <c r="T1151" s="222">
        <f ca="1"/>
        <v>3.663722999999891E-3</v>
      </c>
      <c r="U1151" s="222" t="str">
        <f ca="1"/>
        <v/>
      </c>
      <c r="Y1151" s="111">
        <f ca="1"/>
        <v>45461</v>
      </c>
      <c r="Z1151" s="220">
        <f ca="1"/>
        <v>1237.891073</v>
      </c>
      <c r="AA1151" s="220">
        <f ca="1"/>
        <v>1202.8339410000001</v>
      </c>
      <c r="AB1151" s="222">
        <f ca="1"/>
        <v>3.5057131999999908E-2</v>
      </c>
      <c r="AC1151" s="222" t="str">
        <f ca="1"/>
        <v/>
      </c>
    </row>
    <row r="1152" spans="9:29" x14ac:dyDescent="0.2">
      <c r="I1152" s="111">
        <f ca="1"/>
        <v>45098</v>
      </c>
      <c r="J1152" s="220">
        <f ca="1"/>
        <v>1221.430683</v>
      </c>
      <c r="K1152" s="220">
        <f ca="1"/>
        <v>1213.4938340000001</v>
      </c>
      <c r="L1152" s="222">
        <f ca="1"/>
        <v>7.9368489999999386E-3</v>
      </c>
      <c r="M1152" s="222" t="str">
        <f ca="1"/>
        <v/>
      </c>
      <c r="Q1152" s="111">
        <f ca="1"/>
        <v>45098</v>
      </c>
      <c r="R1152" s="220">
        <f ca="1"/>
        <v>1216.714246</v>
      </c>
      <c r="S1152" s="220">
        <f ca="1"/>
        <v>1213.4938340000001</v>
      </c>
      <c r="T1152" s="222">
        <f ca="1"/>
        <v>3.2204119999998965E-3</v>
      </c>
      <c r="U1152" s="222" t="str">
        <f ca="1"/>
        <v/>
      </c>
      <c r="Y1152" s="111">
        <f ca="1"/>
        <v>45462</v>
      </c>
      <c r="Z1152" s="220">
        <f ca="1"/>
        <v>1236.632474</v>
      </c>
      <c r="AA1152" s="220">
        <f ca="1"/>
        <v>1201.46027</v>
      </c>
      <c r="AB1152" s="222">
        <f ca="1"/>
        <v>3.5172203999999964E-2</v>
      </c>
      <c r="AC1152" s="222" t="str">
        <f ca="1"/>
        <v/>
      </c>
    </row>
    <row r="1153" spans="9:29" x14ac:dyDescent="0.2">
      <c r="I1153" s="111">
        <f ca="1"/>
        <v>45099</v>
      </c>
      <c r="J1153" s="220">
        <f ca="1"/>
        <v>1215.299677</v>
      </c>
      <c r="K1153" s="220">
        <f ca="1"/>
        <v>1207.151237</v>
      </c>
      <c r="L1153" s="222">
        <f ca="1"/>
        <v>8.1484399999999374E-3</v>
      </c>
      <c r="M1153" s="222" t="str">
        <f ca="1"/>
        <v/>
      </c>
      <c r="Q1153" s="111">
        <f ca="1"/>
        <v>45099</v>
      </c>
      <c r="R1153" s="220">
        <f ca="1"/>
        <v>1210.573343</v>
      </c>
      <c r="S1153" s="220">
        <f ca="1"/>
        <v>1207.151237</v>
      </c>
      <c r="T1153" s="222">
        <f ca="1"/>
        <v>3.4221059999999851E-3</v>
      </c>
      <c r="U1153" s="222" t="str">
        <f ca="1"/>
        <v/>
      </c>
      <c r="Y1153" s="111">
        <f ca="1"/>
        <v>45463</v>
      </c>
      <c r="Z1153" s="220">
        <f ca="1"/>
        <v>1234.0829349999999</v>
      </c>
      <c r="AA1153" s="220">
        <f ca="1"/>
        <v>1199.13256</v>
      </c>
      <c r="AB1153" s="222">
        <f ca="1"/>
        <v>3.4950374999999895E-2</v>
      </c>
      <c r="AC1153" s="222" t="str">
        <f ca="1"/>
        <v/>
      </c>
    </row>
    <row r="1154" spans="9:29" x14ac:dyDescent="0.2">
      <c r="I1154" s="111">
        <f ca="1"/>
        <v>45100</v>
      </c>
      <c r="J1154" s="220">
        <f ca="1"/>
        <v>1216.265958</v>
      </c>
      <c r="K1154" s="220">
        <f ca="1"/>
        <v>1208.8600750000001</v>
      </c>
      <c r="L1154" s="222">
        <f ca="1"/>
        <v>7.4058829999999031E-3</v>
      </c>
      <c r="M1154" s="222" t="str">
        <f ca="1"/>
        <v/>
      </c>
      <c r="Q1154" s="111">
        <f ca="1"/>
        <v>45100</v>
      </c>
      <c r="R1154" s="220">
        <f ca="1"/>
        <v>1211.4262940000001</v>
      </c>
      <c r="S1154" s="220">
        <f ca="1"/>
        <v>1208.8600750000001</v>
      </c>
      <c r="T1154" s="222">
        <f ca="1"/>
        <v>2.5662190000000466E-3</v>
      </c>
      <c r="U1154" s="222" t="str">
        <f ca="1"/>
        <v/>
      </c>
      <c r="Y1154" s="111">
        <f ca="1"/>
        <v>45464</v>
      </c>
      <c r="Z1154" s="220">
        <f ca="1"/>
        <v>1232.8669629999999</v>
      </c>
      <c r="AA1154" s="220">
        <f ca="1"/>
        <v>1197.9630460000001</v>
      </c>
      <c r="AB1154" s="222">
        <f ca="1"/>
        <v>3.4903916999999868E-2</v>
      </c>
      <c r="AC1154" s="222" t="str">
        <f ca="1"/>
        <v/>
      </c>
    </row>
    <row r="1155" spans="9:29" x14ac:dyDescent="0.2">
      <c r="I1155" s="111">
        <f ca="1"/>
        <v>45103</v>
      </c>
      <c r="J1155" s="220">
        <f ca="1"/>
        <v>1212.6560919999999</v>
      </c>
      <c r="K1155" s="220">
        <f ca="1"/>
        <v>1204.6567130000001</v>
      </c>
      <c r="L1155" s="222">
        <f ca="1"/>
        <v>7.9993789999998621E-3</v>
      </c>
      <c r="M1155" s="222" t="str">
        <f ca="1"/>
        <v/>
      </c>
      <c r="Q1155" s="111">
        <f ca="1"/>
        <v>45103</v>
      </c>
      <c r="R1155" s="220">
        <f ca="1"/>
        <v>1208.0595370000001</v>
      </c>
      <c r="S1155" s="220">
        <f ca="1"/>
        <v>1204.6567130000001</v>
      </c>
      <c r="T1155" s="222">
        <f ca="1"/>
        <v>3.4028240000000096E-3</v>
      </c>
      <c r="U1155" s="222" t="str">
        <f ca="1"/>
        <v/>
      </c>
      <c r="Y1155" s="111">
        <f ca="1"/>
        <v>45467</v>
      </c>
      <c r="Z1155" s="220">
        <f ca="1"/>
        <v>1234.3793149999999</v>
      </c>
      <c r="AA1155" s="220">
        <f ca="1"/>
        <v>1199.858524</v>
      </c>
      <c r="AB1155" s="222">
        <f ca="1"/>
        <v>3.4520790999999919E-2</v>
      </c>
      <c r="AC1155" s="222" t="str">
        <f ca="1"/>
        <v/>
      </c>
    </row>
    <row r="1156" spans="9:29" x14ac:dyDescent="0.2">
      <c r="I1156" s="111">
        <f ca="1"/>
        <v>45104</v>
      </c>
      <c r="J1156" s="220">
        <f ca="1"/>
        <v>1218.52172</v>
      </c>
      <c r="K1156" s="220">
        <f ca="1"/>
        <v>1210.001178</v>
      </c>
      <c r="L1156" s="222">
        <f ca="1"/>
        <v>8.5205419999999782E-3</v>
      </c>
      <c r="M1156" s="222" t="str">
        <f ca="1"/>
        <v/>
      </c>
      <c r="Q1156" s="111">
        <f ca="1"/>
        <v>45104</v>
      </c>
      <c r="R1156" s="220">
        <f ca="1"/>
        <v>1214.0096550000001</v>
      </c>
      <c r="S1156" s="220">
        <f ca="1"/>
        <v>1210.001178</v>
      </c>
      <c r="T1156" s="222">
        <f ca="1"/>
        <v>4.0084770000000849E-3</v>
      </c>
      <c r="U1156" s="222" t="str">
        <f ca="1"/>
        <v/>
      </c>
      <c r="Y1156" s="111">
        <f ca="1"/>
        <v>45468</v>
      </c>
      <c r="Z1156" s="220">
        <f ca="1"/>
        <v>1228.9613440000001</v>
      </c>
      <c r="AA1156" s="220">
        <f ca="1"/>
        <v>1194.5096249999999</v>
      </c>
      <c r="AB1156" s="222">
        <f ca="1"/>
        <v>3.4451719000000137E-2</v>
      </c>
      <c r="AC1156" s="222" t="str">
        <f ca="1"/>
        <v/>
      </c>
    </row>
    <row r="1157" spans="9:29" x14ac:dyDescent="0.2">
      <c r="I1157" s="111">
        <f ca="1"/>
        <v>45105</v>
      </c>
      <c r="J1157" s="220">
        <f ca="1"/>
        <v>1225.6043219999999</v>
      </c>
      <c r="K1157" s="220">
        <f ca="1"/>
        <v>1217.7746959999999</v>
      </c>
      <c r="L1157" s="222">
        <f ca="1"/>
        <v>7.8296259999999628E-3</v>
      </c>
      <c r="M1157" s="222" t="str">
        <f ca="1"/>
        <v/>
      </c>
      <c r="Q1157" s="111">
        <f ca="1"/>
        <v>45105</v>
      </c>
      <c r="R1157" s="220">
        <f ca="1"/>
        <v>1220.950296</v>
      </c>
      <c r="S1157" s="220">
        <f ca="1"/>
        <v>1217.7746959999999</v>
      </c>
      <c r="T1157" s="222">
        <f ca="1"/>
        <v>3.1756000000000314E-3</v>
      </c>
      <c r="U1157" s="222" t="str">
        <f ca="1"/>
        <v/>
      </c>
      <c r="Y1157" s="111">
        <f ca="1"/>
        <v>45469</v>
      </c>
      <c r="Z1157" s="220">
        <f ca="1"/>
        <v>1224.196154</v>
      </c>
      <c r="AA1157" s="220">
        <f ca="1"/>
        <v>1189.716637</v>
      </c>
      <c r="AB1157" s="222">
        <f ca="1"/>
        <v>3.4479516999999987E-2</v>
      </c>
      <c r="AC1157" s="222" t="str">
        <f ca="1"/>
        <v/>
      </c>
    </row>
    <row r="1158" spans="9:29" x14ac:dyDescent="0.2">
      <c r="I1158" s="111">
        <f ca="1"/>
        <v>45106</v>
      </c>
      <c r="J1158" s="220">
        <f ca="1"/>
        <v>1221.3151310000001</v>
      </c>
      <c r="K1158" s="220">
        <f ca="1"/>
        <v>1212.7873830000001</v>
      </c>
      <c r="L1158" s="222">
        <f ca="1"/>
        <v>8.5277479999999739E-3</v>
      </c>
      <c r="M1158" s="222" t="str">
        <f ca="1"/>
        <v/>
      </c>
      <c r="Q1158" s="111">
        <f ca="1"/>
        <v>45106</v>
      </c>
      <c r="R1158" s="220">
        <f ca="1"/>
        <v>1216.7837010000001</v>
      </c>
      <c r="S1158" s="220">
        <f ca="1"/>
        <v>1212.7873830000001</v>
      </c>
      <c r="T1158" s="222">
        <f ca="1"/>
        <v>3.9963179999999736E-3</v>
      </c>
      <c r="U1158" s="222" t="str">
        <f ca="1"/>
        <v/>
      </c>
      <c r="Y1158" s="111">
        <f ca="1"/>
        <v>45470</v>
      </c>
      <c r="Z1158" s="220">
        <f ca="1"/>
        <v>1225.337914</v>
      </c>
      <c r="AA1158" s="220">
        <f ca="1"/>
        <v>1190.9578819999999</v>
      </c>
      <c r="AB1158" s="222">
        <f ca="1"/>
        <v>3.4380032000000026E-2</v>
      </c>
      <c r="AC1158" s="222" t="str">
        <f ca="1"/>
        <v/>
      </c>
    </row>
    <row r="1159" spans="9:29" x14ac:dyDescent="0.2">
      <c r="I1159" s="111">
        <f ca="1"/>
        <v>45107</v>
      </c>
      <c r="J1159" s="220">
        <f ca="1"/>
        <v>1236.334689</v>
      </c>
      <c r="K1159" s="220">
        <f ca="1"/>
        <v>1228.844994</v>
      </c>
      <c r="L1159" s="222">
        <f ca="1"/>
        <v>7.4896949999999837E-3</v>
      </c>
      <c r="M1159" s="222" t="str">
        <f ca="1"/>
        <v/>
      </c>
      <c r="Q1159" s="111">
        <f ca="1"/>
        <v>45107</v>
      </c>
      <c r="R1159" s="220">
        <f ca="1"/>
        <v>1231.549062</v>
      </c>
      <c r="S1159" s="220">
        <f ca="1"/>
        <v>1228.844994</v>
      </c>
      <c r="T1159" s="222">
        <f ca="1"/>
        <v>2.7040680000000065E-3</v>
      </c>
      <c r="U1159" s="222" t="str">
        <f ca="1"/>
        <v/>
      </c>
      <c r="Y1159" s="111">
        <f ca="1"/>
        <v>45471</v>
      </c>
      <c r="Z1159" s="220">
        <f ca="1"/>
        <v>1228.8267949999999</v>
      </c>
      <c r="AA1159" s="220">
        <f ca="1"/>
        <v>1194.3812</v>
      </c>
      <c r="AB1159" s="222">
        <f ca="1"/>
        <v>3.4445594999999912E-2</v>
      </c>
      <c r="AC1159" s="222" t="str">
        <f ca="1"/>
        <v/>
      </c>
    </row>
    <row r="1160" spans="9:29" x14ac:dyDescent="0.2">
      <c r="I1160" s="111">
        <f ca="1"/>
        <v>45111</v>
      </c>
      <c r="J1160" s="220">
        <f ca="1"/>
        <v>1235.7117020000001</v>
      </c>
      <c r="K1160" s="220">
        <f ca="1"/>
        <v>1227.7386389999999</v>
      </c>
      <c r="L1160" s="222">
        <f ca="1"/>
        <v>7.9730630000001378E-3</v>
      </c>
      <c r="M1160" s="222" t="str">
        <f ca="1"/>
        <v/>
      </c>
      <c r="Q1160" s="111">
        <f ca="1"/>
        <v>45111</v>
      </c>
      <c r="R1160" s="220">
        <f ca="1"/>
        <v>1231.0110769999999</v>
      </c>
      <c r="S1160" s="220">
        <f ca="1"/>
        <v>1227.7386389999999</v>
      </c>
      <c r="T1160" s="222">
        <f ca="1"/>
        <v>3.2724379999999656E-3</v>
      </c>
      <c r="U1160" s="222" t="str">
        <f ca="1"/>
        <v/>
      </c>
      <c r="Y1160" s="111">
        <f ca="1"/>
        <v>45475</v>
      </c>
      <c r="Z1160" s="220">
        <f ca="1"/>
        <v>1225.5762480000001</v>
      </c>
      <c r="AA1160" s="220">
        <f ca="1"/>
        <v>1191.0364400000001</v>
      </c>
      <c r="AB1160" s="222">
        <f ca="1"/>
        <v>3.4539807999999991E-2</v>
      </c>
      <c r="AC1160" s="222" t="str">
        <f ca="1"/>
        <v/>
      </c>
    </row>
    <row r="1161" spans="9:29" x14ac:dyDescent="0.2">
      <c r="I1161" s="111">
        <f ca="1"/>
        <v>45112</v>
      </c>
      <c r="J1161" s="220">
        <f ca="1"/>
        <v>1228.7733499999999</v>
      </c>
      <c r="K1161" s="220">
        <f ca="1"/>
        <v>1219.857861</v>
      </c>
      <c r="L1161" s="222">
        <f ca="1"/>
        <v>8.9154889999999796E-3</v>
      </c>
      <c r="M1161" s="222" t="str">
        <f ca="1"/>
        <v/>
      </c>
      <c r="Q1161" s="111">
        <f ca="1"/>
        <v>45112</v>
      </c>
      <c r="R1161" s="220">
        <f ca="1"/>
        <v>1224.2354250000001</v>
      </c>
      <c r="S1161" s="220">
        <f ca="1"/>
        <v>1219.857861</v>
      </c>
      <c r="T1161" s="222">
        <f ca="1"/>
        <v>4.3775640000001202E-3</v>
      </c>
      <c r="U1161" s="222" t="str">
        <f ca="1"/>
        <v/>
      </c>
      <c r="Y1161" s="111">
        <f ca="1"/>
        <v>45476</v>
      </c>
      <c r="Z1161" s="220">
        <f ca="1"/>
        <v>1230.788368</v>
      </c>
      <c r="AA1161" s="220">
        <f ca="1"/>
        <v>1196.3877130000001</v>
      </c>
      <c r="AB1161" s="222">
        <f ca="1"/>
        <v>3.4400654999999912E-2</v>
      </c>
      <c r="AC1161" s="222" t="str">
        <f ca="1"/>
        <v/>
      </c>
    </row>
    <row r="1162" spans="9:29" x14ac:dyDescent="0.2">
      <c r="I1162" s="111">
        <f ca="1"/>
        <v>45113</v>
      </c>
      <c r="J1162" s="220">
        <f ca="1"/>
        <v>1221.5601799999999</v>
      </c>
      <c r="K1162" s="220">
        <f ca="1"/>
        <v>1213.4556399999999</v>
      </c>
      <c r="L1162" s="222">
        <f ca="1"/>
        <v>8.104540000000042E-3</v>
      </c>
      <c r="M1162" s="222" t="str">
        <f ca="1"/>
        <v/>
      </c>
      <c r="Q1162" s="111">
        <f ca="1"/>
        <v>45113</v>
      </c>
      <c r="R1162" s="220">
        <f ca="1"/>
        <v>1216.7996419999999</v>
      </c>
      <c r="S1162" s="220">
        <f ca="1"/>
        <v>1213.4556399999999</v>
      </c>
      <c r="T1162" s="222">
        <f ca="1"/>
        <v>3.344002000000046E-3</v>
      </c>
      <c r="U1162" s="222" t="str">
        <f ca="1"/>
        <v/>
      </c>
      <c r="Y1162" s="111">
        <f ca="1"/>
        <v>45477</v>
      </c>
      <c r="Z1162" s="220">
        <f ca="1"/>
        <v>1231.2026639999999</v>
      </c>
      <c r="AA1162" s="220">
        <f ca="1"/>
        <v>1196.690697</v>
      </c>
      <c r="AB1162" s="222">
        <f ca="1"/>
        <v>3.4511966999999914E-2</v>
      </c>
      <c r="AC1162" s="222" t="str">
        <f ca="1"/>
        <v/>
      </c>
    </row>
    <row r="1163" spans="9:29" x14ac:dyDescent="0.2">
      <c r="I1163" s="111">
        <f ca="1"/>
        <v>45114</v>
      </c>
      <c r="J1163" s="220">
        <f ca="1"/>
        <v>1217.0666389999999</v>
      </c>
      <c r="K1163" s="220">
        <f ca="1"/>
        <v>1209.222878</v>
      </c>
      <c r="L1163" s="222">
        <f ca="1"/>
        <v>7.8437609999998589E-3</v>
      </c>
      <c r="M1163" s="222" t="str">
        <f ca="1"/>
        <v/>
      </c>
      <c r="Q1163" s="111">
        <f ca="1"/>
        <v>45114</v>
      </c>
      <c r="R1163" s="220">
        <f ca="1"/>
        <v>1212.2671780000001</v>
      </c>
      <c r="S1163" s="220">
        <f ca="1"/>
        <v>1209.222878</v>
      </c>
      <c r="T1163" s="222">
        <f ca="1"/>
        <v>3.044300000000021E-3</v>
      </c>
      <c r="U1163" s="222" t="str">
        <f ca="1"/>
        <v/>
      </c>
      <c r="Y1163" s="111">
        <f ca="1"/>
        <v>45478</v>
      </c>
      <c r="Z1163" s="220">
        <f ca="1"/>
        <v>1236.039628</v>
      </c>
      <c r="AA1163" s="220">
        <f ca="1"/>
        <v>1201.353145</v>
      </c>
      <c r="AB1163" s="222">
        <f ca="1"/>
        <v>3.4686482999999955E-2</v>
      </c>
      <c r="AC1163" s="222" t="str">
        <f ca="1"/>
        <v/>
      </c>
    </row>
    <row r="1164" spans="9:29" x14ac:dyDescent="0.2">
      <c r="I1164" s="111">
        <f ca="1"/>
        <v>45117</v>
      </c>
      <c r="J1164" s="220">
        <f ca="1"/>
        <v>1218.948478</v>
      </c>
      <c r="K1164" s="220">
        <f ca="1"/>
        <v>1211.3206399999999</v>
      </c>
      <c r="L1164" s="222">
        <f ca="1"/>
        <v>7.6278380000001107E-3</v>
      </c>
      <c r="M1164" s="222" t="str">
        <f ca="1"/>
        <v/>
      </c>
      <c r="Q1164" s="111">
        <f ca="1"/>
        <v>45117</v>
      </c>
      <c r="R1164" s="220">
        <f ca="1"/>
        <v>1214.087595</v>
      </c>
      <c r="S1164" s="220">
        <f ca="1"/>
        <v>1211.3206399999999</v>
      </c>
      <c r="T1164" s="222">
        <f ca="1"/>
        <v>2.7669550000000527E-3</v>
      </c>
      <c r="U1164" s="222" t="str">
        <f ca="1"/>
        <v/>
      </c>
      <c r="Y1164" s="111">
        <f ca="1"/>
        <v>45481</v>
      </c>
      <c r="Z1164" s="220">
        <f ca="1"/>
        <v>1237.5127279999999</v>
      </c>
      <c r="AA1164" s="220">
        <f ca="1"/>
        <v>1202.838927</v>
      </c>
      <c r="AB1164" s="222">
        <f ca="1"/>
        <v>3.4673800999999914E-2</v>
      </c>
      <c r="AC1164" s="222" t="str">
        <f ca="1"/>
        <v/>
      </c>
    </row>
    <row r="1165" spans="9:29" x14ac:dyDescent="0.2">
      <c r="I1165" s="111">
        <f ca="1"/>
        <v>45118</v>
      </c>
      <c r="J1165" s="220">
        <f ca="1"/>
        <v>1220.8519630000001</v>
      </c>
      <c r="K1165" s="220">
        <f ca="1"/>
        <v>1212.440885</v>
      </c>
      <c r="L1165" s="222">
        <f ca="1"/>
        <v>8.4110780000000891E-3</v>
      </c>
      <c r="M1165" s="222" t="str">
        <f ca="1"/>
        <v/>
      </c>
      <c r="Q1165" s="111">
        <f ca="1"/>
        <v>45118</v>
      </c>
      <c r="R1165" s="220">
        <f ca="1"/>
        <v>1216.15308</v>
      </c>
      <c r="S1165" s="220">
        <f ca="1"/>
        <v>1212.440885</v>
      </c>
      <c r="T1165" s="222">
        <f ca="1"/>
        <v>3.7121950000000652E-3</v>
      </c>
      <c r="U1165" s="222" t="str">
        <f ca="1"/>
        <v/>
      </c>
      <c r="Y1165" s="111">
        <f ca="1"/>
        <v>45482</v>
      </c>
      <c r="Z1165" s="220">
        <f ca="1"/>
        <v>1235.9004179999999</v>
      </c>
      <c r="AA1165" s="220">
        <f ca="1"/>
        <v>1201.1578810000001</v>
      </c>
      <c r="AB1165" s="222">
        <f ca="1"/>
        <v>3.4742536999999858E-2</v>
      </c>
      <c r="AC1165" s="222" t="str">
        <f ca="1"/>
        <v/>
      </c>
    </row>
    <row r="1166" spans="9:29" x14ac:dyDescent="0.2">
      <c r="I1166" s="111">
        <f ca="1"/>
        <v>45119</v>
      </c>
      <c r="J1166" s="220">
        <f ca="1"/>
        <v>1230.4484259999999</v>
      </c>
      <c r="K1166" s="220">
        <f ca="1"/>
        <v>1221.51955</v>
      </c>
      <c r="L1166" s="222">
        <f ca="1"/>
        <v>8.928875999999945E-3</v>
      </c>
      <c r="M1166" s="222" t="str">
        <f ca="1"/>
        <v/>
      </c>
      <c r="Q1166" s="111">
        <f ca="1"/>
        <v>45119</v>
      </c>
      <c r="R1166" s="220">
        <f ca="1"/>
        <v>1225.8975829999999</v>
      </c>
      <c r="S1166" s="220">
        <f ca="1"/>
        <v>1221.51955</v>
      </c>
      <c r="T1166" s="222">
        <f ca="1"/>
        <v>4.3780329999999592E-3</v>
      </c>
      <c r="U1166" s="222" t="str">
        <f ca="1"/>
        <v/>
      </c>
      <c r="Y1166" s="111">
        <f ca="1"/>
        <v>45483</v>
      </c>
      <c r="Z1166" s="220">
        <f ca="1"/>
        <v>1241.8440780000001</v>
      </c>
      <c r="AA1166" s="220">
        <f ca="1"/>
        <v>1207.130056</v>
      </c>
      <c r="AB1166" s="222">
        <f ca="1"/>
        <v>3.4714022000000115E-2</v>
      </c>
      <c r="AC1166" s="222" t="str">
        <f ca="1"/>
        <v/>
      </c>
    </row>
    <row r="1167" spans="9:29" x14ac:dyDescent="0.2">
      <c r="I1167" s="111">
        <f ca="1"/>
        <v>45120</v>
      </c>
      <c r="J1167" s="220">
        <f ca="1"/>
        <v>1238.1611969999999</v>
      </c>
      <c r="K1167" s="220">
        <f ca="1"/>
        <v>1228.8953489999999</v>
      </c>
      <c r="L1167" s="222">
        <f ca="1"/>
        <v>9.2658480000000053E-3</v>
      </c>
      <c r="M1167" s="222" t="str">
        <f ca="1"/>
        <v/>
      </c>
      <c r="Q1167" s="111">
        <f ca="1"/>
        <v>45120</v>
      </c>
      <c r="R1167" s="220">
        <f ca="1"/>
        <v>1233.7282760000001</v>
      </c>
      <c r="S1167" s="220">
        <f ca="1"/>
        <v>1228.8953489999999</v>
      </c>
      <c r="T1167" s="222">
        <f ca="1"/>
        <v>4.8329270000001543E-3</v>
      </c>
      <c r="U1167" s="222" t="str">
        <f ca="1"/>
        <v/>
      </c>
      <c r="Y1167" s="111">
        <f ca="1"/>
        <v>45484</v>
      </c>
      <c r="Z1167" s="220">
        <f ca="1"/>
        <v>1244.560448</v>
      </c>
      <c r="AA1167" s="220">
        <f ca="1"/>
        <v>1210.0644440000001</v>
      </c>
      <c r="AB1167" s="222">
        <f ca="1"/>
        <v>3.4496003999999858E-2</v>
      </c>
      <c r="AC1167" s="222" t="str">
        <f ca="1"/>
        <v/>
      </c>
    </row>
    <row r="1168" spans="9:29" x14ac:dyDescent="0.2">
      <c r="I1168" s="111">
        <f ca="1"/>
        <v>45121</v>
      </c>
      <c r="J1168" s="220">
        <f ca="1"/>
        <v>1238.239288</v>
      </c>
      <c r="K1168" s="220">
        <f ca="1"/>
        <v>1228.619436</v>
      </c>
      <c r="L1168" s="222">
        <f ca="1"/>
        <v>9.6198520000000363E-3</v>
      </c>
      <c r="M1168" s="222" t="str">
        <f ca="1"/>
        <v/>
      </c>
      <c r="Q1168" s="111">
        <f ca="1"/>
        <v>45121</v>
      </c>
      <c r="R1168" s="220">
        <f ca="1"/>
        <v>1233.822011</v>
      </c>
      <c r="S1168" s="220">
        <f ca="1"/>
        <v>1228.619436</v>
      </c>
      <c r="T1168" s="222">
        <f ca="1"/>
        <v>5.2025750000000244E-3</v>
      </c>
      <c r="U1168" s="222" t="str">
        <f ca="1"/>
        <v/>
      </c>
      <c r="Y1168" s="111">
        <f ca="1"/>
        <v>45485</v>
      </c>
      <c r="Z1168" s="220">
        <f ca="1"/>
        <v>1248.848708</v>
      </c>
      <c r="AA1168" s="220">
        <f ca="1"/>
        <v>1214.2961190000001</v>
      </c>
      <c r="AB1168" s="222">
        <f ca="1"/>
        <v>3.4552588999999898E-2</v>
      </c>
      <c r="AC1168" s="222" t="str">
        <f ca="1"/>
        <v/>
      </c>
    </row>
    <row r="1169" spans="9:29" x14ac:dyDescent="0.2">
      <c r="I1169" s="111">
        <f ca="1"/>
        <v>45124</v>
      </c>
      <c r="J1169" s="220">
        <f ca="1"/>
        <v>1236.8545039999999</v>
      </c>
      <c r="K1169" s="220">
        <f ca="1"/>
        <v>1227.4969209999999</v>
      </c>
      <c r="L1169" s="222">
        <f ca="1"/>
        <v>9.3575829999999766E-3</v>
      </c>
      <c r="M1169" s="222" t="str">
        <f ca="1"/>
        <v/>
      </c>
      <c r="Q1169" s="111">
        <f ca="1"/>
        <v>45124</v>
      </c>
      <c r="R1169" s="220">
        <f ca="1"/>
        <v>1232.3621619999999</v>
      </c>
      <c r="S1169" s="220">
        <f ca="1"/>
        <v>1227.4969209999999</v>
      </c>
      <c r="T1169" s="222">
        <f ca="1"/>
        <v>4.865240999999969E-3</v>
      </c>
      <c r="U1169" s="222" t="str">
        <f ca="1"/>
        <v/>
      </c>
      <c r="Y1169" s="111">
        <f ca="1"/>
        <v>45488</v>
      </c>
      <c r="Z1169" s="220">
        <f ca="1"/>
        <v>1249.818068</v>
      </c>
      <c r="AA1169" s="220">
        <f ca="1"/>
        <v>1215.2645809999999</v>
      </c>
      <c r="AB1169" s="222">
        <f ca="1"/>
        <v>3.4553487000000133E-2</v>
      </c>
      <c r="AC1169" s="222" t="str">
        <f ca="1"/>
        <v/>
      </c>
    </row>
    <row r="1170" spans="9:29" x14ac:dyDescent="0.2">
      <c r="I1170" s="111">
        <f ca="1"/>
        <v>45125</v>
      </c>
      <c r="J1170" s="220">
        <f ca="1"/>
        <v>1240.0314510000001</v>
      </c>
      <c r="K1170" s="220">
        <f ca="1"/>
        <v>1230.132425</v>
      </c>
      <c r="L1170" s="222">
        <f ca="1"/>
        <v>9.8990260000000486E-3</v>
      </c>
      <c r="M1170" s="222" t="str">
        <f ca="1"/>
        <v/>
      </c>
      <c r="Q1170" s="111">
        <f ca="1"/>
        <v>45125</v>
      </c>
      <c r="R1170" s="220">
        <f ca="1"/>
        <v>1235.6626819999999</v>
      </c>
      <c r="S1170" s="220">
        <f ca="1"/>
        <v>1230.132425</v>
      </c>
      <c r="T1170" s="222">
        <f ca="1"/>
        <v>5.5302569999998927E-3</v>
      </c>
      <c r="U1170" s="222" t="str">
        <f ca="1"/>
        <v/>
      </c>
      <c r="Y1170" s="111">
        <f ca="1"/>
        <v>45489</v>
      </c>
      <c r="Z1170" s="220">
        <f ca="1"/>
        <v>1256.0273279999999</v>
      </c>
      <c r="AA1170" s="220">
        <f ca="1"/>
        <v>1221.4748239999999</v>
      </c>
      <c r="AB1170" s="222">
        <f ca="1"/>
        <v>3.4552503999999998E-2</v>
      </c>
      <c r="AC1170" s="222" t="str">
        <f ca="1"/>
        <v/>
      </c>
    </row>
    <row r="1171" spans="9:29" x14ac:dyDescent="0.2">
      <c r="I1171" s="111">
        <f ca="1"/>
        <v>45126</v>
      </c>
      <c r="J1171" s="220">
        <f ca="1"/>
        <v>1243.078495</v>
      </c>
      <c r="K1171" s="220">
        <f ca="1"/>
        <v>1233.414763</v>
      </c>
      <c r="L1171" s="222">
        <f ca="1"/>
        <v>9.6637319999999822E-3</v>
      </c>
      <c r="M1171" s="222" t="str">
        <f ca="1"/>
        <v/>
      </c>
      <c r="Q1171" s="111">
        <f ca="1"/>
        <v>45126</v>
      </c>
      <c r="R1171" s="220">
        <f ca="1"/>
        <v>1238.67848</v>
      </c>
      <c r="S1171" s="220">
        <f ca="1"/>
        <v>1233.414763</v>
      </c>
      <c r="T1171" s="222">
        <f ca="1"/>
        <v>5.2637170000000427E-3</v>
      </c>
      <c r="U1171" s="222" t="str">
        <f ca="1"/>
        <v/>
      </c>
      <c r="Y1171" s="111">
        <f ca="1"/>
        <v>45490</v>
      </c>
      <c r="Z1171" s="220">
        <f ca="1"/>
        <v>1251.7633880000001</v>
      </c>
      <c r="AA1171" s="220">
        <f ca="1"/>
        <v>1217.4989539999999</v>
      </c>
      <c r="AB1171" s="222">
        <f ca="1"/>
        <v>3.4264434000000163E-2</v>
      </c>
      <c r="AC1171" s="222" t="str">
        <f ca="1"/>
        <v/>
      </c>
    </row>
    <row r="1172" spans="9:29" x14ac:dyDescent="0.2">
      <c r="I1172" s="111">
        <f ca="1"/>
        <v>45127</v>
      </c>
      <c r="J1172" s="220">
        <f ca="1"/>
        <v>1234.9983520000001</v>
      </c>
      <c r="K1172" s="220">
        <f ca="1"/>
        <v>1225.0164560000001</v>
      </c>
      <c r="L1172" s="222">
        <f ca="1"/>
        <v>9.9818960000000057E-3</v>
      </c>
      <c r="M1172" s="222" t="str">
        <f ca="1"/>
        <v/>
      </c>
      <c r="Q1172" s="111">
        <f ca="1"/>
        <v>45127</v>
      </c>
      <c r="R1172" s="220">
        <f ca="1"/>
        <v>1230.6511660000001</v>
      </c>
      <c r="S1172" s="220">
        <f ca="1"/>
        <v>1225.0164560000001</v>
      </c>
      <c r="T1172" s="222">
        <f ca="1"/>
        <v>5.634710000000041E-3</v>
      </c>
      <c r="U1172" s="222" t="str">
        <f ca="1"/>
        <v/>
      </c>
      <c r="Y1172" s="111">
        <f ca="1"/>
        <v>45491</v>
      </c>
      <c r="Z1172" s="220">
        <f ca="1"/>
        <v>1247.695005</v>
      </c>
      <c r="AA1172" s="220">
        <f ca="1"/>
        <v>1213.5376759999999</v>
      </c>
      <c r="AB1172" s="222">
        <f ca="1"/>
        <v>3.4157329000000118E-2</v>
      </c>
      <c r="AC1172" s="222" t="str">
        <f ca="1"/>
        <v/>
      </c>
    </row>
    <row r="1173" spans="9:29" x14ac:dyDescent="0.2">
      <c r="I1173" s="111">
        <f ca="1"/>
        <v>45128</v>
      </c>
      <c r="J1173" s="220">
        <f ca="1"/>
        <v>1240.5101079999999</v>
      </c>
      <c r="K1173" s="220">
        <f ca="1"/>
        <v>1231.296619</v>
      </c>
      <c r="L1173" s="222">
        <f ca="1"/>
        <v>9.213488999999981E-3</v>
      </c>
      <c r="M1173" s="222" t="str">
        <f ca="1"/>
        <v/>
      </c>
      <c r="Q1173" s="111">
        <f ca="1"/>
        <v>45128</v>
      </c>
      <c r="R1173" s="220">
        <f ca="1"/>
        <v>1236.0090110000001</v>
      </c>
      <c r="S1173" s="220">
        <f ca="1"/>
        <v>1231.296619</v>
      </c>
      <c r="T1173" s="222">
        <f ca="1"/>
        <v>4.7123920000001363E-3</v>
      </c>
      <c r="U1173" s="222" t="str">
        <f ca="1"/>
        <v/>
      </c>
      <c r="Y1173" s="111">
        <f ca="1"/>
        <v>45492</v>
      </c>
      <c r="Z1173" s="220">
        <f ca="1"/>
        <v>1244.7425880000001</v>
      </c>
      <c r="AA1173" s="220">
        <f ca="1"/>
        <v>1210.723677</v>
      </c>
      <c r="AB1173" s="222">
        <f ca="1"/>
        <v>3.4018911000000117E-2</v>
      </c>
      <c r="AC1173" s="222" t="str">
        <f ca="1"/>
        <v/>
      </c>
    </row>
    <row r="1174" spans="9:29" x14ac:dyDescent="0.2">
      <c r="I1174" s="111">
        <f ca="1"/>
        <v>45131</v>
      </c>
      <c r="J1174" s="220">
        <f ca="1"/>
        <v>1237.23605</v>
      </c>
      <c r="K1174" s="220">
        <f ca="1"/>
        <v>1226.986312</v>
      </c>
      <c r="L1174" s="222">
        <f ca="1"/>
        <v>1.0249737999999979E-2</v>
      </c>
      <c r="M1174" s="222" t="str">
        <f ca="1"/>
        <v/>
      </c>
      <c r="Q1174" s="111">
        <f ca="1"/>
        <v>45131</v>
      </c>
      <c r="R1174" s="220">
        <f ca="1"/>
        <v>1232.933305</v>
      </c>
      <c r="S1174" s="220">
        <f ca="1"/>
        <v>1226.986312</v>
      </c>
      <c r="T1174" s="222">
        <f ca="1"/>
        <v>5.9469930000000202E-3</v>
      </c>
      <c r="U1174" s="222" t="str">
        <f ca="1"/>
        <v/>
      </c>
      <c r="Y1174" s="111">
        <f ca="1"/>
        <v>45495</v>
      </c>
      <c r="Z1174" s="220">
        <f ca="1"/>
        <v>1248.340764</v>
      </c>
      <c r="AA1174" s="220">
        <f ca="1"/>
        <v>1214.12862</v>
      </c>
      <c r="AB1174" s="222">
        <f ca="1"/>
        <v>3.4212144000000083E-2</v>
      </c>
      <c r="AC1174" s="222" t="str">
        <f ca="1"/>
        <v/>
      </c>
    </row>
    <row r="1175" spans="9:29" x14ac:dyDescent="0.2">
      <c r="I1175" s="111">
        <f ca="1"/>
        <v>45132</v>
      </c>
      <c r="J1175" s="220">
        <f ca="1"/>
        <v>1235.9626410000001</v>
      </c>
      <c r="K1175" s="220">
        <f ca="1"/>
        <v>1225.9648279999999</v>
      </c>
      <c r="L1175" s="222">
        <f ca="1"/>
        <v>9.9978130000001782E-3</v>
      </c>
      <c r="M1175" s="222" t="str">
        <f ca="1"/>
        <v/>
      </c>
      <c r="Q1175" s="111">
        <f ca="1"/>
        <v>45132</v>
      </c>
      <c r="R1175" s="220">
        <f ca="1"/>
        <v>1231.5409110000001</v>
      </c>
      <c r="S1175" s="220">
        <f ca="1"/>
        <v>1225.9648279999999</v>
      </c>
      <c r="T1175" s="222">
        <f ca="1"/>
        <v>5.5760830000001534E-3</v>
      </c>
      <c r="U1175" s="222" t="str">
        <f ca="1"/>
        <v/>
      </c>
      <c r="Y1175" s="111">
        <f ca="1"/>
        <v>45496</v>
      </c>
      <c r="Z1175" s="220">
        <f ca="1"/>
        <v>1248.4065880000001</v>
      </c>
      <c r="AA1175" s="220">
        <f ca="1"/>
        <v>1214.198146</v>
      </c>
      <c r="AB1175" s="222">
        <f ca="1"/>
        <v>3.4208442000000103E-2</v>
      </c>
      <c r="AC1175" s="222" t="str">
        <f ca="1"/>
        <v/>
      </c>
    </row>
    <row r="1176" spans="9:29" x14ac:dyDescent="0.2">
      <c r="I1176" s="111">
        <f ca="1"/>
        <v>45133</v>
      </c>
      <c r="J1176" s="220">
        <f ca="1"/>
        <v>1239.6938029999999</v>
      </c>
      <c r="K1176" s="220">
        <f ca="1"/>
        <v>1229.1396259999999</v>
      </c>
      <c r="L1176" s="222">
        <f ca="1"/>
        <v>1.0554176999999982E-2</v>
      </c>
      <c r="M1176" s="222" t="str">
        <f ca="1"/>
        <v/>
      </c>
      <c r="Q1176" s="111">
        <f ca="1"/>
        <v>45133</v>
      </c>
      <c r="R1176" s="220">
        <f ca="1"/>
        <v>1235.4179349999999</v>
      </c>
      <c r="S1176" s="220">
        <f ca="1"/>
        <v>1229.1396259999999</v>
      </c>
      <c r="T1176" s="222">
        <f ca="1"/>
        <v>6.2783090000000357E-3</v>
      </c>
      <c r="U1176" s="222" t="str">
        <f ca="1"/>
        <v/>
      </c>
      <c r="Y1176" s="111">
        <f ca="1"/>
        <v>45497</v>
      </c>
      <c r="Z1176" s="220">
        <f ca="1"/>
        <v>1241.8988879999999</v>
      </c>
      <c r="AA1176" s="220">
        <f ca="1"/>
        <v>1208.095041</v>
      </c>
      <c r="AB1176" s="222">
        <f ca="1"/>
        <v>3.3803846999999908E-2</v>
      </c>
      <c r="AC1176" s="222" t="str">
        <f ca="1"/>
        <v/>
      </c>
    </row>
    <row r="1177" spans="9:29" x14ac:dyDescent="0.2">
      <c r="I1177" s="111">
        <f ca="1"/>
        <v>45134</v>
      </c>
      <c r="J1177" s="220">
        <f ca="1"/>
        <v>1231.3232290000001</v>
      </c>
      <c r="K1177" s="220">
        <f ca="1"/>
        <v>1220.5553729999999</v>
      </c>
      <c r="L1177" s="222">
        <f ca="1"/>
        <v>1.0767856000000166E-2</v>
      </c>
      <c r="M1177" s="222" t="str">
        <f ca="1"/>
        <v/>
      </c>
      <c r="Q1177" s="111">
        <f ca="1"/>
        <v>45134</v>
      </c>
      <c r="R1177" s="220">
        <f ca="1"/>
        <v>1227.0252410000001</v>
      </c>
      <c r="S1177" s="220">
        <f ca="1"/>
        <v>1220.5553729999999</v>
      </c>
      <c r="T1177" s="222">
        <f ca="1"/>
        <v>6.4698680000001329E-3</v>
      </c>
      <c r="U1177" s="222" t="str">
        <f ca="1"/>
        <v/>
      </c>
      <c r="Y1177" s="111">
        <f ca="1"/>
        <v>45498</v>
      </c>
      <c r="Z1177" s="220">
        <f ca="1"/>
        <v>1240.5212079999999</v>
      </c>
      <c r="AA1177" s="220">
        <f ca="1"/>
        <v>1206.8140289999999</v>
      </c>
      <c r="AB1177" s="222">
        <f ca="1"/>
        <v>3.3707178999999997E-2</v>
      </c>
      <c r="AC1177" s="222" t="str">
        <f ca="1"/>
        <v/>
      </c>
    </row>
    <row r="1178" spans="9:29" x14ac:dyDescent="0.2">
      <c r="I1178" s="111">
        <f ca="1"/>
        <v>45135</v>
      </c>
      <c r="J1178" s="220">
        <f ca="1"/>
        <v>1240.610375</v>
      </c>
      <c r="K1178" s="220">
        <f ca="1"/>
        <v>1229.7910890000001</v>
      </c>
      <c r="L1178" s="222">
        <f ca="1"/>
        <v>1.0819285999999919E-2</v>
      </c>
      <c r="M1178" s="222" t="str">
        <f ca="1"/>
        <v/>
      </c>
      <c r="Q1178" s="111">
        <f ca="1"/>
        <v>45135</v>
      </c>
      <c r="R1178" s="220">
        <f ca="1"/>
        <v>1236.302514</v>
      </c>
      <c r="S1178" s="220">
        <f ca="1"/>
        <v>1229.7910890000001</v>
      </c>
      <c r="T1178" s="222">
        <f ca="1"/>
        <v>6.5114249999999171E-3</v>
      </c>
      <c r="U1178" s="222" t="str">
        <f ca="1"/>
        <v/>
      </c>
      <c r="Y1178" s="111">
        <f ca="1"/>
        <v>45499</v>
      </c>
      <c r="Z1178" s="220">
        <f ca="1"/>
        <v>1246.6170480000001</v>
      </c>
      <c r="AA1178" s="220">
        <f ca="1"/>
        <v>1212.7549550000001</v>
      </c>
      <c r="AB1178" s="222">
        <f ca="1"/>
        <v>3.3862092999999961E-2</v>
      </c>
      <c r="AC1178" s="222" t="str">
        <f ca="1"/>
        <v/>
      </c>
    </row>
    <row r="1179" spans="9:29" x14ac:dyDescent="0.2">
      <c r="I1179" s="111">
        <f ca="1"/>
        <v>45138</v>
      </c>
      <c r="J1179" s="220">
        <f ca="1"/>
        <v>1243.759223</v>
      </c>
      <c r="K1179" s="220">
        <f ca="1"/>
        <v>1232.7412710000001</v>
      </c>
      <c r="L1179" s="222">
        <f ca="1"/>
        <v>1.1017951999999923E-2</v>
      </c>
      <c r="M1179" s="222" t="str">
        <f ca="1"/>
        <v/>
      </c>
      <c r="Q1179" s="111">
        <f ca="1"/>
        <v>45138</v>
      </c>
      <c r="R1179" s="220">
        <f ca="1"/>
        <v>1239.573609</v>
      </c>
      <c r="S1179" s="220">
        <f ca="1"/>
        <v>1232.7412710000001</v>
      </c>
      <c r="T1179" s="222">
        <f ca="1"/>
        <v>6.8323379999999361E-3</v>
      </c>
      <c r="U1179" s="222" t="str">
        <f ca="1"/>
        <v/>
      </c>
      <c r="Y1179" s="111">
        <f ca="1"/>
        <v>45502</v>
      </c>
      <c r="Z1179" s="220">
        <f ca="1"/>
        <v>1248.4490479999999</v>
      </c>
      <c r="AA1179" s="220">
        <f ca="1"/>
        <v>1214.5643640000001</v>
      </c>
      <c r="AB1179" s="222">
        <f ca="1"/>
        <v>3.388468399999988E-2</v>
      </c>
      <c r="AC1179" s="222" t="str">
        <f ca="1"/>
        <v/>
      </c>
    </row>
    <row r="1180" spans="9:29" x14ac:dyDescent="0.2">
      <c r="I1180" s="111">
        <f ca="1"/>
        <v>45139</v>
      </c>
      <c r="J1180" s="220">
        <f ca="1"/>
        <v>1238.5704969999999</v>
      </c>
      <c r="K1180" s="220">
        <f ca="1"/>
        <v>1227.986821</v>
      </c>
      <c r="L1180" s="222">
        <f ca="1"/>
        <v>1.0583675999999969E-2</v>
      </c>
      <c r="M1180" s="222" t="str">
        <f ca="1"/>
        <v/>
      </c>
      <c r="Q1180" s="111">
        <f ca="1"/>
        <v>45139</v>
      </c>
      <c r="R1180" s="220">
        <f ca="1"/>
        <v>1234.1891499999999</v>
      </c>
      <c r="S1180" s="220">
        <f ca="1"/>
        <v>1227.986821</v>
      </c>
      <c r="T1180" s="222">
        <f ca="1"/>
        <v>6.2023289999999631E-3</v>
      </c>
      <c r="U1180" s="222" t="str">
        <f ca="1"/>
        <v/>
      </c>
      <c r="Y1180" s="111">
        <f ca="1"/>
        <v>45503</v>
      </c>
      <c r="Z1180" s="220">
        <f ca="1"/>
        <v>1250.6193479999999</v>
      </c>
      <c r="AA1180" s="220">
        <f ca="1"/>
        <v>1216.880899</v>
      </c>
      <c r="AB1180" s="222">
        <f ca="1"/>
        <v>3.3738448999999948E-2</v>
      </c>
      <c r="AC1180" s="222" t="str">
        <f ca="1"/>
        <v/>
      </c>
    </row>
    <row r="1181" spans="9:29" x14ac:dyDescent="0.2">
      <c r="I1181" s="111">
        <f ca="1"/>
        <v>45140</v>
      </c>
      <c r="J1181" s="220">
        <f ca="1"/>
        <v>1230.2226760000001</v>
      </c>
      <c r="K1181" s="220">
        <f ca="1"/>
        <v>1219.8630009999999</v>
      </c>
      <c r="L1181" s="222">
        <f ca="1"/>
        <v>1.0359675000000151E-2</v>
      </c>
      <c r="M1181" s="222" t="str">
        <f ca="1"/>
        <v/>
      </c>
      <c r="Q1181" s="111">
        <f ca="1"/>
        <v>45140</v>
      </c>
      <c r="R1181" s="220">
        <f ca="1"/>
        <v>1225.8440250000001</v>
      </c>
      <c r="S1181" s="220">
        <f ca="1"/>
        <v>1219.8630009999999</v>
      </c>
      <c r="T1181" s="222">
        <f ca="1"/>
        <v>5.981024000000161E-3</v>
      </c>
      <c r="U1181" s="222" t="str">
        <f ca="1"/>
        <v/>
      </c>
      <c r="Y1181" s="111">
        <f ca="1"/>
        <v>45504</v>
      </c>
      <c r="Z1181" s="220">
        <f ca="1"/>
        <v>1262.2346749999999</v>
      </c>
      <c r="AA1181" s="220">
        <f ca="1"/>
        <v>1228.351251</v>
      </c>
      <c r="AB1181" s="222">
        <f ca="1"/>
        <v>3.3883423999999877E-2</v>
      </c>
      <c r="AC1181" s="222" t="str">
        <f ca="1"/>
        <v/>
      </c>
    </row>
    <row r="1182" spans="9:29" x14ac:dyDescent="0.2">
      <c r="I1182" s="111">
        <f ca="1"/>
        <v>45141</v>
      </c>
      <c r="J1182" s="220">
        <f ca="1"/>
        <v>1223.5543680000001</v>
      </c>
      <c r="K1182" s="220">
        <f ca="1"/>
        <v>1212.513072</v>
      </c>
      <c r="L1182" s="222">
        <f ca="1"/>
        <v>1.1041296000000101E-2</v>
      </c>
      <c r="M1182" s="222" t="str">
        <f ca="1"/>
        <v/>
      </c>
      <c r="Q1182" s="111">
        <f ca="1"/>
        <v>45141</v>
      </c>
      <c r="R1182" s="220">
        <f ca="1"/>
        <v>1219.265889</v>
      </c>
      <c r="S1182" s="220">
        <f ca="1"/>
        <v>1212.513072</v>
      </c>
      <c r="T1182" s="222">
        <f ca="1"/>
        <v>6.7528170000000498E-3</v>
      </c>
      <c r="U1182" s="222" t="str">
        <f ca="1"/>
        <v/>
      </c>
      <c r="Y1182" s="111">
        <f ca="1"/>
        <v>45505</v>
      </c>
      <c r="Z1182" s="220">
        <f ca="1"/>
        <v>1258.697355</v>
      </c>
      <c r="AA1182" s="220">
        <f ca="1"/>
        <v>1224.893693</v>
      </c>
      <c r="AB1182" s="222">
        <f ca="1"/>
        <v>3.3803662000000033E-2</v>
      </c>
      <c r="AC1182" s="222" t="str">
        <f ca="1"/>
        <v/>
      </c>
    </row>
    <row r="1183" spans="9:29" x14ac:dyDescent="0.2">
      <c r="I1183" s="111">
        <f ca="1"/>
        <v>45142</v>
      </c>
      <c r="J1183" s="220">
        <f ca="1"/>
        <v>1232.55063</v>
      </c>
      <c r="K1183" s="220">
        <f ca="1"/>
        <v>1221.980593</v>
      </c>
      <c r="L1183" s="222">
        <f ca="1"/>
        <v>1.0570036999999956E-2</v>
      </c>
      <c r="M1183" s="222" t="str">
        <f ca="1"/>
        <v/>
      </c>
      <c r="Q1183" s="111">
        <f ca="1"/>
        <v>45142</v>
      </c>
      <c r="R1183" s="220">
        <f ca="1"/>
        <v>1228.282455</v>
      </c>
      <c r="S1183" s="220">
        <f ca="1"/>
        <v>1221.980593</v>
      </c>
      <c r="T1183" s="222">
        <f ca="1"/>
        <v>6.3018620000000278E-3</v>
      </c>
      <c r="U1183" s="222" t="str">
        <f ca="1"/>
        <v/>
      </c>
      <c r="Y1183" s="111">
        <f ca="1"/>
        <v>45506</v>
      </c>
      <c r="Z1183" s="220">
        <f ca="1"/>
        <v>1254.350835</v>
      </c>
      <c r="AA1183" s="220">
        <f ca="1"/>
        <v>1220.575102</v>
      </c>
      <c r="AB1183" s="222">
        <f ca="1"/>
        <v>3.3775732999999947E-2</v>
      </c>
      <c r="AC1183" s="222" t="str">
        <f ca="1"/>
        <v/>
      </c>
    </row>
    <row r="1184" spans="9:29" x14ac:dyDescent="0.2">
      <c r="I1184" s="111">
        <f ca="1"/>
        <v>45146</v>
      </c>
      <c r="J1184" s="220">
        <f ca="1"/>
        <v>1233.7786269999999</v>
      </c>
      <c r="K1184" s="220">
        <f ca="1"/>
        <v>1223.7603200000001</v>
      </c>
      <c r="L1184" s="222">
        <f ca="1"/>
        <v>1.0018306999999822E-2</v>
      </c>
      <c r="M1184" s="222" t="str">
        <f ca="1"/>
        <v/>
      </c>
      <c r="Q1184" s="111">
        <f ca="1"/>
        <v>45146</v>
      </c>
      <c r="R1184" s="220">
        <f ca="1"/>
        <v>1229.346847</v>
      </c>
      <c r="S1184" s="220">
        <f ca="1"/>
        <v>1223.7603200000001</v>
      </c>
      <c r="T1184" s="222">
        <f ca="1"/>
        <v>5.5865269999999323E-3</v>
      </c>
      <c r="U1184" s="222" t="str">
        <f ca="1"/>
        <v/>
      </c>
      <c r="Y1184" s="111">
        <f ca="1"/>
        <v>45510</v>
      </c>
      <c r="Z1184" s="220">
        <f ca="1"/>
        <v>1237.490575</v>
      </c>
      <c r="AA1184" s="220">
        <f ca="1"/>
        <v>1204.029888</v>
      </c>
      <c r="AB1184" s="222">
        <f ca="1"/>
        <v>3.346068700000001E-2</v>
      </c>
      <c r="AC1184" s="222" t="str">
        <f ca="1"/>
        <v/>
      </c>
    </row>
    <row r="1185" spans="9:29" x14ac:dyDescent="0.2">
      <c r="I1185" s="111">
        <f ca="1"/>
        <v>45147</v>
      </c>
      <c r="J1185" s="220">
        <f ca="1"/>
        <v>1234.414724</v>
      </c>
      <c r="K1185" s="220">
        <f ca="1"/>
        <v>1224.6616819999999</v>
      </c>
      <c r="L1185" s="222">
        <f ca="1"/>
        <v>9.7530420000000503E-3</v>
      </c>
      <c r="M1185" s="222" t="str">
        <f ca="1"/>
        <v/>
      </c>
      <c r="Q1185" s="111">
        <f ca="1"/>
        <v>45147</v>
      </c>
      <c r="R1185" s="220">
        <f ca="1"/>
        <v>1229.9813590000001</v>
      </c>
      <c r="S1185" s="220">
        <f ca="1"/>
        <v>1224.6616819999999</v>
      </c>
      <c r="T1185" s="222">
        <f ca="1"/>
        <v>5.3196770000001831E-3</v>
      </c>
      <c r="U1185" s="222" t="str">
        <f ca="1"/>
        <v/>
      </c>
      <c r="Y1185" s="111">
        <f ca="1"/>
        <v>45511</v>
      </c>
      <c r="Z1185" s="220">
        <f ca="1"/>
        <v>1234.570575</v>
      </c>
      <c r="AA1185" s="220">
        <f ca="1"/>
        <v>1201.1997980000001</v>
      </c>
      <c r="AB1185" s="222">
        <f ca="1"/>
        <v>3.3370776999999859E-2</v>
      </c>
      <c r="AC1185" s="222" t="str">
        <f ca="1"/>
        <v/>
      </c>
    </row>
    <row r="1186" spans="9:29" x14ac:dyDescent="0.2">
      <c r="I1186" s="111">
        <f ca="1"/>
        <v>45148</v>
      </c>
      <c r="J1186" s="220">
        <f ca="1"/>
        <v>1233.0024820000001</v>
      </c>
      <c r="K1186" s="220">
        <f ca="1"/>
        <v>1223.266703</v>
      </c>
      <c r="L1186" s="222">
        <f ca="1"/>
        <v>9.7357790000000936E-3</v>
      </c>
      <c r="M1186" s="222" t="str">
        <f ca="1"/>
        <v/>
      </c>
      <c r="Q1186" s="111">
        <f ca="1"/>
        <v>45148</v>
      </c>
      <c r="R1186" s="220">
        <f ca="1"/>
        <v>1228.5223129999999</v>
      </c>
      <c r="S1186" s="220">
        <f ca="1"/>
        <v>1223.266703</v>
      </c>
      <c r="T1186" s="222">
        <f ca="1"/>
        <v>5.2556099999999332E-3</v>
      </c>
      <c r="U1186" s="222" t="str">
        <f ca="1"/>
        <v/>
      </c>
      <c r="Y1186" s="111">
        <f ca="1"/>
        <v>45512</v>
      </c>
      <c r="Z1186" s="220">
        <f ca="1"/>
        <v>1241.7416949999999</v>
      </c>
      <c r="AA1186" s="220">
        <f ca="1"/>
        <v>1208.470734</v>
      </c>
      <c r="AB1186" s="222">
        <f ca="1"/>
        <v>3.3270960999999946E-2</v>
      </c>
      <c r="AC1186" s="222" t="str">
        <f ca="1"/>
        <v/>
      </c>
    </row>
    <row r="1187" spans="9:29" x14ac:dyDescent="0.2">
      <c r="I1187" s="111">
        <f ca="1"/>
        <v>45149</v>
      </c>
      <c r="J1187" s="220">
        <f ca="1"/>
        <v>1229.4046330000001</v>
      </c>
      <c r="K1187" s="220">
        <f ca="1"/>
        <v>1219.7485939999999</v>
      </c>
      <c r="L1187" s="222">
        <f ca="1"/>
        <v>9.6560390000001925E-3</v>
      </c>
      <c r="M1187" s="222" t="str">
        <f ca="1"/>
        <v/>
      </c>
      <c r="Q1187" s="111">
        <f ca="1"/>
        <v>45149</v>
      </c>
      <c r="R1187" s="220">
        <f ca="1"/>
        <v>1224.9019149999999</v>
      </c>
      <c r="S1187" s="220">
        <f ca="1"/>
        <v>1219.7485939999999</v>
      </c>
      <c r="T1187" s="222">
        <f ca="1"/>
        <v>5.153321000000005E-3</v>
      </c>
      <c r="U1187" s="222" t="str">
        <f ca="1"/>
        <v/>
      </c>
      <c r="Y1187" s="111">
        <f ca="1"/>
        <v>45513</v>
      </c>
      <c r="Z1187" s="220">
        <f ca="1"/>
        <v>1248.3731250000001</v>
      </c>
      <c r="AA1187" s="220">
        <f ca="1"/>
        <v>1215.0166610000001</v>
      </c>
      <c r="AB1187" s="222">
        <f ca="1"/>
        <v>3.3356463999999961E-2</v>
      </c>
      <c r="AC1187" s="222" t="str">
        <f ca="1"/>
        <v/>
      </c>
    </row>
    <row r="1188" spans="9:29" x14ac:dyDescent="0.2">
      <c r="I1188" s="111">
        <f ca="1"/>
        <v>45152</v>
      </c>
      <c r="J1188" s="220">
        <f ca="1"/>
        <v>1228.0314330000001</v>
      </c>
      <c r="K1188" s="220">
        <f ca="1"/>
        <v>1218.446721</v>
      </c>
      <c r="L1188" s="222">
        <f ca="1"/>
        <v>9.584712000000082E-3</v>
      </c>
      <c r="M1188" s="222" t="str">
        <f ca="1"/>
        <v/>
      </c>
      <c r="Q1188" s="111">
        <f ca="1"/>
        <v>45152</v>
      </c>
      <c r="R1188" s="220">
        <f ca="1"/>
        <v>1223.4453349999999</v>
      </c>
      <c r="S1188" s="220">
        <f ca="1"/>
        <v>1218.446721</v>
      </c>
      <c r="T1188" s="222">
        <f ca="1"/>
        <v>4.9986139999998614E-3</v>
      </c>
      <c r="U1188" s="222" t="str">
        <f ca="1"/>
        <v/>
      </c>
      <c r="Y1188" s="111">
        <f ca="1"/>
        <v>45516</v>
      </c>
      <c r="Z1188" s="220">
        <f ca="1"/>
        <v>1250.179455</v>
      </c>
      <c r="AA1188" s="220">
        <f ca="1"/>
        <v>1216.8337349999999</v>
      </c>
      <c r="AB1188" s="222">
        <f ca="1"/>
        <v>3.334572000000003E-2</v>
      </c>
      <c r="AC1188" s="222" t="str">
        <f ca="1"/>
        <v/>
      </c>
    </row>
    <row r="1189" spans="9:29" x14ac:dyDescent="0.2">
      <c r="I1189" s="111">
        <f ca="1"/>
        <v>45153</v>
      </c>
      <c r="J1189" s="220">
        <f ca="1"/>
        <v>1217.635636</v>
      </c>
      <c r="K1189" s="220">
        <f ca="1"/>
        <v>1207.4202290000001</v>
      </c>
      <c r="L1189" s="222">
        <f ca="1"/>
        <v>1.0215406999999914E-2</v>
      </c>
      <c r="M1189" s="222" t="str">
        <f ca="1"/>
        <v/>
      </c>
      <c r="Q1189" s="111">
        <f ca="1"/>
        <v>45153</v>
      </c>
      <c r="R1189" s="220">
        <f ca="1"/>
        <v>1213.1825470000001</v>
      </c>
      <c r="S1189" s="220">
        <f ca="1"/>
        <v>1207.4202290000001</v>
      </c>
      <c r="T1189" s="222">
        <f ca="1"/>
        <v>5.7623180000000501E-3</v>
      </c>
      <c r="U1189" s="222" t="str">
        <f ca="1"/>
        <v/>
      </c>
      <c r="Y1189" s="111">
        <f ca="1"/>
        <v>45517</v>
      </c>
      <c r="Z1189" s="220">
        <f ca="1"/>
        <v>1258.520235</v>
      </c>
      <c r="AA1189" s="220">
        <f ca="1"/>
        <v>1225.0902369999999</v>
      </c>
      <c r="AB1189" s="222">
        <f ca="1"/>
        <v>3.3429998000000072E-2</v>
      </c>
      <c r="AC1189" s="222" t="str">
        <f ca="1"/>
        <v/>
      </c>
    </row>
    <row r="1190" spans="9:29" x14ac:dyDescent="0.2">
      <c r="I1190" s="111">
        <f ca="1"/>
        <v>45154</v>
      </c>
      <c r="J1190" s="220">
        <f ca="1"/>
        <v>1214.351351</v>
      </c>
      <c r="K1190" s="220">
        <f ca="1"/>
        <v>1204.7428359999999</v>
      </c>
      <c r="L1190" s="222">
        <f ca="1"/>
        <v>9.6085150000001247E-3</v>
      </c>
      <c r="M1190" s="222" t="str">
        <f ca="1"/>
        <v/>
      </c>
      <c r="Q1190" s="111">
        <f ca="1"/>
        <v>45154</v>
      </c>
      <c r="R1190" s="220">
        <f ca="1"/>
        <v>1209.78523</v>
      </c>
      <c r="S1190" s="220">
        <f ca="1"/>
        <v>1204.7428359999999</v>
      </c>
      <c r="T1190" s="222">
        <f ca="1"/>
        <v>5.0423940000000585E-3</v>
      </c>
      <c r="U1190" s="222" t="str">
        <f ca="1"/>
        <v/>
      </c>
      <c r="Y1190" s="111">
        <f ca="1"/>
        <v>45518</v>
      </c>
      <c r="Z1190" s="220">
        <f ca="1"/>
        <v>1261.563535</v>
      </c>
      <c r="AA1190" s="220">
        <f ca="1"/>
        <v>1228.1694660000001</v>
      </c>
      <c r="AB1190" s="222">
        <f ca="1"/>
        <v>3.3394068999999943E-2</v>
      </c>
      <c r="AC1190" s="222" t="str">
        <f ca="1"/>
        <v/>
      </c>
    </row>
    <row r="1191" spans="9:29" x14ac:dyDescent="0.2">
      <c r="I1191" s="111">
        <f ca="1"/>
        <v>45155</v>
      </c>
      <c r="J1191" s="220">
        <f ca="1"/>
        <v>1212.2904000000001</v>
      </c>
      <c r="K1191" s="220">
        <f ca="1"/>
        <v>1203.2134779999999</v>
      </c>
      <c r="L1191" s="222">
        <f ca="1"/>
        <v>9.0769220000001954E-3</v>
      </c>
      <c r="M1191" s="222" t="str">
        <f ca="1"/>
        <v/>
      </c>
      <c r="Q1191" s="111">
        <f ca="1"/>
        <v>45155</v>
      </c>
      <c r="R1191" s="220">
        <f ca="1"/>
        <v>1207.6456310000001</v>
      </c>
      <c r="S1191" s="220">
        <f ca="1"/>
        <v>1203.2134779999999</v>
      </c>
      <c r="T1191" s="222">
        <f ca="1"/>
        <v>4.4321530000001989E-3</v>
      </c>
      <c r="U1191" s="222" t="str">
        <f ca="1"/>
        <v/>
      </c>
      <c r="Y1191" s="111">
        <f ca="1"/>
        <v>45519</v>
      </c>
      <c r="Z1191" s="220">
        <f ca="1"/>
        <v>1266.8731869999999</v>
      </c>
      <c r="AA1191" s="220">
        <f ca="1"/>
        <v>1233.413436</v>
      </c>
      <c r="AB1191" s="222">
        <f ca="1"/>
        <v>3.3459750999999871E-2</v>
      </c>
      <c r="AC1191" s="222" t="str">
        <f ca="1"/>
        <v/>
      </c>
    </row>
    <row r="1192" spans="9:29" x14ac:dyDescent="0.2">
      <c r="I1192" s="111">
        <f ca="1"/>
        <v>45156</v>
      </c>
      <c r="J1192" s="220">
        <f ca="1"/>
        <v>1214.155712</v>
      </c>
      <c r="K1192" s="220">
        <f ca="1"/>
        <v>1205.4041990000001</v>
      </c>
      <c r="L1192" s="222">
        <f ca="1"/>
        <v>8.7515129999999313E-3</v>
      </c>
      <c r="M1192" s="222" t="str">
        <f ca="1"/>
        <v/>
      </c>
      <c r="Q1192" s="111">
        <f ca="1"/>
        <v>45156</v>
      </c>
      <c r="R1192" s="220">
        <f ca="1"/>
        <v>1209.4622179999999</v>
      </c>
      <c r="S1192" s="220">
        <f ca="1"/>
        <v>1205.4041990000001</v>
      </c>
      <c r="T1192" s="222">
        <f ca="1"/>
        <v>4.0580189999998312E-3</v>
      </c>
      <c r="U1192" s="222" t="str">
        <f ca="1"/>
        <v/>
      </c>
      <c r="Y1192" s="111">
        <f ca="1"/>
        <v>45520</v>
      </c>
      <c r="Z1192" s="220">
        <f ca="1"/>
        <v>1267.5769749999999</v>
      </c>
      <c r="AA1192" s="220">
        <f ca="1"/>
        <v>1234.1281980000001</v>
      </c>
      <c r="AB1192" s="222">
        <f ca="1"/>
        <v>3.3448776999999839E-2</v>
      </c>
      <c r="AC1192" s="222" t="str">
        <f ca="1"/>
        <v/>
      </c>
    </row>
    <row r="1193" spans="9:29" x14ac:dyDescent="0.2">
      <c r="I1193" s="111">
        <f ca="1"/>
        <v>45159</v>
      </c>
      <c r="J1193" s="220">
        <f ca="1"/>
        <v>1213.7622839999999</v>
      </c>
      <c r="K1193" s="220">
        <f ca="1"/>
        <v>1204.8439269999999</v>
      </c>
      <c r="L1193" s="222">
        <f ca="1"/>
        <v>8.9183570000000139E-3</v>
      </c>
      <c r="M1193" s="222" t="str">
        <f ca="1"/>
        <v/>
      </c>
      <c r="Q1193" s="111">
        <f ca="1"/>
        <v>45159</v>
      </c>
      <c r="R1193" s="220">
        <f ca="1"/>
        <v>1209.033359</v>
      </c>
      <c r="S1193" s="220">
        <f ca="1"/>
        <v>1204.8439269999999</v>
      </c>
      <c r="T1193" s="222">
        <f ca="1"/>
        <v>4.1894320000001248E-3</v>
      </c>
      <c r="U1193" s="222" t="str">
        <f ca="1"/>
        <v/>
      </c>
      <c r="Y1193" s="111">
        <f ca="1"/>
        <v>45523</v>
      </c>
      <c r="Z1193" s="220">
        <f ca="1"/>
        <v>1270.961055</v>
      </c>
      <c r="AA1193" s="220">
        <f ca="1"/>
        <v>1237.3996219999999</v>
      </c>
      <c r="AB1193" s="222">
        <f ca="1"/>
        <v>3.3561433000000078E-2</v>
      </c>
      <c r="AC1193" s="222" t="str">
        <f ca="1"/>
        <v/>
      </c>
    </row>
    <row r="1194" spans="9:29" x14ac:dyDescent="0.2">
      <c r="I1194" s="111">
        <f ca="1"/>
        <v>45160</v>
      </c>
      <c r="J1194" s="220">
        <f ca="1"/>
        <v>1211.0036439999999</v>
      </c>
      <c r="K1194" s="220">
        <f ca="1"/>
        <v>1201.494003</v>
      </c>
      <c r="L1194" s="222">
        <f ca="1"/>
        <v>9.5096409999998743E-3</v>
      </c>
      <c r="M1194" s="222" t="str">
        <f ca="1"/>
        <v/>
      </c>
      <c r="Q1194" s="111">
        <f ca="1"/>
        <v>45160</v>
      </c>
      <c r="R1194" s="220">
        <f ca="1"/>
        <v>1206.399692</v>
      </c>
      <c r="S1194" s="220">
        <f ca="1"/>
        <v>1201.494003</v>
      </c>
      <c r="T1194" s="222">
        <f ca="1"/>
        <v>4.9056889999999388E-3</v>
      </c>
      <c r="U1194" s="222" t="str">
        <f ca="1"/>
        <v/>
      </c>
      <c r="Y1194" s="111">
        <f ca="1"/>
        <v>45524</v>
      </c>
      <c r="Z1194" s="220">
        <f ca="1"/>
        <v>1271.7582150000001</v>
      </c>
      <c r="AA1194" s="220">
        <f ca="1"/>
        <v>1238.234706</v>
      </c>
      <c r="AB1194" s="222">
        <f ca="1"/>
        <v>3.3523509000000104E-2</v>
      </c>
      <c r="AC1194" s="222" t="str">
        <f ca="1"/>
        <v/>
      </c>
    </row>
    <row r="1195" spans="9:29" x14ac:dyDescent="0.2">
      <c r="I1195" s="111">
        <f ca="1"/>
        <v>45161</v>
      </c>
      <c r="J1195" s="220">
        <f ca="1"/>
        <v>1223.2895779999999</v>
      </c>
      <c r="K1195" s="220">
        <f ca="1"/>
        <v>1213.823682</v>
      </c>
      <c r="L1195" s="222">
        <f ca="1"/>
        <v>9.4658959999999303E-3</v>
      </c>
      <c r="M1195" s="222" t="str">
        <f ca="1"/>
        <v/>
      </c>
      <c r="Q1195" s="111">
        <f ca="1"/>
        <v>45161</v>
      </c>
      <c r="R1195" s="220">
        <f ca="1"/>
        <v>1218.706729</v>
      </c>
      <c r="S1195" s="220">
        <f ca="1"/>
        <v>1213.823682</v>
      </c>
      <c r="T1195" s="222">
        <f ca="1"/>
        <v>4.8830470000000336E-3</v>
      </c>
      <c r="U1195" s="222" t="str">
        <f ca="1"/>
        <v/>
      </c>
      <c r="Y1195" s="111">
        <f ca="1"/>
        <v>45525</v>
      </c>
      <c r="Z1195" s="220">
        <f ca="1"/>
        <v>1272.827575</v>
      </c>
      <c r="AA1195" s="220">
        <f ca="1"/>
        <v>1239.290943</v>
      </c>
      <c r="AB1195" s="222">
        <f ca="1"/>
        <v>3.3536632000000052E-2</v>
      </c>
      <c r="AC1195" s="222" t="str">
        <f ca="1"/>
        <v/>
      </c>
    </row>
    <row r="1196" spans="9:29" x14ac:dyDescent="0.2">
      <c r="I1196" s="111">
        <f ca="1"/>
        <v>45162</v>
      </c>
      <c r="J1196" s="220">
        <f ca="1"/>
        <v>1218.616051</v>
      </c>
      <c r="K1196" s="220">
        <f ca="1"/>
        <v>1208.979607</v>
      </c>
      <c r="L1196" s="222">
        <f ca="1"/>
        <v>9.6364439999999836E-3</v>
      </c>
      <c r="M1196" s="222" t="str">
        <f ca="1"/>
        <v/>
      </c>
      <c r="Q1196" s="111">
        <f ca="1"/>
        <v>45162</v>
      </c>
      <c r="R1196" s="220">
        <f ca="1"/>
        <v>1214.10878</v>
      </c>
      <c r="S1196" s="220">
        <f ca="1"/>
        <v>1208.979607</v>
      </c>
      <c r="T1196" s="222">
        <f ca="1"/>
        <v>5.1291730000000372E-3</v>
      </c>
      <c r="U1196" s="222" t="str">
        <f ca="1"/>
        <v/>
      </c>
      <c r="Y1196" s="111">
        <f ca="1"/>
        <v>45526</v>
      </c>
      <c r="Z1196" s="220">
        <f ca="1"/>
        <v>1267.3624850000001</v>
      </c>
      <c r="AA1196" s="220">
        <f ca="1"/>
        <v>1233.9801649999999</v>
      </c>
      <c r="AB1196" s="222">
        <f ca="1"/>
        <v>3.3382320000000167E-2</v>
      </c>
      <c r="AC1196" s="222" t="str">
        <f ca="1"/>
        <v/>
      </c>
    </row>
    <row r="1197" spans="9:29" x14ac:dyDescent="0.2">
      <c r="I1197" s="111">
        <f ca="1"/>
        <v>45163</v>
      </c>
      <c r="J1197" s="220">
        <f ca="1"/>
        <v>1217.767368</v>
      </c>
      <c r="K1197" s="220">
        <f ca="1"/>
        <v>1208.298076</v>
      </c>
      <c r="L1197" s="222">
        <f ca="1"/>
        <v>9.4692919999999955E-3</v>
      </c>
      <c r="M1197" s="222" t="str">
        <f ca="1"/>
        <v/>
      </c>
      <c r="Q1197" s="111">
        <f ca="1"/>
        <v>45163</v>
      </c>
      <c r="R1197" s="220">
        <f ca="1"/>
        <v>1213.126546</v>
      </c>
      <c r="S1197" s="220">
        <f ca="1"/>
        <v>1208.298076</v>
      </c>
      <c r="T1197" s="222">
        <f ca="1"/>
        <v>4.828469999999925E-3</v>
      </c>
      <c r="U1197" s="222" t="str">
        <f ca="1"/>
        <v/>
      </c>
      <c r="Y1197" s="111">
        <f ca="1"/>
        <v>45527</v>
      </c>
      <c r="Z1197" s="220">
        <f ca="1"/>
        <v>1273.8986950000001</v>
      </c>
      <c r="AA1197" s="220">
        <f ca="1"/>
        <v>1240.5226789999999</v>
      </c>
      <c r="AB1197" s="222">
        <f ca="1"/>
        <v>3.3376016000000161E-2</v>
      </c>
      <c r="AC1197" s="222" t="str">
        <f ca="1"/>
        <v/>
      </c>
    </row>
    <row r="1198" spans="9:29" x14ac:dyDescent="0.2">
      <c r="I1198" s="111">
        <f ca="1"/>
        <v>45166</v>
      </c>
      <c r="J1198" s="220">
        <f ca="1"/>
        <v>1223.177034</v>
      </c>
      <c r="K1198" s="220">
        <f ca="1"/>
        <v>1213.1508779999999</v>
      </c>
      <c r="L1198" s="222">
        <f ca="1"/>
        <v>1.0026156000000128E-2</v>
      </c>
      <c r="M1198" s="222" t="str">
        <f ca="1"/>
        <v/>
      </c>
      <c r="Q1198" s="111">
        <f ca="1"/>
        <v>45166</v>
      </c>
      <c r="R1198" s="220">
        <f ca="1"/>
        <v>1218.64589</v>
      </c>
      <c r="S1198" s="220">
        <f ca="1"/>
        <v>1213.1508779999999</v>
      </c>
      <c r="T1198" s="222">
        <f ca="1"/>
        <v>5.4950120000000881E-3</v>
      </c>
      <c r="U1198" s="222" t="str">
        <f ca="1"/>
        <v/>
      </c>
      <c r="Y1198" s="111">
        <f ca="1"/>
        <v>45530</v>
      </c>
      <c r="Z1198" s="220">
        <f ca="1"/>
        <v>1270.8431350000001</v>
      </c>
      <c r="AA1198" s="220">
        <f ca="1"/>
        <v>1237.6315910000001</v>
      </c>
      <c r="AB1198" s="222">
        <f ca="1"/>
        <v>3.3211544000000003E-2</v>
      </c>
      <c r="AC1198" s="222" t="str">
        <f ca="1"/>
        <v/>
      </c>
    </row>
    <row r="1199" spans="9:29" x14ac:dyDescent="0.2">
      <c r="I1199" s="111">
        <f ca="1"/>
        <v>45167</v>
      </c>
      <c r="J1199" s="220">
        <f ca="1"/>
        <v>1233.8409670000001</v>
      </c>
      <c r="K1199" s="220">
        <f ca="1"/>
        <v>1223.607188</v>
      </c>
      <c r="L1199" s="222">
        <f ca="1"/>
        <v>1.0233779000000141E-2</v>
      </c>
      <c r="M1199" s="222" t="str">
        <f ca="1"/>
        <v/>
      </c>
      <c r="Q1199" s="111">
        <f ca="1"/>
        <v>45167</v>
      </c>
      <c r="R1199" s="220">
        <f ca="1"/>
        <v>1229.352476</v>
      </c>
      <c r="S1199" s="220">
        <f ca="1"/>
        <v>1223.607188</v>
      </c>
      <c r="T1199" s="222">
        <f ca="1"/>
        <v>5.7452880000000732E-3</v>
      </c>
      <c r="U1199" s="222" t="str">
        <f ca="1"/>
        <v/>
      </c>
      <c r="Y1199" s="111">
        <f ca="1"/>
        <v>45531</v>
      </c>
      <c r="Z1199" s="220">
        <f ca="1"/>
        <v>1267.2016980000001</v>
      </c>
      <c r="AA1199" s="220">
        <f ca="1"/>
        <v>1233.8547699999999</v>
      </c>
      <c r="AB1199" s="222">
        <f ca="1"/>
        <v>3.3346928000000164E-2</v>
      </c>
      <c r="AC1199" s="222" t="str">
        <f ca="1"/>
        <v/>
      </c>
    </row>
    <row r="1200" spans="9:29" x14ac:dyDescent="0.2">
      <c r="I1200" s="111">
        <f ca="1"/>
        <v>45168</v>
      </c>
      <c r="J1200" s="220">
        <f ca="1"/>
        <v>1234.220221</v>
      </c>
      <c r="K1200" s="220">
        <f ca="1"/>
        <v>1223.8464409999999</v>
      </c>
      <c r="L1200" s="222">
        <f ca="1"/>
        <v>1.0373780000000124E-2</v>
      </c>
      <c r="M1200" s="222" t="str">
        <f ca="1"/>
        <v/>
      </c>
      <c r="Q1200" s="111">
        <f ca="1"/>
        <v>45168</v>
      </c>
      <c r="R1200" s="220">
        <f ca="1"/>
        <v>1229.7716150000001</v>
      </c>
      <c r="S1200" s="220">
        <f ca="1"/>
        <v>1223.8464409999999</v>
      </c>
      <c r="T1200" s="222">
        <f ca="1"/>
        <v>5.925174000000197E-3</v>
      </c>
      <c r="U1200" s="222" t="str">
        <f ca="1"/>
        <v/>
      </c>
      <c r="Y1200" s="111">
        <f ca="1"/>
        <v>45532</v>
      </c>
      <c r="Z1200" s="220">
        <f ca="1"/>
        <v>1263.2038749999999</v>
      </c>
      <c r="AA1200" s="220">
        <f ca="1"/>
        <v>1229.879641</v>
      </c>
      <c r="AB1200" s="222">
        <f ca="1"/>
        <v>3.3324233999999932E-2</v>
      </c>
      <c r="AC1200" s="222" t="str">
        <f ca="1"/>
        <v/>
      </c>
    </row>
    <row r="1201" spans="9:29" x14ac:dyDescent="0.2">
      <c r="I1201" s="111">
        <f ca="1"/>
        <v>45169</v>
      </c>
      <c r="J1201" s="220">
        <f ca="1"/>
        <v>1236.840389</v>
      </c>
      <c r="K1201" s="220">
        <f ca="1"/>
        <v>1227.330224</v>
      </c>
      <c r="L1201" s="222">
        <f ca="1"/>
        <v>9.510164999999916E-3</v>
      </c>
      <c r="M1201" s="222" t="str">
        <f ca="1"/>
        <v/>
      </c>
      <c r="Q1201" s="111">
        <f ca="1"/>
        <v>45169</v>
      </c>
      <c r="R1201" s="220">
        <f ca="1"/>
        <v>1232.299297</v>
      </c>
      <c r="S1201" s="220">
        <f ca="1"/>
        <v>1227.330224</v>
      </c>
      <c r="T1201" s="222">
        <f ca="1"/>
        <v>4.9690729999999801E-3</v>
      </c>
      <c r="U1201" s="222" t="str">
        <f ca="1"/>
        <v/>
      </c>
      <c r="Y1201" s="111">
        <f ca="1"/>
        <v>45533</v>
      </c>
      <c r="Z1201" s="220">
        <f ca="1"/>
        <v>1262.634335</v>
      </c>
      <c r="AA1201" s="220">
        <f ca="1"/>
        <v>1229.347489</v>
      </c>
      <c r="AB1201" s="222">
        <f ca="1"/>
        <v>3.3286845999999967E-2</v>
      </c>
      <c r="AC1201" s="222" t="str">
        <f ca="1"/>
        <v/>
      </c>
    </row>
    <row r="1202" spans="9:29" x14ac:dyDescent="0.2">
      <c r="I1202" s="111">
        <f ca="1"/>
        <v>45170</v>
      </c>
      <c r="J1202" s="220">
        <f ca="1"/>
        <v>1243.2689869999999</v>
      </c>
      <c r="K1202" s="220">
        <f ca="1"/>
        <v>1233.475402</v>
      </c>
      <c r="L1202" s="222">
        <f ca="1"/>
        <v>9.7935849999998929E-3</v>
      </c>
      <c r="M1202" s="222" t="str">
        <f ca="1"/>
        <v/>
      </c>
      <c r="Q1202" s="111">
        <f ca="1"/>
        <v>45170</v>
      </c>
      <c r="R1202" s="220">
        <f ca="1"/>
        <v>1238.7539839999999</v>
      </c>
      <c r="S1202" s="220">
        <f ca="1"/>
        <v>1233.475402</v>
      </c>
      <c r="T1202" s="222">
        <f ca="1"/>
        <v>5.2785819999999145E-3</v>
      </c>
      <c r="U1202" s="222" t="str">
        <f ca="1"/>
        <v/>
      </c>
      <c r="Y1202" s="111">
        <f ca="1"/>
        <v>45534</v>
      </c>
      <c r="Z1202" s="220">
        <f ca="1"/>
        <v>1267.710709</v>
      </c>
      <c r="AA1202" s="220">
        <f ca="1"/>
        <v>1234.4702669999999</v>
      </c>
      <c r="AB1202" s="222">
        <f ca="1"/>
        <v>3.324044200000003E-2</v>
      </c>
      <c r="AC1202" s="222" t="str">
        <f ca="1"/>
        <v/>
      </c>
    </row>
    <row r="1203" spans="9:29" x14ac:dyDescent="0.2">
      <c r="I1203" s="111">
        <f ca="1"/>
        <v>45174</v>
      </c>
      <c r="J1203" s="220">
        <f ca="1"/>
        <v>1234.6125360000001</v>
      </c>
      <c r="K1203" s="220">
        <f ca="1"/>
        <v>1224.1896730000001</v>
      </c>
      <c r="L1203" s="222">
        <f ca="1"/>
        <v>1.0422863000000006E-2</v>
      </c>
      <c r="M1203" s="222" t="str">
        <f ca="1"/>
        <v/>
      </c>
      <c r="Q1203" s="111">
        <f ca="1"/>
        <v>45174</v>
      </c>
      <c r="R1203" s="220">
        <f ca="1"/>
        <v>1230.1646800000001</v>
      </c>
      <c r="S1203" s="220">
        <f ca="1"/>
        <v>1224.1896730000001</v>
      </c>
      <c r="T1203" s="222">
        <f ca="1"/>
        <v>5.9750070000000053E-3</v>
      </c>
      <c r="U1203" s="222" t="str">
        <f ca="1"/>
        <v/>
      </c>
      <c r="Y1203" s="111">
        <f ca="1"/>
        <v>45538</v>
      </c>
      <c r="Z1203" s="220">
        <f ca="1"/>
        <v>1265.753254</v>
      </c>
      <c r="AA1203" s="220">
        <f ca="1"/>
        <v>1232.720491</v>
      </c>
      <c r="AB1203" s="222">
        <f ca="1"/>
        <v>3.303276299999993E-2</v>
      </c>
      <c r="AC1203" s="222" t="str">
        <f ca="1"/>
        <v/>
      </c>
    </row>
    <row r="1204" spans="9:29" x14ac:dyDescent="0.2">
      <c r="I1204" s="111">
        <f ca="1"/>
        <v>45175</v>
      </c>
      <c r="J1204" s="220">
        <f ca="1"/>
        <v>1230.967523</v>
      </c>
      <c r="K1204" s="220">
        <f ca="1"/>
        <v>1221.5816090000001</v>
      </c>
      <c r="L1204" s="222">
        <f ca="1"/>
        <v>9.385913999999957E-3</v>
      </c>
      <c r="M1204" s="222" t="str">
        <f ca="1"/>
        <v/>
      </c>
      <c r="Q1204" s="111">
        <f ca="1"/>
        <v>45175</v>
      </c>
      <c r="R1204" s="220">
        <f ca="1"/>
        <v>1226.3214700000001</v>
      </c>
      <c r="S1204" s="220">
        <f ca="1"/>
        <v>1221.5816090000001</v>
      </c>
      <c r="T1204" s="222">
        <f ca="1"/>
        <v>4.7398610000000188E-3</v>
      </c>
      <c r="U1204" s="222" t="str">
        <f ca="1"/>
        <v/>
      </c>
      <c r="Y1204" s="111">
        <f ca="1"/>
        <v>45539</v>
      </c>
      <c r="Z1204" s="220">
        <f ca="1"/>
        <v>1267.456034</v>
      </c>
      <c r="AA1204" s="220">
        <f ca="1"/>
        <v>1234.506474</v>
      </c>
      <c r="AB1204" s="222">
        <f ca="1"/>
        <v>3.2949560000000017E-2</v>
      </c>
      <c r="AC1204" s="222" t="str">
        <f ca="1"/>
        <v/>
      </c>
    </row>
    <row r="1205" spans="9:29" x14ac:dyDescent="0.2">
      <c r="I1205" s="111">
        <f ca="1"/>
        <v>45176</v>
      </c>
      <c r="J1205" s="220">
        <f ca="1"/>
        <v>1231.464639</v>
      </c>
      <c r="K1205" s="220">
        <f ca="1"/>
        <v>1222.4233220000001</v>
      </c>
      <c r="L1205" s="222">
        <f ca="1"/>
        <v>9.0413169999999359E-3</v>
      </c>
      <c r="M1205" s="222" t="str">
        <f ca="1"/>
        <v/>
      </c>
      <c r="Q1205" s="111">
        <f ca="1"/>
        <v>45176</v>
      </c>
      <c r="R1205" s="220">
        <f ca="1"/>
        <v>1226.7536749999999</v>
      </c>
      <c r="S1205" s="220">
        <f ca="1"/>
        <v>1222.4233220000001</v>
      </c>
      <c r="T1205" s="222">
        <f ca="1"/>
        <v>4.3303529999998321E-3</v>
      </c>
      <c r="U1205" s="222" t="str">
        <f ca="1"/>
        <v/>
      </c>
      <c r="Y1205" s="111">
        <f ca="1"/>
        <v>45540</v>
      </c>
      <c r="Z1205" s="220">
        <f ca="1"/>
        <v>1267.8342740000001</v>
      </c>
      <c r="AA1205" s="220">
        <f ca="1"/>
        <v>1234.8827349999999</v>
      </c>
      <c r="AB1205" s="222">
        <f ca="1"/>
        <v>3.2951539000000141E-2</v>
      </c>
      <c r="AC1205" s="222" t="str">
        <f ca="1"/>
        <v/>
      </c>
    </row>
    <row r="1206" spans="9:29" x14ac:dyDescent="0.2">
      <c r="I1206" s="111">
        <f ca="1"/>
        <v>45177</v>
      </c>
      <c r="J1206" s="220">
        <f ca="1"/>
        <v>1229.9537809999999</v>
      </c>
      <c r="K1206" s="220">
        <f ca="1"/>
        <v>1220.6304319999999</v>
      </c>
      <c r="L1206" s="222">
        <f ca="1"/>
        <v>9.3233490000000068E-3</v>
      </c>
      <c r="M1206" s="222" t="str">
        <f ca="1"/>
        <v/>
      </c>
      <c r="Q1206" s="111">
        <f ca="1"/>
        <v>45177</v>
      </c>
      <c r="R1206" s="220">
        <f ca="1"/>
        <v>1225.3141619999999</v>
      </c>
      <c r="S1206" s="220">
        <f ca="1"/>
        <v>1220.6304319999999</v>
      </c>
      <c r="T1206" s="222">
        <f ca="1"/>
        <v>4.6837299999999684E-3</v>
      </c>
      <c r="U1206" s="222" t="str">
        <f ca="1"/>
        <v/>
      </c>
      <c r="Y1206" s="111">
        <f ca="1"/>
        <v>45541</v>
      </c>
      <c r="Z1206" s="220">
        <f ca="1"/>
        <v>1262.8473140000001</v>
      </c>
      <c r="AA1206" s="220">
        <f ca="1"/>
        <v>1229.999474</v>
      </c>
      <c r="AB1206" s="222">
        <f ca="1"/>
        <v>3.2847840000000135E-2</v>
      </c>
      <c r="AC1206" s="222" t="str">
        <f ca="1"/>
        <v/>
      </c>
    </row>
    <row r="1207" spans="9:29" x14ac:dyDescent="0.2">
      <c r="I1207" s="111">
        <f ca="1"/>
        <v>45180</v>
      </c>
      <c r="J1207" s="220">
        <f ca="1"/>
        <v>1230.802171</v>
      </c>
      <c r="K1207" s="220">
        <f ca="1"/>
        <v>1221.5301119999999</v>
      </c>
      <c r="L1207" s="222">
        <f ca="1"/>
        <v>9.2720590000001258E-3</v>
      </c>
      <c r="M1207" s="222" t="str">
        <f ca="1"/>
        <v/>
      </c>
      <c r="Q1207" s="111">
        <f ca="1"/>
        <v>45180</v>
      </c>
      <c r="R1207" s="220">
        <f ca="1"/>
        <v>1226.1253509999999</v>
      </c>
      <c r="S1207" s="220">
        <f ca="1"/>
        <v>1221.5301119999999</v>
      </c>
      <c r="T1207" s="222">
        <f ca="1"/>
        <v>4.5952389999999923E-3</v>
      </c>
      <c r="U1207" s="222" t="str">
        <f ca="1"/>
        <v/>
      </c>
      <c r="Y1207" s="111">
        <f ca="1"/>
        <v>45544</v>
      </c>
      <c r="Z1207" s="220">
        <f ca="1"/>
        <v>1270.3284639999999</v>
      </c>
      <c r="AA1207" s="220">
        <f ca="1"/>
        <v>1237.4969000000001</v>
      </c>
      <c r="AB1207" s="222">
        <f ca="1"/>
        <v>3.2831563999999841E-2</v>
      </c>
      <c r="AC1207" s="222" t="str">
        <f ca="1"/>
        <v/>
      </c>
    </row>
    <row r="1208" spans="9:29" x14ac:dyDescent="0.2">
      <c r="I1208" s="111">
        <f ca="1"/>
        <v>45181</v>
      </c>
      <c r="J1208" s="220">
        <f ca="1"/>
        <v>1229.285022</v>
      </c>
      <c r="K1208" s="220">
        <f ca="1"/>
        <v>1220.217349</v>
      </c>
      <c r="L1208" s="222">
        <f ca="1"/>
        <v>9.0676730000000139E-3</v>
      </c>
      <c r="M1208" s="222" t="str">
        <f ca="1"/>
        <v/>
      </c>
      <c r="Q1208" s="111">
        <f ca="1"/>
        <v>45181</v>
      </c>
      <c r="R1208" s="220">
        <f ca="1"/>
        <v>1224.6286399999999</v>
      </c>
      <c r="S1208" s="220">
        <f ca="1"/>
        <v>1220.217349</v>
      </c>
      <c r="T1208" s="222">
        <f ca="1"/>
        <v>4.4112909999998919E-3</v>
      </c>
      <c r="U1208" s="222" t="str">
        <f ca="1"/>
        <v/>
      </c>
      <c r="Y1208" s="111">
        <f ca="1"/>
        <v>45545</v>
      </c>
      <c r="Z1208" s="220">
        <f ca="1"/>
        <v>1272.402194</v>
      </c>
      <c r="AA1208" s="220">
        <f ca="1"/>
        <v>1239.4366990000001</v>
      </c>
      <c r="AB1208" s="222">
        <f ca="1"/>
        <v>3.2965494999999921E-2</v>
      </c>
      <c r="AC1208" s="222" t="str">
        <f ca="1"/>
        <v/>
      </c>
    </row>
    <row r="1209" spans="9:29" x14ac:dyDescent="0.2">
      <c r="I1209" s="111">
        <f ca="1"/>
        <v>45182</v>
      </c>
      <c r="J1209" s="220">
        <f ca="1"/>
        <v>1229.476602</v>
      </c>
      <c r="K1209" s="220">
        <f ca="1"/>
        <v>1219.3373449999999</v>
      </c>
      <c r="L1209" s="222">
        <f ca="1"/>
        <v>1.0139257000000044E-2</v>
      </c>
      <c r="M1209" s="222" t="str">
        <f ca="1"/>
        <v/>
      </c>
      <c r="Q1209" s="111">
        <f ca="1"/>
        <v>45182</v>
      </c>
      <c r="R1209" s="220">
        <f ca="1"/>
        <v>1225.0686459999999</v>
      </c>
      <c r="S1209" s="220">
        <f ca="1"/>
        <v>1219.3373449999999</v>
      </c>
      <c r="T1209" s="222">
        <f ca="1"/>
        <v>5.7313010000000306E-3</v>
      </c>
      <c r="U1209" s="222" t="str">
        <f ca="1"/>
        <v/>
      </c>
      <c r="Y1209" s="111">
        <f ca="1"/>
        <v>45546</v>
      </c>
      <c r="Z1209" s="220">
        <f ca="1"/>
        <v>1274.548454</v>
      </c>
      <c r="AA1209" s="220">
        <f ca="1"/>
        <v>1241.6187170000001</v>
      </c>
      <c r="AB1209" s="222">
        <f ca="1"/>
        <v>3.2929736999999931E-2</v>
      </c>
      <c r="AC1209" s="222" t="str">
        <f ca="1"/>
        <v/>
      </c>
    </row>
    <row r="1210" spans="9:29" x14ac:dyDescent="0.2">
      <c r="I1210" s="111">
        <f ca="1"/>
        <v>45183</v>
      </c>
      <c r="J1210" s="220">
        <f ca="1"/>
        <v>1235.283539</v>
      </c>
      <c r="K1210" s="220">
        <f ca="1"/>
        <v>1225.4737889999999</v>
      </c>
      <c r="L1210" s="222">
        <f ca="1"/>
        <v>9.8097500000001222E-3</v>
      </c>
      <c r="M1210" s="222" t="str">
        <f ca="1"/>
        <v/>
      </c>
      <c r="Q1210" s="111">
        <f ca="1"/>
        <v>45183</v>
      </c>
      <c r="R1210" s="220">
        <f ca="1"/>
        <v>1230.7929610000001</v>
      </c>
      <c r="S1210" s="220">
        <f ca="1"/>
        <v>1225.4737889999999</v>
      </c>
      <c r="T1210" s="222">
        <f ca="1"/>
        <v>5.3191720000002078E-3</v>
      </c>
      <c r="U1210" s="222" t="str">
        <f ca="1"/>
        <v/>
      </c>
      <c r="Y1210" s="111">
        <f ca="1"/>
        <v>45547</v>
      </c>
      <c r="Z1210" s="220">
        <f ca="1"/>
        <v>1279.751974</v>
      </c>
      <c r="AA1210" s="220">
        <f ca="1"/>
        <v>1246.817884</v>
      </c>
      <c r="AB1210" s="222">
        <f ca="1"/>
        <v>3.2934089999999971E-2</v>
      </c>
      <c r="AC1210" s="222" t="str">
        <f ca="1"/>
        <v/>
      </c>
    </row>
    <row r="1211" spans="9:29" x14ac:dyDescent="0.2">
      <c r="I1211" s="111">
        <f ca="1"/>
        <v>45184</v>
      </c>
      <c r="J1211" s="220">
        <f ca="1"/>
        <v>1230.560461</v>
      </c>
      <c r="K1211" s="220">
        <f ca="1"/>
        <v>1220.5301239999999</v>
      </c>
      <c r="L1211" s="222">
        <f ca="1"/>
        <v>1.0030337000000144E-2</v>
      </c>
      <c r="M1211" s="222" t="str">
        <f ca="1"/>
        <v/>
      </c>
      <c r="Q1211" s="111">
        <f ca="1"/>
        <v>45184</v>
      </c>
      <c r="R1211" s="220">
        <f ca="1"/>
        <v>1226.178721</v>
      </c>
      <c r="S1211" s="220">
        <f ca="1"/>
        <v>1220.5301239999999</v>
      </c>
      <c r="T1211" s="222">
        <f ca="1"/>
        <v>5.6485970000001093E-3</v>
      </c>
      <c r="U1211" s="222" t="str">
        <f ca="1"/>
        <v/>
      </c>
      <c r="Y1211" s="111">
        <f ca="1"/>
        <v>45548</v>
      </c>
      <c r="Z1211" s="220">
        <f ca="1"/>
        <v>1282.8603539999999</v>
      </c>
      <c r="AA1211" s="220">
        <f ca="1"/>
        <v>1249.8669130000001</v>
      </c>
      <c r="AB1211" s="222">
        <f ca="1"/>
        <v>3.2993440999999846E-2</v>
      </c>
      <c r="AC1211" s="222" t="str">
        <f ca="1"/>
        <v/>
      </c>
    </row>
    <row r="1212" spans="9:29" x14ac:dyDescent="0.2">
      <c r="I1212" s="111">
        <f ca="1"/>
        <v>45187</v>
      </c>
      <c r="J1212" s="220">
        <f ca="1"/>
        <v>1228.017004</v>
      </c>
      <c r="K1212" s="220">
        <f ca="1"/>
        <v>1218.4524389999999</v>
      </c>
      <c r="L1212" s="222">
        <f ca="1"/>
        <v>9.5645650000001289E-3</v>
      </c>
      <c r="M1212" s="222" t="str">
        <f ca="1"/>
        <v/>
      </c>
      <c r="Q1212" s="111">
        <f ca="1"/>
        <v>45187</v>
      </c>
      <c r="R1212" s="220">
        <f ca="1"/>
        <v>1223.535762</v>
      </c>
      <c r="S1212" s="220">
        <f ca="1"/>
        <v>1218.4524389999999</v>
      </c>
      <c r="T1212" s="222">
        <f ca="1"/>
        <v>5.083323000000064E-3</v>
      </c>
      <c r="U1212" s="222" t="str">
        <f ca="1"/>
        <v/>
      </c>
      <c r="Y1212" s="111">
        <f ca="1"/>
        <v>45551</v>
      </c>
      <c r="Z1212" s="220">
        <f ca="1"/>
        <v>1287.608054</v>
      </c>
      <c r="AA1212" s="220">
        <f ca="1"/>
        <v>1254.6376</v>
      </c>
      <c r="AB1212" s="222">
        <f ca="1"/>
        <v>3.2970454000000017E-2</v>
      </c>
      <c r="AC1212" s="222" t="str">
        <f ca="1"/>
        <v/>
      </c>
    </row>
    <row r="1213" spans="9:29" x14ac:dyDescent="0.2">
      <c r="I1213" s="111">
        <f ca="1"/>
        <v>45188</v>
      </c>
      <c r="J1213" s="220">
        <f ca="1"/>
        <v>1218.629889</v>
      </c>
      <c r="K1213" s="220">
        <f ca="1"/>
        <v>1209.098598</v>
      </c>
      <c r="L1213" s="222">
        <f ca="1"/>
        <v>9.5312910000000094E-3</v>
      </c>
      <c r="M1213" s="222" t="str">
        <f ca="1"/>
        <v/>
      </c>
      <c r="Q1213" s="111">
        <f ca="1"/>
        <v>45188</v>
      </c>
      <c r="R1213" s="220">
        <f ca="1"/>
        <v>1214.100232</v>
      </c>
      <c r="S1213" s="220">
        <f ca="1"/>
        <v>1209.098598</v>
      </c>
      <c r="T1213" s="222">
        <f ca="1"/>
        <v>5.0016339999999675E-3</v>
      </c>
      <c r="U1213" s="222" t="str">
        <f ca="1"/>
        <v/>
      </c>
      <c r="Y1213" s="111">
        <f ca="1"/>
        <v>45552</v>
      </c>
      <c r="Z1213" s="220">
        <f ca="1"/>
        <v>1285.4328539999999</v>
      </c>
      <c r="AA1213" s="220">
        <f ca="1"/>
        <v>1252.434794</v>
      </c>
      <c r="AB1213" s="222">
        <f ca="1"/>
        <v>3.2998059999999899E-2</v>
      </c>
      <c r="AC1213" s="222" t="str">
        <f ca="1"/>
        <v/>
      </c>
    </row>
    <row r="1214" spans="9:29" x14ac:dyDescent="0.2">
      <c r="I1214" s="111">
        <f ca="1"/>
        <v>45189</v>
      </c>
      <c r="J1214" s="220">
        <f ca="1"/>
        <v>1216.071009</v>
      </c>
      <c r="K1214" s="220">
        <f ca="1"/>
        <v>1206.6237699999999</v>
      </c>
      <c r="L1214" s="222">
        <f ca="1"/>
        <v>9.4472390000000812E-3</v>
      </c>
      <c r="M1214" s="222" t="str">
        <f ca="1"/>
        <v/>
      </c>
      <c r="Q1214" s="111">
        <f ca="1"/>
        <v>45189</v>
      </c>
      <c r="R1214" s="220">
        <f ca="1"/>
        <v>1211.5519119999999</v>
      </c>
      <c r="S1214" s="220">
        <f ca="1"/>
        <v>1206.6237699999999</v>
      </c>
      <c r="T1214" s="222">
        <f ca="1"/>
        <v>4.92814199999998E-3</v>
      </c>
      <c r="U1214" s="222" t="str">
        <f ca="1"/>
        <v/>
      </c>
      <c r="Y1214" s="111">
        <f ca="1"/>
        <v>45553</v>
      </c>
      <c r="Z1214" s="220">
        <f ca="1"/>
        <v>1282.4096239999999</v>
      </c>
      <c r="AA1214" s="220">
        <f ca="1"/>
        <v>1249.393139</v>
      </c>
      <c r="AB1214" s="222">
        <f ca="1"/>
        <v>3.3016484999999873E-2</v>
      </c>
      <c r="AC1214" s="222" t="str">
        <f ca="1"/>
        <v/>
      </c>
    </row>
    <row r="1215" spans="9:29" x14ac:dyDescent="0.2">
      <c r="I1215" s="111">
        <f ca="1"/>
        <v>45190</v>
      </c>
      <c r="J1215" s="220">
        <f ca="1"/>
        <v>1203.550927</v>
      </c>
      <c r="K1215" s="220">
        <f ca="1"/>
        <v>1194.9339910000001</v>
      </c>
      <c r="L1215" s="222">
        <f ca="1"/>
        <v>8.6169359999998963E-3</v>
      </c>
      <c r="M1215" s="222" t="str">
        <f ca="1"/>
        <v/>
      </c>
      <c r="Q1215" s="111">
        <f ca="1"/>
        <v>45190</v>
      </c>
      <c r="R1215" s="220">
        <f ca="1"/>
        <v>1198.8848330000001</v>
      </c>
      <c r="S1215" s="220">
        <f ca="1"/>
        <v>1194.9339910000001</v>
      </c>
      <c r="T1215" s="222">
        <f ca="1"/>
        <v>3.9508419999999657E-3</v>
      </c>
      <c r="U1215" s="222" t="str">
        <f ca="1"/>
        <v/>
      </c>
      <c r="Y1215" s="111">
        <f ca="1"/>
        <v>45554</v>
      </c>
      <c r="Z1215" s="220">
        <f ca="1"/>
        <v>1289.691354</v>
      </c>
      <c r="AA1215" s="220">
        <f ca="1"/>
        <v>1256.5445649999999</v>
      </c>
      <c r="AB1215" s="222">
        <f ca="1"/>
        <v>3.3146789000000128E-2</v>
      </c>
      <c r="AC1215" s="222" t="str">
        <f ca="1"/>
        <v/>
      </c>
    </row>
    <row r="1216" spans="9:29" x14ac:dyDescent="0.2">
      <c r="I1216" s="111">
        <f ca="1"/>
        <v>45191</v>
      </c>
      <c r="J1216" s="220">
        <f ca="1"/>
        <v>1205.71126</v>
      </c>
      <c r="K1216" s="220">
        <f ca="1"/>
        <v>1197.15733</v>
      </c>
      <c r="L1216" s="222">
        <f ca="1"/>
        <v>8.5539300000000359E-3</v>
      </c>
      <c r="M1216" s="222" t="str">
        <f ca="1"/>
        <v/>
      </c>
      <c r="Q1216" s="111">
        <f ca="1"/>
        <v>45191</v>
      </c>
      <c r="R1216" s="220">
        <f ca="1"/>
        <v>1201.0628039999999</v>
      </c>
      <c r="S1216" s="220">
        <f ca="1"/>
        <v>1197.15733</v>
      </c>
      <c r="T1216" s="222">
        <f ca="1"/>
        <v>3.9054739999999128E-3</v>
      </c>
      <c r="U1216" s="222" t="str">
        <f ca="1"/>
        <v/>
      </c>
      <c r="Y1216" s="111">
        <f ca="1"/>
        <v>45555</v>
      </c>
      <c r="Z1216" s="220">
        <f ca="1"/>
        <v>1288.753154</v>
      </c>
      <c r="AA1216" s="220">
        <f ca="1"/>
        <v>1255.683086</v>
      </c>
      <c r="AB1216" s="222">
        <f ca="1"/>
        <v>3.3070067999999994E-2</v>
      </c>
      <c r="AC1216" s="222" t="str">
        <f ca="1"/>
        <v/>
      </c>
    </row>
    <row r="1217" spans="9:29" x14ac:dyDescent="0.2">
      <c r="I1217" s="111">
        <f ca="1"/>
        <v>45194</v>
      </c>
      <c r="J1217" s="220">
        <f ca="1"/>
        <v>1199.8201730000001</v>
      </c>
      <c r="K1217" s="220">
        <f ca="1"/>
        <v>1190.741665</v>
      </c>
      <c r="L1217" s="222">
        <f ca="1"/>
        <v>9.0785080000000563E-3</v>
      </c>
      <c r="M1217" s="222" t="str">
        <f ca="1"/>
        <v/>
      </c>
      <c r="Q1217" s="111">
        <f ca="1"/>
        <v>45194</v>
      </c>
      <c r="R1217" s="220">
        <f ca="1"/>
        <v>1195.2266959999999</v>
      </c>
      <c r="S1217" s="220">
        <f ca="1"/>
        <v>1190.741665</v>
      </c>
      <c r="T1217" s="222">
        <f ca="1"/>
        <v>4.4850309999999354E-3</v>
      </c>
      <c r="U1217" s="222" t="str">
        <f ca="1"/>
        <v/>
      </c>
      <c r="Y1217" s="111">
        <f ca="1"/>
        <v>45558</v>
      </c>
      <c r="Z1217" s="220">
        <f ca="1"/>
        <v>1288.9517840000001</v>
      </c>
      <c r="AA1217" s="220">
        <f ca="1"/>
        <v>1255.9053220000001</v>
      </c>
      <c r="AB1217" s="222">
        <f ca="1"/>
        <v>3.3046462000000019E-2</v>
      </c>
      <c r="AC1217" s="222" t="str">
        <f ca="1"/>
        <v/>
      </c>
    </row>
    <row r="1218" spans="9:29" x14ac:dyDescent="0.2">
      <c r="I1218" s="111">
        <f ca="1"/>
        <v>45195</v>
      </c>
      <c r="J1218" s="220">
        <f ca="1"/>
        <v>1193.4939509999999</v>
      </c>
      <c r="K1218" s="220">
        <f ca="1"/>
        <v>1184.939869</v>
      </c>
      <c r="L1218" s="222">
        <f ca="1"/>
        <v>8.5540819999998796E-3</v>
      </c>
      <c r="M1218" s="222" t="str">
        <f ca="1"/>
        <v/>
      </c>
      <c r="Q1218" s="111">
        <f ca="1"/>
        <v>45195</v>
      </c>
      <c r="R1218" s="220">
        <f ca="1"/>
        <v>1188.8252829999999</v>
      </c>
      <c r="S1218" s="220">
        <f ca="1"/>
        <v>1184.939869</v>
      </c>
      <c r="T1218" s="222">
        <f ca="1"/>
        <v>3.8854139999998549E-3</v>
      </c>
      <c r="U1218" s="222" t="str">
        <f ca="1"/>
        <v/>
      </c>
      <c r="Y1218" s="111">
        <f ca="1"/>
        <v>45559</v>
      </c>
      <c r="Z1218" s="220">
        <f ca="1"/>
        <v>1287.7221340000001</v>
      </c>
      <c r="AA1218" s="220">
        <f ca="1"/>
        <v>1254.632865</v>
      </c>
      <c r="AB1218" s="222">
        <f ca="1"/>
        <v>3.308926900000006E-2</v>
      </c>
      <c r="AC1218" s="222" t="str">
        <f ca="1"/>
        <v/>
      </c>
    </row>
    <row r="1219" spans="9:29" x14ac:dyDescent="0.2">
      <c r="I1219" s="111">
        <f ca="1"/>
        <v>45196</v>
      </c>
      <c r="J1219" s="220">
        <f ca="1"/>
        <v>1190.0672070000001</v>
      </c>
      <c r="K1219" s="220">
        <f ca="1"/>
        <v>1181.3449270000001</v>
      </c>
      <c r="L1219" s="222">
        <f ca="1"/>
        <v>8.7222799999999556E-3</v>
      </c>
      <c r="M1219" s="222" t="str">
        <f ca="1"/>
        <v/>
      </c>
      <c r="Q1219" s="111">
        <f ca="1"/>
        <v>45196</v>
      </c>
      <c r="R1219" s="220">
        <f ca="1"/>
        <v>1185.408633</v>
      </c>
      <c r="S1219" s="220">
        <f ca="1"/>
        <v>1181.3449270000001</v>
      </c>
      <c r="T1219" s="222">
        <f ca="1"/>
        <v>4.0637059999999109E-3</v>
      </c>
      <c r="U1219" s="222" t="str">
        <f ca="1"/>
        <v/>
      </c>
      <c r="Y1219" s="111">
        <f ca="1"/>
        <v>45560</v>
      </c>
      <c r="Z1219" s="220">
        <f ca="1"/>
        <v>1284.5885740000001</v>
      </c>
      <c r="AA1219" s="220">
        <f ca="1"/>
        <v>1251.489482</v>
      </c>
      <c r="AB1219" s="222">
        <f ca="1"/>
        <v>3.3099092000000156E-2</v>
      </c>
      <c r="AC1219" s="222" t="str">
        <f ca="1"/>
        <v/>
      </c>
    </row>
    <row r="1220" spans="9:29" x14ac:dyDescent="0.2">
      <c r="I1220" s="111">
        <f ca="1"/>
        <v>45197</v>
      </c>
      <c r="J1220" s="220">
        <f ca="1"/>
        <v>1194.413771</v>
      </c>
      <c r="K1220" s="220">
        <f ca="1"/>
        <v>1185.6451159999999</v>
      </c>
      <c r="L1220" s="222">
        <f ca="1"/>
        <v>8.76865500000008E-3</v>
      </c>
      <c r="M1220" s="222" t="str">
        <f ca="1"/>
        <v/>
      </c>
      <c r="Q1220" s="111">
        <f ca="1"/>
        <v>45197</v>
      </c>
      <c r="R1220" s="220">
        <f ca="1"/>
        <v>1189.7675180000001</v>
      </c>
      <c r="S1220" s="220">
        <f ca="1"/>
        <v>1185.6451159999999</v>
      </c>
      <c r="T1220" s="222">
        <f ca="1"/>
        <v>4.1224020000001933E-3</v>
      </c>
      <c r="U1220" s="222" t="str">
        <f ca="1"/>
        <v/>
      </c>
      <c r="Y1220" s="111">
        <f ca="1"/>
        <v>45561</v>
      </c>
      <c r="Z1220" s="220">
        <f ca="1"/>
        <v>1289.418594</v>
      </c>
      <c r="AA1220" s="220">
        <f ca="1"/>
        <v>1256.1074309999999</v>
      </c>
      <c r="AB1220" s="222">
        <f ca="1"/>
        <v>3.3311163000000081E-2</v>
      </c>
      <c r="AC1220" s="222" t="str">
        <f ca="1"/>
        <v/>
      </c>
    </row>
    <row r="1221" spans="9:29" x14ac:dyDescent="0.2">
      <c r="I1221" s="111">
        <f ca="1"/>
        <v>45198</v>
      </c>
      <c r="J1221" s="220">
        <f ca="1"/>
        <v>1199.760751</v>
      </c>
      <c r="K1221" s="220">
        <f ca="1"/>
        <v>1191.8090609999999</v>
      </c>
      <c r="L1221" s="222">
        <f ca="1"/>
        <v>7.951690000000098E-3</v>
      </c>
      <c r="M1221" s="222" t="str">
        <f ca="1"/>
        <v/>
      </c>
      <c r="Q1221" s="111">
        <f ca="1"/>
        <v>45198</v>
      </c>
      <c r="R1221" s="220">
        <f ca="1"/>
        <v>1194.9276589999999</v>
      </c>
      <c r="S1221" s="220">
        <f ca="1"/>
        <v>1191.8090609999999</v>
      </c>
      <c r="T1221" s="222">
        <f ca="1"/>
        <v>3.1185980000000202E-3</v>
      </c>
      <c r="U1221" s="222" t="str">
        <f ca="1"/>
        <v/>
      </c>
      <c r="Y1221" s="111">
        <f ca="1"/>
        <v>45562</v>
      </c>
      <c r="Z1221" s="220">
        <f ca="1"/>
        <v>1295.2112520000001</v>
      </c>
      <c r="AA1221" s="220">
        <f ca="1"/>
        <v>1261.8926240000001</v>
      </c>
      <c r="AB1221" s="222">
        <f ca="1"/>
        <v>3.3318627999999989E-2</v>
      </c>
      <c r="AC1221" s="222" t="str">
        <f ca="1"/>
        <v/>
      </c>
    </row>
    <row r="1222" spans="9:29" x14ac:dyDescent="0.2">
      <c r="I1222" s="111">
        <f ca="1"/>
        <v>45201</v>
      </c>
      <c r="J1222" s="220">
        <f ca="1"/>
        <v>1196.1264349999999</v>
      </c>
      <c r="K1222" s="220">
        <f ca="1"/>
        <v>1187.9799350000001</v>
      </c>
      <c r="L1222" s="222">
        <f ca="1"/>
        <v>8.1464999999998327E-3</v>
      </c>
      <c r="M1222" s="222" t="str">
        <f ca="1"/>
        <v/>
      </c>
      <c r="Q1222" s="111">
        <f ca="1"/>
        <v>45201</v>
      </c>
      <c r="R1222" s="220">
        <f ca="1"/>
        <v>1191.2501139999999</v>
      </c>
      <c r="S1222" s="220">
        <f ca="1"/>
        <v>1187.9799350000001</v>
      </c>
      <c r="T1222" s="222">
        <f ca="1"/>
        <v>3.270178999999871E-3</v>
      </c>
      <c r="U1222" s="222" t="str">
        <f ca="1"/>
        <v/>
      </c>
      <c r="Y1222" s="111">
        <f ca="1"/>
        <v>45565</v>
      </c>
      <c r="Z1222" s="220">
        <f ca="1"/>
        <v>1294.682507</v>
      </c>
      <c r="AA1222" s="220">
        <f ca="1"/>
        <v>1261.4480579999999</v>
      </c>
      <c r="AB1222" s="222">
        <f ca="1"/>
        <v>3.3234449000000041E-2</v>
      </c>
      <c r="AC1222" s="222" t="str">
        <f ca="1"/>
        <v/>
      </c>
    </row>
    <row r="1223" spans="9:29" x14ac:dyDescent="0.2">
      <c r="I1223" s="111">
        <f ca="1"/>
        <v>45202</v>
      </c>
      <c r="J1223" s="220">
        <f ca="1"/>
        <v>1181.460043</v>
      </c>
      <c r="K1223" s="220">
        <f ca="1"/>
        <v>1172.678795</v>
      </c>
      <c r="L1223" s="222">
        <f ca="1"/>
        <v>8.7812480000000054E-3</v>
      </c>
      <c r="M1223" s="222" t="str">
        <f ca="1"/>
        <v/>
      </c>
      <c r="Q1223" s="111">
        <f ca="1"/>
        <v>45202</v>
      </c>
      <c r="R1223" s="220">
        <f ca="1"/>
        <v>1176.6855399999999</v>
      </c>
      <c r="S1223" s="220">
        <f ca="1"/>
        <v>1172.678795</v>
      </c>
      <c r="T1223" s="222">
        <f ca="1"/>
        <v>4.0067449999999097E-3</v>
      </c>
      <c r="U1223" s="222" t="str">
        <f ca="1"/>
        <v/>
      </c>
      <c r="Y1223" s="111">
        <f ca="1"/>
        <v>45566</v>
      </c>
      <c r="Z1223" s="220">
        <f ca="1"/>
        <v>1293.681687</v>
      </c>
      <c r="AA1223" s="220">
        <f ca="1"/>
        <v>1260.6475720000001</v>
      </c>
      <c r="AB1223" s="222">
        <f ca="1"/>
        <v>3.3034114999999926E-2</v>
      </c>
      <c r="AC1223" s="222" t="str">
        <f ca="1"/>
        <v/>
      </c>
    </row>
    <row r="1224" spans="9:29" x14ac:dyDescent="0.2">
      <c r="I1224" s="111">
        <f ca="1"/>
        <v>45203</v>
      </c>
      <c r="J1224" s="220">
        <f ca="1"/>
        <v>1188.4266359999999</v>
      </c>
      <c r="K1224" s="220">
        <f ca="1"/>
        <v>1179.804449</v>
      </c>
      <c r="L1224" s="222">
        <f ca="1"/>
        <v>8.6221869999999392E-3</v>
      </c>
      <c r="M1224" s="222" t="str">
        <f ca="1"/>
        <v/>
      </c>
      <c r="Q1224" s="111">
        <f ca="1"/>
        <v>45203</v>
      </c>
      <c r="R1224" s="220">
        <f ca="1"/>
        <v>1183.601729</v>
      </c>
      <c r="S1224" s="220">
        <f ca="1"/>
        <v>1179.804449</v>
      </c>
      <c r="T1224" s="222">
        <f ca="1"/>
        <v>3.7972800000000005E-3</v>
      </c>
      <c r="U1224" s="222" t="str">
        <f ca="1"/>
        <v/>
      </c>
      <c r="Y1224" s="111">
        <f ca="1"/>
        <v>45567</v>
      </c>
      <c r="Z1224" s="220">
        <f ca="1"/>
        <v>1289.9159669999999</v>
      </c>
      <c r="AA1224" s="220">
        <f ca="1"/>
        <v>1256.75371</v>
      </c>
      <c r="AB1224" s="222">
        <f ca="1"/>
        <v>3.3162256999999952E-2</v>
      </c>
      <c r="AC1224" s="222" t="str">
        <f ca="1"/>
        <v/>
      </c>
    </row>
    <row r="1225" spans="9:29" x14ac:dyDescent="0.2">
      <c r="I1225" s="111">
        <f ca="1"/>
        <v>45204</v>
      </c>
      <c r="J1225" s="220">
        <f ca="1"/>
        <v>1191.0108560000001</v>
      </c>
      <c r="K1225" s="220">
        <f ca="1"/>
        <v>1182.599567</v>
      </c>
      <c r="L1225" s="222">
        <f ca="1"/>
        <v>8.4112890000001238E-3</v>
      </c>
      <c r="M1225" s="222" t="str">
        <f ca="1"/>
        <v/>
      </c>
      <c r="Q1225" s="111">
        <f ca="1"/>
        <v>45204</v>
      </c>
      <c r="R1225" s="220">
        <f ca="1"/>
        <v>1186.1872499999999</v>
      </c>
      <c r="S1225" s="220">
        <f ca="1"/>
        <v>1182.599567</v>
      </c>
      <c r="T1225" s="222">
        <f ca="1"/>
        <v>3.58768299999997E-3</v>
      </c>
      <c r="U1225" s="222" t="str">
        <f ca="1"/>
        <v/>
      </c>
      <c r="Y1225" s="111">
        <f ca="1"/>
        <v>45568</v>
      </c>
      <c r="Z1225" s="220">
        <f ca="1"/>
        <v>1285.8896569999999</v>
      </c>
      <c r="AA1225" s="220">
        <f ca="1"/>
        <v>1252.472767</v>
      </c>
      <c r="AB1225" s="222">
        <f ca="1"/>
        <v>3.341688999999997E-2</v>
      </c>
      <c r="AC1225" s="222" t="str">
        <f ca="1"/>
        <v/>
      </c>
    </row>
    <row r="1226" spans="9:29" x14ac:dyDescent="0.2">
      <c r="I1226" s="111">
        <f ca="1"/>
        <v>45205</v>
      </c>
      <c r="J1226" s="220">
        <f ca="1"/>
        <v>1194.1092630000001</v>
      </c>
      <c r="K1226" s="220">
        <f ca="1"/>
        <v>1186.1978879999999</v>
      </c>
      <c r="L1226" s="222">
        <f ca="1"/>
        <v>7.9113750000001353E-3</v>
      </c>
      <c r="M1226" s="222" t="str">
        <f ca="1"/>
        <v/>
      </c>
      <c r="Q1226" s="111">
        <f ca="1"/>
        <v>45205</v>
      </c>
      <c r="R1226" s="220">
        <f ca="1"/>
        <v>1189.1093410000001</v>
      </c>
      <c r="S1226" s="220">
        <f ca="1"/>
        <v>1186.1978879999999</v>
      </c>
      <c r="T1226" s="222">
        <f ca="1"/>
        <v>2.9114530000001648E-3</v>
      </c>
      <c r="U1226" s="222" t="str">
        <f ca="1"/>
        <v/>
      </c>
      <c r="Y1226" s="111">
        <f ca="1"/>
        <v>45569</v>
      </c>
      <c r="Z1226" s="220">
        <f ca="1"/>
        <v>1287.4139270000001</v>
      </c>
      <c r="AA1226" s="220">
        <f ca="1"/>
        <v>1251.922313</v>
      </c>
      <c r="AB1226" s="222">
        <f ca="1"/>
        <v>3.5491614000000025E-2</v>
      </c>
      <c r="AC1226" s="222" t="str">
        <f ca="1"/>
        <v/>
      </c>
    </row>
    <row r="1227" spans="9:29" x14ac:dyDescent="0.2">
      <c r="I1227" s="111">
        <f ca="1"/>
        <v>45209</v>
      </c>
      <c r="J1227" s="220">
        <f ca="1"/>
        <v>1205.2789700000001</v>
      </c>
      <c r="K1227" s="220">
        <f ca="1"/>
        <v>1197.553373</v>
      </c>
      <c r="L1227" s="222">
        <f ca="1"/>
        <v>7.7255970000001074E-3</v>
      </c>
      <c r="M1227" s="222" t="str">
        <f ca="1"/>
        <v/>
      </c>
      <c r="Q1227" s="111">
        <f ca="1"/>
        <v>45209</v>
      </c>
      <c r="R1227" s="220">
        <f ca="1"/>
        <v>1200.3047429999999</v>
      </c>
      <c r="S1227" s="220">
        <f ca="1"/>
        <v>1197.553373</v>
      </c>
      <c r="T1227" s="222">
        <f ca="1"/>
        <v>2.7513699999999518E-3</v>
      </c>
      <c r="U1227" s="222" t="str">
        <f ca="1"/>
        <v/>
      </c>
      <c r="Y1227" s="111">
        <f ca="1"/>
        <v>45572</v>
      </c>
      <c r="Z1227" s="220">
        <f ca="1"/>
        <v>1284.050747</v>
      </c>
      <c r="AA1227" s="220">
        <f ca="1"/>
        <v>1248.891981</v>
      </c>
      <c r="AB1227" s="222">
        <f ca="1"/>
        <v>3.5158766000000015E-2</v>
      </c>
      <c r="AC1227" s="222" t="str">
        <f ca="1"/>
        <v/>
      </c>
    </row>
    <row r="1228" spans="9:29" x14ac:dyDescent="0.2">
      <c r="I1228" s="111">
        <f ca="1"/>
        <v>45210</v>
      </c>
      <c r="J1228" s="220">
        <f ca="1"/>
        <v>1211.8450439999999</v>
      </c>
      <c r="K1228" s="220">
        <f ca="1"/>
        <v>1203.743545</v>
      </c>
      <c r="L1228" s="222">
        <f ca="1"/>
        <v>8.1014989999998767E-3</v>
      </c>
      <c r="M1228" s="222" t="str">
        <f ca="1"/>
        <v/>
      </c>
      <c r="Q1228" s="111">
        <f ca="1"/>
        <v>45210</v>
      </c>
      <c r="R1228" s="220">
        <f ca="1"/>
        <v>1206.951135</v>
      </c>
      <c r="S1228" s="220">
        <f ca="1"/>
        <v>1203.743545</v>
      </c>
      <c r="T1228" s="222">
        <f ca="1"/>
        <v>3.207589999999982E-3</v>
      </c>
      <c r="U1228" s="222" t="str">
        <f ca="1"/>
        <v/>
      </c>
      <c r="Y1228" s="111">
        <f ca="1"/>
        <v>45573</v>
      </c>
      <c r="Z1228" s="220">
        <f ca="1"/>
        <v>1287.441151</v>
      </c>
      <c r="AA1228" s="220">
        <f ca="1"/>
        <v>1251.1605259999999</v>
      </c>
      <c r="AB1228" s="222">
        <f ca="1"/>
        <v>3.6280625000000101E-2</v>
      </c>
      <c r="AC1228" s="222" t="str">
        <f ca="1"/>
        <v/>
      </c>
    </row>
    <row r="1229" spans="9:29" x14ac:dyDescent="0.2">
      <c r="I1229" s="111">
        <f ca="1"/>
        <v>45211</v>
      </c>
      <c r="J1229" s="220">
        <f ca="1"/>
        <v>1204.6740560000001</v>
      </c>
      <c r="K1229" s="220">
        <f ca="1"/>
        <v>1195.904544</v>
      </c>
      <c r="L1229" s="222">
        <f ca="1"/>
        <v>8.7695120000000765E-3</v>
      </c>
      <c r="M1229" s="222" t="str">
        <f ca="1"/>
        <v/>
      </c>
      <c r="Q1229" s="111">
        <f ca="1"/>
        <v>45211</v>
      </c>
      <c r="R1229" s="220">
        <f ca="1"/>
        <v>1199.8903029999999</v>
      </c>
      <c r="S1229" s="220">
        <f ca="1"/>
        <v>1195.904544</v>
      </c>
      <c r="T1229" s="222">
        <f ca="1"/>
        <v>3.985758999999916E-3</v>
      </c>
      <c r="U1229" s="222" t="str">
        <f ca="1"/>
        <v/>
      </c>
      <c r="Y1229" s="111">
        <f ca="1"/>
        <v>45574</v>
      </c>
      <c r="Z1229" s="220">
        <f ca="1"/>
        <v>1292.469337</v>
      </c>
      <c r="AA1229" s="220">
        <f ca="1"/>
        <v>1254.533925</v>
      </c>
      <c r="AB1229" s="222">
        <f ca="1"/>
        <v>3.7935412000000043E-2</v>
      </c>
      <c r="AC1229" s="222" t="str">
        <f ca="1"/>
        <v/>
      </c>
    </row>
    <row r="1230" spans="9:29" x14ac:dyDescent="0.2">
      <c r="I1230" s="111">
        <f ca="1"/>
        <v>45212</v>
      </c>
      <c r="J1230" s="220">
        <f ca="1"/>
        <v>1204.6944980000001</v>
      </c>
      <c r="K1230" s="220">
        <f ca="1"/>
        <v>1197.0300930000001</v>
      </c>
      <c r="L1230" s="222">
        <f ca="1"/>
        <v>7.6644049999999879E-3</v>
      </c>
      <c r="M1230" s="222" t="str">
        <f ca="1"/>
        <v/>
      </c>
      <c r="Q1230" s="111">
        <f ca="1"/>
        <v>45212</v>
      </c>
      <c r="R1230" s="220">
        <f ca="1"/>
        <v>1199.711867</v>
      </c>
      <c r="S1230" s="220">
        <f ca="1"/>
        <v>1197.0300930000001</v>
      </c>
      <c r="T1230" s="222">
        <f ca="1"/>
        <v>2.6817739999999046E-3</v>
      </c>
      <c r="U1230" s="222" t="str">
        <f ca="1"/>
        <v/>
      </c>
      <c r="Y1230" s="111">
        <f ca="1"/>
        <v>45575</v>
      </c>
      <c r="Z1230" s="220">
        <f ca="1"/>
        <v>1294.608637</v>
      </c>
      <c r="AA1230" s="220">
        <f ca="1"/>
        <v>1256.8603900000001</v>
      </c>
      <c r="AB1230" s="222">
        <f ca="1"/>
        <v>3.7748246999999992E-2</v>
      </c>
      <c r="AC1230" s="222" t="str">
        <f ca="1"/>
        <v/>
      </c>
    </row>
    <row r="1231" spans="9:29" x14ac:dyDescent="0.2">
      <c r="I1231" s="111">
        <f ca="1"/>
        <v>45215</v>
      </c>
      <c r="J1231" s="220">
        <f ca="1"/>
        <v>1205.30188</v>
      </c>
      <c r="K1231" s="220">
        <f ca="1"/>
        <v>1196.9166580000001</v>
      </c>
      <c r="L1231" s="222">
        <f ca="1"/>
        <v>8.385221999999885E-3</v>
      </c>
      <c r="M1231" s="222" t="str">
        <f ca="1"/>
        <v/>
      </c>
      <c r="Q1231" s="111">
        <f ca="1"/>
        <v>45215</v>
      </c>
      <c r="R1231" s="220">
        <f ca="1"/>
        <v>1200.423051</v>
      </c>
      <c r="S1231" s="220">
        <f ca="1"/>
        <v>1196.9166580000001</v>
      </c>
      <c r="T1231" s="222">
        <f ca="1"/>
        <v>3.506392999999889E-3</v>
      </c>
      <c r="U1231" s="222" t="str">
        <f ca="1"/>
        <v/>
      </c>
      <c r="Y1231" s="111">
        <f ca="1"/>
        <v>45576</v>
      </c>
      <c r="Z1231" s="220">
        <f ca="1"/>
        <v>1300.0892670000001</v>
      </c>
      <c r="AA1231" s="220">
        <f ca="1"/>
        <v>1261.4497570000001</v>
      </c>
      <c r="AB1231" s="222">
        <f ca="1"/>
        <v>3.8639509999999974E-2</v>
      </c>
      <c r="AC1231" s="222" t="str">
        <f ca="1"/>
        <v/>
      </c>
    </row>
    <row r="1232" spans="9:29" x14ac:dyDescent="0.2">
      <c r="I1232" s="111">
        <f ca="1"/>
        <v>45216</v>
      </c>
      <c r="J1232" s="220">
        <f ca="1"/>
        <v>1206.055789</v>
      </c>
      <c r="K1232" s="220">
        <f ca="1"/>
        <v>1198.02421</v>
      </c>
      <c r="L1232" s="222">
        <f ca="1"/>
        <v>8.0315789999999658E-3</v>
      </c>
      <c r="M1232" s="222" t="str">
        <f ca="1"/>
        <v/>
      </c>
      <c r="Q1232" s="111">
        <f ca="1"/>
        <v>45216</v>
      </c>
      <c r="R1232" s="220">
        <f ca="1"/>
        <v>1201.0685080000001</v>
      </c>
      <c r="S1232" s="220">
        <f ca="1"/>
        <v>1198.02421</v>
      </c>
      <c r="T1232" s="222">
        <f ca="1"/>
        <v>3.044298000000026E-3</v>
      </c>
      <c r="U1232" s="222" t="str">
        <f ca="1"/>
        <v/>
      </c>
      <c r="Y1232" s="111">
        <f ca="1"/>
        <v>45580</v>
      </c>
      <c r="Z1232" s="220">
        <f ca="1"/>
        <v>1300.793467</v>
      </c>
      <c r="AA1232" s="220">
        <f ca="1"/>
        <v>1262.478734</v>
      </c>
      <c r="AB1232" s="222">
        <f ca="1"/>
        <v>3.8314732999999934E-2</v>
      </c>
      <c r="AC1232" s="222" t="str">
        <f ca="1"/>
        <v/>
      </c>
    </row>
    <row r="1233" spans="9:29" x14ac:dyDescent="0.2">
      <c r="I1233" s="111">
        <f ca="1"/>
        <v>45217</v>
      </c>
      <c r="J1233" s="220">
        <f ca="1"/>
        <v>1198.952959</v>
      </c>
      <c r="K1233" s="220">
        <f ca="1"/>
        <v>1191.1397320000001</v>
      </c>
      <c r="L1233" s="222">
        <f ca="1"/>
        <v>7.8132269999998706E-3</v>
      </c>
      <c r="M1233" s="222" t="str">
        <f ca="1"/>
        <v/>
      </c>
      <c r="Q1233" s="111">
        <f ca="1"/>
        <v>45217</v>
      </c>
      <c r="R1233" s="220">
        <f ca="1"/>
        <v>1193.949108</v>
      </c>
      <c r="S1233" s="220">
        <f ca="1"/>
        <v>1191.1397320000001</v>
      </c>
      <c r="T1233" s="222">
        <f ca="1"/>
        <v>2.8093759999999295E-3</v>
      </c>
      <c r="U1233" s="222" t="str">
        <f ca="1"/>
        <v/>
      </c>
      <c r="Y1233" s="111">
        <f ca="1"/>
        <v>45581</v>
      </c>
      <c r="Z1233" s="220">
        <f ca="1"/>
        <v>1304.3219369999999</v>
      </c>
      <c r="AA1233" s="220">
        <f ca="1"/>
        <v>1266.2126559999999</v>
      </c>
      <c r="AB1233" s="222">
        <f ca="1"/>
        <v>3.8109281000000009E-2</v>
      </c>
      <c r="AC1233" s="222" t="str">
        <f ca="1"/>
        <v/>
      </c>
    </row>
    <row r="1234" spans="9:29" x14ac:dyDescent="0.2">
      <c r="I1234" s="111">
        <f ca="1"/>
        <v>45218</v>
      </c>
      <c r="J1234" s="220">
        <f ca="1"/>
        <v>1192.054809</v>
      </c>
      <c r="K1234" s="220">
        <f ca="1"/>
        <v>1185.0161430000001</v>
      </c>
      <c r="L1234" s="222">
        <f ca="1"/>
        <v>7.0386659999999209E-3</v>
      </c>
      <c r="M1234" s="222" t="str">
        <f ca="1"/>
        <v/>
      </c>
      <c r="Q1234" s="111">
        <f ca="1"/>
        <v>45218</v>
      </c>
      <c r="R1234" s="220">
        <f ca="1"/>
        <v>1186.8816770000001</v>
      </c>
      <c r="S1234" s="220">
        <f ca="1"/>
        <v>1185.0161430000001</v>
      </c>
      <c r="T1234" s="222">
        <f ca="1"/>
        <v>1.865534000000025E-3</v>
      </c>
      <c r="U1234" s="222" t="str">
        <f ca="1"/>
        <v/>
      </c>
      <c r="Y1234" s="111">
        <f ca="1"/>
        <v>45582</v>
      </c>
      <c r="Z1234" s="220">
        <f ca="1"/>
        <v>1305.0263970000001</v>
      </c>
      <c r="AA1234" s="220">
        <f ca="1"/>
        <v>1265.960738</v>
      </c>
      <c r="AB1234" s="222">
        <f ca="1"/>
        <v>3.9065659000000093E-2</v>
      </c>
      <c r="AC1234" s="222" t="str">
        <f ca="1"/>
        <v/>
      </c>
    </row>
    <row r="1235" spans="9:29" x14ac:dyDescent="0.2">
      <c r="I1235" s="111">
        <f ca="1"/>
        <v>45219</v>
      </c>
      <c r="J1235" s="220">
        <f ca="1"/>
        <v>1187.845474</v>
      </c>
      <c r="K1235" s="220">
        <f ca="1"/>
        <v>1180.6518960000001</v>
      </c>
      <c r="L1235" s="222">
        <f ca="1"/>
        <v>7.1935779999998889E-3</v>
      </c>
      <c r="M1235" s="222" t="str">
        <f ca="1"/>
        <v/>
      </c>
      <c r="Q1235" s="111">
        <f ca="1"/>
        <v>45219</v>
      </c>
      <c r="R1235" s="220">
        <f ca="1"/>
        <v>1182.7881319999999</v>
      </c>
      <c r="S1235" s="220">
        <f ca="1"/>
        <v>1180.6518960000001</v>
      </c>
      <c r="T1235" s="222">
        <f ca="1"/>
        <v>2.1362359999998262E-3</v>
      </c>
      <c r="U1235" s="222" t="str">
        <f ca="1"/>
        <v/>
      </c>
      <c r="Y1235" s="111">
        <f ca="1"/>
        <v>45583</v>
      </c>
      <c r="Z1235" s="220">
        <f ca="1"/>
        <v>1309.0323069999999</v>
      </c>
      <c r="AA1235" s="220">
        <f ca="1"/>
        <v>1269.4896590000001</v>
      </c>
      <c r="AB1235" s="222">
        <f ca="1"/>
        <v>3.9542647999999875E-2</v>
      </c>
      <c r="AC1235" s="222" t="str">
        <f ca="1"/>
        <v/>
      </c>
    </row>
    <row r="1236" spans="9:29" x14ac:dyDescent="0.2">
      <c r="I1236" s="111">
        <f ca="1"/>
        <v>45222</v>
      </c>
      <c r="J1236" s="220">
        <f ca="1"/>
        <v>1190.7922920000001</v>
      </c>
      <c r="K1236" s="220">
        <f ca="1"/>
        <v>1184.7258220000001</v>
      </c>
      <c r="L1236" s="222">
        <f ca="1"/>
        <v>6.0664699999999809E-3</v>
      </c>
      <c r="M1236" s="222" t="str">
        <f ca="1"/>
        <v/>
      </c>
      <c r="Q1236" s="111">
        <f ca="1"/>
        <v>45222</v>
      </c>
      <c r="R1236" s="220">
        <f ca="1"/>
        <v>1185.517619</v>
      </c>
      <c r="S1236" s="220">
        <f ca="1"/>
        <v>1184.7258220000001</v>
      </c>
      <c r="T1236" s="222">
        <f ca="1"/>
        <v>7.9179699999986047E-4</v>
      </c>
      <c r="U1236" s="222" t="str">
        <f ca="1"/>
        <v/>
      </c>
      <c r="Y1236" s="111">
        <f ca="1"/>
        <v>45586</v>
      </c>
      <c r="Z1236" s="220">
        <f ca="1"/>
        <v>1302.9176769999999</v>
      </c>
      <c r="AA1236" s="220">
        <f ca="1"/>
        <v>1262.4599109999999</v>
      </c>
      <c r="AB1236" s="222">
        <f ca="1"/>
        <v>4.0457765999999992E-2</v>
      </c>
      <c r="AC1236" s="222" t="str">
        <f ca="1"/>
        <v/>
      </c>
    </row>
    <row r="1237" spans="9:29" x14ac:dyDescent="0.2">
      <c r="I1237" s="111">
        <f ca="1"/>
        <v>45223</v>
      </c>
      <c r="J1237" s="220">
        <f ca="1"/>
        <v>1195.1954450000001</v>
      </c>
      <c r="K1237" s="220">
        <f ca="1"/>
        <v>1188.3010360000001</v>
      </c>
      <c r="L1237" s="222">
        <f ca="1"/>
        <v>6.8944089999999963E-3</v>
      </c>
      <c r="M1237" s="222" t="str">
        <f ca="1"/>
        <v/>
      </c>
      <c r="Q1237" s="111">
        <f ca="1"/>
        <v>45223</v>
      </c>
      <c r="R1237" s="220">
        <f ca="1"/>
        <v>1190.1048510000001</v>
      </c>
      <c r="S1237" s="220">
        <f ca="1"/>
        <v>1188.3010360000001</v>
      </c>
      <c r="T1237" s="222">
        <f ca="1"/>
        <v>1.803814999999986E-3</v>
      </c>
      <c r="U1237" s="222" t="str">
        <f ca="1"/>
        <v/>
      </c>
      <c r="Y1237" s="111">
        <f ca="1"/>
        <v>45587</v>
      </c>
      <c r="Z1237" s="220">
        <f ca="1"/>
        <v>1302.440484</v>
      </c>
      <c r="AA1237" s="220">
        <f ca="1"/>
        <v>1262.3722749999999</v>
      </c>
      <c r="AB1237" s="222">
        <f ca="1"/>
        <v>4.0068209000000021E-2</v>
      </c>
      <c r="AC1237" s="222" t="str">
        <f ca="1"/>
        <v/>
      </c>
    </row>
    <row r="1238" spans="9:29" x14ac:dyDescent="0.2">
      <c r="I1238" s="111">
        <f ca="1"/>
        <v>45224</v>
      </c>
      <c r="J1238" s="220">
        <f ca="1"/>
        <v>1185.8847760000001</v>
      </c>
      <c r="K1238" s="220">
        <f ca="1"/>
        <v>1179.4049520000001</v>
      </c>
      <c r="L1238" s="222">
        <f ca="1"/>
        <v>6.4798240000000082E-3</v>
      </c>
      <c r="M1238" s="222" t="str">
        <f ca="1"/>
        <v/>
      </c>
      <c r="Q1238" s="111">
        <f ca="1"/>
        <v>45224</v>
      </c>
      <c r="R1238" s="220">
        <f ca="1"/>
        <v>1180.6994549999999</v>
      </c>
      <c r="S1238" s="220">
        <f ca="1"/>
        <v>1179.4049520000001</v>
      </c>
      <c r="T1238" s="222">
        <f ca="1"/>
        <v>1.2945029999998495E-3</v>
      </c>
      <c r="U1238" s="222" t="str">
        <f ca="1"/>
        <v/>
      </c>
      <c r="Y1238" s="111">
        <f ca="1"/>
        <v>45588</v>
      </c>
      <c r="Z1238" s="220">
        <f ca="1"/>
        <v>1296.349346</v>
      </c>
      <c r="AA1238" s="220">
        <f ca="1"/>
        <v>1257.26053</v>
      </c>
      <c r="AB1238" s="222">
        <f ca="1"/>
        <v>3.908881599999995E-2</v>
      </c>
      <c r="AC1238" s="222" t="str">
        <f ca="1"/>
        <v/>
      </c>
    </row>
    <row r="1239" spans="9:29" x14ac:dyDescent="0.2">
      <c r="I1239" s="111">
        <f ca="1"/>
        <v>45225</v>
      </c>
      <c r="J1239" s="220">
        <f ca="1"/>
        <v>1188.474584</v>
      </c>
      <c r="K1239" s="220">
        <f ca="1"/>
        <v>1182.4074000000001</v>
      </c>
      <c r="L1239" s="222">
        <f ca="1"/>
        <v>6.0671839999999972E-3</v>
      </c>
      <c r="M1239" s="222" t="str">
        <f ca="1"/>
        <v/>
      </c>
      <c r="Q1239" s="111">
        <f ca="1"/>
        <v>45225</v>
      </c>
      <c r="R1239" s="220">
        <f ca="1"/>
        <v>1183.2747420000001</v>
      </c>
      <c r="S1239" s="220">
        <f ca="1"/>
        <v>1182.4074000000001</v>
      </c>
      <c r="T1239" s="222">
        <f ca="1"/>
        <v>8.6734200000000781E-4</v>
      </c>
      <c r="U1239" s="222" t="str">
        <f ca="1"/>
        <v/>
      </c>
      <c r="Y1239" s="111">
        <f ca="1"/>
        <v>45589</v>
      </c>
      <c r="Z1239" s="220">
        <f ca="1"/>
        <v>1298.813607</v>
      </c>
      <c r="AA1239" s="220">
        <f ca="1"/>
        <v>1259.450008</v>
      </c>
      <c r="AB1239" s="222">
        <f ca="1"/>
        <v>3.936359900000002E-2</v>
      </c>
      <c r="AC1239" s="222" t="str">
        <f ca="1"/>
        <v/>
      </c>
    </row>
    <row r="1240" spans="9:29" x14ac:dyDescent="0.2">
      <c r="I1240" s="111">
        <f ca="1"/>
        <v>45226</v>
      </c>
      <c r="J1240" s="220">
        <f ca="1"/>
        <v>1187.9498329999999</v>
      </c>
      <c r="K1240" s="220">
        <f ca="1"/>
        <v>1181.7887760000001</v>
      </c>
      <c r="L1240" s="222">
        <f ca="1"/>
        <v>6.1610569999998007E-3</v>
      </c>
      <c r="M1240" s="222" t="str">
        <f ca="1"/>
        <v/>
      </c>
      <c r="Q1240" s="111">
        <f ca="1"/>
        <v>45226</v>
      </c>
      <c r="R1240" s="220">
        <f ca="1"/>
        <v>1182.7952789999999</v>
      </c>
      <c r="S1240" s="220">
        <f ca="1"/>
        <v>1181.7887760000001</v>
      </c>
      <c r="T1240" s="222">
        <f ca="1"/>
        <v>1.0065029999998386E-3</v>
      </c>
      <c r="U1240" s="222" t="str">
        <f ca="1"/>
        <v/>
      </c>
      <c r="Y1240" s="111">
        <f ca="1"/>
        <v>45590</v>
      </c>
      <c r="Z1240" s="220">
        <f ca="1"/>
        <v>1298.986079</v>
      </c>
      <c r="AA1240" s="220">
        <f ca="1"/>
        <v>1259.0047070000001</v>
      </c>
      <c r="AB1240" s="222">
        <f ca="1"/>
        <v>3.9981371999999966E-2</v>
      </c>
      <c r="AC1240" s="222" t="str">
        <f ca="1"/>
        <v/>
      </c>
    </row>
    <row r="1241" spans="9:29" x14ac:dyDescent="0.2">
      <c r="I1241" s="111">
        <f ca="1"/>
        <v>45229</v>
      </c>
      <c r="J1241" s="220">
        <f ca="1"/>
        <v>1189.217678</v>
      </c>
      <c r="K1241" s="220">
        <f ca="1"/>
        <v>1182.5569909999999</v>
      </c>
      <c r="L1241" s="222">
        <f ca="1"/>
        <v>6.6606870000000522E-3</v>
      </c>
      <c r="M1241" s="222" t="str">
        <f ca="1"/>
        <v/>
      </c>
      <c r="Q1241" s="111">
        <f ca="1"/>
        <v>45229</v>
      </c>
      <c r="R1241" s="220">
        <f ca="1"/>
        <v>1184.1490309999999</v>
      </c>
      <c r="S1241" s="220">
        <f ca="1"/>
        <v>1182.5569909999999</v>
      </c>
      <c r="T1241" s="222">
        <f ca="1"/>
        <v>1.5920399999999973E-3</v>
      </c>
      <c r="U1241" s="222" t="str">
        <f ca="1"/>
        <v/>
      </c>
      <c r="Y1241" s="111">
        <f ca="1"/>
        <v>45593</v>
      </c>
      <c r="Z1241" s="220">
        <f ca="1"/>
        <v>1300.0014180000001</v>
      </c>
      <c r="AA1241" s="220">
        <f ca="1"/>
        <v>1259.427064</v>
      </c>
      <c r="AB1241" s="222">
        <f ca="1"/>
        <v>4.0574354000000083E-2</v>
      </c>
      <c r="AC1241" s="222" t="str">
        <f ca="1"/>
        <v/>
      </c>
    </row>
    <row r="1242" spans="9:29" x14ac:dyDescent="0.2">
      <c r="I1242" s="111">
        <f ca="1"/>
        <v>45230</v>
      </c>
      <c r="J1242" s="220">
        <f ca="1"/>
        <v>1191.869766</v>
      </c>
      <c r="K1242" s="220">
        <f ca="1"/>
        <v>1185.1683949999999</v>
      </c>
      <c r="L1242" s="222">
        <f ca="1"/>
        <v>6.7013710000001087E-3</v>
      </c>
      <c r="M1242" s="222" t="str">
        <f ca="1"/>
        <v/>
      </c>
      <c r="Q1242" s="111">
        <f ca="1"/>
        <v>45230</v>
      </c>
      <c r="R1242" s="220">
        <f ca="1"/>
        <v>1186.7797270000001</v>
      </c>
      <c r="S1242" s="220">
        <f ca="1"/>
        <v>1185.1683949999999</v>
      </c>
      <c r="T1242" s="222">
        <f ca="1"/>
        <v>1.611332000000175E-3</v>
      </c>
      <c r="U1242" s="222" t="str">
        <f ca="1"/>
        <v/>
      </c>
      <c r="Y1242" s="111">
        <f ca="1"/>
        <v>45594</v>
      </c>
      <c r="Z1242" s="220">
        <f ca="1"/>
        <v>1300.7085199999999</v>
      </c>
      <c r="AA1242" s="220">
        <f ca="1"/>
        <v>1259.633288</v>
      </c>
      <c r="AB1242" s="222">
        <f ca="1"/>
        <v>4.1075231999999913E-2</v>
      </c>
      <c r="AC1242" s="222" t="str">
        <f ca="1"/>
        <v/>
      </c>
    </row>
    <row r="1243" spans="9:29" x14ac:dyDescent="0.2">
      <c r="I1243" s="111">
        <f ca="1"/>
        <v>45231</v>
      </c>
      <c r="J1243" s="220">
        <f ca="1"/>
        <v>1203.8143560000001</v>
      </c>
      <c r="K1243" s="220">
        <f ca="1"/>
        <v>1197.972994</v>
      </c>
      <c r="L1243" s="222">
        <f ca="1"/>
        <v>5.8413620000001172E-3</v>
      </c>
      <c r="M1243" s="222" t="str">
        <f ca="1"/>
        <v/>
      </c>
      <c r="Q1243" s="111">
        <f ca="1"/>
        <v>45231</v>
      </c>
      <c r="R1243" s="220">
        <f ca="1"/>
        <v>1198.52773</v>
      </c>
      <c r="S1243" s="220">
        <f ca="1"/>
        <v>1197.972994</v>
      </c>
      <c r="T1243" s="222">
        <f ca="1"/>
        <v>5.5473600000004804E-4</v>
      </c>
      <c r="U1243" s="222" t="str">
        <f ca="1"/>
        <v/>
      </c>
      <c r="Y1243" s="111">
        <f ca="1"/>
        <v>45595</v>
      </c>
      <c r="Z1243" s="220">
        <f ca="1"/>
        <v>1298.4110909999999</v>
      </c>
      <c r="AA1243" s="220">
        <f ca="1"/>
        <v>1258.097393</v>
      </c>
      <c r="AB1243" s="222">
        <f ca="1"/>
        <v>4.0313697999999933E-2</v>
      </c>
      <c r="AC1243" s="222" t="str">
        <f ca="1"/>
        <v/>
      </c>
    </row>
    <row r="1244" spans="9:29" x14ac:dyDescent="0.2">
      <c r="I1244" s="111">
        <f ca="1"/>
        <v>45232</v>
      </c>
      <c r="J1244" s="220">
        <f ca="1"/>
        <v>1216.2888519999999</v>
      </c>
      <c r="K1244" s="220">
        <f ca="1"/>
        <v>1209.6632139999999</v>
      </c>
      <c r="L1244" s="222">
        <f ca="1"/>
        <v>6.6256379999999806E-3</v>
      </c>
      <c r="M1244" s="222" t="str">
        <f ca="1"/>
        <v/>
      </c>
      <c r="Q1244" s="111">
        <f ca="1"/>
        <v>45232</v>
      </c>
      <c r="R1244" s="220">
        <f ca="1"/>
        <v>1211.157796</v>
      </c>
      <c r="S1244" s="220">
        <f ca="1"/>
        <v>1209.6632139999999</v>
      </c>
      <c r="T1244" s="222">
        <f ca="1"/>
        <v>1.4945820000000368E-3</v>
      </c>
      <c r="U1244" s="222" t="str">
        <f ca="1"/>
        <v/>
      </c>
      <c r="Y1244" s="111">
        <f ca="1"/>
        <v>45596</v>
      </c>
      <c r="Z1244" s="220">
        <f ca="1"/>
        <v>1293.4996739999999</v>
      </c>
      <c r="AA1244" s="220">
        <f ca="1"/>
        <v>1256.5920719999999</v>
      </c>
      <c r="AB1244" s="222">
        <f ca="1"/>
        <v>3.6907601999999998E-2</v>
      </c>
      <c r="AC1244" s="222" t="str">
        <f ca="1"/>
        <v/>
      </c>
    </row>
    <row r="1245" spans="9:29" x14ac:dyDescent="0.2">
      <c r="I1245" s="111">
        <f ca="1"/>
        <v>45233</v>
      </c>
      <c r="J1245" s="220">
        <f ca="1"/>
        <v>1226.587712</v>
      </c>
      <c r="K1245" s="220">
        <f ca="1"/>
        <v>1219.783443</v>
      </c>
      <c r="L1245" s="222">
        <f ca="1"/>
        <v>6.8042689999999765E-3</v>
      </c>
      <c r="M1245" s="222" t="str">
        <f ca="1"/>
        <v/>
      </c>
      <c r="Q1245" s="111">
        <f ca="1"/>
        <v>45233</v>
      </c>
      <c r="R1245" s="220">
        <f ca="1"/>
        <v>1221.5340799999999</v>
      </c>
      <c r="S1245" s="220">
        <f ca="1"/>
        <v>1219.783443</v>
      </c>
      <c r="T1245" s="222">
        <f ca="1"/>
        <v>1.7506369999998697E-3</v>
      </c>
      <c r="U1245" s="222" t="str">
        <f ca="1"/>
        <v/>
      </c>
      <c r="Y1245" s="111">
        <f ca="1"/>
        <v>45597</v>
      </c>
      <c r="Z1245" s="220">
        <f ca="1"/>
        <v>1294.492184</v>
      </c>
      <c r="AA1245" s="220">
        <f ca="1"/>
        <v>1256.0730370000001</v>
      </c>
      <c r="AB1245" s="222">
        <f ca="1"/>
        <v>3.8419146999999841E-2</v>
      </c>
      <c r="AC1245" s="222" t="str">
        <f ca="1"/>
        <v/>
      </c>
    </row>
    <row r="1246" spans="9:29" x14ac:dyDescent="0.2">
      <c r="I1246" s="111">
        <f ca="1"/>
        <v>45236</v>
      </c>
      <c r="J1246" s="220">
        <f ca="1"/>
        <v>1222.856972</v>
      </c>
      <c r="K1246" s="220">
        <f ca="1"/>
        <v>1215.696093</v>
      </c>
      <c r="L1246" s="222">
        <f ca="1"/>
        <v>7.1608790000000228E-3</v>
      </c>
      <c r="M1246" s="222" t="str">
        <f ca="1"/>
        <v/>
      </c>
      <c r="Q1246" s="111">
        <f ca="1"/>
        <v>45236</v>
      </c>
      <c r="R1246" s="220">
        <f ca="1"/>
        <v>1217.8408830000001</v>
      </c>
      <c r="S1246" s="220">
        <f ca="1"/>
        <v>1215.696093</v>
      </c>
      <c r="T1246" s="222">
        <f ca="1"/>
        <v>2.1447900000000574E-3</v>
      </c>
      <c r="U1246" s="222" t="str">
        <f ca="1"/>
        <v/>
      </c>
      <c r="Y1246" s="111">
        <f ca="1"/>
        <v>45600</v>
      </c>
      <c r="Z1246" s="220">
        <f ca="1"/>
        <v>1293.943624</v>
      </c>
      <c r="AA1246" s="220">
        <f ca="1"/>
        <v>1256.8206029999999</v>
      </c>
      <c r="AB1246" s="222">
        <f ca="1"/>
        <v>3.712302100000011E-2</v>
      </c>
      <c r="AC1246" s="222" t="str">
        <f ca="1"/>
        <v/>
      </c>
    </row>
    <row r="1247" spans="9:29" x14ac:dyDescent="0.2">
      <c r="I1247" s="111">
        <f ca="1"/>
        <v>45237</v>
      </c>
      <c r="J1247" s="220">
        <f ca="1"/>
        <v>1225.761479</v>
      </c>
      <c r="K1247" s="220">
        <f ca="1"/>
        <v>1218.2646339999999</v>
      </c>
      <c r="L1247" s="222">
        <f ca="1"/>
        <v>7.4968450000001208E-3</v>
      </c>
      <c r="M1247" s="222" t="str">
        <f ca="1"/>
        <v/>
      </c>
      <c r="Q1247" s="111">
        <f ca="1"/>
        <v>45237</v>
      </c>
      <c r="R1247" s="220">
        <f ca="1"/>
        <v>1220.813418</v>
      </c>
      <c r="S1247" s="220">
        <f ca="1"/>
        <v>1218.2646339999999</v>
      </c>
      <c r="T1247" s="222">
        <f ca="1"/>
        <v>2.5487840000000686E-3</v>
      </c>
      <c r="U1247" s="222" t="str">
        <f ca="1"/>
        <v/>
      </c>
      <c r="Y1247" s="111">
        <f ca="1"/>
        <v>45601</v>
      </c>
      <c r="Z1247" s="220">
        <f ca="1"/>
        <v>1299.0269740000001</v>
      </c>
      <c r="AA1247" s="220">
        <f ca="1"/>
        <v>1260.9556279999999</v>
      </c>
      <c r="AB1247" s="222">
        <f ca="1"/>
        <v>3.8071346000000179E-2</v>
      </c>
      <c r="AC1247" s="222" t="str">
        <f ca="1"/>
        <v/>
      </c>
    </row>
    <row r="1248" spans="9:29" x14ac:dyDescent="0.2">
      <c r="I1248" s="111">
        <f ca="1"/>
        <v>45238</v>
      </c>
      <c r="J1248" s="220">
        <f ca="1"/>
        <v>1228.544711</v>
      </c>
      <c r="K1248" s="220">
        <f ca="1"/>
        <v>1221.3927490000001</v>
      </c>
      <c r="L1248" s="222">
        <f ca="1"/>
        <v>7.151961999999912E-3</v>
      </c>
      <c r="M1248" s="222" t="str">
        <f ca="1"/>
        <v/>
      </c>
      <c r="Q1248" s="111">
        <f ca="1"/>
        <v>45238</v>
      </c>
      <c r="R1248" s="220">
        <f ca="1"/>
        <v>1223.518554</v>
      </c>
      <c r="S1248" s="220">
        <f ca="1"/>
        <v>1221.3927490000001</v>
      </c>
      <c r="T1248" s="222">
        <f ca="1"/>
        <v>2.1258049999999004E-3</v>
      </c>
      <c r="U1248" s="222" t="str">
        <f ca="1"/>
        <v/>
      </c>
      <c r="Y1248" s="111">
        <f ca="1"/>
        <v>45602</v>
      </c>
      <c r="Z1248" s="220">
        <f ca="1"/>
        <v>1308.4819640000001</v>
      </c>
      <c r="AA1248" s="220">
        <f ca="1"/>
        <v>1265.4668879999999</v>
      </c>
      <c r="AB1248" s="222">
        <f ca="1"/>
        <v>4.3015076000000138E-2</v>
      </c>
      <c r="AC1248" s="222" t="str">
        <f ca="1"/>
        <v/>
      </c>
    </row>
    <row r="1249" spans="9:29" x14ac:dyDescent="0.2">
      <c r="I1249" s="111">
        <f ca="1"/>
        <v>45239</v>
      </c>
      <c r="J1249" s="220">
        <f ca="1"/>
        <v>1221.2100840000001</v>
      </c>
      <c r="K1249" s="220">
        <f ca="1"/>
        <v>1213.7911650000001</v>
      </c>
      <c r="L1249" s="222">
        <f ca="1"/>
        <v>7.4189189999999596E-3</v>
      </c>
      <c r="M1249" s="222" t="str">
        <f ca="1"/>
        <v/>
      </c>
      <c r="Q1249" s="111">
        <f ca="1"/>
        <v>45239</v>
      </c>
      <c r="R1249" s="220">
        <f ca="1"/>
        <v>1216.2355620000001</v>
      </c>
      <c r="S1249" s="220">
        <f ca="1"/>
        <v>1213.7911650000001</v>
      </c>
      <c r="T1249" s="222">
        <f ca="1"/>
        <v>2.444396999999981E-3</v>
      </c>
      <c r="U1249" s="222" t="str">
        <f ca="1"/>
        <v/>
      </c>
      <c r="Y1249" s="111">
        <f ca="1"/>
        <v>45603</v>
      </c>
      <c r="Z1249" s="220">
        <f ca="1"/>
        <v>1316.4917539999999</v>
      </c>
      <c r="AA1249" s="220">
        <f ca="1"/>
        <v>1273.9626109999999</v>
      </c>
      <c r="AB1249" s="222">
        <f ca="1"/>
        <v>4.2529142999999978E-2</v>
      </c>
      <c r="AC1249" s="222" t="str">
        <f ca="1"/>
        <v/>
      </c>
    </row>
    <row r="1250" spans="9:29" x14ac:dyDescent="0.2">
      <c r="I1250" s="111">
        <f ca="1"/>
        <v>45240</v>
      </c>
      <c r="J1250" s="220">
        <f ca="1"/>
        <v>1226.3020750000001</v>
      </c>
      <c r="K1250" s="220">
        <f ca="1"/>
        <v>1218.541876</v>
      </c>
      <c r="L1250" s="222">
        <f ca="1"/>
        <v>7.760199000000057E-3</v>
      </c>
      <c r="M1250" s="222" t="str">
        <f ca="1"/>
        <v/>
      </c>
      <c r="Q1250" s="111">
        <f ca="1"/>
        <v>45240</v>
      </c>
      <c r="R1250" s="220">
        <f ca="1"/>
        <v>1221.348246</v>
      </c>
      <c r="S1250" s="220">
        <f ca="1"/>
        <v>1218.541876</v>
      </c>
      <c r="T1250" s="222">
        <f ca="1"/>
        <v>2.8063700000000155E-3</v>
      </c>
      <c r="U1250" s="222" t="str">
        <f ca="1"/>
        <v/>
      </c>
      <c r="Y1250" s="111">
        <f ca="1"/>
        <v>45604</v>
      </c>
      <c r="Z1250" s="220">
        <f ca="1"/>
        <v>1319.7143819999999</v>
      </c>
      <c r="AA1250" s="220">
        <f ca="1"/>
        <v>1276.4227249999999</v>
      </c>
      <c r="AB1250" s="222">
        <f ca="1"/>
        <v>4.3291656999999983E-2</v>
      </c>
      <c r="AC1250" s="222" t="str">
        <f ca="1"/>
        <v/>
      </c>
    </row>
    <row r="1251" spans="9:29" x14ac:dyDescent="0.2">
      <c r="I1251" s="111">
        <f ca="1"/>
        <v>45243</v>
      </c>
      <c r="J1251" s="220">
        <f ca="1"/>
        <v>1227.811991</v>
      </c>
      <c r="K1251" s="220">
        <f ca="1"/>
        <v>1220.4687570000001</v>
      </c>
      <c r="L1251" s="222">
        <f ca="1"/>
        <v>7.3432339999999381E-3</v>
      </c>
      <c r="M1251" s="222" t="str">
        <f ca="1"/>
        <v/>
      </c>
      <c r="Q1251" s="111">
        <f ca="1"/>
        <v>45243</v>
      </c>
      <c r="R1251" s="220">
        <f ca="1"/>
        <v>1222.927657</v>
      </c>
      <c r="S1251" s="220">
        <f ca="1"/>
        <v>1220.4687570000001</v>
      </c>
      <c r="T1251" s="222">
        <f ca="1"/>
        <v>2.4588999999998577E-3</v>
      </c>
      <c r="U1251" s="222" t="str">
        <f ca="1"/>
        <v/>
      </c>
      <c r="Y1251" s="111">
        <f ca="1"/>
        <v>45607</v>
      </c>
      <c r="Z1251" s="220">
        <f ca="1"/>
        <v>1319.3435320000001</v>
      </c>
      <c r="AA1251" s="220">
        <f ca="1"/>
        <v>1275.9952820000001</v>
      </c>
      <c r="AB1251" s="222">
        <f ca="1"/>
        <v>4.3348250000000005E-2</v>
      </c>
      <c r="AC1251" s="222" t="str">
        <f ca="1"/>
        <v/>
      </c>
    </row>
    <row r="1252" spans="9:29" x14ac:dyDescent="0.2">
      <c r="I1252" s="111">
        <f ca="1"/>
        <v>45244</v>
      </c>
      <c r="J1252" s="220">
        <f ca="1"/>
        <v>1241.7777679999999</v>
      </c>
      <c r="K1252" s="220">
        <f ca="1"/>
        <v>1233.9930059999999</v>
      </c>
      <c r="L1252" s="222">
        <f ca="1"/>
        <v>7.7847620000000006E-3</v>
      </c>
      <c r="M1252" s="222" t="str">
        <f ca="1"/>
        <v/>
      </c>
      <c r="Q1252" s="111">
        <f ca="1"/>
        <v>45244</v>
      </c>
      <c r="R1252" s="220">
        <f ca="1"/>
        <v>1237.264979</v>
      </c>
      <c r="S1252" s="220">
        <f ca="1"/>
        <v>1233.9930059999999</v>
      </c>
      <c r="T1252" s="222">
        <f ca="1"/>
        <v>3.2719730000001163E-3</v>
      </c>
      <c r="U1252" s="222" t="str">
        <f ca="1"/>
        <v/>
      </c>
      <c r="Y1252" s="111">
        <f ca="1"/>
        <v>45608</v>
      </c>
      <c r="Z1252" s="220">
        <f ca="1"/>
        <v>1314.0125210000001</v>
      </c>
      <c r="AA1252" s="220">
        <f ca="1"/>
        <v>1270.5834460000001</v>
      </c>
      <c r="AB1252" s="222">
        <f ca="1"/>
        <v>4.3429075000000011E-2</v>
      </c>
      <c r="AC1252" s="222" t="str">
        <f ca="1"/>
        <v/>
      </c>
    </row>
    <row r="1253" spans="9:29" x14ac:dyDescent="0.2">
      <c r="I1253" s="111">
        <f ca="1"/>
        <v>45245</v>
      </c>
      <c r="J1253" s="220">
        <f ca="1"/>
        <v>1239.8320799999999</v>
      </c>
      <c r="K1253" s="220">
        <f ca="1"/>
        <v>1231.6036999999999</v>
      </c>
      <c r="L1253" s="222">
        <f ca="1"/>
        <v>8.228380000000016E-3</v>
      </c>
      <c r="M1253" s="222" t="str">
        <f ca="1"/>
        <v/>
      </c>
      <c r="Q1253" s="111">
        <f ca="1"/>
        <v>45245</v>
      </c>
      <c r="R1253" s="220">
        <f ca="1"/>
        <v>1235.3967500000001</v>
      </c>
      <c r="S1253" s="220">
        <f ca="1"/>
        <v>1231.6036999999999</v>
      </c>
      <c r="T1253" s="222">
        <f ca="1"/>
        <v>3.7930500000002212E-3</v>
      </c>
      <c r="U1253" s="222" t="str">
        <f ca="1"/>
        <v/>
      </c>
      <c r="Y1253" s="111">
        <f ca="1"/>
        <v>45609</v>
      </c>
      <c r="Z1253" s="220">
        <f ca="1"/>
        <v>1313.034942</v>
      </c>
      <c r="AA1253" s="220">
        <f ca="1"/>
        <v>1269.2918979999999</v>
      </c>
      <c r="AB1253" s="222">
        <f ca="1"/>
        <v>4.3743044000000057E-2</v>
      </c>
      <c r="AC1253" s="222" t="str">
        <f ca="1"/>
        <v/>
      </c>
    </row>
    <row r="1254" spans="9:29" x14ac:dyDescent="0.2">
      <c r="I1254" s="111">
        <f ca="1"/>
        <v>45246</v>
      </c>
      <c r="J1254" s="220">
        <f ca="1"/>
        <v>1244.982522</v>
      </c>
      <c r="K1254" s="220">
        <f ca="1"/>
        <v>1236.5628979999999</v>
      </c>
      <c r="L1254" s="222">
        <f ca="1"/>
        <v>8.4196240000001133E-3</v>
      </c>
      <c r="M1254" s="222" t="str">
        <f ca="1"/>
        <v/>
      </c>
      <c r="Q1254" s="111">
        <f ca="1"/>
        <v>45246</v>
      </c>
      <c r="R1254" s="220">
        <f ca="1"/>
        <v>1240.647162</v>
      </c>
      <c r="S1254" s="220">
        <f ca="1"/>
        <v>1236.5628979999999</v>
      </c>
      <c r="T1254" s="222">
        <f ca="1"/>
        <v>4.0842640000000752E-3</v>
      </c>
      <c r="U1254" s="222" t="str">
        <f ca="1"/>
        <v/>
      </c>
      <c r="Y1254" s="111">
        <f ca="1"/>
        <v>45610</v>
      </c>
      <c r="Z1254" s="220">
        <f ca="1"/>
        <v>1314.7433719999999</v>
      </c>
      <c r="AA1254" s="220">
        <f ca="1"/>
        <v>1271.178964</v>
      </c>
      <c r="AB1254" s="222">
        <f ca="1"/>
        <v>4.3564407999999957E-2</v>
      </c>
      <c r="AC1254" s="222" t="str">
        <f ca="1"/>
        <v/>
      </c>
    </row>
    <row r="1255" spans="9:29" x14ac:dyDescent="0.2">
      <c r="I1255" s="111">
        <f ca="1"/>
        <v>45247</v>
      </c>
      <c r="J1255" s="220">
        <f ca="1"/>
        <v>1247.306288</v>
      </c>
      <c r="K1255" s="220">
        <f ca="1"/>
        <v>1239.434814</v>
      </c>
      <c r="L1255" s="222">
        <f ca="1"/>
        <v>7.8714740000000345E-3</v>
      </c>
      <c r="M1255" s="222" t="str">
        <f ca="1"/>
        <v/>
      </c>
      <c r="Q1255" s="111">
        <f ca="1"/>
        <v>45247</v>
      </c>
      <c r="R1255" s="220">
        <f ca="1"/>
        <v>1243.0379809999999</v>
      </c>
      <c r="S1255" s="220">
        <f ca="1"/>
        <v>1239.434814</v>
      </c>
      <c r="T1255" s="222">
        <f ca="1"/>
        <v>3.6031669999999848E-3</v>
      </c>
      <c r="U1255" s="222" t="str">
        <f ca="1"/>
        <v/>
      </c>
      <c r="Y1255" s="111">
        <f ca="1"/>
        <v>45611</v>
      </c>
      <c r="Z1255" s="220">
        <f ca="1"/>
        <v>1310.480763</v>
      </c>
      <c r="AA1255" s="220">
        <f ca="1"/>
        <v>1267.4741160000001</v>
      </c>
      <c r="AB1255" s="222">
        <f ca="1"/>
        <v>4.3006646999999933E-2</v>
      </c>
      <c r="AC1255" s="222" t="str">
        <f ca="1"/>
        <v/>
      </c>
    </row>
    <row r="1256" spans="9:29" x14ac:dyDescent="0.2">
      <c r="I1256" s="111">
        <f ca="1"/>
        <v>45250</v>
      </c>
      <c r="J1256" s="220">
        <f ca="1"/>
        <v>1252.147326</v>
      </c>
      <c r="K1256" s="220">
        <f ca="1"/>
        <v>1243.479073</v>
      </c>
      <c r="L1256" s="222">
        <f ca="1"/>
        <v>8.6682530000000493E-3</v>
      </c>
      <c r="M1256" s="222" t="str">
        <f ca="1"/>
        <v/>
      </c>
      <c r="Q1256" s="111">
        <f ca="1"/>
        <v>45250</v>
      </c>
      <c r="R1256" s="220">
        <f ca="1"/>
        <v>1248.074008</v>
      </c>
      <c r="S1256" s="220">
        <f ca="1"/>
        <v>1243.479073</v>
      </c>
      <c r="T1256" s="222">
        <f ca="1"/>
        <v>4.5949350000000777E-3</v>
      </c>
      <c r="U1256" s="222" t="str">
        <f ca="1"/>
        <v/>
      </c>
      <c r="Y1256" s="111">
        <f ca="1"/>
        <v>45614</v>
      </c>
      <c r="Z1256" s="220">
        <f ca="1"/>
        <v>1311.3805609999999</v>
      </c>
      <c r="AA1256" s="220">
        <f ca="1"/>
        <v>1268.401423</v>
      </c>
      <c r="AB1256" s="222">
        <f ca="1"/>
        <v>4.2979137999999924E-2</v>
      </c>
      <c r="AC1256" s="222" t="str">
        <f ca="1"/>
        <v/>
      </c>
    </row>
    <row r="1257" spans="9:29" x14ac:dyDescent="0.2">
      <c r="I1257" s="111">
        <f ca="1"/>
        <v>45251</v>
      </c>
      <c r="J1257" s="220">
        <f ca="1"/>
        <v>1246.5276490000001</v>
      </c>
      <c r="K1257" s="220">
        <f ca="1"/>
        <v>1238.193679</v>
      </c>
      <c r="L1257" s="222">
        <f ca="1"/>
        <v>8.3339700000001366E-3</v>
      </c>
      <c r="M1257" s="222" t="str">
        <f ca="1"/>
        <v/>
      </c>
      <c r="Q1257" s="111">
        <f ca="1"/>
        <v>45251</v>
      </c>
      <c r="R1257" s="220">
        <f ca="1"/>
        <v>1242.311854</v>
      </c>
      <c r="S1257" s="220">
        <f ca="1"/>
        <v>1238.193679</v>
      </c>
      <c r="T1257" s="222">
        <f ca="1"/>
        <v>4.118175000000065E-3</v>
      </c>
      <c r="U1257" s="222" t="str">
        <f ca="1"/>
        <v/>
      </c>
      <c r="Y1257" s="111">
        <f ca="1"/>
        <v>45615</v>
      </c>
      <c r="Z1257" s="220">
        <f ca="1"/>
        <v>1307.855352</v>
      </c>
      <c r="AA1257" s="220">
        <f ca="1"/>
        <v>1264.74027</v>
      </c>
      <c r="AB1257" s="222">
        <f ca="1"/>
        <v>4.3115082000000027E-2</v>
      </c>
      <c r="AC1257" s="222" t="str">
        <f ca="1"/>
        <v/>
      </c>
    </row>
    <row r="1258" spans="9:29" x14ac:dyDescent="0.2">
      <c r="I1258" s="111">
        <f ca="1"/>
        <v>45252</v>
      </c>
      <c r="J1258" s="220">
        <f ca="1"/>
        <v>1247.4614329999999</v>
      </c>
      <c r="K1258" s="220">
        <f ca="1"/>
        <v>1238.6393350000001</v>
      </c>
      <c r="L1258" s="222">
        <f ca="1"/>
        <v>8.8220979999998686E-3</v>
      </c>
      <c r="M1258" s="222" t="str">
        <f ca="1"/>
        <v/>
      </c>
      <c r="Q1258" s="111">
        <f ca="1"/>
        <v>45252</v>
      </c>
      <c r="R1258" s="220">
        <f ca="1"/>
        <v>1243.2681150000001</v>
      </c>
      <c r="S1258" s="220">
        <f ca="1"/>
        <v>1238.6393350000001</v>
      </c>
      <c r="T1258" s="222">
        <f ca="1"/>
        <v>4.6287800000000059E-3</v>
      </c>
      <c r="U1258" s="222" t="str">
        <f ca="1"/>
        <v/>
      </c>
      <c r="Y1258" s="111">
        <f ca="1"/>
        <v>45616</v>
      </c>
      <c r="Z1258" s="220">
        <f ca="1"/>
        <v>1305.169302</v>
      </c>
      <c r="AA1258" s="220">
        <f ca="1"/>
        <v>1261.8792189999999</v>
      </c>
      <c r="AB1258" s="222">
        <f ca="1"/>
        <v>4.3290083000000097E-2</v>
      </c>
      <c r="AC1258" s="222" t="str">
        <f ca="1"/>
        <v/>
      </c>
    </row>
    <row r="1259" spans="9:29" x14ac:dyDescent="0.2">
      <c r="I1259" s="111">
        <f ca="1"/>
        <v>45253</v>
      </c>
      <c r="J1259" s="220">
        <f ca="1"/>
        <v>1246.7391319999999</v>
      </c>
      <c r="K1259" s="220">
        <f ca="1"/>
        <v>1237.708067</v>
      </c>
      <c r="L1259" s="222">
        <f ca="1"/>
        <v>9.031064999999899E-3</v>
      </c>
      <c r="M1259" s="222" t="str">
        <f ca="1"/>
        <v/>
      </c>
      <c r="Q1259" s="111">
        <f ca="1"/>
        <v>45253</v>
      </c>
      <c r="R1259" s="220">
        <f ca="1"/>
        <v>1242.563308</v>
      </c>
      <c r="S1259" s="220">
        <f ca="1"/>
        <v>1237.708067</v>
      </c>
      <c r="T1259" s="222">
        <f ca="1"/>
        <v>4.855240999999978E-3</v>
      </c>
      <c r="U1259" s="222" t="str">
        <f ca="1"/>
        <v/>
      </c>
      <c r="Y1259" s="111">
        <f ca="1"/>
        <v>45617</v>
      </c>
      <c r="Z1259" s="220">
        <f ca="1"/>
        <v>1301.6927920000001</v>
      </c>
      <c r="AA1259" s="220">
        <f ca="1"/>
        <v>1257.878843</v>
      </c>
      <c r="AB1259" s="222">
        <f ca="1"/>
        <v>4.3813949000000095E-2</v>
      </c>
      <c r="AC1259" s="222" t="str">
        <f ca="1"/>
        <v/>
      </c>
    </row>
    <row r="1260" spans="9:29" x14ac:dyDescent="0.2">
      <c r="I1260" s="111">
        <f ca="1"/>
        <v>45254</v>
      </c>
      <c r="J1260" s="220">
        <f ca="1"/>
        <v>1245.6975460000001</v>
      </c>
      <c r="K1260" s="220">
        <f ca="1"/>
        <v>1237.89482</v>
      </c>
      <c r="L1260" s="222">
        <f ca="1"/>
        <v>7.8027260000001208E-3</v>
      </c>
      <c r="M1260" s="222" t="str">
        <f ca="1"/>
        <v/>
      </c>
      <c r="Q1260" s="111">
        <f ca="1"/>
        <v>45254</v>
      </c>
      <c r="R1260" s="220">
        <f ca="1"/>
        <v>1241.369919</v>
      </c>
      <c r="S1260" s="220">
        <f ca="1"/>
        <v>1237.89482</v>
      </c>
      <c r="T1260" s="222">
        <f ca="1"/>
        <v>3.4750990000000002E-3</v>
      </c>
      <c r="U1260" s="222" t="str">
        <f ca="1"/>
        <v/>
      </c>
      <c r="Y1260" s="111">
        <f ca="1"/>
        <v>45618</v>
      </c>
      <c r="Z1260" s="220">
        <f ca="1"/>
        <v>1304.798172</v>
      </c>
      <c r="AA1260" s="220">
        <f ca="1"/>
        <v>1260.86346</v>
      </c>
      <c r="AB1260" s="222">
        <f ca="1"/>
        <v>4.3934711999999994E-2</v>
      </c>
      <c r="AC1260" s="222" t="str">
        <f ca="1"/>
        <v/>
      </c>
    </row>
    <row r="1261" spans="9:29" x14ac:dyDescent="0.2">
      <c r="I1261" s="111">
        <f ca="1"/>
        <v>45257</v>
      </c>
      <c r="J1261" s="220">
        <f ca="1"/>
        <v>1246.8688179999999</v>
      </c>
      <c r="K1261" s="220">
        <f ca="1"/>
        <v>1239.145137</v>
      </c>
      <c r="L1261" s="222">
        <f ca="1"/>
        <v>7.7236809999999424E-3</v>
      </c>
      <c r="M1261" s="222" t="str">
        <f ca="1"/>
        <v/>
      </c>
      <c r="Q1261" s="111">
        <f ca="1"/>
        <v>45257</v>
      </c>
      <c r="R1261" s="220">
        <f ca="1"/>
        <v>1242.614875</v>
      </c>
      <c r="S1261" s="220">
        <f ca="1"/>
        <v>1239.145137</v>
      </c>
      <c r="T1261" s="222">
        <f ca="1"/>
        <v>3.4697380000000065E-3</v>
      </c>
      <c r="U1261" s="222" t="str">
        <f ca="1"/>
        <v/>
      </c>
      <c r="Y1261" s="111">
        <f ca="1"/>
        <v>45621</v>
      </c>
      <c r="Z1261" s="220">
        <f ca="1"/>
        <v>1313.502757</v>
      </c>
      <c r="AA1261" s="220">
        <f ca="1"/>
        <v>1269.7948160000001</v>
      </c>
      <c r="AB1261" s="222">
        <f ca="1"/>
        <v>4.3707940999999889E-2</v>
      </c>
      <c r="AC1261" s="222" t="str">
        <f ca="1"/>
        <v/>
      </c>
    </row>
    <row r="1262" spans="9:29" x14ac:dyDescent="0.2">
      <c r="I1262" s="111">
        <f ca="1"/>
        <v>45258</v>
      </c>
      <c r="J1262" s="220">
        <f ca="1"/>
        <v>1248.881523</v>
      </c>
      <c r="K1262" s="220">
        <f ca="1"/>
        <v>1241.8648639999999</v>
      </c>
      <c r="L1262" s="222">
        <f ca="1"/>
        <v>7.0166590000001177E-3</v>
      </c>
      <c r="M1262" s="222" t="str">
        <f ca="1"/>
        <v/>
      </c>
      <c r="Q1262" s="111">
        <f ca="1"/>
        <v>45258</v>
      </c>
      <c r="R1262" s="220">
        <f ca="1"/>
        <v>1244.507981</v>
      </c>
      <c r="S1262" s="220">
        <f ca="1"/>
        <v>1241.8648639999999</v>
      </c>
      <c r="T1262" s="222">
        <f ca="1"/>
        <v>2.643117000000075E-3</v>
      </c>
      <c r="U1262" s="222" t="str">
        <f ca="1"/>
        <v/>
      </c>
      <c r="Y1262" s="111">
        <f ca="1"/>
        <v>45622</v>
      </c>
      <c r="Z1262" s="220">
        <f ca="1"/>
        <v>1318.267466</v>
      </c>
      <c r="AA1262" s="220">
        <f ca="1"/>
        <v>1274.043909</v>
      </c>
      <c r="AB1262" s="222">
        <f ca="1"/>
        <v>4.4223557000000031E-2</v>
      </c>
      <c r="AC1262" s="222" t="str">
        <f ca="1"/>
        <v/>
      </c>
    </row>
    <row r="1263" spans="9:29" x14ac:dyDescent="0.2">
      <c r="I1263" s="111">
        <f ca="1"/>
        <v>45259</v>
      </c>
      <c r="J1263" s="220">
        <f ca="1"/>
        <v>1253.4419519999999</v>
      </c>
      <c r="K1263" s="220">
        <f ca="1"/>
        <v>1246.705575</v>
      </c>
      <c r="L1263" s="222">
        <f ca="1"/>
        <v>6.7363769999999479E-3</v>
      </c>
      <c r="M1263" s="222" t="str">
        <f ca="1"/>
        <v/>
      </c>
      <c r="Q1263" s="111">
        <f ca="1"/>
        <v>45259</v>
      </c>
      <c r="R1263" s="220">
        <f ca="1"/>
        <v>1249.1584660000001</v>
      </c>
      <c r="S1263" s="220">
        <f ca="1"/>
        <v>1246.705575</v>
      </c>
      <c r="T1263" s="222">
        <f ca="1"/>
        <v>2.4528910000001362E-3</v>
      </c>
      <c r="U1263" s="222" t="str">
        <f ca="1"/>
        <v/>
      </c>
      <c r="Y1263" s="111">
        <f ca="1"/>
        <v>45623</v>
      </c>
      <c r="Z1263" s="220">
        <f ca="1"/>
        <v>1319.520679</v>
      </c>
      <c r="AA1263" s="220">
        <f ca="1"/>
        <v>1275.728073</v>
      </c>
      <c r="AB1263" s="222">
        <f ca="1"/>
        <v>4.3792605999999977E-2</v>
      </c>
      <c r="AC1263" s="222" t="str">
        <f ca="1"/>
        <v/>
      </c>
    </row>
    <row r="1264" spans="9:29" x14ac:dyDescent="0.2">
      <c r="I1264" s="111">
        <f ca="1"/>
        <v>45260</v>
      </c>
      <c r="J1264" s="220">
        <f ca="1"/>
        <v>1256.753105</v>
      </c>
      <c r="K1264" s="220">
        <f ca="1"/>
        <v>1249.8389749999999</v>
      </c>
      <c r="L1264" s="222">
        <f ca="1"/>
        <v>6.9141300000001137E-3</v>
      </c>
      <c r="M1264" s="222" t="str">
        <f ca="1"/>
        <v/>
      </c>
      <c r="Q1264" s="111">
        <f ca="1"/>
        <v>45260</v>
      </c>
      <c r="R1264" s="220">
        <f ca="1"/>
        <v>1252.461356</v>
      </c>
      <c r="S1264" s="220">
        <f ca="1"/>
        <v>1249.8389749999999</v>
      </c>
      <c r="T1264" s="222">
        <f ca="1"/>
        <v>2.6223810000001323E-3</v>
      </c>
      <c r="U1264" s="222" t="str">
        <f ca="1"/>
        <v/>
      </c>
      <c r="Y1264" s="111">
        <f ca="1"/>
        <v>45624</v>
      </c>
      <c r="Z1264" s="220">
        <f ca="1"/>
        <v>1322.3805520000001</v>
      </c>
      <c r="AA1264" s="220">
        <f ca="1"/>
        <v>1278.491184</v>
      </c>
      <c r="AB1264" s="222">
        <f ca="1"/>
        <v>4.3889368000000102E-2</v>
      </c>
      <c r="AC1264" s="222" t="str">
        <f ca="1"/>
        <v/>
      </c>
    </row>
    <row r="1265" spans="9:29" x14ac:dyDescent="0.2">
      <c r="I1265" s="111">
        <f ca="1"/>
        <v>45261</v>
      </c>
      <c r="J1265" s="220">
        <f ca="1"/>
        <v>1265.2703260000001</v>
      </c>
      <c r="K1265" s="220">
        <f ca="1"/>
        <v>1258.1900410000001</v>
      </c>
      <c r="L1265" s="222">
        <f ca="1"/>
        <v>7.0802850000000039E-3</v>
      </c>
      <c r="M1265" s="222" t="str">
        <f ca="1"/>
        <v/>
      </c>
      <c r="Q1265" s="111">
        <f ca="1"/>
        <v>45261</v>
      </c>
      <c r="R1265" s="220">
        <f ca="1"/>
        <v>1261.321794</v>
      </c>
      <c r="S1265" s="220">
        <f ca="1"/>
        <v>1258.1900410000001</v>
      </c>
      <c r="T1265" s="222">
        <f ca="1"/>
        <v>3.1317529999998896E-3</v>
      </c>
      <c r="U1265" s="222" t="str">
        <f ca="1"/>
        <v/>
      </c>
      <c r="Y1265" s="111">
        <f ca="1"/>
        <v>45625</v>
      </c>
      <c r="Z1265" s="220">
        <f ca="1"/>
        <v>1332.3908670000001</v>
      </c>
      <c r="AA1265" s="220">
        <f ca="1"/>
        <v>1288.7832559999999</v>
      </c>
      <c r="AB1265" s="222">
        <f ca="1"/>
        <v>4.3607611000000136E-2</v>
      </c>
      <c r="AC1265" s="222" t="str">
        <f ca="1"/>
        <v/>
      </c>
    </row>
    <row r="1266" spans="9:29" x14ac:dyDescent="0.2">
      <c r="I1266" s="111">
        <f ca="1"/>
        <v>45264</v>
      </c>
      <c r="J1266" s="220">
        <f ca="1"/>
        <v>1263.2003629999999</v>
      </c>
      <c r="K1266" s="220">
        <f ca="1"/>
        <v>1256.79214</v>
      </c>
      <c r="L1266" s="222">
        <f ca="1"/>
        <v>6.4082229999999074E-3</v>
      </c>
      <c r="M1266" s="222" t="str">
        <f ca="1"/>
        <v/>
      </c>
      <c r="Q1266" s="111">
        <f ca="1"/>
        <v>45264</v>
      </c>
      <c r="R1266" s="220">
        <f ca="1"/>
        <v>1259.0557269999999</v>
      </c>
      <c r="S1266" s="220">
        <f ca="1"/>
        <v>1256.79214</v>
      </c>
      <c r="T1266" s="222">
        <f ca="1"/>
        <v>2.2635869999999159E-3</v>
      </c>
      <c r="U1266" s="222" t="str">
        <f ca="1"/>
        <v/>
      </c>
      <c r="Y1266" s="111">
        <f ca="1"/>
        <v>45628</v>
      </c>
      <c r="Z1266" s="220">
        <f ca="1"/>
        <v>1337.94039</v>
      </c>
      <c r="AA1266" s="220">
        <f ca="1"/>
        <v>1294.2011070000001</v>
      </c>
      <c r="AB1266" s="222">
        <f ca="1"/>
        <v>4.3739282999999886E-2</v>
      </c>
      <c r="AC1266" s="222" t="str">
        <f ca="1"/>
        <v/>
      </c>
    </row>
    <row r="1267" spans="9:29" x14ac:dyDescent="0.2">
      <c r="I1267" s="111">
        <f ca="1"/>
        <v>45265</v>
      </c>
      <c r="J1267" s="220">
        <f ca="1"/>
        <v>1268.3493599999999</v>
      </c>
      <c r="K1267" s="220">
        <f ca="1"/>
        <v>1262.3705399999999</v>
      </c>
      <c r="L1267" s="222">
        <f ca="1"/>
        <v>5.9788200000000418E-3</v>
      </c>
      <c r="M1267" s="222" t="str">
        <f ca="1"/>
        <v/>
      </c>
      <c r="Q1267" s="111">
        <f ca="1"/>
        <v>45265</v>
      </c>
      <c r="R1267" s="220">
        <f ca="1"/>
        <v>1264.2841040000001</v>
      </c>
      <c r="S1267" s="220">
        <f ca="1"/>
        <v>1262.3705399999999</v>
      </c>
      <c r="T1267" s="222">
        <f ca="1"/>
        <v>1.9135640000001787E-3</v>
      </c>
      <c r="U1267" s="222" t="str">
        <f ca="1"/>
        <v/>
      </c>
      <c r="Y1267" s="111">
        <f ca="1"/>
        <v>45629</v>
      </c>
      <c r="Z1267" s="220">
        <f ca="1"/>
        <v>1335.8532299999999</v>
      </c>
      <c r="AA1267" s="220">
        <f ca="1"/>
        <v>1291.849933</v>
      </c>
      <c r="AB1267" s="222">
        <f ca="1"/>
        <v>4.4003296999999976E-2</v>
      </c>
      <c r="AC1267" s="222" t="str">
        <f ca="1"/>
        <v/>
      </c>
    </row>
    <row r="1268" spans="9:29" x14ac:dyDescent="0.2">
      <c r="I1268" s="111">
        <f ca="1"/>
        <v>45266</v>
      </c>
      <c r="J1268" s="220">
        <f ca="1"/>
        <v>1269.1315790000001</v>
      </c>
      <c r="K1268" s="220">
        <f ca="1"/>
        <v>1263.738568</v>
      </c>
      <c r="L1268" s="222">
        <f ca="1"/>
        <v>5.393011000000115E-3</v>
      </c>
      <c r="M1268" s="222" t="str">
        <f ca="1"/>
        <v/>
      </c>
      <c r="Q1268" s="111">
        <f ca="1"/>
        <v>45266</v>
      </c>
      <c r="R1268" s="220">
        <f ca="1"/>
        <v>1265.033302</v>
      </c>
      <c r="S1268" s="220">
        <f ca="1"/>
        <v>1263.738568</v>
      </c>
      <c r="T1268" s="222">
        <f ca="1"/>
        <v>1.2947340000000623E-3</v>
      </c>
      <c r="U1268" s="222" t="str">
        <f ca="1"/>
        <v/>
      </c>
      <c r="Y1268" s="111">
        <f ca="1"/>
        <v>45630</v>
      </c>
      <c r="Z1268" s="220">
        <f ca="1"/>
        <v>1340.10574</v>
      </c>
      <c r="AA1268" s="220">
        <f ca="1"/>
        <v>1295.944968</v>
      </c>
      <c r="AB1268" s="222">
        <f ca="1"/>
        <v>4.4160771999999952E-2</v>
      </c>
      <c r="AC1268" s="222" t="str">
        <f ca="1"/>
        <v/>
      </c>
    </row>
    <row r="1269" spans="9:29" x14ac:dyDescent="0.2">
      <c r="I1269" s="111">
        <f ca="1"/>
        <v>45267</v>
      </c>
      <c r="J1269" s="220">
        <f ca="1"/>
        <v>1271.6863269999999</v>
      </c>
      <c r="K1269" s="220">
        <f ca="1"/>
        <v>1265.842854</v>
      </c>
      <c r="L1269" s="222">
        <f ca="1"/>
        <v>5.8434729999999038E-3</v>
      </c>
      <c r="M1269" s="222" t="str">
        <f ca="1"/>
        <v/>
      </c>
      <c r="Q1269" s="111">
        <f ca="1"/>
        <v>45267</v>
      </c>
      <c r="R1269" s="220">
        <f ca="1"/>
        <v>1267.7223019999999</v>
      </c>
      <c r="S1269" s="220">
        <f ca="1"/>
        <v>1265.842854</v>
      </c>
      <c r="T1269" s="222">
        <f ca="1"/>
        <v>1.8794479999999112E-3</v>
      </c>
      <c r="U1269" s="222" t="str">
        <f ca="1"/>
        <v/>
      </c>
      <c r="Y1269" s="111">
        <f ca="1"/>
        <v>45631</v>
      </c>
      <c r="Z1269" s="220">
        <f ca="1"/>
        <v>1339.81475</v>
      </c>
      <c r="AA1269" s="220">
        <f ca="1"/>
        <v>1295.910239</v>
      </c>
      <c r="AB1269" s="222">
        <f ca="1"/>
        <v>4.3904510999999959E-2</v>
      </c>
      <c r="AC1269" s="222" t="str">
        <f ca="1"/>
        <v/>
      </c>
    </row>
    <row r="1270" spans="9:29" x14ac:dyDescent="0.2">
      <c r="I1270" s="111">
        <f ca="1"/>
        <v>45268</v>
      </c>
      <c r="J1270" s="220">
        <f ca="1"/>
        <v>1269.89923</v>
      </c>
      <c r="K1270" s="220">
        <f ca="1"/>
        <v>1264.0463030000001</v>
      </c>
      <c r="L1270" s="222">
        <f ca="1"/>
        <v>5.8529269999999089E-3</v>
      </c>
      <c r="M1270" s="222" t="str">
        <f ca="1"/>
        <v/>
      </c>
      <c r="Q1270" s="111">
        <f ca="1"/>
        <v>45268</v>
      </c>
      <c r="R1270" s="220">
        <f ca="1"/>
        <v>1265.8418939999999</v>
      </c>
      <c r="S1270" s="220">
        <f ca="1"/>
        <v>1264.0463030000001</v>
      </c>
      <c r="T1270" s="222">
        <f ca="1"/>
        <v>1.7955909999998311E-3</v>
      </c>
      <c r="U1270" s="222" t="str">
        <f ca="1"/>
        <v/>
      </c>
      <c r="Y1270" s="111">
        <f ca="1"/>
        <v>45632</v>
      </c>
      <c r="Z1270" s="220">
        <f ca="1"/>
        <v>1347.56897</v>
      </c>
      <c r="AA1270" s="220">
        <f ca="1"/>
        <v>1303.223729</v>
      </c>
      <c r="AB1270" s="222">
        <f ca="1"/>
        <v>4.4345240999999987E-2</v>
      </c>
      <c r="AC1270" s="222" t="str">
        <f ca="1"/>
        <v/>
      </c>
    </row>
    <row r="1271" spans="9:29" x14ac:dyDescent="0.2">
      <c r="I1271" s="111">
        <f ca="1"/>
        <v>45271</v>
      </c>
      <c r="J1271" s="220">
        <f ca="1"/>
        <v>1269.7281539999999</v>
      </c>
      <c r="K1271" s="220">
        <f ca="1"/>
        <v>1263.8328670000001</v>
      </c>
      <c r="L1271" s="222">
        <f ca="1"/>
        <v>5.8952869999998256E-3</v>
      </c>
      <c r="M1271" s="222" t="str">
        <f ca="1"/>
        <v/>
      </c>
      <c r="Q1271" s="111">
        <f ca="1"/>
        <v>45271</v>
      </c>
      <c r="R1271" s="220">
        <f ca="1"/>
        <v>1265.6656519999999</v>
      </c>
      <c r="S1271" s="220">
        <f ca="1"/>
        <v>1263.8328670000001</v>
      </c>
      <c r="T1271" s="222">
        <f ca="1"/>
        <v>1.8327849999998306E-3</v>
      </c>
      <c r="U1271" s="222" t="str">
        <f ca="1"/>
        <v/>
      </c>
      <c r="Y1271" s="111">
        <f ca="1"/>
        <v>45635</v>
      </c>
      <c r="Z1271" s="220">
        <f ca="1"/>
        <v>1345.8683100000001</v>
      </c>
      <c r="AA1271" s="220">
        <f ca="1"/>
        <v>1301.8487090000001</v>
      </c>
      <c r="AB1271" s="222">
        <f ca="1"/>
        <v>4.4019600999999964E-2</v>
      </c>
      <c r="AC1271" s="222" t="str">
        <f ca="1"/>
        <v/>
      </c>
    </row>
    <row r="1272" spans="9:29" x14ac:dyDescent="0.2">
      <c r="I1272" s="111">
        <f ca="1"/>
        <v>45272</v>
      </c>
      <c r="J1272" s="220">
        <f ca="1"/>
        <v>1271.3540519999999</v>
      </c>
      <c r="K1272" s="220">
        <f ca="1"/>
        <v>1264.9049869999999</v>
      </c>
      <c r="L1272" s="222">
        <f ca="1"/>
        <v>6.4490650000000186E-3</v>
      </c>
      <c r="M1272" s="222" t="str">
        <f ca="1"/>
        <v/>
      </c>
      <c r="Q1272" s="111">
        <f ca="1"/>
        <v>45272</v>
      </c>
      <c r="R1272" s="220">
        <f ca="1"/>
        <v>1267.4128949999999</v>
      </c>
      <c r="S1272" s="220">
        <f ca="1"/>
        <v>1264.9049869999999</v>
      </c>
      <c r="T1272" s="222">
        <f ca="1"/>
        <v>2.507908000000043E-3</v>
      </c>
      <c r="U1272" s="222" t="str">
        <f ca="1"/>
        <v/>
      </c>
      <c r="Y1272" s="111">
        <f ca="1"/>
        <v>45636</v>
      </c>
      <c r="Z1272" s="220">
        <f ca="1"/>
        <v>1341.7508800000001</v>
      </c>
      <c r="AA1272" s="220">
        <f ca="1"/>
        <v>1297.8652790000001</v>
      </c>
      <c r="AB1272" s="222">
        <f ca="1"/>
        <v>4.3885600999999955E-2</v>
      </c>
      <c r="AC1272" s="222" t="str">
        <f ca="1"/>
        <v/>
      </c>
    </row>
    <row r="1273" spans="9:29" x14ac:dyDescent="0.2">
      <c r="I1273" s="111">
        <f ca="1"/>
        <v>45273</v>
      </c>
      <c r="J1273" s="220">
        <f ca="1"/>
        <v>1285.5119440000001</v>
      </c>
      <c r="K1273" s="220">
        <f ca="1"/>
        <v>1279.0925299999999</v>
      </c>
      <c r="L1273" s="222">
        <f ca="1"/>
        <v>6.4194140000001882E-3</v>
      </c>
      <c r="M1273" s="222" t="str">
        <f ca="1"/>
        <v/>
      </c>
      <c r="Q1273" s="111">
        <f ca="1"/>
        <v>45273</v>
      </c>
      <c r="R1273" s="220">
        <f ca="1"/>
        <v>1281.8114800000001</v>
      </c>
      <c r="S1273" s="220">
        <f ca="1"/>
        <v>1279.0925299999999</v>
      </c>
      <c r="T1273" s="222">
        <f ca="1"/>
        <v>2.7189500000001773E-3</v>
      </c>
      <c r="U1273" s="222" t="str">
        <f ca="1"/>
        <v/>
      </c>
      <c r="Y1273" s="111">
        <f ca="1"/>
        <v>45637</v>
      </c>
      <c r="Z1273" s="220">
        <f ca="1"/>
        <v>1343.87726</v>
      </c>
      <c r="AA1273" s="220">
        <f ca="1"/>
        <v>1299.2416519999999</v>
      </c>
      <c r="AB1273" s="222">
        <f ca="1"/>
        <v>4.4635608000000049E-2</v>
      </c>
      <c r="AC1273" s="222" t="str">
        <f ca="1"/>
        <v/>
      </c>
    </row>
    <row r="1274" spans="9:29" x14ac:dyDescent="0.2">
      <c r="I1274" s="111">
        <f ca="1"/>
        <v>45274</v>
      </c>
      <c r="J1274" s="220">
        <f ca="1"/>
        <v>1292.940288</v>
      </c>
      <c r="K1274" s="220">
        <f ca="1"/>
        <v>1286.8150009999999</v>
      </c>
      <c r="L1274" s="222">
        <f ca="1"/>
        <v>6.1252870000000712E-3</v>
      </c>
      <c r="M1274" s="222" t="str">
        <f ca="1"/>
        <v/>
      </c>
      <c r="Q1274" s="111">
        <f ca="1"/>
        <v>45274</v>
      </c>
      <c r="R1274" s="220">
        <f ca="1"/>
        <v>1289.6688650000001</v>
      </c>
      <c r="S1274" s="220">
        <f ca="1"/>
        <v>1286.8150009999999</v>
      </c>
      <c r="T1274" s="222">
        <f ca="1"/>
        <v>2.8538640000001577E-3</v>
      </c>
      <c r="U1274" s="222" t="str">
        <f ca="1"/>
        <v/>
      </c>
      <c r="Y1274" s="111">
        <f ca="1"/>
        <v>45638</v>
      </c>
      <c r="Z1274" s="220">
        <f ca="1"/>
        <v>1339.1922</v>
      </c>
      <c r="AA1274" s="220">
        <f ca="1"/>
        <v>1294.5426299999999</v>
      </c>
      <c r="AB1274" s="222">
        <f ca="1"/>
        <v>4.4649570000000041E-2</v>
      </c>
      <c r="AC1274" s="222" t="str">
        <f ca="1"/>
        <v/>
      </c>
    </row>
    <row r="1275" spans="9:29" x14ac:dyDescent="0.2">
      <c r="I1275" s="111">
        <f ca="1"/>
        <v>45275</v>
      </c>
      <c r="J1275" s="220">
        <f ca="1"/>
        <v>1289.250074</v>
      </c>
      <c r="K1275" s="220">
        <f ca="1"/>
        <v>1283.2344740000001</v>
      </c>
      <c r="L1275" s="222">
        <f ca="1"/>
        <v>6.0155999999999491E-3</v>
      </c>
      <c r="M1275" s="222" t="str">
        <f ca="1"/>
        <v/>
      </c>
      <c r="Q1275" s="111">
        <f ca="1"/>
        <v>45275</v>
      </c>
      <c r="R1275" s="220">
        <f ca="1"/>
        <v>1285.903501</v>
      </c>
      <c r="S1275" s="220">
        <f ca="1"/>
        <v>1283.2344740000001</v>
      </c>
      <c r="T1275" s="222">
        <f ca="1"/>
        <v>2.6690269999999146E-3</v>
      </c>
      <c r="U1275" s="222" t="str">
        <f ca="1"/>
        <v/>
      </c>
      <c r="Y1275" s="111">
        <f ca="1"/>
        <v>45639</v>
      </c>
      <c r="Z1275" s="220">
        <f ca="1"/>
        <v>1337.219949</v>
      </c>
      <c r="AA1275" s="220">
        <f ca="1"/>
        <v>1292.522725</v>
      </c>
      <c r="AB1275" s="222">
        <f ca="1"/>
        <v>4.4697224000000008E-2</v>
      </c>
      <c r="AC1275" s="222" t="str">
        <f ca="1"/>
        <v/>
      </c>
    </row>
    <row r="1276" spans="9:29" x14ac:dyDescent="0.2">
      <c r="I1276" s="111">
        <f ca="1"/>
        <v>45278</v>
      </c>
      <c r="J1276" s="220">
        <f ca="1"/>
        <v>1289.5908939999999</v>
      </c>
      <c r="K1276" s="220">
        <f ca="1"/>
        <v>1283.1374129999999</v>
      </c>
      <c r="L1276" s="222">
        <f ca="1"/>
        <v>6.4534810000000109E-3</v>
      </c>
      <c r="M1276" s="222" t="str">
        <f ca="1"/>
        <v/>
      </c>
      <c r="Q1276" s="111">
        <f ca="1"/>
        <v>45278</v>
      </c>
      <c r="R1276" s="220">
        <f ca="1"/>
        <v>1286.2196550000001</v>
      </c>
      <c r="S1276" s="220">
        <f ca="1"/>
        <v>1283.1374129999999</v>
      </c>
      <c r="T1276" s="222">
        <f ca="1"/>
        <v>3.0822420000001785E-3</v>
      </c>
      <c r="U1276" s="222" t="str">
        <f ca="1"/>
        <v/>
      </c>
      <c r="Y1276" s="111">
        <f ca="1"/>
        <v>45642</v>
      </c>
      <c r="Z1276" s="220">
        <f ca="1"/>
        <v>1336.3960300000001</v>
      </c>
      <c r="AA1276" s="220">
        <f ca="1"/>
        <v>1291.2842869999999</v>
      </c>
      <c r="AB1276" s="222">
        <f ca="1"/>
        <v>4.5111743000000162E-2</v>
      </c>
      <c r="AC1276" s="222" t="str">
        <f ca="1"/>
        <v/>
      </c>
    </row>
    <row r="1277" spans="9:29" x14ac:dyDescent="0.2">
      <c r="I1277" s="111">
        <f ca="1"/>
        <v>45279</v>
      </c>
      <c r="J1277" s="220">
        <f ca="1"/>
        <v>1294.0438119999999</v>
      </c>
      <c r="K1277" s="220">
        <f ca="1"/>
        <v>1288.2395079999999</v>
      </c>
      <c r="L1277" s="222">
        <f ca="1"/>
        <v>5.8043040000000023E-3</v>
      </c>
      <c r="M1277" s="222" t="str">
        <f ca="1"/>
        <v/>
      </c>
      <c r="Q1277" s="111">
        <f ca="1"/>
        <v>45279</v>
      </c>
      <c r="R1277" s="220">
        <f ca="1"/>
        <v>1290.7617479999999</v>
      </c>
      <c r="S1277" s="220">
        <f ca="1"/>
        <v>1288.2395079999999</v>
      </c>
      <c r="T1277" s="222">
        <f ca="1"/>
        <v>2.5222400000000107E-3</v>
      </c>
      <c r="U1277" s="222" t="str">
        <f ca="1"/>
        <v/>
      </c>
      <c r="Y1277" s="111">
        <f ca="1"/>
        <v>45643</v>
      </c>
      <c r="Z1277" s="220">
        <f ca="1"/>
        <v>1339.067415</v>
      </c>
      <c r="AA1277" s="220">
        <f ca="1"/>
        <v>1294.277439</v>
      </c>
      <c r="AB1277" s="222">
        <f ca="1"/>
        <v>4.4789976000000023E-2</v>
      </c>
      <c r="AC1277" s="222" t="str">
        <f ca="1"/>
        <v/>
      </c>
    </row>
    <row r="1278" spans="9:29" x14ac:dyDescent="0.2">
      <c r="I1278" s="111">
        <f ca="1"/>
        <v>45280</v>
      </c>
      <c r="J1278" s="220">
        <f ca="1"/>
        <v>1290.603617</v>
      </c>
      <c r="K1278" s="220">
        <f ca="1"/>
        <v>1285.310616</v>
      </c>
      <c r="L1278" s="222">
        <f ca="1"/>
        <v>5.2930010000000038E-3</v>
      </c>
      <c r="M1278" s="222" t="str">
        <f ca="1"/>
        <v/>
      </c>
      <c r="Q1278" s="111">
        <f ca="1"/>
        <v>45280</v>
      </c>
      <c r="R1278" s="220">
        <f ca="1"/>
        <v>1287.27883</v>
      </c>
      <c r="S1278" s="220">
        <f ca="1"/>
        <v>1285.310616</v>
      </c>
      <c r="T1278" s="222">
        <f ca="1"/>
        <v>1.968213999999989E-3</v>
      </c>
      <c r="U1278" s="222" t="str">
        <f ca="1"/>
        <v/>
      </c>
      <c r="Y1278" s="111">
        <f ca="1"/>
        <v>45644</v>
      </c>
      <c r="Z1278" s="220">
        <f ca="1"/>
        <v>1323.13994</v>
      </c>
      <c r="AA1278" s="220">
        <f ca="1"/>
        <v>1280.0456349999999</v>
      </c>
      <c r="AB1278" s="222">
        <f ca="1"/>
        <v>4.3094305000000076E-2</v>
      </c>
      <c r="AC1278" s="222" t="str">
        <f ca="1"/>
        <v/>
      </c>
    </row>
    <row r="1279" spans="9:29" x14ac:dyDescent="0.2">
      <c r="I1279" s="111">
        <f ca="1"/>
        <v>45281</v>
      </c>
      <c r="J1279" s="220">
        <f ca="1"/>
        <v>1291.1850589999999</v>
      </c>
      <c r="K1279" s="220">
        <f ca="1"/>
        <v>1286.035052</v>
      </c>
      <c r="L1279" s="222">
        <f ca="1"/>
        <v>5.15000699999996E-3</v>
      </c>
      <c r="M1279" s="222" t="str">
        <f ca="1"/>
        <v/>
      </c>
      <c r="Q1279" s="111">
        <f ca="1"/>
        <v>45281</v>
      </c>
      <c r="R1279" s="220">
        <f ca="1"/>
        <v>1287.562283</v>
      </c>
      <c r="S1279" s="220">
        <f ca="1"/>
        <v>1286.035052</v>
      </c>
      <c r="T1279" s="222">
        <f ca="1"/>
        <v>1.5272310000000288E-3</v>
      </c>
      <c r="U1279" s="222" t="str">
        <f ca="1"/>
        <v/>
      </c>
      <c r="Y1279" s="111">
        <f ca="1"/>
        <v>45645</v>
      </c>
      <c r="Z1279" s="220">
        <f ca="1"/>
        <v>1315.1235830000001</v>
      </c>
      <c r="AA1279" s="220">
        <f ca="1"/>
        <v>1271.8047059999999</v>
      </c>
      <c r="AB1279" s="222">
        <f ca="1"/>
        <v>4.3318877000000158E-2</v>
      </c>
      <c r="AC1279" s="222" t="str">
        <f ca="1"/>
        <v/>
      </c>
    </row>
    <row r="1280" spans="9:29" x14ac:dyDescent="0.2">
      <c r="I1280" s="111">
        <f ca="1"/>
        <v>45282</v>
      </c>
      <c r="J1280" s="220">
        <f ca="1"/>
        <v>1288.0735870000001</v>
      </c>
      <c r="K1280" s="220">
        <f ca="1"/>
        <v>1281.5785209999999</v>
      </c>
      <c r="L1280" s="222">
        <f ca="1"/>
        <v>6.4950660000001794E-3</v>
      </c>
      <c r="M1280" s="222" t="str">
        <f ca="1"/>
        <v/>
      </c>
      <c r="Q1280" s="111">
        <f ca="1"/>
        <v>45282</v>
      </c>
      <c r="R1280" s="220">
        <f ca="1"/>
        <v>1284.394186</v>
      </c>
      <c r="S1280" s="220">
        <f ca="1"/>
        <v>1281.5785209999999</v>
      </c>
      <c r="T1280" s="222">
        <f ca="1"/>
        <v>2.8156650000000808E-3</v>
      </c>
      <c r="U1280" s="222" t="str">
        <f ca="1"/>
        <v/>
      </c>
      <c r="Y1280" s="111">
        <f ca="1"/>
        <v>45646</v>
      </c>
      <c r="Z1280" s="220">
        <f ca="1"/>
        <v>1321.7428520000001</v>
      </c>
      <c r="AA1280" s="220">
        <f ca="1"/>
        <v>1277.687739</v>
      </c>
      <c r="AB1280" s="222">
        <f ca="1"/>
        <v>4.4055113000000118E-2</v>
      </c>
      <c r="AC1280" s="222" t="str">
        <f ca="1"/>
        <v/>
      </c>
    </row>
    <row r="1281" spans="9:29" x14ac:dyDescent="0.2">
      <c r="I1281" s="111">
        <f ca="1"/>
        <v>45287</v>
      </c>
      <c r="J1281" s="220">
        <f ca="1"/>
        <v>1296.2916970000001</v>
      </c>
      <c r="K1281" s="220">
        <f ca="1"/>
        <v>1290.2753520000001</v>
      </c>
      <c r="L1281" s="222">
        <f ca="1"/>
        <v>6.0163450000000011E-3</v>
      </c>
      <c r="M1281" s="222" t="str">
        <f ca="1"/>
        <v/>
      </c>
      <c r="Q1281" s="111">
        <f ca="1"/>
        <v>45287</v>
      </c>
      <c r="R1281" s="220">
        <f ca="1"/>
        <v>1292.9264880000001</v>
      </c>
      <c r="S1281" s="220">
        <f ca="1"/>
        <v>1290.2753520000001</v>
      </c>
      <c r="T1281" s="222">
        <f ca="1"/>
        <v>2.6511359999999511E-3</v>
      </c>
      <c r="U1281" s="222" t="str">
        <f ca="1"/>
        <v/>
      </c>
      <c r="Y1281" s="111">
        <f ca="1"/>
        <v>45649</v>
      </c>
      <c r="Z1281" s="220">
        <f ca="1"/>
        <v>1325.445798</v>
      </c>
      <c r="AA1281" s="220">
        <f ca="1"/>
        <v>1280.727118</v>
      </c>
      <c r="AB1281" s="222">
        <f ca="1"/>
        <v>4.4718679999999948E-2</v>
      </c>
      <c r="AC1281" s="222" t="str">
        <f ca="1"/>
        <v/>
      </c>
    </row>
    <row r="1282" spans="9:29" x14ac:dyDescent="0.2">
      <c r="I1282" s="111">
        <f ca="1"/>
        <v>45288</v>
      </c>
      <c r="J1282" s="220">
        <f ca="1"/>
        <v>1290.5315419999999</v>
      </c>
      <c r="K1282" s="220">
        <f ca="1"/>
        <v>1284.081823</v>
      </c>
      <c r="L1282" s="222">
        <f ca="1"/>
        <v>6.4497189999999588E-3</v>
      </c>
      <c r="M1282" s="222" t="str">
        <f ca="1"/>
        <v/>
      </c>
      <c r="Q1282" s="111">
        <f ca="1"/>
        <v>45288</v>
      </c>
      <c r="R1282" s="220">
        <f ca="1"/>
        <v>1287.2689809999999</v>
      </c>
      <c r="S1282" s="220">
        <f ca="1"/>
        <v>1284.081823</v>
      </c>
      <c r="T1282" s="222">
        <f ca="1"/>
        <v>3.1871579999999539E-3</v>
      </c>
      <c r="U1282" s="222" t="str">
        <f ca="1"/>
        <v/>
      </c>
      <c r="Y1282" s="111">
        <f ca="1"/>
        <v>45650</v>
      </c>
      <c r="Z1282" s="220">
        <f ca="1"/>
        <v>1329.1320619999999</v>
      </c>
      <c r="AA1282" s="220">
        <f ca="1"/>
        <v>1283.57311</v>
      </c>
      <c r="AB1282" s="222">
        <f ca="1"/>
        <v>4.5558951999999861E-2</v>
      </c>
      <c r="AC1282" s="222" t="str">
        <f ca="1"/>
        <v/>
      </c>
    </row>
    <row r="1283" spans="9:29" x14ac:dyDescent="0.2">
      <c r="I1283" s="111">
        <f ca="1"/>
        <v>45289</v>
      </c>
      <c r="J1283" s="220">
        <f ca="1"/>
        <v>1292.5497700000001</v>
      </c>
      <c r="K1283" s="220">
        <f ca="1"/>
        <v>1286.424411</v>
      </c>
      <c r="L1283" s="222">
        <f ca="1"/>
        <v>6.1253590000001166E-3</v>
      </c>
      <c r="M1283" s="222" t="str">
        <f ca="1"/>
        <v/>
      </c>
      <c r="Q1283" s="111">
        <f ca="1"/>
        <v>45289</v>
      </c>
      <c r="R1283" s="220">
        <f ca="1"/>
        <v>1289.357857</v>
      </c>
      <c r="S1283" s="220">
        <f ca="1"/>
        <v>1286.424411</v>
      </c>
      <c r="T1283" s="222">
        <f ca="1"/>
        <v>2.9334460000000036E-3</v>
      </c>
      <c r="U1283" s="222" t="str">
        <f ca="1"/>
        <v/>
      </c>
      <c r="Y1283" s="111">
        <f ca="1"/>
        <v>45653</v>
      </c>
      <c r="Z1283" s="220">
        <f ca="1"/>
        <v>1326.66237</v>
      </c>
      <c r="AA1283" s="220">
        <f ca="1"/>
        <v>1281.8803519999999</v>
      </c>
      <c r="AB1283" s="222">
        <f ca="1"/>
        <v>4.4782018000000104E-2</v>
      </c>
      <c r="AC1283" s="222" t="str">
        <f ca="1"/>
        <v/>
      </c>
    </row>
    <row r="1284" spans="9:29" x14ac:dyDescent="0.2">
      <c r="I1284" s="111">
        <f ca="1"/>
        <v>45293</v>
      </c>
      <c r="J1284" s="220">
        <f ca="1"/>
        <v>1285.94814</v>
      </c>
      <c r="K1284" s="220">
        <f ca="1"/>
        <v>1279.6405339999999</v>
      </c>
      <c r="L1284" s="222">
        <f ca="1"/>
        <v>6.3076060000000784E-3</v>
      </c>
      <c r="M1284" s="222" t="str">
        <f ca="1"/>
        <v/>
      </c>
      <c r="Q1284" s="111">
        <f ca="1"/>
        <v>45293</v>
      </c>
      <c r="R1284" s="220">
        <f ca="1"/>
        <v>1282.376878</v>
      </c>
      <c r="S1284" s="220">
        <f ca="1"/>
        <v>1279.6405339999999</v>
      </c>
      <c r="T1284" s="222">
        <f ca="1"/>
        <v>2.7363440000001448E-3</v>
      </c>
      <c r="U1284" s="222" t="str">
        <f ca="1"/>
        <v/>
      </c>
      <c r="Y1284" s="111">
        <f ca="1"/>
        <v>45656</v>
      </c>
      <c r="Z1284" s="220">
        <f ca="1"/>
        <v>1317.169005</v>
      </c>
      <c r="AA1284" s="220">
        <f ca="1"/>
        <v>1273.894213</v>
      </c>
      <c r="AB1284" s="222">
        <f ca="1"/>
        <v>4.3274791999999937E-2</v>
      </c>
      <c r="AC1284" s="222" t="str">
        <f ca="1"/>
        <v/>
      </c>
    </row>
    <row r="1285" spans="9:29" x14ac:dyDescent="0.2">
      <c r="I1285" s="111">
        <f ca="1"/>
        <v>45294</v>
      </c>
      <c r="J1285" s="220">
        <f ca="1"/>
        <v>1284.439065</v>
      </c>
      <c r="K1285" s="220">
        <f ca="1"/>
        <v>1278.372799</v>
      </c>
      <c r="L1285" s="222">
        <f ca="1"/>
        <v>6.0662660000000415E-3</v>
      </c>
      <c r="M1285" s="222" t="str">
        <f ca="1"/>
        <v/>
      </c>
      <c r="Q1285" s="111">
        <f ca="1"/>
        <v>45294</v>
      </c>
      <c r="R1285" s="220">
        <f ca="1"/>
        <v>1280.931427</v>
      </c>
      <c r="S1285" s="220">
        <f ca="1"/>
        <v>1278.372799</v>
      </c>
      <c r="T1285" s="222">
        <f ca="1"/>
        <v>2.558627999999999E-3</v>
      </c>
      <c r="U1285" s="222" t="str">
        <f ca="1"/>
        <v/>
      </c>
      <c r="Y1285" s="111">
        <f ca="1"/>
        <v>45657</v>
      </c>
      <c r="Z1285" s="220">
        <f ca="1"/>
        <v>1318.55951</v>
      </c>
      <c r="AA1285" s="220">
        <f ca="1"/>
        <v>1275.502301</v>
      </c>
      <c r="AB1285" s="222">
        <f ca="1"/>
        <v>4.3057209000000055E-2</v>
      </c>
      <c r="AC1285" s="222" t="str">
        <f ca="1"/>
        <v/>
      </c>
    </row>
    <row r="1286" spans="9:29" x14ac:dyDescent="0.2">
      <c r="I1286" s="111">
        <f ca="1"/>
        <v>45295</v>
      </c>
      <c r="J1286" s="220">
        <f ca="1"/>
        <v>1284.173196</v>
      </c>
      <c r="K1286" s="220">
        <f ca="1"/>
        <v>1278.2634849999999</v>
      </c>
      <c r="L1286" s="222">
        <f ca="1"/>
        <v>5.9097110000000154E-3</v>
      </c>
      <c r="M1286" s="222" t="str">
        <f ca="1"/>
        <v/>
      </c>
      <c r="Q1286" s="111">
        <f ca="1"/>
        <v>45295</v>
      </c>
      <c r="R1286" s="220">
        <f ca="1"/>
        <v>1280.37807</v>
      </c>
      <c r="S1286" s="220">
        <f ca="1"/>
        <v>1278.2634849999999</v>
      </c>
      <c r="T1286" s="222">
        <f ca="1"/>
        <v>2.1145850000000338E-3</v>
      </c>
      <c r="U1286" s="222" t="str">
        <f ca="1"/>
        <v/>
      </c>
      <c r="Y1286" s="111">
        <f ca="1"/>
        <v>45659</v>
      </c>
      <c r="Z1286" s="220">
        <f ca="1"/>
        <v>1320.1127449999999</v>
      </c>
      <c r="AA1286" s="220">
        <f ca="1"/>
        <v>1276.99584</v>
      </c>
      <c r="AB1286" s="222">
        <f ca="1"/>
        <v>4.3116904999999858E-2</v>
      </c>
      <c r="AC1286" s="222" t="str">
        <f ca="1"/>
        <v/>
      </c>
    </row>
    <row r="1287" spans="9:29" x14ac:dyDescent="0.2">
      <c r="I1287" s="111">
        <f ca="1"/>
        <v>45296</v>
      </c>
      <c r="J1287" s="220">
        <f ca="1"/>
        <v>1284.598819</v>
      </c>
      <c r="K1287" s="220">
        <f ca="1"/>
        <v>1278.5530570000001</v>
      </c>
      <c r="L1287" s="222">
        <f ca="1"/>
        <v>6.0457619999999676E-3</v>
      </c>
      <c r="M1287" s="222" t="str">
        <f ca="1"/>
        <v/>
      </c>
      <c r="Q1287" s="111">
        <f ca="1"/>
        <v>45296</v>
      </c>
      <c r="R1287" s="220">
        <f ca="1"/>
        <v>1280.7290780000001</v>
      </c>
      <c r="S1287" s="220">
        <f ca="1"/>
        <v>1278.5530570000001</v>
      </c>
      <c r="T1287" s="222">
        <f ca="1"/>
        <v>2.1760209999999915E-3</v>
      </c>
      <c r="U1287" s="222" t="str">
        <f ca="1"/>
        <v/>
      </c>
      <c r="Y1287" s="111">
        <f ca="1"/>
        <v>45660</v>
      </c>
      <c r="Z1287" s="220">
        <f ca="1"/>
        <v>1330.8259849999999</v>
      </c>
      <c r="AA1287" s="220">
        <f ca="1"/>
        <v>1285.7640510000001</v>
      </c>
      <c r="AB1287" s="222">
        <f ca="1"/>
        <v>4.5061933999999838E-2</v>
      </c>
      <c r="AC1287" s="222" t="str">
        <f ca="1"/>
        <v/>
      </c>
    </row>
    <row r="1288" spans="9:29" x14ac:dyDescent="0.2">
      <c r="I1288" s="111">
        <f ca="1"/>
        <v>45299</v>
      </c>
      <c r="J1288" s="220">
        <f ca="1"/>
        <v>1290.675424</v>
      </c>
      <c r="K1288" s="220">
        <f ca="1"/>
        <v>1284.247241</v>
      </c>
      <c r="L1288" s="222">
        <f ca="1"/>
        <v>6.4281829999999901E-3</v>
      </c>
      <c r="M1288" s="222" t="str">
        <f ca="1"/>
        <v/>
      </c>
      <c r="Q1288" s="111">
        <f ca="1"/>
        <v>45299</v>
      </c>
      <c r="R1288" s="220">
        <f ca="1"/>
        <v>1286.876919</v>
      </c>
      <c r="S1288" s="220">
        <f ca="1"/>
        <v>1284.247241</v>
      </c>
      <c r="T1288" s="222">
        <f ca="1"/>
        <v>2.6296780000000125E-3</v>
      </c>
      <c r="U1288" s="222" t="str">
        <f ca="1"/>
        <v/>
      </c>
      <c r="Y1288" s="111">
        <f ca="1"/>
        <v>45663</v>
      </c>
      <c r="Z1288" s="220">
        <f ca="1"/>
        <v>1330.2477940000001</v>
      </c>
      <c r="AA1288" s="220">
        <f ca="1"/>
        <v>1285.4311290000001</v>
      </c>
      <c r="AB1288" s="222">
        <f ca="1"/>
        <v>4.4816665000000054E-2</v>
      </c>
      <c r="AC1288" s="222" t="str">
        <f ca="1"/>
        <v/>
      </c>
    </row>
    <row r="1289" spans="9:29" x14ac:dyDescent="0.2">
      <c r="I1289" s="111">
        <f ca="1"/>
        <v>45300</v>
      </c>
      <c r="J1289" s="220">
        <f ca="1"/>
        <v>1289.4296119999999</v>
      </c>
      <c r="K1289" s="220">
        <f ca="1"/>
        <v>1283.0675020000001</v>
      </c>
      <c r="L1289" s="222">
        <f ca="1"/>
        <v>6.3621099999998021E-3</v>
      </c>
      <c r="M1289" s="222" t="str">
        <f ca="1"/>
        <v/>
      </c>
      <c r="Q1289" s="111">
        <f ca="1"/>
        <v>45300</v>
      </c>
      <c r="R1289" s="220">
        <f ca="1"/>
        <v>1285.5530080000001</v>
      </c>
      <c r="S1289" s="220">
        <f ca="1"/>
        <v>1283.0675020000001</v>
      </c>
      <c r="T1289" s="222">
        <f ca="1"/>
        <v>2.4855059999999867E-3</v>
      </c>
      <c r="U1289" s="222" t="str">
        <f ca="1"/>
        <v/>
      </c>
      <c r="Y1289" s="111">
        <f ca="1"/>
        <v>45664</v>
      </c>
      <c r="Z1289" s="220">
        <f ca="1"/>
        <v>1324.2849200000001</v>
      </c>
      <c r="AA1289" s="220">
        <f ca="1"/>
        <v>1280.0482910000001</v>
      </c>
      <c r="AB1289" s="222">
        <f ca="1"/>
        <v>4.4236628999999993E-2</v>
      </c>
      <c r="AC1289" s="222" t="str">
        <f ca="1"/>
        <v/>
      </c>
    </row>
    <row r="1290" spans="9:29" x14ac:dyDescent="0.2">
      <c r="I1290" s="111">
        <f ca="1"/>
        <v>45301</v>
      </c>
      <c r="J1290" s="220">
        <f ca="1"/>
        <v>1288.753821</v>
      </c>
      <c r="K1290" s="220">
        <f ca="1"/>
        <v>1282.042234</v>
      </c>
      <c r="L1290" s="222">
        <f ca="1"/>
        <v>6.7115870000000084E-3</v>
      </c>
      <c r="M1290" s="222" t="str">
        <f ca="1"/>
        <v/>
      </c>
      <c r="Q1290" s="111">
        <f ca="1"/>
        <v>45301</v>
      </c>
      <c r="R1290" s="220">
        <f ca="1"/>
        <v>1284.811148</v>
      </c>
      <c r="S1290" s="220">
        <f ca="1"/>
        <v>1282.042234</v>
      </c>
      <c r="T1290" s="222">
        <f ca="1"/>
        <v>2.7689139999999952E-3</v>
      </c>
      <c r="U1290" s="222" t="str">
        <f ca="1"/>
        <v/>
      </c>
      <c r="Y1290" s="111">
        <f ca="1"/>
        <v>45665</v>
      </c>
      <c r="Z1290" s="220">
        <f ca="1"/>
        <v>1330.3377640000001</v>
      </c>
      <c r="AA1290" s="220">
        <f ca="1"/>
        <v>1285.11376</v>
      </c>
      <c r="AB1290" s="222">
        <f ca="1"/>
        <v>4.5224004000000151E-2</v>
      </c>
      <c r="AC1290" s="222" t="str">
        <f ca="1"/>
        <v/>
      </c>
    </row>
    <row r="1291" spans="9:29" x14ac:dyDescent="0.2">
      <c r="I1291" s="111">
        <f ca="1"/>
        <v>45302</v>
      </c>
      <c r="J1291" s="220">
        <f ca="1"/>
        <v>1289.76361</v>
      </c>
      <c r="K1291" s="220">
        <f ca="1"/>
        <v>1282.9169939999999</v>
      </c>
      <c r="L1291" s="222">
        <f ca="1"/>
        <v>6.8466160000000397E-3</v>
      </c>
      <c r="M1291" s="222" t="str">
        <f ca="1"/>
        <v/>
      </c>
      <c r="Q1291" s="111">
        <f ca="1"/>
        <v>45302</v>
      </c>
      <c r="R1291" s="220">
        <f ca="1"/>
        <v>1285.803793</v>
      </c>
      <c r="S1291" s="220">
        <f ca="1"/>
        <v>1282.9169939999999</v>
      </c>
      <c r="T1291" s="222">
        <f ca="1"/>
        <v>2.8867990000001099E-3</v>
      </c>
      <c r="U1291" s="222" t="str">
        <f ca="1"/>
        <v/>
      </c>
      <c r="Y1291" s="111">
        <f ca="1"/>
        <v>45666</v>
      </c>
      <c r="Z1291" s="220">
        <f ca="1"/>
        <v>1323.5051840000001</v>
      </c>
      <c r="AA1291" s="220">
        <f ca="1"/>
        <v>1278.7343639999999</v>
      </c>
      <c r="AB1291" s="222">
        <f ca="1"/>
        <v>4.4770820000000183E-2</v>
      </c>
      <c r="AC1291" s="222" t="str">
        <f ca="1"/>
        <v/>
      </c>
    </row>
    <row r="1292" spans="9:29" x14ac:dyDescent="0.2">
      <c r="I1292" s="111">
        <f ca="1"/>
        <v>45303</v>
      </c>
      <c r="J1292" s="220">
        <f ca="1"/>
        <v>1291.984066</v>
      </c>
      <c r="K1292" s="220">
        <f ca="1"/>
        <v>1285.0134539999999</v>
      </c>
      <c r="L1292" s="222">
        <f ca="1"/>
        <v>6.9706120000000739E-3</v>
      </c>
      <c r="M1292" s="222" t="str">
        <f ca="1"/>
        <v/>
      </c>
      <c r="Q1292" s="111">
        <f ca="1"/>
        <v>45303</v>
      </c>
      <c r="R1292" s="220">
        <f ca="1"/>
        <v>1288.046298</v>
      </c>
      <c r="S1292" s="220">
        <f ca="1"/>
        <v>1285.0134539999999</v>
      </c>
      <c r="T1292" s="222">
        <f ca="1"/>
        <v>3.0328440000000683E-3</v>
      </c>
      <c r="U1292" s="222" t="str">
        <f ca="1"/>
        <v/>
      </c>
      <c r="Y1292" s="111">
        <f ca="1"/>
        <v>45667</v>
      </c>
      <c r="Z1292" s="220">
        <f ca="1"/>
        <v>1310.824194</v>
      </c>
      <c r="AA1292" s="220">
        <f ca="1"/>
        <v>1266.7556030000001</v>
      </c>
      <c r="AB1292" s="222">
        <f ca="1"/>
        <v>4.4068590999999969E-2</v>
      </c>
      <c r="AC1292" s="222" t="str">
        <f ca="1"/>
        <v/>
      </c>
    </row>
    <row r="1293" spans="9:29" x14ac:dyDescent="0.2">
      <c r="I1293" s="111">
        <f ca="1"/>
        <v>45306</v>
      </c>
      <c r="J1293" s="220">
        <f ca="1"/>
        <v>1293.3256220000001</v>
      </c>
      <c r="K1293" s="220">
        <f ca="1"/>
        <v>1286.154861</v>
      </c>
      <c r="L1293" s="222">
        <f ca="1"/>
        <v>7.1707610000000845E-3</v>
      </c>
      <c r="M1293" s="222" t="str">
        <f ca="1"/>
        <v/>
      </c>
      <c r="Q1293" s="111">
        <f ca="1"/>
        <v>45306</v>
      </c>
      <c r="R1293" s="220">
        <f ca="1"/>
        <v>1289.497809</v>
      </c>
      <c r="S1293" s="220">
        <f ca="1"/>
        <v>1286.154861</v>
      </c>
      <c r="T1293" s="222">
        <f ca="1"/>
        <v>3.3429479999999784E-3</v>
      </c>
      <c r="U1293" s="222" t="str">
        <f ca="1"/>
        <v/>
      </c>
      <c r="Y1293" s="111">
        <f ca="1"/>
        <v>45670</v>
      </c>
      <c r="Z1293" s="220">
        <f ca="1"/>
        <v>1306.576354</v>
      </c>
      <c r="AA1293" s="220">
        <f ca="1"/>
        <v>1262.476226</v>
      </c>
      <c r="AB1293" s="222">
        <f ca="1"/>
        <v>4.4100128000000044E-2</v>
      </c>
      <c r="AC1293" s="222" t="str">
        <f ca="1"/>
        <v/>
      </c>
    </row>
    <row r="1294" spans="9:29" x14ac:dyDescent="0.2">
      <c r="I1294" s="111">
        <f ca="1"/>
        <v>45307</v>
      </c>
      <c r="J1294" s="220">
        <f ca="1"/>
        <v>1284.9475319999999</v>
      </c>
      <c r="K1294" s="220">
        <f ca="1"/>
        <v>1277.218304</v>
      </c>
      <c r="L1294" s="222">
        <f ca="1"/>
        <v>7.7292279999999205E-3</v>
      </c>
      <c r="M1294" s="222" t="str">
        <f ca="1"/>
        <v/>
      </c>
      <c r="Q1294" s="111">
        <f ca="1"/>
        <v>45307</v>
      </c>
      <c r="R1294" s="220">
        <f ca="1"/>
        <v>1280.818352</v>
      </c>
      <c r="S1294" s="220">
        <f ca="1"/>
        <v>1277.218304</v>
      </c>
      <c r="T1294" s="222">
        <f ca="1"/>
        <v>3.6000480000000154E-3</v>
      </c>
      <c r="U1294" s="222" t="str">
        <f ca="1"/>
        <v/>
      </c>
      <c r="Y1294" s="111">
        <f ca="1"/>
        <v>45671</v>
      </c>
      <c r="Z1294" s="220">
        <f ca="1"/>
        <v>1304.612102</v>
      </c>
      <c r="AA1294" s="220">
        <f ca="1"/>
        <v>1260.3978139999999</v>
      </c>
      <c r="AB1294" s="222">
        <f ca="1"/>
        <v>4.4214288000000122E-2</v>
      </c>
      <c r="AC1294" s="222" t="str">
        <f ca="1"/>
        <v/>
      </c>
    </row>
    <row r="1295" spans="9:29" x14ac:dyDescent="0.2">
      <c r="I1295" s="111">
        <f ca="1"/>
        <v>45308</v>
      </c>
      <c r="J1295" s="220">
        <f ca="1"/>
        <v>1275.864331</v>
      </c>
      <c r="K1295" s="220">
        <f ca="1"/>
        <v>1268.21057</v>
      </c>
      <c r="L1295" s="222">
        <f ca="1"/>
        <v>7.6537610000000315E-3</v>
      </c>
      <c r="M1295" s="222" t="str">
        <f ca="1"/>
        <v/>
      </c>
      <c r="Q1295" s="111">
        <f ca="1"/>
        <v>45308</v>
      </c>
      <c r="R1295" s="220">
        <f ca="1"/>
        <v>1271.4857890000001</v>
      </c>
      <c r="S1295" s="220">
        <f ca="1"/>
        <v>1268.21057</v>
      </c>
      <c r="T1295" s="222">
        <f ca="1"/>
        <v>3.2752190000001065E-3</v>
      </c>
      <c r="U1295" s="222" t="str">
        <f ca="1"/>
        <v/>
      </c>
      <c r="Y1295" s="111">
        <f ca="1"/>
        <v>45672</v>
      </c>
      <c r="Z1295" s="220">
        <f ca="1"/>
        <v>1318.087888</v>
      </c>
      <c r="AA1295" s="220">
        <f ca="1"/>
        <v>1273.1430869999999</v>
      </c>
      <c r="AB1295" s="222">
        <f ca="1"/>
        <v>4.4944801000000097E-2</v>
      </c>
      <c r="AC1295" s="222" t="str">
        <f ca="1"/>
        <v/>
      </c>
    </row>
    <row r="1296" spans="9:29" x14ac:dyDescent="0.2">
      <c r="I1296" s="111">
        <f ca="1"/>
        <v>45309</v>
      </c>
      <c r="J1296" s="220">
        <f ca="1"/>
        <v>1277.564584</v>
      </c>
      <c r="K1296" s="220">
        <f ca="1"/>
        <v>1268.926191</v>
      </c>
      <c r="L1296" s="222">
        <f ca="1"/>
        <v>8.6383929999999508E-3</v>
      </c>
      <c r="M1296" s="222" t="str">
        <f ca="1"/>
        <v/>
      </c>
      <c r="Q1296" s="111">
        <f ca="1"/>
        <v>45309</v>
      </c>
      <c r="R1296" s="220">
        <f ca="1"/>
        <v>1273.1497429999999</v>
      </c>
      <c r="S1296" s="220">
        <f ca="1"/>
        <v>1268.926191</v>
      </c>
      <c r="T1296" s="222">
        <f ca="1"/>
        <v>4.2235519999999274E-3</v>
      </c>
      <c r="U1296" s="222" t="str">
        <f ca="1"/>
        <v/>
      </c>
      <c r="Y1296" s="111">
        <f ca="1"/>
        <v>45673</v>
      </c>
      <c r="Z1296" s="220">
        <f ca="1"/>
        <v>1323.3198640000001</v>
      </c>
      <c r="AA1296" s="220">
        <f ca="1"/>
        <v>1278.5026620000001</v>
      </c>
      <c r="AB1296" s="222">
        <f ca="1"/>
        <v>4.4817201999999952E-2</v>
      </c>
      <c r="AC1296" s="222" t="str">
        <f ca="1"/>
        <v/>
      </c>
    </row>
    <row r="1297" spans="9:29" x14ac:dyDescent="0.2">
      <c r="I1297" s="111">
        <f ca="1"/>
        <v>45310</v>
      </c>
      <c r="J1297" s="220">
        <f ca="1"/>
        <v>1280.917488</v>
      </c>
      <c r="K1297" s="220">
        <f ca="1"/>
        <v>1271.8511659999999</v>
      </c>
      <c r="L1297" s="222">
        <f ca="1"/>
        <v>9.0663220000001283E-3</v>
      </c>
      <c r="M1297" s="222" t="str">
        <f ca="1"/>
        <v/>
      </c>
      <c r="Q1297" s="111">
        <f ca="1"/>
        <v>45310</v>
      </c>
      <c r="R1297" s="220">
        <f ca="1"/>
        <v>1276.6097709999999</v>
      </c>
      <c r="S1297" s="220">
        <f ca="1"/>
        <v>1271.8511659999999</v>
      </c>
      <c r="T1297" s="222">
        <f ca="1"/>
        <v>4.7586049999999887E-3</v>
      </c>
      <c r="U1297" s="222" t="str">
        <f ca="1"/>
        <v/>
      </c>
      <c r="Y1297" s="111">
        <f ca="1"/>
        <v>45674</v>
      </c>
      <c r="Z1297" s="220">
        <f ca="1"/>
        <v>1333.3095740000001</v>
      </c>
      <c r="AA1297" s="220">
        <f ca="1"/>
        <v>1287.507593</v>
      </c>
      <c r="AB1297" s="222">
        <f ca="1"/>
        <v>4.5801981000000068E-2</v>
      </c>
      <c r="AC1297" s="222" t="str">
        <f ca="1"/>
        <v/>
      </c>
    </row>
    <row r="1298" spans="9:29" x14ac:dyDescent="0.2">
      <c r="I1298" s="111">
        <f ca="1"/>
        <v>45313</v>
      </c>
      <c r="J1298" s="220">
        <f ca="1"/>
        <v>1283.8462050000001</v>
      </c>
      <c r="K1298" s="220">
        <f ca="1"/>
        <v>1274.721438</v>
      </c>
      <c r="L1298" s="222">
        <f ca="1"/>
        <v>9.1247670000000197E-3</v>
      </c>
      <c r="M1298" s="222" t="str">
        <f ca="1"/>
        <v/>
      </c>
      <c r="Q1298" s="111">
        <f ca="1"/>
        <v>45313</v>
      </c>
      <c r="R1298" s="220">
        <f ca="1"/>
        <v>1279.5170579999999</v>
      </c>
      <c r="S1298" s="220">
        <f ca="1"/>
        <v>1274.721438</v>
      </c>
      <c r="T1298" s="222">
        <f ca="1"/>
        <v>4.7956199999998721E-3</v>
      </c>
      <c r="U1298" s="222" t="str">
        <f ca="1"/>
        <v/>
      </c>
      <c r="Y1298" s="111">
        <f ca="1"/>
        <v>45677</v>
      </c>
      <c r="Z1298" s="220">
        <f ca="1"/>
        <v>1335.5279640000001</v>
      </c>
      <c r="AA1298" s="220">
        <f ca="1"/>
        <v>1289.8689569999999</v>
      </c>
      <c r="AB1298" s="222">
        <f ca="1"/>
        <v>4.5659007000000203E-2</v>
      </c>
      <c r="AC1298" s="222" t="str">
        <f ca="1"/>
        <v/>
      </c>
    </row>
    <row r="1299" spans="9:29" x14ac:dyDescent="0.2">
      <c r="I1299" s="111">
        <f ca="1"/>
        <v>45314</v>
      </c>
      <c r="J1299" s="220">
        <f ca="1"/>
        <v>1284.618027</v>
      </c>
      <c r="K1299" s="220">
        <f ca="1"/>
        <v>1275.2792280000001</v>
      </c>
      <c r="L1299" s="222">
        <f ca="1"/>
        <v>9.3387989999998804E-3</v>
      </c>
      <c r="M1299" s="222" t="str">
        <f ca="1"/>
        <v/>
      </c>
      <c r="Q1299" s="111">
        <f ca="1"/>
        <v>45314</v>
      </c>
      <c r="R1299" s="220">
        <f ca="1"/>
        <v>1280.3238040000001</v>
      </c>
      <c r="S1299" s="220">
        <f ca="1"/>
        <v>1275.2792280000001</v>
      </c>
      <c r="T1299" s="222">
        <f ca="1"/>
        <v>5.0445760000000063E-3</v>
      </c>
      <c r="U1299" s="222" t="str">
        <f ca="1"/>
        <v/>
      </c>
      <c r="Y1299" s="111">
        <f ca="1"/>
        <v>45678</v>
      </c>
      <c r="Z1299" s="220">
        <f ca="1"/>
        <v>1337.8961340000001</v>
      </c>
      <c r="AA1299" s="220">
        <f ca="1"/>
        <v>1292.3201429999999</v>
      </c>
      <c r="AB1299" s="222">
        <f ca="1"/>
        <v>4.5575991000000156E-2</v>
      </c>
      <c r="AC1299" s="222" t="str">
        <f ca="1"/>
        <v/>
      </c>
    </row>
    <row r="1300" spans="9:29" x14ac:dyDescent="0.2">
      <c r="I1300" s="111">
        <f ca="1"/>
        <v>45315</v>
      </c>
      <c r="J1300" s="220">
        <f ca="1"/>
        <v>1286.949032</v>
      </c>
      <c r="K1300" s="220">
        <f ca="1"/>
        <v>1277.0133390000001</v>
      </c>
      <c r="L1300" s="222">
        <f ca="1"/>
        <v>9.9356929999999018E-3</v>
      </c>
      <c r="M1300" s="222" t="str">
        <f ca="1"/>
        <v/>
      </c>
      <c r="Q1300" s="111">
        <f ca="1"/>
        <v>45315</v>
      </c>
      <c r="R1300" s="220">
        <f ca="1"/>
        <v>1282.565738</v>
      </c>
      <c r="S1300" s="220">
        <f ca="1"/>
        <v>1277.0133390000001</v>
      </c>
      <c r="T1300" s="222">
        <f ca="1"/>
        <v>5.5523989999999232E-3</v>
      </c>
      <c r="U1300" s="222" t="str">
        <f ca="1"/>
        <v/>
      </c>
      <c r="Y1300" s="111">
        <f ca="1"/>
        <v>45679</v>
      </c>
      <c r="Z1300" s="220">
        <f ca="1"/>
        <v>1338.88588</v>
      </c>
      <c r="AA1300" s="220">
        <f ca="1"/>
        <v>1292.319397</v>
      </c>
      <c r="AB1300" s="222">
        <f ca="1"/>
        <v>4.6566483000000061E-2</v>
      </c>
      <c r="AC1300" s="222" t="str">
        <f ca="1"/>
        <v/>
      </c>
    </row>
    <row r="1301" spans="9:29" x14ac:dyDescent="0.2">
      <c r="I1301" s="111">
        <f ca="1"/>
        <v>45316</v>
      </c>
      <c r="J1301" s="220">
        <f ca="1"/>
        <v>1286.996134</v>
      </c>
      <c r="K1301" s="220">
        <f ca="1"/>
        <v>1276.6893849999999</v>
      </c>
      <c r="L1301" s="222">
        <f ca="1"/>
        <v>1.0306749000000082E-2</v>
      </c>
      <c r="M1301" s="222" t="str">
        <f ca="1"/>
        <v/>
      </c>
      <c r="Q1301" s="111">
        <f ca="1"/>
        <v>45316</v>
      </c>
      <c r="R1301" s="220">
        <f ca="1"/>
        <v>1282.6631</v>
      </c>
      <c r="S1301" s="220">
        <f ca="1"/>
        <v>1276.6893849999999</v>
      </c>
      <c r="T1301" s="222">
        <f ca="1"/>
        <v>5.9737150000000842E-3</v>
      </c>
      <c r="U1301" s="222" t="str">
        <f ca="1"/>
        <v/>
      </c>
      <c r="Y1301" s="111">
        <f ca="1"/>
        <v>45680</v>
      </c>
      <c r="Z1301" s="220">
        <f ca="1"/>
        <v>1340.9994819999999</v>
      </c>
      <c r="AA1301" s="220">
        <f ca="1"/>
        <v>1293.9529199999999</v>
      </c>
      <c r="AB1301" s="222">
        <f ca="1"/>
        <v>4.7046561999999993E-2</v>
      </c>
      <c r="AC1301" s="222" t="str">
        <f ca="1"/>
        <v/>
      </c>
    </row>
    <row r="1302" spans="9:29" x14ac:dyDescent="0.2">
      <c r="I1302" s="111">
        <f ca="1"/>
        <v>45317</v>
      </c>
      <c r="J1302" s="220">
        <f ca="1"/>
        <v>1285.016676</v>
      </c>
      <c r="K1302" s="220">
        <f ca="1"/>
        <v>1274.472006</v>
      </c>
      <c r="L1302" s="222">
        <f ca="1"/>
        <v>1.0544669999999996E-2</v>
      </c>
      <c r="M1302" s="222" t="str">
        <f ca="1"/>
        <v/>
      </c>
      <c r="Q1302" s="111">
        <f ca="1"/>
        <v>45317</v>
      </c>
      <c r="R1302" s="220">
        <f ca="1"/>
        <v>1280.691102</v>
      </c>
      <c r="S1302" s="220">
        <f ca="1"/>
        <v>1274.472006</v>
      </c>
      <c r="T1302" s="222">
        <f ca="1"/>
        <v>6.2190960000000359E-3</v>
      </c>
      <c r="U1302" s="222" t="str">
        <f ca="1"/>
        <v/>
      </c>
      <c r="Y1302" s="111">
        <f ca="1"/>
        <v>45681</v>
      </c>
      <c r="Z1302" s="220">
        <f ca="1"/>
        <v>1342.9273889999999</v>
      </c>
      <c r="AA1302" s="220">
        <f ca="1"/>
        <v>1296.531526</v>
      </c>
      <c r="AB1302" s="222">
        <f ca="1"/>
        <v>4.6395862999999961E-2</v>
      </c>
      <c r="AC1302" s="222" t="str">
        <f ca="1"/>
        <v/>
      </c>
    </row>
    <row r="1303" spans="9:29" x14ac:dyDescent="0.2">
      <c r="I1303" s="111">
        <f ca="1"/>
        <v>45320</v>
      </c>
      <c r="J1303" s="220">
        <f ca="1"/>
        <v>1291.8998509999999</v>
      </c>
      <c r="K1303" s="220">
        <f ca="1"/>
        <v>1282.2107900000001</v>
      </c>
      <c r="L1303" s="222">
        <f ca="1"/>
        <v>9.6890609999998097E-3</v>
      </c>
      <c r="M1303" s="222" t="str">
        <f ca="1"/>
        <v/>
      </c>
      <c r="Q1303" s="111">
        <f ca="1"/>
        <v>45320</v>
      </c>
      <c r="R1303" s="220">
        <f ca="1"/>
        <v>1287.7221139999999</v>
      </c>
      <c r="S1303" s="220">
        <f ca="1"/>
        <v>1282.2107900000001</v>
      </c>
      <c r="T1303" s="222">
        <f ca="1"/>
        <v>5.5113239999998315E-3</v>
      </c>
      <c r="U1303" s="222" t="str">
        <f ca="1"/>
        <v/>
      </c>
      <c r="Y1303" s="111">
        <f ca="1"/>
        <v>45684</v>
      </c>
      <c r="Z1303" s="220">
        <f ca="1"/>
        <v>1341.7708239999999</v>
      </c>
      <c r="AA1303" s="220">
        <f ca="1"/>
        <v>1296.7415189999999</v>
      </c>
      <c r="AB1303" s="222">
        <f ca="1"/>
        <v>4.5029305000000019E-2</v>
      </c>
      <c r="AC1303" s="222" t="str">
        <f ca="1"/>
        <v/>
      </c>
    </row>
    <row r="1304" spans="9:29" x14ac:dyDescent="0.2">
      <c r="I1304" s="111">
        <f ca="1"/>
        <v>45321</v>
      </c>
      <c r="J1304" s="220">
        <f ca="1"/>
        <v>1292.9089240000001</v>
      </c>
      <c r="K1304" s="220">
        <f ca="1"/>
        <v>1284.059313</v>
      </c>
      <c r="L1304" s="222">
        <f ca="1"/>
        <v>8.8496110000000957E-3</v>
      </c>
      <c r="M1304" s="222" t="str">
        <f ca="1"/>
        <v/>
      </c>
      <c r="Q1304" s="111">
        <f ca="1"/>
        <v>45321</v>
      </c>
      <c r="R1304" s="220">
        <f ca="1"/>
        <v>1288.7499539999999</v>
      </c>
      <c r="S1304" s="220">
        <f ca="1"/>
        <v>1284.059313</v>
      </c>
      <c r="T1304" s="222">
        <f ca="1"/>
        <v>4.6906409999999139E-3</v>
      </c>
      <c r="U1304" s="222" t="str">
        <f ca="1"/>
        <v/>
      </c>
      <c r="Y1304" s="111">
        <f ca="1"/>
        <v>45685</v>
      </c>
      <c r="Z1304" s="220">
        <f ca="1"/>
        <v>1344.4115629999999</v>
      </c>
      <c r="AA1304" s="220">
        <f ca="1"/>
        <v>1298.298282</v>
      </c>
      <c r="AB1304" s="222">
        <f ca="1"/>
        <v>4.6113280999999916E-2</v>
      </c>
      <c r="AC1304" s="222" t="str">
        <f ca="1"/>
        <v/>
      </c>
    </row>
    <row r="1305" spans="9:29" x14ac:dyDescent="0.2">
      <c r="I1305" s="111">
        <f ca="1"/>
        <v>45322</v>
      </c>
      <c r="J1305" s="220">
        <f ca="1"/>
        <v>1292.2944689999999</v>
      </c>
      <c r="K1305" s="220">
        <f ca="1"/>
        <v>1284.824531</v>
      </c>
      <c r="L1305" s="222">
        <f ca="1"/>
        <v>7.4699379999999564E-3</v>
      </c>
      <c r="M1305" s="222" t="str">
        <f ca="1"/>
        <v/>
      </c>
      <c r="Q1305" s="111">
        <f ca="1"/>
        <v>45322</v>
      </c>
      <c r="R1305" s="220">
        <f ca="1"/>
        <v>1288.1479529999999</v>
      </c>
      <c r="S1305" s="220">
        <f ca="1"/>
        <v>1284.824531</v>
      </c>
      <c r="T1305" s="222">
        <f ca="1"/>
        <v>3.3234219999999366E-3</v>
      </c>
      <c r="U1305" s="222" t="str">
        <f ca="1"/>
        <v/>
      </c>
      <c r="Y1305" s="111">
        <f ca="1"/>
        <v>45686</v>
      </c>
      <c r="Z1305" s="220">
        <f ca="1"/>
        <v>1345.2408339999999</v>
      </c>
      <c r="AA1305" s="220">
        <f ca="1"/>
        <v>1299.364634</v>
      </c>
      <c r="AB1305" s="222">
        <f ca="1"/>
        <v>4.587619999999993E-2</v>
      </c>
      <c r="AC1305" s="222" t="str">
        <f ca="1"/>
        <v/>
      </c>
    </row>
    <row r="1306" spans="9:29" x14ac:dyDescent="0.2">
      <c r="I1306" s="111">
        <f ca="1"/>
        <v>45323</v>
      </c>
      <c r="J1306" s="220">
        <f ca="1"/>
        <v>1300.8607549999999</v>
      </c>
      <c r="K1306" s="220">
        <f ca="1"/>
        <v>1293.735246</v>
      </c>
      <c r="L1306" s="222">
        <f ca="1"/>
        <v>7.1255089999999657E-3</v>
      </c>
      <c r="M1306" s="222" t="str">
        <f ca="1"/>
        <v/>
      </c>
      <c r="Q1306" s="111">
        <f ca="1"/>
        <v>45323</v>
      </c>
      <c r="R1306" s="220">
        <f ca="1"/>
        <v>1296.919768</v>
      </c>
      <c r="S1306" s="220">
        <f ca="1"/>
        <v>1293.735246</v>
      </c>
      <c r="T1306" s="222">
        <f ca="1"/>
        <v>3.1845220000000156E-3</v>
      </c>
      <c r="U1306" s="222" t="str">
        <f ca="1"/>
        <v/>
      </c>
      <c r="Y1306" s="111">
        <f ca="1"/>
        <v>45687</v>
      </c>
      <c r="Z1306" s="220">
        <f ca="1"/>
        <v>1355.7846569999999</v>
      </c>
      <c r="AA1306" s="220">
        <f ca="1"/>
        <v>1309.3621370000001</v>
      </c>
      <c r="AB1306" s="222">
        <f ca="1"/>
        <v>4.6422519999999849E-2</v>
      </c>
      <c r="AC1306" s="222" t="str">
        <f ca="1"/>
        <v/>
      </c>
    </row>
    <row r="1307" spans="9:29" x14ac:dyDescent="0.2">
      <c r="I1307" s="111">
        <f ca="1"/>
        <v>45324</v>
      </c>
      <c r="J1307" s="220">
        <f ca="1"/>
        <v>1298.359627</v>
      </c>
      <c r="K1307" s="220">
        <f ca="1"/>
        <v>1288.9777939999999</v>
      </c>
      <c r="L1307" s="222">
        <f ca="1"/>
        <v>9.3818330000001431E-3</v>
      </c>
      <c r="M1307" s="222" t="str">
        <f ca="1"/>
        <v/>
      </c>
      <c r="Q1307" s="111">
        <f ca="1"/>
        <v>45324</v>
      </c>
      <c r="R1307" s="220">
        <f ca="1"/>
        <v>1294.0204160000001</v>
      </c>
      <c r="S1307" s="220">
        <f ca="1"/>
        <v>1288.9777939999999</v>
      </c>
      <c r="T1307" s="222">
        <f ca="1"/>
        <v>5.0426220000001649E-3</v>
      </c>
      <c r="U1307" s="222" t="str">
        <f ca="1"/>
        <v/>
      </c>
      <c r="Y1307" s="111">
        <f ca="1"/>
        <v>45688</v>
      </c>
      <c r="Z1307" s="220">
        <f ca="1"/>
        <v>1356.655215</v>
      </c>
      <c r="AA1307" s="220">
        <f ca="1"/>
        <v>1310.927737</v>
      </c>
      <c r="AB1307" s="222">
        <f ca="1"/>
        <v>4.5727478000000016E-2</v>
      </c>
      <c r="AC1307" s="222" t="str">
        <f ca="1"/>
        <v/>
      </c>
    </row>
    <row r="1308" spans="9:29" x14ac:dyDescent="0.2">
      <c r="I1308" s="111">
        <f ca="1"/>
        <v>45327</v>
      </c>
      <c r="J1308" s="220">
        <f ca="1"/>
        <v>1292.5145190000001</v>
      </c>
      <c r="K1308" s="220">
        <f ca="1"/>
        <v>1282.208905</v>
      </c>
      <c r="L1308" s="222">
        <f ca="1"/>
        <v>1.0305614000000105E-2</v>
      </c>
      <c r="M1308" s="222" t="str">
        <f ca="1"/>
        <v/>
      </c>
      <c r="Q1308" s="111">
        <f ca="1"/>
        <v>45327</v>
      </c>
      <c r="R1308" s="220">
        <f ca="1"/>
        <v>1287.844445</v>
      </c>
      <c r="S1308" s="220">
        <f ca="1"/>
        <v>1282.208905</v>
      </c>
      <c r="T1308" s="222">
        <f ca="1"/>
        <v>5.6355399999999918E-3</v>
      </c>
      <c r="U1308" s="222" t="str">
        <f ca="1"/>
        <v/>
      </c>
      <c r="Y1308" s="111">
        <f ca="1"/>
        <v>45691</v>
      </c>
      <c r="Z1308" s="220">
        <f ca="1"/>
        <v>1356.356268</v>
      </c>
      <c r="AA1308" s="220">
        <f ca="1"/>
        <v>1311.580837</v>
      </c>
      <c r="AB1308" s="222">
        <f ca="1"/>
        <v>4.4775431000000025E-2</v>
      </c>
      <c r="AC1308" s="222" t="str">
        <f ca="1"/>
        <v/>
      </c>
    </row>
    <row r="1309" spans="9:29" x14ac:dyDescent="0.2">
      <c r="I1309" s="111">
        <f ca="1"/>
        <v>45328</v>
      </c>
      <c r="J1309" s="220">
        <f ca="1"/>
        <v>1297.7465649999999</v>
      </c>
      <c r="K1309" s="220">
        <f ca="1"/>
        <v>1287.4546270000001</v>
      </c>
      <c r="L1309" s="222">
        <f ca="1"/>
        <v>1.0291937999999846E-2</v>
      </c>
      <c r="M1309" s="222" t="str">
        <f ca="1"/>
        <v/>
      </c>
      <c r="Q1309" s="111">
        <f ca="1"/>
        <v>45328</v>
      </c>
      <c r="R1309" s="220">
        <f ca="1"/>
        <v>1293.2719079999999</v>
      </c>
      <c r="S1309" s="220">
        <f ca="1"/>
        <v>1287.4546270000001</v>
      </c>
      <c r="T1309" s="222">
        <f ca="1"/>
        <v>5.8172809999998661E-3</v>
      </c>
      <c r="U1309" s="222" t="str">
        <f ca="1"/>
        <v/>
      </c>
      <c r="Y1309" s="111">
        <f ca="1"/>
        <v>45692</v>
      </c>
      <c r="Z1309" s="220">
        <f ca="1"/>
        <v>1352.2220010000001</v>
      </c>
      <c r="AA1309" s="220">
        <f ca="1"/>
        <v>1308.233733</v>
      </c>
      <c r="AB1309" s="222">
        <f ca="1"/>
        <v>4.3988268000000059E-2</v>
      </c>
      <c r="AC1309" s="222" t="str">
        <f ca="1"/>
        <v/>
      </c>
    </row>
    <row r="1310" spans="9:29" x14ac:dyDescent="0.2">
      <c r="I1310" s="111">
        <f ca="1"/>
        <v>45329</v>
      </c>
      <c r="J1310" s="220">
        <f ca="1"/>
        <v>1297.8270560000001</v>
      </c>
      <c r="K1310" s="220">
        <f ca="1"/>
        <v>1286.526136</v>
      </c>
      <c r="L1310" s="222">
        <f ca="1"/>
        <v>1.1300920000000133E-2</v>
      </c>
      <c r="M1310" s="222" t="str">
        <f ca="1"/>
        <v/>
      </c>
      <c r="Q1310" s="111">
        <f ca="1"/>
        <v>45329</v>
      </c>
      <c r="R1310" s="220">
        <f ca="1"/>
        <v>1293.298542</v>
      </c>
      <c r="S1310" s="220">
        <f ca="1"/>
        <v>1286.526136</v>
      </c>
      <c r="T1310" s="222">
        <f ca="1"/>
        <v>6.7724060000000467E-3</v>
      </c>
      <c r="U1310" s="222" t="str">
        <f ca="1"/>
        <v/>
      </c>
      <c r="Y1310" s="111">
        <f ca="1"/>
        <v>45693</v>
      </c>
      <c r="Z1310" s="220">
        <f ca="1"/>
        <v>1358.6251549999999</v>
      </c>
      <c r="AA1310" s="220">
        <f ca="1"/>
        <v>1314.445479</v>
      </c>
      <c r="AB1310" s="222">
        <f ca="1"/>
        <v>4.4179675999999973E-2</v>
      </c>
      <c r="AC1310" s="222" t="str">
        <f ca="1"/>
        <v/>
      </c>
    </row>
    <row r="1311" spans="9:29" x14ac:dyDescent="0.2">
      <c r="I1311" s="111">
        <f ca="1"/>
        <v>45330</v>
      </c>
      <c r="J1311" s="220">
        <f ca="1"/>
        <v>1294.3455080000001</v>
      </c>
      <c r="K1311" s="220">
        <f ca="1"/>
        <v>1282.464884</v>
      </c>
      <c r="L1311" s="222">
        <f ca="1"/>
        <v>1.1880624000000126E-2</v>
      </c>
      <c r="M1311" s="222" t="str">
        <f ca="1"/>
        <v/>
      </c>
      <c r="Q1311" s="111">
        <f ca="1"/>
        <v>45330</v>
      </c>
      <c r="R1311" s="220">
        <f ca="1"/>
        <v>1289.636559</v>
      </c>
      <c r="S1311" s="220">
        <f ca="1"/>
        <v>1282.464884</v>
      </c>
      <c r="T1311" s="222">
        <f ca="1"/>
        <v>7.1716750000000501E-3</v>
      </c>
      <c r="U1311" s="222" t="str">
        <f ca="1"/>
        <v/>
      </c>
      <c r="Y1311" s="111">
        <f ca="1"/>
        <v>45694</v>
      </c>
      <c r="Z1311" s="220">
        <f ca="1"/>
        <v>1359.463915</v>
      </c>
      <c r="AA1311" s="220">
        <f ca="1"/>
        <v>1315.2412999999999</v>
      </c>
      <c r="AB1311" s="222">
        <f ca="1"/>
        <v>4.4222615000000132E-2</v>
      </c>
      <c r="AC1311" s="222" t="str">
        <f ca="1"/>
        <v/>
      </c>
    </row>
    <row r="1312" spans="9:29" x14ac:dyDescent="0.2">
      <c r="I1312" s="111">
        <f ca="1"/>
        <v>45331</v>
      </c>
      <c r="J1312" s="220">
        <f ca="1"/>
        <v>1297.7909520000001</v>
      </c>
      <c r="K1312" s="220">
        <f ca="1"/>
        <v>1285.2460249999999</v>
      </c>
      <c r="L1312" s="222">
        <f ca="1"/>
        <v>1.2544927000000143E-2</v>
      </c>
      <c r="M1312" s="222" t="str">
        <f ca="1"/>
        <v/>
      </c>
      <c r="Q1312" s="111">
        <f ca="1"/>
        <v>45331</v>
      </c>
      <c r="R1312" s="220">
        <f ca="1"/>
        <v>1293.126759</v>
      </c>
      <c r="S1312" s="220">
        <f ca="1"/>
        <v>1285.2460249999999</v>
      </c>
      <c r="T1312" s="222">
        <f ca="1"/>
        <v>7.8807340000000749E-3</v>
      </c>
      <c r="U1312" s="222" t="str">
        <f ca="1"/>
        <v/>
      </c>
      <c r="Y1312" s="111">
        <f ca="1"/>
        <v>45695</v>
      </c>
      <c r="Z1312" s="220">
        <f ca="1"/>
        <v>1349.171619</v>
      </c>
      <c r="AA1312" s="220">
        <f ca="1"/>
        <v>1305.3065220000001</v>
      </c>
      <c r="AB1312" s="222">
        <f ca="1"/>
        <v>4.3865096999999881E-2</v>
      </c>
      <c r="AC1312" s="222" t="str">
        <f ca="1"/>
        <v/>
      </c>
    </row>
    <row r="1313" spans="9:29" x14ac:dyDescent="0.2">
      <c r="I1313" s="111">
        <f ca="1"/>
        <v>45334</v>
      </c>
      <c r="J1313" s="220">
        <f ca="1"/>
        <v>1297.892069</v>
      </c>
      <c r="K1313" s="220">
        <f ca="1"/>
        <v>1285.4470960000001</v>
      </c>
      <c r="L1313" s="222">
        <f ca="1"/>
        <v>1.2444972999999891E-2</v>
      </c>
      <c r="M1313" s="222" t="str">
        <f ca="1"/>
        <v/>
      </c>
      <c r="Q1313" s="111">
        <f ca="1"/>
        <v>45334</v>
      </c>
      <c r="R1313" s="220">
        <f ca="1"/>
        <v>1293.1424440000001</v>
      </c>
      <c r="S1313" s="220">
        <f ca="1"/>
        <v>1285.4470960000001</v>
      </c>
      <c r="T1313" s="222">
        <f ca="1"/>
        <v>7.6953479999999673E-3</v>
      </c>
      <c r="U1313" s="222" t="str">
        <f ca="1"/>
        <v/>
      </c>
      <c r="Y1313" s="111">
        <f ca="1"/>
        <v>45698</v>
      </c>
      <c r="Z1313" s="220">
        <f ca="1"/>
        <v>1354.2338299999999</v>
      </c>
      <c r="AA1313" s="220">
        <f ca="1"/>
        <v>1309.7840530000001</v>
      </c>
      <c r="AB1313" s="222">
        <f ca="1"/>
        <v>4.4449776999999815E-2</v>
      </c>
      <c r="AC1313" s="222" t="str">
        <f ca="1"/>
        <v/>
      </c>
    </row>
    <row r="1314" spans="9:29" x14ac:dyDescent="0.2">
      <c r="I1314" s="111">
        <f ca="1"/>
        <v>45335</v>
      </c>
      <c r="J1314" s="220">
        <f ca="1"/>
        <v>1286.7295529999999</v>
      </c>
      <c r="K1314" s="220">
        <f ca="1"/>
        <v>1274.6325039999999</v>
      </c>
      <c r="L1314" s="222">
        <f ca="1"/>
        <v>1.2097048999999969E-2</v>
      </c>
      <c r="M1314" s="222" t="str">
        <f ca="1"/>
        <v/>
      </c>
      <c r="Q1314" s="111">
        <f ca="1"/>
        <v>45335</v>
      </c>
      <c r="R1314" s="220">
        <f ca="1"/>
        <v>1281.75308</v>
      </c>
      <c r="S1314" s="220">
        <f ca="1"/>
        <v>1274.6325039999999</v>
      </c>
      <c r="T1314" s="222">
        <f ca="1"/>
        <v>7.1205760000000286E-3</v>
      </c>
      <c r="U1314" s="222" t="str">
        <f ca="1"/>
        <v/>
      </c>
      <c r="Y1314" s="111">
        <f ca="1"/>
        <v>45699</v>
      </c>
      <c r="Z1314" s="220">
        <f ca="1"/>
        <v>1352.3057899999999</v>
      </c>
      <c r="AA1314" s="220">
        <f ca="1"/>
        <v>1307.6322600000001</v>
      </c>
      <c r="AB1314" s="222">
        <f ca="1"/>
        <v>4.4673529999999802E-2</v>
      </c>
      <c r="AC1314" s="222" t="str">
        <f ca="1"/>
        <v/>
      </c>
    </row>
    <row r="1315" spans="9:29" x14ac:dyDescent="0.2">
      <c r="I1315" s="111">
        <f ca="1"/>
        <v>45336</v>
      </c>
      <c r="J1315" s="220">
        <f ca="1"/>
        <v>1297.4429190000001</v>
      </c>
      <c r="K1315" s="220">
        <f ca="1"/>
        <v>1285.1416059999999</v>
      </c>
      <c r="L1315" s="222">
        <f ca="1"/>
        <v>1.2301313000000164E-2</v>
      </c>
      <c r="M1315" s="222" t="str">
        <f ca="1"/>
        <v/>
      </c>
      <c r="Q1315" s="111">
        <f ca="1"/>
        <v>45336</v>
      </c>
      <c r="R1315" s="220">
        <f ca="1"/>
        <v>1292.6320860000001</v>
      </c>
      <c r="S1315" s="220">
        <f ca="1"/>
        <v>1285.1416059999999</v>
      </c>
      <c r="T1315" s="222">
        <f ca="1"/>
        <v>7.4904800000001612E-3</v>
      </c>
      <c r="U1315" s="222" t="str">
        <f ca="1"/>
        <v/>
      </c>
      <c r="Y1315" s="111">
        <f ca="1"/>
        <v>45700</v>
      </c>
      <c r="Z1315" s="220">
        <f ca="1"/>
        <v>1347.6219000000001</v>
      </c>
      <c r="AA1315" s="220">
        <f ca="1"/>
        <v>1302.8641749999999</v>
      </c>
      <c r="AB1315" s="222">
        <f ca="1"/>
        <v>4.4757725000000165E-2</v>
      </c>
      <c r="AC1315" s="222" t="str">
        <f ca="1"/>
        <v/>
      </c>
    </row>
    <row r="1316" spans="9:29" x14ac:dyDescent="0.2">
      <c r="I1316" s="111">
        <f ca="1"/>
        <v>45337</v>
      </c>
      <c r="J1316" s="220">
        <f ca="1"/>
        <v>1301.7973790000001</v>
      </c>
      <c r="K1316" s="220">
        <f ca="1"/>
        <v>1288.907154</v>
      </c>
      <c r="L1316" s="222">
        <f ca="1"/>
        <v>1.2890225000000101E-2</v>
      </c>
      <c r="M1316" s="222" t="str">
        <f ca="1"/>
        <v/>
      </c>
      <c r="Q1316" s="111">
        <f ca="1"/>
        <v>45337</v>
      </c>
      <c r="R1316" s="220">
        <f ca="1"/>
        <v>1297.0000910000001</v>
      </c>
      <c r="S1316" s="220">
        <f ca="1"/>
        <v>1288.907154</v>
      </c>
      <c r="T1316" s="222">
        <f ca="1"/>
        <v>8.0929370000001194E-3</v>
      </c>
      <c r="U1316" s="222" t="str">
        <f ca="1"/>
        <v/>
      </c>
      <c r="Y1316" s="111">
        <f ca="1"/>
        <v>45701</v>
      </c>
      <c r="Z1316" s="220">
        <f ca="1"/>
        <v>1353.998466</v>
      </c>
      <c r="AA1316" s="220">
        <f ca="1"/>
        <v>1309.1482080000001</v>
      </c>
      <c r="AB1316" s="222">
        <f ca="1"/>
        <v>4.4850257999999942E-2</v>
      </c>
      <c r="AC1316" s="222" t="str">
        <f ca="1"/>
        <v/>
      </c>
    </row>
    <row r="1317" spans="9:29" x14ac:dyDescent="0.2">
      <c r="I1317" s="111">
        <f ca="1"/>
        <v>45338</v>
      </c>
      <c r="J1317" s="220">
        <f ca="1"/>
        <v>1301.999536</v>
      </c>
      <c r="K1317" s="220">
        <f ca="1"/>
        <v>1289.2014859999999</v>
      </c>
      <c r="L1317" s="222">
        <f ca="1"/>
        <v>1.2798050000000102E-2</v>
      </c>
      <c r="M1317" s="222" t="str">
        <f ca="1"/>
        <v/>
      </c>
      <c r="Q1317" s="111">
        <f ca="1"/>
        <v>45338</v>
      </c>
      <c r="R1317" s="220">
        <f ca="1"/>
        <v>1297.2920329999999</v>
      </c>
      <c r="S1317" s="220">
        <f ca="1"/>
        <v>1289.2014859999999</v>
      </c>
      <c r="T1317" s="222">
        <f ca="1"/>
        <v>8.0905470000000156E-3</v>
      </c>
      <c r="U1317" s="222" t="str">
        <f ca="1"/>
        <v/>
      </c>
      <c r="Y1317" s="111">
        <f ca="1"/>
        <v>45702</v>
      </c>
      <c r="Z1317" s="220">
        <f ca="1"/>
        <v>1353.066511</v>
      </c>
      <c r="AA1317" s="220">
        <f ca="1"/>
        <v>1308.350864</v>
      </c>
      <c r="AB1317" s="222">
        <f ca="1"/>
        <v>4.471564699999999E-2</v>
      </c>
      <c r="AC1317" s="222" t="str">
        <f ca="1"/>
        <v/>
      </c>
    </row>
    <row r="1318" spans="9:29" x14ac:dyDescent="0.2">
      <c r="I1318" s="111">
        <f ca="1"/>
        <v>45342</v>
      </c>
      <c r="J1318" s="220">
        <f ca="1"/>
        <v>1305.3228529999999</v>
      </c>
      <c r="K1318" s="220">
        <f ca="1"/>
        <v>1293.5948960000001</v>
      </c>
      <c r="L1318" s="222">
        <f ca="1"/>
        <v>1.1727956999999832E-2</v>
      </c>
      <c r="M1318" s="222" t="str">
        <f ca="1"/>
        <v/>
      </c>
      <c r="Q1318" s="111">
        <f ca="1"/>
        <v>45342</v>
      </c>
      <c r="R1318" s="220">
        <f ca="1"/>
        <v>1300.6545410000001</v>
      </c>
      <c r="S1318" s="220">
        <f ca="1"/>
        <v>1293.5948960000001</v>
      </c>
      <c r="T1318" s="222">
        <f ca="1"/>
        <v>7.0596450000000458E-3</v>
      </c>
      <c r="U1318" s="222" t="str">
        <f ca="1"/>
        <v/>
      </c>
      <c r="Y1318" s="111">
        <f ca="1"/>
        <v>45706</v>
      </c>
      <c r="Z1318" s="220">
        <f ca="1"/>
        <v>1352.13969</v>
      </c>
      <c r="AA1318" s="220">
        <f ca="1"/>
        <v>1306.718343</v>
      </c>
      <c r="AB1318" s="222">
        <f ca="1"/>
        <v>4.5421346999999966E-2</v>
      </c>
      <c r="AC1318" s="222" t="str">
        <f ca="1"/>
        <v/>
      </c>
    </row>
    <row r="1319" spans="9:29" x14ac:dyDescent="0.2">
      <c r="I1319" s="111">
        <f ca="1"/>
        <v>45343</v>
      </c>
      <c r="J1319" s="220">
        <f ca="1"/>
        <v>1302.6438539999999</v>
      </c>
      <c r="K1319" s="220">
        <f ca="1"/>
        <v>1290.384419</v>
      </c>
      <c r="L1319" s="222">
        <f ca="1"/>
        <v>1.225943499999994E-2</v>
      </c>
      <c r="M1319" s="222" t="str">
        <f ca="1"/>
        <v/>
      </c>
      <c r="Q1319" s="111">
        <f ca="1"/>
        <v>45343</v>
      </c>
      <c r="R1319" s="220">
        <f ca="1"/>
        <v>1297.8463180000001</v>
      </c>
      <c r="S1319" s="220">
        <f ca="1"/>
        <v>1290.384419</v>
      </c>
      <c r="T1319" s="222">
        <f ca="1"/>
        <v>7.4618990000001302E-3</v>
      </c>
      <c r="U1319" s="222" t="str">
        <f ca="1"/>
        <v/>
      </c>
      <c r="Y1319" s="111">
        <f ca="1"/>
        <v>45707</v>
      </c>
      <c r="Z1319" s="220">
        <f ca="1"/>
        <v>1352.9009599999999</v>
      </c>
      <c r="AA1319" s="220">
        <f ca="1"/>
        <v>1307.423182</v>
      </c>
      <c r="AB1319" s="222">
        <f ca="1"/>
        <v>4.5477777999999941E-2</v>
      </c>
      <c r="AC1319" s="222" t="str">
        <f ca="1"/>
        <v/>
      </c>
    </row>
    <row r="1320" spans="9:29" x14ac:dyDescent="0.2">
      <c r="I1320" s="111">
        <f ca="1"/>
        <v>45344</v>
      </c>
      <c r="J1320" s="220">
        <f ca="1"/>
        <v>1311.8152669999999</v>
      </c>
      <c r="K1320" s="220">
        <f ca="1"/>
        <v>1298.1466949999999</v>
      </c>
      <c r="L1320" s="222">
        <f ca="1"/>
        <v>1.366857200000004E-2</v>
      </c>
      <c r="M1320" s="222" t="str">
        <f ca="1"/>
        <v/>
      </c>
      <c r="Q1320" s="111">
        <f ca="1"/>
        <v>45344</v>
      </c>
      <c r="R1320" s="220">
        <f ca="1"/>
        <v>1306.9686509999999</v>
      </c>
      <c r="S1320" s="220">
        <f ca="1"/>
        <v>1298.1466949999999</v>
      </c>
      <c r="T1320" s="222">
        <f ca="1"/>
        <v>8.8219560000000006E-3</v>
      </c>
      <c r="U1320" s="222" t="str">
        <f ca="1"/>
        <v/>
      </c>
      <c r="Y1320" s="111">
        <f ca="1"/>
        <v>45708</v>
      </c>
      <c r="Z1320" s="220">
        <f ca="1"/>
        <v>1348.9495099999999</v>
      </c>
      <c r="AA1320" s="220">
        <f ca="1"/>
        <v>1303.7837300000001</v>
      </c>
      <c r="AB1320" s="222">
        <f ca="1"/>
        <v>4.5165779999999815E-2</v>
      </c>
      <c r="AC1320" s="222" t="str">
        <f ca="1"/>
        <v/>
      </c>
    </row>
    <row r="1321" spans="9:29" x14ac:dyDescent="0.2">
      <c r="I1321" s="111">
        <f ca="1"/>
        <v>45345</v>
      </c>
      <c r="J1321" s="220">
        <f ca="1"/>
        <v>1313.361179</v>
      </c>
      <c r="K1321" s="220">
        <f ca="1"/>
        <v>1300.118843</v>
      </c>
      <c r="L1321" s="222">
        <f ca="1"/>
        <v>1.3242336000000023E-2</v>
      </c>
      <c r="M1321" s="222" t="str">
        <f ca="1"/>
        <v/>
      </c>
      <c r="Q1321" s="111">
        <f ca="1"/>
        <v>45345</v>
      </c>
      <c r="R1321" s="220">
        <f ca="1"/>
        <v>1308.5116519999999</v>
      </c>
      <c r="S1321" s="220">
        <f ca="1"/>
        <v>1300.118843</v>
      </c>
      <c r="T1321" s="222">
        <f ca="1"/>
        <v>8.3928089999999421E-3</v>
      </c>
      <c r="U1321" s="222" t="str">
        <f ca="1"/>
        <v/>
      </c>
      <c r="Y1321" s="111">
        <f ca="1"/>
        <v>45709</v>
      </c>
      <c r="Z1321" s="220">
        <f ca="1"/>
        <v>1347.618892</v>
      </c>
      <c r="AA1321" s="220">
        <f ca="1"/>
        <v>1303.7229669999999</v>
      </c>
      <c r="AB1321" s="222">
        <f ca="1"/>
        <v>4.3895925000000037E-2</v>
      </c>
      <c r="AC1321" s="222" t="str">
        <f ca="1"/>
        <v/>
      </c>
    </row>
    <row r="1322" spans="9:29" x14ac:dyDescent="0.2">
      <c r="I1322" s="111">
        <f ca="1"/>
        <v>45348</v>
      </c>
      <c r="J1322" s="220">
        <f ca="1"/>
        <v>1309.855464</v>
      </c>
      <c r="K1322" s="220">
        <f ca="1"/>
        <v>1296.302201</v>
      </c>
      <c r="L1322" s="222">
        <f ca="1"/>
        <v>1.3553263000000015E-2</v>
      </c>
      <c r="M1322" s="222" t="str">
        <f ca="1"/>
        <v/>
      </c>
      <c r="Q1322" s="111">
        <f ca="1"/>
        <v>45348</v>
      </c>
      <c r="R1322" s="220">
        <f ca="1"/>
        <v>1305.0401629999999</v>
      </c>
      <c r="S1322" s="220">
        <f ca="1"/>
        <v>1296.302201</v>
      </c>
      <c r="T1322" s="222">
        <f ca="1"/>
        <v>8.7379619999999256E-3</v>
      </c>
      <c r="U1322" s="222" t="str">
        <f ca="1"/>
        <v/>
      </c>
      <c r="Y1322" s="111">
        <f ca="1"/>
        <v>45712</v>
      </c>
      <c r="Z1322" s="220">
        <f ca="1"/>
        <v>1347.23332</v>
      </c>
      <c r="AA1322" s="220">
        <f ca="1"/>
        <v>1303.417567</v>
      </c>
      <c r="AB1322" s="222">
        <f ca="1"/>
        <v>4.3815753000000089E-2</v>
      </c>
      <c r="AC1322" s="222" t="str">
        <f ca="1"/>
        <v/>
      </c>
    </row>
    <row r="1323" spans="9:29" x14ac:dyDescent="0.2">
      <c r="I1323" s="111">
        <f ca="1"/>
        <v>45349</v>
      </c>
      <c r="J1323" s="220">
        <f ca="1"/>
        <v>1309.2107020000001</v>
      </c>
      <c r="K1323" s="220">
        <f ca="1"/>
        <v>1295.09094</v>
      </c>
      <c r="L1323" s="222">
        <f ca="1"/>
        <v>1.4119762000000037E-2</v>
      </c>
      <c r="M1323" s="222" t="str">
        <f ca="1"/>
        <v/>
      </c>
      <c r="Q1323" s="111">
        <f ca="1"/>
        <v>45349</v>
      </c>
      <c r="R1323" s="220">
        <f ca="1"/>
        <v>1304.124642</v>
      </c>
      <c r="S1323" s="220">
        <f ca="1"/>
        <v>1295.09094</v>
      </c>
      <c r="T1323" s="222">
        <f ca="1"/>
        <v>9.0337019999999491E-3</v>
      </c>
      <c r="U1323" s="222" t="str">
        <f ca="1"/>
        <v/>
      </c>
      <c r="Y1323" s="111">
        <f ca="1"/>
        <v>45713</v>
      </c>
      <c r="Z1323" s="220">
        <f ca="1"/>
        <v>1350.742855</v>
      </c>
      <c r="AA1323" s="220">
        <f ca="1"/>
        <v>1306.9318760000001</v>
      </c>
      <c r="AB1323" s="222">
        <f ca="1"/>
        <v>4.3810978999999861E-2</v>
      </c>
      <c r="AC1323" s="222" t="str">
        <f ca="1"/>
        <v/>
      </c>
    </row>
    <row r="1324" spans="9:29" x14ac:dyDescent="0.2">
      <c r="I1324" s="111">
        <f ca="1"/>
        <v>45350</v>
      </c>
      <c r="J1324" s="220">
        <f ca="1"/>
        <v>1308.761248</v>
      </c>
      <c r="K1324" s="220">
        <f ca="1"/>
        <v>1294.8837550000001</v>
      </c>
      <c r="L1324" s="222">
        <f ca="1"/>
        <v>1.3877492999999958E-2</v>
      </c>
      <c r="M1324" s="222" t="str">
        <f ca="1"/>
        <v/>
      </c>
      <c r="Q1324" s="111">
        <f ca="1"/>
        <v>45350</v>
      </c>
      <c r="R1324" s="220">
        <f ca="1"/>
        <v>1303.7237439999999</v>
      </c>
      <c r="S1324" s="220">
        <f ca="1"/>
        <v>1294.8837550000001</v>
      </c>
      <c r="T1324" s="222">
        <f ca="1"/>
        <v>8.839988999999833E-3</v>
      </c>
      <c r="U1324" s="222" t="str">
        <f ca="1"/>
        <v/>
      </c>
      <c r="Y1324" s="111">
        <f ca="1"/>
        <v>45714</v>
      </c>
      <c r="Z1324" s="220">
        <f ca="1"/>
        <v>1353.47145</v>
      </c>
      <c r="AA1324" s="220">
        <f ca="1"/>
        <v>1309.532935</v>
      </c>
      <c r="AB1324" s="222">
        <f ca="1"/>
        <v>4.3938515000000053E-2</v>
      </c>
      <c r="AC1324" s="222" t="str">
        <f ca="1"/>
        <v/>
      </c>
    </row>
    <row r="1325" spans="9:29" x14ac:dyDescent="0.2">
      <c r="I1325" s="111">
        <f ca="1"/>
        <v>45351</v>
      </c>
      <c r="J1325" s="220">
        <f ca="1"/>
        <v>1316.448046</v>
      </c>
      <c r="K1325" s="220">
        <f ca="1"/>
        <v>1302.882202</v>
      </c>
      <c r="L1325" s="222">
        <f ca="1"/>
        <v>1.3565843999999969E-2</v>
      </c>
      <c r="M1325" s="222" t="str">
        <f ca="1"/>
        <v/>
      </c>
      <c r="Q1325" s="111">
        <f ca="1"/>
        <v>45351</v>
      </c>
      <c r="R1325" s="220">
        <f ca="1"/>
        <v>1311.492379</v>
      </c>
      <c r="S1325" s="220">
        <f ca="1"/>
        <v>1302.882202</v>
      </c>
      <c r="T1325" s="222">
        <f ca="1"/>
        <v>8.6101770000000209E-3</v>
      </c>
      <c r="U1325" s="222" t="str">
        <f ca="1"/>
        <v/>
      </c>
      <c r="Y1325" s="111">
        <f ca="1"/>
        <v>45715</v>
      </c>
      <c r="Z1325" s="220">
        <f ca="1"/>
        <v>1349.743013</v>
      </c>
      <c r="AA1325" s="220">
        <f ca="1"/>
        <v>1306.415422</v>
      </c>
      <c r="AB1325" s="222">
        <f ca="1"/>
        <v>4.3327590999999985E-2</v>
      </c>
      <c r="AC1325" s="222" t="str">
        <f ca="1"/>
        <v/>
      </c>
    </row>
    <row r="1326" spans="9:29" x14ac:dyDescent="0.2">
      <c r="I1326" s="111">
        <f ca="1"/>
        <v>45352</v>
      </c>
      <c r="J1326" s="220">
        <f ca="1"/>
        <v>1324.5028239999999</v>
      </c>
      <c r="K1326" s="220">
        <f ca="1"/>
        <v>1311.0684839999999</v>
      </c>
      <c r="L1326" s="222">
        <f ca="1"/>
        <v>1.343434000000002E-2</v>
      </c>
      <c r="M1326" s="222" t="str">
        <f ca="1"/>
        <v/>
      </c>
      <c r="Q1326" s="111">
        <f ca="1"/>
        <v>45352</v>
      </c>
      <c r="R1326" s="220">
        <f ca="1"/>
        <v>1319.4915169999999</v>
      </c>
      <c r="S1326" s="220">
        <f ca="1"/>
        <v>1311.0684839999999</v>
      </c>
      <c r="T1326" s="222">
        <f ca="1"/>
        <v>8.4230330000000329E-3</v>
      </c>
      <c r="U1326" s="222" t="str">
        <f ca="1"/>
        <v/>
      </c>
      <c r="Y1326" s="111">
        <f ca="1"/>
        <v>45716</v>
      </c>
      <c r="Z1326" s="220">
        <f ca="1"/>
        <v>1361.8942219999999</v>
      </c>
      <c r="AA1326" s="220">
        <f ca="1"/>
        <v>1317.918144</v>
      </c>
      <c r="AB1326" s="222">
        <f ca="1"/>
        <v>4.3976077999999919E-2</v>
      </c>
      <c r="AC1326" s="222" t="str">
        <f ca="1"/>
        <v/>
      </c>
    </row>
    <row r="1327" spans="9:29" x14ac:dyDescent="0.2">
      <c r="I1327" s="111">
        <f ca="1"/>
        <v>45355</v>
      </c>
      <c r="J1327" s="220">
        <f ca="1"/>
        <v>1322.0385670000001</v>
      </c>
      <c r="K1327" s="220">
        <f ca="1"/>
        <v>1307.7090459999999</v>
      </c>
      <c r="L1327" s="222">
        <f ca="1"/>
        <v>1.4329521000000114E-2</v>
      </c>
      <c r="M1327" s="222" t="str">
        <f ca="1"/>
        <v/>
      </c>
      <c r="Q1327" s="111">
        <f ca="1"/>
        <v>45355</v>
      </c>
      <c r="R1327" s="220">
        <f ca="1"/>
        <v>1316.997372</v>
      </c>
      <c r="S1327" s="220">
        <f ca="1"/>
        <v>1307.7090459999999</v>
      </c>
      <c r="T1327" s="222">
        <f ca="1"/>
        <v>9.2883260000000967E-3</v>
      </c>
      <c r="U1327" s="222" t="str">
        <f ca="1"/>
        <v/>
      </c>
      <c r="Y1327" s="111">
        <f ca="1"/>
        <v>45719</v>
      </c>
      <c r="Z1327" s="220">
        <f ca="1"/>
        <v>1361.9355419999999</v>
      </c>
      <c r="AA1327" s="220">
        <f ca="1"/>
        <v>1318.7817219999999</v>
      </c>
      <c r="AB1327" s="222">
        <f ca="1"/>
        <v>4.3153819999999996E-2</v>
      </c>
      <c r="AC1327" s="222" t="str">
        <f ca="1"/>
        <v/>
      </c>
    </row>
    <row r="1328" spans="9:29" x14ac:dyDescent="0.2">
      <c r="I1328" s="111">
        <f ca="1"/>
        <v>45356</v>
      </c>
      <c r="J1328" s="220">
        <f ca="1"/>
        <v>1323.638811</v>
      </c>
      <c r="K1328" s="220">
        <f ca="1"/>
        <v>1310.7011480000001</v>
      </c>
      <c r="L1328" s="222">
        <f ca="1"/>
        <v>1.2937662999999929E-2</v>
      </c>
      <c r="M1328" s="222" t="str">
        <f ca="1"/>
        <v/>
      </c>
      <c r="Q1328" s="111">
        <f ca="1"/>
        <v>45356</v>
      </c>
      <c r="R1328" s="220">
        <f ca="1"/>
        <v>1318.648758</v>
      </c>
      <c r="S1328" s="220">
        <f ca="1"/>
        <v>1310.7011480000001</v>
      </c>
      <c r="T1328" s="222">
        <f ca="1"/>
        <v>7.9476099999999401E-3</v>
      </c>
      <c r="U1328" s="222" t="str">
        <f ca="1"/>
        <v/>
      </c>
      <c r="Y1328" s="111">
        <f ca="1"/>
        <v>45720</v>
      </c>
      <c r="Z1328" s="220">
        <f ca="1"/>
        <v>1352.0354620000001</v>
      </c>
      <c r="AA1328" s="220">
        <f ca="1"/>
        <v>1309.454133</v>
      </c>
      <c r="AB1328" s="222">
        <f ca="1"/>
        <v>4.2581329000000098E-2</v>
      </c>
      <c r="AC1328" s="222" t="str">
        <f ca="1"/>
        <v/>
      </c>
    </row>
    <row r="1329" spans="9:29" x14ac:dyDescent="0.2">
      <c r="I1329" s="111">
        <f ca="1"/>
        <v>45357</v>
      </c>
      <c r="J1329" s="220">
        <f ca="1"/>
        <v>1325.8555550000001</v>
      </c>
      <c r="K1329" s="220">
        <f ca="1"/>
        <v>1312.9923690000001</v>
      </c>
      <c r="L1329" s="222">
        <f ca="1"/>
        <v>1.2863186000000042E-2</v>
      </c>
      <c r="M1329" s="222" t="str">
        <f ca="1"/>
        <v/>
      </c>
      <c r="Q1329" s="111">
        <f ca="1"/>
        <v>45357</v>
      </c>
      <c r="R1329" s="220">
        <f ca="1"/>
        <v>1320.88912</v>
      </c>
      <c r="S1329" s="220">
        <f ca="1"/>
        <v>1312.9923690000001</v>
      </c>
      <c r="T1329" s="222">
        <f ca="1"/>
        <v>7.8967509999999953E-3</v>
      </c>
      <c r="U1329" s="222" t="str">
        <f ca="1"/>
        <v/>
      </c>
      <c r="Y1329" s="111">
        <f ca="1"/>
        <v>45721</v>
      </c>
      <c r="Z1329" s="220">
        <f ca="1"/>
        <v>1352.7719219999999</v>
      </c>
      <c r="AA1329" s="220">
        <f ca="1"/>
        <v>1309.5162439999999</v>
      </c>
      <c r="AB1329" s="222">
        <f ca="1"/>
        <v>4.3255677999999992E-2</v>
      </c>
      <c r="AC1329" s="222" t="str">
        <f ca="1"/>
        <v/>
      </c>
    </row>
    <row r="1330" spans="9:29" x14ac:dyDescent="0.2">
      <c r="I1330" s="111">
        <f ca="1"/>
        <v>45358</v>
      </c>
      <c r="J1330" s="220">
        <f ca="1"/>
        <v>1329.841449</v>
      </c>
      <c r="K1330" s="220">
        <f ca="1"/>
        <v>1316.3132419999999</v>
      </c>
      <c r="L1330" s="222">
        <f ca="1"/>
        <v>1.3528207000000066E-2</v>
      </c>
      <c r="M1330" s="222" t="str">
        <f ca="1"/>
        <v/>
      </c>
      <c r="Q1330" s="111">
        <f ca="1"/>
        <v>45358</v>
      </c>
      <c r="R1330" s="220">
        <f ca="1"/>
        <v>1324.8895379999999</v>
      </c>
      <c r="S1330" s="220">
        <f ca="1"/>
        <v>1316.3132419999999</v>
      </c>
      <c r="T1330" s="222">
        <f ca="1"/>
        <v>8.5762959999999572E-3</v>
      </c>
      <c r="U1330" s="222" t="str">
        <f ca="1"/>
        <v/>
      </c>
      <c r="Y1330" s="111">
        <f ca="1"/>
        <v>45722</v>
      </c>
      <c r="Z1330" s="220">
        <f ca="1"/>
        <v>1335.3306419999999</v>
      </c>
      <c r="AA1330" s="220">
        <f ca="1"/>
        <v>1295.220601</v>
      </c>
      <c r="AB1330" s="222">
        <f ca="1"/>
        <v>4.0110040999999909E-2</v>
      </c>
      <c r="AC1330" s="222" t="str">
        <f ca="1"/>
        <v/>
      </c>
    </row>
    <row r="1331" spans="9:29" x14ac:dyDescent="0.2">
      <c r="I1331" s="111">
        <f ca="1"/>
        <v>45359</v>
      </c>
      <c r="J1331" s="220">
        <f ca="1"/>
        <v>1329.994504</v>
      </c>
      <c r="K1331" s="220">
        <f ca="1"/>
        <v>1316.820082</v>
      </c>
      <c r="L1331" s="222">
        <f ca="1"/>
        <v>1.317442200000005E-2</v>
      </c>
      <c r="M1331" s="222" t="str">
        <f ca="1"/>
        <v/>
      </c>
      <c r="Q1331" s="111">
        <f ca="1"/>
        <v>45359</v>
      </c>
      <c r="R1331" s="220">
        <f ca="1"/>
        <v>1325.056574</v>
      </c>
      <c r="S1331" s="220">
        <f ca="1"/>
        <v>1316.820082</v>
      </c>
      <c r="T1331" s="222">
        <f ca="1"/>
        <v>8.236491999999998E-3</v>
      </c>
      <c r="U1331" s="222" t="str">
        <f ca="1"/>
        <v/>
      </c>
      <c r="Y1331" s="111">
        <f ca="1"/>
        <v>45723</v>
      </c>
      <c r="Z1331" s="220">
        <f ca="1"/>
        <v>1343.4788020000001</v>
      </c>
      <c r="AA1331" s="220">
        <f ca="1"/>
        <v>1303.2495939999999</v>
      </c>
      <c r="AB1331" s="222">
        <f ca="1"/>
        <v>4.0229208000000197E-2</v>
      </c>
      <c r="AC1331" s="222" t="str">
        <f ca="1"/>
        <v/>
      </c>
    </row>
    <row r="1332" spans="9:29" x14ac:dyDescent="0.2">
      <c r="I1332" s="111">
        <f ca="1"/>
        <v>45362</v>
      </c>
      <c r="J1332" s="220">
        <f ca="1"/>
        <v>1327.87392</v>
      </c>
      <c r="K1332" s="220">
        <f ca="1"/>
        <v>1313.900911</v>
      </c>
      <c r="L1332" s="222">
        <f ca="1"/>
        <v>1.3973009000000047E-2</v>
      </c>
      <c r="M1332" s="222" t="str">
        <f ca="1"/>
        <v/>
      </c>
      <c r="Q1332" s="111">
        <f ca="1"/>
        <v>45362</v>
      </c>
      <c r="R1332" s="220">
        <f ca="1"/>
        <v>1323.0950989999999</v>
      </c>
      <c r="S1332" s="220">
        <f ca="1"/>
        <v>1313.900911</v>
      </c>
      <c r="T1332" s="222">
        <f ca="1"/>
        <v>9.19418799999994E-3</v>
      </c>
      <c r="U1332" s="222" t="str">
        <f ca="1"/>
        <v/>
      </c>
      <c r="Y1332" s="111">
        <f ca="1"/>
        <v>45726</v>
      </c>
      <c r="Z1332" s="220">
        <f ca="1"/>
        <v>1336.7849839999999</v>
      </c>
      <c r="AA1332" s="220">
        <f ca="1"/>
        <v>1296.59168</v>
      </c>
      <c r="AB1332" s="222">
        <f ca="1"/>
        <v>4.0193303999999895E-2</v>
      </c>
      <c r="AC1332" s="222" t="str">
        <f ca="1"/>
        <v/>
      </c>
    </row>
    <row r="1333" spans="9:29" x14ac:dyDescent="0.2">
      <c r="I1333" s="111">
        <f ca="1"/>
        <v>45363</v>
      </c>
      <c r="J1333" s="220">
        <f ca="1"/>
        <v>1331.3850130000001</v>
      </c>
      <c r="K1333" s="220">
        <f ca="1"/>
        <v>1316.8203080000001</v>
      </c>
      <c r="L1333" s="222">
        <f ca="1"/>
        <v>1.4564705000000004E-2</v>
      </c>
      <c r="M1333" s="222" t="str">
        <f ca="1"/>
        <v/>
      </c>
      <c r="Q1333" s="111">
        <f ca="1"/>
        <v>45363</v>
      </c>
      <c r="R1333" s="220">
        <f ca="1"/>
        <v>1326.4393150000001</v>
      </c>
      <c r="S1333" s="220">
        <f ca="1"/>
        <v>1316.8203080000001</v>
      </c>
      <c r="T1333" s="222">
        <f ca="1"/>
        <v>9.619007000000011E-3</v>
      </c>
      <c r="U1333" s="222" t="str">
        <f ca="1"/>
        <v/>
      </c>
      <c r="Y1333" s="111">
        <f ca="1"/>
        <v>45727</v>
      </c>
      <c r="Z1333" s="220">
        <f ca="1"/>
        <v>1331.522802</v>
      </c>
      <c r="AA1333" s="220">
        <f ca="1"/>
        <v>1291.118708</v>
      </c>
      <c r="AB1333" s="222">
        <f ca="1"/>
        <v>4.0404093999999988E-2</v>
      </c>
      <c r="AC1333" s="222" t="str">
        <f ca="1"/>
        <v/>
      </c>
    </row>
    <row r="1334" spans="9:29" x14ac:dyDescent="0.2">
      <c r="I1334" s="111">
        <f ca="1"/>
        <v>45364</v>
      </c>
      <c r="J1334" s="220">
        <f ca="1"/>
        <v>1329.8569030000001</v>
      </c>
      <c r="K1334" s="220">
        <f ca="1"/>
        <v>1315.4404440000001</v>
      </c>
      <c r="L1334" s="222">
        <f ca="1"/>
        <v>1.4416459000000032E-2</v>
      </c>
      <c r="M1334" s="222" t="str">
        <f ca="1"/>
        <v/>
      </c>
      <c r="Q1334" s="111">
        <f ca="1"/>
        <v>45364</v>
      </c>
      <c r="R1334" s="220">
        <f ca="1"/>
        <v>1324.864587</v>
      </c>
      <c r="S1334" s="220">
        <f ca="1"/>
        <v>1315.4404440000001</v>
      </c>
      <c r="T1334" s="222">
        <f ca="1"/>
        <v>9.4241429999999578E-3</v>
      </c>
      <c r="U1334" s="222" t="str">
        <f ca="1"/>
        <v/>
      </c>
      <c r="Y1334" s="111">
        <f ca="1"/>
        <v>45728</v>
      </c>
      <c r="Z1334" s="220">
        <f ca="1"/>
        <v>1331.0638220000001</v>
      </c>
      <c r="AA1334" s="220">
        <f ca="1"/>
        <v>1290.840128</v>
      </c>
      <c r="AB1334" s="222">
        <f ca="1"/>
        <v>4.0223694000000025E-2</v>
      </c>
      <c r="AC1334" s="222" t="str">
        <f ca="1"/>
        <v/>
      </c>
    </row>
    <row r="1335" spans="9:29" x14ac:dyDescent="0.2">
      <c r="I1335" s="111">
        <f ca="1"/>
        <v>45365</v>
      </c>
      <c r="J1335" s="220">
        <f ca="1"/>
        <v>1324.816681</v>
      </c>
      <c r="K1335" s="220">
        <f ca="1"/>
        <v>1309.91012</v>
      </c>
      <c r="L1335" s="222">
        <f ca="1"/>
        <v>1.4906561000000011E-2</v>
      </c>
      <c r="M1335" s="222" t="str">
        <f ca="1"/>
        <v/>
      </c>
      <c r="Q1335" s="111">
        <f ca="1"/>
        <v>45365</v>
      </c>
      <c r="R1335" s="220">
        <f ca="1"/>
        <v>1319.719799</v>
      </c>
      <c r="S1335" s="220">
        <f ca="1"/>
        <v>1309.91012</v>
      </c>
      <c r="T1335" s="222">
        <f ca="1"/>
        <v>9.8096789999999601E-3</v>
      </c>
      <c r="U1335" s="222" t="str">
        <f ca="1"/>
        <v/>
      </c>
      <c r="Y1335" s="111">
        <f ca="1"/>
        <v>45729</v>
      </c>
      <c r="Z1335" s="220">
        <f ca="1"/>
        <v>1328.732342</v>
      </c>
      <c r="AA1335" s="220">
        <f ca="1"/>
        <v>1288.2439449999999</v>
      </c>
      <c r="AB1335" s="222">
        <f ca="1"/>
        <v>4.0488397000000079E-2</v>
      </c>
      <c r="AC1335" s="222" t="str">
        <f ca="1"/>
        <v/>
      </c>
    </row>
    <row r="1336" spans="9:29" x14ac:dyDescent="0.2">
      <c r="I1336" s="111">
        <f ca="1"/>
        <v>45366</v>
      </c>
      <c r="J1336" s="220">
        <f ca="1"/>
        <v>1322.7411159999999</v>
      </c>
      <c r="K1336" s="220">
        <f ca="1"/>
        <v>1308.0708999999999</v>
      </c>
      <c r="L1336" s="222">
        <f ca="1"/>
        <v>1.4670215999999982E-2</v>
      </c>
      <c r="M1336" s="222" t="str">
        <f ca="1"/>
        <v/>
      </c>
      <c r="Q1336" s="111">
        <f ca="1"/>
        <v>45366</v>
      </c>
      <c r="R1336" s="220">
        <f ca="1"/>
        <v>1317.6730600000001</v>
      </c>
      <c r="S1336" s="220">
        <f ca="1"/>
        <v>1308.0708999999999</v>
      </c>
      <c r="T1336" s="222">
        <f ca="1"/>
        <v>9.6021600000001407E-3</v>
      </c>
      <c r="U1336" s="222" t="str">
        <f ca="1"/>
        <v/>
      </c>
      <c r="Y1336" s="111">
        <f ca="1"/>
        <v>45730</v>
      </c>
      <c r="Z1336" s="220">
        <f ca="1"/>
        <v>1336.1616670000001</v>
      </c>
      <c r="AA1336" s="220">
        <f ca="1"/>
        <v>1295.842408</v>
      </c>
      <c r="AB1336" s="222">
        <f ca="1"/>
        <v>4.03192590000001E-2</v>
      </c>
      <c r="AC1336" s="222" t="str">
        <f ca="1"/>
        <v/>
      </c>
    </row>
    <row r="1337" spans="9:29" x14ac:dyDescent="0.2">
      <c r="I1337" s="111">
        <f ca="1"/>
        <v>45369</v>
      </c>
      <c r="J1337" s="220">
        <f ca="1"/>
        <v>1321.403014</v>
      </c>
      <c r="K1337" s="220">
        <f ca="1"/>
        <v>1305.689269</v>
      </c>
      <c r="L1337" s="222">
        <f ca="1"/>
        <v>1.5713745000000019E-2</v>
      </c>
      <c r="M1337" s="222" t="str">
        <f ca="1"/>
        <v/>
      </c>
      <c r="Q1337" s="111">
        <f ca="1"/>
        <v>45369</v>
      </c>
      <c r="R1337" s="220">
        <f ca="1"/>
        <v>1316.339307</v>
      </c>
      <c r="S1337" s="220">
        <f ca="1"/>
        <v>1305.689269</v>
      </c>
      <c r="T1337" s="222">
        <f ca="1"/>
        <v>1.0650037999999995E-2</v>
      </c>
      <c r="U1337" s="222" t="str">
        <f ca="1"/>
        <v/>
      </c>
      <c r="Y1337" s="111">
        <f ca="1"/>
        <v>45733</v>
      </c>
      <c r="Z1337" s="220">
        <f ca="1"/>
        <v>1341.7150919999999</v>
      </c>
      <c r="AA1337" s="220">
        <f ca="1"/>
        <v>1301.2739779999999</v>
      </c>
      <c r="AB1337" s="222">
        <f ca="1"/>
        <v>4.0441113999999972E-2</v>
      </c>
      <c r="AC1337" s="222" t="str">
        <f ca="1"/>
        <v/>
      </c>
    </row>
    <row r="1338" spans="9:29" x14ac:dyDescent="0.2">
      <c r="I1338" s="111">
        <f ca="1"/>
        <v>45370</v>
      </c>
      <c r="J1338" s="220">
        <f ca="1"/>
        <v>1326.7581130000001</v>
      </c>
      <c r="K1338" s="220">
        <f ca="1"/>
        <v>1311.650725</v>
      </c>
      <c r="L1338" s="222">
        <f ca="1"/>
        <v>1.5107388000000128E-2</v>
      </c>
      <c r="M1338" s="222" t="str">
        <f ca="1"/>
        <v/>
      </c>
      <c r="Q1338" s="111">
        <f ca="1"/>
        <v>45370</v>
      </c>
      <c r="R1338" s="220">
        <f ca="1"/>
        <v>1321.504594</v>
      </c>
      <c r="S1338" s="220">
        <f ca="1"/>
        <v>1311.650725</v>
      </c>
      <c r="T1338" s="222">
        <f ca="1"/>
        <v>9.8538690000000307E-3</v>
      </c>
      <c r="U1338" s="222" t="str">
        <f ca="1"/>
        <v/>
      </c>
      <c r="Y1338" s="111">
        <f ca="1"/>
        <v>45734</v>
      </c>
      <c r="Z1338" s="220">
        <f ca="1"/>
        <v>1338.596675</v>
      </c>
      <c r="AA1338" s="220">
        <f ca="1"/>
        <v>1298.0948390000001</v>
      </c>
      <c r="AB1338" s="222">
        <f ca="1"/>
        <v>4.0501835999999909E-2</v>
      </c>
      <c r="AC1338" s="222" t="str">
        <f ca="1"/>
        <v/>
      </c>
    </row>
    <row r="1339" spans="9:29" x14ac:dyDescent="0.2">
      <c r="I1339" s="111">
        <f ca="1"/>
        <v>45371</v>
      </c>
      <c r="J1339" s="220">
        <f ca="1"/>
        <v>1332.0025700000001</v>
      </c>
      <c r="K1339" s="220">
        <f ca="1"/>
        <v>1316.5465670000001</v>
      </c>
      <c r="L1339" s="222">
        <f ca="1"/>
        <v>1.545600300000001E-2</v>
      </c>
      <c r="M1339" s="222" t="str">
        <f ca="1"/>
        <v/>
      </c>
      <c r="Q1339" s="111">
        <f ca="1"/>
        <v>45371</v>
      </c>
      <c r="R1339" s="220">
        <f ca="1"/>
        <v>1326.8194209999999</v>
      </c>
      <c r="S1339" s="220">
        <f ca="1"/>
        <v>1316.5465670000001</v>
      </c>
      <c r="T1339" s="222">
        <f ca="1"/>
        <v>1.0272853999999824E-2</v>
      </c>
      <c r="U1339" s="222" t="str">
        <f ca="1"/>
        <v/>
      </c>
      <c r="Y1339" s="111">
        <f ca="1"/>
        <v>45735</v>
      </c>
      <c r="Z1339" s="220">
        <f ca="1"/>
        <v>1346.146002</v>
      </c>
      <c r="AA1339" s="220">
        <f ca="1"/>
        <v>1305.846638</v>
      </c>
      <c r="AB1339" s="222">
        <f ca="1"/>
        <v>4.0299363999999969E-2</v>
      </c>
      <c r="AC1339" s="222" t="str">
        <f ca="1"/>
        <v/>
      </c>
    </row>
    <row r="1340" spans="9:29" x14ac:dyDescent="0.2">
      <c r="I1340" s="111">
        <f ca="1"/>
        <v>45372</v>
      </c>
      <c r="J1340" s="220">
        <f ca="1"/>
        <v>1333.935268</v>
      </c>
      <c r="K1340" s="220">
        <f ca="1"/>
        <v>1317.675812</v>
      </c>
      <c r="L1340" s="222">
        <f ca="1"/>
        <v>1.6259455999999999E-2</v>
      </c>
      <c r="M1340" s="222" t="str">
        <f ca="1"/>
        <v/>
      </c>
      <c r="Q1340" s="111">
        <f ca="1"/>
        <v>45372</v>
      </c>
      <c r="R1340" s="220">
        <f ca="1"/>
        <v>1328.778654</v>
      </c>
      <c r="S1340" s="220">
        <f ca="1"/>
        <v>1317.675812</v>
      </c>
      <c r="T1340" s="222">
        <f ca="1"/>
        <v>1.110284200000001E-2</v>
      </c>
      <c r="U1340" s="222" t="str">
        <f ca="1"/>
        <v/>
      </c>
      <c r="Y1340" s="111">
        <f ca="1"/>
        <v>45736</v>
      </c>
      <c r="Z1340" s="220">
        <f ca="1"/>
        <v>1344.262426</v>
      </c>
      <c r="AA1340" s="220">
        <f ca="1"/>
        <v>1304.143579</v>
      </c>
      <c r="AB1340" s="222">
        <f ca="1"/>
        <v>4.0118846999999958E-2</v>
      </c>
      <c r="AC1340" s="222" t="str">
        <f ca="1"/>
        <v/>
      </c>
    </row>
    <row r="1341" spans="9:29" x14ac:dyDescent="0.2">
      <c r="I1341" s="111">
        <f ca="1"/>
        <v>45373</v>
      </c>
      <c r="J1341" s="220">
        <f ca="1"/>
        <v>1335.2779660000001</v>
      </c>
      <c r="K1341" s="220">
        <f ca="1"/>
        <v>1319.410425</v>
      </c>
      <c r="L1341" s="222">
        <f ca="1"/>
        <v>1.5867541000000075E-2</v>
      </c>
      <c r="M1341" s="222" t="str">
        <f ca="1"/>
        <v/>
      </c>
      <c r="Q1341" s="111">
        <f ca="1"/>
        <v>45373</v>
      </c>
      <c r="R1341" s="220">
        <f ca="1"/>
        <v>1330.0276839999999</v>
      </c>
      <c r="S1341" s="220">
        <f ca="1"/>
        <v>1319.410425</v>
      </c>
      <c r="T1341" s="222">
        <f ca="1"/>
        <v>1.0617258999999876E-2</v>
      </c>
      <c r="U1341" s="222" t="str">
        <f ca="1"/>
        <v/>
      </c>
      <c r="Y1341" s="111">
        <f ca="1"/>
        <v>45737</v>
      </c>
      <c r="Z1341" s="220">
        <f ca="1"/>
        <v>1343.0589279999999</v>
      </c>
      <c r="AA1341" s="220">
        <f ca="1"/>
        <v>1302.966625</v>
      </c>
      <c r="AB1341" s="222">
        <f ca="1"/>
        <v>4.0092302999999899E-2</v>
      </c>
      <c r="AC1341" s="222" t="str">
        <f ca="1"/>
        <v/>
      </c>
    </row>
    <row r="1342" spans="9:29" x14ac:dyDescent="0.2">
      <c r="I1342" s="111">
        <f ca="1"/>
        <v>45376</v>
      </c>
      <c r="J1342" s="220">
        <f ca="1"/>
        <v>1331.4388349999999</v>
      </c>
      <c r="K1342" s="220">
        <f ca="1"/>
        <v>1315.647121</v>
      </c>
      <c r="L1342" s="222">
        <f ca="1"/>
        <v>1.5791713999999957E-2</v>
      </c>
      <c r="M1342" s="222" t="str">
        <f ca="1"/>
        <v/>
      </c>
      <c r="Q1342" s="111">
        <f ca="1"/>
        <v>45376</v>
      </c>
      <c r="R1342" s="220">
        <f ca="1"/>
        <v>1326.1906959999999</v>
      </c>
      <c r="S1342" s="220">
        <f ca="1"/>
        <v>1315.647121</v>
      </c>
      <c r="T1342" s="222">
        <f ca="1"/>
        <v>1.054357499999992E-2</v>
      </c>
      <c r="U1342" s="222" t="str">
        <f ca="1"/>
        <v/>
      </c>
      <c r="Y1342" s="111">
        <f ca="1"/>
        <v>45740</v>
      </c>
      <c r="Z1342" s="220">
        <f ca="1"/>
        <v>1345.7765159999999</v>
      </c>
      <c r="AA1342" s="220">
        <f ca="1"/>
        <v>1306.0383790000001</v>
      </c>
      <c r="AB1342" s="222">
        <f ca="1"/>
        <v>3.9738136999999826E-2</v>
      </c>
      <c r="AC1342" s="222" t="str">
        <f ca="1"/>
        <v/>
      </c>
    </row>
    <row r="1343" spans="9:29" x14ac:dyDescent="0.2">
      <c r="I1343" s="111">
        <f ca="1"/>
        <v>45377</v>
      </c>
      <c r="J1343" s="220">
        <f ca="1"/>
        <v>1330.5168679999999</v>
      </c>
      <c r="K1343" s="220">
        <f ca="1"/>
        <v>1314.8017560000001</v>
      </c>
      <c r="L1343" s="222">
        <f ca="1"/>
        <v>1.5715111999999861E-2</v>
      </c>
      <c r="M1343" s="222" t="str">
        <f ca="1"/>
        <v/>
      </c>
      <c r="Q1343" s="111">
        <f ca="1"/>
        <v>45377</v>
      </c>
      <c r="R1343" s="220">
        <f ca="1"/>
        <v>1325.3089440000001</v>
      </c>
      <c r="S1343" s="220">
        <f ca="1"/>
        <v>1314.8017560000001</v>
      </c>
      <c r="T1343" s="222">
        <f ca="1"/>
        <v>1.0507188000000042E-2</v>
      </c>
      <c r="U1343" s="222" t="str">
        <f ca="1"/>
        <v/>
      </c>
      <c r="Y1343" s="111">
        <f ca="1"/>
        <v>45741</v>
      </c>
      <c r="Z1343" s="220">
        <f ca="1"/>
        <v>1345.7823020000001</v>
      </c>
      <c r="AA1343" s="220">
        <f ca="1"/>
        <v>1306.1075539999999</v>
      </c>
      <c r="AB1343" s="222">
        <f ca="1"/>
        <v>3.9674748000000135E-2</v>
      </c>
      <c r="AC1343" s="222" t="str">
        <f ca="1"/>
        <v/>
      </c>
    </row>
    <row r="1344" spans="9:29" x14ac:dyDescent="0.2">
      <c r="I1344" s="111">
        <f ca="1"/>
        <v>45378</v>
      </c>
      <c r="J1344" s="220">
        <f ca="1"/>
        <v>1336.8481630000001</v>
      </c>
      <c r="K1344" s="220">
        <f ca="1"/>
        <v>1321.192055</v>
      </c>
      <c r="L1344" s="222">
        <f ca="1"/>
        <v>1.565610800000013E-2</v>
      </c>
      <c r="M1344" s="222" t="str">
        <f ca="1"/>
        <v/>
      </c>
      <c r="Q1344" s="111">
        <f ca="1"/>
        <v>45378</v>
      </c>
      <c r="R1344" s="220">
        <f ca="1"/>
        <v>1331.554347</v>
      </c>
      <c r="S1344" s="220">
        <f ca="1"/>
        <v>1321.192055</v>
      </c>
      <c r="T1344" s="222">
        <f ca="1"/>
        <v>1.0362292000000025E-2</v>
      </c>
      <c r="U1344" s="222" t="str">
        <f ca="1"/>
        <v/>
      </c>
      <c r="Y1344" s="111">
        <f ca="1"/>
        <v>45742</v>
      </c>
      <c r="Z1344" s="220">
        <f ca="1"/>
        <v>1335.2708170000001</v>
      </c>
      <c r="AA1344" s="220">
        <f ca="1"/>
        <v>1295.70724</v>
      </c>
      <c r="AB1344" s="222">
        <f ca="1"/>
        <v>3.9563577000000121E-2</v>
      </c>
      <c r="AC1344" s="222" t="str">
        <f ca="1"/>
        <v/>
      </c>
    </row>
    <row r="1345" spans="9:29" x14ac:dyDescent="0.2">
      <c r="I1345" s="111">
        <f ca="1"/>
        <v>45379</v>
      </c>
      <c r="J1345" s="220">
        <f ca="1"/>
        <v>1339.4358999999999</v>
      </c>
      <c r="K1345" s="220">
        <f ca="1"/>
        <v>1323.9797100000001</v>
      </c>
      <c r="L1345" s="222">
        <f ca="1"/>
        <v>1.5456189999999878E-2</v>
      </c>
      <c r="M1345" s="222" t="str">
        <f ca="1"/>
        <v/>
      </c>
      <c r="Q1345" s="111">
        <f ca="1"/>
        <v>45379</v>
      </c>
      <c r="R1345" s="220">
        <f ca="1"/>
        <v>1334.214952</v>
      </c>
      <c r="S1345" s="220">
        <f ca="1"/>
        <v>1323.9797100000001</v>
      </c>
      <c r="T1345" s="222">
        <f ca="1"/>
        <v>1.0235241999999971E-2</v>
      </c>
      <c r="U1345" s="222" t="str">
        <f ca="1"/>
        <v/>
      </c>
      <c r="Y1345" s="111">
        <f ca="1"/>
        <v>45743</v>
      </c>
      <c r="Z1345" s="220">
        <f ca="1"/>
        <v>1337.7949819999999</v>
      </c>
      <c r="AA1345" s="220">
        <f ca="1"/>
        <v>1298.0717320000001</v>
      </c>
      <c r="AB1345" s="222">
        <f ca="1"/>
        <v>3.972324999999978E-2</v>
      </c>
      <c r="AC1345" s="222" t="str">
        <f ca="1"/>
        <v/>
      </c>
    </row>
    <row r="1346" spans="9:29" x14ac:dyDescent="0.2">
      <c r="I1346" s="111">
        <f ca="1"/>
        <v>45383</v>
      </c>
      <c r="J1346" s="220">
        <f ca="1"/>
        <v>1332.1669979999999</v>
      </c>
      <c r="K1346" s="220">
        <f ca="1"/>
        <v>1315.068172</v>
      </c>
      <c r="L1346" s="222">
        <f ca="1"/>
        <v>1.7098825999999918E-2</v>
      </c>
      <c r="M1346" s="222" t="str">
        <f ca="1"/>
        <v/>
      </c>
      <c r="Q1346" s="111">
        <f ca="1"/>
        <v>45383</v>
      </c>
      <c r="R1346" s="220">
        <f ca="1"/>
        <v>1326.923223</v>
      </c>
      <c r="S1346" s="220">
        <f ca="1"/>
        <v>1315.068172</v>
      </c>
      <c r="T1346" s="222">
        <f ca="1"/>
        <v>1.1855051000000004E-2</v>
      </c>
      <c r="U1346" s="222" t="str">
        <f ca="1"/>
        <v/>
      </c>
      <c r="Y1346" s="111">
        <f ca="1"/>
        <v>45744</v>
      </c>
      <c r="Z1346" s="220">
        <f ca="1"/>
        <v>1333.2050119999999</v>
      </c>
      <c r="AA1346" s="220">
        <f ca="1"/>
        <v>1293.3797649999999</v>
      </c>
      <c r="AB1346" s="222">
        <f ca="1"/>
        <v>3.9825246999999987E-2</v>
      </c>
      <c r="AC1346" s="222" t="str">
        <f ca="1"/>
        <v/>
      </c>
    </row>
    <row r="1347" spans="9:29" x14ac:dyDescent="0.2">
      <c r="I1347" s="111">
        <f ca="1"/>
        <v>45384</v>
      </c>
      <c r="J1347" s="220">
        <f ca="1"/>
        <v>1328.895233</v>
      </c>
      <c r="K1347" s="220">
        <f ca="1"/>
        <v>1312.8176539999999</v>
      </c>
      <c r="L1347" s="222">
        <f ca="1"/>
        <v>1.6077579000000015E-2</v>
      </c>
      <c r="M1347" s="222" t="str">
        <f ca="1"/>
        <v/>
      </c>
      <c r="Q1347" s="111">
        <f ca="1"/>
        <v>45384</v>
      </c>
      <c r="R1347" s="220">
        <f ca="1"/>
        <v>1323.634374</v>
      </c>
      <c r="S1347" s="220">
        <f ca="1"/>
        <v>1312.8176539999999</v>
      </c>
      <c r="T1347" s="222">
        <f ca="1"/>
        <v>1.0816720000000031E-2</v>
      </c>
      <c r="U1347" s="222" t="str">
        <f ca="1"/>
        <v/>
      </c>
      <c r="Y1347" s="111">
        <f ca="1"/>
        <v>45747</v>
      </c>
      <c r="Z1347" s="220">
        <f ca="1"/>
        <v>1340.215109</v>
      </c>
      <c r="AA1347" s="220">
        <f ca="1"/>
        <v>1300.4657070000001</v>
      </c>
      <c r="AB1347" s="222">
        <f ca="1"/>
        <v>3.974940199999992E-2</v>
      </c>
      <c r="AC1347" s="222" t="str">
        <f ca="1"/>
        <v/>
      </c>
    </row>
    <row r="1348" spans="9:29" x14ac:dyDescent="0.2">
      <c r="I1348" s="111">
        <f ca="1"/>
        <v>45385</v>
      </c>
      <c r="J1348" s="220">
        <f ca="1"/>
        <v>1329.578391</v>
      </c>
      <c r="K1348" s="220">
        <f ca="1"/>
        <v>1313.765193</v>
      </c>
      <c r="L1348" s="222">
        <f ca="1"/>
        <v>1.5813198000000056E-2</v>
      </c>
      <c r="M1348" s="222" t="str">
        <f ca="1"/>
        <v/>
      </c>
      <c r="Q1348" s="111">
        <f ca="1"/>
        <v>45385</v>
      </c>
      <c r="R1348" s="220">
        <f ca="1"/>
        <v>1324.3186499999999</v>
      </c>
      <c r="S1348" s="220">
        <f ca="1"/>
        <v>1313.765193</v>
      </c>
      <c r="T1348" s="222">
        <f ca="1"/>
        <v>1.055345699999998E-2</v>
      </c>
      <c r="U1348" s="222" t="str">
        <f ca="1"/>
        <v/>
      </c>
      <c r="Y1348" s="111">
        <f ca="1"/>
        <v>45748</v>
      </c>
      <c r="Z1348" s="220">
        <f ca="1"/>
        <v>1343.8543689999999</v>
      </c>
      <c r="AA1348" s="220">
        <f ca="1"/>
        <v>1304.0610300000001</v>
      </c>
      <c r="AB1348" s="222">
        <f ca="1"/>
        <v>3.979333899999983E-2</v>
      </c>
      <c r="AC1348" s="222" t="str">
        <f ca="1"/>
        <v/>
      </c>
    </row>
    <row r="1349" spans="9:29" x14ac:dyDescent="0.2">
      <c r="I1349" s="111">
        <f ca="1"/>
        <v>45386</v>
      </c>
      <c r="J1349" s="220">
        <f ca="1"/>
        <v>1327.033357</v>
      </c>
      <c r="K1349" s="220">
        <f ca="1"/>
        <v>1312.0800059999999</v>
      </c>
      <c r="L1349" s="222">
        <f ca="1"/>
        <v>1.4953351000000111E-2</v>
      </c>
      <c r="M1349" s="222" t="str">
        <f ca="1"/>
        <v/>
      </c>
      <c r="Q1349" s="111">
        <f ca="1"/>
        <v>45386</v>
      </c>
      <c r="R1349" s="220">
        <f ca="1"/>
        <v>1321.8870010000001</v>
      </c>
      <c r="S1349" s="220">
        <f ca="1"/>
        <v>1312.0800059999999</v>
      </c>
      <c r="T1349" s="222">
        <f ca="1"/>
        <v>9.8069950000001429E-3</v>
      </c>
      <c r="U1349" s="222" t="str">
        <f ca="1"/>
        <v/>
      </c>
      <c r="Y1349" s="111">
        <f ca="1"/>
        <v>45749</v>
      </c>
      <c r="Z1349" s="220">
        <f ca="1"/>
        <v>1347.690589</v>
      </c>
      <c r="AA1349" s="220">
        <f ca="1"/>
        <v>1308.1247450000001</v>
      </c>
      <c r="AB1349" s="222">
        <f ca="1"/>
        <v>3.9565843999999968E-2</v>
      </c>
      <c r="AC1349" s="222" t="str">
        <f ca="1"/>
        <v/>
      </c>
    </row>
    <row r="1350" spans="9:29" x14ac:dyDescent="0.2">
      <c r="I1350" s="111">
        <f ca="1"/>
        <v>45387</v>
      </c>
      <c r="J1350" s="220">
        <f ca="1"/>
        <v>1331.510385</v>
      </c>
      <c r="K1350" s="220">
        <f ca="1"/>
        <v>1315.2280410000001</v>
      </c>
      <c r="L1350" s="222">
        <f ca="1"/>
        <v>1.6282343999999966E-2</v>
      </c>
      <c r="M1350" s="222" t="str">
        <f ca="1"/>
        <v/>
      </c>
      <c r="Q1350" s="111">
        <f ca="1"/>
        <v>45387</v>
      </c>
      <c r="R1350" s="220">
        <f ca="1"/>
        <v>1326.2715659999999</v>
      </c>
      <c r="S1350" s="220">
        <f ca="1"/>
        <v>1315.2280410000001</v>
      </c>
      <c r="T1350" s="222">
        <f ca="1"/>
        <v>1.1043524999999818E-2</v>
      </c>
      <c r="U1350" s="222" t="str">
        <f ca="1"/>
        <v/>
      </c>
      <c r="Y1350" s="111">
        <f ca="1"/>
        <v>45750</v>
      </c>
      <c r="Z1350" s="220">
        <f ca="1"/>
        <v>1320.5306820000001</v>
      </c>
      <c r="AA1350" s="220">
        <f ca="1"/>
        <v>1280.608915</v>
      </c>
      <c r="AB1350" s="222">
        <f ca="1"/>
        <v>3.9921767000000045E-2</v>
      </c>
      <c r="AC1350" s="222" t="str">
        <f ca="1"/>
        <v/>
      </c>
    </row>
    <row r="1351" spans="9:29" x14ac:dyDescent="0.2">
      <c r="I1351" s="111">
        <f ca="1"/>
        <v>45390</v>
      </c>
      <c r="J1351" s="220">
        <f ca="1"/>
        <v>1331.3586499999999</v>
      </c>
      <c r="K1351" s="220">
        <f ca="1"/>
        <v>1314.9242509999999</v>
      </c>
      <c r="L1351" s="222">
        <f ca="1"/>
        <v>1.6434398999999985E-2</v>
      </c>
      <c r="M1351" s="222" t="str">
        <f ca="1"/>
        <v/>
      </c>
      <c r="Q1351" s="111">
        <f ca="1"/>
        <v>45390</v>
      </c>
      <c r="R1351" s="220">
        <f ca="1"/>
        <v>1326.136246</v>
      </c>
      <c r="S1351" s="220">
        <f ca="1"/>
        <v>1314.9242509999999</v>
      </c>
      <c r="T1351" s="222">
        <f ca="1"/>
        <v>1.1211995000000115E-2</v>
      </c>
      <c r="U1351" s="222" t="str">
        <f ca="1"/>
        <v/>
      </c>
      <c r="Y1351" s="111">
        <f ca="1"/>
        <v>45751</v>
      </c>
      <c r="Z1351" s="220">
        <f ca="1"/>
        <v>1298.256989</v>
      </c>
      <c r="AA1351" s="220">
        <f ca="1"/>
        <v>1257.286349</v>
      </c>
      <c r="AB1351" s="222">
        <f ca="1"/>
        <v>4.0970640000000003E-2</v>
      </c>
      <c r="AC1351" s="222" t="str">
        <f ca="1"/>
        <v/>
      </c>
    </row>
    <row r="1352" spans="9:29" x14ac:dyDescent="0.2">
      <c r="I1352" s="111">
        <f ca="1"/>
        <v>45391</v>
      </c>
      <c r="J1352" s="220">
        <f ca="1"/>
        <v>1335.5648309999999</v>
      </c>
      <c r="K1352" s="220">
        <f ca="1"/>
        <v>1319.473389</v>
      </c>
      <c r="L1352" s="222">
        <f ca="1"/>
        <v>1.6091441999999914E-2</v>
      </c>
      <c r="M1352" s="222" t="str">
        <f ca="1"/>
        <v/>
      </c>
      <c r="Q1352" s="111">
        <f ca="1"/>
        <v>45391</v>
      </c>
      <c r="R1352" s="220">
        <f ca="1"/>
        <v>1330.366753</v>
      </c>
      <c r="S1352" s="220">
        <f ca="1"/>
        <v>1319.473389</v>
      </c>
      <c r="T1352" s="222">
        <f ca="1"/>
        <v>1.089336400000002E-2</v>
      </c>
      <c r="U1352" s="222" t="str">
        <f ca="1"/>
        <v/>
      </c>
      <c r="Y1352" s="111">
        <f ca="1"/>
        <v>45754</v>
      </c>
      <c r="Z1352" s="220">
        <f ca="1"/>
        <v>1281.5454990000001</v>
      </c>
      <c r="AA1352" s="220">
        <f ca="1"/>
        <v>1241.106955</v>
      </c>
      <c r="AB1352" s="222">
        <f ca="1"/>
        <v>4.043854400000009E-2</v>
      </c>
      <c r="AC1352" s="222" t="str">
        <f ca="1"/>
        <v/>
      </c>
    </row>
    <row r="1353" spans="9:29" x14ac:dyDescent="0.2">
      <c r="I1353" s="111">
        <f ca="1"/>
        <v>45392</v>
      </c>
      <c r="J1353" s="220">
        <f ca="1"/>
        <v>1326.505269</v>
      </c>
      <c r="K1353" s="220">
        <f ca="1"/>
        <v>1309.2114959999999</v>
      </c>
      <c r="L1353" s="222">
        <f ca="1"/>
        <v>1.7293773000000102E-2</v>
      </c>
      <c r="M1353" s="222" t="str">
        <f ca="1"/>
        <v/>
      </c>
      <c r="Q1353" s="111">
        <f ca="1"/>
        <v>45392</v>
      </c>
      <c r="R1353" s="220">
        <f ca="1"/>
        <v>1321.3406910000001</v>
      </c>
      <c r="S1353" s="220">
        <f ca="1"/>
        <v>1309.2114959999999</v>
      </c>
      <c r="T1353" s="222">
        <f ca="1"/>
        <v>1.2129195000000209E-2</v>
      </c>
      <c r="U1353" s="222" t="str">
        <f ca="1"/>
        <v/>
      </c>
      <c r="Y1353" s="111">
        <f ca="1"/>
        <v>45755</v>
      </c>
      <c r="Z1353" s="220">
        <f ca="1"/>
        <v>1273.140539</v>
      </c>
      <c r="AA1353" s="220">
        <f ca="1"/>
        <v>1232.47741</v>
      </c>
      <c r="AB1353" s="222">
        <f ca="1"/>
        <v>4.0663129000000027E-2</v>
      </c>
      <c r="AC1353" s="222" t="str">
        <f ca="1"/>
        <v/>
      </c>
    </row>
    <row r="1354" spans="9:29" x14ac:dyDescent="0.2">
      <c r="I1354" s="111">
        <f ca="1"/>
        <v>45393</v>
      </c>
      <c r="J1354" s="220">
        <f ca="1"/>
        <v>1327.2744620000001</v>
      </c>
      <c r="K1354" s="220">
        <f ca="1"/>
        <v>1309.62274</v>
      </c>
      <c r="L1354" s="222">
        <f ca="1"/>
        <v>1.7651722000000064E-2</v>
      </c>
      <c r="M1354" s="222" t="str">
        <f ca="1"/>
        <v/>
      </c>
      <c r="Q1354" s="111">
        <f ca="1"/>
        <v>45393</v>
      </c>
      <c r="R1354" s="220">
        <f ca="1"/>
        <v>1321.986234</v>
      </c>
      <c r="S1354" s="220">
        <f ca="1"/>
        <v>1309.62274</v>
      </c>
      <c r="T1354" s="222">
        <f ca="1"/>
        <v>1.2363493999999945E-2</v>
      </c>
      <c r="U1354" s="222" t="str">
        <f ca="1"/>
        <v/>
      </c>
      <c r="Y1354" s="111">
        <f ca="1"/>
        <v>45756</v>
      </c>
      <c r="Z1354" s="220">
        <f ca="1"/>
        <v>1302.1236919999999</v>
      </c>
      <c r="AA1354" s="220">
        <f ca="1"/>
        <v>1264.167713</v>
      </c>
      <c r="AB1354" s="222">
        <f ca="1"/>
        <v>3.7955978999999841E-2</v>
      </c>
      <c r="AC1354" s="222" t="str">
        <f ca="1"/>
        <v/>
      </c>
    </row>
    <row r="1355" spans="9:29" x14ac:dyDescent="0.2">
      <c r="I1355" s="111">
        <f ca="1"/>
        <v>45394</v>
      </c>
      <c r="J1355" s="220">
        <f ca="1"/>
        <v>1324.677508</v>
      </c>
      <c r="K1355" s="220">
        <f ca="1"/>
        <v>1308.541234</v>
      </c>
      <c r="L1355" s="222">
        <f ca="1"/>
        <v>1.6136273999999957E-2</v>
      </c>
      <c r="M1355" s="222" t="str">
        <f ca="1"/>
        <v/>
      </c>
      <c r="Q1355" s="111">
        <f ca="1"/>
        <v>45394</v>
      </c>
      <c r="R1355" s="220">
        <f ca="1"/>
        <v>1319.4042790000001</v>
      </c>
      <c r="S1355" s="220">
        <f ca="1"/>
        <v>1308.541234</v>
      </c>
      <c r="T1355" s="222">
        <f ca="1"/>
        <v>1.0863045000000057E-2</v>
      </c>
      <c r="U1355" s="222" t="str">
        <f ca="1"/>
        <v/>
      </c>
      <c r="Y1355" s="111">
        <f ca="1"/>
        <v>45757</v>
      </c>
      <c r="Z1355" s="220">
        <f ca="1"/>
        <v>1281.8253790000001</v>
      </c>
      <c r="AA1355" s="220">
        <f ca="1"/>
        <v>1243.3219730000001</v>
      </c>
      <c r="AB1355" s="222">
        <f ca="1"/>
        <v>3.8503406000000039E-2</v>
      </c>
      <c r="AC1355" s="222" t="str">
        <f ca="1"/>
        <v/>
      </c>
    </row>
    <row r="1356" spans="9:29" x14ac:dyDescent="0.2">
      <c r="I1356" s="111">
        <f ca="1"/>
        <v>45397</v>
      </c>
      <c r="J1356" s="220">
        <f ca="1"/>
        <v>1315.579626</v>
      </c>
      <c r="K1356" s="220">
        <f ca="1"/>
        <v>1299.824668</v>
      </c>
      <c r="L1356" s="222">
        <f ca="1"/>
        <v>1.5754957999999989E-2</v>
      </c>
      <c r="M1356" s="222" t="str">
        <f ca="1"/>
        <v/>
      </c>
      <c r="Q1356" s="111">
        <f ca="1"/>
        <v>45397</v>
      </c>
      <c r="R1356" s="220">
        <f ca="1"/>
        <v>1310.1432500000001</v>
      </c>
      <c r="S1356" s="220">
        <f ca="1"/>
        <v>1299.824668</v>
      </c>
      <c r="T1356" s="222">
        <f ca="1"/>
        <v>1.0318582000000106E-2</v>
      </c>
      <c r="U1356" s="222" t="str">
        <f ca="1"/>
        <v/>
      </c>
      <c r="Y1356" s="111">
        <f ca="1"/>
        <v>45758</v>
      </c>
      <c r="Z1356" s="220">
        <f ca="1"/>
        <v>1288.7925789999999</v>
      </c>
      <c r="AA1356" s="220">
        <f ca="1"/>
        <v>1250.800954</v>
      </c>
      <c r="AB1356" s="222">
        <f ca="1"/>
        <v>3.7991624999999883E-2</v>
      </c>
      <c r="AC1356" s="222" t="str">
        <f ca="1"/>
        <v/>
      </c>
    </row>
    <row r="1357" spans="9:29" x14ac:dyDescent="0.2">
      <c r="I1357" s="111">
        <f ca="1"/>
        <v>45398</v>
      </c>
      <c r="J1357" s="220">
        <f ca="1"/>
        <v>1312.4040729999999</v>
      </c>
      <c r="K1357" s="220">
        <f ca="1"/>
        <v>1296.858299</v>
      </c>
      <c r="L1357" s="222">
        <f ca="1"/>
        <v>1.5545773999999938E-2</v>
      </c>
      <c r="M1357" s="222" t="str">
        <f ca="1"/>
        <v/>
      </c>
      <c r="Q1357" s="111">
        <f ca="1"/>
        <v>45398</v>
      </c>
      <c r="R1357" s="220">
        <f ca="1"/>
        <v>1306.90435</v>
      </c>
      <c r="S1357" s="220">
        <f ca="1"/>
        <v>1296.858299</v>
      </c>
      <c r="T1357" s="222">
        <f ca="1"/>
        <v>1.0046051000000033E-2</v>
      </c>
      <c r="U1357" s="222" t="str">
        <f ca="1"/>
        <v/>
      </c>
      <c r="Y1357" s="111">
        <f ca="1"/>
        <v>45761</v>
      </c>
      <c r="Z1357" s="220">
        <f ca="1"/>
        <v>1298.8016689999999</v>
      </c>
      <c r="AA1357" s="220">
        <f ca="1"/>
        <v>1262.641625</v>
      </c>
      <c r="AB1357" s="222">
        <f ca="1"/>
        <v>3.6160043999999968E-2</v>
      </c>
      <c r="AC1357" s="222" t="str">
        <f ca="1"/>
        <v/>
      </c>
    </row>
    <row r="1358" spans="9:29" x14ac:dyDescent="0.2">
      <c r="I1358" s="111">
        <f ca="1"/>
        <v>45399</v>
      </c>
      <c r="J1358" s="220">
        <f ca="1"/>
        <v>1311.6487099999999</v>
      </c>
      <c r="K1358" s="220">
        <f ca="1"/>
        <v>1296.874182</v>
      </c>
      <c r="L1358" s="222">
        <f ca="1"/>
        <v>1.4774527999999919E-2</v>
      </c>
      <c r="M1358" s="222" t="str">
        <f ca="1"/>
        <v/>
      </c>
      <c r="Q1358" s="111">
        <f ca="1"/>
        <v>45399</v>
      </c>
      <c r="R1358" s="220">
        <f ca="1"/>
        <v>1306.1856330000001</v>
      </c>
      <c r="S1358" s="220">
        <f ca="1"/>
        <v>1296.874182</v>
      </c>
      <c r="T1358" s="222">
        <f ca="1"/>
        <v>9.3114510000000331E-3</v>
      </c>
      <c r="U1358" s="222" t="str">
        <f ca="1"/>
        <v/>
      </c>
      <c r="Y1358" s="111">
        <f ca="1"/>
        <v>45762</v>
      </c>
      <c r="Z1358" s="220">
        <f ca="1"/>
        <v>1304.1600289999999</v>
      </c>
      <c r="AA1358" s="220">
        <f ca="1"/>
        <v>1267.846689</v>
      </c>
      <c r="AB1358" s="222">
        <f ca="1"/>
        <v>3.6313339999999923E-2</v>
      </c>
      <c r="AC1358" s="222" t="str">
        <f ca="1"/>
        <v/>
      </c>
    </row>
    <row r="1359" spans="9:29" x14ac:dyDescent="0.2">
      <c r="I1359" s="111">
        <f ca="1"/>
        <v>45400</v>
      </c>
      <c r="J1359" s="220">
        <f ca="1"/>
        <v>1309.4900070000001</v>
      </c>
      <c r="K1359" s="220">
        <f ca="1"/>
        <v>1294.5826999999999</v>
      </c>
      <c r="L1359" s="222">
        <f ca="1"/>
        <v>1.4907307000000173E-2</v>
      </c>
      <c r="M1359" s="222" t="str">
        <f ca="1"/>
        <v/>
      </c>
      <c r="Q1359" s="111">
        <f ca="1"/>
        <v>45400</v>
      </c>
      <c r="R1359" s="220">
        <f ca="1"/>
        <v>1304.021708</v>
      </c>
      <c r="S1359" s="220">
        <f ca="1"/>
        <v>1294.5826999999999</v>
      </c>
      <c r="T1359" s="222">
        <f ca="1"/>
        <v>9.4390080000000577E-3</v>
      </c>
      <c r="U1359" s="222" t="str">
        <f ca="1"/>
        <v/>
      </c>
      <c r="Y1359" s="111">
        <f ca="1"/>
        <v>45763</v>
      </c>
      <c r="Z1359" s="220">
        <f ca="1"/>
        <v>1297.464919</v>
      </c>
      <c r="AA1359" s="220">
        <f ca="1"/>
        <v>1262.292674</v>
      </c>
      <c r="AB1359" s="222">
        <f ca="1"/>
        <v>3.5172244999999977E-2</v>
      </c>
      <c r="AC1359" s="222" t="str">
        <f ca="1"/>
        <v/>
      </c>
    </row>
    <row r="1360" spans="9:29" x14ac:dyDescent="0.2">
      <c r="I1360" s="111">
        <f ca="1"/>
        <v>45401</v>
      </c>
      <c r="J1360" s="220">
        <f ca="1"/>
        <v>1308.7367569999999</v>
      </c>
      <c r="K1360" s="220">
        <f ca="1"/>
        <v>1294.61025</v>
      </c>
      <c r="L1360" s="222">
        <f ca="1"/>
        <v>1.4126506999999946E-2</v>
      </c>
      <c r="M1360" s="222" t="str">
        <f ca="1"/>
        <v/>
      </c>
      <c r="Q1360" s="111">
        <f ca="1"/>
        <v>45401</v>
      </c>
      <c r="R1360" s="220">
        <f ca="1"/>
        <v>1303.3107190000001</v>
      </c>
      <c r="S1360" s="220">
        <f ca="1"/>
        <v>1294.61025</v>
      </c>
      <c r="T1360" s="222">
        <f ca="1"/>
        <v>8.7004690000001116E-3</v>
      </c>
      <c r="U1360" s="222" t="str">
        <f ca="1"/>
        <v/>
      </c>
      <c r="Y1360" s="111">
        <f ca="1"/>
        <v>45764</v>
      </c>
      <c r="Z1360" s="220">
        <f ca="1"/>
        <v>1297.688069</v>
      </c>
      <c r="AA1360" s="220">
        <f ca="1"/>
        <v>1262.426706</v>
      </c>
      <c r="AB1360" s="222">
        <f ca="1"/>
        <v>3.5261363000000073E-2</v>
      </c>
      <c r="AC1360" s="222" t="str">
        <f ca="1"/>
        <v/>
      </c>
    </row>
    <row r="1361" spans="9:29" x14ac:dyDescent="0.2">
      <c r="I1361" s="111">
        <f ca="1"/>
        <v>45404</v>
      </c>
      <c r="J1361" s="220">
        <f ca="1"/>
        <v>1311.5076309999999</v>
      </c>
      <c r="K1361" s="220">
        <f ca="1"/>
        <v>1296.873353</v>
      </c>
      <c r="L1361" s="222">
        <f ca="1"/>
        <v>1.4634277999999995E-2</v>
      </c>
      <c r="M1361" s="222" t="str">
        <f ca="1"/>
        <v/>
      </c>
      <c r="Q1361" s="111">
        <f ca="1"/>
        <v>45404</v>
      </c>
      <c r="R1361" s="220">
        <f ca="1"/>
        <v>1306.03998</v>
      </c>
      <c r="S1361" s="220">
        <f ca="1"/>
        <v>1296.873353</v>
      </c>
      <c r="T1361" s="222">
        <f ca="1"/>
        <v>9.1666270000000626E-3</v>
      </c>
      <c r="U1361" s="222" t="str">
        <f ca="1"/>
        <v/>
      </c>
      <c r="Y1361" s="111">
        <f ca="1"/>
        <v>45768</v>
      </c>
      <c r="Z1361" s="220">
        <f ca="1"/>
        <v>1286.0334889999999</v>
      </c>
      <c r="AA1361" s="220">
        <f ca="1"/>
        <v>1251.2579820000001</v>
      </c>
      <c r="AB1361" s="222">
        <f ca="1"/>
        <v>3.4775506999999831E-2</v>
      </c>
      <c r="AC1361" s="222" t="str">
        <f ca="1"/>
        <v/>
      </c>
    </row>
    <row r="1362" spans="9:29" x14ac:dyDescent="0.2">
      <c r="I1362" s="111">
        <f ca="1"/>
        <v>45405</v>
      </c>
      <c r="J1362" s="220">
        <f ca="1"/>
        <v>1315.302711</v>
      </c>
      <c r="K1362" s="220">
        <f ca="1"/>
        <v>1299.8296439999999</v>
      </c>
      <c r="L1362" s="222">
        <f ca="1"/>
        <v>1.5473067000000128E-2</v>
      </c>
      <c r="M1362" s="222" t="str">
        <f ca="1"/>
        <v/>
      </c>
      <c r="Q1362" s="111">
        <f ca="1"/>
        <v>45405</v>
      </c>
      <c r="R1362" s="220">
        <f ca="1"/>
        <v>1309.8563799999999</v>
      </c>
      <c r="S1362" s="220">
        <f ca="1"/>
        <v>1299.8296439999999</v>
      </c>
      <c r="T1362" s="222">
        <f ca="1"/>
        <v>1.0026736000000027E-2</v>
      </c>
      <c r="U1362" s="222" t="str">
        <f ca="1"/>
        <v/>
      </c>
      <c r="Y1362" s="111">
        <f ca="1"/>
        <v>45769</v>
      </c>
      <c r="Z1362" s="220">
        <f ca="1"/>
        <v>1298.152439</v>
      </c>
      <c r="AA1362" s="220">
        <f ca="1"/>
        <v>1262.676334</v>
      </c>
      <c r="AB1362" s="222">
        <f ca="1"/>
        <v>3.5476104999999959E-2</v>
      </c>
      <c r="AC1362" s="222" t="str">
        <f ca="1"/>
        <v/>
      </c>
    </row>
    <row r="1363" spans="9:29" x14ac:dyDescent="0.2">
      <c r="I1363" s="111">
        <f ca="1"/>
        <v>45406</v>
      </c>
      <c r="J1363" s="220">
        <f ca="1"/>
        <v>1312.7103300000001</v>
      </c>
      <c r="K1363" s="220">
        <f ca="1"/>
        <v>1296.5743179999999</v>
      </c>
      <c r="L1363" s="222">
        <f ca="1"/>
        <v>1.6136012000000165E-2</v>
      </c>
      <c r="M1363" s="222" t="str">
        <f ca="1"/>
        <v/>
      </c>
      <c r="Q1363" s="111">
        <f ca="1"/>
        <v>45406</v>
      </c>
      <c r="R1363" s="220">
        <f ca="1"/>
        <v>1307.2817030000001</v>
      </c>
      <c r="S1363" s="220">
        <f ca="1"/>
        <v>1296.5743179999999</v>
      </c>
      <c r="T1363" s="222">
        <f ca="1"/>
        <v>1.0707385000000158E-2</v>
      </c>
      <c r="U1363" s="222" t="str">
        <f ca="1"/>
        <v/>
      </c>
      <c r="Y1363" s="111">
        <f ca="1"/>
        <v>45770</v>
      </c>
      <c r="Z1363" s="220">
        <f ca="1"/>
        <v>1304.0364890000001</v>
      </c>
      <c r="AA1363" s="220">
        <f ca="1"/>
        <v>1267.758638</v>
      </c>
      <c r="AB1363" s="222">
        <f ca="1"/>
        <v>3.6277851000000055E-2</v>
      </c>
      <c r="AC1363" s="222" t="str">
        <f ca="1"/>
        <v/>
      </c>
    </row>
    <row r="1364" spans="9:29" x14ac:dyDescent="0.2">
      <c r="I1364" s="111">
        <f ca="1"/>
        <v>45407</v>
      </c>
      <c r="J1364" s="220">
        <f ca="1"/>
        <v>1307.5490689999999</v>
      </c>
      <c r="K1364" s="220">
        <f ca="1"/>
        <v>1291.362398</v>
      </c>
      <c r="L1364" s="222">
        <f ca="1"/>
        <v>1.6186670999999934E-2</v>
      </c>
      <c r="M1364" s="222" t="str">
        <f ca="1"/>
        <v/>
      </c>
      <c r="Q1364" s="111">
        <f ca="1"/>
        <v>45407</v>
      </c>
      <c r="R1364" s="220">
        <f ca="1"/>
        <v>1302.150862</v>
      </c>
      <c r="S1364" s="220">
        <f ca="1"/>
        <v>1291.362398</v>
      </c>
      <c r="T1364" s="222">
        <f ca="1"/>
        <v>1.0788463999999977E-2</v>
      </c>
      <c r="U1364" s="222" t="str">
        <f ca="1"/>
        <v/>
      </c>
      <c r="Y1364" s="111">
        <f ca="1"/>
        <v>45771</v>
      </c>
      <c r="Z1364" s="220">
        <f ca="1"/>
        <v>1314.0825589999999</v>
      </c>
      <c r="AA1364" s="220">
        <f ca="1"/>
        <v>1277.173763</v>
      </c>
      <c r="AB1364" s="222">
        <f ca="1"/>
        <v>3.6908795999999938E-2</v>
      </c>
      <c r="AC1364" s="222" t="str">
        <f ca="1"/>
        <v/>
      </c>
    </row>
    <row r="1365" spans="9:29" x14ac:dyDescent="0.2">
      <c r="I1365" s="111">
        <f ca="1"/>
        <v>45408</v>
      </c>
      <c r="J1365" s="220">
        <f ca="1"/>
        <v>1314.152002</v>
      </c>
      <c r="K1365" s="220">
        <f ca="1"/>
        <v>1297.511493</v>
      </c>
      <c r="L1365" s="222">
        <f ca="1"/>
        <v>1.6640509000000067E-2</v>
      </c>
      <c r="M1365" s="222" t="str">
        <f ca="1"/>
        <v/>
      </c>
      <c r="Q1365" s="111">
        <f ca="1"/>
        <v>45408</v>
      </c>
      <c r="R1365" s="220">
        <f ca="1"/>
        <v>1308.781117</v>
      </c>
      <c r="S1365" s="220">
        <f ca="1"/>
        <v>1297.511493</v>
      </c>
      <c r="T1365" s="222">
        <f ca="1"/>
        <v>1.1269624000000021E-2</v>
      </c>
      <c r="U1365" s="222" t="str">
        <f ca="1"/>
        <v/>
      </c>
      <c r="Y1365" s="111">
        <f ca="1"/>
        <v>45772</v>
      </c>
      <c r="Z1365" s="220">
        <f ca="1"/>
        <v>1313.5227990000001</v>
      </c>
      <c r="AA1365" s="220">
        <f ca="1"/>
        <v>1276.2961319999999</v>
      </c>
      <c r="AB1365" s="222">
        <f ca="1"/>
        <v>3.7226667000000137E-2</v>
      </c>
      <c r="AC1365" s="222" t="str">
        <f ca="1"/>
        <v/>
      </c>
    </row>
    <row r="1366" spans="9:29" x14ac:dyDescent="0.2">
      <c r="I1366" s="111">
        <f ca="1"/>
        <v>45411</v>
      </c>
      <c r="J1366" s="220">
        <f ca="1"/>
        <v>1319.6374149999999</v>
      </c>
      <c r="K1366" s="220">
        <f ca="1"/>
        <v>1302.978198</v>
      </c>
      <c r="L1366" s="222">
        <f ca="1"/>
        <v>1.66592169999999E-2</v>
      </c>
      <c r="M1366" s="222" t="str">
        <f ca="1"/>
        <v/>
      </c>
      <c r="Q1366" s="111">
        <f ca="1"/>
        <v>45411</v>
      </c>
      <c r="R1366" s="220">
        <f ca="1"/>
        <v>1314.3784009999999</v>
      </c>
      <c r="S1366" s="220">
        <f ca="1"/>
        <v>1302.978198</v>
      </c>
      <c r="T1366" s="222">
        <f ca="1"/>
        <v>1.140020299999992E-2</v>
      </c>
      <c r="U1366" s="222" t="str">
        <f ca="1"/>
        <v/>
      </c>
      <c r="Y1366" s="111">
        <f ca="1"/>
        <v>45775</v>
      </c>
      <c r="Z1366" s="220">
        <f ca="1"/>
        <v>1315.699104</v>
      </c>
      <c r="AA1366" s="220">
        <f ca="1"/>
        <v>1278.596949</v>
      </c>
      <c r="AB1366" s="222">
        <f ca="1"/>
        <v>3.7102155000000039E-2</v>
      </c>
      <c r="AC1366" s="222" t="str">
        <f ca="1"/>
        <v/>
      </c>
    </row>
    <row r="1367" spans="9:29" x14ac:dyDescent="0.2">
      <c r="I1367" s="111">
        <f ca="1"/>
        <v>45412</v>
      </c>
      <c r="J1367" s="220">
        <f ca="1"/>
        <v>1313.4368609999999</v>
      </c>
      <c r="K1367" s="220">
        <f ca="1"/>
        <v>1297.6931380000001</v>
      </c>
      <c r="L1367" s="222">
        <f ca="1"/>
        <v>1.5743722999999817E-2</v>
      </c>
      <c r="M1367" s="222" t="str">
        <f ca="1"/>
        <v/>
      </c>
      <c r="Q1367" s="111">
        <f ca="1"/>
        <v>45412</v>
      </c>
      <c r="R1367" s="220">
        <f ca="1"/>
        <v>1307.9985469999999</v>
      </c>
      <c r="S1367" s="220">
        <f ca="1"/>
        <v>1297.6931380000001</v>
      </c>
      <c r="T1367" s="222">
        <f ca="1"/>
        <v>1.0305408999999826E-2</v>
      </c>
      <c r="U1367" s="222" t="str">
        <f ca="1"/>
        <v/>
      </c>
      <c r="Y1367" s="111">
        <f ca="1"/>
        <v>45776</v>
      </c>
      <c r="Z1367" s="220">
        <f ca="1"/>
        <v>1320.8700980000001</v>
      </c>
      <c r="AA1367" s="220">
        <f ca="1"/>
        <v>1283.5514969999999</v>
      </c>
      <c r="AB1367" s="222">
        <f ca="1"/>
        <v>3.7318601000000173E-2</v>
      </c>
      <c r="AC1367" s="222" t="str">
        <f ca="1"/>
        <v/>
      </c>
    </row>
    <row r="1368" spans="9:29" x14ac:dyDescent="0.2">
      <c r="I1368" s="111">
        <f ca="1"/>
        <v>45413</v>
      </c>
      <c r="J1368" s="220">
        <f ca="1"/>
        <v>1314.3736369999999</v>
      </c>
      <c r="K1368" s="220">
        <f ca="1"/>
        <v>1298.6567869999999</v>
      </c>
      <c r="L1368" s="222">
        <f ca="1"/>
        <v>1.5716850000000022E-2</v>
      </c>
      <c r="M1368" s="222" t="str">
        <f ca="1"/>
        <v/>
      </c>
      <c r="Q1368" s="111">
        <f ca="1"/>
        <v>45413</v>
      </c>
      <c r="R1368" s="220">
        <f ca="1"/>
        <v>1309.0548020000001</v>
      </c>
      <c r="S1368" s="220">
        <f ca="1"/>
        <v>1298.6567869999999</v>
      </c>
      <c r="T1368" s="222">
        <f ca="1"/>
        <v>1.0398015000000213E-2</v>
      </c>
      <c r="U1368" s="222" t="str">
        <f ca="1"/>
        <v/>
      </c>
      <c r="Y1368" s="111">
        <f ca="1"/>
        <v>45777</v>
      </c>
      <c r="Z1368" s="220">
        <f ca="1"/>
        <v>1321.9563619999999</v>
      </c>
      <c r="AA1368" s="220">
        <f ca="1"/>
        <v>1284.859923</v>
      </c>
      <c r="AB1368" s="222">
        <f ca="1"/>
        <v>3.7096438999999919E-2</v>
      </c>
      <c r="AC1368" s="222" t="str">
        <f ca="1"/>
        <v/>
      </c>
    </row>
    <row r="1369" spans="9:29" x14ac:dyDescent="0.2">
      <c r="I1369" s="111">
        <f ca="1"/>
        <v>45414</v>
      </c>
      <c r="J1369" s="220">
        <f ca="1"/>
        <v>1320.626737</v>
      </c>
      <c r="K1369" s="220">
        <f ca="1"/>
        <v>1305.1687059999999</v>
      </c>
      <c r="L1369" s="222">
        <f ca="1"/>
        <v>1.5458031000000119E-2</v>
      </c>
      <c r="M1369" s="222" t="str">
        <f ca="1"/>
        <v/>
      </c>
      <c r="Q1369" s="111">
        <f ca="1"/>
        <v>45414</v>
      </c>
      <c r="R1369" s="220">
        <f ca="1"/>
        <v>1315.282498</v>
      </c>
      <c r="S1369" s="220">
        <f ca="1"/>
        <v>1305.1687059999999</v>
      </c>
      <c r="T1369" s="222">
        <f ca="1"/>
        <v>1.0113792000000104E-2</v>
      </c>
      <c r="U1369" s="222" t="str">
        <f ca="1"/>
        <v/>
      </c>
      <c r="Y1369" s="111">
        <f ca="1"/>
        <v>45778</v>
      </c>
      <c r="Z1369" s="220">
        <f ca="1"/>
        <v>1322.9023159999999</v>
      </c>
      <c r="AA1369" s="220">
        <f ca="1"/>
        <v>1285.3783719999999</v>
      </c>
      <c r="AB1369" s="222">
        <f ca="1"/>
        <v>3.7523944000000031E-2</v>
      </c>
      <c r="AC1369" s="222" t="str">
        <f ca="1"/>
        <v/>
      </c>
    </row>
    <row r="1370" spans="9:29" x14ac:dyDescent="0.2">
      <c r="I1370" s="111">
        <f ca="1"/>
        <v>45415</v>
      </c>
      <c r="J1370" s="220">
        <f ca="1"/>
        <v>1329.489763</v>
      </c>
      <c r="K1370" s="220">
        <f ca="1"/>
        <v>1313.2067999999999</v>
      </c>
      <c r="L1370" s="222">
        <f ca="1"/>
        <v>1.6282963000000109E-2</v>
      </c>
      <c r="M1370" s="222" t="str">
        <f ca="1"/>
        <v/>
      </c>
      <c r="Q1370" s="111">
        <f ca="1"/>
        <v>45415</v>
      </c>
      <c r="R1370" s="220">
        <f ca="1"/>
        <v>1324.251242</v>
      </c>
      <c r="S1370" s="220">
        <f ca="1"/>
        <v>1313.2067999999999</v>
      </c>
      <c r="T1370" s="222">
        <f ca="1"/>
        <v>1.1044442000000118E-2</v>
      </c>
      <c r="U1370" s="222" t="str">
        <f ca="1"/>
        <v/>
      </c>
      <c r="Y1370" s="111">
        <f ca="1"/>
        <v>45779</v>
      </c>
      <c r="Z1370" s="220">
        <f ca="1"/>
        <v>1327.573926</v>
      </c>
      <c r="AA1370" s="220">
        <f ca="1"/>
        <v>1289.118183</v>
      </c>
      <c r="AB1370" s="222">
        <f ca="1"/>
        <v>3.8455742999999987E-2</v>
      </c>
      <c r="AC1370" s="222" t="str">
        <f ca="1"/>
        <v/>
      </c>
    </row>
    <row r="1371" spans="9:29" x14ac:dyDescent="0.2">
      <c r="I1371" s="111">
        <f ca="1"/>
        <v>45418</v>
      </c>
      <c r="J1371" s="220">
        <f ca="1"/>
        <v>1337.932832</v>
      </c>
      <c r="K1371" s="220">
        <f ca="1"/>
        <v>1321.911953</v>
      </c>
      <c r="L1371" s="222">
        <f ca="1"/>
        <v>1.6020878999999922E-2</v>
      </c>
      <c r="M1371" s="222" t="str">
        <f ca="1"/>
        <v/>
      </c>
      <c r="Q1371" s="111">
        <f ca="1"/>
        <v>45418</v>
      </c>
      <c r="R1371" s="220">
        <f ca="1"/>
        <v>1332.693867</v>
      </c>
      <c r="S1371" s="220">
        <f ca="1"/>
        <v>1321.911953</v>
      </c>
      <c r="T1371" s="222">
        <f ca="1"/>
        <v>1.0781913999999915E-2</v>
      </c>
      <c r="U1371" s="222" t="str">
        <f ca="1"/>
        <v/>
      </c>
      <c r="Y1371" s="111">
        <f ca="1"/>
        <v>45782</v>
      </c>
      <c r="Z1371" s="220">
        <f ca="1"/>
        <v>1327.072496</v>
      </c>
      <c r="AA1371" s="220">
        <f ca="1"/>
        <v>1288.805816</v>
      </c>
      <c r="AB1371" s="222">
        <f ca="1"/>
        <v>3.8266679999999949E-2</v>
      </c>
      <c r="AC1371" s="222" t="str">
        <f ca="1"/>
        <v/>
      </c>
    </row>
    <row r="1372" spans="9:29" x14ac:dyDescent="0.2">
      <c r="I1372" s="111">
        <f ca="1"/>
        <v>45419</v>
      </c>
      <c r="J1372" s="220">
        <f ca="1"/>
        <v>1341.956195</v>
      </c>
      <c r="K1372" s="220">
        <f ca="1"/>
        <v>1325.3441780000001</v>
      </c>
      <c r="L1372" s="222">
        <f ca="1"/>
        <v>1.6612016999999923E-2</v>
      </c>
      <c r="M1372" s="222" t="str">
        <f ca="1"/>
        <v/>
      </c>
      <c r="Q1372" s="111">
        <f ca="1"/>
        <v>45419</v>
      </c>
      <c r="R1372" s="220">
        <f ca="1"/>
        <v>1336.817194</v>
      </c>
      <c r="S1372" s="220">
        <f ca="1"/>
        <v>1325.3441780000001</v>
      </c>
      <c r="T1372" s="222">
        <f ca="1"/>
        <v>1.1473015999999916E-2</v>
      </c>
      <c r="U1372" s="222" t="str">
        <f ca="1"/>
        <v/>
      </c>
      <c r="Y1372" s="111">
        <f ca="1"/>
        <v>45783</v>
      </c>
      <c r="Z1372" s="220">
        <f ca="1"/>
        <v>1324.9723959999999</v>
      </c>
      <c r="AA1372" s="220">
        <f ca="1"/>
        <v>1287.262747</v>
      </c>
      <c r="AB1372" s="222">
        <f ca="1"/>
        <v>3.7709648999999901E-2</v>
      </c>
      <c r="AC1372" s="222" t="str">
        <f ca="1"/>
        <v/>
      </c>
    </row>
    <row r="1373" spans="9:29" x14ac:dyDescent="0.2">
      <c r="I1373" s="111">
        <f ca="1"/>
        <v>45420</v>
      </c>
      <c r="J1373" s="220">
        <f ca="1"/>
        <v>1339.0070760000001</v>
      </c>
      <c r="K1373" s="220">
        <f ca="1"/>
        <v>1322.0204369999999</v>
      </c>
      <c r="L1373" s="222">
        <f ca="1"/>
        <v>1.6986639000000196E-2</v>
      </c>
      <c r="M1373" s="222" t="str">
        <f ca="1"/>
        <v/>
      </c>
      <c r="Q1373" s="111">
        <f ca="1"/>
        <v>45420</v>
      </c>
      <c r="R1373" s="220">
        <f ca="1"/>
        <v>1333.8067450000001</v>
      </c>
      <c r="S1373" s="220">
        <f ca="1"/>
        <v>1322.0204369999999</v>
      </c>
      <c r="T1373" s="222">
        <f ca="1"/>
        <v>1.178630800000019E-2</v>
      </c>
      <c r="U1373" s="222" t="str">
        <f ca="1"/>
        <v/>
      </c>
      <c r="Y1373" s="111">
        <f ca="1"/>
        <v>45784</v>
      </c>
      <c r="Z1373" s="220">
        <f ca="1"/>
        <v>1330.609786</v>
      </c>
      <c r="AA1373" s="220">
        <f ca="1"/>
        <v>1292.748922</v>
      </c>
      <c r="AB1373" s="222">
        <f ca="1"/>
        <v>3.7860863999999994E-2</v>
      </c>
      <c r="AC1373" s="222" t="str">
        <f ca="1"/>
        <v/>
      </c>
    </row>
    <row r="1374" spans="9:29" x14ac:dyDescent="0.2">
      <c r="I1374" s="111">
        <f ca="1"/>
        <v>45421</v>
      </c>
      <c r="J1374" s="220">
        <f ca="1"/>
        <v>1347.878371</v>
      </c>
      <c r="K1374" s="220">
        <f ca="1"/>
        <v>1324.107874</v>
      </c>
      <c r="L1374" s="222">
        <f ca="1"/>
        <v>2.3770496999999977E-2</v>
      </c>
      <c r="M1374" s="222" t="str">
        <f ca="1"/>
        <v/>
      </c>
      <c r="Q1374" s="111">
        <f ca="1"/>
        <v>45421</v>
      </c>
      <c r="R1374" s="220">
        <f ca="1"/>
        <v>1344.325425</v>
      </c>
      <c r="S1374" s="220">
        <f ca="1"/>
        <v>1324.107874</v>
      </c>
      <c r="T1374" s="222">
        <f ca="1"/>
        <v>2.0217550999999959E-2</v>
      </c>
      <c r="U1374" s="222" t="str">
        <f ca="1"/>
        <v/>
      </c>
      <c r="Y1374" s="111">
        <f ca="1"/>
        <v>45785</v>
      </c>
      <c r="Z1374" s="220">
        <f ca="1"/>
        <v>1330.256601</v>
      </c>
      <c r="AA1374" s="220">
        <f ca="1"/>
        <v>1291.5418440000001</v>
      </c>
      <c r="AB1374" s="222">
        <f ca="1"/>
        <v>3.8714756999999961E-2</v>
      </c>
      <c r="AC1374" s="222" t="str">
        <f ca="1"/>
        <v/>
      </c>
    </row>
    <row r="1375" spans="9:29" x14ac:dyDescent="0.2">
      <c r="I1375" s="111">
        <f ca="1"/>
        <v>45422</v>
      </c>
      <c r="J1375" s="220">
        <f ca="1"/>
        <v>1345.6193599999999</v>
      </c>
      <c r="K1375" s="220">
        <f ca="1"/>
        <v>1321.2918460000001</v>
      </c>
      <c r="L1375" s="222">
        <f ca="1"/>
        <v>2.4327513999999838E-2</v>
      </c>
      <c r="M1375" s="222" t="str">
        <f ca="1"/>
        <v/>
      </c>
      <c r="Q1375" s="111">
        <f ca="1"/>
        <v>45422</v>
      </c>
      <c r="R1375" s="220">
        <f ca="1"/>
        <v>1342.066877</v>
      </c>
      <c r="S1375" s="220">
        <f ca="1"/>
        <v>1321.2918460000001</v>
      </c>
      <c r="T1375" s="222">
        <f ca="1"/>
        <v>2.0775030999999899E-2</v>
      </c>
      <c r="U1375" s="222" t="str">
        <f ca="1"/>
        <v/>
      </c>
      <c r="Y1375" s="111">
        <f ca="1"/>
        <v>45786</v>
      </c>
      <c r="Z1375" s="220">
        <f ca="1"/>
        <v>1334.606546</v>
      </c>
      <c r="AA1375" s="220">
        <f ca="1"/>
        <v>1295.9820569999999</v>
      </c>
      <c r="AB1375" s="222">
        <f ca="1"/>
        <v>3.862448900000004E-2</v>
      </c>
      <c r="AC1375" s="222" t="str">
        <f ca="1"/>
        <v/>
      </c>
    </row>
    <row r="1376" spans="9:29" x14ac:dyDescent="0.2">
      <c r="I1376" s="111">
        <f ca="1"/>
        <v>45425</v>
      </c>
      <c r="J1376" s="220">
        <f ca="1"/>
        <v>1346.599651</v>
      </c>
      <c r="K1376" s="220">
        <f ca="1"/>
        <v>1322.2555139999999</v>
      </c>
      <c r="L1376" s="222">
        <f ca="1"/>
        <v>2.4344137000000047E-2</v>
      </c>
      <c r="M1376" s="222" t="str">
        <f ca="1"/>
        <v/>
      </c>
      <c r="Q1376" s="111">
        <f ca="1"/>
        <v>45425</v>
      </c>
      <c r="R1376" s="220">
        <f ca="1"/>
        <v>1343.112709</v>
      </c>
      <c r="S1376" s="220">
        <f ca="1"/>
        <v>1322.2555139999999</v>
      </c>
      <c r="T1376" s="222">
        <f ca="1"/>
        <v>2.0857195000000047E-2</v>
      </c>
      <c r="U1376" s="222" t="str">
        <f ca="1"/>
        <v/>
      </c>
      <c r="Y1376" s="111">
        <f ca="1"/>
        <v>45789</v>
      </c>
      <c r="Z1376" s="220">
        <f ca="1"/>
        <v>1345.2727560000001</v>
      </c>
      <c r="AA1376" s="220">
        <f ca="1"/>
        <v>1304.696586</v>
      </c>
      <c r="AB1376" s="222">
        <f ca="1"/>
        <v>4.057617000000005E-2</v>
      </c>
      <c r="AC1376" s="222" t="str">
        <f ca="1"/>
        <v/>
      </c>
    </row>
    <row r="1377" spans="9:29" x14ac:dyDescent="0.2">
      <c r="I1377" s="111">
        <f ca="1"/>
        <v>45426</v>
      </c>
      <c r="J1377" s="220">
        <f ca="1"/>
        <v>1348.3898469999999</v>
      </c>
      <c r="K1377" s="220">
        <f ca="1"/>
        <v>1323.5960600000001</v>
      </c>
      <c r="L1377" s="222">
        <f ca="1"/>
        <v>2.4793786999999838E-2</v>
      </c>
      <c r="M1377" s="222" t="str">
        <f ca="1"/>
        <v/>
      </c>
      <c r="Q1377" s="111">
        <f ca="1"/>
        <v>45426</v>
      </c>
      <c r="R1377" s="220">
        <f ca="1"/>
        <v>1344.9886120000001</v>
      </c>
      <c r="S1377" s="220">
        <f ca="1"/>
        <v>1323.5960600000001</v>
      </c>
      <c r="T1377" s="222">
        <f ca="1"/>
        <v>2.1392552000000023E-2</v>
      </c>
      <c r="U1377" s="222" t="str">
        <f ca="1"/>
        <v/>
      </c>
      <c r="Y1377" s="111">
        <f ca="1"/>
        <v>45790</v>
      </c>
      <c r="Z1377" s="220">
        <f ca="1"/>
        <v>1346.1963760000001</v>
      </c>
      <c r="AA1377" s="220">
        <f ca="1"/>
        <v>1305.4333320000001</v>
      </c>
      <c r="AB1377" s="222">
        <f ca="1"/>
        <v>4.0763044000000033E-2</v>
      </c>
      <c r="AC1377" s="222" t="str">
        <f ca="1"/>
        <v/>
      </c>
    </row>
    <row r="1378" spans="9:29" x14ac:dyDescent="0.2">
      <c r="I1378" s="111">
        <f ca="1"/>
        <v>45427</v>
      </c>
      <c r="J1378" s="220">
        <f ca="1"/>
        <v>1356.2844600000001</v>
      </c>
      <c r="K1378" s="220">
        <f ca="1"/>
        <v>1331.1356330000001</v>
      </c>
      <c r="L1378" s="222">
        <f ca="1"/>
        <v>2.5148826999999981E-2</v>
      </c>
      <c r="M1378" s="222" t="str">
        <f ca="1"/>
        <v/>
      </c>
      <c r="Q1378" s="111">
        <f ca="1"/>
        <v>45427</v>
      </c>
      <c r="R1378" s="220">
        <f ca="1"/>
        <v>1352.9200149999999</v>
      </c>
      <c r="S1378" s="220">
        <f ca="1"/>
        <v>1331.1356330000001</v>
      </c>
      <c r="T1378" s="222">
        <f ca="1"/>
        <v>2.1784381999999824E-2</v>
      </c>
      <c r="U1378" s="222" t="str">
        <f ca="1"/>
        <v/>
      </c>
      <c r="Y1378" s="111">
        <f ca="1"/>
        <v>45791</v>
      </c>
      <c r="Z1378" s="220">
        <f ca="1"/>
        <v>1346.6618060000001</v>
      </c>
      <c r="AA1378" s="220">
        <f ca="1"/>
        <v>1305.420116</v>
      </c>
      <c r="AB1378" s="222">
        <f ca="1"/>
        <v>4.124169000000006E-2</v>
      </c>
      <c r="AC1378" s="222" t="str">
        <f ca="1"/>
        <v/>
      </c>
    </row>
    <row r="1379" spans="9:29" x14ac:dyDescent="0.2">
      <c r="I1379" s="111">
        <f ca="1"/>
        <v>45428</v>
      </c>
      <c r="J1379" s="220">
        <f ca="1"/>
        <v>1357.2511079999999</v>
      </c>
      <c r="K1379" s="220">
        <f ca="1"/>
        <v>1332.1855169999999</v>
      </c>
      <c r="L1379" s="222">
        <f ca="1"/>
        <v>2.506559100000004E-2</v>
      </c>
      <c r="M1379" s="222" t="str">
        <f ca="1"/>
        <v/>
      </c>
      <c r="Q1379" s="111">
        <f ca="1"/>
        <v>45428</v>
      </c>
      <c r="R1379" s="220">
        <f ca="1"/>
        <v>1353.87565</v>
      </c>
      <c r="S1379" s="220">
        <f ca="1"/>
        <v>1332.1855169999999</v>
      </c>
      <c r="T1379" s="222">
        <f ca="1"/>
        <v>2.1690133000000059E-2</v>
      </c>
      <c r="U1379" s="222" t="str">
        <f ca="1"/>
        <v/>
      </c>
      <c r="Y1379" s="111">
        <f ca="1"/>
        <v>45792</v>
      </c>
      <c r="Z1379" s="220">
        <f ca="1"/>
        <v>1355.0418460000001</v>
      </c>
      <c r="AA1379" s="220">
        <f ca="1"/>
        <v>1313.8405729999999</v>
      </c>
      <c r="AB1379" s="222">
        <f ca="1"/>
        <v>4.1201273000000128E-2</v>
      </c>
      <c r="AC1379" s="222" t="str">
        <f ca="1"/>
        <v/>
      </c>
    </row>
    <row r="1380" spans="9:29" x14ac:dyDescent="0.2">
      <c r="I1380" s="111">
        <f ca="1"/>
        <v>45429</v>
      </c>
      <c r="J1380" s="220">
        <f ca="1"/>
        <v>1357.2744560000001</v>
      </c>
      <c r="K1380" s="220">
        <f ca="1"/>
        <v>1332.18615</v>
      </c>
      <c r="L1380" s="222">
        <f ca="1"/>
        <v>2.5088306000000102E-2</v>
      </c>
      <c r="M1380" s="222" t="str">
        <f ca="1"/>
        <v/>
      </c>
      <c r="Q1380" s="111">
        <f ca="1"/>
        <v>45429</v>
      </c>
      <c r="R1380" s="220">
        <f ca="1"/>
        <v>1353.921642</v>
      </c>
      <c r="S1380" s="220">
        <f ca="1"/>
        <v>1332.18615</v>
      </c>
      <c r="T1380" s="222">
        <f ca="1"/>
        <v>2.1735492000000023E-2</v>
      </c>
      <c r="U1380" s="222" t="str">
        <f ca="1"/>
        <v/>
      </c>
      <c r="Y1380" s="111">
        <f ca="1"/>
        <v>45793</v>
      </c>
      <c r="Z1380" s="220">
        <f ca="1"/>
        <v>1356.855851</v>
      </c>
      <c r="AA1380" s="220">
        <f ca="1"/>
        <v>1315.1392780000001</v>
      </c>
      <c r="AB1380" s="222">
        <f ca="1"/>
        <v>4.1716572999999924E-2</v>
      </c>
      <c r="AC1380" s="222" t="str">
        <f ca="1"/>
        <v/>
      </c>
    </row>
    <row r="1381" spans="9:29" x14ac:dyDescent="0.2">
      <c r="I1381" s="111">
        <f ca="1"/>
        <v>45433</v>
      </c>
      <c r="J1381" s="220">
        <f ca="1"/>
        <v>1359.3935289999999</v>
      </c>
      <c r="K1381" s="220">
        <f ca="1"/>
        <v>1334.5687270000001</v>
      </c>
      <c r="L1381" s="222">
        <f ca="1"/>
        <v>2.4824801999999865E-2</v>
      </c>
      <c r="M1381" s="222" t="str">
        <f ca="1"/>
        <v/>
      </c>
      <c r="Q1381" s="111">
        <f ca="1"/>
        <v>45433</v>
      </c>
      <c r="R1381" s="220">
        <f ca="1"/>
        <v>1355.960319</v>
      </c>
      <c r="S1381" s="220">
        <f ca="1"/>
        <v>1334.5687270000001</v>
      </c>
      <c r="T1381" s="222">
        <f ca="1"/>
        <v>2.1391591999999945E-2</v>
      </c>
      <c r="U1381" s="222" t="str">
        <f ca="1"/>
        <v/>
      </c>
      <c r="Y1381" s="111">
        <f ca="1"/>
        <v>45797</v>
      </c>
      <c r="Z1381" s="220">
        <f ca="1"/>
        <v>1351.1579059999999</v>
      </c>
      <c r="AA1381" s="220">
        <f ca="1"/>
        <v>1309.430576</v>
      </c>
      <c r="AB1381" s="222">
        <f ca="1"/>
        <v>4.1727329999999938E-2</v>
      </c>
      <c r="AC1381" s="222" t="str">
        <f ca="1"/>
        <v/>
      </c>
    </row>
    <row r="1382" spans="9:29" x14ac:dyDescent="0.2">
      <c r="I1382" s="111">
        <f ca="1"/>
        <v>45434</v>
      </c>
      <c r="J1382" s="220">
        <f ca="1"/>
        <v>1353.979855</v>
      </c>
      <c r="K1382" s="220">
        <f ca="1"/>
        <v>1329.159836</v>
      </c>
      <c r="L1382" s="222">
        <f ca="1"/>
        <v>2.4820019000000002E-2</v>
      </c>
      <c r="M1382" s="222" t="str">
        <f ca="1"/>
        <v/>
      </c>
      <c r="Q1382" s="111">
        <f ca="1"/>
        <v>45434</v>
      </c>
      <c r="R1382" s="220">
        <f ca="1"/>
        <v>1350.5174239999999</v>
      </c>
      <c r="S1382" s="220">
        <f ca="1"/>
        <v>1329.159836</v>
      </c>
      <c r="T1382" s="222">
        <f ca="1"/>
        <v>2.1357587999999851E-2</v>
      </c>
      <c r="U1382" s="222" t="str">
        <f ca="1"/>
        <v/>
      </c>
      <c r="Y1382" s="111">
        <f ca="1"/>
        <v>45798</v>
      </c>
      <c r="Z1382" s="220">
        <f ca="1"/>
        <v>1338.597636</v>
      </c>
      <c r="AA1382" s="220">
        <f ca="1"/>
        <v>1297.7114059999999</v>
      </c>
      <c r="AB1382" s="222">
        <f ca="1"/>
        <v>4.0886230000000072E-2</v>
      </c>
      <c r="AC1382" s="222" t="str">
        <f ca="1"/>
        <v/>
      </c>
    </row>
    <row r="1383" spans="9:29" x14ac:dyDescent="0.2">
      <c r="I1383" s="111">
        <f ca="1"/>
        <v>45435</v>
      </c>
      <c r="J1383" s="220">
        <f ca="1"/>
        <v>1349.321815</v>
      </c>
      <c r="K1383" s="220">
        <f ca="1"/>
        <v>1324.475921</v>
      </c>
      <c r="L1383" s="222">
        <f ca="1"/>
        <v>2.4845894000000045E-2</v>
      </c>
      <c r="M1383" s="222" t="str">
        <f ca="1"/>
        <v/>
      </c>
      <c r="Q1383" s="111">
        <f ca="1"/>
        <v>45435</v>
      </c>
      <c r="R1383" s="220">
        <f ca="1"/>
        <v>1345.8625919999999</v>
      </c>
      <c r="S1383" s="220">
        <f ca="1"/>
        <v>1324.475921</v>
      </c>
      <c r="T1383" s="222">
        <f ca="1"/>
        <v>2.1386670999999979E-2</v>
      </c>
      <c r="U1383" s="222" t="str">
        <f ca="1"/>
        <v/>
      </c>
      <c r="Y1383" s="111">
        <f ca="1"/>
        <v>45799</v>
      </c>
      <c r="Z1383" s="220">
        <f ca="1"/>
        <v>1336.5612960000001</v>
      </c>
      <c r="AA1383" s="220">
        <f ca="1"/>
        <v>1295.813774</v>
      </c>
      <c r="AB1383" s="222">
        <f ca="1"/>
        <v>4.0747522000000119E-2</v>
      </c>
      <c r="AC1383" s="222" t="str">
        <f ca="1"/>
        <v/>
      </c>
    </row>
    <row r="1384" spans="9:29" x14ac:dyDescent="0.2">
      <c r="I1384" s="111">
        <f ca="1"/>
        <v>45436</v>
      </c>
      <c r="J1384" s="220">
        <f ca="1"/>
        <v>1351.8916899999999</v>
      </c>
      <c r="K1384" s="220">
        <f ca="1"/>
        <v>1327.5145930000001</v>
      </c>
      <c r="L1384" s="222">
        <f ca="1"/>
        <v>2.437709699999982E-2</v>
      </c>
      <c r="M1384" s="222" t="str">
        <f ca="1"/>
        <v/>
      </c>
      <c r="Q1384" s="111">
        <f ca="1"/>
        <v>45436</v>
      </c>
      <c r="R1384" s="220">
        <f ca="1"/>
        <v>1348.33203</v>
      </c>
      <c r="S1384" s="220">
        <f ca="1"/>
        <v>1327.5145930000001</v>
      </c>
      <c r="T1384" s="222">
        <f ca="1"/>
        <v>2.0817436999999928E-2</v>
      </c>
      <c r="U1384" s="222" t="str">
        <f ca="1"/>
        <v/>
      </c>
      <c r="Y1384" s="111">
        <f ca="1"/>
        <v>45800</v>
      </c>
      <c r="Z1384" s="220">
        <f ca="1"/>
        <v>1332.534146</v>
      </c>
      <c r="AA1384" s="220">
        <f ca="1"/>
        <v>1292.678306</v>
      </c>
      <c r="AB1384" s="222">
        <f ca="1"/>
        <v>3.9855839999999941E-2</v>
      </c>
      <c r="AC1384" s="222" t="str">
        <f ca="1"/>
        <v/>
      </c>
    </row>
    <row r="1385" spans="9:29" x14ac:dyDescent="0.2">
      <c r="I1385" s="111">
        <f ca="1"/>
        <v>45439</v>
      </c>
      <c r="J1385" s="220">
        <f ca="1"/>
        <v>1352.3909610000001</v>
      </c>
      <c r="K1385" s="220">
        <f ca="1"/>
        <v>1328.01953</v>
      </c>
      <c r="L1385" s="222">
        <f ca="1"/>
        <v>2.437143100000003E-2</v>
      </c>
      <c r="M1385" s="222" t="str">
        <f ca="1"/>
        <v/>
      </c>
      <c r="Q1385" s="111">
        <f ca="1"/>
        <v>45439</v>
      </c>
      <c r="R1385" s="220">
        <f ca="1"/>
        <v>1348.8159519999999</v>
      </c>
      <c r="S1385" s="220">
        <f ca="1"/>
        <v>1328.01953</v>
      </c>
      <c r="T1385" s="222">
        <f ca="1"/>
        <v>2.0796421999999894E-2</v>
      </c>
      <c r="U1385" s="222" t="str">
        <f ca="1"/>
        <v/>
      </c>
      <c r="Y1385" s="111">
        <f ca="1"/>
        <v>45803</v>
      </c>
      <c r="Z1385" s="220">
        <f ca="1"/>
        <v>1340.0675859999999</v>
      </c>
      <c r="AA1385" s="220">
        <f ca="1"/>
        <v>1299.5679050000001</v>
      </c>
      <c r="AB1385" s="222">
        <f ca="1"/>
        <v>4.0499680999999781E-2</v>
      </c>
      <c r="AC1385" s="222" t="str">
        <f ca="1"/>
        <v/>
      </c>
    </row>
    <row r="1386" spans="9:29" x14ac:dyDescent="0.2">
      <c r="I1386" s="111">
        <f ca="1"/>
        <v>45440</v>
      </c>
      <c r="J1386" s="220">
        <f ca="1"/>
        <v>1345.5383870000001</v>
      </c>
      <c r="K1386" s="220">
        <f ca="1"/>
        <v>1321.205293</v>
      </c>
      <c r="L1386" s="222">
        <f ca="1"/>
        <v>2.4333094000000072E-2</v>
      </c>
      <c r="M1386" s="222" t="str">
        <f ca="1"/>
        <v/>
      </c>
      <c r="Q1386" s="111">
        <f ca="1"/>
        <v>45440</v>
      </c>
      <c r="R1386" s="220">
        <f ca="1"/>
        <v>1341.9587369999999</v>
      </c>
      <c r="S1386" s="220">
        <f ca="1"/>
        <v>1321.205293</v>
      </c>
      <c r="T1386" s="222">
        <f ca="1"/>
        <v>2.0753443999999944E-2</v>
      </c>
      <c r="U1386" s="222" t="str">
        <f ca="1"/>
        <v/>
      </c>
      <c r="Y1386" s="111">
        <f ca="1"/>
        <v>45804</v>
      </c>
      <c r="Z1386" s="220">
        <f ca="1"/>
        <v>1348.979826</v>
      </c>
      <c r="AA1386" s="220">
        <f ca="1"/>
        <v>1308.0163540000001</v>
      </c>
      <c r="AB1386" s="222">
        <f ca="1"/>
        <v>4.0963471999999911E-2</v>
      </c>
      <c r="AC1386" s="222" t="str">
        <f ca="1"/>
        <v/>
      </c>
    </row>
    <row r="1387" spans="9:29" x14ac:dyDescent="0.2">
      <c r="I1387" s="111">
        <f ca="1"/>
        <v>45441</v>
      </c>
      <c r="J1387" s="220">
        <f ca="1"/>
        <v>1337.3900040000001</v>
      </c>
      <c r="K1387" s="220">
        <f ca="1"/>
        <v>1313.1114869999999</v>
      </c>
      <c r="L1387" s="222">
        <f ca="1"/>
        <v>2.4278517000000194E-2</v>
      </c>
      <c r="M1387" s="222" t="str">
        <f ca="1"/>
        <v/>
      </c>
      <c r="Q1387" s="111">
        <f ca="1"/>
        <v>45441</v>
      </c>
      <c r="R1387" s="220">
        <f ca="1"/>
        <v>1333.7730570000001</v>
      </c>
      <c r="S1387" s="220">
        <f ca="1"/>
        <v>1313.1114869999999</v>
      </c>
      <c r="T1387" s="222">
        <f ca="1"/>
        <v>2.0661570000000212E-2</v>
      </c>
      <c r="U1387" s="222" t="str">
        <f ca="1"/>
        <v/>
      </c>
      <c r="Y1387" s="111">
        <f ca="1"/>
        <v>45805</v>
      </c>
      <c r="Z1387" s="220">
        <f ca="1"/>
        <v>1346.7186360000001</v>
      </c>
      <c r="AA1387" s="220">
        <f ca="1"/>
        <v>1305.926005</v>
      </c>
      <c r="AB1387" s="222">
        <f ca="1"/>
        <v>4.0792631000000031E-2</v>
      </c>
      <c r="AC1387" s="222" t="str">
        <f ca="1"/>
        <v/>
      </c>
    </row>
    <row r="1388" spans="9:29" x14ac:dyDescent="0.2">
      <c r="I1388" s="111">
        <f ca="1"/>
        <v>45442</v>
      </c>
      <c r="J1388" s="220">
        <f ca="1"/>
        <v>1340.1828399999999</v>
      </c>
      <c r="K1388" s="220">
        <f ca="1"/>
        <v>1317.094544</v>
      </c>
      <c r="L1388" s="222">
        <f ca="1"/>
        <v>2.3088295999999901E-2</v>
      </c>
      <c r="M1388" s="222" t="str">
        <f ca="1"/>
        <v/>
      </c>
      <c r="Q1388" s="111">
        <f ca="1"/>
        <v>45442</v>
      </c>
      <c r="R1388" s="220">
        <f ca="1"/>
        <v>1336.347538</v>
      </c>
      <c r="S1388" s="220">
        <f ca="1"/>
        <v>1317.094544</v>
      </c>
      <c r="T1388" s="222">
        <f ca="1"/>
        <v>1.9252993999999943E-2</v>
      </c>
      <c r="U1388" s="222" t="str">
        <f ca="1"/>
        <v/>
      </c>
      <c r="Y1388" s="111">
        <f ca="1"/>
        <v>45806</v>
      </c>
      <c r="Z1388" s="220">
        <f ca="1"/>
        <v>1349.6935659999999</v>
      </c>
      <c r="AA1388" s="220">
        <f ca="1"/>
        <v>1309.0775120000001</v>
      </c>
      <c r="AB1388" s="222">
        <f ca="1"/>
        <v>4.0616053999999846E-2</v>
      </c>
      <c r="AC1388" s="222" t="str">
        <f ca="1"/>
        <v/>
      </c>
    </row>
    <row r="1389" spans="9:29" x14ac:dyDescent="0.2">
      <c r="I1389" s="111">
        <f ca="1"/>
        <v>45443</v>
      </c>
      <c r="J1389" s="220">
        <f ca="1"/>
        <v>1350.2098450000001</v>
      </c>
      <c r="K1389" s="220">
        <f ca="1"/>
        <v>1327.8503490000001</v>
      </c>
      <c r="L1389" s="222">
        <f ca="1"/>
        <v>2.2359496000000034E-2</v>
      </c>
      <c r="M1389" s="222" t="str">
        <f ca="1"/>
        <v/>
      </c>
      <c r="Q1389" s="111">
        <f ca="1"/>
        <v>45443</v>
      </c>
      <c r="R1389" s="220">
        <f ca="1"/>
        <v>1346.2572299999999</v>
      </c>
      <c r="S1389" s="220">
        <f ca="1"/>
        <v>1327.8503490000001</v>
      </c>
      <c r="T1389" s="222">
        <f ca="1"/>
        <v>1.8406880999999885E-2</v>
      </c>
      <c r="U1389" s="222" t="str">
        <f ca="1"/>
        <v/>
      </c>
      <c r="Y1389" s="111">
        <f ca="1"/>
        <v>45807</v>
      </c>
      <c r="Z1389" s="220">
        <f ca="1"/>
        <v>1347.9716060000001</v>
      </c>
      <c r="AA1389" s="220">
        <f ca="1"/>
        <v>1307.9273969999999</v>
      </c>
      <c r="AB1389" s="222">
        <f ca="1"/>
        <v>4.0044209000000136E-2</v>
      </c>
      <c r="AC1389" s="222" t="str">
        <f ca="1"/>
        <v/>
      </c>
    </row>
    <row r="1390" spans="9:29" x14ac:dyDescent="0.2">
      <c r="I1390" s="111">
        <f ca="1"/>
        <v>45446</v>
      </c>
      <c r="J1390" s="220">
        <f ca="1"/>
        <v>1355.8680019999999</v>
      </c>
      <c r="K1390" s="220">
        <f ca="1"/>
        <v>1332.6342649999999</v>
      </c>
      <c r="L1390" s="222">
        <f ca="1"/>
        <v>2.3233737000000018E-2</v>
      </c>
      <c r="M1390" s="222" t="str">
        <f ca="1"/>
        <v/>
      </c>
      <c r="Q1390" s="111">
        <f ca="1"/>
        <v>45446</v>
      </c>
      <c r="R1390" s="220">
        <f ca="1"/>
        <v>1352.078215</v>
      </c>
      <c r="S1390" s="220">
        <f ca="1"/>
        <v>1332.6342649999999</v>
      </c>
      <c r="T1390" s="222">
        <f ca="1"/>
        <v>1.9443950000000085E-2</v>
      </c>
      <c r="U1390" s="222" t="str">
        <f ca="1"/>
        <v/>
      </c>
      <c r="Y1390" s="111">
        <f ca="1"/>
        <v>45810</v>
      </c>
      <c r="Z1390" s="220">
        <f ca="1"/>
        <v>1350.098101</v>
      </c>
      <c r="AA1390" s="220">
        <f ca="1"/>
        <v>1309.679873</v>
      </c>
      <c r="AB1390" s="222">
        <f ca="1"/>
        <v>4.0418228E-2</v>
      </c>
      <c r="AC1390" s="222" t="str">
        <f ca="1"/>
        <v/>
      </c>
    </row>
    <row r="1391" spans="9:29" x14ac:dyDescent="0.2">
      <c r="I1391" s="111">
        <f ca="1"/>
        <v>45447</v>
      </c>
      <c r="J1391" s="220">
        <f ca="1"/>
        <v>1359.1784279999999</v>
      </c>
      <c r="K1391" s="220">
        <f ca="1"/>
        <v>1336.3950769999999</v>
      </c>
      <c r="L1391" s="222">
        <f ca="1"/>
        <v>2.2783351000000038E-2</v>
      </c>
      <c r="M1391" s="222" t="str">
        <f ca="1"/>
        <v/>
      </c>
      <c r="Q1391" s="111">
        <f ca="1"/>
        <v>45447</v>
      </c>
      <c r="R1391" s="220">
        <f ca="1"/>
        <v>1355.243289</v>
      </c>
      <c r="S1391" s="220">
        <f ca="1"/>
        <v>1336.3950769999999</v>
      </c>
      <c r="T1391" s="222">
        <f ca="1"/>
        <v>1.8848212000000104E-2</v>
      </c>
      <c r="U1391" s="222" t="str">
        <f ca="1"/>
        <v/>
      </c>
      <c r="Y1391" s="111">
        <f ca="1"/>
        <v>45811</v>
      </c>
      <c r="Z1391" s="220">
        <f ca="1"/>
        <v>1349.1383760000001</v>
      </c>
      <c r="AA1391" s="220">
        <f ca="1"/>
        <v>1308.8291320000001</v>
      </c>
      <c r="AB1391" s="222">
        <f ca="1"/>
        <v>4.0309244000000036E-2</v>
      </c>
      <c r="AC1391" s="222" t="str">
        <f ca="1"/>
        <v/>
      </c>
    </row>
    <row r="1392" spans="9:29" x14ac:dyDescent="0.2">
      <c r="I1392" s="111">
        <f ca="1"/>
        <v>45448</v>
      </c>
      <c r="J1392" s="220">
        <f ca="1"/>
        <v>1369.1692230000001</v>
      </c>
      <c r="K1392" s="220">
        <f ca="1"/>
        <v>1345.5907830000001</v>
      </c>
      <c r="L1392" s="222">
        <f ca="1"/>
        <v>2.3578439999999999E-2</v>
      </c>
      <c r="M1392" s="222" t="str">
        <f ca="1"/>
        <v/>
      </c>
      <c r="Q1392" s="111">
        <f ca="1"/>
        <v>45448</v>
      </c>
      <c r="R1392" s="220">
        <f ca="1"/>
        <v>1365.3777930000001</v>
      </c>
      <c r="S1392" s="220">
        <f ca="1"/>
        <v>1345.5907830000001</v>
      </c>
      <c r="T1392" s="222">
        <f ca="1"/>
        <v>1.9787010000000008E-2</v>
      </c>
      <c r="U1392" s="222" t="str">
        <f ca="1"/>
        <v/>
      </c>
      <c r="Y1392" s="111">
        <f ca="1"/>
        <v>45812</v>
      </c>
      <c r="Z1392" s="220">
        <f ca="1"/>
        <v>1350.0179760000001</v>
      </c>
      <c r="AA1392" s="220">
        <f ca="1"/>
        <v>1309.696682</v>
      </c>
      <c r="AB1392" s="222">
        <f ca="1"/>
        <v>4.0321294000000077E-2</v>
      </c>
      <c r="AC1392" s="222" t="str">
        <f ca="1"/>
        <v/>
      </c>
    </row>
    <row r="1393" spans="9:29" x14ac:dyDescent="0.2">
      <c r="I1393" s="111">
        <f ca="1"/>
        <v>45449</v>
      </c>
      <c r="J1393" s="220">
        <f ca="1"/>
        <v>1369.019202</v>
      </c>
      <c r="K1393" s="220">
        <f ca="1"/>
        <v>1345.223395</v>
      </c>
      <c r="L1393" s="222">
        <f ca="1"/>
        <v>2.3795806999999967E-2</v>
      </c>
      <c r="M1393" s="222" t="str">
        <f ca="1"/>
        <v/>
      </c>
      <c r="Q1393" s="111">
        <f ca="1"/>
        <v>45449</v>
      </c>
      <c r="R1393" s="220">
        <f ca="1"/>
        <v>1365.2937629999999</v>
      </c>
      <c r="S1393" s="220">
        <f ca="1"/>
        <v>1345.223395</v>
      </c>
      <c r="T1393" s="222">
        <f ca="1"/>
        <v>2.0070367999999918E-2</v>
      </c>
      <c r="U1393" s="222" t="str">
        <f ca="1"/>
        <v/>
      </c>
      <c r="Y1393" s="111">
        <f ca="1"/>
        <v>45813</v>
      </c>
      <c r="Z1393" s="220">
        <f ca="1"/>
        <v>1348.552655</v>
      </c>
      <c r="AA1393" s="220">
        <f ca="1"/>
        <v>1308.252925</v>
      </c>
      <c r="AB1393" s="222">
        <f ca="1"/>
        <v>4.0299729999999957E-2</v>
      </c>
      <c r="AC1393" s="222" t="str">
        <f ca="1"/>
        <v/>
      </c>
    </row>
    <row r="1394" spans="9:29" x14ac:dyDescent="0.2">
      <c r="I1394" s="111">
        <f ca="1"/>
        <v>45450</v>
      </c>
      <c r="J1394" s="220">
        <f ca="1"/>
        <v>1364.307069</v>
      </c>
      <c r="K1394" s="220">
        <f ca="1"/>
        <v>1340.074304</v>
      </c>
      <c r="L1394" s="222">
        <f ca="1"/>
        <v>2.4232764999999972E-2</v>
      </c>
      <c r="M1394" s="222" t="str">
        <f ca="1"/>
        <v/>
      </c>
      <c r="Q1394" s="111">
        <f ca="1"/>
        <v>45450</v>
      </c>
      <c r="R1394" s="220">
        <f ca="1"/>
        <v>1360.6507630000001</v>
      </c>
      <c r="S1394" s="220">
        <f ca="1"/>
        <v>1340.074304</v>
      </c>
      <c r="T1394" s="222">
        <f ca="1"/>
        <v>2.0576459000000113E-2</v>
      </c>
      <c r="U1394" s="222" t="str">
        <f ca="1"/>
        <v/>
      </c>
      <c r="Y1394" s="111">
        <f ca="1"/>
        <v>45814</v>
      </c>
      <c r="Z1394" s="220">
        <f ca="1"/>
        <v>1348.197766</v>
      </c>
      <c r="AA1394" s="220">
        <f ca="1"/>
        <v>1307.8846249999999</v>
      </c>
      <c r="AB1394" s="222">
        <f ca="1"/>
        <v>4.0313141000000087E-2</v>
      </c>
      <c r="AC1394" s="222" t="str">
        <f ca="1"/>
        <v/>
      </c>
    </row>
    <row r="1395" spans="9:29" x14ac:dyDescent="0.2">
      <c r="I1395" s="111">
        <f ca="1"/>
        <v>45453</v>
      </c>
      <c r="J1395" s="220">
        <f ca="1"/>
        <v>1364.3879830000001</v>
      </c>
      <c r="K1395" s="220">
        <f ca="1"/>
        <v>1339.8144279999999</v>
      </c>
      <c r="L1395" s="222">
        <f ca="1"/>
        <v>2.457355500000017E-2</v>
      </c>
      <c r="M1395" s="222" t="str">
        <f ca="1"/>
        <v/>
      </c>
      <c r="Q1395" s="111">
        <f ca="1"/>
        <v>45453</v>
      </c>
      <c r="R1395" s="220">
        <f ca="1"/>
        <v>1360.806374</v>
      </c>
      <c r="S1395" s="220">
        <f ca="1"/>
        <v>1339.8144279999999</v>
      </c>
      <c r="T1395" s="222">
        <f ca="1"/>
        <v>2.0991946000000098E-2</v>
      </c>
      <c r="U1395" s="222" t="str">
        <f ca="1"/>
        <v/>
      </c>
      <c r="Y1395" s="111">
        <f ca="1"/>
        <v>45817</v>
      </c>
      <c r="Z1395" s="220">
        <f ca="1"/>
        <v>1346.524496</v>
      </c>
      <c r="AA1395" s="220">
        <f ca="1"/>
        <v>1306.216113</v>
      </c>
      <c r="AB1395" s="222">
        <f ca="1"/>
        <v>4.0308383000000052E-2</v>
      </c>
      <c r="AC1395" s="222" t="str">
        <f ca="1"/>
        <v/>
      </c>
    </row>
    <row r="1396" spans="9:29" x14ac:dyDescent="0.2">
      <c r="I1396" s="111">
        <f ca="1"/>
        <v>45454</v>
      </c>
      <c r="J1396" s="220">
        <f ca="1"/>
        <v>1363.374241</v>
      </c>
      <c r="K1396" s="220">
        <f ca="1"/>
        <v>1338.679345</v>
      </c>
      <c r="L1396" s="222">
        <f ca="1"/>
        <v>2.4694895999999973E-2</v>
      </c>
      <c r="M1396" s="222" t="str">
        <f ca="1"/>
        <v/>
      </c>
      <c r="Q1396" s="111">
        <f ca="1"/>
        <v>45454</v>
      </c>
      <c r="R1396" s="220">
        <f ca="1"/>
        <v>1359.797094</v>
      </c>
      <c r="S1396" s="220">
        <f ca="1"/>
        <v>1338.679345</v>
      </c>
      <c r="T1396" s="222">
        <f ca="1"/>
        <v>2.1117749000000005E-2</v>
      </c>
      <c r="U1396" s="222" t="str">
        <f ca="1"/>
        <v/>
      </c>
      <c r="Y1396" s="111">
        <f ca="1"/>
        <v>45818</v>
      </c>
      <c r="Z1396" s="220">
        <f ca="1"/>
        <v>1349.9383560000001</v>
      </c>
      <c r="AA1396" s="220">
        <f ca="1"/>
        <v>1309.5645810000001</v>
      </c>
      <c r="AB1396" s="222">
        <f ca="1"/>
        <v>4.0373775000000021E-2</v>
      </c>
      <c r="AC1396" s="222" t="str">
        <f ca="1"/>
        <v/>
      </c>
    </row>
    <row r="1397" spans="9:29" x14ac:dyDescent="0.2">
      <c r="I1397" s="111">
        <f ca="1"/>
        <v>45455</v>
      </c>
      <c r="J1397" s="220">
        <f ca="1"/>
        <v>1369.662996</v>
      </c>
      <c r="K1397" s="220">
        <f ca="1"/>
        <v>1344.9551550000001</v>
      </c>
      <c r="L1397" s="222">
        <f ca="1"/>
        <v>2.4707840999999918E-2</v>
      </c>
      <c r="M1397" s="222" t="str">
        <f ca="1"/>
        <v/>
      </c>
      <c r="Q1397" s="111">
        <f ca="1"/>
        <v>45455</v>
      </c>
      <c r="R1397" s="220">
        <f ca="1"/>
        <v>1366.0498849999999</v>
      </c>
      <c r="S1397" s="220">
        <f ca="1"/>
        <v>1344.9551550000001</v>
      </c>
      <c r="T1397" s="222">
        <f ca="1"/>
        <v>2.1094729999999798E-2</v>
      </c>
      <c r="U1397" s="222" t="str">
        <f ca="1"/>
        <v/>
      </c>
      <c r="Y1397" s="111">
        <f ca="1"/>
        <v>45819</v>
      </c>
      <c r="Z1397" s="220">
        <f ca="1"/>
        <v>1350.0694960000001</v>
      </c>
      <c r="AA1397" s="220">
        <f ca="1"/>
        <v>1309.6807389999999</v>
      </c>
      <c r="AB1397" s="222">
        <f ca="1"/>
        <v>4.0388757000000171E-2</v>
      </c>
      <c r="AC1397" s="222" t="str">
        <f ca="1"/>
        <v/>
      </c>
    </row>
    <row r="1398" spans="9:29" x14ac:dyDescent="0.2">
      <c r="I1398" s="111">
        <f ca="1"/>
        <v>45456</v>
      </c>
      <c r="J1398" s="220">
        <f ca="1"/>
        <v>1372.1403089999999</v>
      </c>
      <c r="K1398" s="220">
        <f ca="1"/>
        <v>1346.7303529999999</v>
      </c>
      <c r="L1398" s="222">
        <f ca="1"/>
        <v>2.5409955999999966E-2</v>
      </c>
      <c r="M1398" s="222" t="str">
        <f ca="1"/>
        <v/>
      </c>
      <c r="Q1398" s="111">
        <f ca="1"/>
        <v>45456</v>
      </c>
      <c r="R1398" s="220">
        <f ca="1"/>
        <v>1368.6409679999999</v>
      </c>
      <c r="S1398" s="220">
        <f ca="1"/>
        <v>1346.7303529999999</v>
      </c>
      <c r="T1398" s="222">
        <f ca="1"/>
        <v>2.1910615000000008E-2</v>
      </c>
      <c r="U1398" s="222" t="str">
        <f ca="1"/>
        <v/>
      </c>
      <c r="Y1398" s="111">
        <f ca="1"/>
        <v>45820</v>
      </c>
      <c r="Z1398" s="220">
        <f ca="1"/>
        <v>1349.960795</v>
      </c>
      <c r="AA1398" s="220">
        <f ca="1"/>
        <v>1309.576114</v>
      </c>
      <c r="AB1398" s="222">
        <f ca="1"/>
        <v>4.0384680999999999E-2</v>
      </c>
      <c r="AC1398" s="222" t="str">
        <f ca="1"/>
        <v/>
      </c>
    </row>
    <row r="1399" spans="9:29" x14ac:dyDescent="0.2">
      <c r="I1399" s="111">
        <f ca="1"/>
        <v>45457</v>
      </c>
      <c r="J1399" s="220">
        <f ca="1"/>
        <v>1372.290634</v>
      </c>
      <c r="K1399" s="220">
        <f ca="1"/>
        <v>1346.8994829999999</v>
      </c>
      <c r="L1399" s="222">
        <f ca="1"/>
        <v>2.5391151000000035E-2</v>
      </c>
      <c r="M1399" s="222" t="str">
        <f ca="1"/>
        <v/>
      </c>
      <c r="Q1399" s="111">
        <f ca="1"/>
        <v>45457</v>
      </c>
      <c r="R1399" s="220">
        <f ca="1"/>
        <v>1368.7825290000001</v>
      </c>
      <c r="S1399" s="220">
        <f ca="1"/>
        <v>1346.8994829999999</v>
      </c>
      <c r="T1399" s="222">
        <f ca="1"/>
        <v>2.1883046000000149E-2</v>
      </c>
      <c r="U1399" s="222" t="str">
        <f ca="1"/>
        <v/>
      </c>
      <c r="Y1399" s="111">
        <f ca="1"/>
        <v>45821</v>
      </c>
      <c r="Z1399" s="220">
        <f ca="1"/>
        <v>1342.3058559999999</v>
      </c>
      <c r="AA1399" s="220">
        <f ca="1"/>
        <v>1302.1179529999999</v>
      </c>
      <c r="AB1399" s="222">
        <f ca="1"/>
        <v>4.0187903000000004E-2</v>
      </c>
      <c r="AC1399" s="222" t="str">
        <f ca="1"/>
        <v/>
      </c>
    </row>
    <row r="1400" spans="9:29" x14ac:dyDescent="0.2">
      <c r="I1400" s="111">
        <f ca="1"/>
        <v>45460</v>
      </c>
      <c r="J1400" s="220">
        <f ca="1"/>
        <v>1372.726126</v>
      </c>
      <c r="K1400" s="220">
        <f ca="1"/>
        <v>1347.189243</v>
      </c>
      <c r="L1400" s="222">
        <f ca="1"/>
        <v>2.5536882999999989E-2</v>
      </c>
      <c r="M1400" s="222" t="str">
        <f ca="1"/>
        <v/>
      </c>
      <c r="Q1400" s="111">
        <f ca="1"/>
        <v>45460</v>
      </c>
      <c r="R1400" s="220">
        <f ca="1"/>
        <v>1369.207386</v>
      </c>
      <c r="S1400" s="220">
        <f ca="1"/>
        <v>1347.189243</v>
      </c>
      <c r="T1400" s="222">
        <f ca="1"/>
        <v>2.2018143000000011E-2</v>
      </c>
      <c r="U1400" s="222" t="str">
        <f ca="1"/>
        <v/>
      </c>
      <c r="Y1400" s="111">
        <f ca="1"/>
        <v>45824</v>
      </c>
      <c r="Z1400" s="220">
        <f ca="1"/>
        <v>1344.4818359999999</v>
      </c>
      <c r="AA1400" s="220">
        <f ca="1"/>
        <v>1304.2195260000001</v>
      </c>
      <c r="AB1400" s="222">
        <f ca="1"/>
        <v>4.0262309999999843E-2</v>
      </c>
      <c r="AC1400" s="222" t="str">
        <f ca="1"/>
        <v/>
      </c>
    </row>
    <row r="1401" spans="9:29" x14ac:dyDescent="0.2">
      <c r="I1401" s="111">
        <f ca="1"/>
        <v>45461</v>
      </c>
      <c r="J1401" s="220">
        <f ca="1"/>
        <v>1376.7350650000001</v>
      </c>
      <c r="K1401" s="220">
        <f ca="1"/>
        <v>1350.971618</v>
      </c>
      <c r="L1401" s="222">
        <f ca="1"/>
        <v>2.5763447000000043E-2</v>
      </c>
      <c r="M1401" s="222" t="str">
        <f ca="1"/>
        <v/>
      </c>
      <c r="Q1401" s="111">
        <f ca="1"/>
        <v>45461</v>
      </c>
      <c r="R1401" s="220">
        <f ca="1"/>
        <v>1373.2435</v>
      </c>
      <c r="S1401" s="220">
        <f ca="1"/>
        <v>1350.971618</v>
      </c>
      <c r="T1401" s="222">
        <f ca="1"/>
        <v>2.2271882000000007E-2</v>
      </c>
      <c r="U1401" s="222" t="str">
        <f ca="1"/>
        <v/>
      </c>
      <c r="Y1401" s="111">
        <f ca="1"/>
        <v>45825</v>
      </c>
      <c r="Z1401" s="220">
        <f ca="1"/>
        <v>1343.313396</v>
      </c>
      <c r="AA1401" s="220">
        <f ca="1"/>
        <v>1303.1189380000001</v>
      </c>
      <c r="AB1401" s="222">
        <f ca="1"/>
        <v>4.019445799999994E-2</v>
      </c>
      <c r="AC1401" s="222" t="str">
        <f ca="1"/>
        <v/>
      </c>
    </row>
    <row r="1402" spans="9:29" x14ac:dyDescent="0.2">
      <c r="I1402" s="111">
        <f ca="1"/>
        <v>45462</v>
      </c>
      <c r="J1402" s="220">
        <f ca="1"/>
        <v>1375.8673940000001</v>
      </c>
      <c r="K1402" s="220">
        <f ca="1"/>
        <v>1349.42877</v>
      </c>
      <c r="L1402" s="222">
        <f ca="1"/>
        <v>2.6438624000000119E-2</v>
      </c>
      <c r="M1402" s="222" t="str">
        <f ca="1"/>
        <v/>
      </c>
      <c r="Q1402" s="111">
        <f ca="1"/>
        <v>45462</v>
      </c>
      <c r="R1402" s="220">
        <f ca="1"/>
        <v>1372.5083729999999</v>
      </c>
      <c r="S1402" s="220">
        <f ca="1"/>
        <v>1349.42877</v>
      </c>
      <c r="T1402" s="222">
        <f ca="1"/>
        <v>2.3079602999999907E-2</v>
      </c>
      <c r="U1402" s="222" t="str">
        <f ca="1"/>
        <v/>
      </c>
      <c r="Y1402" s="111">
        <f ca="1"/>
        <v>45826</v>
      </c>
      <c r="Z1402" s="220">
        <f ca="1"/>
        <v>1346.8933259999999</v>
      </c>
      <c r="AA1402" s="220">
        <f ca="1"/>
        <v>1306.643986</v>
      </c>
      <c r="AB1402" s="222">
        <f ca="1"/>
        <v>4.0249339999999849E-2</v>
      </c>
      <c r="AC1402" s="222" t="str">
        <f ca="1"/>
        <v/>
      </c>
    </row>
    <row r="1403" spans="9:29" x14ac:dyDescent="0.2">
      <c r="I1403" s="111">
        <f ca="1"/>
        <v>45463</v>
      </c>
      <c r="J1403" s="220">
        <f ca="1"/>
        <v>1372.7618339999999</v>
      </c>
      <c r="K1403" s="220">
        <f ca="1"/>
        <v>1346.8143849999999</v>
      </c>
      <c r="L1403" s="222">
        <f ca="1"/>
        <v>2.5947449000000004E-2</v>
      </c>
      <c r="M1403" s="222" t="str">
        <f ca="1"/>
        <v/>
      </c>
      <c r="Q1403" s="111">
        <f ca="1"/>
        <v>45463</v>
      </c>
      <c r="R1403" s="220">
        <f ca="1"/>
        <v>1369.344535</v>
      </c>
      <c r="S1403" s="220">
        <f ca="1"/>
        <v>1346.8143849999999</v>
      </c>
      <c r="T1403" s="222">
        <f ca="1"/>
        <v>2.2530150000000047E-2</v>
      </c>
      <c r="U1403" s="222" t="str">
        <f ca="1"/>
        <v/>
      </c>
      <c r="Y1403" s="111">
        <f ca="1"/>
        <v>45827</v>
      </c>
      <c r="Z1403" s="220">
        <f ca="1"/>
        <v>1345.577436</v>
      </c>
      <c r="AA1403" s="220">
        <f ca="1"/>
        <v>1305.391347</v>
      </c>
      <c r="AB1403" s="222">
        <f ca="1"/>
        <v>4.0186089000000036E-2</v>
      </c>
      <c r="AC1403" s="222" t="str">
        <f ca="1"/>
        <v/>
      </c>
    </row>
    <row r="1404" spans="9:29" x14ac:dyDescent="0.2">
      <c r="I1404" s="111">
        <f ca="1"/>
        <v>45464</v>
      </c>
      <c r="J1404" s="220">
        <f ca="1"/>
        <v>1371.4610009999999</v>
      </c>
      <c r="K1404" s="220">
        <f ca="1"/>
        <v>1345.500837</v>
      </c>
      <c r="L1404" s="222">
        <f ca="1"/>
        <v>2.5960163999999848E-2</v>
      </c>
      <c r="M1404" s="222" t="str">
        <f ca="1"/>
        <v/>
      </c>
      <c r="Q1404" s="111">
        <f ca="1"/>
        <v>45464</v>
      </c>
      <c r="R1404" s="220">
        <f ca="1"/>
        <v>1368.059622</v>
      </c>
      <c r="S1404" s="220">
        <f ca="1"/>
        <v>1345.500837</v>
      </c>
      <c r="T1404" s="222">
        <f ca="1"/>
        <v>2.2558784999999942E-2</v>
      </c>
      <c r="U1404" s="222" t="str">
        <f ca="1"/>
        <v/>
      </c>
      <c r="Y1404" s="111">
        <f ca="1"/>
        <v>45828</v>
      </c>
      <c r="Z1404" s="220">
        <f ca="1"/>
        <v>1347.439196</v>
      </c>
      <c r="AA1404" s="220">
        <f ca="1"/>
        <v>1307.2169719999999</v>
      </c>
      <c r="AB1404" s="222">
        <f ca="1"/>
        <v>4.0222224000000098E-2</v>
      </c>
      <c r="AC1404" s="222" t="str">
        <f ca="1"/>
        <v/>
      </c>
    </row>
    <row r="1405" spans="9:29" x14ac:dyDescent="0.2">
      <c r="I1405" s="111">
        <f ca="1"/>
        <v>45467</v>
      </c>
      <c r="J1405" s="220">
        <f ca="1"/>
        <v>1372.7163430000001</v>
      </c>
      <c r="K1405" s="220">
        <f ca="1"/>
        <v>1347.6297569999999</v>
      </c>
      <c r="L1405" s="222">
        <f ca="1"/>
        <v>2.5086586000000126E-2</v>
      </c>
      <c r="M1405" s="222" t="str">
        <f ca="1"/>
        <v/>
      </c>
      <c r="Q1405" s="111">
        <f ca="1"/>
        <v>45467</v>
      </c>
      <c r="R1405" s="220">
        <f ca="1"/>
        <v>1369.2072700000001</v>
      </c>
      <c r="S1405" s="220">
        <f ca="1"/>
        <v>1347.6297569999999</v>
      </c>
      <c r="T1405" s="222">
        <f ca="1"/>
        <v>2.157751300000018E-2</v>
      </c>
      <c r="U1405" s="222" t="str">
        <f ca="1"/>
        <v/>
      </c>
      <c r="Y1405" s="111">
        <f ca="1"/>
        <v>45831</v>
      </c>
      <c r="Z1405" s="220">
        <f ca="1"/>
        <v>1354.0340060000001</v>
      </c>
      <c r="AA1405" s="220">
        <f ca="1"/>
        <v>1313.6828780000001</v>
      </c>
      <c r="AB1405" s="222">
        <f ca="1"/>
        <v>4.0351128000000014E-2</v>
      </c>
      <c r="AC1405" s="222" t="str">
        <f ca="1"/>
        <v/>
      </c>
    </row>
    <row r="1406" spans="9:29" x14ac:dyDescent="0.2">
      <c r="I1406" s="111">
        <f ca="1"/>
        <v>45468</v>
      </c>
      <c r="J1406" s="220">
        <f ca="1"/>
        <v>1368.0181379999999</v>
      </c>
      <c r="K1406" s="220">
        <f ca="1"/>
        <v>1341.622102</v>
      </c>
      <c r="L1406" s="222">
        <f ca="1"/>
        <v>2.6396035999999866E-2</v>
      </c>
      <c r="M1406" s="222" t="str">
        <f ca="1"/>
        <v/>
      </c>
      <c r="Q1406" s="111">
        <f ca="1"/>
        <v>45468</v>
      </c>
      <c r="R1406" s="220">
        <f ca="1"/>
        <v>1364.8461580000001</v>
      </c>
      <c r="S1406" s="220">
        <f ca="1"/>
        <v>1341.622102</v>
      </c>
      <c r="T1406" s="222">
        <f ca="1"/>
        <v>2.3224056000000017E-2</v>
      </c>
      <c r="U1406" s="222" t="str">
        <f ca="1"/>
        <v/>
      </c>
      <c r="Y1406" s="111">
        <f ca="1"/>
        <v>45832</v>
      </c>
      <c r="Z1406" s="220">
        <f ca="1"/>
        <v>1359.7595759999999</v>
      </c>
      <c r="AA1406" s="220">
        <f ca="1"/>
        <v>1319.231434</v>
      </c>
      <c r="AB1406" s="222">
        <f ca="1"/>
        <v>4.0528141999999892E-2</v>
      </c>
      <c r="AC1406" s="222" t="str">
        <f ca="1"/>
        <v/>
      </c>
    </row>
    <row r="1407" spans="9:29" x14ac:dyDescent="0.2">
      <c r="I1407" s="111">
        <f ca="1"/>
        <v>45469</v>
      </c>
      <c r="J1407" s="220">
        <f ca="1"/>
        <v>1363.1901580000001</v>
      </c>
      <c r="K1407" s="220">
        <f ca="1"/>
        <v>1336.2388229999999</v>
      </c>
      <c r="L1407" s="222">
        <f ca="1"/>
        <v>2.6951335000000198E-2</v>
      </c>
      <c r="M1407" s="222" t="str">
        <f ca="1"/>
        <v/>
      </c>
      <c r="Q1407" s="111">
        <f ca="1"/>
        <v>45469</v>
      </c>
      <c r="R1407" s="220">
        <f ca="1"/>
        <v>1360.145968</v>
      </c>
      <c r="S1407" s="220">
        <f ca="1"/>
        <v>1336.2388229999999</v>
      </c>
      <c r="T1407" s="222">
        <f ca="1"/>
        <v>2.3907145000000126E-2</v>
      </c>
      <c r="U1407" s="222" t="str">
        <f ca="1"/>
        <v/>
      </c>
      <c r="Y1407" s="111">
        <f ca="1"/>
        <v>45833</v>
      </c>
      <c r="Z1407" s="220">
        <f ca="1"/>
        <v>1349.5029959999999</v>
      </c>
      <c r="AA1407" s="220">
        <f ca="1"/>
        <v>1309.1451609999999</v>
      </c>
      <c r="AB1407" s="222">
        <f ca="1"/>
        <v>4.0357835000000022E-2</v>
      </c>
      <c r="AC1407" s="222" t="str">
        <f ca="1"/>
        <v/>
      </c>
    </row>
    <row r="1408" spans="9:29" x14ac:dyDescent="0.2">
      <c r="I1408" s="111">
        <f ca="1"/>
        <v>45470</v>
      </c>
      <c r="J1408" s="220">
        <f ca="1"/>
        <v>1364.1660119999999</v>
      </c>
      <c r="K1408" s="220">
        <f ca="1"/>
        <v>1337.632936</v>
      </c>
      <c r="L1408" s="222">
        <f ca="1"/>
        <v>2.6533075999999937E-2</v>
      </c>
      <c r="M1408" s="222" t="str">
        <f ca="1"/>
        <v/>
      </c>
      <c r="Q1408" s="111">
        <f ca="1"/>
        <v>45470</v>
      </c>
      <c r="R1408" s="220">
        <f ca="1"/>
        <v>1361.047335</v>
      </c>
      <c r="S1408" s="220">
        <f ca="1"/>
        <v>1337.632936</v>
      </c>
      <c r="T1408" s="222">
        <f ca="1"/>
        <v>2.3414399000000002E-2</v>
      </c>
      <c r="U1408" s="222" t="str">
        <f ca="1"/>
        <v/>
      </c>
      <c r="Y1408" s="111">
        <f ca="1"/>
        <v>45834</v>
      </c>
      <c r="Z1408" s="220">
        <f ca="1"/>
        <v>1352.1656459999999</v>
      </c>
      <c r="AA1408" s="220">
        <f ca="1"/>
        <v>1311.755596</v>
      </c>
      <c r="AB1408" s="222">
        <f ca="1"/>
        <v>4.0410049999999954E-2</v>
      </c>
      <c r="AC1408" s="222" t="str">
        <f ca="1"/>
        <v/>
      </c>
    </row>
    <row r="1409" spans="9:29" x14ac:dyDescent="0.2">
      <c r="I1409" s="111">
        <f ca="1"/>
        <v>45471</v>
      </c>
      <c r="J1409" s="220">
        <f ca="1"/>
        <v>1366.642836</v>
      </c>
      <c r="K1409" s="220">
        <f ca="1"/>
        <v>1341.4778610000001</v>
      </c>
      <c r="L1409" s="222">
        <f ca="1"/>
        <v>2.5164974999999912E-2</v>
      </c>
      <c r="M1409" s="222" t="str">
        <f ca="1"/>
        <v/>
      </c>
      <c r="Q1409" s="111">
        <f ca="1"/>
        <v>45471</v>
      </c>
      <c r="R1409" s="220">
        <f ca="1"/>
        <v>1363.1741010000001</v>
      </c>
      <c r="S1409" s="220">
        <f ca="1"/>
        <v>1341.4778610000001</v>
      </c>
      <c r="T1409" s="222">
        <f ca="1"/>
        <v>2.1696239999999988E-2</v>
      </c>
      <c r="U1409" s="222" t="str">
        <f ca="1"/>
        <v/>
      </c>
      <c r="Y1409" s="111">
        <f ca="1"/>
        <v>45835</v>
      </c>
      <c r="Z1409" s="220">
        <f ca="1"/>
        <v>1357.398776</v>
      </c>
      <c r="AA1409" s="220">
        <f ca="1"/>
        <v>1316.8963220000001</v>
      </c>
      <c r="AB1409" s="222">
        <f ca="1"/>
        <v>4.0502453999999945E-2</v>
      </c>
      <c r="AC1409" s="222" t="str">
        <f ca="1"/>
        <v/>
      </c>
    </row>
    <row r="1410" spans="9:29" x14ac:dyDescent="0.2">
      <c r="I1410" s="111">
        <f ca="1"/>
        <v>45475</v>
      </c>
      <c r="J1410" s="220">
        <f ca="1"/>
        <v>1363.6791539999999</v>
      </c>
      <c r="K1410" s="220">
        <f ca="1"/>
        <v>1337.7211689999999</v>
      </c>
      <c r="L1410" s="222">
        <f ca="1"/>
        <v>2.5957985000000006E-2</v>
      </c>
      <c r="M1410" s="222" t="str">
        <f ca="1"/>
        <v/>
      </c>
      <c r="Q1410" s="111">
        <f ca="1"/>
        <v>45475</v>
      </c>
      <c r="R1410" s="220">
        <f ca="1"/>
        <v>1360.377518</v>
      </c>
      <c r="S1410" s="220">
        <f ca="1"/>
        <v>1337.7211689999999</v>
      </c>
      <c r="T1410" s="222">
        <f ca="1"/>
        <v>2.2656349000000089E-2</v>
      </c>
      <c r="U1410" s="222" t="str">
        <f ca="1"/>
        <v/>
      </c>
      <c r="Y1410" s="111">
        <f ca="1"/>
        <v>45838</v>
      </c>
      <c r="Z1410" s="220">
        <f ca="1"/>
        <v>1360.2394159999999</v>
      </c>
      <c r="AA1410" s="220">
        <f ca="1"/>
        <v>1319.7287719999999</v>
      </c>
      <c r="AB1410" s="222">
        <f ca="1"/>
        <v>4.0510643999999957E-2</v>
      </c>
      <c r="AC1410" s="222" t="str">
        <f ca="1"/>
        <v/>
      </c>
    </row>
    <row r="1411" spans="9:29" x14ac:dyDescent="0.2">
      <c r="I1411" s="111">
        <f ca="1"/>
        <v>45476</v>
      </c>
      <c r="J1411" s="220">
        <f ca="1"/>
        <v>1369.5687800000001</v>
      </c>
      <c r="K1411" s="220">
        <f ca="1"/>
        <v>1343.7314899999999</v>
      </c>
      <c r="L1411" s="222">
        <f ca="1"/>
        <v>2.5837290000000165E-2</v>
      </c>
      <c r="M1411" s="222" t="str">
        <f ca="1"/>
        <v/>
      </c>
      <c r="Q1411" s="111">
        <f ca="1"/>
        <v>45476</v>
      </c>
      <c r="R1411" s="220">
        <f ca="1"/>
        <v>1366.2749659999999</v>
      </c>
      <c r="S1411" s="220">
        <f ca="1"/>
        <v>1343.7314899999999</v>
      </c>
      <c r="T1411" s="222">
        <f ca="1"/>
        <v>2.2543476000000055E-2</v>
      </c>
      <c r="U1411" s="222" t="str">
        <f ca="1"/>
        <v/>
      </c>
      <c r="Y1411" s="111">
        <f ca="1"/>
        <v>45840</v>
      </c>
      <c r="Z1411" s="220">
        <f ca="1"/>
        <v>1356.164456</v>
      </c>
      <c r="AA1411" s="220">
        <f ca="1"/>
        <v>1315.642752</v>
      </c>
      <c r="AB1411" s="222">
        <f ca="1"/>
        <v>4.0521703999999999E-2</v>
      </c>
      <c r="AC1411" s="222" t="str">
        <f ca="1"/>
        <v/>
      </c>
    </row>
    <row r="1412" spans="9:29" x14ac:dyDescent="0.2">
      <c r="I1412" s="111">
        <f ca="1"/>
        <v>45477</v>
      </c>
      <c r="J1412" s="220">
        <f ca="1"/>
        <v>1370.4934270000001</v>
      </c>
      <c r="K1412" s="220">
        <f ca="1"/>
        <v>1344.07179</v>
      </c>
      <c r="L1412" s="222">
        <f ca="1"/>
        <v>2.6421637000000147E-2</v>
      </c>
      <c r="M1412" s="222" t="str">
        <f ca="1"/>
        <v/>
      </c>
      <c r="Q1412" s="111">
        <f ca="1"/>
        <v>45477</v>
      </c>
      <c r="R1412" s="220">
        <f ca="1"/>
        <v>1367.3109019999999</v>
      </c>
      <c r="S1412" s="220">
        <f ca="1"/>
        <v>1344.07179</v>
      </c>
      <c r="T1412" s="222">
        <f ca="1"/>
        <v>2.3239111999999978E-2</v>
      </c>
      <c r="U1412" s="222" t="str">
        <f ca="1"/>
        <v/>
      </c>
      <c r="Y1412" s="111">
        <f ca="1"/>
        <v>45841</v>
      </c>
      <c r="Z1412" s="220">
        <f ca="1"/>
        <v>1358.1031760000001</v>
      </c>
      <c r="AA1412" s="220">
        <f ca="1"/>
        <v>1317.461204</v>
      </c>
      <c r="AB1412" s="222">
        <f ca="1"/>
        <v>4.0641972000000123E-2</v>
      </c>
      <c r="AC1412" s="222" t="str">
        <f ca="1"/>
        <v/>
      </c>
    </row>
    <row r="1413" spans="9:29" x14ac:dyDescent="0.2">
      <c r="I1413" s="111">
        <f ca="1"/>
        <v>45478</v>
      </c>
      <c r="J1413" s="220">
        <f ca="1"/>
        <v>1375.969049</v>
      </c>
      <c r="K1413" s="220">
        <f ca="1"/>
        <v>1349.3084510000001</v>
      </c>
      <c r="L1413" s="222">
        <f ca="1"/>
        <v>2.6660597999999935E-2</v>
      </c>
      <c r="M1413" s="222" t="str">
        <f ca="1"/>
        <v/>
      </c>
      <c r="Q1413" s="111">
        <f ca="1"/>
        <v>45478</v>
      </c>
      <c r="R1413" s="220">
        <f ca="1"/>
        <v>1372.7961869999999</v>
      </c>
      <c r="S1413" s="220">
        <f ca="1"/>
        <v>1349.3084510000001</v>
      </c>
      <c r="T1413" s="222">
        <f ca="1"/>
        <v>2.3487735999999815E-2</v>
      </c>
      <c r="U1413" s="222" t="str">
        <f ca="1"/>
        <v/>
      </c>
      <c r="Y1413" s="111">
        <f ca="1"/>
        <v>45842</v>
      </c>
      <c r="Z1413" s="220">
        <f ca="1"/>
        <v>1359.3941359999999</v>
      </c>
      <c r="AA1413" s="220">
        <f ca="1"/>
        <v>1318.8028839999999</v>
      </c>
      <c r="AB1413" s="222">
        <f ca="1"/>
        <v>4.0591251999999939E-2</v>
      </c>
      <c r="AC1413" s="222" t="str">
        <f ca="1"/>
        <v/>
      </c>
    </row>
    <row r="1414" spans="9:29" x14ac:dyDescent="0.2">
      <c r="I1414" s="111">
        <f ca="1"/>
        <v>45481</v>
      </c>
      <c r="J1414" s="220">
        <f ca="1"/>
        <v>1377.876297</v>
      </c>
      <c r="K1414" s="220">
        <f ca="1"/>
        <v>1350.977218</v>
      </c>
      <c r="L1414" s="222">
        <f ca="1"/>
        <v>2.6899079000000027E-2</v>
      </c>
      <c r="M1414" s="222" t="str">
        <f ca="1"/>
        <v/>
      </c>
      <c r="Q1414" s="111">
        <f ca="1"/>
        <v>45481</v>
      </c>
      <c r="R1414" s="220">
        <f ca="1"/>
        <v>1374.7644740000001</v>
      </c>
      <c r="S1414" s="220">
        <f ca="1"/>
        <v>1350.977218</v>
      </c>
      <c r="T1414" s="222">
        <f ca="1"/>
        <v>2.3787256000000069E-2</v>
      </c>
      <c r="U1414" s="222" t="str">
        <f ca="1"/>
        <v/>
      </c>
      <c r="Y1414" s="111">
        <f ca="1"/>
        <v>45845</v>
      </c>
      <c r="Z1414" s="220">
        <f ca="1"/>
        <v>1356.213356</v>
      </c>
      <c r="AA1414" s="220">
        <f ca="1"/>
        <v>1315.640183</v>
      </c>
      <c r="AB1414" s="222">
        <f ca="1"/>
        <v>4.0573172999999997E-2</v>
      </c>
      <c r="AC1414" s="222" t="str">
        <f ca="1"/>
        <v/>
      </c>
    </row>
    <row r="1415" spans="9:29" x14ac:dyDescent="0.2">
      <c r="I1415" s="111">
        <f ca="1"/>
        <v>45482</v>
      </c>
      <c r="J1415" s="220">
        <f ca="1"/>
        <v>1376.3090259999999</v>
      </c>
      <c r="K1415" s="220">
        <f ca="1"/>
        <v>1349.0891389999999</v>
      </c>
      <c r="L1415" s="222">
        <f ca="1"/>
        <v>2.721988699999997E-2</v>
      </c>
      <c r="M1415" s="222" t="str">
        <f ca="1"/>
        <v/>
      </c>
      <c r="Q1415" s="111">
        <f ca="1"/>
        <v>45482</v>
      </c>
      <c r="R1415" s="220">
        <f ca="1"/>
        <v>1373.256511</v>
      </c>
      <c r="S1415" s="220">
        <f ca="1"/>
        <v>1349.0891389999999</v>
      </c>
      <c r="T1415" s="222">
        <f ca="1"/>
        <v>2.4167372000000114E-2</v>
      </c>
      <c r="U1415" s="222" t="str">
        <f ca="1"/>
        <v/>
      </c>
      <c r="Y1415" s="111">
        <f ca="1"/>
        <v>45846</v>
      </c>
      <c r="Z1415" s="220">
        <f ca="1"/>
        <v>1356.381646</v>
      </c>
      <c r="AA1415" s="220">
        <f ca="1"/>
        <v>1315.7879539999999</v>
      </c>
      <c r="AB1415" s="222">
        <f ca="1"/>
        <v>4.0593692000000146E-2</v>
      </c>
      <c r="AC1415" s="222" t="str">
        <f ca="1"/>
        <v/>
      </c>
    </row>
    <row r="1416" spans="9:29" x14ac:dyDescent="0.2">
      <c r="I1416" s="111">
        <f ca="1"/>
        <v>45483</v>
      </c>
      <c r="J1416" s="220">
        <f ca="1"/>
        <v>1383.074001</v>
      </c>
      <c r="K1416" s="220">
        <f ca="1"/>
        <v>1355.79683</v>
      </c>
      <c r="L1416" s="222">
        <f ca="1"/>
        <v>2.7277170999999954E-2</v>
      </c>
      <c r="M1416" s="222" t="str">
        <f ca="1"/>
        <v/>
      </c>
      <c r="Q1416" s="111">
        <f ca="1"/>
        <v>45483</v>
      </c>
      <c r="R1416" s="220">
        <f ca="1"/>
        <v>1380.0422149999999</v>
      </c>
      <c r="S1416" s="220">
        <f ca="1"/>
        <v>1355.79683</v>
      </c>
      <c r="T1416" s="222">
        <f ca="1"/>
        <v>2.4245384999999942E-2</v>
      </c>
      <c r="U1416" s="222" t="str">
        <f ca="1"/>
        <v/>
      </c>
      <c r="Y1416" s="111">
        <f ca="1"/>
        <v>45847</v>
      </c>
      <c r="Z1416" s="220">
        <f ca="1"/>
        <v>1360.8172259999999</v>
      </c>
      <c r="AA1416" s="220">
        <f ca="1"/>
        <v>1320.149026</v>
      </c>
      <c r="AB1416" s="222">
        <f ca="1"/>
        <v>4.0668199999999842E-2</v>
      </c>
      <c r="AC1416" s="222" t="str">
        <f ca="1"/>
        <v/>
      </c>
    </row>
    <row r="1417" spans="9:29" x14ac:dyDescent="0.2">
      <c r="I1417" s="111">
        <f ca="1"/>
        <v>45484</v>
      </c>
      <c r="J1417" s="220">
        <f ca="1"/>
        <v>1386.134196</v>
      </c>
      <c r="K1417" s="220">
        <f ca="1"/>
        <v>1359.0926099999999</v>
      </c>
      <c r="L1417" s="222">
        <f ca="1"/>
        <v>2.7041586000000051E-2</v>
      </c>
      <c r="M1417" s="222" t="str">
        <f ca="1"/>
        <v/>
      </c>
      <c r="Q1417" s="111">
        <f ca="1"/>
        <v>45484</v>
      </c>
      <c r="R1417" s="220">
        <f ca="1"/>
        <v>1383.104241</v>
      </c>
      <c r="S1417" s="220">
        <f ca="1"/>
        <v>1359.0926099999999</v>
      </c>
      <c r="T1417" s="222">
        <f ca="1"/>
        <v>2.4011631000000078E-2</v>
      </c>
      <c r="U1417" s="222" t="str">
        <f ca="1"/>
        <v/>
      </c>
      <c r="Y1417" s="111">
        <f ca="1"/>
        <v>45848</v>
      </c>
      <c r="Z1417" s="220">
        <f ca="1"/>
        <v>1360.441196</v>
      </c>
      <c r="AA1417" s="220">
        <f ca="1"/>
        <v>1319.7270570000001</v>
      </c>
      <c r="AB1417" s="222">
        <f ca="1"/>
        <v>4.0714138999999934E-2</v>
      </c>
      <c r="AC1417" s="222" t="str">
        <f ca="1"/>
        <v/>
      </c>
    </row>
    <row r="1418" spans="9:29" x14ac:dyDescent="0.2">
      <c r="I1418" s="111">
        <f ca="1"/>
        <v>45485</v>
      </c>
      <c r="J1418" s="220">
        <f ca="1"/>
        <v>1390.8055409999999</v>
      </c>
      <c r="K1418" s="220">
        <f ca="1"/>
        <v>1363.845446</v>
      </c>
      <c r="L1418" s="222">
        <f ca="1"/>
        <v>2.696009499999991E-2</v>
      </c>
      <c r="M1418" s="222" t="str">
        <f ca="1"/>
        <v/>
      </c>
      <c r="Q1418" s="111">
        <f ca="1"/>
        <v>45485</v>
      </c>
      <c r="R1418" s="220">
        <f ca="1"/>
        <v>1387.7397579999999</v>
      </c>
      <c r="S1418" s="220">
        <f ca="1"/>
        <v>1363.845446</v>
      </c>
      <c r="T1418" s="222">
        <f ca="1"/>
        <v>2.38943119999999E-2</v>
      </c>
      <c r="U1418" s="222" t="str">
        <f ca="1"/>
        <v/>
      </c>
      <c r="Y1418" s="111">
        <f ca="1"/>
        <v>45849</v>
      </c>
      <c r="Z1418" s="220">
        <f ca="1"/>
        <v>1352.9339620000001</v>
      </c>
      <c r="AA1418" s="220">
        <f ca="1"/>
        <v>1312.2704249999999</v>
      </c>
      <c r="AB1418" s="222">
        <f ca="1"/>
        <v>4.0663537000000131E-2</v>
      </c>
      <c r="AC1418" s="222" t="str">
        <f ca="1"/>
        <v/>
      </c>
    </row>
    <row r="1419" spans="9:29" x14ac:dyDescent="0.2">
      <c r="I1419" s="111">
        <f ca="1"/>
        <v>45488</v>
      </c>
      <c r="J1419" s="220">
        <f ca="1"/>
        <v>1391.9092250000001</v>
      </c>
      <c r="K1419" s="220">
        <f ca="1"/>
        <v>1364.9331810000001</v>
      </c>
      <c r="L1419" s="222">
        <f ca="1"/>
        <v>2.6976044000000001E-2</v>
      </c>
      <c r="M1419" s="222" t="str">
        <f ca="1"/>
        <v/>
      </c>
      <c r="Q1419" s="111">
        <f ca="1"/>
        <v>45488</v>
      </c>
      <c r="R1419" s="220">
        <f ca="1"/>
        <v>1388.8469130000001</v>
      </c>
      <c r="S1419" s="220">
        <f ca="1"/>
        <v>1364.9331810000001</v>
      </c>
      <c r="T1419" s="222">
        <f ca="1"/>
        <v>2.3913731999999983E-2</v>
      </c>
      <c r="U1419" s="222" t="str">
        <f ca="1"/>
        <v/>
      </c>
      <c r="Y1419" s="111">
        <f ca="1"/>
        <v>45852</v>
      </c>
      <c r="Z1419" s="220">
        <f ca="1"/>
        <v>1355.2748959999999</v>
      </c>
      <c r="AA1419" s="220">
        <f ca="1"/>
        <v>1314.51836</v>
      </c>
      <c r="AB1419" s="222">
        <f ca="1"/>
        <v>4.0756535999999871E-2</v>
      </c>
      <c r="AC1419" s="222" t="str">
        <f ca="1"/>
        <v/>
      </c>
    </row>
    <row r="1420" spans="9:29" x14ac:dyDescent="0.2">
      <c r="I1420" s="111">
        <f ca="1"/>
        <v>45489</v>
      </c>
      <c r="J1420" s="220">
        <f ca="1"/>
        <v>1398.885321</v>
      </c>
      <c r="K1420" s="220">
        <f ca="1"/>
        <v>1371.908261</v>
      </c>
      <c r="L1420" s="222">
        <f ca="1"/>
        <v>2.6977059999999938E-2</v>
      </c>
      <c r="M1420" s="222" t="str">
        <f ca="1"/>
        <v/>
      </c>
      <c r="Q1420" s="111">
        <f ca="1"/>
        <v>45489</v>
      </c>
      <c r="R1420" s="220">
        <f ca="1"/>
        <v>1395.822561</v>
      </c>
      <c r="S1420" s="220">
        <f ca="1"/>
        <v>1371.908261</v>
      </c>
      <c r="T1420" s="222">
        <f ca="1"/>
        <v>2.3914299999999913E-2</v>
      </c>
      <c r="U1420" s="222" t="str">
        <f ca="1"/>
        <v/>
      </c>
      <c r="Y1420" s="111">
        <f ca="1"/>
        <v>45853</v>
      </c>
      <c r="Z1420" s="220">
        <f ca="1"/>
        <v>1348.823586</v>
      </c>
      <c r="AA1420" s="220">
        <f ca="1"/>
        <v>1308.1102100000001</v>
      </c>
      <c r="AB1420" s="222">
        <f ca="1"/>
        <v>4.0713375999999926E-2</v>
      </c>
      <c r="AC1420" s="222" t="str">
        <f ca="1"/>
        <v/>
      </c>
    </row>
    <row r="1421" spans="9:29" x14ac:dyDescent="0.2">
      <c r="I1421" s="111">
        <f ca="1"/>
        <v>45490</v>
      </c>
      <c r="J1421" s="220">
        <f ca="1"/>
        <v>1392.916647</v>
      </c>
      <c r="K1421" s="220">
        <f ca="1"/>
        <v>1367.4427330000001</v>
      </c>
      <c r="L1421" s="222">
        <f ca="1"/>
        <v>2.5473913999999924E-2</v>
      </c>
      <c r="M1421" s="222" t="str">
        <f ca="1"/>
        <v/>
      </c>
      <c r="Q1421" s="111">
        <f ca="1"/>
        <v>45490</v>
      </c>
      <c r="R1421" s="220">
        <f ca="1"/>
        <v>1389.568581</v>
      </c>
      <c r="S1421" s="220">
        <f ca="1"/>
        <v>1367.4427330000001</v>
      </c>
      <c r="T1421" s="222">
        <f ca="1"/>
        <v>2.2125847999999906E-2</v>
      </c>
      <c r="U1421" s="222" t="str">
        <f ca="1"/>
        <v/>
      </c>
      <c r="Y1421" s="111">
        <f ca="1"/>
        <v>45854</v>
      </c>
      <c r="Z1421" s="220">
        <f ca="1"/>
        <v>1351.215316</v>
      </c>
      <c r="AA1421" s="220">
        <f ca="1"/>
        <v>1310.439353</v>
      </c>
      <c r="AB1421" s="222">
        <f ca="1"/>
        <v>4.0775963000000047E-2</v>
      </c>
      <c r="AC1421" s="222" t="str">
        <f ca="1"/>
        <v/>
      </c>
    </row>
    <row r="1422" spans="9:29" x14ac:dyDescent="0.2">
      <c r="I1422" s="111">
        <f ca="1"/>
        <v>45491</v>
      </c>
      <c r="J1422" s="220">
        <f ca="1"/>
        <v>1388.0584690000001</v>
      </c>
      <c r="K1422" s="220">
        <f ca="1"/>
        <v>1362.9935949999999</v>
      </c>
      <c r="L1422" s="222">
        <f ca="1"/>
        <v>2.5064874000000147E-2</v>
      </c>
      <c r="M1422" s="222" t="str">
        <f ca="1"/>
        <v/>
      </c>
      <c r="Q1422" s="111">
        <f ca="1"/>
        <v>45491</v>
      </c>
      <c r="R1422" s="220">
        <f ca="1"/>
        <v>1384.641034</v>
      </c>
      <c r="S1422" s="220">
        <f ca="1"/>
        <v>1362.9935949999999</v>
      </c>
      <c r="T1422" s="222">
        <f ca="1"/>
        <v>2.1647439000000077E-2</v>
      </c>
      <c r="U1422" s="222" t="str">
        <f ca="1"/>
        <v/>
      </c>
      <c r="Y1422" s="111">
        <f ca="1"/>
        <v>45855</v>
      </c>
      <c r="Z1422" s="220">
        <f ca="1"/>
        <v>1356.822396</v>
      </c>
      <c r="AA1422" s="220">
        <f ca="1"/>
        <v>1315.7671230000001</v>
      </c>
      <c r="AB1422" s="222">
        <f ca="1"/>
        <v>4.1055272999999941E-2</v>
      </c>
      <c r="AC1422" s="222" t="str">
        <f ca="1"/>
        <v/>
      </c>
    </row>
    <row r="1423" spans="9:29" x14ac:dyDescent="0.2">
      <c r="I1423" s="111">
        <f ca="1"/>
        <v>45492</v>
      </c>
      <c r="J1423" s="220">
        <f ca="1"/>
        <v>1384.1771249999999</v>
      </c>
      <c r="K1423" s="220">
        <f ca="1"/>
        <v>1359.8330309999999</v>
      </c>
      <c r="L1423" s="222">
        <f ca="1"/>
        <v>2.4344094000000042E-2</v>
      </c>
      <c r="M1423" s="222" t="str">
        <f ca="1"/>
        <v/>
      </c>
      <c r="Q1423" s="111">
        <f ca="1"/>
        <v>45492</v>
      </c>
      <c r="R1423" s="220">
        <f ca="1"/>
        <v>1380.6230989999999</v>
      </c>
      <c r="S1423" s="220">
        <f ca="1"/>
        <v>1359.8330309999999</v>
      </c>
      <c r="T1423" s="222">
        <f ca="1"/>
        <v>2.0790068000000019E-2</v>
      </c>
      <c r="U1423" s="222" t="str">
        <f ca="1"/>
        <v/>
      </c>
      <c r="Y1423" s="111">
        <f ca="1"/>
        <v>45856</v>
      </c>
      <c r="Z1423" s="220">
        <f ca="1"/>
        <v>1355.078726</v>
      </c>
      <c r="AA1423" s="220">
        <f ca="1"/>
        <v>1314.115863</v>
      </c>
      <c r="AB1423" s="222">
        <f ca="1"/>
        <v>4.0962862999999967E-2</v>
      </c>
      <c r="AC1423" s="222" t="str">
        <f ca="1"/>
        <v/>
      </c>
    </row>
    <row r="1424" spans="9:29" x14ac:dyDescent="0.2">
      <c r="I1424" s="111">
        <f ca="1"/>
        <v>45495</v>
      </c>
      <c r="J1424" s="220">
        <f ca="1"/>
        <v>1388.741035</v>
      </c>
      <c r="K1424" s="220">
        <f ca="1"/>
        <v>1363.657318</v>
      </c>
      <c r="L1424" s="222">
        <f ca="1"/>
        <v>2.5083716999999978E-2</v>
      </c>
      <c r="M1424" s="222" t="str">
        <f ca="1"/>
        <v/>
      </c>
      <c r="Q1424" s="111">
        <f ca="1"/>
        <v>45495</v>
      </c>
      <c r="R1424" s="220">
        <f ca="1"/>
        <v>1385.3131430000001</v>
      </c>
      <c r="S1424" s="220">
        <f ca="1"/>
        <v>1363.657318</v>
      </c>
      <c r="T1424" s="222">
        <f ca="1"/>
        <v>2.1655825000000049E-2</v>
      </c>
      <c r="U1424" s="222" t="str">
        <f ca="1"/>
        <v/>
      </c>
      <c r="Y1424" s="111">
        <f ca="1"/>
        <v>45859</v>
      </c>
      <c r="Z1424" s="220">
        <f ca="1"/>
        <v>1357.754776</v>
      </c>
      <c r="AA1424" s="220">
        <f ca="1"/>
        <v>1316.8142989999999</v>
      </c>
      <c r="AB1424" s="222">
        <f ca="1"/>
        <v>4.09404770000001E-2</v>
      </c>
      <c r="AC1424" s="222" t="str">
        <f ca="1"/>
        <v/>
      </c>
    </row>
    <row r="1425" spans="9:29" x14ac:dyDescent="0.2">
      <c r="I1425" s="111">
        <f ca="1"/>
        <v>45496</v>
      </c>
      <c r="J1425" s="220">
        <f ca="1"/>
        <v>1389.0331570000001</v>
      </c>
      <c r="K1425" s="220">
        <f ca="1"/>
        <v>1363.7354069999999</v>
      </c>
      <c r="L1425" s="222">
        <f ca="1"/>
        <v>2.5297750000000178E-2</v>
      </c>
      <c r="M1425" s="222" t="str">
        <f ca="1"/>
        <v/>
      </c>
      <c r="Q1425" s="111">
        <f ca="1"/>
        <v>45496</v>
      </c>
      <c r="R1425" s="220">
        <f ca="1"/>
        <v>1385.65815</v>
      </c>
      <c r="S1425" s="220">
        <f ca="1"/>
        <v>1363.7354069999999</v>
      </c>
      <c r="T1425" s="222">
        <f ca="1"/>
        <v>2.1922743000000081E-2</v>
      </c>
      <c r="U1425" s="222" t="str">
        <f ca="1"/>
        <v/>
      </c>
      <c r="Y1425" s="111">
        <f ca="1"/>
        <v>45860</v>
      </c>
      <c r="Z1425" s="220">
        <f ca="1"/>
        <v>1357.811136</v>
      </c>
      <c r="AA1425" s="220">
        <f ca="1"/>
        <v>1316.9593110000001</v>
      </c>
      <c r="AB1425" s="222">
        <f ca="1"/>
        <v>4.085182499999996E-2</v>
      </c>
      <c r="AC1425" s="222" t="str">
        <f ca="1"/>
        <v/>
      </c>
    </row>
    <row r="1426" spans="9:29" x14ac:dyDescent="0.2">
      <c r="I1426" s="111">
        <f ca="1"/>
        <v>45497</v>
      </c>
      <c r="J1426" s="220">
        <f ca="1"/>
        <v>1380.7191700000001</v>
      </c>
      <c r="K1426" s="220">
        <f ca="1"/>
        <v>1356.8806609999999</v>
      </c>
      <c r="L1426" s="222">
        <f ca="1"/>
        <v>2.3838509000000157E-2</v>
      </c>
      <c r="M1426" s="222" t="str">
        <f ca="1"/>
        <v/>
      </c>
      <c r="Q1426" s="111">
        <f ca="1"/>
        <v>45497</v>
      </c>
      <c r="R1426" s="220">
        <f ca="1"/>
        <v>1377.101576</v>
      </c>
      <c r="S1426" s="220">
        <f ca="1"/>
        <v>1356.8806609999999</v>
      </c>
      <c r="T1426" s="222">
        <f ca="1"/>
        <v>2.0220915000000103E-2</v>
      </c>
      <c r="U1426" s="222" t="str">
        <f ca="1"/>
        <v/>
      </c>
      <c r="Y1426" s="111">
        <f ca="1"/>
        <v>45861</v>
      </c>
      <c r="Z1426" s="220">
        <f ca="1"/>
        <v>1359.5618400000001</v>
      </c>
      <c r="AA1426" s="220">
        <f ca="1"/>
        <v>1318.5080579999999</v>
      </c>
      <c r="AB1426" s="222">
        <f ca="1"/>
        <v>4.1053782000000184E-2</v>
      </c>
      <c r="AC1426" s="222" t="str">
        <f ca="1"/>
        <v/>
      </c>
    </row>
    <row r="1427" spans="9:29" x14ac:dyDescent="0.2">
      <c r="I1427" s="111">
        <f ca="1"/>
        <v>45498</v>
      </c>
      <c r="J1427" s="220">
        <f ca="1"/>
        <v>1378.9554310000001</v>
      </c>
      <c r="K1427" s="220">
        <f ca="1"/>
        <v>1355.4418820000001</v>
      </c>
      <c r="L1427" s="222">
        <f ca="1"/>
        <v>2.3513549000000012E-2</v>
      </c>
      <c r="M1427" s="222" t="str">
        <f ca="1"/>
        <v/>
      </c>
      <c r="Q1427" s="111">
        <f ca="1"/>
        <v>45498</v>
      </c>
      <c r="R1427" s="220">
        <f ca="1"/>
        <v>1375.285592</v>
      </c>
      <c r="S1427" s="220">
        <f ca="1"/>
        <v>1355.4418820000001</v>
      </c>
      <c r="T1427" s="222">
        <f ca="1"/>
        <v>1.9843709999999872E-2</v>
      </c>
      <c r="U1427" s="222" t="str">
        <f ca="1"/>
        <v/>
      </c>
      <c r="Y1427" s="111">
        <f ca="1"/>
        <v>45862</v>
      </c>
      <c r="Z1427" s="220">
        <f ca="1"/>
        <v>1360.478306</v>
      </c>
      <c r="AA1427" s="220">
        <f ca="1"/>
        <v>1319.404462</v>
      </c>
      <c r="AB1427" s="222">
        <f ca="1"/>
        <v>4.1073844000000005E-2</v>
      </c>
      <c r="AC1427" s="222" t="str">
        <f ca="1"/>
        <v/>
      </c>
    </row>
    <row r="1428" spans="9:29" x14ac:dyDescent="0.2">
      <c r="I1428" s="111">
        <f ca="1"/>
        <v>45499</v>
      </c>
      <c r="J1428" s="220">
        <f ca="1"/>
        <v>1386.1643280000001</v>
      </c>
      <c r="K1428" s="220">
        <f ca="1"/>
        <v>1362.114476</v>
      </c>
      <c r="L1428" s="222">
        <f ca="1"/>
        <v>2.4049852000000101E-2</v>
      </c>
      <c r="M1428" s="222" t="str">
        <f ca="1"/>
        <v/>
      </c>
      <c r="Q1428" s="111">
        <f ca="1"/>
        <v>45499</v>
      </c>
      <c r="R1428" s="220">
        <f ca="1"/>
        <v>1382.5813780000001</v>
      </c>
      <c r="S1428" s="220">
        <f ca="1"/>
        <v>1362.114476</v>
      </c>
      <c r="T1428" s="222">
        <f ca="1"/>
        <v>2.0466902000000117E-2</v>
      </c>
      <c r="U1428" s="222" t="str">
        <f ca="1"/>
        <v/>
      </c>
      <c r="Y1428" s="111">
        <f ca="1"/>
        <v>45863</v>
      </c>
      <c r="Z1428" s="220">
        <f ca="1"/>
        <v>1364.841326</v>
      </c>
      <c r="AA1428" s="220">
        <f ca="1"/>
        <v>1323.6137189999999</v>
      </c>
      <c r="AB1428" s="222">
        <f ca="1"/>
        <v>4.1227607000000034E-2</v>
      </c>
      <c r="AC1428" s="222" t="str">
        <f ca="1"/>
        <v/>
      </c>
    </row>
    <row r="1429" spans="9:29" x14ac:dyDescent="0.2">
      <c r="I1429" s="111">
        <f ca="1"/>
        <v>45502</v>
      </c>
      <c r="J1429" s="220">
        <f ca="1"/>
        <v>1388.0748619999999</v>
      </c>
      <c r="K1429" s="220">
        <f ca="1"/>
        <v>1364.1467270000001</v>
      </c>
      <c r="L1429" s="222">
        <f ca="1"/>
        <v>2.3928134999999885E-2</v>
      </c>
      <c r="M1429" s="222" t="str">
        <f ca="1"/>
        <v/>
      </c>
      <c r="Q1429" s="111">
        <f ca="1"/>
        <v>45502</v>
      </c>
      <c r="R1429" s="220">
        <f ca="1"/>
        <v>1384.4559690000001</v>
      </c>
      <c r="S1429" s="220">
        <f ca="1"/>
        <v>1364.1467270000001</v>
      </c>
      <c r="T1429" s="222">
        <f ca="1"/>
        <v>2.030924200000004E-2</v>
      </c>
      <c r="U1429" s="222" t="str">
        <f ca="1"/>
        <v/>
      </c>
      <c r="Y1429" s="111">
        <f ca="1"/>
        <v>45866</v>
      </c>
      <c r="Z1429" s="220">
        <f ca="1"/>
        <v>1360.623047</v>
      </c>
      <c r="AA1429" s="220">
        <f ca="1"/>
        <v>1319.4469449999999</v>
      </c>
      <c r="AB1429" s="222">
        <f ca="1"/>
        <v>4.1176102000000131E-2</v>
      </c>
      <c r="AC1429" s="222" t="str">
        <f ca="1"/>
        <v/>
      </c>
    </row>
    <row r="1430" spans="9:29" x14ac:dyDescent="0.2">
      <c r="I1430" s="111">
        <f ca="1"/>
        <v>45503</v>
      </c>
      <c r="J1430" s="220">
        <f ca="1"/>
        <v>1389.6809189999999</v>
      </c>
      <c r="K1430" s="220">
        <f ca="1"/>
        <v>1366.74856</v>
      </c>
      <c r="L1430" s="222">
        <f ca="1"/>
        <v>2.2932358999999906E-2</v>
      </c>
      <c r="M1430" s="222" t="str">
        <f ca="1"/>
        <v/>
      </c>
      <c r="Q1430" s="111">
        <f ca="1"/>
        <v>45503</v>
      </c>
      <c r="R1430" s="220">
        <f ca="1"/>
        <v>1385.8601040000001</v>
      </c>
      <c r="S1430" s="220">
        <f ca="1"/>
        <v>1366.74856</v>
      </c>
      <c r="T1430" s="222">
        <f ca="1"/>
        <v>1.9111544000000095E-2</v>
      </c>
      <c r="U1430" s="222" t="str">
        <f ca="1"/>
        <v/>
      </c>
      <c r="Y1430" s="111">
        <f ca="1"/>
        <v>45867</v>
      </c>
      <c r="Z1430" s="220">
        <f ca="1"/>
        <v>1364.9770309999999</v>
      </c>
      <c r="AA1430" s="220">
        <f ca="1"/>
        <v>1323.7884140000001</v>
      </c>
      <c r="AB1430" s="222">
        <f ca="1"/>
        <v>4.1188616999999796E-2</v>
      </c>
      <c r="AC1430" s="222" t="str">
        <f ca="1"/>
        <v/>
      </c>
    </row>
    <row r="1431" spans="9:29" x14ac:dyDescent="0.2">
      <c r="I1431" s="111">
        <f ca="1"/>
        <v>45504</v>
      </c>
      <c r="J1431" s="220">
        <f ca="1"/>
        <v>1403.3875190000001</v>
      </c>
      <c r="K1431" s="220">
        <f ca="1"/>
        <v>1379.6315689999999</v>
      </c>
      <c r="L1431" s="222">
        <f ca="1"/>
        <v>2.3755950000000213E-2</v>
      </c>
      <c r="M1431" s="222" t="str">
        <f ca="1"/>
        <v/>
      </c>
      <c r="Q1431" s="111">
        <f ca="1"/>
        <v>45504</v>
      </c>
      <c r="R1431" s="220">
        <f ca="1"/>
        <v>1399.725091</v>
      </c>
      <c r="S1431" s="220">
        <f ca="1"/>
        <v>1379.6315689999999</v>
      </c>
      <c r="T1431" s="222">
        <f ca="1"/>
        <v>2.0093522000000121E-2</v>
      </c>
      <c r="U1431" s="222" t="str">
        <f ca="1"/>
        <v/>
      </c>
      <c r="Y1431" s="111">
        <f ca="1"/>
        <v>45868</v>
      </c>
      <c r="Z1431" s="220">
        <f ca="1"/>
        <v>1364.212806</v>
      </c>
      <c r="AA1431" s="220">
        <f ca="1"/>
        <v>1323.0442049999999</v>
      </c>
      <c r="AB1431" s="222">
        <f ca="1"/>
        <v>4.1168601000000082E-2</v>
      </c>
      <c r="AC1431" s="222" t="str">
        <f ca="1"/>
        <v/>
      </c>
    </row>
    <row r="1432" spans="9:29" x14ac:dyDescent="0.2">
      <c r="I1432" s="111">
        <f ca="1"/>
        <v>45505</v>
      </c>
      <c r="J1432" s="220">
        <f ca="1"/>
        <v>1399.5510839999999</v>
      </c>
      <c r="K1432" s="220">
        <f ca="1"/>
        <v>1375.7481869999999</v>
      </c>
      <c r="L1432" s="222">
        <f ca="1"/>
        <v>2.3802897000000031E-2</v>
      </c>
      <c r="M1432" s="222" t="str">
        <f ca="1"/>
        <v/>
      </c>
      <c r="Q1432" s="111">
        <f ca="1"/>
        <v>45505</v>
      </c>
      <c r="R1432" s="220">
        <f ca="1"/>
        <v>1395.9223030000001</v>
      </c>
      <c r="S1432" s="220">
        <f ca="1"/>
        <v>1375.7481869999999</v>
      </c>
      <c r="T1432" s="222">
        <f ca="1"/>
        <v>2.0174116000000141E-2</v>
      </c>
      <c r="U1432" s="222" t="str">
        <f ca="1"/>
        <v/>
      </c>
      <c r="Y1432" s="111">
        <f ca="1"/>
        <v>45869</v>
      </c>
      <c r="Z1432" s="220">
        <f ca="1"/>
        <v>1363.4452659999999</v>
      </c>
      <c r="AA1432" s="220">
        <f ca="1"/>
        <v>1322.3778159999999</v>
      </c>
      <c r="AB1432" s="222">
        <f ca="1"/>
        <v>4.1067450000000005E-2</v>
      </c>
      <c r="AC1432" s="222" t="str">
        <f ca="1"/>
        <v/>
      </c>
    </row>
    <row r="1433" spans="9:29" x14ac:dyDescent="0.2">
      <c r="I1433" s="111">
        <f ca="1"/>
        <v>45506</v>
      </c>
      <c r="J1433" s="220">
        <f ca="1"/>
        <v>1393.94417</v>
      </c>
      <c r="K1433" s="220">
        <f ca="1"/>
        <v>1370.897731</v>
      </c>
      <c r="L1433" s="222">
        <f ca="1"/>
        <v>2.3046438999999964E-2</v>
      </c>
      <c r="M1433" s="222" t="str">
        <f ca="1"/>
        <v/>
      </c>
      <c r="Q1433" s="111">
        <f ca="1"/>
        <v>45506</v>
      </c>
      <c r="R1433" s="220">
        <f ca="1"/>
        <v>1390.140281</v>
      </c>
      <c r="S1433" s="220">
        <f ca="1"/>
        <v>1370.897731</v>
      </c>
      <c r="T1433" s="222">
        <f ca="1"/>
        <v>1.9242549999999938E-2</v>
      </c>
      <c r="U1433" s="222" t="str">
        <f ca="1"/>
        <v/>
      </c>
      <c r="Y1433" s="111">
        <f ca="1"/>
        <v>45870</v>
      </c>
      <c r="Z1433" s="220">
        <f ca="1"/>
        <v>1358.0953959999999</v>
      </c>
      <c r="AA1433" s="220">
        <f ca="1"/>
        <v>1317.534917</v>
      </c>
      <c r="AB1433" s="222">
        <f ca="1"/>
        <v>4.056047899999999E-2</v>
      </c>
      <c r="AC1433" s="222" t="str">
        <f ca="1"/>
        <v/>
      </c>
    </row>
    <row r="1434" spans="9:29" x14ac:dyDescent="0.2">
      <c r="I1434" s="111">
        <f ca="1"/>
        <v>45510</v>
      </c>
      <c r="J1434" s="220">
        <f ca="1"/>
        <v>1374.7147620000001</v>
      </c>
      <c r="K1434" s="220">
        <f ca="1"/>
        <v>1352.314854</v>
      </c>
      <c r="L1434" s="222">
        <f ca="1"/>
        <v>2.2399908000000097E-2</v>
      </c>
      <c r="M1434" s="222" t="str">
        <f ca="1"/>
        <v/>
      </c>
      <c r="Q1434" s="111">
        <f ca="1"/>
        <v>45510</v>
      </c>
      <c r="R1434" s="220">
        <f ca="1"/>
        <v>1370.842531</v>
      </c>
      <c r="S1434" s="220">
        <f ca="1"/>
        <v>1352.314854</v>
      </c>
      <c r="T1434" s="222">
        <f ca="1"/>
        <v>1.8527677000000041E-2</v>
      </c>
      <c r="U1434" s="222" t="str">
        <f ca="1"/>
        <v/>
      </c>
      <c r="Y1434" s="111">
        <f ca="1"/>
        <v>45874</v>
      </c>
      <c r="Z1434" s="220">
        <f ca="1"/>
        <v>1367.120596</v>
      </c>
      <c r="AA1434" s="220">
        <f ca="1"/>
        <v>1326.2513590000001</v>
      </c>
      <c r="AB1434" s="222">
        <f ca="1"/>
        <v>4.0869236999999885E-2</v>
      </c>
      <c r="AC1434" s="222" t="str">
        <f ca="1"/>
        <v/>
      </c>
    </row>
    <row r="1435" spans="9:29" x14ac:dyDescent="0.2">
      <c r="I1435" s="111">
        <f ca="1"/>
        <v>45511</v>
      </c>
      <c r="J1435" s="220">
        <f ca="1"/>
        <v>1371.6687079999999</v>
      </c>
      <c r="K1435" s="220">
        <f ca="1"/>
        <v>1349.1362180000001</v>
      </c>
      <c r="L1435" s="222">
        <f ca="1"/>
        <v>2.2532489999999825E-2</v>
      </c>
      <c r="M1435" s="222" t="str">
        <f ca="1"/>
        <v/>
      </c>
      <c r="Q1435" s="111">
        <f ca="1"/>
        <v>45511</v>
      </c>
      <c r="R1435" s="220">
        <f ca="1"/>
        <v>1367.853552</v>
      </c>
      <c r="S1435" s="220">
        <f ca="1"/>
        <v>1349.1362180000001</v>
      </c>
      <c r="T1435" s="222">
        <f ca="1"/>
        <v>1.8717333999999936E-2</v>
      </c>
      <c r="U1435" s="222" t="str">
        <f ca="1"/>
        <v/>
      </c>
      <c r="Y1435" s="111">
        <f ca="1"/>
        <v>45875</v>
      </c>
      <c r="Z1435" s="220">
        <f ca="1"/>
        <v>1370.0210959999999</v>
      </c>
      <c r="AA1435" s="220">
        <f ca="1"/>
        <v>1328.91344</v>
      </c>
      <c r="AB1435" s="222">
        <f ca="1"/>
        <v>4.1107655999999909E-2</v>
      </c>
      <c r="AC1435" s="222" t="str">
        <f ca="1"/>
        <v/>
      </c>
    </row>
    <row r="1436" spans="9:29" x14ac:dyDescent="0.2">
      <c r="I1436" s="111">
        <f ca="1"/>
        <v>45512</v>
      </c>
      <c r="J1436" s="220">
        <f ca="1"/>
        <v>1380.602883</v>
      </c>
      <c r="K1436" s="220">
        <f ca="1"/>
        <v>1357.3026219999999</v>
      </c>
      <c r="L1436" s="222">
        <f ca="1"/>
        <v>2.3300261000000093E-2</v>
      </c>
      <c r="M1436" s="222" t="str">
        <f ca="1"/>
        <v/>
      </c>
      <c r="Q1436" s="111">
        <f ca="1"/>
        <v>45512</v>
      </c>
      <c r="R1436" s="220">
        <f ca="1"/>
        <v>1376.9999230000001</v>
      </c>
      <c r="S1436" s="220">
        <f ca="1"/>
        <v>1357.3026219999999</v>
      </c>
      <c r="T1436" s="222">
        <f ca="1"/>
        <v>1.9697301000000153E-2</v>
      </c>
      <c r="U1436" s="222" t="str">
        <f ca="1"/>
        <v/>
      </c>
      <c r="Y1436" s="111">
        <f ca="1"/>
        <v>45876</v>
      </c>
      <c r="Z1436" s="220">
        <f ca="1"/>
        <v>1370.525226</v>
      </c>
      <c r="AA1436" s="220">
        <f ca="1"/>
        <v>1329.461325</v>
      </c>
      <c r="AB1436" s="222">
        <f ca="1"/>
        <v>4.1063900999999986E-2</v>
      </c>
      <c r="AC1436" s="222" t="str">
        <f ca="1"/>
        <v/>
      </c>
    </row>
    <row r="1437" spans="9:29" x14ac:dyDescent="0.2">
      <c r="I1437" s="111">
        <f ca="1"/>
        <v>45513</v>
      </c>
      <c r="J1437" s="220">
        <f ca="1"/>
        <v>1388.039589</v>
      </c>
      <c r="K1437" s="220">
        <f ca="1"/>
        <v>1364.6547270000001</v>
      </c>
      <c r="L1437" s="222">
        <f ca="1"/>
        <v>2.3384861999999885E-2</v>
      </c>
      <c r="M1437" s="222" t="str">
        <f ca="1"/>
        <v/>
      </c>
      <c r="Q1437" s="111">
        <f ca="1"/>
        <v>45513</v>
      </c>
      <c r="R1437" s="220">
        <f ca="1"/>
        <v>1384.43283</v>
      </c>
      <c r="S1437" s="220">
        <f ca="1"/>
        <v>1364.6547270000001</v>
      </c>
      <c r="T1437" s="222">
        <f ca="1"/>
        <v>1.9778102999999873E-2</v>
      </c>
      <c r="U1437" s="222" t="str">
        <f ca="1"/>
        <v/>
      </c>
      <c r="Y1437" s="111">
        <f ca="1"/>
        <v>45877</v>
      </c>
      <c r="Z1437" s="220">
        <f ca="1"/>
        <v>1374.3954759999999</v>
      </c>
      <c r="AA1437" s="220">
        <f ca="1"/>
        <v>1333.2168730000001</v>
      </c>
      <c r="AB1437" s="222">
        <f ca="1"/>
        <v>4.1178602999999842E-2</v>
      </c>
      <c r="AC1437" s="222" t="str">
        <f ca="1"/>
        <v/>
      </c>
    </row>
    <row r="1438" spans="9:29" x14ac:dyDescent="0.2">
      <c r="I1438" s="111">
        <f ca="1"/>
        <v>45516</v>
      </c>
      <c r="J1438" s="220">
        <f ca="1"/>
        <v>1390.246339</v>
      </c>
      <c r="K1438" s="220">
        <f ca="1"/>
        <v>1366.6955869999999</v>
      </c>
      <c r="L1438" s="222">
        <f ca="1"/>
        <v>2.3550752000000102E-2</v>
      </c>
      <c r="M1438" s="222" t="str">
        <f ca="1"/>
        <v/>
      </c>
      <c r="Q1438" s="111">
        <f ca="1"/>
        <v>45516</v>
      </c>
      <c r="R1438" s="220">
        <f ca="1"/>
        <v>1386.6824409999999</v>
      </c>
      <c r="S1438" s="220">
        <f ca="1"/>
        <v>1366.6955869999999</v>
      </c>
      <c r="T1438" s="222">
        <f ca="1"/>
        <v>1.9986853999999995E-2</v>
      </c>
      <c r="U1438" s="222" t="str">
        <f ca="1"/>
        <v/>
      </c>
      <c r="Y1438" s="111">
        <f ca="1"/>
        <v>45880</v>
      </c>
      <c r="Z1438" s="220">
        <f ca="1"/>
        <v>1373.399296</v>
      </c>
      <c r="AA1438" s="220">
        <f ca="1"/>
        <v>1332.220425</v>
      </c>
      <c r="AB1438" s="222">
        <f ca="1"/>
        <v>4.1178871000000075E-2</v>
      </c>
      <c r="AC1438" s="222" t="str">
        <f ca="1"/>
        <v/>
      </c>
    </row>
    <row r="1439" spans="9:29" x14ac:dyDescent="0.2">
      <c r="I1439" s="111">
        <f ca="1"/>
        <v>45517</v>
      </c>
      <c r="J1439" s="220">
        <f ca="1"/>
        <v>1399.5085650000001</v>
      </c>
      <c r="K1439" s="220">
        <f ca="1"/>
        <v>1375.9689370000001</v>
      </c>
      <c r="L1439" s="222">
        <f ca="1"/>
        <v>2.3539627999999993E-2</v>
      </c>
      <c r="M1439" s="222" t="str">
        <f ca="1"/>
        <v/>
      </c>
      <c r="Q1439" s="111">
        <f ca="1"/>
        <v>45517</v>
      </c>
      <c r="R1439" s="220">
        <f ca="1"/>
        <v>1395.917731</v>
      </c>
      <c r="S1439" s="220">
        <f ca="1"/>
        <v>1375.9689370000001</v>
      </c>
      <c r="T1439" s="222">
        <f ca="1"/>
        <v>1.9948793999999909E-2</v>
      </c>
      <c r="U1439" s="222" t="str">
        <f ca="1"/>
        <v/>
      </c>
      <c r="Y1439" s="111">
        <f ca="1"/>
        <v>45881</v>
      </c>
      <c r="Z1439" s="220">
        <f ca="1"/>
        <v>1375.279896</v>
      </c>
      <c r="AA1439" s="220">
        <f ca="1"/>
        <v>1333.791563</v>
      </c>
      <c r="AB1439" s="222">
        <f ca="1"/>
        <v>4.1488333000000009E-2</v>
      </c>
      <c r="AC1439" s="222" t="str">
        <f ca="1"/>
        <v/>
      </c>
    </row>
    <row r="1440" spans="9:29" x14ac:dyDescent="0.2">
      <c r="I1440" s="111">
        <f ca="1"/>
        <v>45518</v>
      </c>
      <c r="J1440" s="220">
        <f ca="1"/>
        <v>1402.947001</v>
      </c>
      <c r="K1440" s="220">
        <f ca="1"/>
        <v>1379.427396</v>
      </c>
      <c r="L1440" s="222">
        <f ca="1"/>
        <v>2.3519604999999957E-2</v>
      </c>
      <c r="M1440" s="222" t="str">
        <f ca="1"/>
        <v/>
      </c>
      <c r="Q1440" s="111">
        <f ca="1"/>
        <v>45518</v>
      </c>
      <c r="R1440" s="220">
        <f ca="1"/>
        <v>1399.3606239999999</v>
      </c>
      <c r="S1440" s="220">
        <f ca="1"/>
        <v>1379.427396</v>
      </c>
      <c r="T1440" s="222">
        <f ca="1"/>
        <v>1.9933227999999872E-2</v>
      </c>
      <c r="U1440" s="222" t="str">
        <f ca="1"/>
        <v/>
      </c>
      <c r="Y1440" s="111">
        <f ca="1"/>
        <v>45882</v>
      </c>
      <c r="Z1440" s="220">
        <f ca="1"/>
        <v>1379.312486</v>
      </c>
      <c r="AA1440" s="220">
        <f ca="1"/>
        <v>1337.71208</v>
      </c>
      <c r="AB1440" s="222">
        <f ca="1"/>
        <v>4.160040600000002E-2</v>
      </c>
      <c r="AC1440" s="222" t="str">
        <f ca="1"/>
        <v/>
      </c>
    </row>
    <row r="1441" spans="9:29" x14ac:dyDescent="0.2">
      <c r="I1441" s="111">
        <f ca="1"/>
        <v>45519</v>
      </c>
      <c r="J1441" s="220">
        <f ca="1"/>
        <v>1409.7119909999999</v>
      </c>
      <c r="K1441" s="220">
        <f ca="1"/>
        <v>1385.3171990000001</v>
      </c>
      <c r="L1441" s="222">
        <f ca="1"/>
        <v>2.4394791999999825E-2</v>
      </c>
      <c r="M1441" s="222" t="str">
        <f ca="1"/>
        <v/>
      </c>
      <c r="Q1441" s="111">
        <f ca="1"/>
        <v>45519</v>
      </c>
      <c r="R1441" s="220">
        <f ca="1"/>
        <v>1406.3190770000001</v>
      </c>
      <c r="S1441" s="220">
        <f ca="1"/>
        <v>1385.3171990000001</v>
      </c>
      <c r="T1441" s="222">
        <f ca="1"/>
        <v>2.1001878000000033E-2</v>
      </c>
      <c r="U1441" s="222" t="str">
        <f ca="1"/>
        <v/>
      </c>
      <c r="Y1441" s="111">
        <f ca="1"/>
        <v>45883</v>
      </c>
      <c r="Z1441" s="220">
        <f ca="1"/>
        <v>1378.8665559999999</v>
      </c>
      <c r="AA1441" s="220">
        <f ca="1"/>
        <v>1337.2674030000001</v>
      </c>
      <c r="AB1441" s="222">
        <f ca="1"/>
        <v>4.1599152999999889E-2</v>
      </c>
      <c r="AC1441" s="222" t="str">
        <f ca="1"/>
        <v/>
      </c>
    </row>
    <row r="1442" spans="9:29" x14ac:dyDescent="0.2">
      <c r="I1442" s="111">
        <f ca="1"/>
        <v>45520</v>
      </c>
      <c r="J1442" s="220">
        <f ca="1"/>
        <v>1410.5321469999999</v>
      </c>
      <c r="K1442" s="220">
        <f ca="1"/>
        <v>1386.119989</v>
      </c>
      <c r="L1442" s="222">
        <f ca="1"/>
        <v>2.4412157999999864E-2</v>
      </c>
      <c r="M1442" s="222" t="str">
        <f ca="1"/>
        <v/>
      </c>
      <c r="Q1442" s="111">
        <f ca="1"/>
        <v>45520</v>
      </c>
      <c r="R1442" s="220">
        <f ca="1"/>
        <v>1407.1463229999999</v>
      </c>
      <c r="S1442" s="220">
        <f ca="1"/>
        <v>1386.119989</v>
      </c>
      <c r="T1442" s="222">
        <f ca="1"/>
        <v>2.1026333999999907E-2</v>
      </c>
      <c r="U1442" s="222" t="str">
        <f ca="1"/>
        <v/>
      </c>
      <c r="Y1442" s="111">
        <f ca="1"/>
        <v>45884</v>
      </c>
      <c r="Z1442" s="220">
        <f ca="1"/>
        <v>1376.648666</v>
      </c>
      <c r="AA1442" s="220">
        <f ca="1"/>
        <v>1335.026237</v>
      </c>
      <c r="AB1442" s="222">
        <f ca="1"/>
        <v>4.1622429000000009E-2</v>
      </c>
      <c r="AC1442" s="222" t="str">
        <f ca="1"/>
        <v/>
      </c>
    </row>
    <row r="1443" spans="9:29" x14ac:dyDescent="0.2">
      <c r="I1443" s="111">
        <f ca="1"/>
        <v>45523</v>
      </c>
      <c r="J1443" s="220">
        <f ca="1"/>
        <v>1414.7426379999999</v>
      </c>
      <c r="K1443" s="220">
        <f ca="1"/>
        <v>1389.7943110000001</v>
      </c>
      <c r="L1443" s="222">
        <f ca="1"/>
        <v>2.4948326999999836E-2</v>
      </c>
      <c r="M1443" s="222" t="str">
        <f ca="1"/>
        <v/>
      </c>
      <c r="Q1443" s="111">
        <f ca="1"/>
        <v>45523</v>
      </c>
      <c r="R1443" s="220">
        <f ca="1"/>
        <v>1411.455596</v>
      </c>
      <c r="S1443" s="220">
        <f ca="1"/>
        <v>1389.7943110000001</v>
      </c>
      <c r="T1443" s="222">
        <f ca="1"/>
        <v>2.1661284999999909E-2</v>
      </c>
      <c r="U1443" s="222" t="str">
        <f ca="1"/>
        <v/>
      </c>
      <c r="Y1443" s="111">
        <f ca="1"/>
        <v>45887</v>
      </c>
      <c r="Z1443" s="220">
        <f ca="1"/>
        <v>1374.3694760000001</v>
      </c>
      <c r="AA1443" s="220">
        <f ca="1"/>
        <v>1332.692499</v>
      </c>
      <c r="AB1443" s="222">
        <f ca="1"/>
        <v>4.167697700000008E-2</v>
      </c>
      <c r="AC1443" s="222" t="str">
        <f ca="1"/>
        <v/>
      </c>
    </row>
    <row r="1444" spans="9:29" x14ac:dyDescent="0.2">
      <c r="I1444" s="111">
        <f ca="1"/>
        <v>45524</v>
      </c>
      <c r="J1444" s="220">
        <f ca="1"/>
        <v>1414.7495650000001</v>
      </c>
      <c r="K1444" s="220">
        <f ca="1"/>
        <v>1390.7322429999999</v>
      </c>
      <c r="L1444" s="222">
        <f ca="1"/>
        <v>2.401732200000015E-2</v>
      </c>
      <c r="M1444" s="222" t="str">
        <f ca="1"/>
        <v/>
      </c>
      <c r="Q1444" s="111">
        <f ca="1"/>
        <v>45524</v>
      </c>
      <c r="R1444" s="220">
        <f ca="1"/>
        <v>1411.247024</v>
      </c>
      <c r="S1444" s="220">
        <f ca="1"/>
        <v>1390.7322429999999</v>
      </c>
      <c r="T1444" s="222">
        <f ca="1"/>
        <v>2.0514781000000086E-2</v>
      </c>
      <c r="U1444" s="222" t="str">
        <f ca="1"/>
        <v/>
      </c>
      <c r="Y1444" s="111">
        <f ca="1"/>
        <v>45888</v>
      </c>
      <c r="Z1444" s="220">
        <f ca="1"/>
        <v>1376.7655460000001</v>
      </c>
      <c r="AA1444" s="220">
        <f ca="1"/>
        <v>1335.176003</v>
      </c>
      <c r="AB1444" s="222">
        <f ca="1"/>
        <v>4.1589543000000048E-2</v>
      </c>
      <c r="AC1444" s="222" t="str">
        <f ca="1"/>
        <v/>
      </c>
    </row>
    <row r="1445" spans="9:29" x14ac:dyDescent="0.2">
      <c r="I1445" s="111">
        <f ca="1"/>
        <v>45525</v>
      </c>
      <c r="J1445" s="220">
        <f ca="1"/>
        <v>1416.031058</v>
      </c>
      <c r="K1445" s="220">
        <f ca="1"/>
        <v>1391.9185629999999</v>
      </c>
      <c r="L1445" s="222">
        <f ca="1"/>
        <v>2.4112495000000081E-2</v>
      </c>
      <c r="M1445" s="222" t="str">
        <f ca="1"/>
        <v/>
      </c>
      <c r="Q1445" s="111">
        <f ca="1"/>
        <v>45525</v>
      </c>
      <c r="R1445" s="220">
        <f ca="1"/>
        <v>1412.547851</v>
      </c>
      <c r="S1445" s="220">
        <f ca="1"/>
        <v>1391.9185629999999</v>
      </c>
      <c r="T1445" s="222">
        <f ca="1"/>
        <v>2.0629288000000089E-2</v>
      </c>
      <c r="U1445" s="222" t="str">
        <f ca="1"/>
        <v/>
      </c>
      <c r="Y1445" s="111">
        <f ca="1"/>
        <v>45889</v>
      </c>
      <c r="Z1445" s="220">
        <f ca="1"/>
        <v>1376.939476</v>
      </c>
      <c r="AA1445" s="220">
        <f ca="1"/>
        <v>1335.3520329999999</v>
      </c>
      <c r="AB1445" s="222">
        <f ca="1"/>
        <v>4.158744300000012E-2</v>
      </c>
      <c r="AC1445" s="222" t="str">
        <f ca="1"/>
        <v/>
      </c>
    </row>
    <row r="1446" spans="9:29" x14ac:dyDescent="0.2">
      <c r="I1446" s="111">
        <f ca="1"/>
        <v>45526</v>
      </c>
      <c r="J1446" s="220">
        <f ca="1"/>
        <v>1409.820489</v>
      </c>
      <c r="K1446" s="220">
        <f ca="1"/>
        <v>1385.953724</v>
      </c>
      <c r="L1446" s="222">
        <f ca="1"/>
        <v>2.3866764999999988E-2</v>
      </c>
      <c r="M1446" s="222" t="str">
        <f ca="1"/>
        <v/>
      </c>
      <c r="Q1446" s="111">
        <f ca="1"/>
        <v>45526</v>
      </c>
      <c r="R1446" s="220">
        <f ca="1"/>
        <v>1406.3205740000001</v>
      </c>
      <c r="S1446" s="220">
        <f ca="1"/>
        <v>1385.953724</v>
      </c>
      <c r="T1446" s="222">
        <f ca="1"/>
        <v>2.0366850000000113E-2</v>
      </c>
      <c r="U1446" s="222" t="str">
        <f ca="1"/>
        <v/>
      </c>
      <c r="Y1446" s="111">
        <f ca="1"/>
        <v>45890</v>
      </c>
      <c r="Z1446" s="220">
        <f ca="1"/>
        <v>1374.7780459999999</v>
      </c>
      <c r="AA1446" s="220">
        <f ca="1"/>
        <v>1333.1224910000001</v>
      </c>
      <c r="AB1446" s="222">
        <f ca="1"/>
        <v>4.1655554999999823E-2</v>
      </c>
      <c r="AC1446" s="222" t="str">
        <f ca="1"/>
        <v/>
      </c>
    </row>
    <row r="1447" spans="9:29" x14ac:dyDescent="0.2">
      <c r="I1447" s="111">
        <f ca="1"/>
        <v>45527</v>
      </c>
      <c r="J1447" s="220">
        <f ca="1"/>
        <v>1417.2753660000001</v>
      </c>
      <c r="K1447" s="220">
        <f ca="1"/>
        <v>1393.301995</v>
      </c>
      <c r="L1447" s="222">
        <f ca="1"/>
        <v>2.3973371000000042E-2</v>
      </c>
      <c r="M1447" s="222" t="str">
        <f ca="1"/>
        <v/>
      </c>
      <c r="Q1447" s="111">
        <f ca="1"/>
        <v>45527</v>
      </c>
      <c r="R1447" s="220">
        <f ca="1"/>
        <v>1413.8019979999999</v>
      </c>
      <c r="S1447" s="220">
        <f ca="1"/>
        <v>1393.301995</v>
      </c>
      <c r="T1447" s="222">
        <f ca="1"/>
        <v>2.0500002999999878E-2</v>
      </c>
      <c r="U1447" s="222" t="str">
        <f ca="1"/>
        <v/>
      </c>
      <c r="Y1447" s="111">
        <f ca="1"/>
        <v>45891</v>
      </c>
      <c r="Z1447" s="220">
        <f ca="1"/>
        <v>1383.887616</v>
      </c>
      <c r="AA1447" s="220">
        <f ca="1"/>
        <v>1341.8995930000001</v>
      </c>
      <c r="AB1447" s="222">
        <f ca="1"/>
        <v>4.1988022999999881E-2</v>
      </c>
      <c r="AC1447" s="222" t="str">
        <f ca="1"/>
        <v/>
      </c>
    </row>
    <row r="1448" spans="9:29" x14ac:dyDescent="0.2">
      <c r="I1448" s="111">
        <f ca="1"/>
        <v>45530</v>
      </c>
      <c r="J1448" s="220">
        <f ca="1"/>
        <v>1413.7555930000001</v>
      </c>
      <c r="K1448" s="220">
        <f ca="1"/>
        <v>1390.05485</v>
      </c>
      <c r="L1448" s="222">
        <f ca="1"/>
        <v>2.3700743000000104E-2</v>
      </c>
      <c r="M1448" s="222" t="str">
        <f ca="1"/>
        <v/>
      </c>
      <c r="Q1448" s="111">
        <f ca="1"/>
        <v>45530</v>
      </c>
      <c r="R1448" s="220">
        <f ca="1"/>
        <v>1410.2613899999999</v>
      </c>
      <c r="S1448" s="220">
        <f ca="1"/>
        <v>1390.05485</v>
      </c>
      <c r="T1448" s="222">
        <f ca="1"/>
        <v>2.0206539999999905E-2</v>
      </c>
      <c r="U1448" s="222" t="str">
        <f ca="1"/>
        <v/>
      </c>
      <c r="Y1448" s="111">
        <f ca="1"/>
        <v>45894</v>
      </c>
      <c r="Z1448" s="220">
        <f ca="1"/>
        <v>1378.978306</v>
      </c>
      <c r="AA1448" s="220">
        <f ca="1"/>
        <v>1337.1355759999999</v>
      </c>
      <c r="AB1448" s="222">
        <f ca="1"/>
        <v>4.1842730000000071E-2</v>
      </c>
      <c r="AC1448" s="222" t="str">
        <f ca="1"/>
        <v/>
      </c>
    </row>
    <row r="1449" spans="9:29" x14ac:dyDescent="0.2">
      <c r="I1449" s="111">
        <f ca="1"/>
        <v>45531</v>
      </c>
      <c r="J1449" s="220">
        <f ca="1"/>
        <v>1408.97586</v>
      </c>
      <c r="K1449" s="220">
        <f ca="1"/>
        <v>1385.8128859999999</v>
      </c>
      <c r="L1449" s="222">
        <f ca="1"/>
        <v>2.3162974000000076E-2</v>
      </c>
      <c r="M1449" s="222" t="str">
        <f ca="1"/>
        <v/>
      </c>
      <c r="Q1449" s="111">
        <f ca="1"/>
        <v>45531</v>
      </c>
      <c r="R1449" s="220">
        <f ca="1"/>
        <v>1405.314987</v>
      </c>
      <c r="S1449" s="220">
        <f ca="1"/>
        <v>1385.8128859999999</v>
      </c>
      <c r="T1449" s="222">
        <f ca="1"/>
        <v>1.9502101000000039E-2</v>
      </c>
      <c r="U1449" s="222" t="str">
        <f ca="1"/>
        <v/>
      </c>
      <c r="Y1449" s="111">
        <f ca="1"/>
        <v>45895</v>
      </c>
      <c r="Z1449" s="220">
        <f ca="1"/>
        <v>1377.3065959999999</v>
      </c>
      <c r="AA1449" s="220">
        <f ca="1"/>
        <v>1335.4272000000001</v>
      </c>
      <c r="AB1449" s="222">
        <f ca="1"/>
        <v>4.1879395999999812E-2</v>
      </c>
      <c r="AC1449" s="222" t="str">
        <f ca="1"/>
        <v/>
      </c>
    </row>
    <row r="1450" spans="9:29" x14ac:dyDescent="0.2">
      <c r="I1450" s="111">
        <f ca="1"/>
        <v>45532</v>
      </c>
      <c r="J1450" s="220">
        <f ca="1"/>
        <v>1404.801845</v>
      </c>
      <c r="K1450" s="220">
        <f ca="1"/>
        <v>1381.348191</v>
      </c>
      <c r="L1450" s="222">
        <f ca="1"/>
        <v>2.3453653999999914E-2</v>
      </c>
      <c r="M1450" s="222" t="str">
        <f ca="1"/>
        <v/>
      </c>
      <c r="Q1450" s="111">
        <f ca="1"/>
        <v>45532</v>
      </c>
      <c r="R1450" s="220">
        <f ca="1"/>
        <v>1401.218241</v>
      </c>
      <c r="S1450" s="220">
        <f ca="1"/>
        <v>1381.348191</v>
      </c>
      <c r="T1450" s="222">
        <f ca="1"/>
        <v>1.9870049999999993E-2</v>
      </c>
      <c r="U1450" s="222" t="str">
        <f ca="1"/>
        <v/>
      </c>
      <c r="Y1450" s="111">
        <f ca="1"/>
        <v>45896</v>
      </c>
      <c r="Z1450" s="220">
        <f ca="1"/>
        <v>1376.403309</v>
      </c>
      <c r="AA1450" s="220">
        <f ca="1"/>
        <v>1334.5767049999999</v>
      </c>
      <c r="AB1450" s="222">
        <f ca="1"/>
        <v>4.1826604000000087E-2</v>
      </c>
      <c r="AC1450" s="222" t="str">
        <f ca="1"/>
        <v/>
      </c>
    </row>
    <row r="1451" spans="9:29" x14ac:dyDescent="0.2">
      <c r="I1451" s="111">
        <f ca="1"/>
        <v>45533</v>
      </c>
      <c r="J1451" s="220">
        <f ca="1"/>
        <v>1404.8100260000001</v>
      </c>
      <c r="K1451" s="220">
        <f ca="1"/>
        <v>1380.7505000000001</v>
      </c>
      <c r="L1451" s="222">
        <f ca="1"/>
        <v>2.4059526000000005E-2</v>
      </c>
      <c r="M1451" s="222" t="str">
        <f ca="1"/>
        <v/>
      </c>
      <c r="Q1451" s="111">
        <f ca="1"/>
        <v>45533</v>
      </c>
      <c r="R1451" s="220">
        <f ca="1"/>
        <v>1401.38357</v>
      </c>
      <c r="S1451" s="220">
        <f ca="1"/>
        <v>1380.7505000000001</v>
      </c>
      <c r="T1451" s="222">
        <f ca="1"/>
        <v>2.0633069999999861E-2</v>
      </c>
      <c r="U1451" s="222" t="str">
        <f ca="1"/>
        <v/>
      </c>
      <c r="Y1451" s="111">
        <f ca="1"/>
        <v>45897</v>
      </c>
      <c r="Z1451" s="220">
        <f ca="1"/>
        <v>1378.928926</v>
      </c>
      <c r="AA1451" s="220">
        <f ca="1"/>
        <v>1337.133799</v>
      </c>
      <c r="AB1451" s="222">
        <f ca="1"/>
        <v>4.1795127000000092E-2</v>
      </c>
      <c r="AC1451" s="222" t="str">
        <f ca="1"/>
        <v/>
      </c>
    </row>
    <row r="1452" spans="9:29" x14ac:dyDescent="0.2">
      <c r="I1452" s="111">
        <f ca="1"/>
        <v>45534</v>
      </c>
      <c r="J1452" s="220">
        <f ca="1"/>
        <v>1411.1086749999999</v>
      </c>
      <c r="K1452" s="220">
        <f ca="1"/>
        <v>1386.5041859999999</v>
      </c>
      <c r="L1452" s="222">
        <f ca="1"/>
        <v>2.4604489000000059E-2</v>
      </c>
      <c r="M1452" s="222" t="str">
        <f ca="1"/>
        <v/>
      </c>
      <c r="Q1452" s="111">
        <f ca="1"/>
        <v>45534</v>
      </c>
      <c r="R1452" s="220">
        <f ca="1"/>
        <v>1407.8261829999999</v>
      </c>
      <c r="S1452" s="220">
        <f ca="1"/>
        <v>1386.5041859999999</v>
      </c>
      <c r="T1452" s="222">
        <f ca="1"/>
        <v>2.1321997000000009E-2</v>
      </c>
      <c r="U1452" s="222" t="str">
        <f ca="1"/>
        <v/>
      </c>
      <c r="Y1452" s="111">
        <f ca="1"/>
        <v>45898</v>
      </c>
      <c r="Z1452" s="220">
        <f ca="1"/>
        <v>1379.6785440000001</v>
      </c>
      <c r="AA1452" s="220">
        <f ca="1"/>
        <v>1338.0720530000001</v>
      </c>
      <c r="AB1452" s="222">
        <f ca="1"/>
        <v>4.1606491000000002E-2</v>
      </c>
      <c r="AC1452" s="222" t="str">
        <f ca="1"/>
        <v/>
      </c>
    </row>
    <row r="1453" spans="9:29" x14ac:dyDescent="0.2">
      <c r="I1453" s="111">
        <f ca="1"/>
        <v>45538</v>
      </c>
      <c r="J1453" s="220">
        <f ca="1"/>
        <v>1407.6065329999999</v>
      </c>
      <c r="K1453" s="220">
        <f ca="1"/>
        <v>1384.5389130000001</v>
      </c>
      <c r="L1453" s="222">
        <f ca="1"/>
        <v>2.3067619999999806E-2</v>
      </c>
      <c r="M1453" s="222" t="str">
        <f ca="1"/>
        <v/>
      </c>
      <c r="Q1453" s="111">
        <f ca="1"/>
        <v>45538</v>
      </c>
      <c r="R1453" s="220">
        <f ca="1"/>
        <v>1404.008311</v>
      </c>
      <c r="S1453" s="220">
        <f ca="1"/>
        <v>1384.5389130000001</v>
      </c>
      <c r="T1453" s="222">
        <f ca="1"/>
        <v>1.9469397999999957E-2</v>
      </c>
      <c r="U1453" s="222" t="str">
        <f ca="1"/>
        <v/>
      </c>
      <c r="Y1453" s="111">
        <f ca="1"/>
        <v>45902</v>
      </c>
      <c r="Z1453" s="220">
        <f ca="1"/>
        <v>1374.8582960000001</v>
      </c>
      <c r="AA1453" s="220">
        <f ca="1"/>
        <v>1333.2147990000001</v>
      </c>
      <c r="AB1453" s="222">
        <f ca="1"/>
        <v>4.1643497000000022E-2</v>
      </c>
      <c r="AC1453" s="222" t="str">
        <f ca="1"/>
        <v/>
      </c>
    </row>
    <row r="1454" spans="9:29" x14ac:dyDescent="0.2">
      <c r="I1454" s="111">
        <f ca="1"/>
        <v>45539</v>
      </c>
      <c r="J1454" s="220">
        <f ca="1"/>
        <v>1408.7499210000001</v>
      </c>
      <c r="K1454" s="220">
        <f ca="1"/>
        <v>1386.544852</v>
      </c>
      <c r="L1454" s="222">
        <f ca="1"/>
        <v>2.2205069000000095E-2</v>
      </c>
      <c r="M1454" s="222" t="str">
        <f ca="1"/>
        <v/>
      </c>
      <c r="Q1454" s="111">
        <f ca="1"/>
        <v>45539</v>
      </c>
      <c r="R1454" s="220">
        <f ca="1"/>
        <v>1404.964984</v>
      </c>
      <c r="S1454" s="220">
        <f ca="1"/>
        <v>1386.544852</v>
      </c>
      <c r="T1454" s="222">
        <f ca="1"/>
        <v>1.8420131999999968E-2</v>
      </c>
      <c r="U1454" s="222" t="str">
        <f ca="1"/>
        <v/>
      </c>
      <c r="Y1454" s="111">
        <f ca="1"/>
        <v>45903</v>
      </c>
      <c r="Z1454" s="220">
        <f ca="1"/>
        <v>1380.582056</v>
      </c>
      <c r="AA1454" s="220">
        <f ca="1"/>
        <v>1338.812394</v>
      </c>
      <c r="AB1454" s="222">
        <f ca="1"/>
        <v>4.1769661999999923E-2</v>
      </c>
      <c r="AC1454" s="222" t="str">
        <f ca="1"/>
        <v/>
      </c>
    </row>
    <row r="1455" spans="9:29" x14ac:dyDescent="0.2">
      <c r="I1455" s="111">
        <f ca="1"/>
        <v>45540</v>
      </c>
      <c r="J1455" s="220">
        <f ca="1"/>
        <v>1409.0988110000001</v>
      </c>
      <c r="K1455" s="220">
        <f ca="1"/>
        <v>1386.9674520000001</v>
      </c>
      <c r="L1455" s="222">
        <f ca="1"/>
        <v>2.2131358999999975E-2</v>
      </c>
      <c r="M1455" s="222" t="str">
        <f ca="1"/>
        <v/>
      </c>
      <c r="Q1455" s="111">
        <f ca="1"/>
        <v>45540</v>
      </c>
      <c r="R1455" s="220">
        <f ca="1"/>
        <v>1405.2954070000001</v>
      </c>
      <c r="S1455" s="220">
        <f ca="1"/>
        <v>1386.9674520000001</v>
      </c>
      <c r="T1455" s="222">
        <f ca="1"/>
        <v>1.8327954999999976E-2</v>
      </c>
      <c r="U1455" s="222" t="str">
        <f ca="1"/>
        <v/>
      </c>
      <c r="Y1455" s="111">
        <f ca="1"/>
        <v>45904</v>
      </c>
      <c r="Z1455" s="220">
        <f ca="1"/>
        <v>1387.673796</v>
      </c>
      <c r="AA1455" s="220">
        <f ca="1"/>
        <v>1345.687224</v>
      </c>
      <c r="AB1455" s="222">
        <f ca="1"/>
        <v>4.1986572000000021E-2</v>
      </c>
      <c r="AC1455" s="222" t="str">
        <f ca="1"/>
        <v/>
      </c>
    </row>
    <row r="1456" spans="9:29" x14ac:dyDescent="0.2">
      <c r="I1456" s="111">
        <f ca="1"/>
        <v>45541</v>
      </c>
      <c r="J1456" s="220">
        <f ca="1"/>
        <v>1404.0463279999999</v>
      </c>
      <c r="K1456" s="220">
        <f ca="1"/>
        <v>1381.482782</v>
      </c>
      <c r="L1456" s="222">
        <f ca="1"/>
        <v>2.2563545999999862E-2</v>
      </c>
      <c r="M1456" s="222" t="str">
        <f ca="1"/>
        <v/>
      </c>
      <c r="Q1456" s="111">
        <f ca="1"/>
        <v>45541</v>
      </c>
      <c r="R1456" s="220">
        <f ca="1"/>
        <v>1400.3767069999999</v>
      </c>
      <c r="S1456" s="220">
        <f ca="1"/>
        <v>1381.482782</v>
      </c>
      <c r="T1456" s="222">
        <f ca="1"/>
        <v>1.8893924999999853E-2</v>
      </c>
      <c r="U1456" s="222" t="str">
        <f ca="1"/>
        <v/>
      </c>
      <c r="Y1456" s="111">
        <f ca="1"/>
        <v>45905</v>
      </c>
      <c r="Z1456" s="220">
        <f ca="1"/>
        <v>1393.1031809999999</v>
      </c>
      <c r="AA1456" s="220">
        <f ca="1"/>
        <v>1351.0557819999999</v>
      </c>
      <c r="AB1456" s="222">
        <f ca="1"/>
        <v>4.2047399000000041E-2</v>
      </c>
      <c r="AC1456" s="222" t="str">
        <f ca="1"/>
        <v/>
      </c>
    </row>
    <row r="1457" spans="9:21" x14ac:dyDescent="0.2">
      <c r="I1457" s="111">
        <f ca="1"/>
        <v>45544</v>
      </c>
      <c r="J1457" s="220">
        <f ca="1"/>
        <v>1412.2519930000001</v>
      </c>
      <c r="K1457" s="220">
        <f ca="1"/>
        <v>1389.9035699999999</v>
      </c>
      <c r="L1457" s="222">
        <f ca="1"/>
        <v>2.2348423000000138E-2</v>
      </c>
      <c r="M1457" s="222" t="str">
        <f ca="1"/>
        <v/>
      </c>
      <c r="Q1457" s="111">
        <f ca="1"/>
        <v>45544</v>
      </c>
      <c r="R1457" s="220">
        <f ca="1"/>
        <v>1408.533492</v>
      </c>
      <c r="S1457" s="220">
        <f ca="1"/>
        <v>1389.9035699999999</v>
      </c>
      <c r="T1457" s="222">
        <f ca="1"/>
        <v>1.862992200000008E-2</v>
      </c>
      <c r="U1457" s="222" t="str">
        <f ca="1"/>
        <v/>
      </c>
    </row>
    <row r="1458" spans="9:21" x14ac:dyDescent="0.2">
      <c r="I1458" s="111">
        <f ca="1"/>
        <v>45545</v>
      </c>
      <c r="J1458" s="220">
        <f ca="1"/>
        <v>1414.5597949999999</v>
      </c>
      <c r="K1458" s="220">
        <f ca="1"/>
        <v>1392.0822700000001</v>
      </c>
      <c r="L1458" s="222">
        <f ca="1"/>
        <v>2.2477524999999787E-2</v>
      </c>
      <c r="M1458" s="222" t="str">
        <f ca="1"/>
        <v/>
      </c>
      <c r="Q1458" s="111">
        <f ca="1"/>
        <v>45545</v>
      </c>
      <c r="R1458" s="220">
        <f ca="1"/>
        <v>1410.8358029999999</v>
      </c>
      <c r="S1458" s="220">
        <f ca="1"/>
        <v>1392.0822700000001</v>
      </c>
      <c r="T1458" s="222">
        <f ca="1"/>
        <v>1.8753532999999833E-2</v>
      </c>
      <c r="U1458" s="222" t="str">
        <f ca="1"/>
        <v/>
      </c>
    </row>
    <row r="1459" spans="9:21" x14ac:dyDescent="0.2">
      <c r="I1459" s="111">
        <f ca="1"/>
        <v>45546</v>
      </c>
      <c r="J1459" s="220">
        <f ca="1"/>
        <v>1417.6515609999999</v>
      </c>
      <c r="K1459" s="220">
        <f ca="1"/>
        <v>1394.5330180000001</v>
      </c>
      <c r="L1459" s="222">
        <f ca="1"/>
        <v>2.3118542999999818E-2</v>
      </c>
      <c r="M1459" s="222" t="str">
        <f ca="1"/>
        <v/>
      </c>
      <c r="Q1459" s="111">
        <f ca="1"/>
        <v>45546</v>
      </c>
      <c r="R1459" s="220">
        <f ca="1"/>
        <v>1414.0923740000001</v>
      </c>
      <c r="S1459" s="220">
        <f ca="1"/>
        <v>1394.5330180000001</v>
      </c>
      <c r="T1459" s="222">
        <f ca="1"/>
        <v>1.9559355999999979E-2</v>
      </c>
      <c r="U1459" s="222" t="str">
        <f ca="1"/>
        <v/>
      </c>
    </row>
    <row r="1460" spans="9:21" x14ac:dyDescent="0.2">
      <c r="I1460" s="111">
        <f ca="1"/>
        <v>45547</v>
      </c>
      <c r="J1460" s="220">
        <f ca="1"/>
        <v>1423.4390089999999</v>
      </c>
      <c r="K1460" s="220">
        <f ca="1"/>
        <v>1400.3725010000001</v>
      </c>
      <c r="L1460" s="222">
        <f ca="1"/>
        <v>2.3066507999999885E-2</v>
      </c>
      <c r="M1460" s="222" t="str">
        <f ca="1"/>
        <v/>
      </c>
      <c r="Q1460" s="111">
        <f ca="1"/>
        <v>45547</v>
      </c>
      <c r="R1460" s="220">
        <f ca="1"/>
        <v>1419.865215</v>
      </c>
      <c r="S1460" s="220">
        <f ca="1"/>
        <v>1400.3725010000001</v>
      </c>
      <c r="T1460" s="222">
        <f ca="1"/>
        <v>1.9492713999999977E-2</v>
      </c>
      <c r="U1460" s="222" t="str">
        <f ca="1"/>
        <v/>
      </c>
    </row>
    <row r="1461" spans="9:21" x14ac:dyDescent="0.2">
      <c r="I1461" s="111">
        <f ca="1"/>
        <v>45548</v>
      </c>
      <c r="J1461" s="220">
        <f ca="1"/>
        <v>1427.3571400000001</v>
      </c>
      <c r="K1461" s="220">
        <f ca="1"/>
        <v>1403.7970399999999</v>
      </c>
      <c r="L1461" s="222">
        <f ca="1"/>
        <v>2.3560100000000146E-2</v>
      </c>
      <c r="M1461" s="222" t="str">
        <f ca="1"/>
        <v/>
      </c>
      <c r="Q1461" s="111">
        <f ca="1"/>
        <v>45548</v>
      </c>
      <c r="R1461" s="220">
        <f ca="1"/>
        <v>1423.8863650000001</v>
      </c>
      <c r="S1461" s="220">
        <f ca="1"/>
        <v>1403.7970399999999</v>
      </c>
      <c r="T1461" s="222">
        <f ca="1"/>
        <v>2.0089325000000144E-2</v>
      </c>
      <c r="U1461" s="222" t="str">
        <f ca="1"/>
        <v/>
      </c>
    </row>
    <row r="1462" spans="9:21" x14ac:dyDescent="0.2">
      <c r="I1462" s="111">
        <f ca="1"/>
        <v>45551</v>
      </c>
      <c r="J1462" s="220">
        <f ca="1"/>
        <v>1432.4532879999999</v>
      </c>
      <c r="K1462" s="220">
        <f ca="1"/>
        <v>1409.155272</v>
      </c>
      <c r="L1462" s="222">
        <f ca="1"/>
        <v>2.3298015999999963E-2</v>
      </c>
      <c r="M1462" s="222" t="str">
        <f ca="1"/>
        <v/>
      </c>
      <c r="Q1462" s="111">
        <f ca="1"/>
        <v>45551</v>
      </c>
      <c r="R1462" s="220">
        <f ca="1"/>
        <v>1428.924501</v>
      </c>
      <c r="S1462" s="220">
        <f ca="1"/>
        <v>1409.155272</v>
      </c>
      <c r="T1462" s="222">
        <f ca="1"/>
        <v>1.9769228999999996E-2</v>
      </c>
      <c r="U1462" s="222" t="str">
        <f ca="1"/>
        <v/>
      </c>
    </row>
    <row r="1463" spans="9:21" x14ac:dyDescent="0.2">
      <c r="I1463" s="111">
        <f ca="1"/>
        <v>45552</v>
      </c>
      <c r="J1463" s="220">
        <f ca="1"/>
        <v>1430.552126</v>
      </c>
      <c r="K1463" s="220">
        <f ca="1"/>
        <v>1406.6811729999999</v>
      </c>
      <c r="L1463" s="222">
        <f ca="1"/>
        <v>2.3870953000000101E-2</v>
      </c>
      <c r="M1463" s="222" t="str">
        <f ca="1"/>
        <v/>
      </c>
      <c r="Q1463" s="111">
        <f ca="1"/>
        <v>45552</v>
      </c>
      <c r="R1463" s="220">
        <f ca="1"/>
        <v>1427.1550540000001</v>
      </c>
      <c r="S1463" s="220">
        <f ca="1"/>
        <v>1406.6811729999999</v>
      </c>
      <c r="T1463" s="222">
        <f ca="1"/>
        <v>2.0473881000000121E-2</v>
      </c>
      <c r="U1463" s="222" t="str">
        <f ca="1"/>
        <v/>
      </c>
    </row>
    <row r="1464" spans="9:21" x14ac:dyDescent="0.2">
      <c r="I1464" s="111">
        <f ca="1"/>
        <v>45553</v>
      </c>
      <c r="J1464" s="220">
        <f ca="1"/>
        <v>1427.1273450000001</v>
      </c>
      <c r="K1464" s="220">
        <f ca="1"/>
        <v>1403.264917</v>
      </c>
      <c r="L1464" s="222">
        <f ca="1"/>
        <v>2.3862428000000137E-2</v>
      </c>
      <c r="M1464" s="222" t="str">
        <f ca="1"/>
        <v/>
      </c>
      <c r="Q1464" s="111">
        <f ca="1"/>
        <v>45553</v>
      </c>
      <c r="R1464" s="220">
        <f ca="1"/>
        <v>1423.723659</v>
      </c>
      <c r="S1464" s="220">
        <f ca="1"/>
        <v>1403.264917</v>
      </c>
      <c r="T1464" s="222">
        <f ca="1"/>
        <v>2.045874200000003E-2</v>
      </c>
      <c r="U1464" s="222" t="str">
        <f ca="1"/>
        <v/>
      </c>
    </row>
    <row r="1465" spans="9:21" x14ac:dyDescent="0.2">
      <c r="I1465" s="111">
        <f ca="1"/>
        <v>45554</v>
      </c>
      <c r="J1465" s="220">
        <f ca="1"/>
        <v>1435.4736210000001</v>
      </c>
      <c r="K1465" s="220">
        <f ca="1"/>
        <v>1411.2970929999999</v>
      </c>
      <c r="L1465" s="222">
        <f ca="1"/>
        <v>2.417652800000019E-2</v>
      </c>
      <c r="M1465" s="222" t="str">
        <f ca="1"/>
        <v/>
      </c>
      <c r="Q1465" s="111">
        <f ca="1"/>
        <v>45554</v>
      </c>
      <c r="R1465" s="220">
        <f ca="1"/>
        <v>1432.109473</v>
      </c>
      <c r="S1465" s="220">
        <f ca="1"/>
        <v>1411.2970929999999</v>
      </c>
      <c r="T1465" s="222">
        <f ca="1"/>
        <v>2.0812380000000075E-2</v>
      </c>
      <c r="U1465" s="222" t="str">
        <f ca="1"/>
        <v/>
      </c>
    </row>
    <row r="1466" spans="9:21" x14ac:dyDescent="0.2">
      <c r="I1466" s="111">
        <f ca="1"/>
        <v>45555</v>
      </c>
      <c r="J1466" s="220">
        <f ca="1"/>
        <v>1434.676475</v>
      </c>
      <c r="K1466" s="220">
        <f ca="1"/>
        <v>1410.329516</v>
      </c>
      <c r="L1466" s="222">
        <f ca="1"/>
        <v>2.434695899999997E-2</v>
      </c>
      <c r="M1466" s="222" t="str">
        <f ca="1"/>
        <v/>
      </c>
      <c r="Q1466" s="111">
        <f ca="1"/>
        <v>45555</v>
      </c>
      <c r="R1466" s="220">
        <f ca="1"/>
        <v>1431.374679</v>
      </c>
      <c r="S1466" s="220">
        <f ca="1"/>
        <v>1410.329516</v>
      </c>
      <c r="T1466" s="222">
        <f ca="1"/>
        <v>2.1045163000000002E-2</v>
      </c>
      <c r="U1466" s="222" t="str">
        <f ca="1"/>
        <v/>
      </c>
    </row>
    <row r="1467" spans="9:21" x14ac:dyDescent="0.2">
      <c r="I1467" s="111">
        <f ca="1"/>
        <v>45558</v>
      </c>
      <c r="J1467" s="220">
        <f ca="1"/>
        <v>1434.50575</v>
      </c>
      <c r="K1467" s="220">
        <f ca="1"/>
        <v>1410.579123</v>
      </c>
      <c r="L1467" s="222">
        <f ca="1"/>
        <v>2.3926627000000054E-2</v>
      </c>
      <c r="M1467" s="222" t="str">
        <f ca="1"/>
        <v/>
      </c>
      <c r="Q1467" s="111">
        <f ca="1"/>
        <v>45558</v>
      </c>
      <c r="R1467" s="220">
        <f ca="1"/>
        <v>1431.1084510000001</v>
      </c>
      <c r="S1467" s="220">
        <f ca="1"/>
        <v>1410.579123</v>
      </c>
      <c r="T1467" s="222">
        <f ca="1"/>
        <v>2.0529328000000079E-2</v>
      </c>
      <c r="U1467" s="222" t="str">
        <f ca="1"/>
        <v/>
      </c>
    </row>
    <row r="1468" spans="9:21" x14ac:dyDescent="0.2">
      <c r="I1468" s="111">
        <f ca="1"/>
        <v>45559</v>
      </c>
      <c r="J1468" s="220">
        <f ca="1"/>
        <v>1433.685939</v>
      </c>
      <c r="K1468" s="220">
        <f ca="1"/>
        <v>1409.1499530000001</v>
      </c>
      <c r="L1468" s="222">
        <f ca="1"/>
        <v>2.4535985999999867E-2</v>
      </c>
      <c r="M1468" s="222" t="str">
        <f ca="1"/>
        <v/>
      </c>
      <c r="Q1468" s="111">
        <f ca="1"/>
        <v>45559</v>
      </c>
      <c r="R1468" s="220">
        <f ca="1"/>
        <v>1430.4249</v>
      </c>
      <c r="S1468" s="220">
        <f ca="1"/>
        <v>1409.1499530000001</v>
      </c>
      <c r="T1468" s="222">
        <f ca="1"/>
        <v>2.1274946999999884E-2</v>
      </c>
      <c r="U1468" s="222" t="str">
        <f ca="1"/>
        <v/>
      </c>
    </row>
    <row r="1469" spans="9:21" x14ac:dyDescent="0.2">
      <c r="I1469" s="111">
        <f ca="1"/>
        <v>45560</v>
      </c>
      <c r="J1469" s="220">
        <f ca="1"/>
        <v>1430.4672760000001</v>
      </c>
      <c r="K1469" s="220">
        <f ca="1"/>
        <v>1405.6194399999999</v>
      </c>
      <c r="L1469" s="222">
        <f ca="1"/>
        <v>2.4847836000000144E-2</v>
      </c>
      <c r="M1469" s="222" t="str">
        <f ca="1"/>
        <v/>
      </c>
      <c r="Q1469" s="111">
        <f ca="1"/>
        <v>45560</v>
      </c>
      <c r="R1469" s="220">
        <f ca="1"/>
        <v>1427.2796499999999</v>
      </c>
      <c r="S1469" s="220">
        <f ca="1"/>
        <v>1405.6194399999999</v>
      </c>
      <c r="T1469" s="222">
        <f ca="1"/>
        <v>2.1660210000000006E-2</v>
      </c>
      <c r="U1469" s="222" t="str">
        <f ca="1"/>
        <v/>
      </c>
    </row>
    <row r="1470" spans="9:21" x14ac:dyDescent="0.2">
      <c r="I1470" s="111">
        <f ca="1"/>
        <v>45561</v>
      </c>
      <c r="J1470" s="220">
        <f ca="1"/>
        <v>1436.0759909999999</v>
      </c>
      <c r="K1470" s="220">
        <f ca="1"/>
        <v>1410.8061230000001</v>
      </c>
      <c r="L1470" s="222">
        <f ca="1"/>
        <v>2.5269867999999859E-2</v>
      </c>
      <c r="M1470" s="222" t="str">
        <f ca="1"/>
        <v/>
      </c>
      <c r="Q1470" s="111">
        <f ca="1"/>
        <v>45561</v>
      </c>
      <c r="R1470" s="220">
        <f ca="1"/>
        <v>1432.9321849999999</v>
      </c>
      <c r="S1470" s="220">
        <f ca="1"/>
        <v>1410.8061230000001</v>
      </c>
      <c r="T1470" s="222">
        <f ca="1"/>
        <v>2.2126061999999821E-2</v>
      </c>
      <c r="U1470" s="222" t="str">
        <f ca="1"/>
        <v/>
      </c>
    </row>
    <row r="1471" spans="9:21" x14ac:dyDescent="0.2">
      <c r="I1471" s="111">
        <f ca="1"/>
        <v>45562</v>
      </c>
      <c r="J1471" s="220">
        <f ca="1"/>
        <v>1443.0989750000001</v>
      </c>
      <c r="K1471" s="220">
        <f ca="1"/>
        <v>1417.3038039999999</v>
      </c>
      <c r="L1471" s="222">
        <f ca="1"/>
        <v>2.579517100000021E-2</v>
      </c>
      <c r="M1471" s="222" t="str">
        <f ca="1"/>
        <v/>
      </c>
      <c r="Q1471" s="111">
        <f ca="1"/>
        <v>45562</v>
      </c>
      <c r="R1471" s="220">
        <f ca="1"/>
        <v>1440.0795869999999</v>
      </c>
      <c r="S1471" s="220">
        <f ca="1"/>
        <v>1417.3038039999999</v>
      </c>
      <c r="T1471" s="222">
        <f ca="1"/>
        <v>2.2775783000000046E-2</v>
      </c>
      <c r="U1471" s="222" t="str">
        <f ca="1"/>
        <v/>
      </c>
    </row>
    <row r="1472" spans="9:21" x14ac:dyDescent="0.2">
      <c r="I1472" s="111">
        <f ca="1"/>
        <v>45565</v>
      </c>
      <c r="J1472" s="220">
        <f ca="1"/>
        <v>1442.301226</v>
      </c>
      <c r="K1472" s="220">
        <f ca="1"/>
        <v>1416.804486</v>
      </c>
      <c r="L1472" s="222">
        <f ca="1"/>
        <v>2.5496740000000045E-2</v>
      </c>
      <c r="M1472" s="222" t="str">
        <f ca="1"/>
        <v/>
      </c>
      <c r="Q1472" s="111">
        <f ca="1"/>
        <v>45565</v>
      </c>
      <c r="R1472" s="220">
        <f ca="1"/>
        <v>1439.2324920000001</v>
      </c>
      <c r="S1472" s="220">
        <f ca="1"/>
        <v>1416.804486</v>
      </c>
      <c r="T1472" s="222">
        <f ca="1"/>
        <v>2.2428006000000097E-2</v>
      </c>
      <c r="U1472" s="222" t="str">
        <f ca="1"/>
        <v/>
      </c>
    </row>
    <row r="1473" spans="9:21" x14ac:dyDescent="0.2">
      <c r="I1473" s="111">
        <f ca="1"/>
        <v>45566</v>
      </c>
      <c r="J1473" s="220">
        <f ca="1"/>
        <v>1440.4933799999999</v>
      </c>
      <c r="K1473" s="220">
        <f ca="1"/>
        <v>1415.9054140000001</v>
      </c>
      <c r="L1473" s="222">
        <f ca="1"/>
        <v>2.4587965999999822E-2</v>
      </c>
      <c r="M1473" s="222" t="str">
        <f ca="1"/>
        <v/>
      </c>
      <c r="Q1473" s="111">
        <f ca="1"/>
        <v>45566</v>
      </c>
      <c r="R1473" s="220">
        <f ca="1"/>
        <v>1437.2590359999999</v>
      </c>
      <c r="S1473" s="220">
        <f ca="1"/>
        <v>1415.9054140000001</v>
      </c>
      <c r="T1473" s="222">
        <f ca="1"/>
        <v>2.135362199999986E-2</v>
      </c>
      <c r="U1473" s="222" t="str">
        <f ca="1"/>
        <v/>
      </c>
    </row>
    <row r="1474" spans="9:21" x14ac:dyDescent="0.2">
      <c r="I1474" s="111">
        <f ca="1"/>
        <v>45567</v>
      </c>
      <c r="J1474" s="220">
        <f ca="1"/>
        <v>1437.6734899999999</v>
      </c>
      <c r="K1474" s="220">
        <f ca="1"/>
        <v>1411.5319950000001</v>
      </c>
      <c r="L1474" s="222">
        <f ca="1"/>
        <v>2.6141494999999852E-2</v>
      </c>
      <c r="M1474" s="222" t="str">
        <f ca="1"/>
        <v/>
      </c>
      <c r="Q1474" s="111">
        <f ca="1"/>
        <v>45567</v>
      </c>
      <c r="R1474" s="220">
        <f ca="1"/>
        <v>1434.781457</v>
      </c>
      <c r="S1474" s="220">
        <f ca="1"/>
        <v>1411.5319950000001</v>
      </c>
      <c r="T1474" s="222">
        <f ca="1"/>
        <v>2.3249461999999995E-2</v>
      </c>
      <c r="U1474" s="222" t="str">
        <f ca="1"/>
        <v/>
      </c>
    </row>
    <row r="1475" spans="9:21" x14ac:dyDescent="0.2">
      <c r="I1475" s="111">
        <f ca="1"/>
        <v>45568</v>
      </c>
      <c r="J1475" s="220">
        <f ca="1"/>
        <v>1433.118907</v>
      </c>
      <c r="K1475" s="220">
        <f ca="1"/>
        <v>1406.723823</v>
      </c>
      <c r="L1475" s="222">
        <f ca="1"/>
        <v>2.6395083999999996E-2</v>
      </c>
      <c r="M1475" s="222" t="str">
        <f ca="1"/>
        <v/>
      </c>
      <c r="Q1475" s="111">
        <f ca="1"/>
        <v>45568</v>
      </c>
      <c r="R1475" s="220">
        <f ca="1"/>
        <v>1430.219642</v>
      </c>
      <c r="S1475" s="220">
        <f ca="1"/>
        <v>1406.723823</v>
      </c>
      <c r="T1475" s="222">
        <f ca="1"/>
        <v>2.3495818999999984E-2</v>
      </c>
      <c r="U1475" s="222" t="str">
        <f ca="1"/>
        <v/>
      </c>
    </row>
    <row r="1476" spans="9:21" x14ac:dyDescent="0.2">
      <c r="I1476" s="111">
        <f ca="1"/>
        <v>45569</v>
      </c>
      <c r="J1476" s="220">
        <f ca="1"/>
        <v>1433.539595</v>
      </c>
      <c r="K1476" s="220">
        <f ca="1"/>
        <v>1406.105577</v>
      </c>
      <c r="L1476" s="222">
        <f ca="1"/>
        <v>2.7434017999999925E-2</v>
      </c>
      <c r="M1476" s="222" t="str">
        <f ca="1"/>
        <v/>
      </c>
      <c r="Q1476" s="111">
        <f ca="1"/>
        <v>45569</v>
      </c>
      <c r="R1476" s="220">
        <f ca="1"/>
        <v>1430.3270460000001</v>
      </c>
      <c r="S1476" s="220">
        <f ca="1"/>
        <v>1406.105577</v>
      </c>
      <c r="T1476" s="222">
        <f ca="1"/>
        <v>2.4221469000000072E-2</v>
      </c>
      <c r="U1476" s="222" t="str">
        <f ca="1"/>
        <v/>
      </c>
    </row>
    <row r="1477" spans="9:21" x14ac:dyDescent="0.2">
      <c r="I1477" s="111">
        <f ca="1"/>
        <v>45572</v>
      </c>
      <c r="J1477" s="220">
        <f ca="1"/>
        <v>1430.130226</v>
      </c>
      <c r="K1477" s="220">
        <f ca="1"/>
        <v>1402.7020379999999</v>
      </c>
      <c r="L1477" s="222">
        <f ca="1"/>
        <v>2.7428188000000089E-2</v>
      </c>
      <c r="M1477" s="222" t="str">
        <f ca="1"/>
        <v/>
      </c>
      <c r="Q1477" s="111">
        <f ca="1"/>
        <v>45572</v>
      </c>
      <c r="R1477" s="220">
        <f ca="1"/>
        <v>1427.0074139999999</v>
      </c>
      <c r="S1477" s="220">
        <f ca="1"/>
        <v>1402.7020379999999</v>
      </c>
      <c r="T1477" s="222">
        <f ca="1"/>
        <v>2.4305376000000024E-2</v>
      </c>
      <c r="U1477" s="222" t="str">
        <f ca="1"/>
        <v/>
      </c>
    </row>
    <row r="1478" spans="9:21" x14ac:dyDescent="0.2">
      <c r="I1478" s="111">
        <f ca="1"/>
        <v>45573</v>
      </c>
      <c r="J1478" s="220">
        <f ca="1"/>
        <v>1432.9164539999999</v>
      </c>
      <c r="K1478" s="220">
        <f ca="1"/>
        <v>1405.2499700000001</v>
      </c>
      <c r="L1478" s="222">
        <f ca="1"/>
        <v>2.7666483999999856E-2</v>
      </c>
      <c r="M1478" s="222" t="str">
        <f ca="1"/>
        <v/>
      </c>
      <c r="Q1478" s="111">
        <f ca="1"/>
        <v>45573</v>
      </c>
      <c r="R1478" s="220">
        <f ca="1"/>
        <v>1429.545421</v>
      </c>
      <c r="S1478" s="220">
        <f ca="1"/>
        <v>1405.2499700000001</v>
      </c>
      <c r="T1478" s="222">
        <f ca="1"/>
        <v>2.4295450999999958E-2</v>
      </c>
      <c r="U1478" s="222" t="str">
        <f ca="1"/>
        <v/>
      </c>
    </row>
    <row r="1479" spans="9:21" x14ac:dyDescent="0.2">
      <c r="I1479" s="111">
        <f ca="1"/>
        <v>45574</v>
      </c>
      <c r="J1479" s="220">
        <f ca="1"/>
        <v>1437.081805</v>
      </c>
      <c r="K1479" s="220">
        <f ca="1"/>
        <v>1409.0388270000001</v>
      </c>
      <c r="L1479" s="222">
        <f ca="1"/>
        <v>2.8042977999999948E-2</v>
      </c>
      <c r="M1479" s="222" t="str">
        <f ca="1"/>
        <v/>
      </c>
      <c r="Q1479" s="111">
        <f ca="1"/>
        <v>45574</v>
      </c>
      <c r="R1479" s="220">
        <f ca="1"/>
        <v>1433.3506930000001</v>
      </c>
      <c r="S1479" s="220">
        <f ca="1"/>
        <v>1409.0388270000001</v>
      </c>
      <c r="T1479" s="222">
        <f ca="1"/>
        <v>2.4311866000000008E-2</v>
      </c>
      <c r="U1479" s="222" t="str">
        <f ca="1"/>
        <v/>
      </c>
    </row>
    <row r="1480" spans="9:21" x14ac:dyDescent="0.2">
      <c r="I1480" s="111">
        <f ca="1"/>
        <v>45575</v>
      </c>
      <c r="J1480" s="220">
        <f ca="1"/>
        <v>1439.512017</v>
      </c>
      <c r="K1480" s="220">
        <f ca="1"/>
        <v>1411.6518140000001</v>
      </c>
      <c r="L1480" s="222">
        <f ca="1"/>
        <v>2.7860202999999955E-2</v>
      </c>
      <c r="M1480" s="222" t="str">
        <f ca="1"/>
        <v/>
      </c>
      <c r="Q1480" s="111">
        <f ca="1"/>
        <v>45575</v>
      </c>
      <c r="R1480" s="220">
        <f ca="1"/>
        <v>1435.7872259999999</v>
      </c>
      <c r="S1480" s="220">
        <f ca="1"/>
        <v>1411.6518140000001</v>
      </c>
      <c r="T1480" s="222">
        <f ca="1"/>
        <v>2.413541199999986E-2</v>
      </c>
      <c r="U1480" s="222" t="str">
        <f ca="1"/>
        <v/>
      </c>
    </row>
    <row r="1481" spans="9:21" x14ac:dyDescent="0.2">
      <c r="I1481" s="111">
        <f ca="1"/>
        <v>45576</v>
      </c>
      <c r="J1481" s="220">
        <f ca="1"/>
        <v>1445.4950490000001</v>
      </c>
      <c r="K1481" s="220">
        <f ca="1"/>
        <v>1416.8063950000001</v>
      </c>
      <c r="L1481" s="222">
        <f ca="1"/>
        <v>2.8688654000000043E-2</v>
      </c>
      <c r="M1481" s="222" t="str">
        <f ca="1"/>
        <v/>
      </c>
      <c r="Q1481" s="111">
        <f ca="1"/>
        <v>45576</v>
      </c>
      <c r="R1481" s="220">
        <f ca="1"/>
        <v>1441.7275709999999</v>
      </c>
      <c r="S1481" s="220">
        <f ca="1"/>
        <v>1416.8063950000001</v>
      </c>
      <c r="T1481" s="222">
        <f ca="1"/>
        <v>2.4921175999999833E-2</v>
      </c>
      <c r="U1481" s="222" t="str">
        <f ca="1"/>
        <v/>
      </c>
    </row>
    <row r="1482" spans="9:21" x14ac:dyDescent="0.2">
      <c r="I1482" s="111">
        <f ca="1"/>
        <v>45580</v>
      </c>
      <c r="J1482" s="220">
        <f ca="1"/>
        <v>1445.661619</v>
      </c>
      <c r="K1482" s="220">
        <f ca="1"/>
        <v>1417.962098</v>
      </c>
      <c r="L1482" s="222">
        <f ca="1"/>
        <v>2.7699521000000005E-2</v>
      </c>
      <c r="M1482" s="222" t="str">
        <f ca="1"/>
        <v/>
      </c>
      <c r="Q1482" s="111">
        <f ca="1"/>
        <v>45580</v>
      </c>
      <c r="R1482" s="220">
        <f ca="1"/>
        <v>1441.742671</v>
      </c>
      <c r="S1482" s="220">
        <f ca="1"/>
        <v>1417.962098</v>
      </c>
      <c r="T1482" s="222">
        <f ca="1"/>
        <v>2.3780573000000003E-2</v>
      </c>
      <c r="U1482" s="222" t="str">
        <f ca="1"/>
        <v/>
      </c>
    </row>
    <row r="1483" spans="9:21" x14ac:dyDescent="0.2">
      <c r="I1483" s="111">
        <f ca="1"/>
        <v>45581</v>
      </c>
      <c r="J1483" s="220">
        <f ca="1"/>
        <v>1449.9413280000001</v>
      </c>
      <c r="K1483" s="220">
        <f ca="1"/>
        <v>1422.1558789999999</v>
      </c>
      <c r="L1483" s="222">
        <f ca="1"/>
        <v>2.7785449000000198E-2</v>
      </c>
      <c r="M1483" s="222" t="str">
        <f ca="1"/>
        <v/>
      </c>
      <c r="Q1483" s="111">
        <f ca="1"/>
        <v>45581</v>
      </c>
      <c r="R1483" s="220">
        <f ca="1"/>
        <v>1446.0986049999999</v>
      </c>
      <c r="S1483" s="220">
        <f ca="1"/>
        <v>1422.1558789999999</v>
      </c>
      <c r="T1483" s="222">
        <f ca="1"/>
        <v>2.3942725999999994E-2</v>
      </c>
      <c r="U1483" s="222" t="str">
        <f ca="1"/>
        <v/>
      </c>
    </row>
    <row r="1484" spans="9:21" x14ac:dyDescent="0.2">
      <c r="I1484" s="111">
        <f ca="1"/>
        <v>45582</v>
      </c>
      <c r="J1484" s="220">
        <f ca="1"/>
        <v>1449.683659</v>
      </c>
      <c r="K1484" s="220">
        <f ca="1"/>
        <v>1421.872936</v>
      </c>
      <c r="L1484" s="222">
        <f ca="1"/>
        <v>2.7810723000000051E-2</v>
      </c>
      <c r="M1484" s="222" t="str">
        <f ca="1"/>
        <v/>
      </c>
      <c r="Q1484" s="111">
        <f ca="1"/>
        <v>45582</v>
      </c>
      <c r="R1484" s="220">
        <f ca="1"/>
        <v>1445.5865470000001</v>
      </c>
      <c r="S1484" s="220">
        <f ca="1"/>
        <v>1421.872936</v>
      </c>
      <c r="T1484" s="222">
        <f ca="1"/>
        <v>2.3713611000000127E-2</v>
      </c>
      <c r="U1484" s="222" t="str">
        <f ca="1"/>
        <v/>
      </c>
    </row>
    <row r="1485" spans="9:21" x14ac:dyDescent="0.2">
      <c r="I1485" s="111">
        <f ca="1"/>
        <v>45583</v>
      </c>
      <c r="J1485" s="220">
        <f ca="1"/>
        <v>1454.5323719999999</v>
      </c>
      <c r="K1485" s="220">
        <f ca="1"/>
        <v>1425.836468</v>
      </c>
      <c r="L1485" s="222">
        <f ca="1"/>
        <v>2.8695903999999928E-2</v>
      </c>
      <c r="M1485" s="222" t="str">
        <f ca="1"/>
        <v/>
      </c>
      <c r="Q1485" s="111">
        <f ca="1"/>
        <v>45583</v>
      </c>
      <c r="R1485" s="220">
        <f ca="1"/>
        <v>1450.5193549999999</v>
      </c>
      <c r="S1485" s="220">
        <f ca="1"/>
        <v>1425.836468</v>
      </c>
      <c r="T1485" s="222">
        <f ca="1"/>
        <v>2.4682886999999938E-2</v>
      </c>
      <c r="U1485" s="222" t="str">
        <f ca="1"/>
        <v/>
      </c>
    </row>
    <row r="1486" spans="9:21" x14ac:dyDescent="0.2">
      <c r="I1486" s="111">
        <f ca="1"/>
        <v>45586</v>
      </c>
      <c r="J1486" s="220">
        <f ca="1"/>
        <v>1447.1161179999999</v>
      </c>
      <c r="K1486" s="220">
        <f ca="1"/>
        <v>1417.9409559999999</v>
      </c>
      <c r="L1486" s="222">
        <f ca="1"/>
        <v>2.9175162000000001E-2</v>
      </c>
      <c r="M1486" s="222" t="str">
        <f ca="1"/>
        <v/>
      </c>
      <c r="Q1486" s="111">
        <f ca="1"/>
        <v>45586</v>
      </c>
      <c r="R1486" s="220">
        <f ca="1"/>
        <v>1442.9710620000001</v>
      </c>
      <c r="S1486" s="220">
        <f ca="1"/>
        <v>1417.9409559999999</v>
      </c>
      <c r="T1486" s="222">
        <f ca="1"/>
        <v>2.5030106000000159E-2</v>
      </c>
      <c r="U1486" s="222" t="str">
        <f ca="1"/>
        <v/>
      </c>
    </row>
    <row r="1487" spans="9:21" x14ac:dyDescent="0.2">
      <c r="I1487" s="111">
        <f ca="1"/>
        <v>45587</v>
      </c>
      <c r="J1487" s="220">
        <f ca="1"/>
        <v>1446.6394740000001</v>
      </c>
      <c r="K1487" s="220">
        <f ca="1"/>
        <v>1417.842527</v>
      </c>
      <c r="L1487" s="222">
        <f ca="1"/>
        <v>2.8796947000000045E-2</v>
      </c>
      <c r="M1487" s="222" t="str">
        <f ca="1"/>
        <v/>
      </c>
      <c r="Q1487" s="111">
        <f ca="1"/>
        <v>45587</v>
      </c>
      <c r="R1487" s="220">
        <f ca="1"/>
        <v>1442.5088720000001</v>
      </c>
      <c r="S1487" s="220">
        <f ca="1"/>
        <v>1417.842527</v>
      </c>
      <c r="T1487" s="222">
        <f ca="1"/>
        <v>2.4666345000000093E-2</v>
      </c>
      <c r="U1487" s="222" t="str">
        <f ca="1"/>
        <v/>
      </c>
    </row>
    <row r="1488" spans="9:21" x14ac:dyDescent="0.2">
      <c r="I1488" s="111">
        <f ca="1"/>
        <v>45588</v>
      </c>
      <c r="J1488" s="220">
        <f ca="1"/>
        <v>1440.4122339999999</v>
      </c>
      <c r="K1488" s="220">
        <f ca="1"/>
        <v>1412.101234</v>
      </c>
      <c r="L1488" s="222">
        <f ca="1"/>
        <v>2.8310999999999923E-2</v>
      </c>
      <c r="M1488" s="222" t="str">
        <f ca="1"/>
        <v/>
      </c>
      <c r="Q1488" s="111">
        <f ca="1"/>
        <v>45588</v>
      </c>
      <c r="R1488" s="220">
        <f ca="1"/>
        <v>1436.4314420000001</v>
      </c>
      <c r="S1488" s="220">
        <f ca="1"/>
        <v>1412.101234</v>
      </c>
      <c r="T1488" s="222">
        <f ca="1"/>
        <v>2.4330208000000086E-2</v>
      </c>
      <c r="U1488" s="222" t="str">
        <f ca="1"/>
        <v/>
      </c>
    </row>
    <row r="1489" spans="9:21" x14ac:dyDescent="0.2">
      <c r="I1489" s="111">
        <f ca="1"/>
        <v>45589</v>
      </c>
      <c r="J1489" s="220">
        <f ca="1"/>
        <v>1442.5785000000001</v>
      </c>
      <c r="K1489" s="220">
        <f ca="1"/>
        <v>1414.5603619999999</v>
      </c>
      <c r="L1489" s="222">
        <f ca="1"/>
        <v>2.8018138000000137E-2</v>
      </c>
      <c r="M1489" s="222" t="str">
        <f ca="1"/>
        <v/>
      </c>
      <c r="Q1489" s="111">
        <f ca="1"/>
        <v>45589</v>
      </c>
      <c r="R1489" s="220">
        <f ca="1"/>
        <v>1438.451509</v>
      </c>
      <c r="S1489" s="220">
        <f ca="1"/>
        <v>1414.5603619999999</v>
      </c>
      <c r="T1489" s="222">
        <f ca="1"/>
        <v>2.3891147000000047E-2</v>
      </c>
      <c r="U1489" s="222" t="str">
        <f ca="1"/>
        <v/>
      </c>
    </row>
    <row r="1490" spans="9:21" x14ac:dyDescent="0.2">
      <c r="I1490" s="111">
        <f ca="1"/>
        <v>45590</v>
      </c>
      <c r="J1490" s="220">
        <f ca="1"/>
        <v>1442.665281</v>
      </c>
      <c r="K1490" s="220">
        <f ca="1"/>
        <v>1414.060219</v>
      </c>
      <c r="L1490" s="222">
        <f ca="1"/>
        <v>2.8605062000000091E-2</v>
      </c>
      <c r="M1490" s="222" t="str">
        <f ca="1"/>
        <v/>
      </c>
      <c r="Q1490" s="111">
        <f ca="1"/>
        <v>45590</v>
      </c>
      <c r="R1490" s="220">
        <f ca="1"/>
        <v>1438.51234</v>
      </c>
      <c r="S1490" s="220">
        <f ca="1"/>
        <v>1414.060219</v>
      </c>
      <c r="T1490" s="222">
        <f ca="1"/>
        <v>2.4452121000000035E-2</v>
      </c>
      <c r="U1490" s="222" t="str">
        <f ca="1"/>
        <v/>
      </c>
    </row>
    <row r="1491" spans="9:21" x14ac:dyDescent="0.2">
      <c r="I1491" s="111">
        <f ca="1"/>
        <v>45593</v>
      </c>
      <c r="J1491" s="220">
        <f ca="1"/>
        <v>1442.679578</v>
      </c>
      <c r="K1491" s="220">
        <f ca="1"/>
        <v>1414.534592</v>
      </c>
      <c r="L1491" s="222">
        <f ca="1"/>
        <v>2.8144986000000018E-2</v>
      </c>
      <c r="M1491" s="222" t="str">
        <f ca="1"/>
        <v/>
      </c>
      <c r="Q1491" s="111">
        <f ca="1"/>
        <v>45593</v>
      </c>
      <c r="R1491" s="220">
        <f ca="1"/>
        <v>1438.253485</v>
      </c>
      <c r="S1491" s="220">
        <f ca="1"/>
        <v>1414.534592</v>
      </c>
      <c r="T1491" s="222">
        <f ca="1"/>
        <v>2.371889299999998E-2</v>
      </c>
      <c r="U1491" s="222" t="str">
        <f ca="1"/>
        <v/>
      </c>
    </row>
    <row r="1492" spans="9:21" x14ac:dyDescent="0.2">
      <c r="I1492" s="111">
        <f ca="1"/>
        <v>45594</v>
      </c>
      <c r="J1492" s="220">
        <f ca="1"/>
        <v>1443.3573550000001</v>
      </c>
      <c r="K1492" s="220">
        <f ca="1"/>
        <v>1414.7662150000001</v>
      </c>
      <c r="L1492" s="222">
        <f ca="1"/>
        <v>2.8591139999999994E-2</v>
      </c>
      <c r="M1492" s="222" t="str">
        <f ca="1"/>
        <v/>
      </c>
      <c r="Q1492" s="111">
        <f ca="1"/>
        <v>45594</v>
      </c>
      <c r="R1492" s="220">
        <f ca="1"/>
        <v>1438.9029310000001</v>
      </c>
      <c r="S1492" s="220">
        <f ca="1"/>
        <v>1414.7662150000001</v>
      </c>
      <c r="T1492" s="222">
        <f ca="1"/>
        <v>2.4136715999999978E-2</v>
      </c>
      <c r="U1492" s="222" t="str">
        <f ca="1"/>
        <v/>
      </c>
    </row>
    <row r="1493" spans="9:21" x14ac:dyDescent="0.2">
      <c r="I1493" s="111">
        <f ca="1"/>
        <v>45595</v>
      </c>
      <c r="J1493" s="220">
        <f ca="1"/>
        <v>1440.8832150000001</v>
      </c>
      <c r="K1493" s="220">
        <f ca="1"/>
        <v>1413.041162</v>
      </c>
      <c r="L1493" s="222">
        <f ca="1"/>
        <v>2.7842053000000078E-2</v>
      </c>
      <c r="M1493" s="222" t="str">
        <f ca="1"/>
        <v/>
      </c>
      <c r="Q1493" s="111">
        <f ca="1"/>
        <v>45595</v>
      </c>
      <c r="R1493" s="220">
        <f ca="1"/>
        <v>1436.4549010000001</v>
      </c>
      <c r="S1493" s="220">
        <f ca="1"/>
        <v>1413.041162</v>
      </c>
      <c r="T1493" s="222">
        <f ca="1"/>
        <v>2.3413739000000079E-2</v>
      </c>
      <c r="U1493" s="222" t="str">
        <f ca="1"/>
        <v/>
      </c>
    </row>
    <row r="1494" spans="9:21" x14ac:dyDescent="0.2">
      <c r="I1494" s="111">
        <f ca="1"/>
        <v>45596</v>
      </c>
      <c r="J1494" s="220">
        <f ca="1"/>
        <v>1436.8735839999999</v>
      </c>
      <c r="K1494" s="220">
        <f ca="1"/>
        <v>1411.350451</v>
      </c>
      <c r="L1494" s="222">
        <f ca="1"/>
        <v>2.5523132999999917E-2</v>
      </c>
      <c r="M1494" s="222" t="str">
        <f ca="1"/>
        <v/>
      </c>
      <c r="Q1494" s="111">
        <f ca="1"/>
        <v>45596</v>
      </c>
      <c r="R1494" s="220">
        <f ca="1"/>
        <v>1432.8112880000001</v>
      </c>
      <c r="S1494" s="220">
        <f ca="1"/>
        <v>1411.350451</v>
      </c>
      <c r="T1494" s="222">
        <f ca="1"/>
        <v>2.1460837000000083E-2</v>
      </c>
      <c r="U1494" s="222" t="str">
        <f ca="1"/>
        <v/>
      </c>
    </row>
    <row r="1495" spans="9:21" x14ac:dyDescent="0.2">
      <c r="I1495" s="111">
        <f ca="1"/>
        <v>45597</v>
      </c>
      <c r="J1495" s="220">
        <f ca="1"/>
        <v>1437.6658259999999</v>
      </c>
      <c r="K1495" s="220">
        <f ca="1"/>
        <v>1410.7674919999999</v>
      </c>
      <c r="L1495" s="222">
        <f ca="1"/>
        <v>2.6898333999999979E-2</v>
      </c>
      <c r="M1495" s="222" t="str">
        <f ca="1"/>
        <v/>
      </c>
      <c r="Q1495" s="111">
        <f ca="1"/>
        <v>45597</v>
      </c>
      <c r="R1495" s="220">
        <f ca="1"/>
        <v>1433.5251929999999</v>
      </c>
      <c r="S1495" s="220">
        <f ca="1"/>
        <v>1410.7674919999999</v>
      </c>
      <c r="T1495" s="222">
        <f ca="1"/>
        <v>2.2757700999999998E-2</v>
      </c>
      <c r="U1495" s="222" t="str">
        <f ca="1"/>
        <v/>
      </c>
    </row>
    <row r="1496" spans="9:21" x14ac:dyDescent="0.2">
      <c r="I1496" s="111">
        <f ca="1"/>
        <v>45600</v>
      </c>
      <c r="J1496" s="220">
        <f ca="1"/>
        <v>1437.8740419999999</v>
      </c>
      <c r="K1496" s="220">
        <f ca="1"/>
        <v>1411.6071260000001</v>
      </c>
      <c r="L1496" s="222">
        <f ca="1"/>
        <v>2.626691599999981E-2</v>
      </c>
      <c r="M1496" s="222" t="str">
        <f ca="1"/>
        <v/>
      </c>
      <c r="Q1496" s="111">
        <f ca="1"/>
        <v>45600</v>
      </c>
      <c r="R1496" s="220">
        <f ca="1"/>
        <v>1433.9333360000001</v>
      </c>
      <c r="S1496" s="220">
        <f ca="1"/>
        <v>1411.6071260000001</v>
      </c>
      <c r="T1496" s="222">
        <f ca="1"/>
        <v>2.2326209999999947E-2</v>
      </c>
      <c r="U1496" s="222" t="str">
        <f ca="1"/>
        <v/>
      </c>
    </row>
    <row r="1497" spans="9:21" x14ac:dyDescent="0.2">
      <c r="I1497" s="111">
        <f ca="1"/>
        <v>45601</v>
      </c>
      <c r="J1497" s="220">
        <f ca="1"/>
        <v>1443.564108</v>
      </c>
      <c r="K1497" s="220">
        <f ca="1"/>
        <v>1416.2514100000001</v>
      </c>
      <c r="L1497" s="222">
        <f ca="1"/>
        <v>2.7312697999999955E-2</v>
      </c>
      <c r="M1497" s="222" t="str">
        <f ca="1"/>
        <v/>
      </c>
      <c r="Q1497" s="111">
        <f ca="1"/>
        <v>45601</v>
      </c>
      <c r="R1497" s="220">
        <f ca="1"/>
        <v>1439.617927</v>
      </c>
      <c r="S1497" s="220">
        <f ca="1"/>
        <v>1416.2514100000001</v>
      </c>
      <c r="T1497" s="222">
        <f ca="1"/>
        <v>2.336651699999993E-2</v>
      </c>
      <c r="U1497" s="222" t="str">
        <f ca="1"/>
        <v/>
      </c>
    </row>
    <row r="1498" spans="9:21" x14ac:dyDescent="0.2">
      <c r="I1498" s="111">
        <f ca="1"/>
        <v>45602</v>
      </c>
      <c r="J1498" s="220">
        <f ca="1"/>
        <v>1451.050178</v>
      </c>
      <c r="K1498" s="220">
        <f ca="1"/>
        <v>1421.3182650000001</v>
      </c>
      <c r="L1498" s="222">
        <f ca="1"/>
        <v>2.973191299999985E-2</v>
      </c>
      <c r="M1498" s="222" t="str">
        <f ca="1"/>
        <v/>
      </c>
      <c r="Q1498" s="111">
        <f ca="1"/>
        <v>45602</v>
      </c>
      <c r="R1498" s="220">
        <f ca="1"/>
        <v>1446.3429149999999</v>
      </c>
      <c r="S1498" s="220">
        <f ca="1"/>
        <v>1421.3182650000001</v>
      </c>
      <c r="T1498" s="222">
        <f ca="1"/>
        <v>2.5024649999999839E-2</v>
      </c>
      <c r="U1498" s="222" t="str">
        <f ca="1"/>
        <v/>
      </c>
    </row>
    <row r="1499" spans="9:21" x14ac:dyDescent="0.2">
      <c r="I1499" s="111">
        <f ca="1"/>
        <v>45603</v>
      </c>
      <c r="J1499" s="220">
        <f ca="1"/>
        <v>1459.9031359999999</v>
      </c>
      <c r="K1499" s="220">
        <f ca="1"/>
        <v>1430.8602969999999</v>
      </c>
      <c r="L1499" s="222">
        <f ca="1"/>
        <v>2.9042838999999959E-2</v>
      </c>
      <c r="M1499" s="222" t="str">
        <f ca="1"/>
        <v/>
      </c>
      <c r="Q1499" s="111">
        <f ca="1"/>
        <v>45603</v>
      </c>
      <c r="R1499" s="220">
        <f ca="1"/>
        <v>1455.159893</v>
      </c>
      <c r="S1499" s="220">
        <f ca="1"/>
        <v>1430.8602969999999</v>
      </c>
      <c r="T1499" s="222">
        <f ca="1"/>
        <v>2.4299596000000066E-2</v>
      </c>
      <c r="U1499" s="222" t="str">
        <f ca="1"/>
        <v/>
      </c>
    </row>
    <row r="1500" spans="9:21" x14ac:dyDescent="0.2">
      <c r="I1500" s="111">
        <f ca="1"/>
        <v>45604</v>
      </c>
      <c r="J1500" s="220">
        <f ca="1"/>
        <v>1462.7595080000001</v>
      </c>
      <c r="K1500" s="220">
        <f ca="1"/>
        <v>1433.623392</v>
      </c>
      <c r="L1500" s="222">
        <f ca="1"/>
        <v>2.9136116000000128E-2</v>
      </c>
      <c r="M1500" s="222" t="str">
        <f ca="1"/>
        <v/>
      </c>
      <c r="Q1500" s="111">
        <f ca="1"/>
        <v>45604</v>
      </c>
      <c r="R1500" s="220">
        <f ca="1"/>
        <v>1457.8307580000001</v>
      </c>
      <c r="S1500" s="220">
        <f ca="1"/>
        <v>1433.623392</v>
      </c>
      <c r="T1500" s="222">
        <f ca="1"/>
        <v>2.4207366000000091E-2</v>
      </c>
      <c r="U1500" s="222" t="str">
        <f ca="1"/>
        <v/>
      </c>
    </row>
    <row r="1501" spans="9:21" x14ac:dyDescent="0.2">
      <c r="I1501" s="111">
        <f ca="1"/>
        <v>45607</v>
      </c>
      <c r="J1501" s="220">
        <f ca="1"/>
        <v>1462.1758130000001</v>
      </c>
      <c r="K1501" s="220">
        <f ca="1"/>
        <v>1433.1433059999999</v>
      </c>
      <c r="L1501" s="222">
        <f ca="1"/>
        <v>2.9032507000000124E-2</v>
      </c>
      <c r="M1501" s="222" t="str">
        <f ca="1"/>
        <v/>
      </c>
      <c r="Q1501" s="111">
        <f ca="1"/>
        <v>45607</v>
      </c>
      <c r="R1501" s="220">
        <f ca="1"/>
        <v>1457.2065930000001</v>
      </c>
      <c r="S1501" s="220">
        <f ca="1"/>
        <v>1433.1433059999999</v>
      </c>
      <c r="T1501" s="222">
        <f ca="1"/>
        <v>2.4063287000000173E-2</v>
      </c>
      <c r="U1501" s="222" t="str">
        <f ca="1"/>
        <v/>
      </c>
    </row>
    <row r="1502" spans="9:21" x14ac:dyDescent="0.2">
      <c r="I1502" s="111">
        <f ca="1"/>
        <v>45608</v>
      </c>
      <c r="J1502" s="220">
        <f ca="1"/>
        <v>1455.57854</v>
      </c>
      <c r="K1502" s="220">
        <f ca="1"/>
        <v>1427.064963</v>
      </c>
      <c r="L1502" s="222">
        <f ca="1"/>
        <v>2.8513576999999943E-2</v>
      </c>
      <c r="M1502" s="222" t="str">
        <f ca="1"/>
        <v/>
      </c>
      <c r="Q1502" s="111">
        <f ca="1"/>
        <v>45608</v>
      </c>
      <c r="R1502" s="220">
        <f ca="1"/>
        <v>1450.4623360000001</v>
      </c>
      <c r="S1502" s="220">
        <f ca="1"/>
        <v>1427.064963</v>
      </c>
      <c r="T1502" s="222">
        <f ca="1"/>
        <v>2.3397373000000016E-2</v>
      </c>
      <c r="U1502" s="222" t="str">
        <f ca="1"/>
        <v/>
      </c>
    </row>
    <row r="1503" spans="9:21" x14ac:dyDescent="0.2">
      <c r="I1503" s="111">
        <f ca="1"/>
        <v>45609</v>
      </c>
      <c r="J1503" s="220">
        <f ca="1"/>
        <v>1454.447954</v>
      </c>
      <c r="K1503" s="220">
        <f ca="1"/>
        <v>1425.6143520000001</v>
      </c>
      <c r="L1503" s="222">
        <f ca="1"/>
        <v>2.8833601999999927E-2</v>
      </c>
      <c r="M1503" s="222" t="str">
        <f ca="1"/>
        <v/>
      </c>
      <c r="Q1503" s="111">
        <f ca="1"/>
        <v>45609</v>
      </c>
      <c r="R1503" s="220">
        <f ca="1"/>
        <v>1449.323995</v>
      </c>
      <c r="S1503" s="220">
        <f ca="1"/>
        <v>1425.6143520000001</v>
      </c>
      <c r="T1503" s="222">
        <f ca="1"/>
        <v>2.3709642999999916E-2</v>
      </c>
      <c r="U1503" s="222" t="str">
        <f ca="1"/>
        <v/>
      </c>
    </row>
    <row r="1504" spans="9:21" x14ac:dyDescent="0.2">
      <c r="I1504" s="111">
        <f ca="1"/>
        <v>45610</v>
      </c>
      <c r="J1504" s="220">
        <f ca="1"/>
        <v>1455.833093</v>
      </c>
      <c r="K1504" s="220">
        <f ca="1"/>
        <v>1427.733823</v>
      </c>
      <c r="L1504" s="222">
        <f ca="1"/>
        <v>2.8099269999999933E-2</v>
      </c>
      <c r="M1504" s="222" t="str">
        <f ca="1"/>
        <v/>
      </c>
      <c r="Q1504" s="111">
        <f ca="1"/>
        <v>45610</v>
      </c>
      <c r="R1504" s="220">
        <f ca="1"/>
        <v>1450.579487</v>
      </c>
      <c r="S1504" s="220">
        <f ca="1"/>
        <v>1427.733823</v>
      </c>
      <c r="T1504" s="222">
        <f ca="1"/>
        <v>2.2845663999999943E-2</v>
      </c>
      <c r="U1504" s="222" t="str">
        <f ca="1"/>
        <v/>
      </c>
    </row>
    <row r="1505" spans="9:21" x14ac:dyDescent="0.2">
      <c r="I1505" s="111">
        <f ca="1"/>
        <v>45611</v>
      </c>
      <c r="J1505" s="220">
        <f ca="1"/>
        <v>1450.942303</v>
      </c>
      <c r="K1505" s="220">
        <f ca="1"/>
        <v>1423.5726970000001</v>
      </c>
      <c r="L1505" s="222">
        <f ca="1"/>
        <v>2.7369605999999977E-2</v>
      </c>
      <c r="M1505" s="222" t="str">
        <f ca="1"/>
        <v/>
      </c>
      <c r="Q1505" s="111">
        <f ca="1"/>
        <v>45611</v>
      </c>
      <c r="R1505" s="220">
        <f ca="1"/>
        <v>1445.664336</v>
      </c>
      <c r="S1505" s="220">
        <f ca="1"/>
        <v>1423.5726970000001</v>
      </c>
      <c r="T1505" s="222">
        <f ca="1"/>
        <v>2.2091638999999986E-2</v>
      </c>
      <c r="U1505" s="222" t="str">
        <f ca="1"/>
        <v/>
      </c>
    </row>
    <row r="1506" spans="9:21" x14ac:dyDescent="0.2">
      <c r="I1506" s="111">
        <f ca="1"/>
        <v>45614</v>
      </c>
      <c r="J1506" s="220">
        <f ca="1"/>
        <v>1452.195455</v>
      </c>
      <c r="K1506" s="220">
        <f ca="1"/>
        <v>1424.614208</v>
      </c>
      <c r="L1506" s="222">
        <f ca="1"/>
        <v>2.7581247000000076E-2</v>
      </c>
      <c r="M1506" s="222" t="str">
        <f ca="1"/>
        <v/>
      </c>
      <c r="Q1506" s="111">
        <f ca="1"/>
        <v>45614</v>
      </c>
      <c r="R1506" s="220">
        <f ca="1"/>
        <v>1446.976146</v>
      </c>
      <c r="S1506" s="220">
        <f ca="1"/>
        <v>1424.614208</v>
      </c>
      <c r="T1506" s="222">
        <f ca="1"/>
        <v>2.2361938000000008E-2</v>
      </c>
      <c r="U1506" s="222" t="str">
        <f ca="1"/>
        <v/>
      </c>
    </row>
    <row r="1507" spans="9:21" x14ac:dyDescent="0.2">
      <c r="I1507" s="111">
        <f ca="1"/>
        <v>45615</v>
      </c>
      <c r="J1507" s="220">
        <f ca="1"/>
        <v>1448.908555</v>
      </c>
      <c r="K1507" s="220">
        <f ca="1"/>
        <v>1420.502158</v>
      </c>
      <c r="L1507" s="222">
        <f ca="1"/>
        <v>2.8406396999999969E-2</v>
      </c>
      <c r="M1507" s="222" t="str">
        <f ca="1"/>
        <v/>
      </c>
      <c r="Q1507" s="111">
        <f ca="1"/>
        <v>45615</v>
      </c>
      <c r="R1507" s="220">
        <f ca="1"/>
        <v>1443.8528160000001</v>
      </c>
      <c r="S1507" s="220">
        <f ca="1"/>
        <v>1420.502158</v>
      </c>
      <c r="T1507" s="222">
        <f ca="1"/>
        <v>2.3350658000000066E-2</v>
      </c>
      <c r="U1507" s="222" t="str">
        <f ca="1"/>
        <v/>
      </c>
    </row>
    <row r="1508" spans="9:21" x14ac:dyDescent="0.2">
      <c r="I1508" s="111">
        <f ca="1"/>
        <v>45616</v>
      </c>
      <c r="J1508" s="220">
        <f ca="1"/>
        <v>1446.2438320000001</v>
      </c>
      <c r="K1508" s="220">
        <f ca="1"/>
        <v>1417.2887470000001</v>
      </c>
      <c r="L1508" s="222">
        <f ca="1"/>
        <v>2.8955085000000054E-2</v>
      </c>
      <c r="M1508" s="222" t="str">
        <f ca="1"/>
        <v/>
      </c>
      <c r="Q1508" s="111">
        <f ca="1"/>
        <v>45616</v>
      </c>
      <c r="R1508" s="220">
        <f ca="1"/>
        <v>1441.2738770000001</v>
      </c>
      <c r="S1508" s="220">
        <f ca="1"/>
        <v>1417.2887470000001</v>
      </c>
      <c r="T1508" s="222">
        <f ca="1"/>
        <v>2.3985130000000028E-2</v>
      </c>
      <c r="U1508" s="222" t="str">
        <f ca="1"/>
        <v/>
      </c>
    </row>
    <row r="1509" spans="9:21" x14ac:dyDescent="0.2">
      <c r="I1509" s="111">
        <f ca="1"/>
        <v>45617</v>
      </c>
      <c r="J1509" s="220">
        <f ca="1"/>
        <v>1441.909095</v>
      </c>
      <c r="K1509" s="220">
        <f ca="1"/>
        <v>1412.7956959999999</v>
      </c>
      <c r="L1509" s="222">
        <f ca="1"/>
        <v>2.9113399000000071E-2</v>
      </c>
      <c r="M1509" s="222" t="str">
        <f ca="1"/>
        <v/>
      </c>
      <c r="Q1509" s="111">
        <f ca="1"/>
        <v>45617</v>
      </c>
      <c r="R1509" s="220">
        <f ca="1"/>
        <v>1436.8354179999999</v>
      </c>
      <c r="S1509" s="220">
        <f ca="1"/>
        <v>1412.7956959999999</v>
      </c>
      <c r="T1509" s="222">
        <f ca="1"/>
        <v>2.4039721999999982E-2</v>
      </c>
      <c r="U1509" s="222" t="str">
        <f ca="1"/>
        <v/>
      </c>
    </row>
    <row r="1510" spans="9:21" x14ac:dyDescent="0.2">
      <c r="I1510" s="111">
        <f ca="1"/>
        <v>45618</v>
      </c>
      <c r="J1510" s="220">
        <f ca="1"/>
        <v>1445.5816139999999</v>
      </c>
      <c r="K1510" s="220">
        <f ca="1"/>
        <v>1416.1478910000001</v>
      </c>
      <c r="L1510" s="222">
        <f ca="1"/>
        <v>2.9433722999999874E-2</v>
      </c>
      <c r="M1510" s="222" t="str">
        <f ca="1"/>
        <v/>
      </c>
      <c r="Q1510" s="111">
        <f ca="1"/>
        <v>45618</v>
      </c>
      <c r="R1510" s="220">
        <f ca="1"/>
        <v>1440.5522289999999</v>
      </c>
      <c r="S1510" s="220">
        <f ca="1"/>
        <v>1416.1478910000001</v>
      </c>
      <c r="T1510" s="222">
        <f ca="1"/>
        <v>2.4404337999999824E-2</v>
      </c>
      <c r="U1510" s="222" t="str">
        <f ca="1"/>
        <v/>
      </c>
    </row>
    <row r="1511" spans="9:21" x14ac:dyDescent="0.2">
      <c r="I1511" s="111">
        <f ca="1"/>
        <v>45621</v>
      </c>
      <c r="J1511" s="220">
        <f ca="1"/>
        <v>1455.4394130000001</v>
      </c>
      <c r="K1511" s="220">
        <f ca="1"/>
        <v>1426.179208</v>
      </c>
      <c r="L1511" s="222">
        <f ca="1"/>
        <v>2.9260205000000043E-2</v>
      </c>
      <c r="M1511" s="222" t="str">
        <f ca="1"/>
        <v/>
      </c>
      <c r="Q1511" s="111">
        <f ca="1"/>
        <v>45621</v>
      </c>
      <c r="R1511" s="220">
        <f ca="1"/>
        <v>1450.4283600000001</v>
      </c>
      <c r="S1511" s="220">
        <f ca="1"/>
        <v>1426.179208</v>
      </c>
      <c r="T1511" s="222">
        <f ca="1"/>
        <v>2.4249152000000093E-2</v>
      </c>
      <c r="U1511" s="222" t="str">
        <f ca="1"/>
        <v/>
      </c>
    </row>
    <row r="1512" spans="9:21" x14ac:dyDescent="0.2">
      <c r="I1512" s="111">
        <f ca="1"/>
        <v>45622</v>
      </c>
      <c r="J1512" s="220">
        <f ca="1"/>
        <v>1460.428915</v>
      </c>
      <c r="K1512" s="220">
        <f ca="1"/>
        <v>1430.9516080000001</v>
      </c>
      <c r="L1512" s="222">
        <f ca="1"/>
        <v>2.9477306999999883E-2</v>
      </c>
      <c r="M1512" s="222" t="str">
        <f ca="1"/>
        <v/>
      </c>
      <c r="Q1512" s="111">
        <f ca="1"/>
        <v>45622</v>
      </c>
      <c r="R1512" s="220">
        <f ca="1"/>
        <v>1455.3293619999999</v>
      </c>
      <c r="S1512" s="220">
        <f ca="1"/>
        <v>1430.9516080000001</v>
      </c>
      <c r="T1512" s="222">
        <f ca="1"/>
        <v>2.437775399999987E-2</v>
      </c>
      <c r="U1512" s="222" t="str">
        <f ca="1"/>
        <v/>
      </c>
    </row>
    <row r="1513" spans="9:21" x14ac:dyDescent="0.2">
      <c r="I1513" s="111">
        <f ca="1"/>
        <v>45623</v>
      </c>
      <c r="J1513" s="220">
        <f ca="1"/>
        <v>1461.3971779999999</v>
      </c>
      <c r="K1513" s="220">
        <f ca="1"/>
        <v>1432.8431880000001</v>
      </c>
      <c r="L1513" s="222">
        <f ca="1"/>
        <v>2.8553989999999887E-2</v>
      </c>
      <c r="M1513" s="222" t="str">
        <f ca="1"/>
        <v/>
      </c>
      <c r="Q1513" s="111">
        <f ca="1"/>
        <v>45623</v>
      </c>
      <c r="R1513" s="220">
        <f ca="1"/>
        <v>1456.190934</v>
      </c>
      <c r="S1513" s="220">
        <f ca="1"/>
        <v>1432.8431880000001</v>
      </c>
      <c r="T1513" s="222">
        <f ca="1"/>
        <v>2.3347745999999916E-2</v>
      </c>
      <c r="U1513" s="222" t="str">
        <f ca="1"/>
        <v/>
      </c>
    </row>
    <row r="1514" spans="9:21" x14ac:dyDescent="0.2">
      <c r="I1514" s="111">
        <f ca="1"/>
        <v>45624</v>
      </c>
      <c r="J1514" s="220">
        <f ca="1"/>
        <v>1464.147759</v>
      </c>
      <c r="K1514" s="220">
        <f ca="1"/>
        <v>1435.946596</v>
      </c>
      <c r="L1514" s="222">
        <f ca="1"/>
        <v>2.8201162999999953E-2</v>
      </c>
      <c r="M1514" s="222" t="str">
        <f ca="1"/>
        <v/>
      </c>
      <c r="Q1514" s="111">
        <f ca="1"/>
        <v>45624</v>
      </c>
      <c r="R1514" s="220">
        <f ca="1"/>
        <v>1458.829189</v>
      </c>
      <c r="S1514" s="220">
        <f ca="1"/>
        <v>1435.946596</v>
      </c>
      <c r="T1514" s="222">
        <f ca="1"/>
        <v>2.2882593000000041E-2</v>
      </c>
      <c r="U1514" s="222" t="str">
        <f ca="1"/>
        <v/>
      </c>
    </row>
    <row r="1515" spans="9:21" x14ac:dyDescent="0.2">
      <c r="I1515" s="111">
        <f ca="1"/>
        <v>45625</v>
      </c>
      <c r="J1515" s="220">
        <f ca="1"/>
        <v>1475.1167889999999</v>
      </c>
      <c r="K1515" s="220">
        <f ca="1"/>
        <v>1447.5062109999999</v>
      </c>
      <c r="L1515" s="222">
        <f ca="1"/>
        <v>2.7610578000000031E-2</v>
      </c>
      <c r="M1515" s="222" t="str">
        <f ca="1"/>
        <v/>
      </c>
      <c r="Q1515" s="111">
        <f ca="1"/>
        <v>45625</v>
      </c>
      <c r="R1515" s="220">
        <f ca="1"/>
        <v>1469.7302110000001</v>
      </c>
      <c r="S1515" s="220">
        <f ca="1"/>
        <v>1447.5062109999999</v>
      </c>
      <c r="T1515" s="222">
        <f ca="1"/>
        <v>2.222400000000016E-2</v>
      </c>
      <c r="U1515" s="222" t="str">
        <f ca="1"/>
        <v/>
      </c>
    </row>
    <row r="1516" spans="9:21" x14ac:dyDescent="0.2">
      <c r="I1516" s="111">
        <f ca="1"/>
        <v>45628</v>
      </c>
      <c r="J1516" s="220">
        <f ca="1"/>
        <v>1481.4125449999999</v>
      </c>
      <c r="K1516" s="220">
        <f ca="1"/>
        <v>1453.59131</v>
      </c>
      <c r="L1516" s="222">
        <f ca="1"/>
        <v>2.7821234999999889E-2</v>
      </c>
      <c r="M1516" s="222" t="str">
        <f ca="1"/>
        <v/>
      </c>
      <c r="Q1516" s="111">
        <f ca="1"/>
        <v>45628</v>
      </c>
      <c r="R1516" s="220">
        <f ca="1"/>
        <v>1476.0403249999999</v>
      </c>
      <c r="S1516" s="220">
        <f ca="1"/>
        <v>1453.59131</v>
      </c>
      <c r="T1516" s="222">
        <f ca="1"/>
        <v>2.2449014999999916E-2</v>
      </c>
      <c r="U1516" s="222" t="str">
        <f ca="1"/>
        <v/>
      </c>
    </row>
    <row r="1517" spans="9:21" x14ac:dyDescent="0.2">
      <c r="I1517" s="111">
        <f ca="1"/>
        <v>45629</v>
      </c>
      <c r="J1517" s="220">
        <f ca="1"/>
        <v>1479.424319</v>
      </c>
      <c r="K1517" s="220">
        <f ca="1"/>
        <v>1450.950572</v>
      </c>
      <c r="L1517" s="222">
        <f ca="1"/>
        <v>2.8473747000000004E-2</v>
      </c>
      <c r="M1517" s="222" t="str">
        <f ca="1"/>
        <v/>
      </c>
      <c r="Q1517" s="111">
        <f ca="1"/>
        <v>45629</v>
      </c>
      <c r="R1517" s="220">
        <f ca="1"/>
        <v>1474.138723</v>
      </c>
      <c r="S1517" s="220">
        <f ca="1"/>
        <v>1450.950572</v>
      </c>
      <c r="T1517" s="222">
        <f ca="1"/>
        <v>2.3188151000000063E-2</v>
      </c>
      <c r="U1517" s="222" t="str">
        <f ca="1"/>
        <v/>
      </c>
    </row>
    <row r="1518" spans="9:21" x14ac:dyDescent="0.2">
      <c r="I1518" s="111">
        <f ca="1"/>
        <v>45630</v>
      </c>
      <c r="J1518" s="220">
        <f ca="1"/>
        <v>1484.742915</v>
      </c>
      <c r="K1518" s="220">
        <f ca="1"/>
        <v>1455.549939</v>
      </c>
      <c r="L1518" s="222">
        <f ca="1"/>
        <v>2.9192976000000044E-2</v>
      </c>
      <c r="M1518" s="222" t="str">
        <f ca="1"/>
        <v/>
      </c>
      <c r="Q1518" s="111">
        <f ca="1"/>
        <v>45630</v>
      </c>
      <c r="R1518" s="220">
        <f ca="1"/>
        <v>1479.5881420000001</v>
      </c>
      <c r="S1518" s="220">
        <f ca="1"/>
        <v>1455.549939</v>
      </c>
      <c r="T1518" s="222">
        <f ca="1"/>
        <v>2.4038203000000067E-2</v>
      </c>
      <c r="U1518" s="222" t="str">
        <f ca="1"/>
        <v/>
      </c>
    </row>
    <row r="1519" spans="9:21" x14ac:dyDescent="0.2">
      <c r="I1519" s="111">
        <f ca="1"/>
        <v>45631</v>
      </c>
      <c r="J1519" s="220">
        <f ca="1"/>
        <v>1484.2935299999999</v>
      </c>
      <c r="K1519" s="220">
        <f ca="1"/>
        <v>1455.5109339999999</v>
      </c>
      <c r="L1519" s="222">
        <f ca="1"/>
        <v>2.8782596000000011E-2</v>
      </c>
      <c r="M1519" s="222" t="str">
        <f ca="1"/>
        <v/>
      </c>
      <c r="Q1519" s="111">
        <f ca="1"/>
        <v>45631</v>
      </c>
      <c r="R1519" s="220">
        <f ca="1"/>
        <v>1479.109091</v>
      </c>
      <c r="S1519" s="220">
        <f ca="1"/>
        <v>1455.5109339999999</v>
      </c>
      <c r="T1519" s="222">
        <f ca="1"/>
        <v>2.359815700000013E-2</v>
      </c>
      <c r="U1519" s="222" t="str">
        <f ca="1"/>
        <v/>
      </c>
    </row>
    <row r="1520" spans="9:21" x14ac:dyDescent="0.2">
      <c r="I1520" s="111">
        <f ca="1"/>
        <v>45632</v>
      </c>
      <c r="J1520" s="220">
        <f ca="1"/>
        <v>1492.9082269999999</v>
      </c>
      <c r="K1520" s="220">
        <f ca="1"/>
        <v>1463.725132</v>
      </c>
      <c r="L1520" s="222">
        <f ca="1"/>
        <v>2.9183094999999867E-2</v>
      </c>
      <c r="M1520" s="222" t="str">
        <f ca="1"/>
        <v/>
      </c>
      <c r="Q1520" s="111">
        <f ca="1"/>
        <v>45632</v>
      </c>
      <c r="R1520" s="220">
        <f ca="1"/>
        <v>1487.6996750000001</v>
      </c>
      <c r="S1520" s="220">
        <f ca="1"/>
        <v>1463.725132</v>
      </c>
      <c r="T1520" s="222">
        <f ca="1"/>
        <v>2.3974543000000039E-2</v>
      </c>
      <c r="U1520" s="222" t="str">
        <f ca="1"/>
        <v/>
      </c>
    </row>
    <row r="1521" spans="9:21" x14ac:dyDescent="0.2">
      <c r="I1521" s="111">
        <f ca="1"/>
        <v>45635</v>
      </c>
      <c r="J1521" s="220">
        <f ca="1"/>
        <v>1491.4429110000001</v>
      </c>
      <c r="K1521" s="220">
        <f ca="1"/>
        <v>1462.1807690000001</v>
      </c>
      <c r="L1521" s="222">
        <f ca="1"/>
        <v>2.926214200000004E-2</v>
      </c>
      <c r="M1521" s="222" t="str">
        <f ca="1"/>
        <v/>
      </c>
      <c r="Q1521" s="111">
        <f ca="1"/>
        <v>45635</v>
      </c>
      <c r="R1521" s="220">
        <f ca="1"/>
        <v>1486.3424520000001</v>
      </c>
      <c r="S1521" s="220">
        <f ca="1"/>
        <v>1462.1807690000001</v>
      </c>
      <c r="T1521" s="222">
        <f ca="1"/>
        <v>2.4161683000000038E-2</v>
      </c>
      <c r="U1521" s="222" t="str">
        <f ca="1"/>
        <v/>
      </c>
    </row>
    <row r="1522" spans="9:21" x14ac:dyDescent="0.2">
      <c r="I1522" s="111">
        <f ca="1"/>
        <v>45636</v>
      </c>
      <c r="J1522" s="220">
        <f ca="1"/>
        <v>1486.5109729999999</v>
      </c>
      <c r="K1522" s="220">
        <f ca="1"/>
        <v>1457.7067500000001</v>
      </c>
      <c r="L1522" s="222">
        <f ca="1"/>
        <v>2.8804222999999865E-2</v>
      </c>
      <c r="M1522" s="222" t="str">
        <f ca="1"/>
        <v/>
      </c>
      <c r="Q1522" s="111">
        <f ca="1"/>
        <v>45636</v>
      </c>
      <c r="R1522" s="220">
        <f ca="1"/>
        <v>1481.336626</v>
      </c>
      <c r="S1522" s="220">
        <f ca="1"/>
        <v>1457.7067500000001</v>
      </c>
      <c r="T1522" s="222">
        <f ca="1"/>
        <v>2.3629875999999966E-2</v>
      </c>
      <c r="U1522" s="222" t="str">
        <f ca="1"/>
        <v/>
      </c>
    </row>
    <row r="1523" spans="9:21" x14ac:dyDescent="0.2">
      <c r="I1523" s="111">
        <f ca="1"/>
        <v>45637</v>
      </c>
      <c r="J1523" s="220">
        <f ca="1"/>
        <v>1488.819244</v>
      </c>
      <c r="K1523" s="220">
        <f ca="1"/>
        <v>1459.2526339999999</v>
      </c>
      <c r="L1523" s="222">
        <f ca="1"/>
        <v>2.9566610000000083E-2</v>
      </c>
      <c r="M1523" s="222" t="str">
        <f ca="1"/>
        <v/>
      </c>
      <c r="Q1523" s="111">
        <f ca="1"/>
        <v>45637</v>
      </c>
      <c r="R1523" s="220">
        <f ca="1"/>
        <v>1483.625176</v>
      </c>
      <c r="S1523" s="220">
        <f ca="1"/>
        <v>1459.2526339999999</v>
      </c>
      <c r="T1523" s="222">
        <f ca="1"/>
        <v>2.4372542000000066E-2</v>
      </c>
      <c r="U1523" s="222" t="str">
        <f ca="1"/>
        <v/>
      </c>
    </row>
    <row r="1524" spans="9:21" x14ac:dyDescent="0.2">
      <c r="I1524" s="111">
        <f ca="1"/>
        <v>45638</v>
      </c>
      <c r="J1524" s="220">
        <f ca="1"/>
        <v>1483.8213459999999</v>
      </c>
      <c r="K1524" s="220">
        <f ca="1"/>
        <v>1453.9748930000001</v>
      </c>
      <c r="L1524" s="222">
        <f ca="1"/>
        <v>2.9846452999999884E-2</v>
      </c>
      <c r="M1524" s="222" t="str">
        <f ca="1"/>
        <v/>
      </c>
      <c r="Q1524" s="111">
        <f ca="1"/>
        <v>45638</v>
      </c>
      <c r="R1524" s="220">
        <f ca="1"/>
        <v>1478.6920439999999</v>
      </c>
      <c r="S1524" s="220">
        <f ca="1"/>
        <v>1453.9748930000001</v>
      </c>
      <c r="T1524" s="222">
        <f ca="1"/>
        <v>2.471715099999983E-2</v>
      </c>
      <c r="U1524" s="222" t="str">
        <f ca="1"/>
        <v/>
      </c>
    </row>
    <row r="1525" spans="9:21" x14ac:dyDescent="0.2">
      <c r="I1525" s="111">
        <f ca="1"/>
        <v>45639</v>
      </c>
      <c r="J1525" s="220">
        <f ca="1"/>
        <v>1481.476954</v>
      </c>
      <c r="K1525" s="220">
        <f ca="1"/>
        <v>1451.7062229999999</v>
      </c>
      <c r="L1525" s="222">
        <f ca="1"/>
        <v>2.9770731000000068E-2</v>
      </c>
      <c r="M1525" s="222" t="str">
        <f ca="1"/>
        <v/>
      </c>
      <c r="Q1525" s="111">
        <f ca="1"/>
        <v>45639</v>
      </c>
      <c r="R1525" s="220">
        <f ca="1"/>
        <v>1476.3166249999999</v>
      </c>
      <c r="S1525" s="220">
        <f ca="1"/>
        <v>1451.7062229999999</v>
      </c>
      <c r="T1525" s="222">
        <f ca="1"/>
        <v>2.4610402000000021E-2</v>
      </c>
      <c r="U1525" s="222" t="str">
        <f ca="1"/>
        <v/>
      </c>
    </row>
    <row r="1526" spans="9:21" x14ac:dyDescent="0.2">
      <c r="I1526" s="111">
        <f ca="1"/>
        <v>45642</v>
      </c>
      <c r="J1526" s="220">
        <f ca="1"/>
        <v>1480.8764289999999</v>
      </c>
      <c r="K1526" s="220">
        <f ca="1"/>
        <v>1450.315263</v>
      </c>
      <c r="L1526" s="222">
        <f ca="1"/>
        <v>3.0561165999999959E-2</v>
      </c>
      <c r="M1526" s="222" t="str">
        <f ca="1"/>
        <v/>
      </c>
      <c r="Q1526" s="111">
        <f ca="1"/>
        <v>45642</v>
      </c>
      <c r="R1526" s="220">
        <f ca="1"/>
        <v>1475.794985</v>
      </c>
      <c r="S1526" s="220">
        <f ca="1"/>
        <v>1450.315263</v>
      </c>
      <c r="T1526" s="222">
        <f ca="1"/>
        <v>2.5479722000000038E-2</v>
      </c>
      <c r="U1526" s="222" t="str">
        <f ca="1"/>
        <v/>
      </c>
    </row>
    <row r="1527" spans="9:21" x14ac:dyDescent="0.2">
      <c r="I1527" s="111">
        <f ca="1"/>
        <v>45643</v>
      </c>
      <c r="J1527" s="220">
        <f ca="1"/>
        <v>1483.586278</v>
      </c>
      <c r="K1527" s="220">
        <f ca="1"/>
        <v>1453.677042</v>
      </c>
      <c r="L1527" s="222">
        <f ca="1"/>
        <v>2.9909235999999964E-2</v>
      </c>
      <c r="M1527" s="222" t="str">
        <f ca="1"/>
        <v/>
      </c>
      <c r="Q1527" s="111">
        <f ca="1"/>
        <v>45643</v>
      </c>
      <c r="R1527" s="220">
        <f ca="1"/>
        <v>1478.4339849999999</v>
      </c>
      <c r="S1527" s="220">
        <f ca="1"/>
        <v>1453.677042</v>
      </c>
      <c r="T1527" s="222">
        <f ca="1"/>
        <v>2.4756942999999865E-2</v>
      </c>
      <c r="U1527" s="222" t="str">
        <f ca="1"/>
        <v/>
      </c>
    </row>
    <row r="1528" spans="9:21" x14ac:dyDescent="0.2">
      <c r="I1528" s="111">
        <f ca="1"/>
        <v>45644</v>
      </c>
      <c r="J1528" s="220">
        <f ca="1"/>
        <v>1465.916706</v>
      </c>
      <c r="K1528" s="220">
        <f ca="1"/>
        <v>1437.692489</v>
      </c>
      <c r="L1528" s="222">
        <f ca="1"/>
        <v>2.8224216999999954E-2</v>
      </c>
      <c r="M1528" s="222" t="str">
        <f ca="1"/>
        <v/>
      </c>
      <c r="Q1528" s="111">
        <f ca="1"/>
        <v>45644</v>
      </c>
      <c r="R1528" s="220">
        <f ca="1"/>
        <v>1460.820091</v>
      </c>
      <c r="S1528" s="220">
        <f ca="1"/>
        <v>1437.692489</v>
      </c>
      <c r="T1528" s="222">
        <f ca="1"/>
        <v>2.3127602000000025E-2</v>
      </c>
      <c r="U1528" s="222" t="str">
        <f ca="1"/>
        <v/>
      </c>
    </row>
    <row r="1529" spans="9:21" x14ac:dyDescent="0.2">
      <c r="I1529" s="111">
        <f ca="1"/>
        <v>45645</v>
      </c>
      <c r="J1529" s="220">
        <f ca="1"/>
        <v>1457.3056180000001</v>
      </c>
      <c r="K1529" s="220">
        <f ca="1"/>
        <v>1428.4366299999999</v>
      </c>
      <c r="L1529" s="222">
        <f ca="1"/>
        <v>2.8868988000000172E-2</v>
      </c>
      <c r="M1529" s="222" t="str">
        <f ca="1"/>
        <v/>
      </c>
      <c r="Q1529" s="111">
        <f ca="1"/>
        <v>45645</v>
      </c>
      <c r="R1529" s="220">
        <f ca="1"/>
        <v>1452.3054079999999</v>
      </c>
      <c r="S1529" s="220">
        <f ca="1"/>
        <v>1428.4366299999999</v>
      </c>
      <c r="T1529" s="222">
        <f ca="1"/>
        <v>2.3868778000000021E-2</v>
      </c>
      <c r="U1529" s="222" t="str">
        <f ca="1"/>
        <v/>
      </c>
    </row>
    <row r="1530" spans="9:21" x14ac:dyDescent="0.2">
      <c r="I1530" s="111">
        <f ca="1"/>
        <v>45646</v>
      </c>
      <c r="J1530" s="220">
        <f ca="1"/>
        <v>1464.317405</v>
      </c>
      <c r="K1530" s="220">
        <f ca="1"/>
        <v>1435.0442009999999</v>
      </c>
      <c r="L1530" s="222">
        <f ca="1"/>
        <v>2.9273204000000077E-2</v>
      </c>
      <c r="M1530" s="222" t="str">
        <f ca="1"/>
        <v/>
      </c>
      <c r="Q1530" s="111">
        <f ca="1"/>
        <v>45646</v>
      </c>
      <c r="R1530" s="220">
        <f ca="1"/>
        <v>1459.2136969999999</v>
      </c>
      <c r="S1530" s="220">
        <f ca="1"/>
        <v>1435.0442009999999</v>
      </c>
      <c r="T1530" s="222">
        <f ca="1"/>
        <v>2.4169495999999981E-2</v>
      </c>
      <c r="U1530" s="222" t="str">
        <f ca="1"/>
        <v/>
      </c>
    </row>
    <row r="1531" spans="9:21" x14ac:dyDescent="0.2">
      <c r="I1531" s="111">
        <f ca="1"/>
        <v>45649</v>
      </c>
      <c r="J1531" s="220">
        <f ca="1"/>
        <v>1468.3168659999999</v>
      </c>
      <c r="K1531" s="220">
        <f ca="1"/>
        <v>1438.457901</v>
      </c>
      <c r="L1531" s="222">
        <f ca="1"/>
        <v>2.9858964999999897E-2</v>
      </c>
      <c r="M1531" s="222" t="str">
        <f ca="1"/>
        <v/>
      </c>
      <c r="Q1531" s="111">
        <f ca="1"/>
        <v>45649</v>
      </c>
      <c r="R1531" s="220">
        <f ca="1"/>
        <v>1463.17391</v>
      </c>
      <c r="S1531" s="220">
        <f ca="1"/>
        <v>1438.457901</v>
      </c>
      <c r="T1531" s="222">
        <f ca="1"/>
        <v>2.4716008999999987E-2</v>
      </c>
      <c r="U1531" s="222" t="str">
        <f ca="1"/>
        <v/>
      </c>
    </row>
    <row r="1532" spans="9:21" x14ac:dyDescent="0.2">
      <c r="I1532" s="111">
        <f ca="1"/>
        <v>45650</v>
      </c>
      <c r="J1532" s="220">
        <f ca="1"/>
        <v>1472.115151</v>
      </c>
      <c r="K1532" s="220">
        <f ca="1"/>
        <v>1441.6543979999999</v>
      </c>
      <c r="L1532" s="222">
        <f ca="1"/>
        <v>3.046075300000007E-2</v>
      </c>
      <c r="M1532" s="222" t="str">
        <f ca="1"/>
        <v/>
      </c>
      <c r="Q1532" s="111">
        <f ca="1"/>
        <v>45650</v>
      </c>
      <c r="R1532" s="220">
        <f ca="1"/>
        <v>1466.888721</v>
      </c>
      <c r="S1532" s="220">
        <f ca="1"/>
        <v>1441.6543979999999</v>
      </c>
      <c r="T1532" s="222">
        <f ca="1"/>
        <v>2.5234323000000131E-2</v>
      </c>
      <c r="U1532" s="222" t="str">
        <f ca="1"/>
        <v/>
      </c>
    </row>
    <row r="1533" spans="9:21" x14ac:dyDescent="0.2">
      <c r="I1533" s="111">
        <f ca="1"/>
        <v>45653</v>
      </c>
      <c r="J1533" s="220">
        <f ca="1"/>
        <v>1469.007789</v>
      </c>
      <c r="K1533" s="220">
        <f ca="1"/>
        <v>1439.753164</v>
      </c>
      <c r="L1533" s="222">
        <f ca="1"/>
        <v>2.9254625000000034E-2</v>
      </c>
      <c r="M1533" s="222" t="str">
        <f ca="1"/>
        <v/>
      </c>
      <c r="Q1533" s="111">
        <f ca="1"/>
        <v>45653</v>
      </c>
      <c r="R1533" s="220">
        <f ca="1"/>
        <v>1463.7008900000001</v>
      </c>
      <c r="S1533" s="220">
        <f ca="1"/>
        <v>1439.753164</v>
      </c>
      <c r="T1533" s="222">
        <f ca="1"/>
        <v>2.3947726000000103E-2</v>
      </c>
      <c r="U1533" s="222" t="str">
        <f ca="1"/>
        <v/>
      </c>
    </row>
    <row r="1534" spans="9:21" x14ac:dyDescent="0.2">
      <c r="I1534" s="111">
        <f ca="1"/>
        <v>45656</v>
      </c>
      <c r="J1534" s="220">
        <f ca="1"/>
        <v>1459.1227389999999</v>
      </c>
      <c r="K1534" s="220">
        <f ca="1"/>
        <v>1430.783475</v>
      </c>
      <c r="L1534" s="222">
        <f ca="1"/>
        <v>2.8339263999999958E-2</v>
      </c>
      <c r="M1534" s="222" t="str">
        <f ca="1"/>
        <v/>
      </c>
      <c r="Q1534" s="111">
        <f ca="1"/>
        <v>45656</v>
      </c>
      <c r="R1534" s="220">
        <f ca="1"/>
        <v>1454.0057959999999</v>
      </c>
      <c r="S1534" s="220">
        <f ca="1"/>
        <v>1430.783475</v>
      </c>
      <c r="T1534" s="222">
        <f ca="1"/>
        <v>2.3222320999999966E-2</v>
      </c>
      <c r="U1534" s="222" t="str">
        <f ca="1"/>
        <v/>
      </c>
    </row>
    <row r="1535" spans="9:21" x14ac:dyDescent="0.2">
      <c r="I1535" s="111">
        <f ca="1"/>
        <v>45657</v>
      </c>
      <c r="J1535" s="220">
        <f ca="1"/>
        <v>1460.3698830000001</v>
      </c>
      <c r="K1535" s="220">
        <f ca="1"/>
        <v>1432.58961</v>
      </c>
      <c r="L1535" s="222">
        <f ca="1"/>
        <v>2.7780273000000081E-2</v>
      </c>
      <c r="M1535" s="222" t="str">
        <f ca="1"/>
        <v/>
      </c>
      <c r="Q1535" s="111">
        <f ca="1"/>
        <v>45657</v>
      </c>
      <c r="R1535" s="220">
        <f ca="1"/>
        <v>1455.1764539999999</v>
      </c>
      <c r="S1535" s="220">
        <f ca="1"/>
        <v>1432.58961</v>
      </c>
      <c r="T1535" s="222">
        <f ca="1"/>
        <v>2.2586843999999929E-2</v>
      </c>
      <c r="U1535" s="222" t="str">
        <f ca="1"/>
        <v/>
      </c>
    </row>
    <row r="1536" spans="9:21" x14ac:dyDescent="0.2">
      <c r="I1536" s="111">
        <f ca="1"/>
        <v>45659</v>
      </c>
      <c r="J1536" s="220">
        <f ca="1"/>
        <v>1462.0737180000001</v>
      </c>
      <c r="K1536" s="220">
        <f ca="1"/>
        <v>1434.2670889999999</v>
      </c>
      <c r="L1536" s="222">
        <f ca="1"/>
        <v>2.7806629000000159E-2</v>
      </c>
      <c r="M1536" s="222" t="str">
        <f ca="1"/>
        <v/>
      </c>
      <c r="Q1536" s="111">
        <f ca="1"/>
        <v>45659</v>
      </c>
      <c r="R1536" s="220">
        <f ca="1"/>
        <v>1456.870183</v>
      </c>
      <c r="S1536" s="220">
        <f ca="1"/>
        <v>1434.2670889999999</v>
      </c>
      <c r="T1536" s="222">
        <f ca="1"/>
        <v>2.2603094000000056E-2</v>
      </c>
      <c r="U1536" s="222" t="str">
        <f ca="1"/>
        <v/>
      </c>
    </row>
    <row r="1537" spans="9:21" x14ac:dyDescent="0.2">
      <c r="I1537" s="111">
        <f ca="1"/>
        <v>45660</v>
      </c>
      <c r="J1537" s="220">
        <f ca="1"/>
        <v>1473.1451750000001</v>
      </c>
      <c r="K1537" s="220">
        <f ca="1"/>
        <v>1444.1151689999999</v>
      </c>
      <c r="L1537" s="222">
        <f ca="1"/>
        <v>2.9030006000000184E-2</v>
      </c>
      <c r="M1537" s="222" t="str">
        <f ca="1"/>
        <v/>
      </c>
      <c r="Q1537" s="111">
        <f ca="1"/>
        <v>45660</v>
      </c>
      <c r="R1537" s="220">
        <f ca="1"/>
        <v>1467.70696</v>
      </c>
      <c r="S1537" s="220">
        <f ca="1"/>
        <v>1444.1151689999999</v>
      </c>
      <c r="T1537" s="222">
        <f ca="1"/>
        <v>2.3591791000000056E-2</v>
      </c>
      <c r="U1537" s="222" t="str">
        <f ca="1"/>
        <v/>
      </c>
    </row>
    <row r="1538" spans="9:21" x14ac:dyDescent="0.2">
      <c r="I1538" s="111">
        <f ca="1"/>
        <v>45663</v>
      </c>
      <c r="J1538" s="220">
        <f ca="1"/>
        <v>1472.7406000000001</v>
      </c>
      <c r="K1538" s="220">
        <f ca="1"/>
        <v>1443.7412449999999</v>
      </c>
      <c r="L1538" s="222">
        <f ca="1"/>
        <v>2.899935500000015E-2</v>
      </c>
      <c r="M1538" s="222" t="str">
        <f ca="1"/>
        <v/>
      </c>
      <c r="Q1538" s="111">
        <f ca="1"/>
        <v>45663</v>
      </c>
      <c r="R1538" s="220">
        <f ca="1"/>
        <v>1467.3618260000001</v>
      </c>
      <c r="S1538" s="220">
        <f ca="1"/>
        <v>1443.7412449999999</v>
      </c>
      <c r="T1538" s="222">
        <f ca="1"/>
        <v>2.362058100000013E-2</v>
      </c>
      <c r="U1538" s="222" t="str">
        <f ca="1"/>
        <v/>
      </c>
    </row>
    <row r="1539" spans="9:21" x14ac:dyDescent="0.2">
      <c r="I1539" s="111">
        <f ca="1"/>
        <v>45664</v>
      </c>
      <c r="J1539" s="220">
        <f ca="1"/>
        <v>1466.004745</v>
      </c>
      <c r="K1539" s="220">
        <f ca="1"/>
        <v>1437.6954720000001</v>
      </c>
      <c r="L1539" s="222">
        <f ca="1"/>
        <v>2.8309272999999847E-2</v>
      </c>
      <c r="M1539" s="222" t="str">
        <f ca="1"/>
        <v/>
      </c>
      <c r="Q1539" s="111">
        <f ca="1"/>
        <v>45664</v>
      </c>
      <c r="R1539" s="220">
        <f ca="1"/>
        <v>1460.617536</v>
      </c>
      <c r="S1539" s="220">
        <f ca="1"/>
        <v>1437.6954720000001</v>
      </c>
      <c r="T1539" s="222">
        <f ca="1"/>
        <v>2.2922063999999864E-2</v>
      </c>
      <c r="U1539" s="222" t="str">
        <f ca="1"/>
        <v/>
      </c>
    </row>
    <row r="1540" spans="9:21" x14ac:dyDescent="0.2">
      <c r="I1540" s="111">
        <f ca="1"/>
        <v>45665</v>
      </c>
      <c r="J1540" s="220">
        <f ca="1"/>
        <v>1472.0347099999999</v>
      </c>
      <c r="K1540" s="220">
        <f ca="1"/>
        <v>1443.3847900000001</v>
      </c>
      <c r="L1540" s="222">
        <f ca="1"/>
        <v>2.8649919999999839E-2</v>
      </c>
      <c r="M1540" s="222" t="str">
        <f ca="1"/>
        <v/>
      </c>
      <c r="Q1540" s="111">
        <f ca="1"/>
        <v>45665</v>
      </c>
      <c r="R1540" s="220">
        <f ca="1"/>
        <v>1466.460298</v>
      </c>
      <c r="S1540" s="220">
        <f ca="1"/>
        <v>1443.3847900000001</v>
      </c>
      <c r="T1540" s="222">
        <f ca="1"/>
        <v>2.3075507999999901E-2</v>
      </c>
      <c r="U1540" s="222" t="str">
        <f ca="1"/>
        <v/>
      </c>
    </row>
    <row r="1541" spans="9:21" x14ac:dyDescent="0.2">
      <c r="I1541" s="111">
        <f ca="1"/>
        <v>45666</v>
      </c>
      <c r="J1541" s="220">
        <f ca="1"/>
        <v>1464.7940550000001</v>
      </c>
      <c r="K1541" s="220">
        <f ca="1"/>
        <v>1436.219726</v>
      </c>
      <c r="L1541" s="222">
        <f ca="1"/>
        <v>2.8574329000000034E-2</v>
      </c>
      <c r="M1541" s="222" t="str">
        <f ca="1"/>
        <v/>
      </c>
      <c r="Q1541" s="111">
        <f ca="1"/>
        <v>45666</v>
      </c>
      <c r="R1541" s="220">
        <f ca="1"/>
        <v>1459.325771</v>
      </c>
      <c r="S1541" s="220">
        <f ca="1"/>
        <v>1436.219726</v>
      </c>
      <c r="T1541" s="222">
        <f ca="1"/>
        <v>2.3106044999999995E-2</v>
      </c>
      <c r="U1541" s="222" t="str">
        <f ca="1"/>
        <v/>
      </c>
    </row>
    <row r="1542" spans="9:21" x14ac:dyDescent="0.2">
      <c r="I1542" s="111">
        <f ca="1"/>
        <v>45667</v>
      </c>
      <c r="J1542" s="220">
        <f ca="1"/>
        <v>1451.2558180000001</v>
      </c>
      <c r="K1542" s="220">
        <f ca="1"/>
        <v>1422.7656939999999</v>
      </c>
      <c r="L1542" s="222">
        <f ca="1"/>
        <v>2.8490124000000151E-2</v>
      </c>
      <c r="M1542" s="222" t="str">
        <f ca="1"/>
        <v/>
      </c>
      <c r="Q1542" s="111">
        <f ca="1"/>
        <v>45667</v>
      </c>
      <c r="R1542" s="220">
        <f ca="1"/>
        <v>1445.960292</v>
      </c>
      <c r="S1542" s="220">
        <f ca="1"/>
        <v>1422.7656939999999</v>
      </c>
      <c r="T1542" s="222">
        <f ca="1"/>
        <v>2.3194598000000042E-2</v>
      </c>
      <c r="U1542" s="222" t="str">
        <f ca="1"/>
        <v/>
      </c>
    </row>
    <row r="1543" spans="9:21" x14ac:dyDescent="0.2">
      <c r="I1543" s="111">
        <f ca="1"/>
        <v>45670</v>
      </c>
      <c r="J1543" s="220">
        <f ca="1"/>
        <v>1446.2061510000001</v>
      </c>
      <c r="K1543" s="220">
        <f ca="1"/>
        <v>1417.95928</v>
      </c>
      <c r="L1543" s="222">
        <f ca="1"/>
        <v>2.8246871000000055E-2</v>
      </c>
      <c r="M1543" s="222" t="str">
        <f ca="1"/>
        <v/>
      </c>
      <c r="Q1543" s="111">
        <f ca="1"/>
        <v>45670</v>
      </c>
      <c r="R1543" s="220">
        <f ca="1"/>
        <v>1440.8437249999999</v>
      </c>
      <c r="S1543" s="220">
        <f ca="1"/>
        <v>1417.95928</v>
      </c>
      <c r="T1543" s="222">
        <f ca="1"/>
        <v>2.2884444999999913E-2</v>
      </c>
      <c r="U1543" s="222" t="str">
        <f ca="1"/>
        <v/>
      </c>
    </row>
    <row r="1544" spans="9:21" x14ac:dyDescent="0.2">
      <c r="I1544" s="111">
        <f ca="1"/>
        <v>45671</v>
      </c>
      <c r="J1544" s="220">
        <f ca="1"/>
        <v>1443.994496</v>
      </c>
      <c r="K1544" s="220">
        <f ca="1"/>
        <v>1415.624898</v>
      </c>
      <c r="L1544" s="222">
        <f ca="1"/>
        <v>2.8369597999999996E-2</v>
      </c>
      <c r="M1544" s="222" t="str">
        <f ca="1"/>
        <v/>
      </c>
      <c r="Q1544" s="111">
        <f ca="1"/>
        <v>45671</v>
      </c>
      <c r="R1544" s="220">
        <f ca="1"/>
        <v>1438.631042</v>
      </c>
      <c r="S1544" s="220">
        <f ca="1"/>
        <v>1415.624898</v>
      </c>
      <c r="T1544" s="222">
        <f ca="1"/>
        <v>2.3006143999999951E-2</v>
      </c>
      <c r="U1544" s="222" t="str">
        <f ca="1"/>
        <v/>
      </c>
    </row>
    <row r="1545" spans="9:21" x14ac:dyDescent="0.2">
      <c r="I1545" s="111">
        <f ca="1"/>
        <v>45672</v>
      </c>
      <c r="J1545" s="220">
        <f ca="1"/>
        <v>1459.4802549999999</v>
      </c>
      <c r="K1545" s="220">
        <f ca="1"/>
        <v>1429.939842</v>
      </c>
      <c r="L1545" s="222">
        <f ca="1"/>
        <v>2.9540412999999942E-2</v>
      </c>
      <c r="M1545" s="222" t="str">
        <f ca="1"/>
        <v/>
      </c>
      <c r="Q1545" s="111">
        <f ca="1"/>
        <v>45672</v>
      </c>
      <c r="R1545" s="220">
        <f ca="1"/>
        <v>1454.199644</v>
      </c>
      <c r="S1545" s="220">
        <f ca="1"/>
        <v>1429.939842</v>
      </c>
      <c r="T1545" s="222">
        <f ca="1"/>
        <v>2.4259802000000035E-2</v>
      </c>
      <c r="U1545" s="222" t="str">
        <f ca="1"/>
        <v/>
      </c>
    </row>
    <row r="1546" spans="9:21" x14ac:dyDescent="0.2">
      <c r="I1546" s="111">
        <f ca="1"/>
        <v>45673</v>
      </c>
      <c r="J1546" s="220">
        <f ca="1"/>
        <v>1465.9931879999999</v>
      </c>
      <c r="K1546" s="220">
        <f ca="1"/>
        <v>1435.9594870000001</v>
      </c>
      <c r="L1546" s="222">
        <f ca="1"/>
        <v>3.0033700999999836E-2</v>
      </c>
      <c r="M1546" s="222" t="str">
        <f ca="1"/>
        <v/>
      </c>
      <c r="Q1546" s="111">
        <f ca="1"/>
        <v>45673</v>
      </c>
      <c r="R1546" s="220">
        <f ca="1"/>
        <v>1460.866096</v>
      </c>
      <c r="S1546" s="220">
        <f ca="1"/>
        <v>1435.9594870000001</v>
      </c>
      <c r="T1546" s="222">
        <f ca="1"/>
        <v>2.4906608999999889E-2</v>
      </c>
      <c r="U1546" s="222" t="str">
        <f ca="1"/>
        <v/>
      </c>
    </row>
    <row r="1547" spans="9:21" x14ac:dyDescent="0.2">
      <c r="I1547" s="111">
        <f ca="1"/>
        <v>45674</v>
      </c>
      <c r="J1547" s="220">
        <f ca="1"/>
        <v>1476.691456</v>
      </c>
      <c r="K1547" s="220">
        <f ca="1"/>
        <v>1446.073441</v>
      </c>
      <c r="L1547" s="222">
        <f ca="1"/>
        <v>3.0618015000000012E-2</v>
      </c>
      <c r="M1547" s="222" t="str">
        <f ca="1"/>
        <v/>
      </c>
      <c r="Q1547" s="111">
        <f ca="1"/>
        <v>45674</v>
      </c>
      <c r="R1547" s="220">
        <f ca="1"/>
        <v>1471.4363289999999</v>
      </c>
      <c r="S1547" s="220">
        <f ca="1"/>
        <v>1446.073441</v>
      </c>
      <c r="T1547" s="222">
        <f ca="1"/>
        <v>2.5362887999999886E-2</v>
      </c>
      <c r="U1547" s="222" t="str">
        <f ca="1"/>
        <v/>
      </c>
    </row>
    <row r="1548" spans="9:21" x14ac:dyDescent="0.2">
      <c r="I1548" s="111">
        <f ca="1"/>
        <v>45677</v>
      </c>
      <c r="J1548" s="220">
        <f ca="1"/>
        <v>1478.8496110000001</v>
      </c>
      <c r="K1548" s="220">
        <f ca="1"/>
        <v>1448.7256239999999</v>
      </c>
      <c r="L1548" s="222">
        <f ca="1"/>
        <v>3.0123987000000171E-2</v>
      </c>
      <c r="M1548" s="222" t="str">
        <f ca="1"/>
        <v/>
      </c>
      <c r="Q1548" s="111">
        <f ca="1"/>
        <v>45677</v>
      </c>
      <c r="R1548" s="220">
        <f ca="1"/>
        <v>1473.5133040000001</v>
      </c>
      <c r="S1548" s="220">
        <f ca="1"/>
        <v>1448.7256239999999</v>
      </c>
      <c r="T1548" s="222">
        <f ca="1"/>
        <v>2.4787680000000138E-2</v>
      </c>
      <c r="U1548" s="222" t="str">
        <f ca="1"/>
        <v/>
      </c>
    </row>
    <row r="1549" spans="9:21" x14ac:dyDescent="0.2">
      <c r="I1549" s="111">
        <f ca="1"/>
        <v>45678</v>
      </c>
      <c r="J1549" s="220">
        <f ca="1"/>
        <v>1481.751019</v>
      </c>
      <c r="K1549" s="220">
        <f ca="1"/>
        <v>1451.478691</v>
      </c>
      <c r="L1549" s="222">
        <f ca="1"/>
        <v>3.0272328000000015E-2</v>
      </c>
      <c r="M1549" s="222" t="str">
        <f ca="1"/>
        <v/>
      </c>
      <c r="Q1549" s="111">
        <f ca="1"/>
        <v>45678</v>
      </c>
      <c r="R1549" s="220">
        <f ca="1"/>
        <v>1476.4729110000001</v>
      </c>
      <c r="S1549" s="220">
        <f ca="1"/>
        <v>1451.478691</v>
      </c>
      <c r="T1549" s="222">
        <f ca="1"/>
        <v>2.4994220000000043E-2</v>
      </c>
      <c r="U1549" s="222" t="str">
        <f ca="1"/>
        <v/>
      </c>
    </row>
    <row r="1550" spans="9:21" x14ac:dyDescent="0.2">
      <c r="I1550" s="111">
        <f ca="1"/>
        <v>45679</v>
      </c>
      <c r="J1550" s="220">
        <f ca="1"/>
        <v>1482.9828930000001</v>
      </c>
      <c r="K1550" s="220">
        <f ca="1"/>
        <v>1451.4778530000001</v>
      </c>
      <c r="L1550" s="222">
        <f ca="1"/>
        <v>3.1505040000000005E-2</v>
      </c>
      <c r="M1550" s="222" t="str">
        <f ca="1"/>
        <v/>
      </c>
      <c r="Q1550" s="111">
        <f ca="1"/>
        <v>45679</v>
      </c>
      <c r="R1550" s="220">
        <f ca="1"/>
        <v>1477.73378</v>
      </c>
      <c r="S1550" s="220">
        <f ca="1"/>
        <v>1451.4778530000001</v>
      </c>
      <c r="T1550" s="222">
        <f ca="1"/>
        <v>2.6255926999999929E-2</v>
      </c>
      <c r="U1550" s="222" t="str">
        <f ca="1"/>
        <v/>
      </c>
    </row>
    <row r="1551" spans="9:21" x14ac:dyDescent="0.2">
      <c r="I1551" s="111">
        <f ca="1"/>
        <v>45680</v>
      </c>
      <c r="J1551" s="220">
        <f ca="1"/>
        <v>1484.7032119999999</v>
      </c>
      <c r="K1551" s="220">
        <f ca="1"/>
        <v>1453.312557</v>
      </c>
      <c r="L1551" s="222">
        <f ca="1"/>
        <v>3.1390654999999927E-2</v>
      </c>
      <c r="M1551" s="222" t="str">
        <f ca="1"/>
        <v/>
      </c>
      <c r="Q1551" s="111">
        <f ca="1"/>
        <v>45680</v>
      </c>
      <c r="R1551" s="220">
        <f ca="1"/>
        <v>1479.2953230000001</v>
      </c>
      <c r="S1551" s="220">
        <f ca="1"/>
        <v>1453.312557</v>
      </c>
      <c r="T1551" s="222">
        <f ca="1"/>
        <v>2.5982766000000084E-2</v>
      </c>
      <c r="U1551" s="222" t="str">
        <f ca="1"/>
        <v/>
      </c>
    </row>
    <row r="1552" spans="9:21" x14ac:dyDescent="0.2">
      <c r="I1552" s="111">
        <f ca="1"/>
        <v>45681</v>
      </c>
      <c r="J1552" s="220">
        <f ca="1"/>
        <v>1487.5026680000001</v>
      </c>
      <c r="K1552" s="220">
        <f ca="1"/>
        <v>1456.208736</v>
      </c>
      <c r="L1552" s="222">
        <f ca="1"/>
        <v>3.1293932000000038E-2</v>
      </c>
      <c r="M1552" s="222" t="str">
        <f ca="1"/>
        <v/>
      </c>
      <c r="Q1552" s="111">
        <f ca="1"/>
        <v>45681</v>
      </c>
      <c r="R1552" s="220">
        <f ca="1"/>
        <v>1482.2482070000001</v>
      </c>
      <c r="S1552" s="220">
        <f ca="1"/>
        <v>1456.208736</v>
      </c>
      <c r="T1552" s="222">
        <f ca="1"/>
        <v>2.603947100000005E-2</v>
      </c>
      <c r="U1552" s="222" t="str">
        <f ca="1"/>
        <v/>
      </c>
    </row>
    <row r="1553" spans="9:21" x14ac:dyDescent="0.2">
      <c r="I1553" s="111">
        <f ca="1"/>
        <v>45684</v>
      </c>
      <c r="J1553" s="220">
        <f ca="1"/>
        <v>1485.6834940000001</v>
      </c>
      <c r="K1553" s="220">
        <f ca="1"/>
        <v>1456.4445920000001</v>
      </c>
      <c r="L1553" s="222">
        <f ca="1"/>
        <v>2.9238902000000053E-2</v>
      </c>
      <c r="M1553" s="222" t="str">
        <f ca="1"/>
        <v/>
      </c>
      <c r="Q1553" s="111">
        <f ca="1"/>
        <v>45684</v>
      </c>
      <c r="R1553" s="220">
        <f ca="1"/>
        <v>1480.3031089999999</v>
      </c>
      <c r="S1553" s="220">
        <f ca="1"/>
        <v>1456.4445920000001</v>
      </c>
      <c r="T1553" s="222">
        <f ca="1"/>
        <v>2.3858516999999892E-2</v>
      </c>
      <c r="U1553" s="222" t="str">
        <f ca="1"/>
        <v/>
      </c>
    </row>
    <row r="1554" spans="9:21" x14ac:dyDescent="0.2">
      <c r="I1554" s="111">
        <f ca="1"/>
        <v>45685</v>
      </c>
      <c r="J1554" s="220">
        <f ca="1"/>
        <v>1488.233569</v>
      </c>
      <c r="K1554" s="220">
        <f ca="1"/>
        <v>1458.1930809999999</v>
      </c>
      <c r="L1554" s="222">
        <f ca="1"/>
        <v>3.0040488000000094E-2</v>
      </c>
      <c r="M1554" s="222" t="str">
        <f ca="1"/>
        <v/>
      </c>
      <c r="Q1554" s="111">
        <f ca="1"/>
        <v>45685</v>
      </c>
      <c r="R1554" s="220">
        <f ca="1"/>
        <v>1482.751951</v>
      </c>
      <c r="S1554" s="220">
        <f ca="1"/>
        <v>1458.1930809999999</v>
      </c>
      <c r="T1554" s="222">
        <f ca="1"/>
        <v>2.4558870000000069E-2</v>
      </c>
      <c r="U1554" s="222" t="str">
        <f ca="1"/>
        <v/>
      </c>
    </row>
    <row r="1555" spans="9:21" x14ac:dyDescent="0.2">
      <c r="I1555" s="111">
        <f ca="1"/>
        <v>45686</v>
      </c>
      <c r="J1555" s="220">
        <f ca="1"/>
        <v>1489.1476029999999</v>
      </c>
      <c r="K1555" s="220">
        <f ca="1"/>
        <v>1459.390762</v>
      </c>
      <c r="L1555" s="222">
        <f ca="1"/>
        <v>2.9756840999999895E-2</v>
      </c>
      <c r="M1555" s="222" t="str">
        <f ca="1"/>
        <v/>
      </c>
      <c r="Q1555" s="111">
        <f ca="1"/>
        <v>45686</v>
      </c>
      <c r="R1555" s="220">
        <f ca="1"/>
        <v>1483.6616469999999</v>
      </c>
      <c r="S1555" s="220">
        <f ca="1"/>
        <v>1459.390762</v>
      </c>
      <c r="T1555" s="222">
        <f ca="1"/>
        <v>2.4270884999999909E-2</v>
      </c>
      <c r="U1555" s="222" t="str">
        <f ca="1"/>
        <v/>
      </c>
    </row>
    <row r="1556" spans="9:21" x14ac:dyDescent="0.2">
      <c r="I1556" s="111">
        <f ca="1"/>
        <v>45687</v>
      </c>
      <c r="J1556" s="220">
        <f ca="1"/>
        <v>1500.9250219999999</v>
      </c>
      <c r="K1556" s="220">
        <f ca="1"/>
        <v>1470.6195299999999</v>
      </c>
      <c r="L1556" s="222">
        <f ca="1"/>
        <v>3.0305491999999958E-2</v>
      </c>
      <c r="M1556" s="222" t="str">
        <f ca="1"/>
        <v/>
      </c>
      <c r="Q1556" s="111">
        <f ca="1"/>
        <v>45687</v>
      </c>
      <c r="R1556" s="220">
        <f ca="1"/>
        <v>1495.4216859999999</v>
      </c>
      <c r="S1556" s="220">
        <f ca="1"/>
        <v>1470.6195299999999</v>
      </c>
      <c r="T1556" s="222">
        <f ca="1"/>
        <v>2.4802155999999968E-2</v>
      </c>
      <c r="U1556" s="222" t="str">
        <f ca="1"/>
        <v/>
      </c>
    </row>
    <row r="1557" spans="9:21" x14ac:dyDescent="0.2">
      <c r="I1557" s="111">
        <f ca="1"/>
        <v>45688</v>
      </c>
      <c r="J1557" s="220">
        <f ca="1"/>
        <v>1501.689697</v>
      </c>
      <c r="K1557" s="220">
        <f ca="1"/>
        <v>1472.377945</v>
      </c>
      <c r="L1557" s="222">
        <f ca="1"/>
        <v>2.9311752000000069E-2</v>
      </c>
      <c r="M1557" s="222" t="str">
        <f ca="1"/>
        <v/>
      </c>
      <c r="Q1557" s="111">
        <f ca="1"/>
        <v>45688</v>
      </c>
      <c r="R1557" s="220">
        <f ca="1"/>
        <v>1496.134564</v>
      </c>
      <c r="S1557" s="220">
        <f ca="1"/>
        <v>1472.377945</v>
      </c>
      <c r="T1557" s="222">
        <f ca="1"/>
        <v>2.3756619E-2</v>
      </c>
      <c r="U1557" s="222" t="str">
        <f ca="1"/>
        <v/>
      </c>
    </row>
    <row r="1558" spans="9:21" x14ac:dyDescent="0.2">
      <c r="I1558" s="111">
        <f ca="1"/>
        <v>45691</v>
      </c>
      <c r="J1558" s="220">
        <f ca="1"/>
        <v>1501.2678350000001</v>
      </c>
      <c r="K1558" s="220">
        <f ca="1"/>
        <v>1473.1114789999999</v>
      </c>
      <c r="L1558" s="222">
        <f ca="1"/>
        <v>2.8156356000000188E-2</v>
      </c>
      <c r="M1558" s="222" t="str">
        <f ca="1"/>
        <v/>
      </c>
      <c r="Q1558" s="111">
        <f ca="1"/>
        <v>45691</v>
      </c>
      <c r="R1558" s="220">
        <f ca="1"/>
        <v>1495.691877</v>
      </c>
      <c r="S1558" s="220">
        <f ca="1"/>
        <v>1473.1114789999999</v>
      </c>
      <c r="T1558" s="222">
        <f ca="1"/>
        <v>2.2580398000000061E-2</v>
      </c>
      <c r="U1558" s="222" t="str">
        <f ca="1"/>
        <v/>
      </c>
    </row>
    <row r="1559" spans="9:21" x14ac:dyDescent="0.2">
      <c r="I1559" s="111">
        <f ca="1"/>
        <v>45692</v>
      </c>
      <c r="J1559" s="220">
        <f ca="1"/>
        <v>1497.1142729999999</v>
      </c>
      <c r="K1559" s="220">
        <f ca="1"/>
        <v>1469.3521539999999</v>
      </c>
      <c r="L1559" s="222">
        <f ca="1"/>
        <v>2.7762118999999984E-2</v>
      </c>
      <c r="M1559" s="222" t="str">
        <f ca="1"/>
        <v/>
      </c>
      <c r="Q1559" s="111">
        <f ca="1"/>
        <v>45692</v>
      </c>
      <c r="R1559" s="220">
        <f ca="1"/>
        <v>1491.6577130000001</v>
      </c>
      <c r="S1559" s="220">
        <f ca="1"/>
        <v>1469.3521539999999</v>
      </c>
      <c r="T1559" s="222">
        <f ca="1"/>
        <v>2.2305559000000131E-2</v>
      </c>
      <c r="U1559" s="222" t="str">
        <f ca="1"/>
        <v/>
      </c>
    </row>
    <row r="1560" spans="9:21" x14ac:dyDescent="0.2">
      <c r="I1560" s="111">
        <f ca="1"/>
        <v>45693</v>
      </c>
      <c r="J1560" s="220">
        <f ca="1"/>
        <v>1504.1401800000001</v>
      </c>
      <c r="K1560" s="220">
        <f ca="1"/>
        <v>1476.3289219999999</v>
      </c>
      <c r="L1560" s="222">
        <f ca="1"/>
        <v>2.7811258000000179E-2</v>
      </c>
      <c r="M1560" s="222" t="str">
        <f ca="1"/>
        <v/>
      </c>
      <c r="Q1560" s="111">
        <f ca="1"/>
        <v>45693</v>
      </c>
      <c r="R1560" s="220">
        <f ca="1"/>
        <v>1498.642423</v>
      </c>
      <c r="S1560" s="220">
        <f ca="1"/>
        <v>1476.3289219999999</v>
      </c>
      <c r="T1560" s="222">
        <f ca="1"/>
        <v>2.2313501000000086E-2</v>
      </c>
      <c r="U1560" s="222" t="str">
        <f ca="1"/>
        <v/>
      </c>
    </row>
    <row r="1561" spans="9:21" x14ac:dyDescent="0.2">
      <c r="I1561" s="111">
        <f ca="1"/>
        <v>45694</v>
      </c>
      <c r="J1561" s="220">
        <f ca="1"/>
        <v>1505.041751</v>
      </c>
      <c r="K1561" s="220">
        <f ca="1"/>
        <v>1477.2227539999999</v>
      </c>
      <c r="L1561" s="222">
        <f ca="1"/>
        <v>2.7818997000000081E-2</v>
      </c>
      <c r="M1561" s="222" t="str">
        <f ca="1"/>
        <v/>
      </c>
      <c r="Q1561" s="111">
        <f ca="1"/>
        <v>45694</v>
      </c>
      <c r="R1561" s="220">
        <f ca="1"/>
        <v>1499.5340490000001</v>
      </c>
      <c r="S1561" s="220">
        <f ca="1"/>
        <v>1477.2227539999999</v>
      </c>
      <c r="T1561" s="222">
        <f ca="1"/>
        <v>2.23112950000002E-2</v>
      </c>
      <c r="U1561" s="222" t="str">
        <f ca="1"/>
        <v/>
      </c>
    </row>
    <row r="1562" spans="9:21" x14ac:dyDescent="0.2">
      <c r="I1562" s="111">
        <f ca="1"/>
        <v>45695</v>
      </c>
      <c r="J1562" s="220">
        <f ca="1"/>
        <v>1494.192773</v>
      </c>
      <c r="K1562" s="220">
        <f ca="1"/>
        <v>1466.0644359999999</v>
      </c>
      <c r="L1562" s="222">
        <f ca="1"/>
        <v>2.81283370000001E-2</v>
      </c>
      <c r="M1562" s="222" t="str">
        <f ca="1"/>
        <v/>
      </c>
      <c r="Q1562" s="111">
        <f ca="1"/>
        <v>45695</v>
      </c>
      <c r="R1562" s="220">
        <f ca="1"/>
        <v>1488.8590059999999</v>
      </c>
      <c r="S1562" s="220">
        <f ca="1"/>
        <v>1466.0644359999999</v>
      </c>
      <c r="T1562" s="222">
        <f ca="1"/>
        <v>2.2794570000000021E-2</v>
      </c>
      <c r="U1562" s="222" t="str">
        <f ca="1"/>
        <v/>
      </c>
    </row>
    <row r="1563" spans="9:21" x14ac:dyDescent="0.2">
      <c r="I1563" s="111">
        <f ca="1"/>
        <v>45698</v>
      </c>
      <c r="J1563" s="220">
        <f ca="1"/>
        <v>1499.9481940000001</v>
      </c>
      <c r="K1563" s="220">
        <f ca="1"/>
        <v>1471.093408</v>
      </c>
      <c r="L1563" s="222">
        <f ca="1"/>
        <v>2.8854786000000104E-2</v>
      </c>
      <c r="M1563" s="222" t="str">
        <f ca="1"/>
        <v/>
      </c>
      <c r="Q1563" s="111">
        <f ca="1"/>
        <v>45698</v>
      </c>
      <c r="R1563" s="220">
        <f ca="1"/>
        <v>1494.6305540000001</v>
      </c>
      <c r="S1563" s="220">
        <f ca="1"/>
        <v>1471.093408</v>
      </c>
      <c r="T1563" s="222">
        <f ca="1"/>
        <v>2.353714600000012E-2</v>
      </c>
      <c r="U1563" s="222" t="str">
        <f ca="1"/>
        <v/>
      </c>
    </row>
    <row r="1564" spans="9:21" x14ac:dyDescent="0.2">
      <c r="I1564" s="111">
        <f ca="1"/>
        <v>45699</v>
      </c>
      <c r="J1564" s="220">
        <f ca="1"/>
        <v>1497.6011530000001</v>
      </c>
      <c r="K1564" s="220">
        <f ca="1"/>
        <v>1468.6766050000001</v>
      </c>
      <c r="L1564" s="222">
        <f ca="1"/>
        <v>2.892454799999996E-2</v>
      </c>
      <c r="M1564" s="222" t="str">
        <f ca="1"/>
        <v/>
      </c>
      <c r="Q1564" s="111">
        <f ca="1"/>
        <v>45699</v>
      </c>
      <c r="R1564" s="220">
        <f ca="1"/>
        <v>1492.2397989999999</v>
      </c>
      <c r="S1564" s="220">
        <f ca="1"/>
        <v>1468.6766050000001</v>
      </c>
      <c r="T1564" s="222">
        <f ca="1"/>
        <v>2.356319399999984E-2</v>
      </c>
      <c r="U1564" s="222" t="str">
        <f ca="1"/>
        <v/>
      </c>
    </row>
    <row r="1565" spans="9:21" x14ac:dyDescent="0.2">
      <c r="I1565" s="111">
        <f ca="1"/>
        <v>45700</v>
      </c>
      <c r="J1565" s="220">
        <f ca="1"/>
        <v>1492.560549</v>
      </c>
      <c r="K1565" s="220">
        <f ca="1"/>
        <v>1463.321297</v>
      </c>
      <c r="L1565" s="222">
        <f ca="1"/>
        <v>2.923925200000008E-2</v>
      </c>
      <c r="M1565" s="222" t="str">
        <f ca="1"/>
        <v/>
      </c>
      <c r="Q1565" s="111">
        <f ca="1"/>
        <v>45700</v>
      </c>
      <c r="R1565" s="220">
        <f ca="1"/>
        <v>1487.2532900000001</v>
      </c>
      <c r="S1565" s="220">
        <f ca="1"/>
        <v>1463.321297</v>
      </c>
      <c r="T1565" s="222">
        <f ca="1"/>
        <v>2.3931993000000148E-2</v>
      </c>
      <c r="U1565" s="222" t="str">
        <f ca="1"/>
        <v/>
      </c>
    </row>
    <row r="1566" spans="9:21" x14ac:dyDescent="0.2">
      <c r="I1566" s="111">
        <f ca="1"/>
        <v>45701</v>
      </c>
      <c r="J1566" s="220">
        <f ca="1"/>
        <v>1499.562887</v>
      </c>
      <c r="K1566" s="220">
        <f ca="1"/>
        <v>1470.3792539999999</v>
      </c>
      <c r="L1566" s="222">
        <f ca="1"/>
        <v>2.9183633000000101E-2</v>
      </c>
      <c r="M1566" s="222" t="str">
        <f ca="1"/>
        <v/>
      </c>
      <c r="Q1566" s="111">
        <f ca="1"/>
        <v>45701</v>
      </c>
      <c r="R1566" s="220">
        <f ca="1"/>
        <v>1494.2159610000001</v>
      </c>
      <c r="S1566" s="220">
        <f ca="1"/>
        <v>1470.3792539999999</v>
      </c>
      <c r="T1566" s="222">
        <f ca="1"/>
        <v>2.3836707000000162E-2</v>
      </c>
      <c r="U1566" s="222" t="str">
        <f ca="1"/>
        <v/>
      </c>
    </row>
    <row r="1567" spans="9:21" x14ac:dyDescent="0.2">
      <c r="I1567" s="111">
        <f ca="1"/>
        <v>45702</v>
      </c>
      <c r="J1567" s="220">
        <f ca="1"/>
        <v>1498.5862380000001</v>
      </c>
      <c r="K1567" s="220">
        <f ca="1"/>
        <v>1469.4837110000001</v>
      </c>
      <c r="L1567" s="222">
        <f ca="1"/>
        <v>2.910252700000001E-2</v>
      </c>
      <c r="M1567" s="222" t="str">
        <f ca="1"/>
        <v/>
      </c>
      <c r="Q1567" s="111">
        <f ca="1"/>
        <v>45702</v>
      </c>
      <c r="R1567" s="220">
        <f ca="1"/>
        <v>1493.2564460000001</v>
      </c>
      <c r="S1567" s="220">
        <f ca="1"/>
        <v>1469.4837110000001</v>
      </c>
      <c r="T1567" s="222">
        <f ca="1"/>
        <v>2.377273500000001E-2</v>
      </c>
      <c r="U1567" s="222" t="str">
        <f ca="1"/>
        <v/>
      </c>
    </row>
    <row r="1568" spans="9:21" x14ac:dyDescent="0.2">
      <c r="I1568" s="111">
        <f ca="1"/>
        <v>45706</v>
      </c>
      <c r="J1568" s="220">
        <f ca="1"/>
        <v>1497.751712</v>
      </c>
      <c r="K1568" s="220">
        <f ca="1"/>
        <v>1467.650134</v>
      </c>
      <c r="L1568" s="222">
        <f ca="1"/>
        <v>3.0101578000000018E-2</v>
      </c>
      <c r="M1568" s="222" t="str">
        <f ca="1"/>
        <v/>
      </c>
      <c r="Q1568" s="111">
        <f ca="1"/>
        <v>45706</v>
      </c>
      <c r="R1568" s="220">
        <f ca="1"/>
        <v>1492.4721099999999</v>
      </c>
      <c r="S1568" s="220">
        <f ca="1"/>
        <v>1467.650134</v>
      </c>
      <c r="T1568" s="222">
        <f ca="1"/>
        <v>2.482197599999995E-2</v>
      </c>
      <c r="U1568" s="222" t="str">
        <f ca="1"/>
        <v/>
      </c>
    </row>
    <row r="1569" spans="9:21" x14ac:dyDescent="0.2">
      <c r="I1569" s="111">
        <f ca="1"/>
        <v>45707</v>
      </c>
      <c r="J1569" s="220">
        <f ca="1"/>
        <v>1498.973303</v>
      </c>
      <c r="K1569" s="220">
        <f ca="1"/>
        <v>1468.4417780000001</v>
      </c>
      <c r="L1569" s="222">
        <f ca="1"/>
        <v>3.0531524999999875E-2</v>
      </c>
      <c r="M1569" s="222" t="str">
        <f ca="1"/>
        <v/>
      </c>
      <c r="Q1569" s="111">
        <f ca="1"/>
        <v>45707</v>
      </c>
      <c r="R1569" s="220">
        <f ca="1"/>
        <v>1493.782449</v>
      </c>
      <c r="S1569" s="220">
        <f ca="1"/>
        <v>1468.4417780000001</v>
      </c>
      <c r="T1569" s="222">
        <f ca="1"/>
        <v>2.5340670999999929E-2</v>
      </c>
      <c r="U1569" s="222" t="str">
        <f ca="1"/>
        <v/>
      </c>
    </row>
    <row r="1570" spans="9:21" x14ac:dyDescent="0.2">
      <c r="I1570" s="111">
        <f ca="1"/>
        <v>45708</v>
      </c>
      <c r="J1570" s="220">
        <f ca="1"/>
        <v>1494.833474</v>
      </c>
      <c r="K1570" s="220">
        <f ca="1"/>
        <v>1464.3541009999999</v>
      </c>
      <c r="L1570" s="222">
        <f ca="1"/>
        <v>3.0479373000000122E-2</v>
      </c>
      <c r="M1570" s="222" t="str">
        <f ca="1"/>
        <v/>
      </c>
      <c r="Q1570" s="111">
        <f ca="1"/>
        <v>45708</v>
      </c>
      <c r="R1570" s="220">
        <f ca="1"/>
        <v>1489.715541</v>
      </c>
      <c r="S1570" s="220">
        <f ca="1"/>
        <v>1464.3541009999999</v>
      </c>
      <c r="T1570" s="222">
        <f ca="1"/>
        <v>2.5361440000000131E-2</v>
      </c>
      <c r="U1570" s="222" t="str">
        <f ca="1"/>
        <v/>
      </c>
    </row>
    <row r="1571" spans="9:21" x14ac:dyDescent="0.2">
      <c r="I1571" s="111">
        <f ca="1"/>
        <v>45709</v>
      </c>
      <c r="J1571" s="220">
        <f ca="1"/>
        <v>1493.9121009999999</v>
      </c>
      <c r="K1571" s="220">
        <f ca="1"/>
        <v>1464.2858550000001</v>
      </c>
      <c r="L1571" s="222">
        <f ca="1"/>
        <v>2.9626245999999811E-2</v>
      </c>
      <c r="M1571" s="222" t="str">
        <f ca="1"/>
        <v/>
      </c>
      <c r="Q1571" s="111">
        <f ca="1"/>
        <v>45709</v>
      </c>
      <c r="R1571" s="220">
        <f ca="1"/>
        <v>1488.933315</v>
      </c>
      <c r="S1571" s="220">
        <f ca="1"/>
        <v>1464.2858550000001</v>
      </c>
      <c r="T1571" s="222">
        <f ca="1"/>
        <v>2.4647459999999909E-2</v>
      </c>
      <c r="U1571" s="222" t="str">
        <f ca="1"/>
        <v/>
      </c>
    </row>
    <row r="1572" spans="9:21" x14ac:dyDescent="0.2">
      <c r="I1572" s="111">
        <f ca="1"/>
        <v>45712</v>
      </c>
      <c r="J1572" s="220">
        <f ca="1"/>
        <v>1492.6637659999999</v>
      </c>
      <c r="K1572" s="220">
        <f ca="1"/>
        <v>1463.9428439999999</v>
      </c>
      <c r="L1572" s="222">
        <f ca="1"/>
        <v>2.8720921999999972E-2</v>
      </c>
      <c r="M1572" s="222" t="str">
        <f ca="1"/>
        <v/>
      </c>
      <c r="Q1572" s="111">
        <f ca="1"/>
        <v>45712</v>
      </c>
      <c r="R1572" s="220">
        <f ca="1"/>
        <v>1487.4873930000001</v>
      </c>
      <c r="S1572" s="220">
        <f ca="1"/>
        <v>1463.9428439999999</v>
      </c>
      <c r="T1572" s="222">
        <f ca="1"/>
        <v>2.3544549000000189E-2</v>
      </c>
      <c r="U1572" s="222" t="str">
        <f ca="1"/>
        <v/>
      </c>
    </row>
    <row r="1573" spans="9:21" x14ac:dyDescent="0.2">
      <c r="I1573" s="111">
        <f ca="1"/>
        <v>45713</v>
      </c>
      <c r="J1573" s="220">
        <f ca="1"/>
        <v>1495.4542730000001</v>
      </c>
      <c r="K1573" s="220">
        <f ca="1"/>
        <v>1467.8899650000001</v>
      </c>
      <c r="L1573" s="222">
        <f ca="1"/>
        <v>2.7564307999999982E-2</v>
      </c>
      <c r="M1573" s="222" t="str">
        <f ca="1"/>
        <v/>
      </c>
      <c r="Q1573" s="111">
        <f ca="1"/>
        <v>45713</v>
      </c>
      <c r="R1573" s="220">
        <f ca="1"/>
        <v>1489.998261</v>
      </c>
      <c r="S1573" s="220">
        <f ca="1"/>
        <v>1467.8899650000001</v>
      </c>
      <c r="T1573" s="222">
        <f ca="1"/>
        <v>2.2108295999999882E-2</v>
      </c>
      <c r="U1573" s="222" t="str">
        <f ca="1"/>
        <v/>
      </c>
    </row>
    <row r="1574" spans="9:21" x14ac:dyDescent="0.2">
      <c r="I1574" s="111">
        <f ca="1"/>
        <v>45714</v>
      </c>
      <c r="J1574" s="220">
        <f ca="1"/>
        <v>1498.8969079999999</v>
      </c>
      <c r="K1574" s="220">
        <f ca="1"/>
        <v>1470.8113619999999</v>
      </c>
      <c r="L1574" s="222">
        <f ca="1"/>
        <v>2.8085546000000024E-2</v>
      </c>
      <c r="M1574" s="222" t="str">
        <f ca="1"/>
        <v/>
      </c>
      <c r="Q1574" s="111">
        <f ca="1"/>
        <v>45714</v>
      </c>
      <c r="R1574" s="220">
        <f ca="1"/>
        <v>1493.5321100000001</v>
      </c>
      <c r="S1574" s="220">
        <f ca="1"/>
        <v>1470.8113619999999</v>
      </c>
      <c r="T1574" s="222">
        <f ca="1"/>
        <v>2.2720748000000186E-2</v>
      </c>
      <c r="U1574" s="222" t="str">
        <f ca="1"/>
        <v/>
      </c>
    </row>
    <row r="1575" spans="9:21" x14ac:dyDescent="0.2">
      <c r="I1575" s="111">
        <f ca="1"/>
        <v>45715</v>
      </c>
      <c r="J1575" s="220">
        <f ca="1"/>
        <v>1494.0265320000001</v>
      </c>
      <c r="K1575" s="220">
        <f ca="1"/>
        <v>1467.309906</v>
      </c>
      <c r="L1575" s="222">
        <f ca="1"/>
        <v>2.6716626000000132E-2</v>
      </c>
      <c r="M1575" s="222" t="str">
        <f ca="1"/>
        <v/>
      </c>
      <c r="Q1575" s="111">
        <f ca="1"/>
        <v>45715</v>
      </c>
      <c r="R1575" s="220">
        <f ca="1"/>
        <v>1488.496793</v>
      </c>
      <c r="S1575" s="220">
        <f ca="1"/>
        <v>1467.309906</v>
      </c>
      <c r="T1575" s="222">
        <f ca="1"/>
        <v>2.1186887000000071E-2</v>
      </c>
      <c r="U1575" s="222" t="str">
        <f ca="1"/>
        <v/>
      </c>
    </row>
    <row r="1576" spans="9:21" x14ac:dyDescent="0.2">
      <c r="I1576" s="111">
        <f ca="1"/>
        <v>45716</v>
      </c>
      <c r="J1576" s="220">
        <f ca="1"/>
        <v>1506.8636750000001</v>
      </c>
      <c r="K1576" s="220">
        <f ca="1"/>
        <v>1480.22927</v>
      </c>
      <c r="L1576" s="222">
        <f ca="1"/>
        <v>2.6634405000000014E-2</v>
      </c>
      <c r="M1576" s="222" t="str">
        <f ca="1"/>
        <v/>
      </c>
      <c r="Q1576" s="111">
        <f ca="1"/>
        <v>45716</v>
      </c>
      <c r="R1576" s="220">
        <f ca="1"/>
        <v>1501.1355470000001</v>
      </c>
      <c r="S1576" s="220">
        <f ca="1"/>
        <v>1480.22927</v>
      </c>
      <c r="T1576" s="222">
        <f ca="1"/>
        <v>2.0906277000000046E-2</v>
      </c>
      <c r="U1576" s="222" t="str">
        <f ca="1"/>
        <v/>
      </c>
    </row>
    <row r="1577" spans="9:21" x14ac:dyDescent="0.2">
      <c r="I1577" s="111">
        <f ca="1"/>
        <v>45719</v>
      </c>
      <c r="J1577" s="220">
        <f ca="1"/>
        <v>1505.7147749999999</v>
      </c>
      <c r="K1577" s="220">
        <f ca="1"/>
        <v>1481.199204</v>
      </c>
      <c r="L1577" s="222">
        <f ca="1"/>
        <v>2.451557099999991E-2</v>
      </c>
      <c r="M1577" s="222" t="str">
        <f ca="1"/>
        <v/>
      </c>
      <c r="Q1577" s="111">
        <f ca="1"/>
        <v>45719</v>
      </c>
      <c r="R1577" s="220">
        <f ca="1"/>
        <v>1499.696864</v>
      </c>
      <c r="S1577" s="220">
        <f ca="1"/>
        <v>1481.199204</v>
      </c>
      <c r="T1577" s="222">
        <f ca="1"/>
        <v>1.8497659999999996E-2</v>
      </c>
      <c r="U1577" s="222" t="str">
        <f ca="1"/>
        <v/>
      </c>
    </row>
    <row r="1578" spans="9:21" x14ac:dyDescent="0.2">
      <c r="I1578" s="111">
        <f ca="1"/>
        <v>45720</v>
      </c>
      <c r="J1578" s="220">
        <f ca="1"/>
        <v>1495.2614719999999</v>
      </c>
      <c r="K1578" s="220">
        <f ca="1"/>
        <v>1470.722855</v>
      </c>
      <c r="L1578" s="222">
        <f ca="1"/>
        <v>2.4538616999999933E-2</v>
      </c>
      <c r="M1578" s="222" t="str">
        <f ca="1"/>
        <v/>
      </c>
      <c r="Q1578" s="111">
        <f ca="1"/>
        <v>45720</v>
      </c>
      <c r="R1578" s="220">
        <f ca="1"/>
        <v>1489.406563</v>
      </c>
      <c r="S1578" s="220">
        <f ca="1"/>
        <v>1470.722855</v>
      </c>
      <c r="T1578" s="222">
        <f ca="1"/>
        <v>1.8683708000000025E-2</v>
      </c>
      <c r="U1578" s="222" t="str">
        <f ca="1"/>
        <v/>
      </c>
    </row>
    <row r="1579" spans="9:21" x14ac:dyDescent="0.2">
      <c r="I1579" s="111">
        <f ca="1"/>
        <v>45721</v>
      </c>
      <c r="J1579" s="220">
        <f ca="1"/>
        <v>1496.9007899999999</v>
      </c>
      <c r="K1579" s="220">
        <f ca="1"/>
        <v>1470.792616</v>
      </c>
      <c r="L1579" s="222">
        <f ca="1"/>
        <v>2.6108173999999963E-2</v>
      </c>
      <c r="M1579" s="222" t="str">
        <f ca="1"/>
        <v/>
      </c>
      <c r="Q1579" s="111">
        <f ca="1"/>
        <v>45721</v>
      </c>
      <c r="R1579" s="220">
        <f ca="1"/>
        <v>1491.2426559999999</v>
      </c>
      <c r="S1579" s="220">
        <f ca="1"/>
        <v>1470.792616</v>
      </c>
      <c r="T1579" s="222">
        <f ca="1"/>
        <v>2.0450039999999944E-2</v>
      </c>
      <c r="U1579" s="222" t="str">
        <f ca="1"/>
        <v/>
      </c>
    </row>
    <row r="1580" spans="9:21" x14ac:dyDescent="0.2">
      <c r="I1580" s="111">
        <f ca="1"/>
        <v>45722</v>
      </c>
      <c r="J1580" s="220">
        <f ca="1"/>
        <v>1479.9582359999999</v>
      </c>
      <c r="K1580" s="220">
        <f ca="1"/>
        <v>1454.736361</v>
      </c>
      <c r="L1580" s="222">
        <f ca="1"/>
        <v>2.5221874999999956E-2</v>
      </c>
      <c r="M1580" s="222" t="str">
        <f ca="1"/>
        <v/>
      </c>
      <c r="Q1580" s="111">
        <f ca="1"/>
        <v>45722</v>
      </c>
      <c r="R1580" s="220">
        <f ca="1"/>
        <v>1474.94445</v>
      </c>
      <c r="S1580" s="220">
        <f ca="1"/>
        <v>1454.736361</v>
      </c>
      <c r="T1580" s="222">
        <f ca="1"/>
        <v>2.0208088999999974E-2</v>
      </c>
      <c r="U1580" s="222" t="str">
        <f ca="1"/>
        <v/>
      </c>
    </row>
    <row r="1581" spans="9:21" x14ac:dyDescent="0.2">
      <c r="I1581" s="111">
        <f ca="1"/>
        <v>45723</v>
      </c>
      <c r="J1581" s="220">
        <f ca="1"/>
        <v>1488.6718229999999</v>
      </c>
      <c r="K1581" s="220">
        <f ca="1"/>
        <v>1463.754183</v>
      </c>
      <c r="L1581" s="222">
        <f ca="1"/>
        <v>2.4917639999999894E-2</v>
      </c>
      <c r="M1581" s="222" t="str">
        <f ca="1"/>
        <v/>
      </c>
      <c r="Q1581" s="111">
        <f ca="1"/>
        <v>45723</v>
      </c>
      <c r="R1581" s="220">
        <f ca="1"/>
        <v>1483.5505720000001</v>
      </c>
      <c r="S1581" s="220">
        <f ca="1"/>
        <v>1463.754183</v>
      </c>
      <c r="T1581" s="222">
        <f ca="1"/>
        <v>1.9796389000000091E-2</v>
      </c>
      <c r="U1581" s="222" t="str">
        <f ca="1"/>
        <v/>
      </c>
    </row>
    <row r="1582" spans="9:21" x14ac:dyDescent="0.2">
      <c r="I1582" s="111">
        <f ca="1"/>
        <v>45726</v>
      </c>
      <c r="J1582" s="220">
        <f ca="1"/>
        <v>1479.4378549999999</v>
      </c>
      <c r="K1582" s="220">
        <f ca="1"/>
        <v>1456.2762990000001</v>
      </c>
      <c r="L1582" s="222">
        <f ca="1"/>
        <v>2.3161555999999792E-2</v>
      </c>
      <c r="M1582" s="222" t="str">
        <f ca="1"/>
        <v/>
      </c>
      <c r="Q1582" s="111">
        <f ca="1"/>
        <v>45726</v>
      </c>
      <c r="R1582" s="220">
        <f ca="1"/>
        <v>1473.901693</v>
      </c>
      <c r="S1582" s="220">
        <f ca="1"/>
        <v>1456.2762990000001</v>
      </c>
      <c r="T1582" s="222">
        <f ca="1"/>
        <v>1.7625393999999916E-2</v>
      </c>
      <c r="U1582" s="222" t="str">
        <f ca="1"/>
        <v/>
      </c>
    </row>
    <row r="1583" spans="9:21" x14ac:dyDescent="0.2">
      <c r="I1583" s="111">
        <f ca="1"/>
        <v>45727</v>
      </c>
      <c r="J1583" s="220">
        <f ca="1"/>
        <v>1473.1818969999999</v>
      </c>
      <c r="K1583" s="220">
        <f ca="1"/>
        <v>1450.129291</v>
      </c>
      <c r="L1583" s="222">
        <f ca="1"/>
        <v>2.3052605999999969E-2</v>
      </c>
      <c r="M1583" s="222" t="str">
        <f ca="1"/>
        <v/>
      </c>
      <c r="Q1583" s="111">
        <f ca="1"/>
        <v>45727</v>
      </c>
      <c r="R1583" s="220">
        <f ca="1"/>
        <v>1467.5627440000001</v>
      </c>
      <c r="S1583" s="220">
        <f ca="1"/>
        <v>1450.129291</v>
      </c>
      <c r="T1583" s="222">
        <f ca="1"/>
        <v>1.7433453000000099E-2</v>
      </c>
      <c r="U1583" s="222" t="str">
        <f ca="1"/>
        <v/>
      </c>
    </row>
    <row r="1584" spans="9:21" x14ac:dyDescent="0.2">
      <c r="I1584" s="111">
        <f ca="1"/>
        <v>45728</v>
      </c>
      <c r="J1584" s="220">
        <f ca="1"/>
        <v>1473.165555</v>
      </c>
      <c r="K1584" s="220">
        <f ca="1"/>
        <v>1449.816401</v>
      </c>
      <c r="L1584" s="222">
        <f ca="1"/>
        <v>2.3349153999999997E-2</v>
      </c>
      <c r="M1584" s="222" t="str">
        <f ca="1"/>
        <v/>
      </c>
      <c r="Q1584" s="111">
        <f ca="1"/>
        <v>45728</v>
      </c>
      <c r="R1584" s="220">
        <f ca="1"/>
        <v>1467.6674840000001</v>
      </c>
      <c r="S1584" s="220">
        <f ca="1"/>
        <v>1449.816401</v>
      </c>
      <c r="T1584" s="222">
        <f ca="1"/>
        <v>1.7851083000000018E-2</v>
      </c>
      <c r="U1584" s="222" t="str">
        <f ca="1"/>
        <v/>
      </c>
    </row>
    <row r="1585" spans="9:21" x14ac:dyDescent="0.2">
      <c r="I1585" s="111">
        <f ca="1"/>
        <v>45729</v>
      </c>
      <c r="J1585" s="220">
        <f ca="1"/>
        <v>1469.3028300000001</v>
      </c>
      <c r="K1585" s="220">
        <f ca="1"/>
        <v>1446.90048</v>
      </c>
      <c r="L1585" s="222">
        <f ca="1"/>
        <v>2.2402350000000071E-2</v>
      </c>
      <c r="M1585" s="222" t="str">
        <f ca="1"/>
        <v/>
      </c>
      <c r="Q1585" s="111">
        <f ca="1"/>
        <v>45729</v>
      </c>
      <c r="R1585" s="220">
        <f ca="1"/>
        <v>1463.503514</v>
      </c>
      <c r="S1585" s="220">
        <f ca="1"/>
        <v>1446.90048</v>
      </c>
      <c r="T1585" s="222">
        <f ca="1"/>
        <v>1.6603033999999978E-2</v>
      </c>
      <c r="U1585" s="222" t="str">
        <f ca="1"/>
        <v/>
      </c>
    </row>
    <row r="1586" spans="9:21" x14ac:dyDescent="0.2">
      <c r="I1586" s="111">
        <f ca="1"/>
        <v>45730</v>
      </c>
      <c r="J1586" s="220">
        <f ca="1"/>
        <v>1478.422397</v>
      </c>
      <c r="K1586" s="220">
        <f ca="1"/>
        <v>1455.434749</v>
      </c>
      <c r="L1586" s="222">
        <f ca="1"/>
        <v>2.2987648000000034E-2</v>
      </c>
      <c r="M1586" s="222" t="str">
        <f ca="1"/>
        <v/>
      </c>
      <c r="Q1586" s="111">
        <f ca="1"/>
        <v>45730</v>
      </c>
      <c r="R1586" s="220">
        <f ca="1"/>
        <v>1472.809876</v>
      </c>
      <c r="S1586" s="220">
        <f ca="1"/>
        <v>1455.434749</v>
      </c>
      <c r="T1586" s="222">
        <f ca="1"/>
        <v>1.7375127000000021E-2</v>
      </c>
      <c r="U1586" s="222" t="str">
        <f ca="1"/>
        <v/>
      </c>
    </row>
    <row r="1587" spans="9:21" x14ac:dyDescent="0.2">
      <c r="I1587" s="111">
        <f ca="1"/>
        <v>45733</v>
      </c>
      <c r="J1587" s="220">
        <f ca="1"/>
        <v>1484.6418369999999</v>
      </c>
      <c r="K1587" s="220">
        <f ca="1"/>
        <v>1461.535255</v>
      </c>
      <c r="L1587" s="222">
        <f ca="1"/>
        <v>2.3106581999999889E-2</v>
      </c>
      <c r="M1587" s="222" t="str">
        <f ca="1"/>
        <v/>
      </c>
      <c r="Q1587" s="111">
        <f ca="1"/>
        <v>45733</v>
      </c>
      <c r="R1587" s="220">
        <f ca="1"/>
        <v>1479.024109</v>
      </c>
      <c r="S1587" s="220">
        <f ca="1"/>
        <v>1461.535255</v>
      </c>
      <c r="T1587" s="222">
        <f ca="1"/>
        <v>1.7488853999999946E-2</v>
      </c>
      <c r="U1587" s="222" t="str">
        <f ca="1"/>
        <v/>
      </c>
    </row>
    <row r="1588" spans="9:21" x14ac:dyDescent="0.2">
      <c r="I1588" s="111">
        <f ca="1"/>
        <v>45734</v>
      </c>
      <c r="J1588" s="220">
        <f ca="1"/>
        <v>1481.0667659999999</v>
      </c>
      <c r="K1588" s="220">
        <f ca="1"/>
        <v>1457.9645829999999</v>
      </c>
      <c r="L1588" s="222">
        <f ca="1"/>
        <v>2.3102182999999967E-2</v>
      </c>
      <c r="M1588" s="222" t="str">
        <f ca="1"/>
        <v/>
      </c>
      <c r="Q1588" s="111">
        <f ca="1"/>
        <v>45734</v>
      </c>
      <c r="R1588" s="220">
        <f ca="1"/>
        <v>1475.4319210000001</v>
      </c>
      <c r="S1588" s="220">
        <f ca="1"/>
        <v>1457.9645829999999</v>
      </c>
      <c r="T1588" s="222">
        <f ca="1"/>
        <v>1.7467338000000155E-2</v>
      </c>
      <c r="U1588" s="222" t="str">
        <f ca="1"/>
        <v/>
      </c>
    </row>
    <row r="1589" spans="9:21" x14ac:dyDescent="0.2">
      <c r="I1589" s="111">
        <f ca="1"/>
        <v>45735</v>
      </c>
      <c r="J1589" s="220">
        <f ca="1"/>
        <v>1490.273269</v>
      </c>
      <c r="K1589" s="220">
        <f ca="1"/>
        <v>1466.6710720000001</v>
      </c>
      <c r="L1589" s="222">
        <f ca="1"/>
        <v>2.3602196999999932E-2</v>
      </c>
      <c r="M1589" s="222" t="str">
        <f ca="1"/>
        <v/>
      </c>
      <c r="Q1589" s="111">
        <f ca="1"/>
        <v>45735</v>
      </c>
      <c r="R1589" s="220">
        <f ca="1"/>
        <v>1484.8136019999999</v>
      </c>
      <c r="S1589" s="220">
        <f ca="1"/>
        <v>1466.6710720000001</v>
      </c>
      <c r="T1589" s="222">
        <f ca="1"/>
        <v>1.8142529999999851E-2</v>
      </c>
      <c r="U1589" s="222" t="str">
        <f ca="1"/>
        <v/>
      </c>
    </row>
    <row r="1590" spans="9:21" x14ac:dyDescent="0.2">
      <c r="I1590" s="111">
        <f ca="1"/>
        <v>45736</v>
      </c>
      <c r="J1590" s="220">
        <f ca="1"/>
        <v>1488.2949180000001</v>
      </c>
      <c r="K1590" s="220">
        <f ca="1"/>
        <v>1464.7582689999999</v>
      </c>
      <c r="L1590" s="222">
        <f ca="1"/>
        <v>2.3536649000000125E-2</v>
      </c>
      <c r="M1590" s="222" t="str">
        <f ca="1"/>
        <v/>
      </c>
      <c r="Q1590" s="111">
        <f ca="1"/>
        <v>45736</v>
      </c>
      <c r="R1590" s="220">
        <f ca="1"/>
        <v>1482.868804</v>
      </c>
      <c r="S1590" s="220">
        <f ca="1"/>
        <v>1464.7582689999999</v>
      </c>
      <c r="T1590" s="222">
        <f ca="1"/>
        <v>1.8110535000000028E-2</v>
      </c>
      <c r="U1590" s="222" t="str">
        <f ca="1"/>
        <v/>
      </c>
    </row>
    <row r="1591" spans="9:21" x14ac:dyDescent="0.2">
      <c r="I1591" s="111">
        <f ca="1"/>
        <v>45737</v>
      </c>
      <c r="J1591" s="220">
        <f ca="1"/>
        <v>1487.0387920000001</v>
      </c>
      <c r="K1591" s="220">
        <f ca="1"/>
        <v>1463.4363639999999</v>
      </c>
      <c r="L1591" s="222">
        <f ca="1"/>
        <v>2.3602428000000144E-2</v>
      </c>
      <c r="M1591" s="222" t="str">
        <f ca="1"/>
        <v/>
      </c>
      <c r="Q1591" s="111">
        <f ca="1"/>
        <v>45737</v>
      </c>
      <c r="R1591" s="220">
        <f ca="1"/>
        <v>1481.636039</v>
      </c>
      <c r="S1591" s="220">
        <f ca="1"/>
        <v>1463.4363639999999</v>
      </c>
      <c r="T1591" s="222">
        <f ca="1"/>
        <v>1.8199675000000071E-2</v>
      </c>
      <c r="U1591" s="222" t="str">
        <f ca="1"/>
        <v/>
      </c>
    </row>
    <row r="1592" spans="9:21" x14ac:dyDescent="0.2">
      <c r="I1592" s="111">
        <f ca="1"/>
        <v>45740</v>
      </c>
      <c r="J1592" s="220">
        <f ca="1"/>
        <v>1491.2318869999999</v>
      </c>
      <c r="K1592" s="220">
        <f ca="1"/>
        <v>1466.8864269999999</v>
      </c>
      <c r="L1592" s="222">
        <f ca="1"/>
        <v>2.4345460000000003E-2</v>
      </c>
      <c r="M1592" s="222" t="str">
        <f ca="1"/>
        <v/>
      </c>
      <c r="Q1592" s="111">
        <f ca="1"/>
        <v>45740</v>
      </c>
      <c r="R1592" s="220">
        <f ca="1"/>
        <v>1486.1052790000001</v>
      </c>
      <c r="S1592" s="220">
        <f ca="1"/>
        <v>1466.8864269999999</v>
      </c>
      <c r="T1592" s="222">
        <f ca="1"/>
        <v>1.9218852000000196E-2</v>
      </c>
      <c r="U1592" s="222" t="str">
        <f ca="1"/>
        <v/>
      </c>
    </row>
    <row r="1593" spans="9:21" x14ac:dyDescent="0.2">
      <c r="I1593" s="111">
        <f ca="1"/>
        <v>45741</v>
      </c>
      <c r="J1593" s="220">
        <f ca="1"/>
        <v>1490.9168729999999</v>
      </c>
      <c r="K1593" s="220">
        <f ca="1"/>
        <v>1466.9641220000001</v>
      </c>
      <c r="L1593" s="222">
        <f ca="1"/>
        <v>2.3952750999999807E-2</v>
      </c>
      <c r="M1593" s="222" t="str">
        <f ca="1"/>
        <v/>
      </c>
      <c r="Q1593" s="111">
        <f ca="1"/>
        <v>45741</v>
      </c>
      <c r="R1593" s="220">
        <f ca="1"/>
        <v>1485.712319</v>
      </c>
      <c r="S1593" s="220">
        <f ca="1"/>
        <v>1466.9641220000001</v>
      </c>
      <c r="T1593" s="222">
        <f ca="1"/>
        <v>1.874819699999989E-2</v>
      </c>
      <c r="U1593" s="222" t="str">
        <f ca="1"/>
        <v/>
      </c>
    </row>
    <row r="1594" spans="9:21" x14ac:dyDescent="0.2">
      <c r="I1594" s="111">
        <f ca="1"/>
        <v>45742</v>
      </c>
      <c r="J1594" s="220">
        <f ca="1"/>
        <v>1478.869788</v>
      </c>
      <c r="K1594" s="220">
        <f ca="1"/>
        <v>1455.2829340000001</v>
      </c>
      <c r="L1594" s="222">
        <f ca="1"/>
        <v>2.3586853999999904E-2</v>
      </c>
      <c r="M1594" s="222" t="str">
        <f ca="1"/>
        <v/>
      </c>
      <c r="Q1594" s="111">
        <f ca="1"/>
        <v>45742</v>
      </c>
      <c r="R1594" s="220">
        <f ca="1"/>
        <v>1473.60843</v>
      </c>
      <c r="S1594" s="220">
        <f ca="1"/>
        <v>1455.2829340000001</v>
      </c>
      <c r="T1594" s="222">
        <f ca="1"/>
        <v>1.8325495999999931E-2</v>
      </c>
      <c r="U1594" s="222" t="str">
        <f ca="1"/>
        <v/>
      </c>
    </row>
    <row r="1595" spans="9:21" x14ac:dyDescent="0.2">
      <c r="I1595" s="111">
        <f ca="1"/>
        <v>45743</v>
      </c>
      <c r="J1595" s="220">
        <f ca="1"/>
        <v>1481.011328</v>
      </c>
      <c r="K1595" s="220">
        <f ca="1"/>
        <v>1457.9386300000001</v>
      </c>
      <c r="L1595" s="222">
        <f ca="1"/>
        <v>2.3072697999999947E-2</v>
      </c>
      <c r="M1595" s="222" t="str">
        <f ca="1"/>
        <v/>
      </c>
      <c r="Q1595" s="111">
        <f ca="1"/>
        <v>45743</v>
      </c>
      <c r="R1595" s="220">
        <f ca="1"/>
        <v>1475.581457</v>
      </c>
      <c r="S1595" s="220">
        <f ca="1"/>
        <v>1457.9386300000001</v>
      </c>
      <c r="T1595" s="222">
        <f ca="1"/>
        <v>1.7642826999999896E-2</v>
      </c>
      <c r="U1595" s="222" t="str">
        <f ca="1"/>
        <v/>
      </c>
    </row>
    <row r="1596" spans="9:21" x14ac:dyDescent="0.2">
      <c r="I1596" s="111">
        <f ca="1"/>
        <v>45744</v>
      </c>
      <c r="J1596" s="220">
        <f ca="1"/>
        <v>1474.6626240000001</v>
      </c>
      <c r="K1596" s="220">
        <f ca="1"/>
        <v>1452.6688140000001</v>
      </c>
      <c r="L1596" s="222">
        <f ca="1"/>
        <v>2.199380999999994E-2</v>
      </c>
      <c r="M1596" s="222" t="str">
        <f ca="1"/>
        <v/>
      </c>
      <c r="Q1596" s="111">
        <f ca="1"/>
        <v>45744</v>
      </c>
      <c r="R1596" s="220">
        <f ca="1"/>
        <v>1468.944139</v>
      </c>
      <c r="S1596" s="220">
        <f ca="1"/>
        <v>1452.6688140000001</v>
      </c>
      <c r="T1596" s="222">
        <f ca="1"/>
        <v>1.6275324999999837E-2</v>
      </c>
      <c r="U1596" s="222" t="str">
        <f ca="1"/>
        <v/>
      </c>
    </row>
    <row r="1597" spans="9:21" x14ac:dyDescent="0.2">
      <c r="I1597" s="111">
        <f ca="1"/>
        <v>45747</v>
      </c>
      <c r="J1597" s="220">
        <f ca="1"/>
        <v>1482.6145369999999</v>
      </c>
      <c r="K1597" s="220">
        <f ca="1"/>
        <v>1460.62744</v>
      </c>
      <c r="L1597" s="222">
        <f ca="1"/>
        <v>2.1987096999999949E-2</v>
      </c>
      <c r="M1597" s="222" t="str">
        <f ca="1"/>
        <v/>
      </c>
      <c r="Q1597" s="111">
        <f ca="1"/>
        <v>45747</v>
      </c>
      <c r="R1597" s="220">
        <f ca="1"/>
        <v>1476.91399</v>
      </c>
      <c r="S1597" s="220">
        <f ca="1"/>
        <v>1460.62744</v>
      </c>
      <c r="T1597" s="222">
        <f ca="1"/>
        <v>1.6286550000000035E-2</v>
      </c>
      <c r="U1597" s="222" t="str">
        <f ca="1"/>
        <v/>
      </c>
    </row>
    <row r="1598" spans="9:21" x14ac:dyDescent="0.2">
      <c r="I1598" s="111">
        <f ca="1"/>
        <v>45748</v>
      </c>
      <c r="J1598" s="220">
        <f ca="1"/>
        <v>1486.708208</v>
      </c>
      <c r="K1598" s="220">
        <f ca="1"/>
        <v>1464.665553</v>
      </c>
      <c r="L1598" s="222">
        <f ca="1"/>
        <v>2.2042654999999967E-2</v>
      </c>
      <c r="M1598" s="222" t="str">
        <f ca="1"/>
        <v/>
      </c>
      <c r="Q1598" s="111">
        <f ca="1"/>
        <v>45748</v>
      </c>
      <c r="R1598" s="220">
        <f ca="1"/>
        <v>1481.008603</v>
      </c>
      <c r="S1598" s="220">
        <f ca="1"/>
        <v>1464.665553</v>
      </c>
      <c r="T1598" s="222">
        <f ca="1"/>
        <v>1.6343049999999949E-2</v>
      </c>
      <c r="U1598" s="222" t="str">
        <f ca="1"/>
        <v/>
      </c>
    </row>
    <row r="1599" spans="9:21" x14ac:dyDescent="0.2">
      <c r="I1599" s="111">
        <f ca="1"/>
        <v>45749</v>
      </c>
      <c r="J1599" s="220">
        <f ca="1"/>
        <v>1491.609228</v>
      </c>
      <c r="K1599" s="220">
        <f ca="1"/>
        <v>1469.229744</v>
      </c>
      <c r="L1599" s="222">
        <f ca="1"/>
        <v>2.2379484000000047E-2</v>
      </c>
      <c r="M1599" s="222" t="str">
        <f ca="1"/>
        <v/>
      </c>
      <c r="Q1599" s="111">
        <f ca="1"/>
        <v>45749</v>
      </c>
      <c r="R1599" s="220">
        <f ca="1"/>
        <v>1486.0526279999999</v>
      </c>
      <c r="S1599" s="220">
        <f ca="1"/>
        <v>1469.229744</v>
      </c>
      <c r="T1599" s="222">
        <f ca="1"/>
        <v>1.682288399999993E-2</v>
      </c>
      <c r="U1599" s="222" t="str">
        <f ca="1"/>
        <v/>
      </c>
    </row>
    <row r="1600" spans="9:21" x14ac:dyDescent="0.2">
      <c r="I1600" s="111">
        <f ca="1"/>
        <v>45750</v>
      </c>
      <c r="J1600" s="220">
        <f ca="1"/>
        <v>1458.4408920000001</v>
      </c>
      <c r="K1600" s="220">
        <f ca="1"/>
        <v>1438.325141</v>
      </c>
      <c r="L1600" s="222">
        <f ca="1"/>
        <v>2.0115751000000046E-2</v>
      </c>
      <c r="M1600" s="222" t="str">
        <f ca="1"/>
        <v/>
      </c>
      <c r="Q1600" s="111">
        <f ca="1"/>
        <v>45750</v>
      </c>
      <c r="R1600" s="220">
        <f ca="1"/>
        <v>1452.242796</v>
      </c>
      <c r="S1600" s="220">
        <f ca="1"/>
        <v>1438.325141</v>
      </c>
      <c r="T1600" s="222">
        <f ca="1"/>
        <v>1.3917654999999968E-2</v>
      </c>
      <c r="U1600" s="222" t="str">
        <f ca="1"/>
        <v/>
      </c>
    </row>
    <row r="1601" spans="9:21" x14ac:dyDescent="0.2">
      <c r="I1601" s="111">
        <f ca="1"/>
        <v>45751</v>
      </c>
      <c r="J1601" s="220">
        <f ca="1"/>
        <v>1430.8613310000001</v>
      </c>
      <c r="K1601" s="220">
        <f ca="1"/>
        <v>1412.1302330000001</v>
      </c>
      <c r="L1601" s="222">
        <f ca="1"/>
        <v>1.8731097999999974E-2</v>
      </c>
      <c r="M1601" s="222" t="str">
        <f ca="1"/>
        <v/>
      </c>
      <c r="Q1601" s="111">
        <f ca="1"/>
        <v>45751</v>
      </c>
      <c r="R1601" s="220">
        <f ca="1"/>
        <v>1424.045417</v>
      </c>
      <c r="S1601" s="220">
        <f ca="1"/>
        <v>1412.1302330000001</v>
      </c>
      <c r="T1601" s="222">
        <f ca="1"/>
        <v>1.1915183999999954E-2</v>
      </c>
      <c r="U1601" s="222" t="str">
        <f ca="1"/>
        <v/>
      </c>
    </row>
    <row r="1602" spans="9:21" x14ac:dyDescent="0.2">
      <c r="I1602" s="111">
        <f ca="1"/>
        <v>45754</v>
      </c>
      <c r="J1602" s="220">
        <f ca="1"/>
        <v>1411.2232570000001</v>
      </c>
      <c r="K1602" s="220">
        <f ca="1"/>
        <v>1393.95823</v>
      </c>
      <c r="L1602" s="222">
        <f ca="1"/>
        <v>1.7265027000000144E-2</v>
      </c>
      <c r="M1602" s="222" t="str">
        <f ca="1"/>
        <v/>
      </c>
      <c r="Q1602" s="111">
        <f ca="1"/>
        <v>45754</v>
      </c>
      <c r="R1602" s="220">
        <f ca="1"/>
        <v>1404.1993970000001</v>
      </c>
      <c r="S1602" s="220">
        <f ca="1"/>
        <v>1393.95823</v>
      </c>
      <c r="T1602" s="222">
        <f ca="1"/>
        <v>1.0241167000000133E-2</v>
      </c>
      <c r="U1602" s="222" t="str">
        <f ca="1"/>
        <v/>
      </c>
    </row>
    <row r="1603" spans="9:21" x14ac:dyDescent="0.2">
      <c r="I1603" s="111">
        <f ca="1"/>
        <v>45755</v>
      </c>
      <c r="J1603" s="220">
        <f ca="1"/>
        <v>1400.9317840000001</v>
      </c>
      <c r="K1603" s="220">
        <f ca="1"/>
        <v>1384.2658939999999</v>
      </c>
      <c r="L1603" s="222">
        <f ca="1"/>
        <v>1.6665890000000218E-2</v>
      </c>
      <c r="M1603" s="222" t="str">
        <f ca="1"/>
        <v/>
      </c>
      <c r="Q1603" s="111">
        <f ca="1"/>
        <v>45755</v>
      </c>
      <c r="R1603" s="220">
        <f ca="1"/>
        <v>1393.702828</v>
      </c>
      <c r="S1603" s="220">
        <f ca="1"/>
        <v>1384.2658939999999</v>
      </c>
      <c r="T1603" s="222">
        <f ca="1"/>
        <v>9.4369340000000652E-3</v>
      </c>
      <c r="U1603" s="222" t="str">
        <f ca="1"/>
        <v/>
      </c>
    </row>
    <row r="1604" spans="9:21" x14ac:dyDescent="0.2">
      <c r="I1604" s="111">
        <f ca="1"/>
        <v>45756</v>
      </c>
      <c r="J1604" s="220">
        <f ca="1"/>
        <v>1436.097745</v>
      </c>
      <c r="K1604" s="220">
        <f ca="1"/>
        <v>1419.8590859999999</v>
      </c>
      <c r="L1604" s="222">
        <f ca="1"/>
        <v>1.6238659000000096E-2</v>
      </c>
      <c r="M1604" s="222" t="str">
        <f ca="1"/>
        <v/>
      </c>
      <c r="Q1604" s="111">
        <f ca="1"/>
        <v>45756</v>
      </c>
      <c r="R1604" s="220">
        <f ca="1"/>
        <v>1429.4978410000001</v>
      </c>
      <c r="S1604" s="220">
        <f ca="1"/>
        <v>1419.8590859999999</v>
      </c>
      <c r="T1604" s="222">
        <f ca="1"/>
        <v>9.6387550000001741E-3</v>
      </c>
      <c r="U1604" s="222" t="str">
        <f ca="1"/>
        <v/>
      </c>
    </row>
    <row r="1605" spans="9:21" x14ac:dyDescent="0.2">
      <c r="I1605" s="111">
        <f ca="1"/>
        <v>45757</v>
      </c>
      <c r="J1605" s="220">
        <f ca="1"/>
        <v>1413.0103999999999</v>
      </c>
      <c r="K1605" s="220">
        <f ca="1"/>
        <v>1396.4460429999999</v>
      </c>
      <c r="L1605" s="222">
        <f ca="1"/>
        <v>1.6564356999999974E-2</v>
      </c>
      <c r="M1605" s="222" t="str">
        <f ca="1"/>
        <v/>
      </c>
      <c r="Q1605" s="111">
        <f ca="1"/>
        <v>45757</v>
      </c>
      <c r="R1605" s="220">
        <f ca="1"/>
        <v>1406.343543</v>
      </c>
      <c r="S1605" s="220">
        <f ca="1"/>
        <v>1396.4460429999999</v>
      </c>
      <c r="T1605" s="222">
        <f ca="1"/>
        <v>9.8975000000000365E-3</v>
      </c>
      <c r="U1605" s="222" t="str">
        <f ca="1"/>
        <v/>
      </c>
    </row>
    <row r="1606" spans="9:21" x14ac:dyDescent="0.2">
      <c r="I1606" s="111">
        <f ca="1"/>
        <v>45758</v>
      </c>
      <c r="J1606" s="220">
        <f ca="1"/>
        <v>1421.8953019999999</v>
      </c>
      <c r="K1606" s="220">
        <f ca="1"/>
        <v>1404.8461150000001</v>
      </c>
      <c r="L1606" s="222">
        <f ca="1"/>
        <v>1.7049186999999848E-2</v>
      </c>
      <c r="M1606" s="222" t="str">
        <f ca="1"/>
        <v/>
      </c>
      <c r="Q1606" s="111">
        <f ca="1"/>
        <v>45758</v>
      </c>
      <c r="R1606" s="220">
        <f ca="1"/>
        <v>1415.484252</v>
      </c>
      <c r="S1606" s="220">
        <f ca="1"/>
        <v>1404.8461150000001</v>
      </c>
      <c r="T1606" s="222">
        <f ca="1"/>
        <v>1.0638136999999916E-2</v>
      </c>
      <c r="U1606" s="222" t="str">
        <f ca="1"/>
        <v/>
      </c>
    </row>
    <row r="1607" spans="9:21" x14ac:dyDescent="0.2">
      <c r="I1607" s="111">
        <f ca="1"/>
        <v>45761</v>
      </c>
      <c r="J1607" s="220">
        <f ca="1"/>
        <v>1434.6667689999999</v>
      </c>
      <c r="K1607" s="220">
        <f ca="1"/>
        <v>1418.1450500000001</v>
      </c>
      <c r="L1607" s="222">
        <f ca="1"/>
        <v>1.6521718999999848E-2</v>
      </c>
      <c r="M1607" s="222" t="str">
        <f ca="1"/>
        <v/>
      </c>
      <c r="Q1607" s="111">
        <f ca="1"/>
        <v>45761</v>
      </c>
      <c r="R1607" s="220">
        <f ca="1"/>
        <v>1428.6250070000001</v>
      </c>
      <c r="S1607" s="220">
        <f ca="1"/>
        <v>1418.1450500000001</v>
      </c>
      <c r="T1607" s="222">
        <f ca="1"/>
        <v>1.0479957000000014E-2</v>
      </c>
      <c r="U1607" s="222" t="str">
        <f ca="1"/>
        <v/>
      </c>
    </row>
    <row r="1608" spans="9:21" x14ac:dyDescent="0.2">
      <c r="I1608" s="111">
        <f ca="1"/>
        <v>45762</v>
      </c>
      <c r="J1608" s="220">
        <f ca="1"/>
        <v>1440.7297289999999</v>
      </c>
      <c r="K1608" s="220">
        <f ca="1"/>
        <v>1423.9911540000001</v>
      </c>
      <c r="L1608" s="222">
        <f ca="1"/>
        <v>1.6738574999999856E-2</v>
      </c>
      <c r="M1608" s="222" t="str">
        <f ca="1"/>
        <v/>
      </c>
      <c r="Q1608" s="111">
        <f ca="1"/>
        <v>45762</v>
      </c>
      <c r="R1608" s="220">
        <f ca="1"/>
        <v>1434.6979670000001</v>
      </c>
      <c r="S1608" s="220">
        <f ca="1"/>
        <v>1423.9911540000001</v>
      </c>
      <c r="T1608" s="222">
        <f ca="1"/>
        <v>1.0706813000000011E-2</v>
      </c>
      <c r="U1608" s="222" t="str">
        <f ca="1"/>
        <v/>
      </c>
    </row>
    <row r="1609" spans="9:21" x14ac:dyDescent="0.2">
      <c r="I1609" s="111">
        <f ca="1"/>
        <v>45763</v>
      </c>
      <c r="J1609" s="220">
        <f ca="1"/>
        <v>1432.635745</v>
      </c>
      <c r="K1609" s="220">
        <f ca="1"/>
        <v>1417.753123</v>
      </c>
      <c r="L1609" s="222">
        <f ca="1"/>
        <v>1.4882622000000083E-2</v>
      </c>
      <c r="M1609" s="222" t="str">
        <f ca="1"/>
        <v/>
      </c>
      <c r="Q1609" s="111">
        <f ca="1"/>
        <v>45763</v>
      </c>
      <c r="R1609" s="220">
        <f ca="1"/>
        <v>1426.4657890000001</v>
      </c>
      <c r="S1609" s="220">
        <f ca="1"/>
        <v>1417.753123</v>
      </c>
      <c r="T1609" s="222">
        <f ca="1"/>
        <v>8.7126660000001258E-3</v>
      </c>
      <c r="U1609" s="222" t="str">
        <f ca="1"/>
        <v/>
      </c>
    </row>
    <row r="1610" spans="9:21" x14ac:dyDescent="0.2">
      <c r="I1610" s="111">
        <f ca="1"/>
        <v>45764</v>
      </c>
      <c r="J1610" s="220">
        <f ca="1"/>
        <v>1432.663194</v>
      </c>
      <c r="K1610" s="220">
        <f ca="1"/>
        <v>1417.9036619999999</v>
      </c>
      <c r="L1610" s="222">
        <f ca="1"/>
        <v>1.4759532000000035E-2</v>
      </c>
      <c r="M1610" s="222" t="str">
        <f ca="1"/>
        <v/>
      </c>
      <c r="Q1610" s="111">
        <f ca="1"/>
        <v>45764</v>
      </c>
      <c r="R1610" s="220">
        <f ca="1"/>
        <v>1426.4390980000001</v>
      </c>
      <c r="S1610" s="220">
        <f ca="1"/>
        <v>1417.9036619999999</v>
      </c>
      <c r="T1610" s="222">
        <f ca="1"/>
        <v>8.5354360000001184E-3</v>
      </c>
      <c r="U1610" s="222" t="str">
        <f ca="1"/>
        <v/>
      </c>
    </row>
    <row r="1611" spans="9:21" x14ac:dyDescent="0.2">
      <c r="I1611" s="111">
        <f ca="1"/>
        <v>45768</v>
      </c>
      <c r="J1611" s="220">
        <f ca="1"/>
        <v>1420.3186209999999</v>
      </c>
      <c r="K1611" s="220">
        <f ca="1"/>
        <v>1405.3594290000001</v>
      </c>
      <c r="L1611" s="222">
        <f ca="1"/>
        <v>1.4959191999999802E-2</v>
      </c>
      <c r="M1611" s="222" t="str">
        <f ca="1"/>
        <v/>
      </c>
      <c r="Q1611" s="111">
        <f ca="1"/>
        <v>45768</v>
      </c>
      <c r="R1611" s="220">
        <f ca="1"/>
        <v>1414.2770250000001</v>
      </c>
      <c r="S1611" s="220">
        <f ca="1"/>
        <v>1405.3594290000001</v>
      </c>
      <c r="T1611" s="222">
        <f ca="1"/>
        <v>8.9175960000000033E-3</v>
      </c>
      <c r="U1611" s="222" t="str">
        <f ca="1"/>
        <v/>
      </c>
    </row>
    <row r="1612" spans="9:21" x14ac:dyDescent="0.2">
      <c r="I1612" s="111">
        <f ca="1"/>
        <v>45769</v>
      </c>
      <c r="J1612" s="220">
        <f ca="1"/>
        <v>1433.457582</v>
      </c>
      <c r="K1612" s="220">
        <f ca="1"/>
        <v>1418.184033</v>
      </c>
      <c r="L1612" s="222">
        <f ca="1"/>
        <v>1.5273549000000003E-2</v>
      </c>
      <c r="M1612" s="222" t="str">
        <f ca="1"/>
        <v/>
      </c>
      <c r="Q1612" s="111">
        <f ca="1"/>
        <v>45769</v>
      </c>
      <c r="R1612" s="220">
        <f ca="1"/>
        <v>1427.2995550000001</v>
      </c>
      <c r="S1612" s="220">
        <f ca="1"/>
        <v>1418.184033</v>
      </c>
      <c r="T1612" s="222">
        <f ca="1"/>
        <v>9.1155220000000547E-3</v>
      </c>
      <c r="U1612" s="222" t="str">
        <f ca="1"/>
        <v/>
      </c>
    </row>
    <row r="1613" spans="9:21" x14ac:dyDescent="0.2">
      <c r="I1613" s="111">
        <f ca="1"/>
        <v>45770</v>
      </c>
      <c r="J1613" s="220">
        <f ca="1"/>
        <v>1440.949879</v>
      </c>
      <c r="K1613" s="220">
        <f ca="1"/>
        <v>1423.892259</v>
      </c>
      <c r="L1613" s="222">
        <f ca="1"/>
        <v>1.7057620000000044E-2</v>
      </c>
      <c r="M1613" s="222" t="str">
        <f ca="1"/>
        <v/>
      </c>
      <c r="Q1613" s="111">
        <f ca="1"/>
        <v>45770</v>
      </c>
      <c r="R1613" s="220">
        <f ca="1"/>
        <v>1435.005146</v>
      </c>
      <c r="S1613" s="220">
        <f ca="1"/>
        <v>1423.892259</v>
      </c>
      <c r="T1613" s="222">
        <f ca="1"/>
        <v>1.1112887E-2</v>
      </c>
      <c r="U1613" s="222" t="str">
        <f ca="1"/>
        <v/>
      </c>
    </row>
    <row r="1614" spans="9:21" x14ac:dyDescent="0.2">
      <c r="I1614" s="111">
        <f ca="1"/>
        <v>45771</v>
      </c>
      <c r="J1614" s="220">
        <f ca="1"/>
        <v>1452.1548419999999</v>
      </c>
      <c r="K1614" s="220">
        <f ca="1"/>
        <v>1434.4669249999999</v>
      </c>
      <c r="L1614" s="222">
        <f ca="1"/>
        <v>1.768791699999997E-2</v>
      </c>
      <c r="M1614" s="222" t="str">
        <f ca="1"/>
        <v/>
      </c>
      <c r="Q1614" s="111">
        <f ca="1"/>
        <v>45771</v>
      </c>
      <c r="R1614" s="220">
        <f ca="1"/>
        <v>1446.189556</v>
      </c>
      <c r="S1614" s="220">
        <f ca="1"/>
        <v>1434.4669249999999</v>
      </c>
      <c r="T1614" s="222">
        <f ca="1"/>
        <v>1.1722631000000093E-2</v>
      </c>
      <c r="U1614" s="222" t="str">
        <f ca="1"/>
        <v/>
      </c>
    </row>
    <row r="1615" spans="9:21" x14ac:dyDescent="0.2">
      <c r="I1615" s="111">
        <f ca="1"/>
        <v>45772</v>
      </c>
      <c r="J1615" s="220">
        <f ca="1"/>
        <v>1451.314073</v>
      </c>
      <c r="K1615" s="220">
        <f ca="1"/>
        <v>1433.4812079999999</v>
      </c>
      <c r="L1615" s="222">
        <f ca="1"/>
        <v>1.7832865000000083E-2</v>
      </c>
      <c r="M1615" s="222" t="str">
        <f ca="1"/>
        <v/>
      </c>
      <c r="Q1615" s="111">
        <f ca="1"/>
        <v>45772</v>
      </c>
      <c r="R1615" s="220">
        <f ca="1"/>
        <v>1445.297462</v>
      </c>
      <c r="S1615" s="220">
        <f ca="1"/>
        <v>1433.4812079999999</v>
      </c>
      <c r="T1615" s="222">
        <f ca="1"/>
        <v>1.1816254000000071E-2</v>
      </c>
      <c r="U1615" s="222" t="str">
        <f ca="1"/>
        <v/>
      </c>
    </row>
    <row r="1616" spans="9:21" x14ac:dyDescent="0.2">
      <c r="I1616" s="111">
        <f ca="1"/>
        <v>45775</v>
      </c>
      <c r="J1616" s="220">
        <f ca="1"/>
        <v>1453.5089390000001</v>
      </c>
      <c r="K1616" s="220">
        <f ca="1"/>
        <v>1436.0653870000001</v>
      </c>
      <c r="L1616" s="222">
        <f ca="1"/>
        <v>1.7443551999999952E-2</v>
      </c>
      <c r="M1616" s="222" t="str">
        <f ca="1"/>
        <v/>
      </c>
      <c r="Q1616" s="111">
        <f ca="1"/>
        <v>45775</v>
      </c>
      <c r="R1616" s="220">
        <f ca="1"/>
        <v>1447.4315140000001</v>
      </c>
      <c r="S1616" s="220">
        <f ca="1"/>
        <v>1436.0653870000001</v>
      </c>
      <c r="T1616" s="222">
        <f ca="1"/>
        <v>1.1366127000000005E-2</v>
      </c>
      <c r="U1616" s="222" t="str">
        <f ca="1"/>
        <v/>
      </c>
    </row>
    <row r="1617" spans="9:21" x14ac:dyDescent="0.2">
      <c r="I1617" s="111">
        <f ca="1"/>
        <v>45776</v>
      </c>
      <c r="J1617" s="220">
        <f ca="1"/>
        <v>1459.455003</v>
      </c>
      <c r="K1617" s="220">
        <f ca="1"/>
        <v>1441.6301229999999</v>
      </c>
      <c r="L1617" s="222">
        <f ca="1"/>
        <v>1.7824880000000123E-2</v>
      </c>
      <c r="M1617" s="222" t="str">
        <f ca="1"/>
        <v/>
      </c>
      <c r="Q1617" s="111">
        <f ca="1"/>
        <v>45776</v>
      </c>
      <c r="R1617" s="220">
        <f ca="1"/>
        <v>1453.410286</v>
      </c>
      <c r="S1617" s="220">
        <f ca="1"/>
        <v>1441.6301229999999</v>
      </c>
      <c r="T1617" s="222">
        <f ca="1"/>
        <v>1.178016300000013E-2</v>
      </c>
      <c r="U1617" s="222" t="str">
        <f ca="1"/>
        <v/>
      </c>
    </row>
    <row r="1618" spans="9:21" x14ac:dyDescent="0.2">
      <c r="I1618" s="111">
        <f ca="1"/>
        <v>45777</v>
      </c>
      <c r="J1618" s="220">
        <f ca="1"/>
        <v>1460.6985709999999</v>
      </c>
      <c r="K1618" s="220">
        <f ca="1"/>
        <v>1443.0996909999999</v>
      </c>
      <c r="L1618" s="222">
        <f ca="1"/>
        <v>1.7598880000000008E-2</v>
      </c>
      <c r="M1618" s="222" t="str">
        <f ca="1"/>
        <v/>
      </c>
      <c r="Q1618" s="111">
        <f ca="1"/>
        <v>45777</v>
      </c>
      <c r="R1618" s="220">
        <f ca="1"/>
        <v>1454.659388</v>
      </c>
      <c r="S1618" s="220">
        <f ca="1"/>
        <v>1443.0996909999999</v>
      </c>
      <c r="T1618" s="222">
        <f ca="1"/>
        <v>1.1559697000000141E-2</v>
      </c>
      <c r="U1618" s="222" t="str">
        <f ca="1"/>
        <v/>
      </c>
    </row>
    <row r="1619" spans="9:21" x14ac:dyDescent="0.2">
      <c r="I1619" s="111">
        <f ca="1"/>
        <v>45778</v>
      </c>
      <c r="J1619" s="220">
        <f ca="1"/>
        <v>1461.898936</v>
      </c>
      <c r="K1619" s="220">
        <f ca="1"/>
        <v>1443.6819909999999</v>
      </c>
      <c r="L1619" s="222">
        <f ca="1"/>
        <v>1.8216945000000123E-2</v>
      </c>
      <c r="M1619" s="222" t="str">
        <f ca="1"/>
        <v/>
      </c>
      <c r="Q1619" s="111">
        <f ca="1"/>
        <v>45778</v>
      </c>
      <c r="R1619" s="220">
        <f ca="1"/>
        <v>1455.8930399999999</v>
      </c>
      <c r="S1619" s="220">
        <f ca="1"/>
        <v>1443.6819909999999</v>
      </c>
      <c r="T1619" s="222">
        <f ca="1"/>
        <v>1.2211049000000003E-2</v>
      </c>
      <c r="U1619" s="222" t="str">
        <f ca="1"/>
        <v/>
      </c>
    </row>
    <row r="1620" spans="9:21" x14ac:dyDescent="0.2">
      <c r="I1620" s="111">
        <f ca="1"/>
        <v>45779</v>
      </c>
      <c r="J1620" s="220">
        <f ca="1"/>
        <v>1467.6384270000001</v>
      </c>
      <c r="K1620" s="220">
        <f ca="1"/>
        <v>1447.8823870000001</v>
      </c>
      <c r="L1620" s="222">
        <f ca="1"/>
        <v>1.9756039999999985E-2</v>
      </c>
      <c r="M1620" s="222" t="str">
        <f ca="1"/>
        <v/>
      </c>
      <c r="Q1620" s="111">
        <f ca="1"/>
        <v>45779</v>
      </c>
      <c r="R1620" s="220">
        <f ca="1"/>
        <v>1461.7512119999999</v>
      </c>
      <c r="S1620" s="220">
        <f ca="1"/>
        <v>1447.8823870000001</v>
      </c>
      <c r="T1620" s="222">
        <f ca="1"/>
        <v>1.3868824999999788E-2</v>
      </c>
      <c r="U1620" s="222" t="str">
        <f ca="1"/>
        <v/>
      </c>
    </row>
    <row r="1621" spans="9:21" x14ac:dyDescent="0.2">
      <c r="I1621" s="111">
        <f ca="1"/>
        <v>45782</v>
      </c>
      <c r="J1621" s="220">
        <f ca="1"/>
        <v>1466.930726</v>
      </c>
      <c r="K1621" s="220">
        <f ca="1"/>
        <v>1447.531549</v>
      </c>
      <c r="L1621" s="222">
        <f ca="1"/>
        <v>1.939917700000001E-2</v>
      </c>
      <c r="M1621" s="222" t="str">
        <f ca="1"/>
        <v/>
      </c>
      <c r="Q1621" s="111">
        <f ca="1"/>
        <v>45782</v>
      </c>
      <c r="R1621" s="220">
        <f ca="1"/>
        <v>1461.008554</v>
      </c>
      <c r="S1621" s="220">
        <f ca="1"/>
        <v>1447.531549</v>
      </c>
      <c r="T1621" s="222">
        <f ca="1"/>
        <v>1.3477004999999962E-2</v>
      </c>
      <c r="U1621" s="222" t="str">
        <f ca="1"/>
        <v/>
      </c>
    </row>
    <row r="1622" spans="9:21" x14ac:dyDescent="0.2">
      <c r="I1622" s="111">
        <f ca="1"/>
        <v>45783</v>
      </c>
      <c r="J1622" s="220">
        <f ca="1"/>
        <v>1464.4666179999999</v>
      </c>
      <c r="K1622" s="220">
        <f ca="1"/>
        <v>1445.79844</v>
      </c>
      <c r="L1622" s="222">
        <f ca="1"/>
        <v>1.8668177999999896E-2</v>
      </c>
      <c r="M1622" s="222" t="str">
        <f ca="1"/>
        <v/>
      </c>
      <c r="Q1622" s="111">
        <f ca="1"/>
        <v>45783</v>
      </c>
      <c r="R1622" s="220">
        <f ca="1"/>
        <v>1458.519227</v>
      </c>
      <c r="S1622" s="220">
        <f ca="1"/>
        <v>1445.79844</v>
      </c>
      <c r="T1622" s="222">
        <f ca="1"/>
        <v>1.2720786999999973E-2</v>
      </c>
      <c r="U1622" s="222" t="str">
        <f ca="1"/>
        <v/>
      </c>
    </row>
    <row r="1623" spans="9:21" x14ac:dyDescent="0.2">
      <c r="I1623" s="111">
        <f ca="1"/>
        <v>45784</v>
      </c>
      <c r="J1623" s="220">
        <f ca="1"/>
        <v>1470.772105</v>
      </c>
      <c r="K1623" s="220">
        <f ca="1"/>
        <v>1451.9602769999999</v>
      </c>
      <c r="L1623" s="222">
        <f ca="1"/>
        <v>1.8811828000000107E-2</v>
      </c>
      <c r="M1623" s="222" t="str">
        <f ca="1"/>
        <v/>
      </c>
      <c r="Q1623" s="111">
        <f ca="1"/>
        <v>45784</v>
      </c>
      <c r="R1623" s="220">
        <f ca="1"/>
        <v>1464.8174919999999</v>
      </c>
      <c r="S1623" s="220">
        <f ca="1"/>
        <v>1451.9602769999999</v>
      </c>
      <c r="T1623" s="222">
        <f ca="1"/>
        <v>1.2857214999999996E-2</v>
      </c>
      <c r="U1623" s="222" t="str">
        <f ca="1"/>
        <v/>
      </c>
    </row>
    <row r="1624" spans="9:21" x14ac:dyDescent="0.2">
      <c r="I1624" s="111">
        <f ca="1"/>
        <v>45785</v>
      </c>
      <c r="J1624" s="220">
        <f ca="1"/>
        <v>1470.2163780000001</v>
      </c>
      <c r="K1624" s="220">
        <f ca="1"/>
        <v>1450.6045389999999</v>
      </c>
      <c r="L1624" s="222">
        <f ca="1"/>
        <v>1.9611839000000145E-2</v>
      </c>
      <c r="M1624" s="222" t="str">
        <f ca="1"/>
        <v/>
      </c>
      <c r="Q1624" s="111">
        <f ca="1"/>
        <v>45785</v>
      </c>
      <c r="R1624" s="220">
        <f ca="1"/>
        <v>1464.2232630000001</v>
      </c>
      <c r="S1624" s="220">
        <f ca="1"/>
        <v>1450.6045389999999</v>
      </c>
      <c r="T1624" s="222">
        <f ca="1"/>
        <v>1.3618724000000157E-2</v>
      </c>
      <c r="U1624" s="222" t="str">
        <f ca="1"/>
        <v/>
      </c>
    </row>
    <row r="1625" spans="9:21" x14ac:dyDescent="0.2">
      <c r="I1625" s="111">
        <f ca="1"/>
        <v>45786</v>
      </c>
      <c r="J1625" s="220">
        <f ca="1"/>
        <v>1475.1714979999999</v>
      </c>
      <c r="K1625" s="220">
        <f ca="1"/>
        <v>1455.5915970000001</v>
      </c>
      <c r="L1625" s="222">
        <f ca="1"/>
        <v>1.9579900999999837E-2</v>
      </c>
      <c r="M1625" s="222" t="str">
        <f ca="1"/>
        <v/>
      </c>
      <c r="Q1625" s="111">
        <f ca="1"/>
        <v>45786</v>
      </c>
      <c r="R1625" s="220">
        <f ca="1"/>
        <v>1469.1945450000001</v>
      </c>
      <c r="S1625" s="220">
        <f ca="1"/>
        <v>1455.5915970000001</v>
      </c>
      <c r="T1625" s="222">
        <f ca="1"/>
        <v>1.3602947999999969E-2</v>
      </c>
      <c r="U1625" s="222" t="str">
        <f ca="1"/>
        <v/>
      </c>
    </row>
    <row r="1626" spans="9:21" x14ac:dyDescent="0.2">
      <c r="I1626" s="111">
        <f ca="1"/>
        <v>45789</v>
      </c>
      <c r="J1626" s="220">
        <f ca="1"/>
        <v>1487.9288369999999</v>
      </c>
      <c r="K1626" s="220">
        <f ca="1"/>
        <v>1465.3793820000001</v>
      </c>
      <c r="L1626" s="222">
        <f ca="1"/>
        <v>2.2549454999999854E-2</v>
      </c>
      <c r="M1626" s="222" t="str">
        <f ca="1"/>
        <v/>
      </c>
      <c r="Q1626" s="111">
        <f ca="1"/>
        <v>45789</v>
      </c>
      <c r="R1626" s="220">
        <f ca="1"/>
        <v>1482.138721</v>
      </c>
      <c r="S1626" s="220">
        <f ca="1"/>
        <v>1465.3793820000001</v>
      </c>
      <c r="T1626" s="222">
        <f ca="1"/>
        <v>1.6759338999999953E-2</v>
      </c>
      <c r="U1626" s="222" t="str">
        <f ca="1"/>
        <v/>
      </c>
    </row>
    <row r="1627" spans="9:21" x14ac:dyDescent="0.2">
      <c r="I1627" s="111">
        <f ca="1"/>
        <v>45790</v>
      </c>
      <c r="J1627" s="220">
        <f ca="1"/>
        <v>1489.1414110000001</v>
      </c>
      <c r="K1627" s="220">
        <f ca="1"/>
        <v>1466.206864</v>
      </c>
      <c r="L1627" s="222">
        <f ca="1"/>
        <v>2.2934547000000065E-2</v>
      </c>
      <c r="M1627" s="222" t="str">
        <f ca="1"/>
        <v/>
      </c>
      <c r="Q1627" s="111">
        <f ca="1"/>
        <v>45790</v>
      </c>
      <c r="R1627" s="220">
        <f ca="1"/>
        <v>1483.393626</v>
      </c>
      <c r="S1627" s="220">
        <f ca="1"/>
        <v>1466.206864</v>
      </c>
      <c r="T1627" s="222">
        <f ca="1"/>
        <v>1.7186762000000043E-2</v>
      </c>
      <c r="U1627" s="222" t="str">
        <f ca="1"/>
        <v/>
      </c>
    </row>
    <row r="1628" spans="9:21" x14ac:dyDescent="0.2">
      <c r="I1628" s="111">
        <f ca="1"/>
        <v>45791</v>
      </c>
      <c r="J1628" s="220">
        <f ca="1"/>
        <v>1489.7536930000001</v>
      </c>
      <c r="K1628" s="220">
        <f ca="1"/>
        <v>1466.1920210000001</v>
      </c>
      <c r="L1628" s="222">
        <f ca="1"/>
        <v>2.3561672000000044E-2</v>
      </c>
      <c r="M1628" s="222" t="str">
        <f ca="1"/>
        <v/>
      </c>
      <c r="Q1628" s="111">
        <f ca="1"/>
        <v>45791</v>
      </c>
      <c r="R1628" s="220">
        <f ca="1"/>
        <v>1484.02754</v>
      </c>
      <c r="S1628" s="220">
        <f ca="1"/>
        <v>1466.1920210000001</v>
      </c>
      <c r="T1628" s="222">
        <f ca="1"/>
        <v>1.7835518999999977E-2</v>
      </c>
      <c r="U1628" s="222" t="str">
        <f ca="1"/>
        <v/>
      </c>
    </row>
    <row r="1629" spans="9:21" x14ac:dyDescent="0.2">
      <c r="I1629" s="111">
        <f ca="1"/>
        <v>45792</v>
      </c>
      <c r="J1629" s="220">
        <f ca="1"/>
        <v>1498.5096430000001</v>
      </c>
      <c r="K1629" s="220">
        <f ca="1"/>
        <v>1475.6495170000001</v>
      </c>
      <c r="L1629" s="222">
        <f ca="1"/>
        <v>2.2860126000000036E-2</v>
      </c>
      <c r="M1629" s="222" t="str">
        <f ca="1"/>
        <v/>
      </c>
      <c r="Q1629" s="111">
        <f ca="1"/>
        <v>45792</v>
      </c>
      <c r="R1629" s="220">
        <f ca="1"/>
        <v>1492.6231230000001</v>
      </c>
      <c r="S1629" s="220">
        <f ca="1"/>
        <v>1475.6495170000001</v>
      </c>
      <c r="T1629" s="222">
        <f ca="1"/>
        <v>1.697360600000002E-2</v>
      </c>
      <c r="U1629" s="222" t="str">
        <f ca="1"/>
        <v/>
      </c>
    </row>
    <row r="1630" spans="9:21" x14ac:dyDescent="0.2">
      <c r="I1630" s="111">
        <f ca="1"/>
        <v>45793</v>
      </c>
      <c r="J1630" s="220">
        <f ca="1"/>
        <v>1500.82251</v>
      </c>
      <c r="K1630" s="220">
        <f ca="1"/>
        <v>1477.1081670000001</v>
      </c>
      <c r="L1630" s="222">
        <f ca="1"/>
        <v>2.371434299999987E-2</v>
      </c>
      <c r="M1630" s="222" t="str">
        <f ca="1"/>
        <v/>
      </c>
      <c r="Q1630" s="111">
        <f ca="1"/>
        <v>45793</v>
      </c>
      <c r="R1630" s="220">
        <f ca="1"/>
        <v>1495.0024860000001</v>
      </c>
      <c r="S1630" s="220">
        <f ca="1"/>
        <v>1477.1081670000001</v>
      </c>
      <c r="T1630" s="222">
        <f ca="1"/>
        <v>1.7894318999999995E-2</v>
      </c>
      <c r="U1630" s="222" t="str">
        <f ca="1"/>
        <v/>
      </c>
    </row>
    <row r="1631" spans="9:21" x14ac:dyDescent="0.2">
      <c r="I1631" s="111">
        <f ca="1"/>
        <v>45797</v>
      </c>
      <c r="J1631" s="220">
        <f ca="1"/>
        <v>1493.961638</v>
      </c>
      <c r="K1631" s="220">
        <f ca="1"/>
        <v>1470.6963969999999</v>
      </c>
      <c r="L1631" s="222">
        <f ca="1"/>
        <v>2.3265241000000061E-2</v>
      </c>
      <c r="M1631" s="222" t="str">
        <f ca="1"/>
        <v/>
      </c>
      <c r="Q1631" s="111">
        <f ca="1"/>
        <v>45797</v>
      </c>
      <c r="R1631" s="220">
        <f ca="1"/>
        <v>1488.0306929999999</v>
      </c>
      <c r="S1631" s="220">
        <f ca="1"/>
        <v>1470.6963969999999</v>
      </c>
      <c r="T1631" s="222">
        <f ca="1"/>
        <v>1.7334295999999996E-2</v>
      </c>
      <c r="U1631" s="222" t="str">
        <f ca="1"/>
        <v/>
      </c>
    </row>
    <row r="1632" spans="9:21" x14ac:dyDescent="0.2">
      <c r="I1632" s="111">
        <f ca="1"/>
        <v>45798</v>
      </c>
      <c r="J1632" s="220">
        <f ca="1"/>
        <v>1480.0903410000001</v>
      </c>
      <c r="K1632" s="220">
        <f ca="1"/>
        <v>1457.5339269999999</v>
      </c>
      <c r="L1632" s="222">
        <f ca="1"/>
        <v>2.2556414000000132E-2</v>
      </c>
      <c r="M1632" s="222" t="str">
        <f ca="1"/>
        <v/>
      </c>
      <c r="Q1632" s="111">
        <f ca="1"/>
        <v>45798</v>
      </c>
      <c r="R1632" s="220">
        <f ca="1"/>
        <v>1474.2185219999999</v>
      </c>
      <c r="S1632" s="220">
        <f ca="1"/>
        <v>1457.5339269999999</v>
      </c>
      <c r="T1632" s="222">
        <f ca="1"/>
        <v>1.6684594999999944E-2</v>
      </c>
      <c r="U1632" s="222" t="str">
        <f ca="1"/>
        <v/>
      </c>
    </row>
    <row r="1633" spans="9:21" x14ac:dyDescent="0.2">
      <c r="I1633" s="111">
        <f ca="1"/>
        <v>45799</v>
      </c>
      <c r="J1633" s="220">
        <f ca="1"/>
        <v>1477.482413</v>
      </c>
      <c r="K1633" s="220">
        <f ca="1"/>
        <v>1455.4025879999999</v>
      </c>
      <c r="L1633" s="222">
        <f ca="1"/>
        <v>2.2079825000000029E-2</v>
      </c>
      <c r="M1633" s="222" t="str">
        <f ca="1"/>
        <v/>
      </c>
      <c r="Q1633" s="111">
        <f ca="1"/>
        <v>45799</v>
      </c>
      <c r="R1633" s="220">
        <f ca="1"/>
        <v>1471.5331389999999</v>
      </c>
      <c r="S1633" s="220">
        <f ca="1"/>
        <v>1455.4025879999999</v>
      </c>
      <c r="T1633" s="222">
        <f ca="1"/>
        <v>1.6130550999999969E-2</v>
      </c>
      <c r="U1633" s="222" t="str">
        <f ca="1"/>
        <v/>
      </c>
    </row>
    <row r="1634" spans="9:21" x14ac:dyDescent="0.2">
      <c r="I1634" s="111">
        <f ca="1"/>
        <v>45800</v>
      </c>
      <c r="J1634" s="220">
        <f ca="1"/>
        <v>1473.0344170000001</v>
      </c>
      <c r="K1634" s="220">
        <f ca="1"/>
        <v>1451.8809650000001</v>
      </c>
      <c r="L1634" s="222">
        <f ca="1"/>
        <v>2.1153452000000017E-2</v>
      </c>
      <c r="M1634" s="222" t="str">
        <f ca="1"/>
        <v/>
      </c>
      <c r="Q1634" s="111">
        <f ca="1"/>
        <v>45800</v>
      </c>
      <c r="R1634" s="220">
        <f ca="1"/>
        <v>1467.1039800000001</v>
      </c>
      <c r="S1634" s="220">
        <f ca="1"/>
        <v>1451.8809650000001</v>
      </c>
      <c r="T1634" s="222">
        <f ca="1"/>
        <v>1.5223015000000032E-2</v>
      </c>
      <c r="U1634" s="222" t="str">
        <f ca="1"/>
        <v/>
      </c>
    </row>
    <row r="1635" spans="9:21" x14ac:dyDescent="0.2">
      <c r="I1635" s="111">
        <f ca="1"/>
        <v>45803</v>
      </c>
      <c r="J1635" s="220">
        <f ca="1"/>
        <v>1480.668177</v>
      </c>
      <c r="K1635" s="220">
        <f ca="1"/>
        <v>1459.619068</v>
      </c>
      <c r="L1635" s="222">
        <f ca="1"/>
        <v>2.1049109000000045E-2</v>
      </c>
      <c r="M1635" s="222" t="str">
        <f ca="1"/>
        <v/>
      </c>
      <c r="Q1635" s="111">
        <f ca="1"/>
        <v>45803</v>
      </c>
      <c r="R1635" s="220">
        <f ca="1"/>
        <v>1474.535969</v>
      </c>
      <c r="S1635" s="220">
        <f ca="1"/>
        <v>1459.619068</v>
      </c>
      <c r="T1635" s="222">
        <f ca="1"/>
        <v>1.4916901000000052E-2</v>
      </c>
      <c r="U1635" s="222" t="str">
        <f ca="1"/>
        <v/>
      </c>
    </row>
    <row r="1636" spans="9:21" x14ac:dyDescent="0.2">
      <c r="I1636" s="111">
        <f ca="1"/>
        <v>45804</v>
      </c>
      <c r="J1636" s="220">
        <f ca="1"/>
        <v>1490.6767689999999</v>
      </c>
      <c r="K1636" s="220">
        <f ca="1"/>
        <v>1469.1080030000001</v>
      </c>
      <c r="L1636" s="222">
        <f ca="1"/>
        <v>2.1568765999999868E-2</v>
      </c>
      <c r="M1636" s="222" t="str">
        <f ca="1"/>
        <v/>
      </c>
      <c r="Q1636" s="111">
        <f ca="1"/>
        <v>45804</v>
      </c>
      <c r="R1636" s="220">
        <f ca="1"/>
        <v>1484.5428750000001</v>
      </c>
      <c r="S1636" s="220">
        <f ca="1"/>
        <v>1469.1080030000001</v>
      </c>
      <c r="T1636" s="222">
        <f ca="1"/>
        <v>1.543487200000004E-2</v>
      </c>
      <c r="U1636" s="222" t="str">
        <f ca="1"/>
        <v/>
      </c>
    </row>
    <row r="1637" spans="9:21" x14ac:dyDescent="0.2">
      <c r="I1637" s="111">
        <f ca="1"/>
        <v>45805</v>
      </c>
      <c r="J1637" s="220">
        <f ca="1"/>
        <v>1487.823744</v>
      </c>
      <c r="K1637" s="220">
        <f ca="1"/>
        <v>1466.7602139999999</v>
      </c>
      <c r="L1637" s="222">
        <f ca="1"/>
        <v>2.1063530000000129E-2</v>
      </c>
      <c r="M1637" s="222" t="str">
        <f ca="1"/>
        <v/>
      </c>
      <c r="Q1637" s="111">
        <f ca="1"/>
        <v>45805</v>
      </c>
      <c r="R1637" s="220">
        <f ca="1"/>
        <v>1481.614235</v>
      </c>
      <c r="S1637" s="220">
        <f ca="1"/>
        <v>1466.7602139999999</v>
      </c>
      <c r="T1637" s="222">
        <f ca="1"/>
        <v>1.4854021000000103E-2</v>
      </c>
      <c r="U1637" s="222" t="str">
        <f ca="1"/>
        <v/>
      </c>
    </row>
    <row r="1638" spans="9:21" x14ac:dyDescent="0.2">
      <c r="I1638" s="111">
        <f ca="1"/>
        <v>45806</v>
      </c>
      <c r="J1638" s="220">
        <f ca="1"/>
        <v>1491.427696</v>
      </c>
      <c r="K1638" s="220">
        <f ca="1"/>
        <v>1470.299851</v>
      </c>
      <c r="L1638" s="222">
        <f ca="1"/>
        <v>2.1127844999999978E-2</v>
      </c>
      <c r="M1638" s="222" t="str">
        <f ca="1"/>
        <v/>
      </c>
      <c r="Q1638" s="111">
        <f ca="1"/>
        <v>45806</v>
      </c>
      <c r="R1638" s="220">
        <f ca="1"/>
        <v>1485.281397</v>
      </c>
      <c r="S1638" s="220">
        <f ca="1"/>
        <v>1470.299851</v>
      </c>
      <c r="T1638" s="222">
        <f ca="1"/>
        <v>1.4981545999999981E-2</v>
      </c>
      <c r="U1638" s="222" t="str">
        <f ca="1"/>
        <v/>
      </c>
    </row>
    <row r="1639" spans="9:21" x14ac:dyDescent="0.2">
      <c r="I1639" s="111">
        <f ca="1"/>
        <v>45807</v>
      </c>
      <c r="J1639" s="220">
        <f ca="1"/>
        <v>1489.0899420000001</v>
      </c>
      <c r="K1639" s="220">
        <f ca="1"/>
        <v>1469.0080909999999</v>
      </c>
      <c r="L1639" s="222">
        <f ca="1"/>
        <v>2.0081851000000144E-2</v>
      </c>
      <c r="M1639" s="222" t="str">
        <f ca="1"/>
        <v/>
      </c>
      <c r="Q1639" s="111">
        <f ca="1"/>
        <v>45807</v>
      </c>
      <c r="R1639" s="220">
        <f ca="1"/>
        <v>1482.846037</v>
      </c>
      <c r="S1639" s="220">
        <f ca="1"/>
        <v>1469.0080909999999</v>
      </c>
      <c r="T1639" s="222">
        <f ca="1"/>
        <v>1.3837946000000103E-2</v>
      </c>
      <c r="U1639" s="222" t="str">
        <f ca="1"/>
        <v/>
      </c>
    </row>
    <row r="1640" spans="9:21" x14ac:dyDescent="0.2">
      <c r="I1640" s="111">
        <f ca="1"/>
        <v>45810</v>
      </c>
      <c r="J1640" s="220">
        <f ca="1"/>
        <v>1491.3102759999999</v>
      </c>
      <c r="K1640" s="220">
        <f ca="1"/>
        <v>1470.9763969999999</v>
      </c>
      <c r="L1640" s="222">
        <f ca="1"/>
        <v>2.0333879000000023E-2</v>
      </c>
      <c r="M1640" s="222" t="str">
        <f ca="1"/>
        <v/>
      </c>
      <c r="Q1640" s="111">
        <f ca="1"/>
        <v>45810</v>
      </c>
      <c r="R1640" s="220">
        <f ca="1"/>
        <v>1485.0253</v>
      </c>
      <c r="S1640" s="220">
        <f ca="1"/>
        <v>1470.9763969999999</v>
      </c>
      <c r="T1640" s="222">
        <f ca="1"/>
        <v>1.4048903000000109E-2</v>
      </c>
      <c r="U1640" s="222" t="str">
        <f ca="1"/>
        <v/>
      </c>
    </row>
    <row r="1641" spans="9:21" x14ac:dyDescent="0.2">
      <c r="I1641" s="111">
        <f ca="1"/>
        <v>45811</v>
      </c>
      <c r="J1641" s="220">
        <f ca="1"/>
        <v>1491.5365340000001</v>
      </c>
      <c r="K1641" s="220">
        <f ca="1"/>
        <v>1470.020882</v>
      </c>
      <c r="L1641" s="222">
        <f ca="1"/>
        <v>2.1515652000000045E-2</v>
      </c>
      <c r="M1641" s="222" t="str">
        <f ca="1"/>
        <v/>
      </c>
      <c r="Q1641" s="111">
        <f ca="1"/>
        <v>45811</v>
      </c>
      <c r="R1641" s="220">
        <f ca="1"/>
        <v>1485.5678760000001</v>
      </c>
      <c r="S1641" s="220">
        <f ca="1"/>
        <v>1470.020882</v>
      </c>
      <c r="T1641" s="222">
        <f ca="1"/>
        <v>1.5546994000000041E-2</v>
      </c>
      <c r="U1641" s="222" t="str">
        <f ca="1"/>
        <v/>
      </c>
    </row>
    <row r="1642" spans="9:21" x14ac:dyDescent="0.2">
      <c r="I1642" s="111">
        <f ca="1"/>
        <v>45812</v>
      </c>
      <c r="J1642" s="220">
        <f ca="1"/>
        <v>1493.1774579999999</v>
      </c>
      <c r="K1642" s="220">
        <f ca="1"/>
        <v>1470.9952760000001</v>
      </c>
      <c r="L1642" s="222">
        <f ca="1"/>
        <v>2.2182181999999783E-2</v>
      </c>
      <c r="M1642" s="222" t="str">
        <f ca="1"/>
        <v/>
      </c>
      <c r="Q1642" s="111">
        <f ca="1"/>
        <v>45812</v>
      </c>
      <c r="R1642" s="220">
        <f ca="1"/>
        <v>1487.366968</v>
      </c>
      <c r="S1642" s="220">
        <f ca="1"/>
        <v>1470.9952760000001</v>
      </c>
      <c r="T1642" s="222">
        <f ca="1"/>
        <v>1.6371691999999938E-2</v>
      </c>
      <c r="U1642" s="222" t="str">
        <f ca="1"/>
        <v/>
      </c>
    </row>
    <row r="1643" spans="9:21" x14ac:dyDescent="0.2">
      <c r="I1643" s="111">
        <f ca="1"/>
        <v>45813</v>
      </c>
      <c r="J1643" s="220">
        <f ca="1"/>
        <v>1491.081375</v>
      </c>
      <c r="K1643" s="220">
        <f ca="1"/>
        <v>1469.3737100000001</v>
      </c>
      <c r="L1643" s="222">
        <f ca="1"/>
        <v>2.1707664999999907E-2</v>
      </c>
      <c r="M1643" s="222" t="str">
        <f ca="1"/>
        <v/>
      </c>
      <c r="Q1643" s="111">
        <f ca="1"/>
        <v>45813</v>
      </c>
      <c r="R1643" s="220">
        <f ca="1"/>
        <v>1485.1619470000001</v>
      </c>
      <c r="S1643" s="220">
        <f ca="1"/>
        <v>1469.3737100000001</v>
      </c>
      <c r="T1643" s="222">
        <f ca="1"/>
        <v>1.5788236999999979E-2</v>
      </c>
      <c r="U1643" s="222" t="str">
        <f ca="1"/>
        <v/>
      </c>
    </row>
    <row r="1644" spans="9:21" x14ac:dyDescent="0.2">
      <c r="I1644" s="111">
        <f ca="1"/>
        <v>45814</v>
      </c>
      <c r="J1644" s="220">
        <f ca="1"/>
        <v>1491.7230259999999</v>
      </c>
      <c r="K1644" s="220">
        <f ca="1"/>
        <v>1468.9600519999999</v>
      </c>
      <c r="L1644" s="222">
        <f ca="1"/>
        <v>2.2762973999999984E-2</v>
      </c>
      <c r="M1644" s="222" t="str">
        <f ca="1"/>
        <v/>
      </c>
      <c r="Q1644" s="111">
        <f ca="1"/>
        <v>45814</v>
      </c>
      <c r="R1644" s="220">
        <f ca="1"/>
        <v>1486.0558390000001</v>
      </c>
      <c r="S1644" s="220">
        <f ca="1"/>
        <v>1468.9600519999999</v>
      </c>
      <c r="T1644" s="222">
        <f ca="1"/>
        <v>1.7095787000000199E-2</v>
      </c>
      <c r="U1644" s="222" t="str">
        <f ca="1"/>
        <v/>
      </c>
    </row>
    <row r="1645" spans="9:21" x14ac:dyDescent="0.2">
      <c r="I1645" s="111">
        <f ca="1"/>
        <v>45817</v>
      </c>
      <c r="J1645" s="220">
        <f ca="1"/>
        <v>1490.7305530000001</v>
      </c>
      <c r="K1645" s="220">
        <f ca="1"/>
        <v>1467.0860499999999</v>
      </c>
      <c r="L1645" s="222">
        <f ca="1"/>
        <v>2.3644503000000212E-2</v>
      </c>
      <c r="M1645" s="222" t="str">
        <f ca="1"/>
        <v/>
      </c>
      <c r="Q1645" s="111">
        <f ca="1"/>
        <v>45817</v>
      </c>
      <c r="R1645" s="220">
        <f ca="1"/>
        <v>1485.278628</v>
      </c>
      <c r="S1645" s="220">
        <f ca="1"/>
        <v>1467.0860499999999</v>
      </c>
      <c r="T1645" s="222">
        <f ca="1"/>
        <v>1.819257800000014E-2</v>
      </c>
      <c r="U1645" s="222" t="str">
        <f ca="1"/>
        <v/>
      </c>
    </row>
    <row r="1646" spans="9:21" x14ac:dyDescent="0.2">
      <c r="I1646" s="111">
        <f ca="1"/>
        <v>45818</v>
      </c>
      <c r="J1646" s="220">
        <f ca="1"/>
        <v>1495.158852</v>
      </c>
      <c r="K1646" s="220">
        <f ca="1"/>
        <v>1470.846906</v>
      </c>
      <c r="L1646" s="222">
        <f ca="1"/>
        <v>2.4311946000000036E-2</v>
      </c>
      <c r="M1646" s="222" t="str">
        <f ca="1"/>
        <v/>
      </c>
      <c r="Q1646" s="111">
        <f ca="1"/>
        <v>45818</v>
      </c>
      <c r="R1646" s="220">
        <f ca="1"/>
        <v>1489.850398</v>
      </c>
      <c r="S1646" s="220">
        <f ca="1"/>
        <v>1470.846906</v>
      </c>
      <c r="T1646" s="222">
        <f ca="1"/>
        <v>1.9003492000000052E-2</v>
      </c>
      <c r="U1646" s="222" t="str">
        <f ca="1"/>
        <v/>
      </c>
    </row>
    <row r="1647" spans="9:21" x14ac:dyDescent="0.2">
      <c r="I1647" s="111">
        <f ca="1"/>
        <v>45819</v>
      </c>
      <c r="J1647" s="220">
        <f ca="1"/>
        <v>1495.6110900000001</v>
      </c>
      <c r="K1647" s="220">
        <f ca="1"/>
        <v>1470.9773700000001</v>
      </c>
      <c r="L1647" s="222">
        <f ca="1"/>
        <v>2.4633720000000039E-2</v>
      </c>
      <c r="M1647" s="222" t="str">
        <f ca="1"/>
        <v/>
      </c>
      <c r="Q1647" s="111">
        <f ca="1"/>
        <v>45819</v>
      </c>
      <c r="R1647" s="220">
        <f ca="1"/>
        <v>1490.3765450000001</v>
      </c>
      <c r="S1647" s="220">
        <f ca="1"/>
        <v>1470.9773700000001</v>
      </c>
      <c r="T1647" s="222">
        <f ca="1"/>
        <v>1.9399175000000015E-2</v>
      </c>
      <c r="U1647" s="222" t="str">
        <f ca="1"/>
        <v/>
      </c>
    </row>
    <row r="1648" spans="9:21" x14ac:dyDescent="0.2">
      <c r="I1648" s="111">
        <f ca="1"/>
        <v>45820</v>
      </c>
      <c r="J1648" s="220">
        <f ca="1"/>
        <v>1495.5626090000001</v>
      </c>
      <c r="K1648" s="220">
        <f ca="1"/>
        <v>1470.8598589999999</v>
      </c>
      <c r="L1648" s="222">
        <f ca="1"/>
        <v>2.4702750000000152E-2</v>
      </c>
      <c r="M1648" s="222" t="str">
        <f ca="1"/>
        <v/>
      </c>
      <c r="Q1648" s="111">
        <f ca="1"/>
        <v>45820</v>
      </c>
      <c r="R1648" s="220">
        <f ca="1"/>
        <v>1490.345924</v>
      </c>
      <c r="S1648" s="220">
        <f ca="1"/>
        <v>1470.8598589999999</v>
      </c>
      <c r="T1648" s="222">
        <f ca="1"/>
        <v>1.9486065000000052E-2</v>
      </c>
      <c r="U1648" s="222" t="str">
        <f ca="1"/>
        <v/>
      </c>
    </row>
    <row r="1649" spans="9:21" x14ac:dyDescent="0.2">
      <c r="I1649" s="111">
        <f ca="1"/>
        <v>45821</v>
      </c>
      <c r="J1649" s="220">
        <f ca="1"/>
        <v>1485.979247</v>
      </c>
      <c r="K1649" s="220">
        <f ca="1"/>
        <v>1462.483172</v>
      </c>
      <c r="L1649" s="222">
        <f ca="1"/>
        <v>2.3496075000000019E-2</v>
      </c>
      <c r="M1649" s="222" t="str">
        <f ca="1"/>
        <v/>
      </c>
      <c r="Q1649" s="111">
        <f ca="1"/>
        <v>45821</v>
      </c>
      <c r="R1649" s="220">
        <f ca="1"/>
        <v>1480.5247959999999</v>
      </c>
      <c r="S1649" s="220">
        <f ca="1"/>
        <v>1462.483172</v>
      </c>
      <c r="T1649" s="222">
        <f ca="1"/>
        <v>1.8041623999999958E-2</v>
      </c>
      <c r="U1649" s="222" t="str">
        <f ca="1"/>
        <v/>
      </c>
    </row>
    <row r="1650" spans="9:21" x14ac:dyDescent="0.2">
      <c r="I1650" s="111">
        <f ca="1"/>
        <v>45824</v>
      </c>
      <c r="J1650" s="220">
        <f ca="1"/>
        <v>1489.266394</v>
      </c>
      <c r="K1650" s="220">
        <f ca="1"/>
        <v>1464.8435689999999</v>
      </c>
      <c r="L1650" s="222">
        <f ca="1"/>
        <v>2.4422825000000103E-2</v>
      </c>
      <c r="M1650" s="222" t="str">
        <f ca="1"/>
        <v/>
      </c>
      <c r="Q1650" s="111">
        <f ca="1"/>
        <v>45824</v>
      </c>
      <c r="R1650" s="220">
        <f ca="1"/>
        <v>1484.0160169999999</v>
      </c>
      <c r="S1650" s="220">
        <f ca="1"/>
        <v>1464.8435689999999</v>
      </c>
      <c r="T1650" s="222">
        <f ca="1"/>
        <v>1.9172448000000033E-2</v>
      </c>
      <c r="U1650" s="222" t="str">
        <f ca="1"/>
        <v/>
      </c>
    </row>
    <row r="1651" spans="9:21" x14ac:dyDescent="0.2">
      <c r="I1651" s="111">
        <f ca="1"/>
        <v>45825</v>
      </c>
      <c r="J1651" s="220">
        <f ca="1"/>
        <v>1487.9117160000001</v>
      </c>
      <c r="K1651" s="220">
        <f ca="1"/>
        <v>1463.6074349999999</v>
      </c>
      <c r="L1651" s="222">
        <f ca="1"/>
        <v>2.4304281000000174E-2</v>
      </c>
      <c r="M1651" s="222" t="str">
        <f ca="1"/>
        <v/>
      </c>
      <c r="Q1651" s="111">
        <f ca="1"/>
        <v>45825</v>
      </c>
      <c r="R1651" s="220">
        <f ca="1"/>
        <v>1482.6512560000001</v>
      </c>
      <c r="S1651" s="220">
        <f ca="1"/>
        <v>1463.6074349999999</v>
      </c>
      <c r="T1651" s="222">
        <f ca="1"/>
        <v>1.9043821000000207E-2</v>
      </c>
      <c r="U1651" s="222" t="str">
        <f ca="1"/>
        <v/>
      </c>
    </row>
    <row r="1652" spans="9:21" x14ac:dyDescent="0.2">
      <c r="I1652" s="111">
        <f ca="1"/>
        <v>45826</v>
      </c>
      <c r="J1652" s="220">
        <f ca="1"/>
        <v>1491.5202180000001</v>
      </c>
      <c r="K1652" s="220">
        <f ca="1"/>
        <v>1467.5666189999999</v>
      </c>
      <c r="L1652" s="222">
        <f ca="1"/>
        <v>2.3953599000000169E-2</v>
      </c>
      <c r="M1652" s="222" t="str">
        <f ca="1"/>
        <v/>
      </c>
      <c r="Q1652" s="111">
        <f ca="1"/>
        <v>45826</v>
      </c>
      <c r="R1652" s="220">
        <f ca="1"/>
        <v>1486.1592450000001</v>
      </c>
      <c r="S1652" s="220">
        <f ca="1"/>
        <v>1467.5666189999999</v>
      </c>
      <c r="T1652" s="222">
        <f ca="1"/>
        <v>1.8592626000000109E-2</v>
      </c>
      <c r="U1652" s="222" t="str">
        <f ca="1"/>
        <v/>
      </c>
    </row>
    <row r="1653" spans="9:21" x14ac:dyDescent="0.2">
      <c r="I1653" s="111">
        <f ca="1"/>
        <v>45827</v>
      </c>
      <c r="J1653" s="220">
        <f ca="1"/>
        <v>1489.407502</v>
      </c>
      <c r="K1653" s="220">
        <f ca="1"/>
        <v>1466.1597079999999</v>
      </c>
      <c r="L1653" s="222">
        <f ca="1"/>
        <v>2.3247794000000113E-2</v>
      </c>
      <c r="M1653" s="222" t="str">
        <f ca="1"/>
        <v/>
      </c>
      <c r="Q1653" s="111">
        <f ca="1"/>
        <v>45827</v>
      </c>
      <c r="R1653" s="220">
        <f ca="1"/>
        <v>1483.892848</v>
      </c>
      <c r="S1653" s="220">
        <f ca="1"/>
        <v>1466.1597079999999</v>
      </c>
      <c r="T1653" s="222">
        <f ca="1"/>
        <v>1.773314000000005E-2</v>
      </c>
      <c r="U1653" s="222" t="str">
        <f ca="1"/>
        <v/>
      </c>
    </row>
    <row r="1654" spans="9:21" x14ac:dyDescent="0.2">
      <c r="I1654" s="111">
        <f ca="1"/>
        <v>45828</v>
      </c>
      <c r="J1654" s="220">
        <f ca="1"/>
        <v>1492.1754129999999</v>
      </c>
      <c r="K1654" s="220">
        <f ca="1"/>
        <v>1468.2101720000001</v>
      </c>
      <c r="L1654" s="222">
        <f ca="1"/>
        <v>2.3965240999999877E-2</v>
      </c>
      <c r="M1654" s="222" t="str">
        <f ca="1"/>
        <v/>
      </c>
      <c r="Q1654" s="111">
        <f ca="1"/>
        <v>45828</v>
      </c>
      <c r="R1654" s="220">
        <f ca="1"/>
        <v>1486.8245609999999</v>
      </c>
      <c r="S1654" s="220">
        <f ca="1"/>
        <v>1468.2101720000001</v>
      </c>
      <c r="T1654" s="222">
        <f ca="1"/>
        <v>1.8614388999999846E-2</v>
      </c>
      <c r="U1654" s="222" t="str">
        <f ca="1"/>
        <v/>
      </c>
    </row>
    <row r="1655" spans="9:21" x14ac:dyDescent="0.2">
      <c r="I1655" s="111">
        <f ca="1"/>
        <v>45831</v>
      </c>
      <c r="J1655" s="220">
        <f ca="1"/>
        <v>1499.460536</v>
      </c>
      <c r="K1655" s="220">
        <f ca="1"/>
        <v>1475.472401</v>
      </c>
      <c r="L1655" s="222">
        <f ca="1"/>
        <v>2.3988135000000056E-2</v>
      </c>
      <c r="M1655" s="222" t="str">
        <f ca="1"/>
        <v/>
      </c>
      <c r="Q1655" s="111">
        <f ca="1"/>
        <v>45831</v>
      </c>
      <c r="R1655" s="220">
        <f ca="1"/>
        <v>1494.0791139999999</v>
      </c>
      <c r="S1655" s="220">
        <f ca="1"/>
        <v>1475.472401</v>
      </c>
      <c r="T1655" s="222">
        <f ca="1"/>
        <v>1.86067129999999E-2</v>
      </c>
      <c r="U1655" s="222" t="str">
        <f ca="1"/>
        <v/>
      </c>
    </row>
    <row r="1656" spans="9:21" x14ac:dyDescent="0.2">
      <c r="I1656" s="111">
        <f ca="1"/>
        <v>45832</v>
      </c>
      <c r="J1656" s="220">
        <f ca="1"/>
        <v>1507.3630599999999</v>
      </c>
      <c r="K1656" s="220">
        <f ca="1"/>
        <v>1481.7043020000001</v>
      </c>
      <c r="L1656" s="222">
        <f ca="1"/>
        <v>2.5658757999999806E-2</v>
      </c>
      <c r="M1656" s="222" t="str">
        <f ca="1"/>
        <v/>
      </c>
      <c r="Q1656" s="111">
        <f ca="1"/>
        <v>45832</v>
      </c>
      <c r="R1656" s="220">
        <f ca="1"/>
        <v>1502.3375579999999</v>
      </c>
      <c r="S1656" s="220">
        <f ca="1"/>
        <v>1481.7043020000001</v>
      </c>
      <c r="T1656" s="222">
        <f ca="1"/>
        <v>2.0633255999999846E-2</v>
      </c>
      <c r="U1656" s="222" t="str">
        <f ca="1"/>
        <v/>
      </c>
    </row>
    <row r="1657" spans="9:21" x14ac:dyDescent="0.2">
      <c r="I1657" s="111">
        <f ca="1"/>
        <v>45833</v>
      </c>
      <c r="J1657" s="220">
        <f ca="1"/>
        <v>1497.7246090000001</v>
      </c>
      <c r="K1657" s="220">
        <f ca="1"/>
        <v>1470.3758319999999</v>
      </c>
      <c r="L1657" s="222">
        <f ca="1"/>
        <v>2.7348777000000154E-2</v>
      </c>
      <c r="M1657" s="222" t="str">
        <f ca="1"/>
        <v/>
      </c>
      <c r="Q1657" s="111">
        <f ca="1"/>
        <v>45833</v>
      </c>
      <c r="R1657" s="220">
        <f ca="1"/>
        <v>1493.1567769999999</v>
      </c>
      <c r="S1657" s="220">
        <f ca="1"/>
        <v>1470.3758319999999</v>
      </c>
      <c r="T1657" s="222">
        <f ca="1"/>
        <v>2.2780944999999973E-2</v>
      </c>
      <c r="U1657" s="222" t="str">
        <f ca="1"/>
        <v/>
      </c>
    </row>
    <row r="1658" spans="9:21" x14ac:dyDescent="0.2">
      <c r="I1658" s="111">
        <f ca="1"/>
        <v>45834</v>
      </c>
      <c r="J1658" s="220">
        <f ca="1"/>
        <v>1500.51307</v>
      </c>
      <c r="K1658" s="220">
        <f ca="1"/>
        <v>1473.307761</v>
      </c>
      <c r="L1658" s="222">
        <f ca="1"/>
        <v>2.7205308999999941E-2</v>
      </c>
      <c r="M1658" s="222" t="str">
        <f ca="1"/>
        <v/>
      </c>
      <c r="Q1658" s="111">
        <f ca="1"/>
        <v>45834</v>
      </c>
      <c r="R1658" s="220">
        <f ca="1"/>
        <v>1495.8958270000001</v>
      </c>
      <c r="S1658" s="220">
        <f ca="1"/>
        <v>1473.307761</v>
      </c>
      <c r="T1658" s="222">
        <f ca="1"/>
        <v>2.2588066000000025E-2</v>
      </c>
      <c r="U1658" s="222" t="str">
        <f ca="1"/>
        <v/>
      </c>
    </row>
    <row r="1659" spans="9:21" x14ac:dyDescent="0.2">
      <c r="I1659" s="111">
        <f ca="1"/>
        <v>45835</v>
      </c>
      <c r="J1659" s="220">
        <f ca="1"/>
        <v>1506.065893</v>
      </c>
      <c r="K1659" s="220">
        <f ca="1"/>
        <v>1479.081604</v>
      </c>
      <c r="L1659" s="222">
        <f ca="1"/>
        <v>2.6984288999999991E-2</v>
      </c>
      <c r="M1659" s="222" t="str">
        <f ca="1"/>
        <v/>
      </c>
      <c r="Q1659" s="111">
        <f ca="1"/>
        <v>45835</v>
      </c>
      <c r="R1659" s="220">
        <f ca="1"/>
        <v>1501.369097</v>
      </c>
      <c r="S1659" s="220">
        <f ca="1"/>
        <v>1479.081604</v>
      </c>
      <c r="T1659" s="222">
        <f ca="1"/>
        <v>2.228749300000004E-2</v>
      </c>
      <c r="U1659" s="222" t="str">
        <f ca="1"/>
        <v/>
      </c>
    </row>
    <row r="1660" spans="9:21" x14ac:dyDescent="0.2">
      <c r="I1660" s="111">
        <f ca="1"/>
        <v>45838</v>
      </c>
      <c r="J1660" s="220">
        <f ca="1"/>
        <v>1508.963393</v>
      </c>
      <c r="K1660" s="220">
        <f ca="1"/>
        <v>1482.2628910000001</v>
      </c>
      <c r="L1660" s="222">
        <f ca="1"/>
        <v>2.6700501999999914E-2</v>
      </c>
      <c r="M1660" s="222" t="str">
        <f ca="1"/>
        <v/>
      </c>
      <c r="Q1660" s="111">
        <f ca="1"/>
        <v>45838</v>
      </c>
      <c r="R1660" s="220">
        <f ca="1"/>
        <v>1504.195129</v>
      </c>
      <c r="S1660" s="220">
        <f ca="1"/>
        <v>1482.2628910000001</v>
      </c>
      <c r="T1660" s="222">
        <f ca="1"/>
        <v>2.1932237999999871E-2</v>
      </c>
      <c r="U1660" s="222" t="str">
        <f ca="1"/>
        <v/>
      </c>
    </row>
    <row r="1661" spans="9:21" x14ac:dyDescent="0.2">
      <c r="I1661" s="111">
        <f ca="1"/>
        <v>45840</v>
      </c>
      <c r="J1661" s="220">
        <f ca="1"/>
        <v>1505.824844</v>
      </c>
      <c r="K1661" s="220">
        <f ca="1"/>
        <v>1477.673648</v>
      </c>
      <c r="L1661" s="222">
        <f ca="1"/>
        <v>2.8151196000000028E-2</v>
      </c>
      <c r="M1661" s="222" t="str">
        <f ca="1"/>
        <v/>
      </c>
      <c r="Q1661" s="111">
        <f ca="1"/>
        <v>45840</v>
      </c>
      <c r="R1661" s="220">
        <f ca="1"/>
        <v>1501.4058889999999</v>
      </c>
      <c r="S1661" s="220">
        <f ca="1"/>
        <v>1477.673648</v>
      </c>
      <c r="T1661" s="222">
        <f ca="1"/>
        <v>2.3732240999999932E-2</v>
      </c>
      <c r="U1661" s="222" t="str">
        <f ca="1"/>
        <v/>
      </c>
    </row>
    <row r="1662" spans="9:21" x14ac:dyDescent="0.2">
      <c r="I1662" s="111">
        <f ca="1"/>
        <v>45841</v>
      </c>
      <c r="J1662" s="220">
        <f ca="1"/>
        <v>1508.536957</v>
      </c>
      <c r="K1662" s="220">
        <f ca="1"/>
        <v>1479.7160550000001</v>
      </c>
      <c r="L1662" s="222">
        <f ca="1"/>
        <v>2.8820901999999933E-2</v>
      </c>
      <c r="M1662" s="222" t="str">
        <f ca="1"/>
        <v/>
      </c>
      <c r="Q1662" s="111">
        <f ca="1"/>
        <v>45841</v>
      </c>
      <c r="R1662" s="220">
        <f ca="1"/>
        <v>1504.2473090000001</v>
      </c>
      <c r="S1662" s="220">
        <f ca="1"/>
        <v>1479.7160550000001</v>
      </c>
      <c r="T1662" s="222">
        <f ca="1"/>
        <v>2.4531253999999988E-2</v>
      </c>
      <c r="U1662" s="222" t="str">
        <f ca="1"/>
        <v/>
      </c>
    </row>
    <row r="1663" spans="9:21" x14ac:dyDescent="0.2">
      <c r="I1663" s="111">
        <f ca="1"/>
        <v>45842</v>
      </c>
      <c r="J1663" s="220">
        <f ca="1"/>
        <v>1508.772831</v>
      </c>
      <c r="K1663" s="220">
        <f ca="1"/>
        <v>1481.222972</v>
      </c>
      <c r="L1663" s="222">
        <f ca="1"/>
        <v>2.7549858999999968E-2</v>
      </c>
      <c r="M1663" s="222" t="str">
        <f ca="1"/>
        <v/>
      </c>
      <c r="Q1663" s="111">
        <f ca="1"/>
        <v>45842</v>
      </c>
      <c r="R1663" s="220">
        <f ca="1"/>
        <v>1504.1886569999999</v>
      </c>
      <c r="S1663" s="220">
        <f ca="1"/>
        <v>1481.222972</v>
      </c>
      <c r="T1663" s="222">
        <f ca="1"/>
        <v>2.2965684999999895E-2</v>
      </c>
      <c r="U1663" s="222" t="str">
        <f ca="1"/>
        <v/>
      </c>
    </row>
    <row r="1664" spans="9:21" x14ac:dyDescent="0.2">
      <c r="I1664" s="111">
        <f ca="1"/>
        <v>45845</v>
      </c>
      <c r="J1664" s="220">
        <f ca="1"/>
        <v>1505.49791</v>
      </c>
      <c r="K1664" s="220">
        <f ca="1"/>
        <v>1477.6707630000001</v>
      </c>
      <c r="L1664" s="222">
        <f ca="1"/>
        <v>2.7827146999999969E-2</v>
      </c>
      <c r="M1664" s="222" t="str">
        <f ca="1"/>
        <v/>
      </c>
      <c r="Q1664" s="111">
        <f ca="1"/>
        <v>45845</v>
      </c>
      <c r="R1664" s="220">
        <f ca="1"/>
        <v>1500.9863740000001</v>
      </c>
      <c r="S1664" s="220">
        <f ca="1"/>
        <v>1477.6707630000001</v>
      </c>
      <c r="T1664" s="222">
        <f ca="1"/>
        <v>2.331561099999999E-2</v>
      </c>
      <c r="U1664" s="222" t="str">
        <f ca="1"/>
        <v/>
      </c>
    </row>
    <row r="1665" spans="9:21" x14ac:dyDescent="0.2">
      <c r="I1665" s="111">
        <f ca="1"/>
        <v>45846</v>
      </c>
      <c r="J1665" s="220">
        <f ca="1"/>
        <v>1505.6347149999999</v>
      </c>
      <c r="K1665" s="220">
        <f ca="1"/>
        <v>1477.8367330000001</v>
      </c>
      <c r="L1665" s="222">
        <f ca="1"/>
        <v>2.7797981999999818E-2</v>
      </c>
      <c r="M1665" s="222" t="str">
        <f ca="1"/>
        <v/>
      </c>
      <c r="Q1665" s="111">
        <f ca="1"/>
        <v>45846</v>
      </c>
      <c r="R1665" s="220">
        <f ca="1"/>
        <v>1501.110496</v>
      </c>
      <c r="S1665" s="220">
        <f ca="1"/>
        <v>1477.8367330000001</v>
      </c>
      <c r="T1665" s="222">
        <f ca="1"/>
        <v>2.3273762999999916E-2</v>
      </c>
      <c r="U1665" s="222" t="str">
        <f ca="1"/>
        <v/>
      </c>
    </row>
    <row r="1666" spans="9:21" x14ac:dyDescent="0.2">
      <c r="I1666" s="111">
        <f ca="1"/>
        <v>45847</v>
      </c>
      <c r="J1666" s="220">
        <f ca="1"/>
        <v>1510.814897</v>
      </c>
      <c r="K1666" s="220">
        <f ca="1"/>
        <v>1482.7349019999999</v>
      </c>
      <c r="L1666" s="222">
        <f ca="1"/>
        <v>2.8079995000000052E-2</v>
      </c>
      <c r="M1666" s="222" t="str">
        <f ca="1"/>
        <v/>
      </c>
      <c r="Q1666" s="111">
        <f ca="1"/>
        <v>45847</v>
      </c>
      <c r="R1666" s="220">
        <f ca="1"/>
        <v>1506.3380709999999</v>
      </c>
      <c r="S1666" s="220">
        <f ca="1"/>
        <v>1482.7349019999999</v>
      </c>
      <c r="T1666" s="222">
        <f ca="1"/>
        <v>2.3603168999999979E-2</v>
      </c>
      <c r="U1666" s="222" t="str">
        <f ca="1"/>
        <v/>
      </c>
    </row>
    <row r="1667" spans="9:21" x14ac:dyDescent="0.2">
      <c r="I1667" s="111">
        <f ca="1"/>
        <v>45848</v>
      </c>
      <c r="J1667" s="220">
        <f ca="1"/>
        <v>1510.7499359999999</v>
      </c>
      <c r="K1667" s="220">
        <f ca="1"/>
        <v>1482.2609640000001</v>
      </c>
      <c r="L1667" s="222">
        <f ca="1"/>
        <v>2.8488971999999876E-2</v>
      </c>
      <c r="M1667" s="222" t="str">
        <f ca="1"/>
        <v/>
      </c>
      <c r="Q1667" s="111">
        <f ca="1"/>
        <v>45848</v>
      </c>
      <c r="R1667" s="220">
        <f ca="1"/>
        <v>1506.359807</v>
      </c>
      <c r="S1667" s="220">
        <f ca="1"/>
        <v>1482.2609640000001</v>
      </c>
      <c r="T1667" s="222">
        <f ca="1"/>
        <v>2.4098842999999988E-2</v>
      </c>
      <c r="U1667" s="222" t="str">
        <f ca="1"/>
        <v/>
      </c>
    </row>
    <row r="1668" spans="9:21" x14ac:dyDescent="0.2">
      <c r="I1668" s="111">
        <f ca="1"/>
        <v>45849</v>
      </c>
      <c r="J1668" s="220">
        <f ca="1"/>
        <v>1502.8684510000001</v>
      </c>
      <c r="K1668" s="220">
        <f ca="1"/>
        <v>1473.885994</v>
      </c>
      <c r="L1668" s="222">
        <f ca="1"/>
        <v>2.8982457000000069E-2</v>
      </c>
      <c r="M1668" s="222" t="str">
        <f ca="1"/>
        <v/>
      </c>
      <c r="Q1668" s="111">
        <f ca="1"/>
        <v>45849</v>
      </c>
      <c r="R1668" s="220">
        <f ca="1"/>
        <v>1498.612899</v>
      </c>
      <c r="S1668" s="220">
        <f ca="1"/>
        <v>1473.885994</v>
      </c>
      <c r="T1668" s="222">
        <f ca="1"/>
        <v>2.4726904999999987E-2</v>
      </c>
      <c r="U1668" s="222" t="str">
        <f ca="1"/>
        <v/>
      </c>
    </row>
    <row r="1669" spans="9:21" x14ac:dyDescent="0.2">
      <c r="I1669" s="111">
        <f ca="1"/>
        <v>45852</v>
      </c>
      <c r="J1669" s="220">
        <f ca="1"/>
        <v>1505.363331</v>
      </c>
      <c r="K1669" s="220">
        <f ca="1"/>
        <v>1476.410779</v>
      </c>
      <c r="L1669" s="222">
        <f ca="1"/>
        <v>2.8952551999999968E-2</v>
      </c>
      <c r="M1669" s="222" t="str">
        <f ca="1"/>
        <v/>
      </c>
      <c r="Q1669" s="111">
        <f ca="1"/>
        <v>45852</v>
      </c>
      <c r="R1669" s="220">
        <f ca="1"/>
        <v>1501.0748430000001</v>
      </c>
      <c r="S1669" s="220">
        <f ca="1"/>
        <v>1476.410779</v>
      </c>
      <c r="T1669" s="222">
        <f ca="1"/>
        <v>2.4664064000000051E-2</v>
      </c>
      <c r="U1669" s="222" t="str">
        <f ca="1"/>
        <v/>
      </c>
    </row>
    <row r="1670" spans="9:21" x14ac:dyDescent="0.2">
      <c r="I1670" s="111">
        <f ca="1"/>
        <v>45853</v>
      </c>
      <c r="J1670" s="220">
        <f ca="1"/>
        <v>1499.156698</v>
      </c>
      <c r="K1670" s="220">
        <f ca="1"/>
        <v>1469.2134189999999</v>
      </c>
      <c r="L1670" s="222">
        <f ca="1"/>
        <v>2.9943279000000076E-2</v>
      </c>
      <c r="M1670" s="222" t="str">
        <f ca="1"/>
        <v/>
      </c>
      <c r="Q1670" s="111">
        <f ca="1"/>
        <v>45853</v>
      </c>
      <c r="R1670" s="220">
        <f ca="1"/>
        <v>1495.121142</v>
      </c>
      <c r="S1670" s="220">
        <f ca="1"/>
        <v>1469.2134189999999</v>
      </c>
      <c r="T1670" s="222">
        <f ca="1"/>
        <v>2.5907723000000032E-2</v>
      </c>
      <c r="U1670" s="222" t="str">
        <f ca="1"/>
        <v/>
      </c>
    </row>
    <row r="1671" spans="9:21" x14ac:dyDescent="0.2">
      <c r="I1671" s="111">
        <f ca="1"/>
        <v>45854</v>
      </c>
      <c r="J1671" s="220">
        <f ca="1"/>
        <v>1501.6842099999999</v>
      </c>
      <c r="K1671" s="220">
        <f ca="1"/>
        <v>1471.829412</v>
      </c>
      <c r="L1671" s="222">
        <f ca="1"/>
        <v>2.9854797999999846E-2</v>
      </c>
      <c r="M1671" s="222" t="str">
        <f ca="1"/>
        <v/>
      </c>
      <c r="Q1671" s="111">
        <f ca="1"/>
        <v>45854</v>
      </c>
      <c r="R1671" s="220">
        <f ca="1"/>
        <v>1497.609792</v>
      </c>
      <c r="S1671" s="220">
        <f ca="1"/>
        <v>1471.829412</v>
      </c>
      <c r="T1671" s="222">
        <f ca="1"/>
        <v>2.5780379999999922E-2</v>
      </c>
      <c r="U1671" s="222" t="str">
        <f ca="1"/>
        <v/>
      </c>
    </row>
    <row r="1672" spans="9:21" x14ac:dyDescent="0.2">
      <c r="I1672" s="111">
        <f ca="1"/>
        <v>45855</v>
      </c>
      <c r="J1672" s="220">
        <f ca="1"/>
        <v>1508.622652</v>
      </c>
      <c r="K1672" s="220">
        <f ca="1"/>
        <v>1477.8133359999999</v>
      </c>
      <c r="L1672" s="222">
        <f ca="1"/>
        <v>3.080931600000008E-2</v>
      </c>
      <c r="M1672" s="222" t="str">
        <f ca="1"/>
        <v/>
      </c>
      <c r="Q1672" s="111">
        <f ca="1"/>
        <v>45855</v>
      </c>
      <c r="R1672" s="220">
        <f ca="1"/>
        <v>1504.702714</v>
      </c>
      <c r="S1672" s="220">
        <f ca="1"/>
        <v>1477.8133359999999</v>
      </c>
      <c r="T1672" s="222">
        <f ca="1"/>
        <v>2.6889378000000078E-2</v>
      </c>
      <c r="U1672" s="222" t="str">
        <f ca="1"/>
        <v/>
      </c>
    </row>
    <row r="1673" spans="9:21" x14ac:dyDescent="0.2">
      <c r="I1673" s="111">
        <f ca="1"/>
        <v>45856</v>
      </c>
      <c r="J1673" s="220">
        <f ca="1"/>
        <v>1506.6980510000001</v>
      </c>
      <c r="K1673" s="220">
        <f ca="1"/>
        <v>1475.958711</v>
      </c>
      <c r="L1673" s="222">
        <f ca="1"/>
        <v>3.0739340000000084E-2</v>
      </c>
      <c r="M1673" s="222" t="str">
        <f ca="1"/>
        <v/>
      </c>
      <c r="Q1673" s="111">
        <f ca="1"/>
        <v>45856</v>
      </c>
      <c r="R1673" s="220">
        <f ca="1"/>
        <v>1502.786582</v>
      </c>
      <c r="S1673" s="220">
        <f ca="1"/>
        <v>1475.958711</v>
      </c>
      <c r="T1673" s="222">
        <f ca="1"/>
        <v>2.6827870999999958E-2</v>
      </c>
      <c r="U1673" s="222" t="str">
        <f ca="1"/>
        <v/>
      </c>
    </row>
    <row r="1674" spans="9:21" x14ac:dyDescent="0.2">
      <c r="I1674" s="111">
        <f ca="1"/>
        <v>45859</v>
      </c>
      <c r="J1674" s="220">
        <f ca="1"/>
        <v>1509.40299</v>
      </c>
      <c r="K1674" s="220">
        <f ca="1"/>
        <v>1478.98948</v>
      </c>
      <c r="L1674" s="222">
        <f ca="1"/>
        <v>3.0413510000000088E-2</v>
      </c>
      <c r="M1674" s="222" t="str">
        <f ca="1"/>
        <v/>
      </c>
      <c r="Q1674" s="111">
        <f ca="1"/>
        <v>45859</v>
      </c>
      <c r="R1674" s="220">
        <f ca="1"/>
        <v>1505.418212</v>
      </c>
      <c r="S1674" s="220">
        <f ca="1"/>
        <v>1478.98948</v>
      </c>
      <c r="T1674" s="222">
        <f ca="1"/>
        <v>2.6428732000000083E-2</v>
      </c>
      <c r="U1674" s="222" t="str">
        <f ca="1"/>
        <v/>
      </c>
    </row>
    <row r="1675" spans="9:21" x14ac:dyDescent="0.2">
      <c r="I1675" s="111">
        <f ca="1"/>
        <v>45860</v>
      </c>
      <c r="J1675" s="220">
        <f ca="1"/>
        <v>1508.8280609999999</v>
      </c>
      <c r="K1675" s="220">
        <f ca="1"/>
        <v>1479.152351</v>
      </c>
      <c r="L1675" s="222">
        <f ca="1"/>
        <v>2.967570999999998E-2</v>
      </c>
      <c r="M1675" s="222" t="str">
        <f ca="1"/>
        <v/>
      </c>
      <c r="Q1675" s="111">
        <f ca="1"/>
        <v>45860</v>
      </c>
      <c r="R1675" s="220">
        <f ca="1"/>
        <v>1504.6885480000001</v>
      </c>
      <c r="S1675" s="220">
        <f ca="1"/>
        <v>1479.152351</v>
      </c>
      <c r="T1675" s="222">
        <f ca="1"/>
        <v>2.5536197000000128E-2</v>
      </c>
      <c r="U1675" s="222" t="str">
        <f ca="1"/>
        <v/>
      </c>
    </row>
    <row r="1676" spans="9:21" x14ac:dyDescent="0.2">
      <c r="I1676" s="111">
        <f ca="1"/>
        <v>45861</v>
      </c>
      <c r="J1676" s="220">
        <f ca="1"/>
        <v>1511.080434</v>
      </c>
      <c r="K1676" s="220">
        <f ca="1"/>
        <v>1480.8918369999999</v>
      </c>
      <c r="L1676" s="222">
        <f ca="1"/>
        <v>3.0188597000000074E-2</v>
      </c>
      <c r="M1676" s="222" t="str">
        <f ca="1"/>
        <v/>
      </c>
      <c r="Q1676" s="111">
        <f ca="1"/>
        <v>45861</v>
      </c>
      <c r="R1676" s="220">
        <f ca="1"/>
        <v>1507.0099990000001</v>
      </c>
      <c r="S1676" s="220">
        <f ca="1"/>
        <v>1480.8918369999999</v>
      </c>
      <c r="T1676" s="222">
        <f ca="1"/>
        <v>2.6118162000000212E-2</v>
      </c>
      <c r="U1676" s="222" t="str">
        <f ca="1"/>
        <v/>
      </c>
    </row>
    <row r="1677" spans="9:21" x14ac:dyDescent="0.2">
      <c r="I1677" s="111">
        <f ca="1"/>
        <v>45862</v>
      </c>
      <c r="J1677" s="220">
        <f ca="1"/>
        <v>1512.26298</v>
      </c>
      <c r="K1677" s="220">
        <f ca="1"/>
        <v>1481.898639</v>
      </c>
      <c r="L1677" s="222">
        <f ca="1"/>
        <v>3.0364340999999968E-2</v>
      </c>
      <c r="M1677" s="222" t="str">
        <f ca="1"/>
        <v/>
      </c>
      <c r="Q1677" s="111">
        <f ca="1"/>
        <v>45862</v>
      </c>
      <c r="R1677" s="220">
        <f ca="1"/>
        <v>1508.2295449999999</v>
      </c>
      <c r="S1677" s="220">
        <f ca="1"/>
        <v>1481.898639</v>
      </c>
      <c r="T1677" s="222">
        <f ca="1"/>
        <v>2.6330905999999914E-2</v>
      </c>
      <c r="U1677" s="222" t="str">
        <f ca="1"/>
        <v/>
      </c>
    </row>
    <row r="1678" spans="9:21" x14ac:dyDescent="0.2">
      <c r="I1678" s="111">
        <f ca="1"/>
        <v>45863</v>
      </c>
      <c r="J1678" s="220">
        <f ca="1"/>
        <v>1517.313222</v>
      </c>
      <c r="K1678" s="220">
        <f ca="1"/>
        <v>1486.6262959999999</v>
      </c>
      <c r="L1678" s="222">
        <f ca="1"/>
        <v>3.0686926000000087E-2</v>
      </c>
      <c r="M1678" s="222" t="str">
        <f ca="1"/>
        <v/>
      </c>
      <c r="Q1678" s="111">
        <f ca="1"/>
        <v>45863</v>
      </c>
      <c r="R1678" s="220">
        <f ca="1"/>
        <v>1513.3154469999999</v>
      </c>
      <c r="S1678" s="220">
        <f ca="1"/>
        <v>1486.6262959999999</v>
      </c>
      <c r="T1678" s="222">
        <f ca="1"/>
        <v>2.6689151000000039E-2</v>
      </c>
      <c r="U1678" s="222" t="str">
        <f ca="1"/>
        <v/>
      </c>
    </row>
    <row r="1679" spans="9:21" x14ac:dyDescent="0.2">
      <c r="I1679" s="111">
        <f ca="1"/>
        <v>45866</v>
      </c>
      <c r="J1679" s="220">
        <f ca="1"/>
        <v>1512.8996460000001</v>
      </c>
      <c r="K1679" s="220">
        <f ca="1"/>
        <v>1481.9463539999999</v>
      </c>
      <c r="L1679" s="222">
        <f ca="1"/>
        <v>3.0953292000000146E-2</v>
      </c>
      <c r="M1679" s="222" t="str">
        <f ca="1"/>
        <v/>
      </c>
      <c r="Q1679" s="111">
        <f ca="1"/>
        <v>45866</v>
      </c>
      <c r="R1679" s="220">
        <f ca="1"/>
        <v>1508.9811239999999</v>
      </c>
      <c r="S1679" s="220">
        <f ca="1"/>
        <v>1481.9463539999999</v>
      </c>
      <c r="T1679" s="222">
        <f ca="1"/>
        <v>2.7034769999999979E-2</v>
      </c>
      <c r="U1679" s="222" t="str">
        <f ca="1"/>
        <v/>
      </c>
    </row>
    <row r="1680" spans="9:21" x14ac:dyDescent="0.2">
      <c r="I1680" s="111">
        <f ca="1"/>
        <v>45867</v>
      </c>
      <c r="J1680" s="220">
        <f ca="1"/>
        <v>1517.6863519999999</v>
      </c>
      <c r="K1680" s="220">
        <f ca="1"/>
        <v>1486.8225070000001</v>
      </c>
      <c r="L1680" s="222">
        <f ca="1"/>
        <v>3.0863844999999855E-2</v>
      </c>
      <c r="M1680" s="222" t="str">
        <f ca="1"/>
        <v/>
      </c>
      <c r="Q1680" s="111">
        <f ca="1"/>
        <v>45867</v>
      </c>
      <c r="R1680" s="220">
        <f ca="1"/>
        <v>1513.7420629999999</v>
      </c>
      <c r="S1680" s="220">
        <f ca="1"/>
        <v>1486.8225070000001</v>
      </c>
      <c r="T1680" s="222">
        <f ca="1"/>
        <v>2.6919555999999831E-2</v>
      </c>
      <c r="U1680" s="222" t="str">
        <f ca="1"/>
        <v/>
      </c>
    </row>
    <row r="1681" spans="9:21" x14ac:dyDescent="0.2">
      <c r="I1681" s="111">
        <f ca="1"/>
        <v>45868</v>
      </c>
      <c r="J1681" s="220">
        <f ca="1"/>
        <v>1516.7539750000001</v>
      </c>
      <c r="K1681" s="220">
        <f ca="1"/>
        <v>1485.986643</v>
      </c>
      <c r="L1681" s="222">
        <f ca="1"/>
        <v>3.0767332000000123E-2</v>
      </c>
      <c r="M1681" s="222" t="str">
        <f ca="1"/>
        <v/>
      </c>
      <c r="Q1681" s="111">
        <f ca="1"/>
        <v>45868</v>
      </c>
      <c r="R1681" s="220">
        <f ca="1"/>
        <v>1512.7918569999999</v>
      </c>
      <c r="S1681" s="220">
        <f ca="1"/>
        <v>1485.986643</v>
      </c>
      <c r="T1681" s="222">
        <f ca="1"/>
        <v>2.6805213999999977E-2</v>
      </c>
      <c r="U1681" s="222" t="str">
        <f ca="1"/>
        <v/>
      </c>
    </row>
    <row r="1682" spans="9:21" x14ac:dyDescent="0.2">
      <c r="I1682" s="111">
        <f ca="1"/>
        <v>45869</v>
      </c>
      <c r="J1682" s="220">
        <f ca="1"/>
        <v>1515.372257</v>
      </c>
      <c r="K1682" s="220">
        <f ca="1"/>
        <v>1485.2381829999999</v>
      </c>
      <c r="L1682" s="222">
        <f ca="1"/>
        <v>3.0134074000000056E-2</v>
      </c>
      <c r="M1682" s="222" t="str">
        <f ca="1"/>
        <v/>
      </c>
      <c r="Q1682" s="111">
        <f ca="1"/>
        <v>45869</v>
      </c>
      <c r="R1682" s="220">
        <f ca="1"/>
        <v>1511.2842800000001</v>
      </c>
      <c r="S1682" s="220">
        <f ca="1"/>
        <v>1485.2381829999999</v>
      </c>
      <c r="T1682" s="222">
        <f ca="1"/>
        <v>2.6046097000000146E-2</v>
      </c>
      <c r="U1682" s="222" t="str">
        <f ca="1"/>
        <v/>
      </c>
    </row>
    <row r="1683" spans="9:21" x14ac:dyDescent="0.2">
      <c r="I1683" s="111">
        <f ca="1"/>
        <v>45870</v>
      </c>
      <c r="J1683" s="220">
        <f ca="1"/>
        <v>1508.2693300000001</v>
      </c>
      <c r="K1683" s="220">
        <f ca="1"/>
        <v>1479.7988459999999</v>
      </c>
      <c r="L1683" s="222">
        <f ca="1"/>
        <v>2.8470484000000171E-2</v>
      </c>
      <c r="M1683" s="222" t="str">
        <f ca="1"/>
        <v/>
      </c>
      <c r="Q1683" s="111">
        <f ca="1"/>
        <v>45870</v>
      </c>
      <c r="R1683" s="220">
        <f ca="1"/>
        <v>1503.9169220000001</v>
      </c>
      <c r="S1683" s="220">
        <f ca="1"/>
        <v>1479.7988459999999</v>
      </c>
      <c r="T1683" s="222">
        <f ca="1"/>
        <v>2.41180760000002E-2</v>
      </c>
      <c r="U1683" s="222" t="str">
        <f ca="1"/>
        <v/>
      </c>
    </row>
    <row r="1684" spans="9:21" x14ac:dyDescent="0.2">
      <c r="I1684" s="111">
        <f ca="1"/>
        <v>45874</v>
      </c>
      <c r="J1684" s="220">
        <f ca="1"/>
        <v>1518.8771810000001</v>
      </c>
      <c r="K1684" s="220">
        <f ca="1"/>
        <v>1489.5887809999999</v>
      </c>
      <c r="L1684" s="222">
        <f ca="1"/>
        <v>2.9288400000000138E-2</v>
      </c>
      <c r="M1684" s="222" t="str">
        <f ca="1"/>
        <v/>
      </c>
      <c r="Q1684" s="111">
        <f ca="1"/>
        <v>45874</v>
      </c>
      <c r="R1684" s="220">
        <f ca="1"/>
        <v>1514.63759</v>
      </c>
      <c r="S1684" s="220">
        <f ca="1"/>
        <v>1489.5887809999999</v>
      </c>
      <c r="T1684" s="222">
        <f ca="1"/>
        <v>2.504880900000012E-2</v>
      </c>
      <c r="U1684" s="222" t="str">
        <f ca="1"/>
        <v/>
      </c>
    </row>
    <row r="1685" spans="9:21" x14ac:dyDescent="0.2">
      <c r="I1685" s="111">
        <f ca="1"/>
        <v>45875</v>
      </c>
      <c r="J1685" s="220">
        <f ca="1"/>
        <v>1522.0363540000001</v>
      </c>
      <c r="K1685" s="220">
        <f ca="1"/>
        <v>1492.5787170000001</v>
      </c>
      <c r="L1685" s="222">
        <f ca="1"/>
        <v>2.9457636999999978E-2</v>
      </c>
      <c r="M1685" s="222" t="str">
        <f ca="1"/>
        <v/>
      </c>
      <c r="Q1685" s="111">
        <f ca="1"/>
        <v>45875</v>
      </c>
      <c r="R1685" s="220">
        <f ca="1"/>
        <v>1517.772424</v>
      </c>
      <c r="S1685" s="220">
        <f ca="1"/>
        <v>1492.5787170000001</v>
      </c>
      <c r="T1685" s="222">
        <f ca="1"/>
        <v>2.5193706999999906E-2</v>
      </c>
      <c r="U1685" s="222" t="str">
        <f ca="1"/>
        <v/>
      </c>
    </row>
    <row r="1686" spans="9:21" x14ac:dyDescent="0.2">
      <c r="I1686" s="111">
        <f ca="1"/>
        <v>45876</v>
      </c>
      <c r="J1686" s="220">
        <f ca="1"/>
        <v>1522.7613120000001</v>
      </c>
      <c r="K1686" s="220">
        <f ca="1"/>
        <v>1493.1940770000001</v>
      </c>
      <c r="L1686" s="222">
        <f ca="1"/>
        <v>2.9567234999999983E-2</v>
      </c>
      <c r="M1686" s="222" t="str">
        <f ca="1"/>
        <v/>
      </c>
      <c r="Q1686" s="111">
        <f ca="1"/>
        <v>45876</v>
      </c>
      <c r="R1686" s="220">
        <f ca="1"/>
        <v>1518.5357859999999</v>
      </c>
      <c r="S1686" s="220">
        <f ca="1"/>
        <v>1493.1940770000001</v>
      </c>
      <c r="T1686" s="222">
        <f ca="1"/>
        <v>2.534170899999981E-2</v>
      </c>
      <c r="U1686" s="222" t="str">
        <f ca="1"/>
        <v/>
      </c>
    </row>
    <row r="1687" spans="9:21" x14ac:dyDescent="0.2">
      <c r="I1687" s="111">
        <f ca="1"/>
        <v>45877</v>
      </c>
      <c r="J1687" s="220">
        <f ca="1"/>
        <v>1526.4441409999999</v>
      </c>
      <c r="K1687" s="220">
        <f ca="1"/>
        <v>1497.412149</v>
      </c>
      <c r="L1687" s="222">
        <f ca="1"/>
        <v>2.9031991999999944E-2</v>
      </c>
      <c r="M1687" s="222" t="str">
        <f ca="1"/>
        <v/>
      </c>
      <c r="Q1687" s="111">
        <f ca="1"/>
        <v>45877</v>
      </c>
      <c r="R1687" s="220">
        <f ca="1"/>
        <v>1522.0570270000001</v>
      </c>
      <c r="S1687" s="220">
        <f ca="1"/>
        <v>1497.412149</v>
      </c>
      <c r="T1687" s="222">
        <f ca="1"/>
        <v>2.4644878000000061E-2</v>
      </c>
      <c r="U1687" s="222" t="str">
        <f ca="1"/>
        <v/>
      </c>
    </row>
    <row r="1688" spans="9:21" x14ac:dyDescent="0.2">
      <c r="I1688" s="111">
        <f ca="1"/>
        <v>45880</v>
      </c>
      <c r="J1688" s="220">
        <f ca="1"/>
        <v>1525.4837729999999</v>
      </c>
      <c r="K1688" s="220">
        <f ca="1"/>
        <v>1496.2929810000001</v>
      </c>
      <c r="L1688" s="222">
        <f ca="1"/>
        <v>2.9190791999999875E-2</v>
      </c>
      <c r="M1688" s="222" t="str">
        <f ca="1"/>
        <v/>
      </c>
      <c r="Q1688" s="111">
        <f ca="1"/>
        <v>45880</v>
      </c>
      <c r="R1688" s="220">
        <f ca="1"/>
        <v>1521.1352380000001</v>
      </c>
      <c r="S1688" s="220">
        <f ca="1"/>
        <v>1496.2929810000001</v>
      </c>
      <c r="T1688" s="222">
        <f ca="1"/>
        <v>2.4842257000000017E-2</v>
      </c>
      <c r="U1688" s="222" t="str">
        <f ca="1"/>
        <v/>
      </c>
    </row>
    <row r="1689" spans="9:21" x14ac:dyDescent="0.2">
      <c r="I1689" s="111">
        <f ca="1"/>
        <v>45881</v>
      </c>
      <c r="J1689" s="220">
        <f ca="1"/>
        <v>1528.5710160000001</v>
      </c>
      <c r="K1689" s="220">
        <f ca="1"/>
        <v>1498.0576149999999</v>
      </c>
      <c r="L1689" s="222">
        <f ca="1"/>
        <v>3.0513401000000159E-2</v>
      </c>
      <c r="M1689" s="222" t="str">
        <f ca="1"/>
        <v/>
      </c>
      <c r="Q1689" s="111">
        <f ca="1"/>
        <v>45881</v>
      </c>
      <c r="R1689" s="220">
        <f ca="1"/>
        <v>1524.458564</v>
      </c>
      <c r="S1689" s="220">
        <f ca="1"/>
        <v>1498.0576149999999</v>
      </c>
      <c r="T1689" s="222">
        <f ca="1"/>
        <v>2.6400949000000083E-2</v>
      </c>
      <c r="U1689" s="222" t="str">
        <f ca="1"/>
        <v/>
      </c>
    </row>
    <row r="1690" spans="9:21" x14ac:dyDescent="0.2">
      <c r="I1690" s="111">
        <f ca="1"/>
        <v>45882</v>
      </c>
      <c r="J1690" s="220">
        <f ca="1"/>
        <v>1533.8335320000001</v>
      </c>
      <c r="K1690" s="220">
        <f ca="1"/>
        <v>1502.460973</v>
      </c>
      <c r="L1690" s="222">
        <f ca="1"/>
        <v>3.137255900000014E-2</v>
      </c>
      <c r="M1690" s="222" t="str">
        <f ca="1"/>
        <v/>
      </c>
      <c r="Q1690" s="111">
        <f ca="1"/>
        <v>45882</v>
      </c>
      <c r="R1690" s="220">
        <f ca="1"/>
        <v>1529.898224</v>
      </c>
      <c r="S1690" s="220">
        <f ca="1"/>
        <v>1502.460973</v>
      </c>
      <c r="T1690" s="222">
        <f ca="1"/>
        <v>2.7437251000000062E-2</v>
      </c>
      <c r="U1690" s="222" t="str">
        <f ca="1"/>
        <v/>
      </c>
    </row>
    <row r="1691" spans="9:21" x14ac:dyDescent="0.2">
      <c r="I1691" s="111">
        <f ca="1"/>
        <v>45883</v>
      </c>
      <c r="J1691" s="220">
        <f ca="1"/>
        <v>1532.946864</v>
      </c>
      <c r="K1691" s="220">
        <f ca="1"/>
        <v>1501.96153</v>
      </c>
      <c r="L1691" s="222">
        <f ca="1"/>
        <v>3.0985333999999965E-2</v>
      </c>
      <c r="M1691" s="222" t="str">
        <f ca="1"/>
        <v/>
      </c>
      <c r="Q1691" s="111">
        <f ca="1"/>
        <v>45883</v>
      </c>
      <c r="R1691" s="220">
        <f ca="1"/>
        <v>1528.9180919999999</v>
      </c>
      <c r="S1691" s="220">
        <f ca="1"/>
        <v>1501.96153</v>
      </c>
      <c r="T1691" s="222">
        <f ca="1"/>
        <v>2.6956561999999847E-2</v>
      </c>
      <c r="U1691" s="222" t="str">
        <f ca="1"/>
        <v/>
      </c>
    </row>
    <row r="1692" spans="9:21" x14ac:dyDescent="0.2">
      <c r="I1692" s="111">
        <f ca="1"/>
        <v>45884</v>
      </c>
      <c r="J1692" s="220">
        <f ca="1"/>
        <v>1530.41013</v>
      </c>
      <c r="K1692" s="220">
        <f ca="1"/>
        <v>1499.4443490000001</v>
      </c>
      <c r="L1692" s="222">
        <f ca="1"/>
        <v>3.096578099999988E-2</v>
      </c>
      <c r="M1692" s="222" t="str">
        <f ca="1"/>
        <v/>
      </c>
      <c r="Q1692" s="111">
        <f ca="1"/>
        <v>45884</v>
      </c>
      <c r="R1692" s="220">
        <f ca="1"/>
        <v>1526.3706239999999</v>
      </c>
      <c r="S1692" s="220">
        <f ca="1"/>
        <v>1499.4443490000001</v>
      </c>
      <c r="T1692" s="222">
        <f ca="1"/>
        <v>2.6926274999999805E-2</v>
      </c>
      <c r="U1692" s="222" t="str">
        <f ca="1"/>
        <v/>
      </c>
    </row>
    <row r="1693" spans="9:21" x14ac:dyDescent="0.2">
      <c r="I1693" s="111">
        <f ca="1"/>
        <v>45887</v>
      </c>
      <c r="J1693" s="220">
        <f ca="1"/>
        <v>1528.2112</v>
      </c>
      <c r="K1693" s="220">
        <f ca="1"/>
        <v>1496.8231940000001</v>
      </c>
      <c r="L1693" s="222">
        <f ca="1"/>
        <v>3.1388005999999906E-2</v>
      </c>
      <c r="M1693" s="222" t="str">
        <f ca="1"/>
        <v/>
      </c>
      <c r="Q1693" s="111">
        <f ca="1"/>
        <v>45887</v>
      </c>
      <c r="R1693" s="220">
        <f ca="1"/>
        <v>1524.259554</v>
      </c>
      <c r="S1693" s="220">
        <f ca="1"/>
        <v>1496.8231940000001</v>
      </c>
      <c r="T1693" s="222">
        <f ca="1"/>
        <v>2.7436359999999924E-2</v>
      </c>
      <c r="U1693" s="222" t="str">
        <f ca="1"/>
        <v/>
      </c>
    </row>
    <row r="1694" spans="9:21" x14ac:dyDescent="0.2">
      <c r="I1694" s="111">
        <f ca="1"/>
        <v>45888</v>
      </c>
      <c r="J1694" s="220">
        <f ca="1"/>
        <v>1530.095086</v>
      </c>
      <c r="K1694" s="220">
        <f ca="1"/>
        <v>1499.6125589999999</v>
      </c>
      <c r="L1694" s="222">
        <f ca="1"/>
        <v>3.0482527000000117E-2</v>
      </c>
      <c r="M1694" s="222" t="str">
        <f ca="1"/>
        <v/>
      </c>
      <c r="Q1694" s="111">
        <f ca="1"/>
        <v>45888</v>
      </c>
      <c r="R1694" s="220">
        <f ca="1"/>
        <v>1525.9473620000001</v>
      </c>
      <c r="S1694" s="220">
        <f ca="1"/>
        <v>1499.6125589999999</v>
      </c>
      <c r="T1694" s="222">
        <f ca="1"/>
        <v>2.6334803000000191E-2</v>
      </c>
      <c r="U1694" s="222" t="str">
        <f ca="1"/>
        <v/>
      </c>
    </row>
    <row r="1695" spans="9:21" x14ac:dyDescent="0.2">
      <c r="I1695" s="111">
        <f ca="1"/>
        <v>45889</v>
      </c>
      <c r="J1695" s="220">
        <f ca="1"/>
        <v>1529.9436270000001</v>
      </c>
      <c r="K1695" s="220">
        <f ca="1"/>
        <v>1499.8102690000001</v>
      </c>
      <c r="L1695" s="222">
        <f ca="1"/>
        <v>3.0133358000000044E-2</v>
      </c>
      <c r="M1695" s="222" t="str">
        <f ca="1"/>
        <v/>
      </c>
      <c r="Q1695" s="111">
        <f ca="1"/>
        <v>45889</v>
      </c>
      <c r="R1695" s="220">
        <f ca="1"/>
        <v>1525.7118</v>
      </c>
      <c r="S1695" s="220">
        <f ca="1"/>
        <v>1499.8102690000001</v>
      </c>
      <c r="T1695" s="222">
        <f ca="1"/>
        <v>2.5901530999999978E-2</v>
      </c>
      <c r="U1695" s="222" t="str">
        <f ca="1"/>
        <v/>
      </c>
    </row>
    <row r="1696" spans="9:21" x14ac:dyDescent="0.2">
      <c r="I1696" s="111">
        <f ca="1"/>
        <v>45890</v>
      </c>
      <c r="J1696" s="220">
        <f ca="1"/>
        <v>1527.6945390000001</v>
      </c>
      <c r="K1696" s="220">
        <f ca="1"/>
        <v>1497.306143</v>
      </c>
      <c r="L1696" s="222">
        <f ca="1"/>
        <v>3.0388396000000057E-2</v>
      </c>
      <c r="M1696" s="222" t="str">
        <f ca="1"/>
        <v/>
      </c>
      <c r="Q1696" s="111">
        <f ca="1"/>
        <v>45890</v>
      </c>
      <c r="R1696" s="220">
        <f ca="1"/>
        <v>1523.5063299999999</v>
      </c>
      <c r="S1696" s="220">
        <f ca="1"/>
        <v>1497.306143</v>
      </c>
      <c r="T1696" s="222">
        <f ca="1"/>
        <v>2.6200186999999913E-2</v>
      </c>
      <c r="U1696" s="222" t="str">
        <f ca="1"/>
        <v/>
      </c>
    </row>
    <row r="1697" spans="9:21" x14ac:dyDescent="0.2">
      <c r="I1697" s="111">
        <f ca="1"/>
        <v>45891</v>
      </c>
      <c r="J1697" s="220">
        <f ca="1"/>
        <v>1538.2610790000001</v>
      </c>
      <c r="K1697" s="220">
        <f ca="1"/>
        <v>1507.1642079999999</v>
      </c>
      <c r="L1697" s="222">
        <f ca="1"/>
        <v>3.1096871000000192E-2</v>
      </c>
      <c r="M1697" s="222" t="str">
        <f ca="1"/>
        <v/>
      </c>
      <c r="Q1697" s="111">
        <f ca="1"/>
        <v>45891</v>
      </c>
      <c r="R1697" s="220">
        <f ca="1"/>
        <v>1534.1526859999999</v>
      </c>
      <c r="S1697" s="220">
        <f ca="1"/>
        <v>1507.1642079999999</v>
      </c>
      <c r="T1697" s="222">
        <f ca="1"/>
        <v>2.6988477999999986E-2</v>
      </c>
      <c r="U1697" s="222" t="str">
        <f ca="1"/>
        <v/>
      </c>
    </row>
    <row r="1698" spans="9:21" x14ac:dyDescent="0.2">
      <c r="I1698" s="111">
        <f ca="1"/>
        <v>45894</v>
      </c>
      <c r="J1698" s="220">
        <f ca="1"/>
        <v>1533.980037</v>
      </c>
      <c r="K1698" s="220">
        <f ca="1"/>
        <v>1501.8134680000001</v>
      </c>
      <c r="L1698" s="222">
        <f ca="1"/>
        <v>3.2166568999999978E-2</v>
      </c>
      <c r="M1698" s="222" t="str">
        <f ca="1"/>
        <v/>
      </c>
      <c r="Q1698" s="111">
        <f ca="1"/>
        <v>45894</v>
      </c>
      <c r="R1698" s="220">
        <f ca="1"/>
        <v>1530.17129</v>
      </c>
      <c r="S1698" s="220">
        <f ca="1"/>
        <v>1501.8134680000001</v>
      </c>
      <c r="T1698" s="222">
        <f ca="1"/>
        <v>2.8357821999999942E-2</v>
      </c>
      <c r="U1698" s="222" t="str">
        <f ca="1"/>
        <v/>
      </c>
    </row>
    <row r="1699" spans="9:21" x14ac:dyDescent="0.2">
      <c r="I1699" s="111">
        <f ca="1"/>
        <v>45895</v>
      </c>
      <c r="J1699" s="220">
        <f ca="1"/>
        <v>1532.0642909999999</v>
      </c>
      <c r="K1699" s="220">
        <f ca="1"/>
        <v>1499.894693</v>
      </c>
      <c r="L1699" s="222">
        <f ca="1"/>
        <v>3.2169597999999952E-2</v>
      </c>
      <c r="M1699" s="222" t="str">
        <f ca="1"/>
        <v/>
      </c>
      <c r="Q1699" s="111">
        <f ca="1"/>
        <v>45895</v>
      </c>
      <c r="R1699" s="220">
        <f ca="1"/>
        <v>1528.2465529999999</v>
      </c>
      <c r="S1699" s="220">
        <f ca="1"/>
        <v>1499.894693</v>
      </c>
      <c r="T1699" s="222">
        <f ca="1"/>
        <v>2.8351859999999989E-2</v>
      </c>
      <c r="U1699" s="222" t="str">
        <f ca="1"/>
        <v/>
      </c>
    </row>
    <row r="1700" spans="9:21" x14ac:dyDescent="0.2">
      <c r="I1700" s="111">
        <f ca="1"/>
        <v>45896</v>
      </c>
      <c r="J1700" s="220">
        <f ca="1"/>
        <v>1531.2020399999999</v>
      </c>
      <c r="K1700" s="220">
        <f ca="1"/>
        <v>1498.939453</v>
      </c>
      <c r="L1700" s="222">
        <f ca="1"/>
        <v>3.226258699999994E-2</v>
      </c>
      <c r="M1700" s="222" t="str">
        <f ca="1"/>
        <v/>
      </c>
      <c r="Q1700" s="111">
        <f ca="1"/>
        <v>45896</v>
      </c>
      <c r="R1700" s="220">
        <f ca="1"/>
        <v>1527.4213609999999</v>
      </c>
      <c r="S1700" s="220">
        <f ca="1"/>
        <v>1498.939453</v>
      </c>
      <c r="T1700" s="222">
        <f ca="1"/>
        <v>2.8481907999999976E-2</v>
      </c>
      <c r="U1700" s="222" t="str">
        <f ca="1"/>
        <v/>
      </c>
    </row>
    <row r="1701" spans="9:21" x14ac:dyDescent="0.2">
      <c r="I1701" s="111">
        <f ca="1"/>
        <v>45897</v>
      </c>
      <c r="J1701" s="220">
        <f ca="1"/>
        <v>1533.348702</v>
      </c>
      <c r="K1701" s="220">
        <f ca="1"/>
        <v>1501.8114720000001</v>
      </c>
      <c r="L1701" s="222">
        <f ca="1"/>
        <v>3.1537229999999909E-2</v>
      </c>
      <c r="M1701" s="222" t="str">
        <f ca="1"/>
        <v/>
      </c>
      <c r="Q1701" s="111">
        <f ca="1"/>
        <v>45897</v>
      </c>
      <c r="R1701" s="220">
        <f ca="1"/>
        <v>1529.4003540000001</v>
      </c>
      <c r="S1701" s="220">
        <f ca="1"/>
        <v>1501.8114720000001</v>
      </c>
      <c r="T1701" s="222">
        <f ca="1"/>
        <v>2.7588882000000012E-2</v>
      </c>
      <c r="U1701" s="222" t="str">
        <f ca="1"/>
        <v/>
      </c>
    </row>
    <row r="1702" spans="9:21" x14ac:dyDescent="0.2">
      <c r="I1702" s="111">
        <f ca="1"/>
        <v>45898</v>
      </c>
      <c r="J1702" s="220">
        <f ca="1"/>
        <v>1533.149827</v>
      </c>
      <c r="K1702" s="220">
        <f ca="1"/>
        <v>1502.8652790000001</v>
      </c>
      <c r="L1702" s="222">
        <f ca="1"/>
        <v>3.0284547999999859E-2</v>
      </c>
      <c r="M1702" s="222" t="str">
        <f ca="1"/>
        <v/>
      </c>
      <c r="Q1702" s="111">
        <f ca="1"/>
        <v>45898</v>
      </c>
      <c r="R1702" s="220">
        <f ca="1"/>
        <v>1528.949042</v>
      </c>
      <c r="S1702" s="220">
        <f ca="1"/>
        <v>1502.8652790000001</v>
      </c>
      <c r="T1702" s="222">
        <f ca="1"/>
        <v>2.6083762999999864E-2</v>
      </c>
      <c r="U1702" s="222" t="str">
        <f ca="1"/>
        <v/>
      </c>
    </row>
    <row r="1703" spans="9:21" x14ac:dyDescent="0.2">
      <c r="I1703" s="111">
        <f ca="1"/>
        <v>45902</v>
      </c>
      <c r="J1703" s="220">
        <f ca="1"/>
        <v>1528.24802</v>
      </c>
      <c r="K1703" s="220">
        <f ca="1"/>
        <v>1497.4098200000001</v>
      </c>
      <c r="L1703" s="222">
        <f ca="1"/>
        <v>3.0838199999999916E-2</v>
      </c>
      <c r="M1703" s="222" t="str">
        <f ca="1"/>
        <v/>
      </c>
      <c r="Q1703" s="111">
        <f ca="1"/>
        <v>45902</v>
      </c>
      <c r="R1703" s="220">
        <f ca="1"/>
        <v>1524.1721259999999</v>
      </c>
      <c r="S1703" s="220">
        <f ca="1"/>
        <v>1497.4098200000001</v>
      </c>
      <c r="T1703" s="222">
        <f ca="1"/>
        <v>2.6762305999999854E-2</v>
      </c>
      <c r="U1703" s="222" t="str">
        <f ca="1"/>
        <v/>
      </c>
    </row>
    <row r="1704" spans="9:21" x14ac:dyDescent="0.2">
      <c r="I1704" s="111">
        <f ca="1"/>
        <v>45903</v>
      </c>
      <c r="J1704" s="220">
        <f ca="1"/>
        <v>1535.0559880000001</v>
      </c>
      <c r="K1704" s="220">
        <f ca="1"/>
        <v>1503.6967979999999</v>
      </c>
      <c r="L1704" s="222">
        <f ca="1"/>
        <v>3.1359190000000127E-2</v>
      </c>
      <c r="M1704" s="222" t="str">
        <f ca="1"/>
        <v/>
      </c>
      <c r="Q1704" s="111">
        <f ca="1"/>
        <v>45903</v>
      </c>
      <c r="R1704" s="220">
        <f ca="1"/>
        <v>1531.071156</v>
      </c>
      <c r="S1704" s="220">
        <f ca="1"/>
        <v>1503.6967979999999</v>
      </c>
      <c r="T1704" s="222">
        <f ca="1"/>
        <v>2.7374358000000029E-2</v>
      </c>
      <c r="U1704" s="222" t="str">
        <f ca="1"/>
        <v/>
      </c>
    </row>
    <row r="1705" spans="9:21" x14ac:dyDescent="0.2">
      <c r="I1705" s="111">
        <f ca="1"/>
        <v>45904</v>
      </c>
      <c r="J1705" s="220">
        <f ca="1"/>
        <v>1542.8780979999999</v>
      </c>
      <c r="K1705" s="220">
        <f ca="1"/>
        <v>1511.4183129999999</v>
      </c>
      <c r="L1705" s="222">
        <f ca="1"/>
        <v>3.1459785000000011E-2</v>
      </c>
      <c r="M1705" s="222" t="str">
        <f ca="1"/>
        <v/>
      </c>
      <c r="Q1705" s="111">
        <f ca="1"/>
        <v>45904</v>
      </c>
      <c r="R1705" s="220">
        <f ca="1"/>
        <v>1538.857493</v>
      </c>
      <c r="S1705" s="220">
        <f ca="1"/>
        <v>1511.4183129999999</v>
      </c>
      <c r="T1705" s="222">
        <f ca="1"/>
        <v>2.7439180000000077E-2</v>
      </c>
      <c r="U1705" s="222" t="str">
        <f ca="1"/>
        <v/>
      </c>
    </row>
    <row r="1706" spans="9:21" x14ac:dyDescent="0.2">
      <c r="I1706" s="111">
        <f ca="1"/>
        <v>45905</v>
      </c>
      <c r="J1706" s="220">
        <f ca="1"/>
        <v>1549.498157</v>
      </c>
      <c r="K1706" s="220">
        <f ca="1"/>
        <v>1517.448048</v>
      </c>
      <c r="L1706" s="222">
        <f ca="1"/>
        <v>3.2050109000000021E-2</v>
      </c>
      <c r="M1706" s="222" t="str">
        <f ca="1"/>
        <v/>
      </c>
      <c r="Q1706" s="111">
        <f ca="1"/>
        <v>45905</v>
      </c>
      <c r="R1706" s="220">
        <f ca="1"/>
        <v>1545.6032600000001</v>
      </c>
      <c r="S1706" s="220">
        <f ca="1"/>
        <v>1517.448048</v>
      </c>
      <c r="T1706" s="222">
        <f ca="1"/>
        <v>2.815521200000012E-2</v>
      </c>
      <c r="U1706" s="222" t="str">
        <f ca="1"/>
        <v/>
      </c>
    </row>
  </sheetData>
  <dataValidations count="1">
    <dataValidation type="list" allowBlank="1" showInputMessage="1" showErrorMessage="1" sqref="B1 Z1 R1 J1" xr:uid="{A52B09AA-20B5-7944-9359-F123FF3F0B0C}">
      <formula1>$F$1:$F$3</formula1>
    </dataValidation>
  </dataValidation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90EC0-A1AC-6241-A2D7-56C3D506CA03}">
  <sheetPr>
    <tabColor rgb="FF7030A0"/>
  </sheetPr>
  <dimension ref="A5:W30"/>
  <sheetViews>
    <sheetView showGridLines="0" topLeftCell="Z5" zoomScale="84" zoomScaleNormal="85" workbookViewId="0">
      <selection activeCell="I49" sqref="I49"/>
    </sheetView>
  </sheetViews>
  <sheetFormatPr baseColWidth="10" defaultColWidth="11" defaultRowHeight="15.75" customHeight="1" x14ac:dyDescent="0.2"/>
  <cols>
    <col min="1" max="1" width="32.1640625" customWidth="1"/>
  </cols>
  <sheetData>
    <row r="5" spans="1:23" ht="21" x14ac:dyDescent="0.2">
      <c r="B5" s="285" t="s">
        <v>240</v>
      </c>
      <c r="C5" s="285"/>
      <c r="D5" s="285"/>
      <c r="E5" s="285"/>
      <c r="F5" s="285"/>
      <c r="G5" s="285"/>
      <c r="H5" s="191"/>
      <c r="I5" s="191"/>
      <c r="K5" s="285" t="s">
        <v>241</v>
      </c>
      <c r="L5" s="285"/>
      <c r="M5" s="285"/>
      <c r="N5" s="285"/>
      <c r="O5" s="285"/>
      <c r="P5" s="285"/>
      <c r="R5" s="285" t="s">
        <v>242</v>
      </c>
      <c r="S5" s="285"/>
      <c r="T5" s="285"/>
      <c r="U5" s="285"/>
      <c r="V5" s="285"/>
      <c r="W5" s="285"/>
    </row>
    <row r="6" spans="1:23" ht="21" x14ac:dyDescent="0.2">
      <c r="B6" s="285"/>
      <c r="C6" s="285"/>
      <c r="D6" s="285"/>
      <c r="E6" s="285"/>
      <c r="F6" s="285"/>
      <c r="G6" s="285"/>
      <c r="H6" s="191"/>
      <c r="I6" s="191"/>
      <c r="K6" s="285"/>
      <c r="L6" s="285"/>
      <c r="M6" s="285"/>
      <c r="N6" s="285"/>
      <c r="O6" s="285"/>
      <c r="P6" s="285"/>
      <c r="R6" s="285"/>
      <c r="S6" s="285"/>
      <c r="T6" s="285"/>
      <c r="U6" s="285"/>
      <c r="V6" s="285"/>
      <c r="W6" s="285"/>
    </row>
    <row r="7" spans="1:23" ht="16" x14ac:dyDescent="0.2">
      <c r="B7" s="286" t="s">
        <v>243</v>
      </c>
      <c r="C7" s="286"/>
      <c r="D7" s="286"/>
      <c r="E7" s="286"/>
      <c r="F7" s="286"/>
      <c r="G7" s="286"/>
      <c r="H7" s="192"/>
      <c r="I7" s="192"/>
      <c r="K7" s="286" t="s">
        <v>243</v>
      </c>
      <c r="L7" s="286"/>
      <c r="M7" s="286"/>
      <c r="N7" s="286"/>
      <c r="O7" s="286"/>
      <c r="P7" s="286"/>
      <c r="R7" s="286" t="s">
        <v>243</v>
      </c>
      <c r="S7" s="286"/>
      <c r="T7" s="286"/>
      <c r="U7" s="286"/>
      <c r="V7" s="286"/>
      <c r="W7" s="286"/>
    </row>
    <row r="9" spans="1:23" ht="15.75" customHeight="1" x14ac:dyDescent="0.2">
      <c r="A9" s="186" t="s">
        <v>244</v>
      </c>
    </row>
    <row r="30" spans="1:1" ht="15.75" customHeight="1" x14ac:dyDescent="0.2">
      <c r="A30" s="186" t="s">
        <v>190</v>
      </c>
    </row>
  </sheetData>
  <mergeCells count="6">
    <mergeCell ref="B5:G6"/>
    <mergeCell ref="K5:P6"/>
    <mergeCell ref="R5:W6"/>
    <mergeCell ref="B7:G7"/>
    <mergeCell ref="K7:P7"/>
    <mergeCell ref="R7:W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00A4-7B59-A747-AAED-76B723083EA2}">
  <sheetPr>
    <tabColor rgb="FF7030A0"/>
  </sheetPr>
  <dimension ref="B1:AN42"/>
  <sheetViews>
    <sheetView showGridLines="0" topLeftCell="T1" zoomScale="90" zoomScaleNormal="90" workbookViewId="0">
      <selection activeCell="D28" sqref="D28"/>
    </sheetView>
  </sheetViews>
  <sheetFormatPr baseColWidth="10" defaultColWidth="9" defaultRowHeight="15.75" customHeight="1" x14ac:dyDescent="0.2"/>
  <cols>
    <col min="1" max="1" width="11" customWidth="1"/>
    <col min="2" max="2" width="26.5" customWidth="1"/>
    <col min="3" max="3" width="32.6640625" customWidth="1"/>
    <col min="4" max="4" width="12.5" customWidth="1"/>
    <col min="5" max="5" width="16" customWidth="1"/>
    <col min="6" max="6" width="13.6640625" customWidth="1"/>
    <col min="7" max="7" width="12.1640625" customWidth="1"/>
    <col min="8" max="8" width="17.1640625" customWidth="1"/>
    <col min="9" max="9" width="0.33203125" customWidth="1"/>
    <col min="10" max="10" width="11.1640625" bestFit="1" customWidth="1"/>
    <col min="11" max="11" width="9.1640625" customWidth="1"/>
    <col min="12" max="12" width="0.33203125" customWidth="1"/>
    <col min="13" max="13" width="8.5" bestFit="1" customWidth="1"/>
    <col min="14" max="14" width="13.33203125" customWidth="1"/>
    <col min="15" max="15" width="8" bestFit="1" customWidth="1"/>
    <col min="16" max="16" width="9" customWidth="1"/>
    <col min="17" max="17" width="64.1640625" customWidth="1"/>
    <col min="18" max="18" width="10.1640625" customWidth="1"/>
    <col min="19" max="19" width="12.1640625" customWidth="1"/>
    <col min="20" max="20" width="9" customWidth="1"/>
    <col min="21" max="21" width="11"/>
    <col min="22" max="22" width="64.1640625" customWidth="1"/>
    <col min="23" max="23" width="10.1640625" customWidth="1"/>
    <col min="24" max="24" width="12.1640625" customWidth="1"/>
    <col min="25" max="25" width="9" customWidth="1"/>
    <col min="26" max="26" width="11"/>
    <col min="27" max="27" width="64.1640625" customWidth="1"/>
    <col min="28" max="28" width="10.1640625" customWidth="1"/>
    <col min="29" max="29" width="12.1640625" customWidth="1"/>
    <col min="30" max="30" width="9" customWidth="1"/>
  </cols>
  <sheetData>
    <row r="1" spans="2:40" ht="15.75" customHeight="1" x14ac:dyDescent="0.2">
      <c r="AF1" t="s">
        <v>245</v>
      </c>
      <c r="AG1" t="str">
        <f t="shared" ref="AG1:AH3" si="0">R7</f>
        <v>47 bps</v>
      </c>
      <c r="AH1" t="str">
        <f t="shared" si="0"/>
        <v>Cible 130 bps</v>
      </c>
      <c r="AJ1" t="str">
        <f t="shared" ref="AJ1:AK3" si="1">W7</f>
        <v>50 bps</v>
      </c>
      <c r="AK1" t="str">
        <f t="shared" si="1"/>
        <v>Cible 100 bps</v>
      </c>
      <c r="AM1" t="str">
        <f t="shared" ref="AM1:AN3" si="2">AB7</f>
        <v>37 bps</v>
      </c>
      <c r="AN1" t="str">
        <f t="shared" si="2"/>
        <v>Cible 250 bps</v>
      </c>
    </row>
    <row r="2" spans="2:40" ht="16" x14ac:dyDescent="0.2">
      <c r="G2" t="s">
        <v>246</v>
      </c>
      <c r="Q2" s="189" t="s">
        <v>44</v>
      </c>
      <c r="V2" s="189" t="s">
        <v>43</v>
      </c>
      <c r="AA2" s="189" t="s">
        <v>42</v>
      </c>
      <c r="AF2" t="s">
        <v>247</v>
      </c>
      <c r="AG2" t="str">
        <f t="shared" si="0"/>
        <v>90 bps</v>
      </c>
      <c r="AH2" t="str">
        <f t="shared" si="0"/>
        <v>Max 260 bps</v>
      </c>
      <c r="AJ2" t="str">
        <f t="shared" si="1"/>
        <v>105 bps</v>
      </c>
      <c r="AK2" t="str">
        <f t="shared" si="1"/>
        <v>Max 200 bps</v>
      </c>
      <c r="AM2" t="str">
        <f t="shared" si="2"/>
        <v>63 bps</v>
      </c>
      <c r="AN2" t="str">
        <f t="shared" si="2"/>
        <v>Max 500 bps</v>
      </c>
    </row>
    <row r="3" spans="2:40" ht="16" x14ac:dyDescent="0.2">
      <c r="AF3" t="s">
        <v>248</v>
      </c>
      <c r="AG3">
        <f t="shared" si="0"/>
        <v>0.52</v>
      </c>
      <c r="AH3" t="str">
        <f t="shared" si="0"/>
        <v>Objectif 0,50</v>
      </c>
      <c r="AJ3">
        <f t="shared" si="1"/>
        <v>0.47</v>
      </c>
      <c r="AK3" t="str">
        <f t="shared" si="1"/>
        <v>Objectif 0,50</v>
      </c>
      <c r="AM3">
        <f t="shared" si="2"/>
        <v>0.57999999999999996</v>
      </c>
      <c r="AN3" t="str">
        <f t="shared" si="2"/>
        <v>Objectif 0,50</v>
      </c>
    </row>
    <row r="4" spans="2:40" ht="16" x14ac:dyDescent="0.2">
      <c r="B4" s="82" t="s">
        <v>47</v>
      </c>
    </row>
    <row r="5" spans="2:40" ht="22" x14ac:dyDescent="0.3">
      <c r="B5" s="112">
        <f>VLOOKUP(B4,Input!$A:$B,2,FALSE)</f>
        <v>45912</v>
      </c>
      <c r="G5" s="291" t="s">
        <v>246</v>
      </c>
      <c r="H5" s="291"/>
      <c r="I5" s="291"/>
      <c r="J5" s="291"/>
      <c r="K5" s="291"/>
      <c r="L5" s="291"/>
      <c r="M5" s="291"/>
      <c r="N5" s="291"/>
      <c r="O5" s="291"/>
    </row>
    <row r="6" spans="2:40" ht="21" customHeight="1" thickBot="1" x14ac:dyDescent="0.25">
      <c r="B6" s="82" t="s">
        <v>106</v>
      </c>
      <c r="G6" s="5"/>
      <c r="H6" s="292" t="s">
        <v>249</v>
      </c>
      <c r="I6" s="292"/>
      <c r="J6" s="292"/>
      <c r="K6" s="292" t="s">
        <v>250</v>
      </c>
      <c r="L6" s="292"/>
      <c r="M6" s="292"/>
      <c r="N6" s="292" t="s">
        <v>66</v>
      </c>
      <c r="O6" s="292"/>
      <c r="Q6" s="275" t="s">
        <v>251</v>
      </c>
      <c r="R6" s="276" t="s">
        <v>252</v>
      </c>
      <c r="S6" s="290" t="s">
        <v>233</v>
      </c>
      <c r="T6" s="290"/>
      <c r="V6" s="275" t="s">
        <v>251</v>
      </c>
      <c r="W6" s="276" t="s">
        <v>252</v>
      </c>
      <c r="X6" s="290" t="s">
        <v>233</v>
      </c>
      <c r="Y6" s="290"/>
      <c r="AA6" s="275" t="s">
        <v>251</v>
      </c>
      <c r="AB6" s="276" t="s">
        <v>252</v>
      </c>
      <c r="AC6" s="290" t="s">
        <v>233</v>
      </c>
      <c r="AD6" s="290"/>
    </row>
    <row r="7" spans="2:40" ht="16" x14ac:dyDescent="0.2">
      <c r="B7" s="112">
        <f>VLOOKUP(B6,Input!$A:$B,2,FALSE)</f>
        <v>45881</v>
      </c>
      <c r="G7" s="145" t="s">
        <v>44</v>
      </c>
      <c r="H7" s="6" t="str">
        <f>R7</f>
        <v>47 bps</v>
      </c>
      <c r="I7" s="6"/>
      <c r="J7" s="7" t="s">
        <v>253</v>
      </c>
      <c r="K7" s="6" t="str">
        <f>R8</f>
        <v>90 bps</v>
      </c>
      <c r="L7" s="6"/>
      <c r="M7" s="7" t="s">
        <v>254</v>
      </c>
      <c r="N7" s="142">
        <f>R9</f>
        <v>0.52</v>
      </c>
      <c r="O7" s="7" t="s">
        <v>255</v>
      </c>
      <c r="Q7" s="149" t="s">
        <v>52</v>
      </c>
      <c r="R7" s="272" t="str">
        <f>ROUND(
                      VLOOKUP(Q7,$B$28:$E$30,4,FALSE),0) &amp;" bps"</f>
        <v>47 bps</v>
      </c>
      <c r="S7" s="287" t="s">
        <v>256</v>
      </c>
      <c r="T7" s="287"/>
      <c r="V7" s="149" t="s">
        <v>52</v>
      </c>
      <c r="W7" s="272" t="str">
        <f>ROUND(
                      VLOOKUP(V7,$B$28:$E$30,3,FALSE),0) &amp;" bps"</f>
        <v>50 bps</v>
      </c>
      <c r="X7" s="287" t="s">
        <v>257</v>
      </c>
      <c r="Y7" s="287"/>
      <c r="AA7" s="149" t="s">
        <v>52</v>
      </c>
      <c r="AB7" s="272" t="str">
        <f>ROUND(
                      VLOOKUP(AA7,$B$28:$E$30,2,FALSE),0) &amp;" bps"</f>
        <v>37 bps</v>
      </c>
      <c r="AC7" s="287" t="s">
        <v>258</v>
      </c>
      <c r="AD7" s="287"/>
    </row>
    <row r="8" spans="2:40" ht="16" x14ac:dyDescent="0.2">
      <c r="B8" s="82" t="s">
        <v>98</v>
      </c>
      <c r="G8" s="146" t="s">
        <v>217</v>
      </c>
      <c r="H8" s="92" t="str">
        <f>W7</f>
        <v>50 bps</v>
      </c>
      <c r="I8" s="92"/>
      <c r="J8" s="8" t="s">
        <v>259</v>
      </c>
      <c r="K8" s="92" t="str">
        <f>W8</f>
        <v>105 bps</v>
      </c>
      <c r="L8" s="92"/>
      <c r="M8" s="8" t="s">
        <v>260</v>
      </c>
      <c r="N8" s="143">
        <f>W9</f>
        <v>0.47</v>
      </c>
      <c r="O8" s="8" t="s">
        <v>255</v>
      </c>
      <c r="Q8" s="148" t="s">
        <v>60</v>
      </c>
      <c r="R8" s="273" t="str">
        <f>ROUND(
                      VLOOKUP(Q8,$B$28:$E$30,4,FALSE),0) &amp;" bps"</f>
        <v>90 bps</v>
      </c>
      <c r="S8" s="288" t="s">
        <v>261</v>
      </c>
      <c r="T8" s="288"/>
      <c r="V8" s="148" t="s">
        <v>60</v>
      </c>
      <c r="W8" s="273" t="str">
        <f>ROUND(
                      VLOOKUP(V8,$B$28:$E$30,3,FALSE),0) &amp;" bps"</f>
        <v>105 bps</v>
      </c>
      <c r="X8" s="288" t="s">
        <v>262</v>
      </c>
      <c r="Y8" s="288"/>
      <c r="AA8" s="148" t="s">
        <v>60</v>
      </c>
      <c r="AB8" s="273" t="str">
        <f>ROUND(
                      VLOOKUP(AA8,$B$28:$E$30,2,FALSE),0) &amp;" bps"</f>
        <v>63 bps</v>
      </c>
      <c r="AC8" s="288" t="s">
        <v>263</v>
      </c>
      <c r="AD8" s="288"/>
    </row>
    <row r="9" spans="2:40" ht="16" x14ac:dyDescent="0.2">
      <c r="B9" s="112">
        <f>VLOOKUP(B8,Input!$A:$B,2,FALSE)</f>
        <v>45658</v>
      </c>
      <c r="G9" s="145" t="s">
        <v>216</v>
      </c>
      <c r="H9" s="6" t="str">
        <f>AB7</f>
        <v>37 bps</v>
      </c>
      <c r="I9" s="6"/>
      <c r="J9" s="7" t="s">
        <v>264</v>
      </c>
      <c r="K9" s="6" t="str">
        <f>AB8</f>
        <v>63 bps</v>
      </c>
      <c r="L9" s="6"/>
      <c r="M9" s="7" t="s">
        <v>265</v>
      </c>
      <c r="N9" s="142">
        <f>AB9</f>
        <v>0.57999999999999996</v>
      </c>
      <c r="O9" s="7" t="s">
        <v>255</v>
      </c>
      <c r="Q9" s="149" t="s">
        <v>66</v>
      </c>
      <c r="R9" s="272">
        <f>ROUND(
                      VLOOKUP(Q9,$B$28:$E$30,4,FALSE),2)</f>
        <v>0.52</v>
      </c>
      <c r="S9" s="289" t="s">
        <v>266</v>
      </c>
      <c r="T9" s="289"/>
      <c r="V9" s="149" t="s">
        <v>66</v>
      </c>
      <c r="W9" s="272">
        <f>ROUND(
                      VLOOKUP(V9,$B$28:$E$30,3,FALSE),2)</f>
        <v>0.47</v>
      </c>
      <c r="X9" s="289" t="s">
        <v>266</v>
      </c>
      <c r="Y9" s="289"/>
      <c r="AA9" s="149" t="s">
        <v>66</v>
      </c>
      <c r="AB9" s="272">
        <f>ROUND(
                      VLOOKUP(AA9,$B$28:$E$30,2,FALSE),2)</f>
        <v>0.57999999999999996</v>
      </c>
      <c r="AC9" s="289" t="s">
        <v>266</v>
      </c>
      <c r="AD9" s="289"/>
    </row>
    <row r="10" spans="2:40" ht="21" customHeight="1" thickBot="1" x14ac:dyDescent="0.25">
      <c r="B10" s="82" t="s">
        <v>112</v>
      </c>
      <c r="C10" t="s">
        <v>102</v>
      </c>
      <c r="Q10" s="275" t="s">
        <v>267</v>
      </c>
      <c r="R10" s="276" t="s">
        <v>252</v>
      </c>
      <c r="S10" s="276" t="s">
        <v>233</v>
      </c>
      <c r="T10" s="276" t="s">
        <v>268</v>
      </c>
      <c r="V10" s="275" t="s">
        <v>267</v>
      </c>
      <c r="W10" s="276" t="s">
        <v>252</v>
      </c>
      <c r="X10" s="276" t="s">
        <v>233</v>
      </c>
      <c r="Y10" s="276" t="s">
        <v>268</v>
      </c>
      <c r="AA10" s="275" t="s">
        <v>267</v>
      </c>
      <c r="AB10" s="276" t="s">
        <v>252</v>
      </c>
      <c r="AC10" s="276" t="s">
        <v>233</v>
      </c>
      <c r="AD10" s="276" t="s">
        <v>268</v>
      </c>
    </row>
    <row r="11" spans="2:40" ht="15.75" customHeight="1" x14ac:dyDescent="0.2">
      <c r="B11" s="205">
        <f>Input!B14</f>
        <v>45547</v>
      </c>
      <c r="C11" s="206" t="s">
        <v>269</v>
      </c>
      <c r="H11" s="293" t="s">
        <v>249</v>
      </c>
      <c r="I11" s="293"/>
      <c r="J11" s="293"/>
      <c r="K11" s="293" t="s">
        <v>250</v>
      </c>
      <c r="L11" s="293"/>
      <c r="M11" s="293"/>
      <c r="N11" s="293" t="s">
        <v>66</v>
      </c>
      <c r="O11" s="293"/>
      <c r="Q11" s="148" t="s">
        <v>270</v>
      </c>
      <c r="R11" s="152">
        <f>(((VLOOKUP(B5,Données!$O$2:$Y$757,C23)/VLOOKUP(B17,Données!$O$2:$Y$757,C23))))-1</f>
        <v>-1</v>
      </c>
      <c r="S11" s="153">
        <f>(((VLOOKUP(B5,Données!$O$2:$Y$757,C24)/VLOOKUP(B17,Données!$O$2:$Y$757,C24))))-1</f>
        <v>-1</v>
      </c>
      <c r="T11" s="153">
        <f>R11-S11</f>
        <v>0</v>
      </c>
      <c r="V11" s="148" t="s">
        <v>271</v>
      </c>
      <c r="W11" s="152">
        <f>(((VLOOKUP(B5,Données!$O$2:$Y$757,C22)/VLOOKUP(B15,Données!$O$2:$Y$757,C22))))-1</f>
        <v>-1</v>
      </c>
      <c r="X11" s="153">
        <f>(((VLOOKUP(B5,Données!$O$2:$Y$757,C24)/VLOOKUP(B15,Données!$O$2:$Y$757,C24))))-1</f>
        <v>-1</v>
      </c>
      <c r="Y11" s="153">
        <f>W11-X11</f>
        <v>0</v>
      </c>
      <c r="AA11" s="148" t="s">
        <v>270</v>
      </c>
      <c r="AB11" s="152">
        <f>(((VLOOKUP(B5,Données!$O$2:$Y$757,C21)/VLOOKUP(B13,Données!$O$2:$Y$757,C21))))-1</f>
        <v>-1</v>
      </c>
      <c r="AC11" s="153">
        <f>(((VLOOKUP(B5,Données!$O$2:$Y$757,C24)/VLOOKUP(B13,Données!$O$2:$Y$757,C24))))-1</f>
        <v>-1</v>
      </c>
      <c r="AD11" s="153">
        <f>AB11-AC11</f>
        <v>0</v>
      </c>
    </row>
    <row r="12" spans="2:40" ht="15.75" customHeight="1" x14ac:dyDescent="0.2">
      <c r="B12" s="82" t="s">
        <v>56</v>
      </c>
      <c r="G12" s="145" t="s">
        <v>44</v>
      </c>
      <c r="H12" s="232" t="str">
        <f>H7</f>
        <v>47 bps</v>
      </c>
      <c r="I12" s="271"/>
      <c r="J12" s="233" t="str">
        <f t="shared" ref="J12:O12" si="3">J7</f>
        <v>cible 130</v>
      </c>
      <c r="K12" s="232" t="str">
        <f t="shared" si="3"/>
        <v>90 bps</v>
      </c>
      <c r="L12" s="271"/>
      <c r="M12" s="233" t="str">
        <f t="shared" si="3"/>
        <v>Max 260</v>
      </c>
      <c r="N12" s="234">
        <f t="shared" si="3"/>
        <v>0.52</v>
      </c>
      <c r="O12" s="235" t="str">
        <f t="shared" si="3"/>
        <v>cible 0,5</v>
      </c>
      <c r="Q12" s="149" t="s">
        <v>272</v>
      </c>
      <c r="R12" s="150">
        <f>VLOOKUP(B5,Données!$O$2:$Y$757,C23)/VLOOKUP(B7,Données!$O$2:$Y$757,C23)-1</f>
        <v>-1</v>
      </c>
      <c r="S12" s="151">
        <f>VLOOKUP(B5,Données!$O$2:$Y$757,C24)/VLOOKUP(B7,Données!$O$2:$Y$757,C24)-1</f>
        <v>-1</v>
      </c>
      <c r="T12" s="151">
        <f>R12-S12</f>
        <v>0</v>
      </c>
      <c r="V12" s="149" t="s">
        <v>272</v>
      </c>
      <c r="W12" s="150">
        <f>VLOOKUP(B5,Données!$O$2:$Y$757,C22)/VLOOKUP(B7,Données!$O$2:$Y$757,C22)-1</f>
        <v>-1</v>
      </c>
      <c r="X12" s="151">
        <f>VLOOKUP(B5,Données!$O$2:$Y$757,C24)/VLOOKUP(B7,Données!$O$2:$Y$757,C24)-1</f>
        <v>-1</v>
      </c>
      <c r="Y12" s="151">
        <f>W12-X12</f>
        <v>0</v>
      </c>
      <c r="AA12" s="149" t="s">
        <v>272</v>
      </c>
      <c r="AB12" s="150">
        <f>VLOOKUP(B5,Données!$O$2:$Y$757,C21)/VLOOKUP(B7,Données!$O$2:$Y$757,C21)-1</f>
        <v>-1</v>
      </c>
      <c r="AC12" s="151">
        <f>VLOOKUP(B5,Données!$O$2:$Y$757,C24)/VLOOKUP(B7,Données!$O$2:$Y$757,C24)-1</f>
        <v>-1</v>
      </c>
      <c r="AD12" s="151">
        <f>AB12-AC12</f>
        <v>0</v>
      </c>
    </row>
    <row r="13" spans="2:40" ht="15.75" customHeight="1" x14ac:dyDescent="0.2">
      <c r="B13" s="112">
        <f>VLOOKUP(B12,Input!$A:$B,2,FALSE)</f>
        <v>45761</v>
      </c>
      <c r="Q13" s="148" t="s">
        <v>273</v>
      </c>
      <c r="R13" s="152">
        <f>(((VLOOKUP(B5,Données!$O$2:$Y$757,C23)/VLOOKUP(B9,Données!$O$2:$Y$757,C23))))-1</f>
        <v>-1</v>
      </c>
      <c r="S13" s="153">
        <f>(((VLOOKUP(B5,Données!$O$2:$Y$757,C24)/VLOOKUP(B9,Données!$O$2:$Y$757,C24))))-1</f>
        <v>-1</v>
      </c>
      <c r="T13" s="153">
        <f>R13-S13</f>
        <v>0</v>
      </c>
      <c r="V13" s="148" t="s">
        <v>273</v>
      </c>
      <c r="W13" s="152">
        <f>(((VLOOKUP(B5,Données!$O$2:$Y$757,C22)/VLOOKUP(B9,Données!$O$2:$Y$757,C22))))-1</f>
        <v>-1</v>
      </c>
      <c r="X13" s="153">
        <f>(((VLOOKUP(B5,Données!$O$2:$Y$757,C24)/VLOOKUP(B9,Données!$O$2:$Y$757,C24))))-1</f>
        <v>-1</v>
      </c>
      <c r="Y13" s="153">
        <f>W13-X13</f>
        <v>0</v>
      </c>
      <c r="AA13" s="148" t="s">
        <v>273</v>
      </c>
      <c r="AB13" s="152">
        <f>(((VLOOKUP(B5,Données!$O$2:$Y$757,C21)/VLOOKUP(B9,Données!$O$2:$Y$757,C21))))-1</f>
        <v>-1</v>
      </c>
      <c r="AC13" s="153">
        <f>(((VLOOKUP(B5,Données!$O$2:$Y$757,C24)/VLOOKUP(B9,Données!$O$2:$Y$757,C24))))-1</f>
        <v>-1</v>
      </c>
      <c r="AD13" s="153">
        <f>AB13-AC13</f>
        <v>0</v>
      </c>
    </row>
    <row r="14" spans="2:40" ht="15.75" customHeight="1" x14ac:dyDescent="0.2">
      <c r="B14" s="82" t="s">
        <v>77</v>
      </c>
      <c r="H14" s="293" t="s">
        <v>249</v>
      </c>
      <c r="I14" s="293"/>
      <c r="J14" s="293"/>
      <c r="K14" s="293" t="s">
        <v>250</v>
      </c>
      <c r="L14" s="293"/>
      <c r="M14" s="293"/>
      <c r="N14" s="293" t="s">
        <v>66</v>
      </c>
      <c r="O14" s="293"/>
      <c r="Q14" s="149" t="s">
        <v>274</v>
      </c>
      <c r="R14" s="150">
        <f>(VLOOKUP(B5,Données!$O$2:$Y$757,C23)/VLOOKUP(B11,Données!$O$2:$Y$757,C23))^(1/1)-1</f>
        <v>-1</v>
      </c>
      <c r="S14" s="151">
        <f>(VLOOKUP(B5,Données!$O$2:$Y$757,C24)/VLOOKUP(B11,Données!$O$2:$Y$757,C24))^(1/1)-1</f>
        <v>-1</v>
      </c>
      <c r="T14" s="151">
        <f>R14-S14</f>
        <v>0</v>
      </c>
      <c r="V14" s="149" t="s">
        <v>274</v>
      </c>
      <c r="W14" s="150">
        <f>(VLOOKUP(B5,Données!$O$2:$Y$757,C22)/VLOOKUP(B11,Données!$O$2:$Y$757,C22))-1</f>
        <v>-1</v>
      </c>
      <c r="X14" s="151">
        <f>(VLOOKUP(B5,Données!$O$2:$Y$757,C24)/VLOOKUP(B11,Données!$O$2:$Y$757,C24))-1</f>
        <v>-1</v>
      </c>
      <c r="Y14" s="151">
        <f>W14-X14</f>
        <v>0</v>
      </c>
      <c r="AA14" s="149" t="s">
        <v>274</v>
      </c>
      <c r="AB14" s="150">
        <f>(VLOOKUP(B5,Données!$O$2:$Y$757,C21)/VLOOKUP(B11,Données!$O$2:$Y$757,C21))^(1/1)-1</f>
        <v>-1</v>
      </c>
      <c r="AC14" s="151">
        <f>(VLOOKUP(B5,Données!$O$2:$Y$757,C24)/VLOOKUP(B11,Données!$O$2:$Y$757,C24))^(1/1)-1</f>
        <v>-1</v>
      </c>
      <c r="AD14" s="151">
        <f>AB14-AC14</f>
        <v>0</v>
      </c>
    </row>
    <row r="15" spans="2:40" ht="16" x14ac:dyDescent="0.2">
      <c r="B15" s="112">
        <f>Input!B7</f>
        <v>45811</v>
      </c>
      <c r="G15" s="145" t="s">
        <v>217</v>
      </c>
      <c r="H15" s="232" t="str">
        <f t="shared" ref="H15:O15" si="4">H8</f>
        <v>50 bps</v>
      </c>
      <c r="I15" s="271"/>
      <c r="J15" s="233" t="str">
        <f t="shared" si="4"/>
        <v>cible 100</v>
      </c>
      <c r="K15" s="232" t="str">
        <f t="shared" si="4"/>
        <v>105 bps</v>
      </c>
      <c r="L15" s="271"/>
      <c r="M15" s="233" t="str">
        <f t="shared" si="4"/>
        <v>Max 200</v>
      </c>
      <c r="N15" s="234">
        <f t="shared" si="4"/>
        <v>0.47</v>
      </c>
      <c r="O15" s="235" t="str">
        <f t="shared" si="4"/>
        <v>cible 0,5</v>
      </c>
      <c r="Q15" s="148" t="s">
        <v>275</v>
      </c>
      <c r="R15" s="152">
        <f>(VLOOKUP($B$5,Données!$O$2:$Y$757,$C$23)/VLOOKUP($B$19,Données!$O$2:$Y$757,$C$23))^(1/1)-1</f>
        <v>-1</v>
      </c>
      <c r="S15" s="153">
        <f>(VLOOKUP($B$5,Données!$O$2:$Y$757,$C$24)/VLOOKUP($B$19,Données!$O$2:$Y$757,$C$24))^(1/1)-1</f>
        <v>-1</v>
      </c>
      <c r="T15" s="153">
        <f>R15-S15</f>
        <v>0</v>
      </c>
      <c r="V15" s="148" t="s">
        <v>275</v>
      </c>
      <c r="W15" s="152">
        <f>(VLOOKUP($B$5,Données!$O$2:$Y$757,$C$22)/VLOOKUP($B$19,Données!$O$2:$Y$757,$C$22))^(1/1)-1</f>
        <v>-1</v>
      </c>
      <c r="X15" s="153">
        <f>(VLOOKUP($B$5,Données!$O$2:$Y$757,$C$24)/VLOOKUP($B$19,Données!$O$2:$Y$757,$C$24))^(1/1)-1</f>
        <v>-1</v>
      </c>
      <c r="Y15" s="153">
        <f>W15-X15</f>
        <v>0</v>
      </c>
      <c r="AA15" s="148" t="s">
        <v>275</v>
      </c>
      <c r="AB15" s="152">
        <f>(VLOOKUP($B$5,Données!$O$2:$Y$757,$C$21)/VLOOKUP($B$19,Données!$O$2:$Y$757,$C$21))^(1/1)-1</f>
        <v>-1</v>
      </c>
      <c r="AC15" s="153">
        <f>(VLOOKUP($B$5,Données!$O$2:$Y$757,$C$24)/VLOOKUP($B$19,Données!$O$2:$Y$757,$C$24))^(1/1)-1</f>
        <v>-1</v>
      </c>
      <c r="AD15" s="153">
        <f>AB15-AC15</f>
        <v>0</v>
      </c>
    </row>
    <row r="16" spans="2:40" ht="16" x14ac:dyDescent="0.2">
      <c r="B16" s="82" t="s">
        <v>276</v>
      </c>
    </row>
    <row r="17" spans="2:30" ht="16" x14ac:dyDescent="0.2">
      <c r="B17" s="205">
        <f>MAX(B13,B15)</f>
        <v>45811</v>
      </c>
      <c r="H17" s="293" t="s">
        <v>249</v>
      </c>
      <c r="I17" s="293"/>
      <c r="J17" s="293"/>
      <c r="K17" s="293" t="s">
        <v>250</v>
      </c>
      <c r="L17" s="293"/>
      <c r="M17" s="293"/>
      <c r="N17" s="293" t="s">
        <v>66</v>
      </c>
      <c r="O17" s="293"/>
      <c r="Q17" s="107"/>
      <c r="R17" s="114"/>
      <c r="S17" s="114"/>
      <c r="T17" s="114"/>
      <c r="AA17" s="107"/>
      <c r="AB17" s="114"/>
      <c r="AC17" s="114"/>
      <c r="AD17" s="114"/>
    </row>
    <row r="18" spans="2:30" ht="16" x14ac:dyDescent="0.2">
      <c r="B18" s="204" t="s">
        <v>102</v>
      </c>
      <c r="G18" s="145" t="s">
        <v>216</v>
      </c>
      <c r="H18" s="232" t="str">
        <f t="shared" ref="H18:O18" si="5">H9</f>
        <v>37 bps</v>
      </c>
      <c r="I18" s="271"/>
      <c r="J18" s="233" t="str">
        <f t="shared" si="5"/>
        <v>cible 250</v>
      </c>
      <c r="K18" s="232" t="str">
        <f t="shared" si="5"/>
        <v>63 bps</v>
      </c>
      <c r="L18" s="271"/>
      <c r="M18" s="233" t="str">
        <f t="shared" si="5"/>
        <v>Max 500</v>
      </c>
      <c r="N18" s="234">
        <f t="shared" si="5"/>
        <v>0.57999999999999996</v>
      </c>
      <c r="O18" s="235" t="str">
        <f t="shared" si="5"/>
        <v>cible 0,5</v>
      </c>
      <c r="Q18" s="12"/>
      <c r="R18" s="13"/>
      <c r="S18" s="13"/>
      <c r="T18" s="13"/>
      <c r="AA18" s="12"/>
      <c r="AB18" s="13"/>
      <c r="AC18" s="13"/>
      <c r="AD18" s="13"/>
    </row>
    <row r="19" spans="2:30" ht="16" x14ac:dyDescent="0.2">
      <c r="B19" s="205">
        <f>Input!B12</f>
        <v>44817</v>
      </c>
      <c r="Q19" s="12"/>
      <c r="R19" s="17"/>
      <c r="S19" s="16"/>
      <c r="T19" s="16"/>
      <c r="AA19" s="12"/>
      <c r="AB19" s="17"/>
      <c r="AC19" s="16"/>
      <c r="AD19" s="16"/>
    </row>
    <row r="20" spans="2:30" ht="16" x14ac:dyDescent="0.2">
      <c r="Q20" s="17"/>
      <c r="R20" s="16"/>
      <c r="S20" s="16"/>
      <c r="U20" s="12"/>
      <c r="V20" s="12"/>
      <c r="W20" s="12"/>
      <c r="X20" s="12"/>
      <c r="Y20" s="12"/>
      <c r="Z20" s="12"/>
      <c r="AA20" s="17"/>
      <c r="AB20" s="16"/>
      <c r="AC20" s="16"/>
    </row>
    <row r="21" spans="2:30" ht="16" x14ac:dyDescent="0.2">
      <c r="B21" t="s">
        <v>42</v>
      </c>
      <c r="C21" s="99">
        <v>2</v>
      </c>
      <c r="G21" s="237"/>
    </row>
    <row r="22" spans="2:30" ht="16" x14ac:dyDescent="0.2">
      <c r="B22" t="s">
        <v>43</v>
      </c>
      <c r="C22" s="99">
        <v>3</v>
      </c>
      <c r="H22" s="239"/>
      <c r="I22" s="239"/>
      <c r="J22" s="239"/>
    </row>
    <row r="23" spans="2:30" ht="16" x14ac:dyDescent="0.2">
      <c r="B23" t="s">
        <v>44</v>
      </c>
      <c r="C23" s="99">
        <v>4</v>
      </c>
      <c r="H23" s="238"/>
      <c r="I23" s="238"/>
      <c r="J23" s="197"/>
      <c r="K23" s="197"/>
      <c r="L23" s="197"/>
    </row>
    <row r="24" spans="2:30" ht="16" x14ac:dyDescent="0.2">
      <c r="B24" t="s">
        <v>172</v>
      </c>
      <c r="C24" s="99">
        <v>5</v>
      </c>
      <c r="H24" s="238"/>
      <c r="I24" s="238"/>
      <c r="J24" s="197"/>
      <c r="K24" s="197"/>
      <c r="L24" s="197"/>
    </row>
    <row r="25" spans="2:30" ht="16" x14ac:dyDescent="0.2">
      <c r="H25" s="103"/>
      <c r="I25" s="103"/>
      <c r="J25" s="103"/>
      <c r="K25" s="103"/>
      <c r="L25" s="103"/>
    </row>
    <row r="26" spans="2:30" ht="15.75" customHeight="1" x14ac:dyDescent="0.2">
      <c r="C26" s="188" t="s">
        <v>277</v>
      </c>
      <c r="D26" s="188" t="s">
        <v>278</v>
      </c>
      <c r="E26" s="188" t="s">
        <v>278</v>
      </c>
      <c r="Q26" s="148"/>
      <c r="R26" s="115"/>
      <c r="S26" s="115"/>
      <c r="AA26" s="115"/>
      <c r="AB26" s="115"/>
      <c r="AC26" s="115"/>
    </row>
    <row r="27" spans="2:30" ht="16" x14ac:dyDescent="0.2">
      <c r="B27" s="113" t="s">
        <v>41</v>
      </c>
      <c r="C27" s="113" t="s">
        <v>42</v>
      </c>
      <c r="D27" s="113" t="s">
        <v>43</v>
      </c>
      <c r="E27" s="113" t="s">
        <v>44</v>
      </c>
      <c r="Q27" s="107"/>
      <c r="R27" s="114"/>
      <c r="S27" s="114"/>
      <c r="AA27" s="107"/>
      <c r="AB27" s="114"/>
      <c r="AC27" s="114"/>
    </row>
    <row r="28" spans="2:30" ht="16" x14ac:dyDescent="0.2">
      <c r="B28" t="s">
        <v>52</v>
      </c>
      <c r="C28" s="266">
        <f>Input!K5</f>
        <v>37.018506380552822</v>
      </c>
      <c r="D28" s="266">
        <f>Input!L5</f>
        <v>49.537266150099242</v>
      </c>
      <c r="E28" s="266">
        <f>Input!M5</f>
        <v>46.980268401437542</v>
      </c>
      <c r="Q28" s="12"/>
      <c r="R28" s="14"/>
      <c r="S28" s="15"/>
      <c r="V28" s="147"/>
      <c r="AA28" s="12"/>
      <c r="AB28" s="14"/>
      <c r="AC28" s="15"/>
    </row>
    <row r="29" spans="2:30" ht="16" x14ac:dyDescent="0.2">
      <c r="B29" t="s">
        <v>60</v>
      </c>
      <c r="C29" s="266">
        <f>Input!K6</f>
        <v>63.419028235307472</v>
      </c>
      <c r="D29" s="266">
        <f>Input!L6</f>
        <v>105.4575164584672</v>
      </c>
      <c r="E29" s="266">
        <f>Input!M6</f>
        <v>90.382180032387339</v>
      </c>
      <c r="Q29" s="12"/>
      <c r="R29" s="14"/>
      <c r="S29" s="15"/>
      <c r="V29" s="12"/>
      <c r="W29" s="14"/>
      <c r="X29" s="15"/>
      <c r="AA29" s="12"/>
      <c r="AB29" s="14"/>
      <c r="AC29" s="15"/>
    </row>
    <row r="30" spans="2:30" ht="16" x14ac:dyDescent="0.2">
      <c r="B30" t="s">
        <v>66</v>
      </c>
      <c r="C30" s="266">
        <f>Input!K7</f>
        <v>0.58371292355979987</v>
      </c>
      <c r="D30" s="266">
        <f>Input!L7</f>
        <v>0.46973670359104958</v>
      </c>
      <c r="E30" s="266">
        <f>Input!M7</f>
        <v>0.51979569849502127</v>
      </c>
      <c r="Q30" s="12"/>
      <c r="R30" s="14"/>
      <c r="S30" s="15"/>
      <c r="V30" s="12"/>
      <c r="W30" s="14"/>
      <c r="X30" s="15"/>
      <c r="AA30" s="12"/>
      <c r="AB30" s="14"/>
      <c r="AC30" s="15"/>
    </row>
    <row r="31" spans="2:30" ht="16" x14ac:dyDescent="0.2">
      <c r="Q31" s="12"/>
      <c r="R31" s="14"/>
      <c r="S31" s="15"/>
      <c r="V31" s="12"/>
      <c r="W31" s="14"/>
      <c r="X31" s="15"/>
      <c r="AA31" s="12"/>
      <c r="AB31" s="14"/>
      <c r="AC31" s="15"/>
    </row>
    <row r="33" spans="17:30" ht="15.75" customHeight="1" x14ac:dyDescent="0.2">
      <c r="Q33" s="115"/>
      <c r="R33" s="115"/>
      <c r="S33" s="115"/>
      <c r="T33" s="115"/>
      <c r="V33" s="115"/>
      <c r="W33" s="115"/>
      <c r="X33" s="115"/>
      <c r="Y33" s="115"/>
      <c r="AA33" s="115"/>
      <c r="AB33" s="115"/>
      <c r="AC33" s="115"/>
      <c r="AD33" s="115"/>
    </row>
    <row r="34" spans="17:30" ht="16" x14ac:dyDescent="0.2">
      <c r="Q34" s="107"/>
      <c r="R34" s="114"/>
      <c r="S34" s="114"/>
      <c r="T34" s="114"/>
      <c r="V34" s="107"/>
      <c r="W34" s="114"/>
      <c r="X34" s="114"/>
      <c r="Y34" s="114"/>
      <c r="AA34" s="107"/>
      <c r="AB34" s="114"/>
      <c r="AC34" s="114"/>
      <c r="AD34" s="114"/>
    </row>
    <row r="35" spans="17:30" ht="16" x14ac:dyDescent="0.2">
      <c r="Q35" s="12"/>
      <c r="R35" s="13"/>
      <c r="S35" s="13"/>
      <c r="T35" s="13"/>
      <c r="V35" s="12"/>
      <c r="W35" s="13"/>
      <c r="X35" s="13"/>
      <c r="Y35" s="13"/>
      <c r="AA35" s="12"/>
      <c r="AB35" s="13"/>
      <c r="AC35" s="13"/>
      <c r="AD35" s="13"/>
    </row>
    <row r="36" spans="17:30" ht="16" x14ac:dyDescent="0.2">
      <c r="Q36" s="12"/>
      <c r="R36" s="17"/>
      <c r="S36" s="16"/>
      <c r="T36" s="16"/>
      <c r="V36" s="12"/>
      <c r="W36" s="17"/>
      <c r="X36" s="16"/>
      <c r="Y36" s="16"/>
      <c r="AA36" s="12"/>
      <c r="AB36" s="17"/>
      <c r="AC36" s="16"/>
      <c r="AD36" s="16"/>
    </row>
    <row r="37" spans="17:30" ht="16" x14ac:dyDescent="0.2">
      <c r="Q37" s="12"/>
      <c r="R37" s="17"/>
      <c r="S37" s="16"/>
      <c r="T37" s="16"/>
      <c r="V37" s="12"/>
      <c r="W37" s="17"/>
      <c r="X37" s="16"/>
      <c r="Y37" s="16"/>
      <c r="AA37" s="12"/>
      <c r="AB37" s="17"/>
      <c r="AC37" s="16"/>
      <c r="AD37" s="16"/>
    </row>
    <row r="39" spans="17:30" ht="15.75" customHeight="1" x14ac:dyDescent="0.2">
      <c r="Q39" s="107"/>
      <c r="R39" s="114"/>
      <c r="S39" s="114"/>
      <c r="T39" s="114"/>
      <c r="V39" s="107"/>
      <c r="W39" s="114"/>
      <c r="X39" s="114"/>
      <c r="Y39" s="114"/>
      <c r="AA39" s="107"/>
      <c r="AB39" s="114"/>
      <c r="AC39" s="114"/>
      <c r="AD39" s="114"/>
    </row>
    <row r="40" spans="17:30" ht="16" x14ac:dyDescent="0.2">
      <c r="Q40" s="12"/>
      <c r="R40" s="13"/>
      <c r="S40" s="13"/>
      <c r="T40" s="13"/>
      <c r="V40" s="12"/>
      <c r="W40" s="13"/>
      <c r="X40" s="13"/>
      <c r="Y40" s="13"/>
      <c r="AA40" s="12"/>
      <c r="AB40" s="13"/>
      <c r="AC40" s="13"/>
      <c r="AD40" s="13"/>
    </row>
    <row r="41" spans="17:30" ht="16" x14ac:dyDescent="0.2">
      <c r="Q41" s="12"/>
      <c r="R41" s="17"/>
      <c r="S41" s="16"/>
      <c r="T41" s="16"/>
      <c r="V41" s="12"/>
      <c r="W41" s="17"/>
      <c r="X41" s="16"/>
      <c r="Y41" s="16"/>
      <c r="AA41" s="12"/>
      <c r="AB41" s="17"/>
      <c r="AC41" s="16"/>
      <c r="AD41" s="16"/>
    </row>
    <row r="42" spans="17:30" ht="16" x14ac:dyDescent="0.2">
      <c r="Q42" s="12"/>
      <c r="R42" s="17"/>
      <c r="S42" s="16"/>
      <c r="T42" s="16"/>
      <c r="V42" s="12"/>
      <c r="W42" s="17"/>
      <c r="X42" s="16"/>
      <c r="Y42" s="16"/>
      <c r="AA42" s="12"/>
      <c r="AB42" s="17"/>
      <c r="AC42" s="16"/>
      <c r="AD42" s="16"/>
    </row>
  </sheetData>
  <mergeCells count="25">
    <mergeCell ref="S9:T9"/>
    <mergeCell ref="S8:T8"/>
    <mergeCell ref="S7:T7"/>
    <mergeCell ref="H17:J17"/>
    <mergeCell ref="K17:M17"/>
    <mergeCell ref="N17:O17"/>
    <mergeCell ref="H11:J11"/>
    <mergeCell ref="K11:M11"/>
    <mergeCell ref="N11:O11"/>
    <mergeCell ref="H14:J14"/>
    <mergeCell ref="K14:M14"/>
    <mergeCell ref="N14:O14"/>
    <mergeCell ref="X6:Y6"/>
    <mergeCell ref="AC6:AD6"/>
    <mergeCell ref="G5:O5"/>
    <mergeCell ref="H6:J6"/>
    <mergeCell ref="K6:M6"/>
    <mergeCell ref="N6:O6"/>
    <mergeCell ref="S6:T6"/>
    <mergeCell ref="AC7:AD7"/>
    <mergeCell ref="AC8:AD8"/>
    <mergeCell ref="AC9:AD9"/>
    <mergeCell ref="X8:Y8"/>
    <mergeCell ref="X9:Y9"/>
    <mergeCell ref="X7:Y7"/>
  </mergeCells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EE011-FE60-3748-9A2E-90B182F9BC78}">
  <sheetPr>
    <tabColor rgb="FF7030A0"/>
  </sheetPr>
  <dimension ref="A3:AI32"/>
  <sheetViews>
    <sheetView topLeftCell="P23" zoomScale="109" zoomScaleNormal="75" workbookViewId="0">
      <selection activeCell="AE31" sqref="AE31"/>
    </sheetView>
  </sheetViews>
  <sheetFormatPr baseColWidth="10" defaultColWidth="11" defaultRowHeight="15.75" customHeight="1" x14ac:dyDescent="0.2"/>
  <cols>
    <col min="3" max="3" width="18.1640625" bestFit="1" customWidth="1"/>
    <col min="4" max="4" width="12.6640625" bestFit="1" customWidth="1"/>
    <col min="5" max="5" width="14.6640625" bestFit="1" customWidth="1"/>
    <col min="6" max="6" width="8.5" bestFit="1" customWidth="1"/>
    <col min="7" max="7" width="13" bestFit="1" customWidth="1"/>
    <col min="8" max="8" width="14.1640625" bestFit="1" customWidth="1"/>
    <col min="9" max="10" width="15.1640625" bestFit="1" customWidth="1"/>
    <col min="11" max="11" width="12.6640625" bestFit="1" customWidth="1"/>
    <col min="12" max="12" width="13" customWidth="1"/>
    <col min="13" max="13" width="13" bestFit="1" customWidth="1"/>
  </cols>
  <sheetData>
    <row r="3" spans="2:35" ht="19.25" customHeight="1" x14ac:dyDescent="0.2">
      <c r="B3" s="90">
        <f>'Décomposition (archive)'!A3</f>
        <v>0</v>
      </c>
      <c r="C3" s="89" t="str">
        <f>'Décomposition (archive)'!B3</f>
        <v>Ticker Bloomberg</v>
      </c>
      <c r="D3" s="94" t="str">
        <f>'Décomposition (archive)'!C3</f>
        <v>Quantité Tactic</v>
      </c>
      <c r="E3" s="94" t="str">
        <f>'Décomposition (archive)'!D3</f>
        <v>Quantité Strategic</v>
      </c>
      <c r="F3" s="94" t="str">
        <f>'Décomposition (archive)'!E3</f>
        <v>Price</v>
      </c>
      <c r="G3" s="94" t="str">
        <f>'Décomposition (archive)'!F3</f>
        <v>Quantité Global</v>
      </c>
      <c r="H3" s="94" t="str">
        <f>'Décomposition (archive)'!G3</f>
        <v xml:space="preserve">Tactic value </v>
      </c>
      <c r="I3" s="94" t="str">
        <f>'Décomposition (archive)'!H3</f>
        <v>Strategic value</v>
      </c>
      <c r="J3" s="94" t="str">
        <f>'Décomposition (archive)'!I3</f>
        <v xml:space="preserve">Global value </v>
      </c>
      <c r="K3" s="94" t="str">
        <f>'Décomposition (archive)'!J3</f>
        <v>Tactic (%)</v>
      </c>
      <c r="L3" s="94" t="str">
        <f>'Décomposition (archive)'!K3</f>
        <v>Strategic (%)</v>
      </c>
      <c r="M3" s="94" t="str">
        <f>'Décomposition (archive)'!L3</f>
        <v>Global (%)</v>
      </c>
      <c r="O3" t="s">
        <v>44</v>
      </c>
      <c r="P3" s="294" t="s">
        <v>279</v>
      </c>
      <c r="Q3" s="294"/>
      <c r="R3" s="294"/>
      <c r="S3" s="294"/>
      <c r="T3" s="294"/>
      <c r="U3" s="294"/>
      <c r="W3" s="294" t="s">
        <v>280</v>
      </c>
      <c r="X3" s="294"/>
      <c r="Y3" s="294"/>
      <c r="Z3" s="294"/>
      <c r="AA3" s="294"/>
      <c r="AB3" s="294"/>
      <c r="AD3" s="294" t="s">
        <v>281</v>
      </c>
      <c r="AE3" s="294"/>
      <c r="AF3" s="294"/>
      <c r="AG3" s="294"/>
      <c r="AH3" s="294"/>
      <c r="AI3" s="294"/>
    </row>
    <row r="4" spans="2:35" ht="16" x14ac:dyDescent="0.2">
      <c r="B4" s="257" t="str">
        <f>'Décomposition (archive)'!A4</f>
        <v>NBI HC</v>
      </c>
      <c r="C4" s="99" t="str">
        <f>'Décomposition (archive)'!B4</f>
        <v>NBC5703</v>
      </c>
      <c r="D4" s="201">
        <f>'Décomposition (archive)'!C4</f>
        <v>0</v>
      </c>
      <c r="E4" s="201">
        <f>'Décomposition (archive)'!D4</f>
        <v>13144.169</v>
      </c>
      <c r="F4" s="201">
        <f>'Décomposition (archive)'!E4</f>
        <v>12.11</v>
      </c>
      <c r="G4" s="201">
        <f>'Décomposition (archive)'!F4</f>
        <v>13144.169</v>
      </c>
      <c r="H4" s="202">
        <f>'Décomposition (archive)'!G4</f>
        <v>0</v>
      </c>
      <c r="I4" s="202">
        <f>'Décomposition (archive)'!H4</f>
        <v>159175.88658999998</v>
      </c>
      <c r="J4" s="202">
        <f>'Décomposition (archive)'!I4</f>
        <v>159175.88658999998</v>
      </c>
      <c r="K4" s="203">
        <f>'Décomposition (archive)'!J4</f>
        <v>0</v>
      </c>
      <c r="L4" s="203">
        <f>'Décomposition (archive)'!K4</f>
        <v>2.8099266139388544E-2</v>
      </c>
      <c r="M4" s="203">
        <f>'Décomposition (archive)'!L4</f>
        <v>2.2612478883677279E-2</v>
      </c>
    </row>
    <row r="5" spans="2:35" ht="16" x14ac:dyDescent="0.2">
      <c r="B5" s="257" t="str">
        <f>'Décomposition (archive)'!A5</f>
        <v>NBI ME</v>
      </c>
      <c r="C5" s="99" t="str">
        <f>'Décomposition (archive)'!B5</f>
        <v>NBEMECI CN Equity</v>
      </c>
      <c r="D5" s="201">
        <f>'Décomposition (archive)'!C5</f>
        <v>0</v>
      </c>
      <c r="E5" s="201">
        <f>'Décomposition (archive)'!D5</f>
        <v>19160.271000000001</v>
      </c>
      <c r="F5" s="201">
        <f>'Décomposition (archive)'!E5</f>
        <v>16.23</v>
      </c>
      <c r="G5" s="201">
        <f>'Décomposition (archive)'!F5</f>
        <v>19160.271000000001</v>
      </c>
      <c r="H5" s="202">
        <f>'Décomposition (archive)'!G5</f>
        <v>0</v>
      </c>
      <c r="I5" s="202">
        <f>'Décomposition (archive)'!H5</f>
        <v>310971.19833000004</v>
      </c>
      <c r="J5" s="202">
        <f>'Décomposition (archive)'!I5</f>
        <v>310971.19833000004</v>
      </c>
      <c r="K5" s="203">
        <f>'Décomposition (archive)'!J5</f>
        <v>0</v>
      </c>
      <c r="L5" s="203">
        <f>'Décomposition (archive)'!K5</f>
        <v>5.4895641863559795E-2</v>
      </c>
      <c r="M5" s="203">
        <f>'Décomposition (archive)'!L5</f>
        <v>4.4176475509643626E-2</v>
      </c>
    </row>
    <row r="6" spans="2:35" ht="16" x14ac:dyDescent="0.2">
      <c r="B6" s="257" t="str">
        <f>'Décomposition (archive)'!A6</f>
        <v>TD Core</v>
      </c>
      <c r="C6" s="99" t="str">
        <f>'Décomposition (archive)'!B6</f>
        <v>TDCDCPLS CN Equity</v>
      </c>
      <c r="D6" s="201">
        <f>'Décomposition (archive)'!C6</f>
        <v>0</v>
      </c>
      <c r="E6" s="201">
        <f>'Décomposition (archive)'!D6</f>
        <v>-2.9103800000000001E-11</v>
      </c>
      <c r="F6" s="201">
        <f>'Décomposition (archive)'!E6</f>
        <v>10.55</v>
      </c>
      <c r="G6" s="201">
        <f>'Décomposition (archive)'!F6</f>
        <v>-2.9103800000000001E-11</v>
      </c>
      <c r="H6" s="202">
        <f>'Décomposition (archive)'!G6</f>
        <v>0</v>
      </c>
      <c r="I6" s="202">
        <f>'Décomposition (archive)'!H6</f>
        <v>-3.0704509000000004E-10</v>
      </c>
      <c r="J6" s="202">
        <f>'Décomposition (archive)'!I6</f>
        <v>-3.0704509000000004E-10</v>
      </c>
      <c r="K6" s="203">
        <f>'Décomposition (archive)'!J6</f>
        <v>0</v>
      </c>
      <c r="L6" s="203">
        <f>'Décomposition (archive)'!K6</f>
        <v>-5.420256727028989E-17</v>
      </c>
      <c r="M6" s="203">
        <f>'Décomposition (archive)'!L6</f>
        <v>-4.3618733733492383E-17</v>
      </c>
    </row>
    <row r="7" spans="2:35" ht="16" x14ac:dyDescent="0.2">
      <c r="B7" s="257" t="str">
        <f>'Décomposition (archive)'!A7</f>
        <v>XBB</v>
      </c>
      <c r="C7" s="99" t="str">
        <f>'Décomposition (archive)'!B7</f>
        <v>XBB CN Equity</v>
      </c>
      <c r="D7" s="201">
        <f>'Décomposition (archive)'!C7</f>
        <v>28082</v>
      </c>
      <c r="E7" s="201">
        <f>'Décomposition (archive)'!D7</f>
        <v>88112</v>
      </c>
      <c r="F7" s="201">
        <f>'Décomposition (archive)'!E7</f>
        <v>28.24</v>
      </c>
      <c r="G7" s="201">
        <f>'Décomposition (archive)'!F7</f>
        <v>116194</v>
      </c>
      <c r="H7" s="202">
        <f>'Décomposition (archive)'!G7</f>
        <v>793035.67999999993</v>
      </c>
      <c r="I7" s="202">
        <f>'Décomposition (archive)'!H7</f>
        <v>2488282.88</v>
      </c>
      <c r="J7" s="202">
        <f>'Décomposition (archive)'!I7</f>
        <v>3281318.5599999996</v>
      </c>
      <c r="K7" s="203">
        <f>'Décomposition (archive)'!J7</f>
        <v>0.57695305947588416</v>
      </c>
      <c r="L7" s="203">
        <f>'Décomposition (archive)'!K7</f>
        <v>0.43925574641402226</v>
      </c>
      <c r="M7" s="203">
        <f>'Décomposition (archive)'!L7</f>
        <v>0.46614313410257308</v>
      </c>
    </row>
    <row r="8" spans="2:35" ht="16" x14ac:dyDescent="0.2">
      <c r="B8" s="257" t="str">
        <f>'Décomposition (archive)'!A8</f>
        <v>XCB</v>
      </c>
      <c r="C8" s="99" t="str">
        <f>'Décomposition (archive)'!B8</f>
        <v>XCB CN Equity</v>
      </c>
      <c r="D8" s="201">
        <f>'Décomposition (archive)'!C8</f>
        <v>0</v>
      </c>
      <c r="E8" s="201">
        <f>'Décomposition (archive)'!D8</f>
        <v>5390</v>
      </c>
      <c r="F8" s="201">
        <f>'Décomposition (archive)'!E8</f>
        <v>20.25</v>
      </c>
      <c r="G8" s="201">
        <f>'Décomposition (archive)'!F8</f>
        <v>5390</v>
      </c>
      <c r="H8" s="202">
        <f>'Décomposition (archive)'!G8</f>
        <v>0</v>
      </c>
      <c r="I8" s="202">
        <f>'Décomposition (archive)'!H8</f>
        <v>109147.5</v>
      </c>
      <c r="J8" s="202">
        <f>'Décomposition (archive)'!I8</f>
        <v>109147.5</v>
      </c>
      <c r="K8" s="203">
        <f>'Décomposition (archive)'!J8</f>
        <v>0</v>
      </c>
      <c r="L8" s="203">
        <f>'Décomposition (archive)'!K8</f>
        <v>1.9267771750181593E-2</v>
      </c>
      <c r="M8" s="203">
        <f>'Décomposition (archive)'!L8</f>
        <v>1.5505461234297411E-2</v>
      </c>
    </row>
    <row r="9" spans="2:35" ht="16" x14ac:dyDescent="0.2">
      <c r="B9" s="257" t="str">
        <f>'Décomposition (archive)'!A9</f>
        <v>XEF</v>
      </c>
      <c r="C9" s="99" t="str">
        <f>'Décomposition (archive)'!B9</f>
        <v>XEF CN Equity</v>
      </c>
      <c r="D9" s="201">
        <f>'Décomposition (archive)'!C9</f>
        <v>2528</v>
      </c>
      <c r="E9" s="201">
        <f>'Décomposition (archive)'!D9</f>
        <v>2625</v>
      </c>
      <c r="F9" s="201">
        <f>'Décomposition (archive)'!E9</f>
        <v>44.4</v>
      </c>
      <c r="G9" s="201">
        <f>'Décomposition (archive)'!F9</f>
        <v>5153</v>
      </c>
      <c r="H9" s="202">
        <f>'Décomposition (archive)'!G9</f>
        <v>112243.2</v>
      </c>
      <c r="I9" s="202">
        <f>'Décomposition (archive)'!H9</f>
        <v>116550</v>
      </c>
      <c r="J9" s="202">
        <f>'Décomposition (archive)'!I9</f>
        <v>228793.2</v>
      </c>
      <c r="K9" s="203">
        <f>'Décomposition (archive)'!J9</f>
        <v>8.1659702430240663E-2</v>
      </c>
      <c r="L9" s="203">
        <f>'Décomposition (archive)'!K9</f>
        <v>2.0574532604811516E-2</v>
      </c>
      <c r="M9" s="203">
        <f>'Décomposition (archive)'!L9</f>
        <v>3.2502293623498976E-2</v>
      </c>
    </row>
    <row r="10" spans="2:35" ht="16" x14ac:dyDescent="0.2">
      <c r="B10" s="257" t="str">
        <f>'Décomposition (archive)'!A10</f>
        <v>XEM</v>
      </c>
      <c r="C10" s="99" t="str">
        <f>'Décomposition (archive)'!B10</f>
        <v>XEM CN Equity</v>
      </c>
      <c r="D10" s="201">
        <f>'Décomposition (archive)'!C10</f>
        <v>1565</v>
      </c>
      <c r="E10" s="201">
        <f>'Décomposition (archive)'!D10</f>
        <v>4820</v>
      </c>
      <c r="F10" s="201">
        <f>'Décomposition (archive)'!E10</f>
        <v>38.5</v>
      </c>
      <c r="G10" s="201">
        <f>'Décomposition (archive)'!F10</f>
        <v>6385</v>
      </c>
      <c r="H10" s="202">
        <f>'Décomposition (archive)'!G10</f>
        <v>60252.5</v>
      </c>
      <c r="I10" s="202">
        <f>'Décomposition (archive)'!H10</f>
        <v>185570</v>
      </c>
      <c r="J10" s="202">
        <f>'Décomposition (archive)'!I10</f>
        <v>245822.5</v>
      </c>
      <c r="K10" s="203">
        <f>'Décomposition (archive)'!J10</f>
        <v>4.3835183072810431E-2</v>
      </c>
      <c r="L10" s="203">
        <f>'Décomposition (archive)'!K10</f>
        <v>3.2758610171384581E-2</v>
      </c>
      <c r="M10" s="203">
        <f>'Décomposition (archive)'!L10</f>
        <v>3.4921470892765066E-2</v>
      </c>
      <c r="T10" s="10"/>
    </row>
    <row r="11" spans="2:35" ht="16" x14ac:dyDescent="0.2">
      <c r="B11" s="257" t="str">
        <f>'Décomposition (archive)'!A11</f>
        <v>XHY</v>
      </c>
      <c r="C11" s="99" t="str">
        <f>'Décomposition (archive)'!B11</f>
        <v>XHY CN Equity</v>
      </c>
      <c r="D11" s="201">
        <f>'Décomposition (archive)'!C11</f>
        <v>0</v>
      </c>
      <c r="E11" s="201">
        <f>'Décomposition (archive)'!D11</f>
        <v>10018</v>
      </c>
      <c r="F11" s="201">
        <f>'Décomposition (archive)'!E11</f>
        <v>16.84</v>
      </c>
      <c r="G11" s="201">
        <f>'Décomposition (archive)'!F11</f>
        <v>10018</v>
      </c>
      <c r="H11" s="202">
        <f>'Décomposition (archive)'!G11</f>
        <v>0</v>
      </c>
      <c r="I11" s="202">
        <f>'Décomposition (archive)'!H11</f>
        <v>168703.12</v>
      </c>
      <c r="J11" s="202">
        <f>'Décomposition (archive)'!I11</f>
        <v>168703.12</v>
      </c>
      <c r="K11" s="203">
        <f>'Décomposition (archive)'!J11</f>
        <v>0</v>
      </c>
      <c r="L11" s="203">
        <f>'Décomposition (archive)'!K11</f>
        <v>2.9781105473817498E-2</v>
      </c>
      <c r="M11" s="203">
        <f>'Décomposition (archive)'!L11</f>
        <v>2.3965914814952465E-2</v>
      </c>
    </row>
    <row r="12" spans="2:35" ht="16" x14ac:dyDescent="0.2">
      <c r="B12" s="257" t="str">
        <f>'Décomposition (archive)'!A12</f>
        <v>XIG</v>
      </c>
      <c r="C12" s="99" t="str">
        <f>'Décomposition (archive)'!B12</f>
        <v>XIG CN Equity</v>
      </c>
      <c r="D12" s="201">
        <f>'Décomposition (archive)'!C12</f>
        <v>0</v>
      </c>
      <c r="E12" s="201">
        <f>'Décomposition (archive)'!D12</f>
        <v>17099</v>
      </c>
      <c r="F12" s="201">
        <f>'Décomposition (archive)'!E12</f>
        <v>20.11</v>
      </c>
      <c r="G12" s="201">
        <f>'Décomposition (archive)'!F12</f>
        <v>17099</v>
      </c>
      <c r="H12" s="202">
        <f>'Décomposition (archive)'!G12</f>
        <v>0</v>
      </c>
      <c r="I12" s="202">
        <f>'Décomposition (archive)'!H12</f>
        <v>343860.89</v>
      </c>
      <c r="J12" s="202">
        <f>'Décomposition (archive)'!I12</f>
        <v>343860.89</v>
      </c>
      <c r="K12" s="203">
        <f>'Décomposition (archive)'!J12</f>
        <v>0</v>
      </c>
      <c r="L12" s="203">
        <f>'Décomposition (archive)'!K12</f>
        <v>6.0701648158082419E-2</v>
      </c>
      <c r="M12" s="203">
        <f>'Décomposition (archive)'!L12</f>
        <v>4.8848775280111834E-2</v>
      </c>
    </row>
    <row r="13" spans="2:35" ht="16" x14ac:dyDescent="0.2">
      <c r="B13" s="257" t="str">
        <f>'Décomposition (archive)'!A13</f>
        <v>XIU</v>
      </c>
      <c r="C13" s="99" t="str">
        <f>'Décomposition (archive)'!B13</f>
        <v>XIU CN Equity</v>
      </c>
      <c r="D13" s="201">
        <f>'Décomposition (archive)'!C13</f>
        <v>4711</v>
      </c>
      <c r="E13" s="201">
        <f>'Décomposition (archive)'!D13</f>
        <v>16909</v>
      </c>
      <c r="F13" s="201">
        <f>'Décomposition (archive)'!E13</f>
        <v>43.405000000000001</v>
      </c>
      <c r="G13" s="201">
        <f>'Décomposition (archive)'!F13</f>
        <v>21620</v>
      </c>
      <c r="H13" s="202">
        <f>'Décomposition (archive)'!G13</f>
        <v>204480.95500000002</v>
      </c>
      <c r="I13" s="202">
        <f>'Décomposition (archive)'!H13</f>
        <v>733935.14500000002</v>
      </c>
      <c r="J13" s="202">
        <f>'Décomposition (archive)'!I13</f>
        <v>938416.10000000009</v>
      </c>
      <c r="K13" s="203">
        <f>'Décomposition (archive)'!J13</f>
        <v>0.14876494912788868</v>
      </c>
      <c r="L13" s="203">
        <f>'Décomposition (archive)'!K13</f>
        <v>0.12956132621724212</v>
      </c>
      <c r="M13" s="203">
        <f>'Décomposition (archive)'!L13</f>
        <v>0.1333111107463805</v>
      </c>
    </row>
    <row r="14" spans="2:35" ht="16" x14ac:dyDescent="0.2">
      <c r="B14" s="257" t="str">
        <f>'Décomposition (archive)'!A14</f>
        <v>XSB</v>
      </c>
      <c r="C14" s="99" t="str">
        <f>'Décomposition (archive)'!B14</f>
        <v>XSB CN Equity</v>
      </c>
      <c r="D14" s="201">
        <f>'Décomposition (archive)'!C14</f>
        <v>0</v>
      </c>
      <c r="E14" s="201">
        <f>'Décomposition (archive)'!D14</f>
        <v>0</v>
      </c>
      <c r="F14" s="201">
        <f>'Décomposition (archive)'!E14</f>
        <v>27.06</v>
      </c>
      <c r="G14" s="201">
        <f>'Décomposition (archive)'!F14</f>
        <v>0</v>
      </c>
      <c r="H14" s="202">
        <f>'Décomposition (archive)'!G14</f>
        <v>0</v>
      </c>
      <c r="I14" s="202">
        <f>'Décomposition (archive)'!H14</f>
        <v>0</v>
      </c>
      <c r="J14" s="202">
        <f>'Décomposition (archive)'!I14</f>
        <v>0</v>
      </c>
      <c r="K14" s="203">
        <f>'Décomposition (archive)'!J14</f>
        <v>0</v>
      </c>
      <c r="L14" s="203">
        <f>'Décomposition (archive)'!K14</f>
        <v>0</v>
      </c>
      <c r="M14" s="203">
        <f>'Décomposition (archive)'!L14</f>
        <v>0</v>
      </c>
    </row>
    <row r="15" spans="2:35" ht="15.75" customHeight="1" x14ac:dyDescent="0.2">
      <c r="B15" s="257" t="str">
        <f>'Décomposition (archive)'!A15</f>
        <v>XUS</v>
      </c>
      <c r="C15" s="99" t="str">
        <f>'Décomposition (archive)'!B15</f>
        <v>XUS CN Equity</v>
      </c>
      <c r="D15" s="201">
        <f>'Décomposition (archive)'!C15</f>
        <v>3671</v>
      </c>
      <c r="E15" s="201">
        <f>'Décomposition (archive)'!D15</f>
        <v>18822</v>
      </c>
      <c r="F15" s="201">
        <f>'Décomposition (archive)'!E15</f>
        <v>55.71</v>
      </c>
      <c r="G15" s="201">
        <f>'Décomposition (archive)'!F15</f>
        <v>22493</v>
      </c>
      <c r="H15" s="202">
        <f>'Décomposition (archive)'!G15</f>
        <v>204511.41</v>
      </c>
      <c r="I15" s="202">
        <f>'Décomposition (archive)'!H15</f>
        <v>1048573.62</v>
      </c>
      <c r="J15" s="202">
        <f>'Décomposition (archive)'!I15</f>
        <v>1253085.03</v>
      </c>
      <c r="K15" s="203">
        <f>'Décomposition (archive)'!J15</f>
        <v>0.14878710589317612</v>
      </c>
      <c r="L15" s="203">
        <f>'Décomposition (archive)'!K15</f>
        <v>0.18510435120750957</v>
      </c>
      <c r="M15" s="203">
        <f>'Décomposition (archive)'!L15</f>
        <v>0.17801288491209977</v>
      </c>
    </row>
    <row r="17" spans="1:23" ht="16" x14ac:dyDescent="0.2">
      <c r="B17" t="s">
        <v>282</v>
      </c>
      <c r="C17" t="s">
        <v>42</v>
      </c>
      <c r="D17" t="s">
        <v>43</v>
      </c>
      <c r="E17" t="s">
        <v>44</v>
      </c>
      <c r="W17" s="11"/>
    </row>
    <row r="18" spans="1:23" ht="15.75" customHeight="1" x14ac:dyDescent="0.2">
      <c r="B18" t="str">
        <f>B4</f>
        <v>NBI HC</v>
      </c>
      <c r="C18" s="197">
        <f>IFERROR(IF(VLOOKUP($B28,$B$4:$M$15,10,FALSE)=0, NA(), VLOOKUP($B28,$B$4:$M$15,10,FALSE)), 0)</f>
        <v>0</v>
      </c>
      <c r="D18" s="197">
        <f t="shared" ref="D18:D29" si="0">IFERROR(IF(VLOOKUP($B18,$B$4:$M$15,11,FALSE)=0, NA(), VLOOKUP($B18,$B$4:$M$15,11,FALSE)), 0)</f>
        <v>2.8099266139388544E-2</v>
      </c>
      <c r="E18" s="197">
        <f t="shared" ref="E18:E29" si="1">IFERROR(IF(VLOOKUP($B18,$B$4:$M$15,12,FALSE)=0, NA(), VLOOKUP($B18,$B$4:$M$15,12,FALSE)), 0)</f>
        <v>2.2612478883677279E-2</v>
      </c>
    </row>
    <row r="19" spans="1:23" ht="15.75" customHeight="1" x14ac:dyDescent="0.2">
      <c r="B19" t="str">
        <f t="shared" ref="B19:B29" si="2">B5</f>
        <v>NBI ME</v>
      </c>
      <c r="C19" s="197">
        <f t="shared" ref="C19:C28" si="3">IFERROR(IF(VLOOKUP($B19,$B$4:$M$15,10,FALSE)=0, NA(), VLOOKUP($B19,$B$4:$M$15,10,FALSE)), 0)</f>
        <v>0</v>
      </c>
      <c r="D19" s="197">
        <f t="shared" si="0"/>
        <v>5.4895641863559795E-2</v>
      </c>
      <c r="E19" s="197">
        <f t="shared" si="1"/>
        <v>4.4176475509643626E-2</v>
      </c>
    </row>
    <row r="20" spans="1:23" ht="15.75" customHeight="1" x14ac:dyDescent="0.2">
      <c r="B20" t="str">
        <f t="shared" si="2"/>
        <v>TD Core</v>
      </c>
      <c r="C20" s="197">
        <f t="shared" si="3"/>
        <v>0</v>
      </c>
      <c r="D20" s="197">
        <f t="shared" si="0"/>
        <v>-5.420256727028989E-17</v>
      </c>
      <c r="E20" s="197">
        <f t="shared" si="1"/>
        <v>-4.3618733733492383E-17</v>
      </c>
    </row>
    <row r="21" spans="1:23" ht="15.75" customHeight="1" x14ac:dyDescent="0.2">
      <c r="B21" t="str">
        <f t="shared" si="2"/>
        <v>XBB</v>
      </c>
      <c r="C21" s="197">
        <f t="shared" si="3"/>
        <v>0.57695305947588416</v>
      </c>
      <c r="D21" s="197">
        <f t="shared" si="0"/>
        <v>0.43925574641402226</v>
      </c>
      <c r="E21" s="197">
        <f t="shared" si="1"/>
        <v>0.46614313410257308</v>
      </c>
    </row>
    <row r="22" spans="1:23" ht="15.75" customHeight="1" x14ac:dyDescent="0.2">
      <c r="B22" t="str">
        <f t="shared" si="2"/>
        <v>XCB</v>
      </c>
      <c r="C22" s="197">
        <f t="shared" si="3"/>
        <v>0</v>
      </c>
      <c r="D22" s="197">
        <f t="shared" si="0"/>
        <v>1.9267771750181593E-2</v>
      </c>
      <c r="E22" s="197">
        <f t="shared" si="1"/>
        <v>1.5505461234297411E-2</v>
      </c>
    </row>
    <row r="23" spans="1:23" ht="15.75" customHeight="1" x14ac:dyDescent="0.2">
      <c r="B23" t="str">
        <f t="shared" si="2"/>
        <v>XEF</v>
      </c>
      <c r="C23" s="197">
        <f t="shared" si="3"/>
        <v>8.1659702430240663E-2</v>
      </c>
      <c r="D23" s="197">
        <f t="shared" si="0"/>
        <v>2.0574532604811516E-2</v>
      </c>
      <c r="E23" s="197">
        <f t="shared" si="1"/>
        <v>3.2502293623498976E-2</v>
      </c>
    </row>
    <row r="24" spans="1:23" ht="15.75" customHeight="1" x14ac:dyDescent="0.2">
      <c r="B24" t="str">
        <f t="shared" si="2"/>
        <v>XEM</v>
      </c>
      <c r="C24" s="197">
        <f t="shared" si="3"/>
        <v>4.3835183072810431E-2</v>
      </c>
      <c r="D24" s="197">
        <f t="shared" si="0"/>
        <v>3.2758610171384581E-2</v>
      </c>
      <c r="E24" s="197">
        <f t="shared" si="1"/>
        <v>3.4921470892765066E-2</v>
      </c>
    </row>
    <row r="25" spans="1:23" ht="15.75" customHeight="1" x14ac:dyDescent="0.2">
      <c r="B25" t="str">
        <f t="shared" si="2"/>
        <v>XHY</v>
      </c>
      <c r="C25" s="197">
        <f t="shared" si="3"/>
        <v>0</v>
      </c>
      <c r="D25" s="197">
        <f t="shared" si="0"/>
        <v>2.9781105473817498E-2</v>
      </c>
      <c r="E25" s="197">
        <f t="shared" si="1"/>
        <v>2.3965914814952465E-2</v>
      </c>
    </row>
    <row r="26" spans="1:23" ht="15.75" customHeight="1" x14ac:dyDescent="0.2">
      <c r="B26" t="str">
        <f t="shared" si="2"/>
        <v>XIG</v>
      </c>
      <c r="C26" s="197">
        <f t="shared" si="3"/>
        <v>0</v>
      </c>
      <c r="D26" s="197">
        <f t="shared" si="0"/>
        <v>6.0701648158082419E-2</v>
      </c>
      <c r="E26" s="197">
        <f t="shared" si="1"/>
        <v>4.8848775280111834E-2</v>
      </c>
    </row>
    <row r="27" spans="1:23" ht="15.75" customHeight="1" x14ac:dyDescent="0.2">
      <c r="B27" t="str">
        <f t="shared" si="2"/>
        <v>XIU</v>
      </c>
      <c r="C27" s="197">
        <f t="shared" si="3"/>
        <v>0.14876494912788868</v>
      </c>
      <c r="D27" s="197">
        <f t="shared" si="0"/>
        <v>0.12956132621724212</v>
      </c>
      <c r="E27" s="197">
        <f t="shared" si="1"/>
        <v>0.1333111107463805</v>
      </c>
    </row>
    <row r="28" spans="1:23" ht="15.75" customHeight="1" x14ac:dyDescent="0.2">
      <c r="B28" t="str">
        <f t="shared" si="2"/>
        <v>XSB</v>
      </c>
      <c r="C28" s="197">
        <f t="shared" si="3"/>
        <v>0</v>
      </c>
      <c r="D28" s="197">
        <f t="shared" si="0"/>
        <v>0</v>
      </c>
      <c r="E28" s="197">
        <f t="shared" si="1"/>
        <v>0</v>
      </c>
    </row>
    <row r="29" spans="1:23" ht="15.75" customHeight="1" x14ac:dyDescent="0.2">
      <c r="B29" t="str">
        <f t="shared" si="2"/>
        <v>XUS</v>
      </c>
      <c r="C29" s="197">
        <f t="shared" ref="C29" si="4">IF(VLOOKUP($B29,$B$4:$M$15,10,FALSE)=0, NA(), VLOOKUP($B29,$B$4:$M$15,10,FALSE))</f>
        <v>0.14878710589317612</v>
      </c>
      <c r="D29" s="197">
        <f t="shared" si="0"/>
        <v>0.18510435120750957</v>
      </c>
      <c r="E29" s="197">
        <f t="shared" si="1"/>
        <v>0.17801288491209977</v>
      </c>
    </row>
    <row r="30" spans="1:23" ht="15.75" customHeight="1" x14ac:dyDescent="0.2">
      <c r="B30" s="199" t="s">
        <v>283</v>
      </c>
      <c r="C30" s="200">
        <f>SUM(C18:C29)</f>
        <v>1</v>
      </c>
      <c r="D30" s="200">
        <f>SUM(D18:D29)</f>
        <v>0.99999999999999989</v>
      </c>
      <c r="E30" s="200">
        <f>SUM(E18:E29)</f>
        <v>0.99999999999999989</v>
      </c>
    </row>
    <row r="32" spans="1:23" ht="16" x14ac:dyDescent="0.2">
      <c r="A32" s="116"/>
      <c r="B32" s="117"/>
      <c r="C32" s="117"/>
      <c r="D32" s="117"/>
      <c r="E32" s="117"/>
      <c r="F32" s="117"/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06"/>
      <c r="T32" s="106"/>
      <c r="U32" s="106"/>
    </row>
  </sheetData>
  <mergeCells count="3">
    <mergeCell ref="P3:U3"/>
    <mergeCell ref="W3:AB3"/>
    <mergeCell ref="AD3:AI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5EAC7-2BED-4E62-918E-471256AF5C79}">
  <sheetPr>
    <tabColor theme="8" tint="0.79998168889431442"/>
  </sheetPr>
  <dimension ref="A1:AA209"/>
  <sheetViews>
    <sheetView topLeftCell="A13" zoomScale="113" zoomScaleNormal="70" workbookViewId="0">
      <selection activeCell="K38" sqref="K38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4" width="16.1640625" style="18" bestFit="1" customWidth="1"/>
    <col min="5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5.5" style="18" bestFit="1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8" width="11.5" style="18" customWidth="1"/>
    <col min="29" max="29" width="9" style="18"/>
    <col min="30" max="30" width="11.5" style="18" customWidth="1"/>
    <col min="31" max="16384" width="11.5" style="18"/>
  </cols>
  <sheetData>
    <row r="1" spans="1:27" ht="16" x14ac:dyDescent="0.2">
      <c r="A1" s="89">
        <v>1</v>
      </c>
      <c r="B1" s="89" t="s">
        <v>35</v>
      </c>
    </row>
    <row r="2" spans="1:27" x14ac:dyDescent="0.2">
      <c r="A2" s="119" t="s">
        <v>56</v>
      </c>
      <c r="B2" s="183">
        <f>_xlfn.XLOOKUP(A2,Input!A2:A10,Input!B2:B10)</f>
        <v>45761</v>
      </c>
    </row>
    <row r="3" spans="1:27" x14ac:dyDescent="0.2">
      <c r="A3" s="119" t="s">
        <v>63</v>
      </c>
      <c r="B3" s="183">
        <f>_xlfn.XLOOKUP(A3,Input!A3:A11,Input!B3:B11)</f>
        <v>45722</v>
      </c>
      <c r="H3" s="181"/>
    </row>
    <row r="5" spans="1:27" s="90" customFormat="1" ht="32" x14ac:dyDescent="0.25">
      <c r="A5" s="174" t="str">
        <f>A2</f>
        <v>Tactic 1</v>
      </c>
      <c r="B5" s="89" t="s">
        <v>36</v>
      </c>
      <c r="C5" s="94" t="s">
        <v>164</v>
      </c>
      <c r="D5" s="94" t="s">
        <v>165</v>
      </c>
      <c r="E5" s="94" t="s">
        <v>166</v>
      </c>
      <c r="F5" s="94" t="s">
        <v>284</v>
      </c>
      <c r="G5" s="94" t="s">
        <v>285</v>
      </c>
      <c r="H5" s="94" t="s">
        <v>286</v>
      </c>
      <c r="I5" s="94" t="s">
        <v>287</v>
      </c>
      <c r="J5" s="94" t="s">
        <v>288</v>
      </c>
      <c r="K5" s="94" t="s">
        <v>289</v>
      </c>
      <c r="L5" s="94" t="s">
        <v>290</v>
      </c>
      <c r="M5" s="94" t="s">
        <v>291</v>
      </c>
      <c r="P5" s="175" t="s">
        <v>216</v>
      </c>
      <c r="Q5" s="168"/>
      <c r="R5" s="168"/>
      <c r="S5" s="168"/>
      <c r="T5" s="168"/>
      <c r="U5" s="168"/>
      <c r="V5" s="168"/>
      <c r="W5" s="168"/>
      <c r="X5" s="18"/>
    </row>
    <row r="6" spans="1:27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Holdings!D2:F13,A2="Tactic 1",Holdings!D54:F65, A2="Tactic 2",Holdings!D67:F78, A2="Tactic 3",Holdings!D80:F91, A2="Tactic 4",Holdings!D93:F104)</f>
        <v>0</v>
      </c>
      <c r="D6" s="99">
        <v>13144.169</v>
      </c>
      <c r="E6" s="99">
        <v>11.33</v>
      </c>
      <c r="F6" s="82">
        <f>SUM(C6:D6)</f>
        <v>13144.169</v>
      </c>
      <c r="G6" s="82">
        <f>$E6*C6</f>
        <v>0</v>
      </c>
      <c r="H6" s="82">
        <f>$E6*D6</f>
        <v>148923.43476999999</v>
      </c>
      <c r="I6" s="82">
        <f>SUM(G6:H6)</f>
        <v>148923.43476999999</v>
      </c>
      <c r="J6" s="198">
        <f>G6/SUM(G$6:G$17)</f>
        <v>0</v>
      </c>
      <c r="K6" s="198">
        <f>H6/SUM(H$6:H$17)</f>
        <v>2.7856640998191795E-2</v>
      </c>
      <c r="L6" s="198">
        <f>I6/SUM(I$6:I$17)</f>
        <v>2.2479376682492329E-2</v>
      </c>
      <c r="M6" s="198">
        <f t="shared" ref="M6:M17" si="0">IFERROR(E6/VLOOKUP(A6,$A$19:$L$31,5,FALSE)-1,0)</f>
        <v>-7.8861788617886175E-2</v>
      </c>
    </row>
    <row r="7" spans="1:27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19160.271000000001</v>
      </c>
      <c r="E7" s="99">
        <v>12.99</v>
      </c>
      <c r="F7" s="82">
        <f t="shared" ref="F7:F17" si="1">SUM(C7:D7)</f>
        <v>19160.271000000001</v>
      </c>
      <c r="G7" s="82">
        <f t="shared" ref="G7:H17" si="2">$E7*C7</f>
        <v>0</v>
      </c>
      <c r="H7" s="82">
        <f t="shared" si="2"/>
        <v>248891.92029000001</v>
      </c>
      <c r="I7" s="82">
        <f t="shared" ref="I7:I17" si="3">SUM(G7:H7)</f>
        <v>248891.92029000001</v>
      </c>
      <c r="J7" s="198">
        <f t="shared" ref="J7:L17" si="4">G7/SUM(G$6:G$17)</f>
        <v>0</v>
      </c>
      <c r="K7" s="198">
        <f t="shared" si="4"/>
        <v>4.6556090259246306E-2</v>
      </c>
      <c r="L7" s="198">
        <f t="shared" si="4"/>
        <v>3.7569206203635332E-2</v>
      </c>
      <c r="M7" s="198">
        <f t="shared" si="0"/>
        <v>-8.3274523641496123E-2</v>
      </c>
      <c r="U7" s="80" t="s">
        <v>292</v>
      </c>
      <c r="V7" s="79"/>
      <c r="AA7" s="81"/>
    </row>
    <row r="8" spans="1:27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-2.9103800000000001E-11</v>
      </c>
      <c r="E8" s="99">
        <v>10.51</v>
      </c>
      <c r="F8" s="82">
        <f t="shared" si="1"/>
        <v>-2.9103800000000001E-11</v>
      </c>
      <c r="G8" s="82">
        <f t="shared" si="2"/>
        <v>0</v>
      </c>
      <c r="H8" s="82">
        <f t="shared" si="2"/>
        <v>-3.0588093799999999E-10</v>
      </c>
      <c r="I8" s="82">
        <f t="shared" si="3"/>
        <v>-3.0588093799999999E-10</v>
      </c>
      <c r="J8" s="198">
        <f t="shared" si="4"/>
        <v>0</v>
      </c>
      <c r="K8" s="198">
        <f t="shared" si="4"/>
        <v>-5.7216082151313938E-17</v>
      </c>
      <c r="L8" s="198">
        <f t="shared" si="4"/>
        <v>-4.6171462778276091E-17</v>
      </c>
      <c r="M8" s="198">
        <f t="shared" si="0"/>
        <v>-1.2218045112782017E-2</v>
      </c>
      <c r="N8" s="242"/>
      <c r="Q8" s="18" t="s">
        <v>293</v>
      </c>
      <c r="R8" s="18" t="s">
        <v>294</v>
      </c>
      <c r="S8" s="18" t="s">
        <v>295</v>
      </c>
      <c r="T8" s="242" t="s">
        <v>296</v>
      </c>
      <c r="U8" s="24" t="s">
        <v>267</v>
      </c>
      <c r="V8" s="21" t="s">
        <v>297</v>
      </c>
      <c r="AA8" s="81"/>
    </row>
    <row r="9" spans="1:27" ht="16" x14ac:dyDescent="0.2">
      <c r="A9" s="258" t="str">
        <f>Holdings!B5</f>
        <v>XBB</v>
      </c>
      <c r="B9" s="99" t="str">
        <f>Holdings!C5</f>
        <v>XBB CN Equity</v>
      </c>
      <c r="C9" s="99">
        <v>25760</v>
      </c>
      <c r="D9" s="99">
        <v>85673</v>
      </c>
      <c r="E9" s="99">
        <v>28.34</v>
      </c>
      <c r="F9" s="82">
        <f t="shared" si="1"/>
        <v>111433</v>
      </c>
      <c r="G9" s="82">
        <f t="shared" si="2"/>
        <v>730038.4</v>
      </c>
      <c r="H9" s="82">
        <f t="shared" si="2"/>
        <v>2427972.8199999998</v>
      </c>
      <c r="I9" s="82">
        <f t="shared" si="3"/>
        <v>3158011.2199999997</v>
      </c>
      <c r="J9" s="198">
        <f t="shared" si="4"/>
        <v>0.57086614481089482</v>
      </c>
      <c r="K9" s="198">
        <f t="shared" si="4"/>
        <v>0.45416067192221499</v>
      </c>
      <c r="L9" s="198">
        <f t="shared" si="4"/>
        <v>0.47668873533272693</v>
      </c>
      <c r="M9" s="198">
        <f t="shared" si="0"/>
        <v>-5.6140350877192935E-3</v>
      </c>
      <c r="P9" s="83" t="s">
        <v>293</v>
      </c>
      <c r="Q9" s="47" t="s">
        <v>49</v>
      </c>
      <c r="R9" s="51">
        <f>VLOOKUP(Q9,$A$20:$L$31,10,FALSE)</f>
        <v>0.60692555646800206</v>
      </c>
      <c r="S9" s="77">
        <f>R9/$R$18</f>
        <v>1</v>
      </c>
      <c r="T9" s="50">
        <f>S9-IFERROR(VLOOKUP(Q9,$A$35:$C$39,3,FALSE),0)</f>
        <v>0</v>
      </c>
      <c r="U9" s="157">
        <f>_xlfn.XLOOKUP(Q9,$A$6:$A$17,$M$6:$M$17)</f>
        <v>-5.6140350877192935E-3</v>
      </c>
      <c r="V9" s="176">
        <f>T9*(U9-$U$15)</f>
        <v>0</v>
      </c>
      <c r="AA9" s="81"/>
    </row>
    <row r="10" spans="1:27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18676</v>
      </c>
      <c r="E10" s="99">
        <v>20.079999999999998</v>
      </c>
      <c r="F10" s="82">
        <f t="shared" si="1"/>
        <v>18676</v>
      </c>
      <c r="G10" s="82">
        <f t="shared" si="2"/>
        <v>0</v>
      </c>
      <c r="H10" s="82">
        <f t="shared" si="2"/>
        <v>375014.07999999996</v>
      </c>
      <c r="I10" s="82">
        <f t="shared" si="3"/>
        <v>375014.07999999996</v>
      </c>
      <c r="J10" s="198">
        <f t="shared" si="4"/>
        <v>0</v>
      </c>
      <c r="K10" s="198">
        <f t="shared" si="4"/>
        <v>7.0147674286193729E-2</v>
      </c>
      <c r="L10" s="198">
        <f t="shared" si="4"/>
        <v>5.6606824698731142E-2</v>
      </c>
      <c r="M10" s="198">
        <f t="shared" si="0"/>
        <v>-7.4147305981216993E-3</v>
      </c>
      <c r="P10" s="98" t="s">
        <v>298</v>
      </c>
      <c r="Q10" s="55" t="s">
        <v>58</v>
      </c>
      <c r="R10" s="56">
        <f>VLOOKUP(Q10,$A$20:$L$31,10,FALSE)</f>
        <v>0.12644797446965325</v>
      </c>
      <c r="S10" s="73">
        <f>R10/$R$17</f>
        <v>0.32168963551394014</v>
      </c>
      <c r="T10" s="54">
        <f>S10-IFERROR(VLOOKUP(Q10,$A$35:$C$39,3,FALSE),0)</f>
        <v>-2.8310364486059836E-2</v>
      </c>
      <c r="U10" s="159">
        <f>_xlfn.XLOOKUP(Q10,$A$6:$A$17,$M$6:$M$17)</f>
        <v>-2.8395392445753953E-2</v>
      </c>
      <c r="V10" s="160">
        <f>T10*(U10-$U$14)</f>
        <v>-9.3007261138995071E-4</v>
      </c>
      <c r="AA10" s="81"/>
    </row>
    <row r="11" spans="1:27" ht="16" x14ac:dyDescent="0.2">
      <c r="A11" s="258" t="str">
        <f>Holdings!B7</f>
        <v>XEF</v>
      </c>
      <c r="B11" s="99" t="str">
        <f>Holdings!C7</f>
        <v>XEF CN Equity</v>
      </c>
      <c r="C11" s="99">
        <v>2428</v>
      </c>
      <c r="D11" s="99">
        <v>4075</v>
      </c>
      <c r="E11" s="99">
        <v>38.450000000000003</v>
      </c>
      <c r="F11" s="82">
        <f t="shared" si="1"/>
        <v>6503</v>
      </c>
      <c r="G11" s="82">
        <f t="shared" si="2"/>
        <v>93356.6</v>
      </c>
      <c r="H11" s="82">
        <f>$E11*D11</f>
        <v>156683.75</v>
      </c>
      <c r="I11" s="82">
        <f t="shared" si="3"/>
        <v>250040.35</v>
      </c>
      <c r="J11" s="198">
        <f t="shared" si="4"/>
        <v>7.3001806938721006E-2</v>
      </c>
      <c r="K11" s="198">
        <f t="shared" si="4"/>
        <v>2.9308234669320702E-2</v>
      </c>
      <c r="L11" s="198">
        <f t="shared" si="4"/>
        <v>3.7742556919621209E-2</v>
      </c>
      <c r="M11" s="198">
        <f t="shared" si="0"/>
        <v>-6.945788964181987E-2</v>
      </c>
      <c r="P11" s="98"/>
      <c r="Q11" s="55" t="s">
        <v>65</v>
      </c>
      <c r="R11" s="56">
        <f>VLOOKUP(Q11,$A$20:$L$31,10,FALSE)</f>
        <v>0.13483979957645259</v>
      </c>
      <c r="S11" s="73">
        <f>R11/$R$17</f>
        <v>0.34303883601498014</v>
      </c>
      <c r="T11" s="54">
        <f>S11-IFERROR(VLOOKUP(Q11,$A$35:$C$39,3,FALSE),0)</f>
        <v>-6.9611639850198359E-3</v>
      </c>
      <c r="U11" s="159">
        <f t="shared" ref="U11:U13" si="5">_xlfn.XLOOKUP(Q11,$A$6:$A$17,$M$6:$M$17)</f>
        <v>-8.5265225933202293E-2</v>
      </c>
      <c r="V11" s="160">
        <f>T11*(U11-$U$14)</f>
        <v>1.6718703252547435E-4</v>
      </c>
      <c r="AA11" s="81"/>
    </row>
    <row r="12" spans="1:27" ht="16" x14ac:dyDescent="0.2">
      <c r="A12" s="258" t="str">
        <f>Holdings!B8</f>
        <v>XEM</v>
      </c>
      <c r="B12" s="99" t="str">
        <f>Holdings!C8</f>
        <v>XEM CN Equity</v>
      </c>
      <c r="C12" s="99">
        <v>1865</v>
      </c>
      <c r="D12" s="99">
        <v>4720</v>
      </c>
      <c r="E12" s="99">
        <v>32.21</v>
      </c>
      <c r="F12" s="82">
        <f t="shared" si="1"/>
        <v>6585</v>
      </c>
      <c r="G12" s="82">
        <f t="shared" si="2"/>
        <v>60071.65</v>
      </c>
      <c r="H12" s="82">
        <f t="shared" si="2"/>
        <v>152031.20000000001</v>
      </c>
      <c r="I12" s="82">
        <f t="shared" si="3"/>
        <v>212102.85</v>
      </c>
      <c r="J12" s="198">
        <f t="shared" si="4"/>
        <v>4.697406499155303E-2</v>
      </c>
      <c r="K12" s="198">
        <f t="shared" si="4"/>
        <v>2.8437959179930465E-2</v>
      </c>
      <c r="L12" s="198">
        <f t="shared" si="4"/>
        <v>3.2016048165581595E-2</v>
      </c>
      <c r="M12" s="198">
        <f t="shared" si="0"/>
        <v>-7.5753228120516547E-2</v>
      </c>
      <c r="P12" s="98"/>
      <c r="Q12" s="55" t="s">
        <v>70</v>
      </c>
      <c r="R12" s="56">
        <f>VLOOKUP(Q12,$A$20:$L$31,10,FALSE)</f>
        <v>8.23239590131465E-2</v>
      </c>
      <c r="S12" s="73">
        <f>R12/$R$17</f>
        <v>0.20943605051862138</v>
      </c>
      <c r="T12" s="54">
        <f>S12-IFERROR(VLOOKUP(Q12,$A$35:$C$39,3,FALSE),0)</f>
        <v>9.4360505186213695E-3</v>
      </c>
      <c r="U12" s="159">
        <f t="shared" si="5"/>
        <v>-6.945788964181987E-2</v>
      </c>
      <c r="V12" s="52">
        <f>T12*(U12-$U$14)</f>
        <v>-7.7467827761696395E-5</v>
      </c>
      <c r="AA12" s="81"/>
    </row>
    <row r="13" spans="1:27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12853</v>
      </c>
      <c r="E13" s="99">
        <v>16.254999999999999</v>
      </c>
      <c r="F13" s="82">
        <f t="shared" si="1"/>
        <v>12853</v>
      </c>
      <c r="G13" s="82">
        <f t="shared" si="2"/>
        <v>0</v>
      </c>
      <c r="H13" s="82">
        <f t="shared" si="2"/>
        <v>208925.51499999998</v>
      </c>
      <c r="I13" s="82">
        <f t="shared" si="3"/>
        <v>208925.51499999998</v>
      </c>
      <c r="J13" s="198">
        <f t="shared" si="4"/>
        <v>0</v>
      </c>
      <c r="K13" s="198">
        <f t="shared" si="4"/>
        <v>3.9080236604170385E-2</v>
      </c>
      <c r="L13" s="198">
        <f t="shared" si="4"/>
        <v>3.1536442585561389E-2</v>
      </c>
      <c r="M13" s="198">
        <f t="shared" si="0"/>
        <v>-2.7229204069419644E-2</v>
      </c>
      <c r="P13" s="98"/>
      <c r="Q13" s="55" t="s">
        <v>75</v>
      </c>
      <c r="R13" s="56">
        <f>VLOOKUP(Q13,$A$20:$L$31,10,FALSE)</f>
        <v>4.9462710472745565E-2</v>
      </c>
      <c r="S13" s="73">
        <f>R13/$R$17</f>
        <v>0.12583547795245836</v>
      </c>
      <c r="T13" s="54">
        <f>S13-IFERROR(VLOOKUP(Q13,$A$35:$C$39,3,FALSE),0)</f>
        <v>2.5835477952458358E-2</v>
      </c>
      <c r="U13" s="159">
        <f t="shared" si="5"/>
        <v>-7.5753228120516547E-2</v>
      </c>
      <c r="V13" s="52">
        <f>T13*(U13-$U$14)</f>
        <v>-3.7474647408122617E-4</v>
      </c>
      <c r="AA13" s="81"/>
    </row>
    <row r="14" spans="1:27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7919</v>
      </c>
      <c r="E14" s="99">
        <v>19.305</v>
      </c>
      <c r="F14" s="82">
        <f t="shared" si="1"/>
        <v>7919</v>
      </c>
      <c r="G14" s="82">
        <f t="shared" si="2"/>
        <v>0</v>
      </c>
      <c r="H14" s="82">
        <f t="shared" si="2"/>
        <v>152876.29499999998</v>
      </c>
      <c r="I14" s="82">
        <f t="shared" si="3"/>
        <v>152876.29499999998</v>
      </c>
      <c r="J14" s="198">
        <f t="shared" si="4"/>
        <v>0</v>
      </c>
      <c r="K14" s="198">
        <f t="shared" si="4"/>
        <v>2.8596037108100224E-2</v>
      </c>
      <c r="L14" s="198">
        <f t="shared" si="4"/>
        <v>2.3076044589196515E-2</v>
      </c>
      <c r="M14" s="198">
        <f t="shared" si="0"/>
        <v>-2.5492175668854089E-2</v>
      </c>
      <c r="P14" s="242" t="s">
        <v>172</v>
      </c>
      <c r="Q14" s="169" t="s">
        <v>299</v>
      </c>
      <c r="R14" s="170"/>
      <c r="S14" s="170"/>
      <c r="T14" s="171">
        <f>T17</f>
        <v>-6.9255564680021364E-3</v>
      </c>
      <c r="U14" s="172" cm="1">
        <f t="array" ref="U14">SUMPRODUCT(U10:U13*C36:C39)</f>
        <v>-6.1248117173050315E-2</v>
      </c>
      <c r="V14" s="173">
        <f>T17*U14</f>
        <v>4.2417729404077136E-4</v>
      </c>
    </row>
    <row r="15" spans="1:27" ht="16" x14ac:dyDescent="0.2">
      <c r="A15" s="258" t="str">
        <f>Holdings!B11</f>
        <v>XIU</v>
      </c>
      <c r="B15" s="99" t="str">
        <f>Holdings!C11</f>
        <v>XIU CN Equity</v>
      </c>
      <c r="C15" s="99">
        <v>5161</v>
      </c>
      <c r="D15" s="99">
        <v>18809</v>
      </c>
      <c r="E15" s="99">
        <v>36.270000000000003</v>
      </c>
      <c r="F15" s="82">
        <f t="shared" si="1"/>
        <v>23970</v>
      </c>
      <c r="G15" s="82">
        <f t="shared" si="2"/>
        <v>187189.47000000003</v>
      </c>
      <c r="H15" s="82">
        <f t="shared" si="2"/>
        <v>682202.43</v>
      </c>
      <c r="I15" s="82">
        <f t="shared" si="3"/>
        <v>869391.90000000014</v>
      </c>
      <c r="J15" s="198">
        <f t="shared" si="4"/>
        <v>0.14637604143575825</v>
      </c>
      <c r="K15" s="198">
        <f t="shared" si="4"/>
        <v>0.12760831235160527</v>
      </c>
      <c r="L15" s="198">
        <f t="shared" si="4"/>
        <v>0.13123111238329188</v>
      </c>
      <c r="M15" s="198">
        <f t="shared" si="0"/>
        <v>-2.8395392445753953E-2</v>
      </c>
      <c r="P15" s="242" t="s">
        <v>172</v>
      </c>
      <c r="Q15" s="66" t="s">
        <v>293</v>
      </c>
      <c r="R15" s="65"/>
      <c r="S15" s="64"/>
      <c r="T15" s="63">
        <f>T18</f>
        <v>6.9255564680020809E-3</v>
      </c>
      <c r="U15" s="163">
        <f>U9</f>
        <v>-5.6140350877192935E-3</v>
      </c>
      <c r="V15" s="61">
        <f>T18*U15</f>
        <v>-3.8880317013344985E-5</v>
      </c>
    </row>
    <row r="16" spans="1:27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26.97</v>
      </c>
      <c r="F16" s="82">
        <f t="shared" si="1"/>
        <v>0</v>
      </c>
      <c r="G16" s="82">
        <f t="shared" si="2"/>
        <v>0</v>
      </c>
      <c r="H16" s="82">
        <f t="shared" si="2"/>
        <v>0</v>
      </c>
      <c r="I16" s="82">
        <f t="shared" si="3"/>
        <v>0</v>
      </c>
      <c r="J16" s="198">
        <f t="shared" si="4"/>
        <v>0</v>
      </c>
      <c r="K16" s="198">
        <f t="shared" si="4"/>
        <v>0</v>
      </c>
      <c r="L16" s="198">
        <f t="shared" si="4"/>
        <v>0</v>
      </c>
      <c r="M16" s="198">
        <f t="shared" si="0"/>
        <v>1.8542555164091645E-4</v>
      </c>
      <c r="U16" s="24"/>
      <c r="V16" s="21"/>
    </row>
    <row r="17" spans="1:23" ht="16" x14ac:dyDescent="0.2">
      <c r="A17" s="258" t="str">
        <f>Holdings!B13</f>
        <v>XUS</v>
      </c>
      <c r="B17" s="99" t="str">
        <f>Holdings!C13</f>
        <v>XUS CN Equity</v>
      </c>
      <c r="C17" s="99">
        <v>4471</v>
      </c>
      <c r="D17" s="99">
        <v>17022</v>
      </c>
      <c r="E17" s="99">
        <v>46.56</v>
      </c>
      <c r="F17" s="82">
        <f t="shared" si="1"/>
        <v>21493</v>
      </c>
      <c r="G17" s="82">
        <f t="shared" si="2"/>
        <v>208169.76</v>
      </c>
      <c r="H17" s="82">
        <f t="shared" si="2"/>
        <v>792544.32000000007</v>
      </c>
      <c r="I17" s="82">
        <f t="shared" si="3"/>
        <v>1000714.0800000001</v>
      </c>
      <c r="J17" s="198">
        <f t="shared" si="4"/>
        <v>0.1627819418230729</v>
      </c>
      <c r="K17" s="198">
        <f>H17/SUM(H$6:H$17)</f>
        <v>0.14824814262102612</v>
      </c>
      <c r="L17" s="198">
        <f t="shared" si="4"/>
        <v>0.15105365243916183</v>
      </c>
      <c r="M17" s="198">
        <f t="shared" si="0"/>
        <v>-8.5265225933202293E-2</v>
      </c>
      <c r="N17" s="242"/>
      <c r="Q17" s="55" t="s">
        <v>300</v>
      </c>
      <c r="R17" s="56">
        <f>SUM(R10:R13)</f>
        <v>0.39307444353199789</v>
      </c>
      <c r="S17" s="55"/>
      <c r="T17" s="54">
        <f>R17-0.4</f>
        <v>-6.9255564680021364E-3</v>
      </c>
      <c r="U17" s="53">
        <f>SUMPRODUCT(U10:U13,S10:S13)</f>
        <v>-6.2463217053757715E-2</v>
      </c>
      <c r="V17" s="52"/>
    </row>
    <row r="18" spans="1:23" ht="16" x14ac:dyDescent="0.2">
      <c r="Q18" s="47" t="s">
        <v>301</v>
      </c>
      <c r="R18" s="51">
        <f>SUM(R9:R9)</f>
        <v>0.60692555646800206</v>
      </c>
      <c r="S18" s="47"/>
      <c r="T18" s="50">
        <f>R18-0.6</f>
        <v>6.9255564680020809E-3</v>
      </c>
      <c r="U18" s="48">
        <f>SUMPRODUCT(U9:U9,S9:S9)</f>
        <v>-5.6140350877192935E-3</v>
      </c>
      <c r="V18" s="49"/>
    </row>
    <row r="19" spans="1:23" ht="15.75" customHeight="1" x14ac:dyDescent="0.2">
      <c r="A19" s="174" t="str">
        <f>A3</f>
        <v>Tactic 2</v>
      </c>
      <c r="B19" s="89" t="str">
        <f>B5</f>
        <v>Ticker Bloomberg</v>
      </c>
      <c r="C19" s="89" t="str">
        <f t="shared" ref="C19:L19" si="6">C5</f>
        <v>Quantité Tactic</v>
      </c>
      <c r="D19" s="89" t="str">
        <f t="shared" si="6"/>
        <v>Quantité Strategic</v>
      </c>
      <c r="E19" s="89" t="str">
        <f t="shared" si="6"/>
        <v>Price</v>
      </c>
      <c r="F19" s="89" t="str">
        <f t="shared" si="6"/>
        <v>Quantité Global</v>
      </c>
      <c r="G19" s="89" t="str">
        <f t="shared" si="6"/>
        <v xml:space="preserve">Tactic value </v>
      </c>
      <c r="H19" s="89" t="str">
        <f t="shared" si="6"/>
        <v>Strategic value</v>
      </c>
      <c r="I19" s="89" t="str">
        <f t="shared" si="6"/>
        <v xml:space="preserve">Global value </v>
      </c>
      <c r="J19" s="89" t="str">
        <f t="shared" si="6"/>
        <v>Tactic (%)</v>
      </c>
      <c r="K19" s="89" t="str">
        <f t="shared" si="6"/>
        <v>Strategic (%)</v>
      </c>
      <c r="L19" s="89" t="str">
        <f t="shared" si="6"/>
        <v>Global (%)</v>
      </c>
      <c r="T19" s="19"/>
      <c r="U19" s="24"/>
      <c r="V19" s="21"/>
    </row>
    <row r="20" spans="1:23" ht="16" x14ac:dyDescent="0.2">
      <c r="A20" s="258" t="str">
        <f>Holdings!B54</f>
        <v>NBI HC</v>
      </c>
      <c r="B20" s="258" t="str">
        <f>Holdings!C54</f>
        <v>NBC5703</v>
      </c>
      <c r="C20" s="258" cm="1">
        <f t="array" ref="C20:E31">_xlfn.IFS(A3="Tactic 1",Holdings!D54:F65, A3="Tactic 2",Holdings!D67:F78, A3="Tactic 3",Holdings!D80:F91, A3="Tactic 4",Holdings!D93:F104)</f>
        <v>0</v>
      </c>
      <c r="D20" s="258">
        <v>13144.169</v>
      </c>
      <c r="E20" s="258">
        <v>12.3</v>
      </c>
      <c r="F20" s="82">
        <f>SUM(C20:D20)</f>
        <v>13144.169</v>
      </c>
      <c r="G20" s="82">
        <f>$E20*C20</f>
        <v>0</v>
      </c>
      <c r="H20" s="82">
        <f>$E20*D20</f>
        <v>161673.2787</v>
      </c>
      <c r="I20" s="82">
        <f>SUM(G20:H20)</f>
        <v>161673.2787</v>
      </c>
      <c r="J20" s="198">
        <f t="shared" ref="J20:J31" si="7">G20/SUM(G$20:G$31)</f>
        <v>0</v>
      </c>
      <c r="K20" s="198">
        <f t="shared" ref="K20:K31" si="8">H20/SUM(H$20:H$31)</f>
        <v>2.9309134665319182E-2</v>
      </c>
      <c r="L20" s="198">
        <f t="shared" ref="L20:L31" si="9">I20/SUM(I$20:I$31)</f>
        <v>2.3670479735121631E-2</v>
      </c>
      <c r="T20" s="46" t="s">
        <v>302</v>
      </c>
      <c r="U20" s="45"/>
      <c r="V20" s="44">
        <f>(U18-U15)*$B$35</f>
        <v>0</v>
      </c>
      <c r="W20" s="164">
        <f>V20*10000</f>
        <v>0</v>
      </c>
    </row>
    <row r="21" spans="1:23" ht="15.75" customHeight="1" x14ac:dyDescent="0.2">
      <c r="A21" s="258" t="str">
        <f>Holdings!B55</f>
        <v>NBI ME</v>
      </c>
      <c r="B21" s="258" t="str">
        <f>Holdings!C55</f>
        <v>NBEMECI CN Equity</v>
      </c>
      <c r="C21" s="258">
        <v>0</v>
      </c>
      <c r="D21" s="258">
        <v>19157.026999999998</v>
      </c>
      <c r="E21" s="258">
        <v>14.17</v>
      </c>
      <c r="F21" s="82">
        <f t="shared" ref="F21:F31" si="10">SUM(C21:D21)</f>
        <v>19157.026999999998</v>
      </c>
      <c r="G21" s="82">
        <f t="shared" ref="G21:H31" si="11">$E21*C21</f>
        <v>0</v>
      </c>
      <c r="H21" s="82">
        <f t="shared" si="11"/>
        <v>271455.07259</v>
      </c>
      <c r="I21" s="82">
        <f t="shared" ref="I21:I31" si="12">SUM(G21:H21)</f>
        <v>271455.07259</v>
      </c>
      <c r="J21" s="198">
        <f t="shared" si="7"/>
        <v>0</v>
      </c>
      <c r="K21" s="198">
        <f t="shared" si="8"/>
        <v>4.9211059131717257E-2</v>
      </c>
      <c r="L21" s="198">
        <f t="shared" si="9"/>
        <v>3.9743560880339632E-2</v>
      </c>
      <c r="T21" s="27" t="s">
        <v>303</v>
      </c>
      <c r="U21" s="24"/>
      <c r="V21" s="41">
        <f>(U17-U14)*($C$35-$B$35)</f>
        <v>-4.8603995228296007E-4</v>
      </c>
      <c r="W21" s="164">
        <f>V21*10000</f>
        <v>-4.8603995228296011</v>
      </c>
    </row>
    <row r="22" spans="1:23" ht="16" x14ac:dyDescent="0.2">
      <c r="A22" s="258" t="str">
        <f>Holdings!B56</f>
        <v>TD Core</v>
      </c>
      <c r="B22" s="258" t="str">
        <f>Holdings!C56</f>
        <v>TDCDCPLS CN Equity</v>
      </c>
      <c r="C22" s="258">
        <v>0</v>
      </c>
      <c r="D22" s="258">
        <v>-2.9103800000000001E-11</v>
      </c>
      <c r="E22" s="258">
        <v>10.64</v>
      </c>
      <c r="F22" s="82">
        <f t="shared" si="10"/>
        <v>-2.9103800000000001E-11</v>
      </c>
      <c r="G22" s="82">
        <f t="shared" si="11"/>
        <v>0</v>
      </c>
      <c r="H22" s="82">
        <f t="shared" si="11"/>
        <v>-3.0966443200000002E-10</v>
      </c>
      <c r="I22" s="82">
        <f t="shared" si="12"/>
        <v>-3.0966443200000002E-10</v>
      </c>
      <c r="J22" s="198">
        <f t="shared" si="7"/>
        <v>0</v>
      </c>
      <c r="K22" s="198">
        <f t="shared" si="8"/>
        <v>-5.6137888781169222E-17</v>
      </c>
      <c r="L22" s="198">
        <f t="shared" si="9"/>
        <v>-4.5337768376339308E-17</v>
      </c>
      <c r="T22" s="27" t="s">
        <v>34</v>
      </c>
      <c r="U22" s="24"/>
      <c r="V22" s="41">
        <f>T17*U14+T18*U15</f>
        <v>3.8529697702742639E-4</v>
      </c>
      <c r="W22" s="164">
        <f>V22*10000</f>
        <v>3.8529697702742638</v>
      </c>
    </row>
    <row r="23" spans="1:23" ht="16" x14ac:dyDescent="0.2">
      <c r="A23" s="258" t="str">
        <f>Holdings!B57</f>
        <v>XBB</v>
      </c>
      <c r="B23" s="258" t="str">
        <f>Holdings!C57</f>
        <v>XBB CN Equity</v>
      </c>
      <c r="C23" s="258">
        <v>27983</v>
      </c>
      <c r="D23" s="258">
        <v>85439</v>
      </c>
      <c r="E23" s="258">
        <v>28.5</v>
      </c>
      <c r="F23" s="82">
        <f t="shared" si="10"/>
        <v>113422</v>
      </c>
      <c r="G23" s="82">
        <f t="shared" si="11"/>
        <v>797515.5</v>
      </c>
      <c r="H23" s="82">
        <f t="shared" si="11"/>
        <v>2435011.5</v>
      </c>
      <c r="I23" s="82">
        <f t="shared" si="12"/>
        <v>3232527</v>
      </c>
      <c r="J23" s="198">
        <f t="shared" si="7"/>
        <v>0.60692555646800206</v>
      </c>
      <c r="K23" s="198">
        <f t="shared" si="8"/>
        <v>0.44143398673525425</v>
      </c>
      <c r="L23" s="198">
        <f t="shared" si="9"/>
        <v>0.47327217869265326</v>
      </c>
      <c r="T23" s="38" t="s">
        <v>304</v>
      </c>
      <c r="U23" s="37"/>
      <c r="V23" s="36">
        <f>T17*(U17-U14)+T18*(U18-U15)</f>
        <v>8.4152428381017592E-6</v>
      </c>
      <c r="W23" s="164">
        <f>V23*10000</f>
        <v>8.4152428381017594E-2</v>
      </c>
    </row>
    <row r="24" spans="1:23" ht="16" x14ac:dyDescent="0.2">
      <c r="A24" s="258" t="str">
        <f>Holdings!B58</f>
        <v>XCB</v>
      </c>
      <c r="B24" s="258" t="str">
        <f>Holdings!C58</f>
        <v>XCB CN Equity</v>
      </c>
      <c r="C24" s="258">
        <v>0</v>
      </c>
      <c r="D24" s="258">
        <v>18613</v>
      </c>
      <c r="E24" s="258">
        <v>20.23</v>
      </c>
      <c r="F24" s="82">
        <f t="shared" si="10"/>
        <v>18613</v>
      </c>
      <c r="G24" s="82">
        <f t="shared" si="11"/>
        <v>0</v>
      </c>
      <c r="H24" s="82">
        <f t="shared" si="11"/>
        <v>376540.99</v>
      </c>
      <c r="I24" s="82">
        <f t="shared" si="12"/>
        <v>376540.99</v>
      </c>
      <c r="J24" s="198">
        <f t="shared" si="7"/>
        <v>0</v>
      </c>
      <c r="K24" s="198">
        <f t="shared" si="8"/>
        <v>6.826168598585243E-2</v>
      </c>
      <c r="L24" s="198">
        <f t="shared" si="9"/>
        <v>5.5129121799876245E-2</v>
      </c>
      <c r="T24" s="27" t="s">
        <v>305</v>
      </c>
      <c r="U24" s="23"/>
      <c r="V24" s="30">
        <f>SUM(V20:V23)</f>
        <v>-9.2327732417431919E-5</v>
      </c>
      <c r="W24" s="164">
        <f>V24*10000</f>
        <v>-0.92327732417431918</v>
      </c>
    </row>
    <row r="25" spans="1:23" ht="16" x14ac:dyDescent="0.2">
      <c r="A25" s="258" t="str">
        <f>Holdings!B59</f>
        <v>XEF</v>
      </c>
      <c r="B25" s="258" t="str">
        <f>Holdings!C59</f>
        <v>XEF CN Equity</v>
      </c>
      <c r="C25" s="258">
        <v>2618</v>
      </c>
      <c r="D25" s="258">
        <v>4075</v>
      </c>
      <c r="E25" s="258">
        <v>41.32</v>
      </c>
      <c r="F25" s="82">
        <f t="shared" si="10"/>
        <v>6693</v>
      </c>
      <c r="G25" s="82">
        <f t="shared" si="11"/>
        <v>108175.76</v>
      </c>
      <c r="H25" s="82">
        <f t="shared" si="11"/>
        <v>168379</v>
      </c>
      <c r="I25" s="82">
        <f t="shared" si="12"/>
        <v>276554.76</v>
      </c>
      <c r="J25" s="198">
        <f t="shared" si="7"/>
        <v>8.23239590131465E-2</v>
      </c>
      <c r="K25" s="198">
        <f t="shared" si="8"/>
        <v>3.0524789411670281E-2</v>
      </c>
      <c r="L25" s="198">
        <f t="shared" si="9"/>
        <v>4.0490202802025733E-2</v>
      </c>
    </row>
    <row r="26" spans="1:23" ht="16" x14ac:dyDescent="0.2">
      <c r="A26" s="258" t="str">
        <f>Holdings!B60</f>
        <v>XEM</v>
      </c>
      <c r="B26" s="258" t="str">
        <f>Holdings!C60</f>
        <v>XEM CN Equity</v>
      </c>
      <c r="C26" s="258">
        <v>1865</v>
      </c>
      <c r="D26" s="258">
        <v>4720</v>
      </c>
      <c r="E26" s="258">
        <v>34.85</v>
      </c>
      <c r="F26" s="82">
        <f t="shared" si="10"/>
        <v>6585</v>
      </c>
      <c r="G26" s="82">
        <f t="shared" si="11"/>
        <v>64995.25</v>
      </c>
      <c r="H26" s="82">
        <f t="shared" si="11"/>
        <v>164492</v>
      </c>
      <c r="I26" s="82">
        <f t="shared" si="12"/>
        <v>229487.25</v>
      </c>
      <c r="J26" s="198">
        <f t="shared" si="7"/>
        <v>4.9462710472745565E-2</v>
      </c>
      <c r="K26" s="198">
        <f t="shared" si="8"/>
        <v>2.9820129944378267E-2</v>
      </c>
      <c r="L26" s="198">
        <f t="shared" si="9"/>
        <v>3.3599079231104827E-2</v>
      </c>
    </row>
    <row r="27" spans="1:23" ht="16" x14ac:dyDescent="0.2">
      <c r="A27" s="258" t="str">
        <f>Holdings!B61</f>
        <v>XHY</v>
      </c>
      <c r="B27" s="258" t="str">
        <f>Holdings!C61</f>
        <v>XHY CN Equity</v>
      </c>
      <c r="C27" s="258">
        <v>0</v>
      </c>
      <c r="D27" s="258">
        <v>12788</v>
      </c>
      <c r="E27" s="258">
        <v>16.71</v>
      </c>
      <c r="F27" s="82">
        <f t="shared" si="10"/>
        <v>12788</v>
      </c>
      <c r="G27" s="82">
        <f t="shared" si="11"/>
        <v>0</v>
      </c>
      <c r="H27" s="82">
        <f t="shared" si="11"/>
        <v>213687.48</v>
      </c>
      <c r="I27" s="82">
        <f t="shared" si="12"/>
        <v>213687.48</v>
      </c>
      <c r="J27" s="198">
        <f t="shared" si="7"/>
        <v>0</v>
      </c>
      <c r="K27" s="198">
        <f t="shared" si="8"/>
        <v>3.8738591670638887E-2</v>
      </c>
      <c r="L27" s="198">
        <f t="shared" si="9"/>
        <v>3.1285845166627461E-2</v>
      </c>
      <c r="R27" s="84" t="s">
        <v>306</v>
      </c>
      <c r="S27" s="84">
        <f>X24-X27</f>
        <v>0</v>
      </c>
      <c r="T27" s="84">
        <f>V24-V27</f>
        <v>-3.4423418976414766E-18</v>
      </c>
      <c r="U27" s="84"/>
      <c r="V27" s="138">
        <f>($R$17*U17+$R$18*U18)-(0.4*U14+0.6*U15)</f>
        <v>-9.2327732417428476E-5</v>
      </c>
      <c r="W27" s="138"/>
    </row>
    <row r="28" spans="1:23" ht="16" x14ac:dyDescent="0.2">
      <c r="A28" s="258" t="str">
        <f>Holdings!B62</f>
        <v>XIG</v>
      </c>
      <c r="B28" s="258" t="str">
        <f>Holdings!C62</f>
        <v>XIG CN Equity</v>
      </c>
      <c r="C28" s="258">
        <v>0</v>
      </c>
      <c r="D28" s="258">
        <v>7892</v>
      </c>
      <c r="E28" s="258">
        <v>19.809999999999999</v>
      </c>
      <c r="F28" s="82">
        <f t="shared" si="10"/>
        <v>7892</v>
      </c>
      <c r="G28" s="82">
        <f t="shared" si="11"/>
        <v>0</v>
      </c>
      <c r="H28" s="82">
        <f t="shared" si="11"/>
        <v>156340.51999999999</v>
      </c>
      <c r="I28" s="82">
        <f t="shared" si="12"/>
        <v>156340.51999999999</v>
      </c>
      <c r="J28" s="198">
        <f t="shared" si="7"/>
        <v>0</v>
      </c>
      <c r="K28" s="198">
        <f t="shared" si="8"/>
        <v>2.8342379094251812E-2</v>
      </c>
      <c r="L28" s="198">
        <f t="shared" si="9"/>
        <v>2.2889713997235699E-2</v>
      </c>
    </row>
    <row r="29" spans="1:23" ht="16" x14ac:dyDescent="0.2">
      <c r="A29" s="258" t="str">
        <f>Holdings!B63</f>
        <v>XIU</v>
      </c>
      <c r="B29" s="258" t="str">
        <f>Holdings!C63</f>
        <v>XIU CN Equity</v>
      </c>
      <c r="C29" s="258">
        <v>4451</v>
      </c>
      <c r="D29" s="258">
        <v>18809</v>
      </c>
      <c r="E29" s="258">
        <v>37.33</v>
      </c>
      <c r="F29" s="82">
        <f t="shared" si="10"/>
        <v>23260</v>
      </c>
      <c r="G29" s="82">
        <f t="shared" si="11"/>
        <v>166155.82999999999</v>
      </c>
      <c r="H29" s="82">
        <f t="shared" si="11"/>
        <v>702139.97</v>
      </c>
      <c r="I29" s="82">
        <f t="shared" si="12"/>
        <v>868295.79999999993</v>
      </c>
      <c r="J29" s="198">
        <f t="shared" si="7"/>
        <v>0.12644797446965325</v>
      </c>
      <c r="K29" s="198">
        <f t="shared" si="8"/>
        <v>0.12728828845501214</v>
      </c>
      <c r="L29" s="198">
        <f t="shared" si="9"/>
        <v>0.1271266241598849</v>
      </c>
    </row>
    <row r="30" spans="1:23" ht="16" x14ac:dyDescent="0.2">
      <c r="A30" s="258" t="str">
        <f>Holdings!B64</f>
        <v>XSB</v>
      </c>
      <c r="B30" s="258" t="str">
        <f>Holdings!C64</f>
        <v>XSB CN Equity</v>
      </c>
      <c r="C30" s="258">
        <v>0</v>
      </c>
      <c r="D30" s="258">
        <v>0</v>
      </c>
      <c r="E30" s="258">
        <v>26.965</v>
      </c>
      <c r="F30" s="82">
        <f t="shared" si="10"/>
        <v>0</v>
      </c>
      <c r="G30" s="82">
        <f t="shared" si="11"/>
        <v>0</v>
      </c>
      <c r="H30" s="82">
        <f t="shared" si="11"/>
        <v>0</v>
      </c>
      <c r="I30" s="82">
        <f t="shared" si="12"/>
        <v>0</v>
      </c>
      <c r="J30" s="198">
        <f t="shared" si="7"/>
        <v>0</v>
      </c>
      <c r="K30" s="198">
        <f t="shared" si="8"/>
        <v>0</v>
      </c>
      <c r="L30" s="198">
        <f t="shared" si="9"/>
        <v>0</v>
      </c>
    </row>
    <row r="31" spans="1:23" ht="16" x14ac:dyDescent="0.2">
      <c r="A31" s="258" t="str">
        <f>Holdings!B65</f>
        <v>XUS</v>
      </c>
      <c r="B31" s="258" t="str">
        <f>Holdings!C65</f>
        <v>XUS CN Equity</v>
      </c>
      <c r="C31" s="258">
        <v>3481</v>
      </c>
      <c r="D31" s="258">
        <v>17022</v>
      </c>
      <c r="E31" s="258">
        <v>50.9</v>
      </c>
      <c r="F31" s="82">
        <f t="shared" si="10"/>
        <v>20503</v>
      </c>
      <c r="G31" s="82">
        <f t="shared" si="11"/>
        <v>177182.9</v>
      </c>
      <c r="H31" s="82">
        <f t="shared" si="11"/>
        <v>866419.79999999993</v>
      </c>
      <c r="I31" s="82">
        <f t="shared" si="12"/>
        <v>1043602.7</v>
      </c>
      <c r="J31" s="198">
        <f t="shared" si="7"/>
        <v>0.13483979957645259</v>
      </c>
      <c r="K31" s="198">
        <f t="shared" si="8"/>
        <v>0.15706995490590561</v>
      </c>
      <c r="L31" s="198">
        <f t="shared" si="9"/>
        <v>0.15279319353513068</v>
      </c>
    </row>
    <row r="34" spans="1:25" ht="16" x14ac:dyDescent="0.2">
      <c r="A34" s="94" t="s">
        <v>293</v>
      </c>
      <c r="B34" s="94" t="s">
        <v>307</v>
      </c>
      <c r="C34" s="94" t="s">
        <v>308</v>
      </c>
    </row>
    <row r="35" spans="1:25" ht="19" x14ac:dyDescent="0.25">
      <c r="A35" s="22" t="s">
        <v>49</v>
      </c>
      <c r="B35" s="122">
        <v>0.6</v>
      </c>
      <c r="C35" s="122">
        <f>B35/B35</f>
        <v>1</v>
      </c>
      <c r="P35" s="139" t="s">
        <v>309</v>
      </c>
      <c r="Q35" s="139"/>
      <c r="R35" s="139"/>
      <c r="S35" s="139"/>
      <c r="T35" s="139"/>
      <c r="U35" s="139"/>
      <c r="V35" s="139"/>
      <c r="W35" s="139"/>
      <c r="X35" s="139"/>
      <c r="Y35" s="139"/>
    </row>
    <row r="36" spans="1:25" x14ac:dyDescent="0.2">
      <c r="A36" s="18" t="s">
        <v>58</v>
      </c>
      <c r="B36" s="104">
        <f>(1-B$35)*C36</f>
        <v>0.13999999999999999</v>
      </c>
      <c r="C36" s="123">
        <v>0.35</v>
      </c>
    </row>
    <row r="37" spans="1:25" x14ac:dyDescent="0.2">
      <c r="A37" s="18" t="s">
        <v>65</v>
      </c>
      <c r="B37" s="104">
        <f>(1-B$35)*C37</f>
        <v>0.13999999999999999</v>
      </c>
      <c r="C37" s="123">
        <v>0.35</v>
      </c>
    </row>
    <row r="38" spans="1:25" x14ac:dyDescent="0.2">
      <c r="A38" s="18" t="s">
        <v>70</v>
      </c>
      <c r="B38" s="104">
        <f>(1-B$35)*C38</f>
        <v>8.0000000000000016E-2</v>
      </c>
      <c r="C38" s="123">
        <v>0.2</v>
      </c>
    </row>
    <row r="39" spans="1:25" x14ac:dyDescent="0.2">
      <c r="A39" s="18" t="s">
        <v>75</v>
      </c>
      <c r="B39" s="104">
        <f>(1-B$35)*C39</f>
        <v>4.0000000000000008E-2</v>
      </c>
      <c r="C39" s="123">
        <v>0.1</v>
      </c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2" spans="16:25" ht="19" x14ac:dyDescent="0.25"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</row>
    <row r="204" spans="16:25" ht="19" x14ac:dyDescent="0.25">
      <c r="P204" s="87"/>
      <c r="Q204" s="87"/>
      <c r="R204" s="87"/>
      <c r="S204" s="87"/>
      <c r="T204" s="87"/>
      <c r="U204" s="87"/>
      <c r="V204" s="87"/>
      <c r="W204" s="87"/>
    </row>
    <row r="206" spans="16:25" ht="19" x14ac:dyDescent="0.25">
      <c r="X206" s="87"/>
      <c r="Y206" s="87"/>
    </row>
    <row r="209" spans="2:11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</row>
  </sheetData>
  <mergeCells count="3">
    <mergeCell ref="B136:K136"/>
    <mergeCell ref="B209:K209"/>
    <mergeCell ref="P202:Y202"/>
  </mergeCells>
  <pageMargins left="0.7" right="0.7" top="0.75" bottom="0.75" header="0.3" footer="0.3"/>
  <pageSetup orientation="portrait" horizontalDpi="0" verticalDpi="0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20B72AB0-7E8F-4FBD-B1B0-B15AD9B13D0D}">
          <x14:formula1>
            <xm:f>Input!$A$2:$A$6</xm:f>
          </x14:formula1>
          <xm:sqref>A2</xm:sqref>
        </x14:dataValidation>
        <x14:dataValidation type="list" allowBlank="1" showInputMessage="1" showErrorMessage="1" xr:uid="{414AA07A-0BF9-41CC-B60D-6E7947FCE04C}">
          <x14:formula1>
            <xm:f>Input!$A$3:$A$6</xm:f>
          </x14:formula1>
          <xm:sqref>A3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72EF-A9B4-4761-A5A8-1007B7E9A7B4}">
  <sheetPr>
    <tabColor theme="9" tint="0.79998168889431442"/>
  </sheetPr>
  <dimension ref="A1:AA213"/>
  <sheetViews>
    <sheetView topLeftCell="J1" zoomScale="85" zoomScaleNormal="85" workbookViewId="0">
      <selection activeCell="V14" sqref="V14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1.6640625" style="18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8" width="11.5" style="18" customWidth="1"/>
    <col min="29" max="29" width="9" style="18"/>
    <col min="30" max="30" width="11.5" style="18" customWidth="1"/>
    <col min="31" max="16384" width="11.5" style="18"/>
  </cols>
  <sheetData>
    <row r="1" spans="1:27" ht="16" x14ac:dyDescent="0.2">
      <c r="A1" s="89"/>
      <c r="B1" s="89" t="s">
        <v>35</v>
      </c>
    </row>
    <row r="2" spans="1:27" x14ac:dyDescent="0.2">
      <c r="A2" s="119" t="s">
        <v>47</v>
      </c>
      <c r="B2" s="183">
        <f>_xlfn.XLOOKUP(A2,Input!$A$2:$A$10,Input!$B$2:$B$10)</f>
        <v>45912</v>
      </c>
    </row>
    <row r="3" spans="1:27" x14ac:dyDescent="0.2">
      <c r="A3" s="119" t="s">
        <v>77</v>
      </c>
      <c r="B3" s="183">
        <f>_xlfn.XLOOKUP(A3,Input!$A$2:$A$10,Input!$B$2:$B$10)</f>
        <v>45811</v>
      </c>
      <c r="H3" s="181"/>
    </row>
    <row r="5" spans="1:27" s="90" customFormat="1" ht="32" x14ac:dyDescent="0.25">
      <c r="A5" s="174" t="str">
        <f>A2</f>
        <v>Today</v>
      </c>
      <c r="B5" s="89" t="s">
        <v>36</v>
      </c>
      <c r="C5" s="94" t="s">
        <v>164</v>
      </c>
      <c r="D5" s="94" t="s">
        <v>165</v>
      </c>
      <c r="E5" s="94" t="s">
        <v>166</v>
      </c>
      <c r="F5" s="94" t="s">
        <v>284</v>
      </c>
      <c r="G5" s="94" t="s">
        <v>285</v>
      </c>
      <c r="H5" s="94" t="s">
        <v>286</v>
      </c>
      <c r="I5" s="94" t="s">
        <v>287</v>
      </c>
      <c r="J5" s="94" t="s">
        <v>288</v>
      </c>
      <c r="K5" s="94" t="s">
        <v>289</v>
      </c>
      <c r="L5" s="94" t="s">
        <v>290</v>
      </c>
      <c r="M5" s="94" t="s">
        <v>291</v>
      </c>
      <c r="P5" s="175" t="s">
        <v>217</v>
      </c>
      <c r="Q5" s="168"/>
      <c r="R5" s="168"/>
      <c r="S5" s="168"/>
      <c r="T5" s="168"/>
      <c r="U5" s="168"/>
      <c r="V5" s="168"/>
      <c r="W5" s="168"/>
      <c r="X5" s="18"/>
    </row>
    <row r="6" spans="1:27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Holdings!D2:F13,A2="Strategic 1", Holdings!D106:F117, A2="Strategic 2",Holdings!D119:F130, A2="Strategic 3",Holdings!D132:F143,A2="Strategic 4",Holdings!D145:F156)</f>
        <v>0</v>
      </c>
      <c r="D6" s="99">
        <v>13144.169</v>
      </c>
      <c r="E6" s="99">
        <v>12.11</v>
      </c>
      <c r="F6" s="82">
        <f>SUM(C6:D6)</f>
        <v>13144.169</v>
      </c>
      <c r="G6" s="82">
        <f>$E6*C6</f>
        <v>0</v>
      </c>
      <c r="H6" s="82">
        <f>$E6*D6</f>
        <v>159175.88658999998</v>
      </c>
      <c r="I6" s="82">
        <f>SUM(G6:H6)</f>
        <v>159175.88658999998</v>
      </c>
      <c r="J6" s="82">
        <f>G6/SUM(G$6:G$17)</f>
        <v>0</v>
      </c>
      <c r="K6" s="82">
        <f>H6/SUM(H$6:H$17)</f>
        <v>2.8099266139388544E-2</v>
      </c>
      <c r="L6" s="82">
        <f>I6/SUM(I$6:I$17)</f>
        <v>2.2612478883677279E-2</v>
      </c>
      <c r="M6" s="82">
        <f>E6/VLOOKUP(A6,$A$19:$L$31,5,FALSE)-1</f>
        <v>6.6500415627597231E-3</v>
      </c>
    </row>
    <row r="7" spans="1:27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19160.271000000001</v>
      </c>
      <c r="E7" s="99">
        <v>16.23</v>
      </c>
      <c r="F7" s="82">
        <f t="shared" ref="F7:F17" si="0">SUM(C7:D7)</f>
        <v>19160.271000000001</v>
      </c>
      <c r="G7" s="82">
        <f t="shared" ref="G7:G17" si="1">$E7*C7</f>
        <v>0</v>
      </c>
      <c r="H7" s="82">
        <f t="shared" ref="H7:H17" si="2">$E7*D7</f>
        <v>310971.19833000004</v>
      </c>
      <c r="I7" s="82">
        <f t="shared" ref="I7:I17" si="3">SUM(G7:H7)</f>
        <v>310971.19833000004</v>
      </c>
      <c r="J7" s="82">
        <f t="shared" ref="J7:J17" si="4">G7/SUM(G$6:G$17)</f>
        <v>0</v>
      </c>
      <c r="K7" s="82">
        <f t="shared" ref="K7:K16" si="5">H7/SUM(H$6:H$17)</f>
        <v>5.4895641863559795E-2</v>
      </c>
      <c r="L7" s="82">
        <f t="shared" ref="L7:L17" si="6">I7/SUM(I$6:I$17)</f>
        <v>4.4176475509643626E-2</v>
      </c>
      <c r="M7" s="82">
        <f t="shared" ref="M7:M17" si="7">IF(AND($B$2&gt;DATE(2024,8,9),A7="XUS"),2,1)*E7/VLOOKUP(A7,$A$19:$L$31,5,FALSE)-1</f>
        <v>0.1325889741800419</v>
      </c>
      <c r="U7" s="80" t="s">
        <v>292</v>
      </c>
      <c r="V7" s="79"/>
      <c r="AA7" s="81"/>
    </row>
    <row r="8" spans="1:27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-2.9103800000000001E-11</v>
      </c>
      <c r="E8" s="99">
        <v>10.55</v>
      </c>
      <c r="F8" s="82">
        <f t="shared" si="0"/>
        <v>-2.9103800000000001E-11</v>
      </c>
      <c r="G8" s="82">
        <f t="shared" si="1"/>
        <v>0</v>
      </c>
      <c r="H8" s="82">
        <f t="shared" si="2"/>
        <v>-3.0704509000000004E-10</v>
      </c>
      <c r="I8" s="82">
        <f t="shared" si="3"/>
        <v>-3.0704509000000004E-10</v>
      </c>
      <c r="J8" s="82">
        <f t="shared" si="4"/>
        <v>0</v>
      </c>
      <c r="K8" s="82">
        <f t="shared" si="5"/>
        <v>-5.420256727028989E-17</v>
      </c>
      <c r="L8" s="82">
        <f t="shared" si="6"/>
        <v>-4.3618733733492383E-17</v>
      </c>
      <c r="M8" s="82">
        <f t="shared" si="7"/>
        <v>2.8517110266161882E-3</v>
      </c>
      <c r="N8" s="242"/>
      <c r="Q8" s="18" t="s">
        <v>293</v>
      </c>
      <c r="R8" s="18" t="s">
        <v>294</v>
      </c>
      <c r="S8" s="18" t="s">
        <v>295</v>
      </c>
      <c r="T8" s="242" t="s">
        <v>296</v>
      </c>
      <c r="U8" s="24" t="s">
        <v>267</v>
      </c>
      <c r="V8" s="21" t="s">
        <v>297</v>
      </c>
      <c r="AA8" s="81"/>
    </row>
    <row r="9" spans="1:27" ht="16" x14ac:dyDescent="0.2">
      <c r="A9" s="258" t="str">
        <f>Holdings!B5</f>
        <v>XBB</v>
      </c>
      <c r="B9" s="99" t="str">
        <f>Holdings!C5</f>
        <v>XBB CN Equity</v>
      </c>
      <c r="C9" s="99">
        <v>28082</v>
      </c>
      <c r="D9" s="99">
        <v>88112</v>
      </c>
      <c r="E9" s="99">
        <v>28.24</v>
      </c>
      <c r="F9" s="82">
        <f t="shared" si="0"/>
        <v>116194</v>
      </c>
      <c r="G9" s="82">
        <f t="shared" si="1"/>
        <v>793035.67999999993</v>
      </c>
      <c r="H9" s="82">
        <f t="shared" si="2"/>
        <v>2488282.88</v>
      </c>
      <c r="I9" s="82">
        <f t="shared" si="3"/>
        <v>3281318.5599999996</v>
      </c>
      <c r="J9" s="82">
        <f t="shared" si="4"/>
        <v>0.57695305947588416</v>
      </c>
      <c r="K9" s="82">
        <f t="shared" si="5"/>
        <v>0.43925574641402226</v>
      </c>
      <c r="L9" s="82">
        <f t="shared" si="6"/>
        <v>0.46614313410257308</v>
      </c>
      <c r="M9" s="82">
        <f t="shared" si="7"/>
        <v>-1.4144271570014633E-3</v>
      </c>
      <c r="P9" s="83" t="s">
        <v>293</v>
      </c>
      <c r="Q9" s="47" t="s">
        <v>49</v>
      </c>
      <c r="R9" s="51">
        <f>VLOOKUP(Q9,$A$20:$L$31,11,FALSE)</f>
        <v>0.45768196051356547</v>
      </c>
      <c r="S9" s="77">
        <f>R9/$R$25</f>
        <v>0.80373225216064048</v>
      </c>
      <c r="T9" s="50">
        <f>S9-IFERROR(VLOOKUP(Q9,$A$35:$C$39,3,FALSE),0)</f>
        <v>-0.19626774783935952</v>
      </c>
      <c r="U9" s="157">
        <f>_xlfn.XLOOKUP(Q9,$A$6:$A$17,$M$6:$M$17)</f>
        <v>-1.4144271570014633E-3</v>
      </c>
      <c r="V9" s="259">
        <f>T9*(U9-$U$22)</f>
        <v>0</v>
      </c>
      <c r="AA9" s="81"/>
    </row>
    <row r="10" spans="1:27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5390</v>
      </c>
      <c r="E10" s="99">
        <v>20.25</v>
      </c>
      <c r="F10" s="82">
        <f t="shared" si="0"/>
        <v>5390</v>
      </c>
      <c r="G10" s="82">
        <f t="shared" si="1"/>
        <v>0</v>
      </c>
      <c r="H10" s="82">
        <f t="shared" si="2"/>
        <v>109147.5</v>
      </c>
      <c r="I10" s="82">
        <f t="shared" si="3"/>
        <v>109147.5</v>
      </c>
      <c r="J10" s="82">
        <f t="shared" si="4"/>
        <v>0</v>
      </c>
      <c r="K10" s="82">
        <f t="shared" si="5"/>
        <v>1.9267771750181593E-2</v>
      </c>
      <c r="L10" s="82">
        <f t="shared" si="6"/>
        <v>1.5505461234297411E-2</v>
      </c>
      <c r="M10" s="82">
        <f t="shared" si="7"/>
        <v>1.4836795252226587E-3</v>
      </c>
      <c r="P10" s="83"/>
      <c r="Q10" s="47" t="s">
        <v>80</v>
      </c>
      <c r="R10" s="51">
        <f>VLOOKUP(Q10,$A$20:$L$31,11,FALSE)</f>
        <v>2.0017933734708664E-2</v>
      </c>
      <c r="S10" s="77">
        <f>R10/$R$25</f>
        <v>3.5153360526043682E-2</v>
      </c>
      <c r="T10" s="50">
        <f>S10-IFERROR(VLOOKUP(Q10,$A$35:$C$39,3,FALSE),0)</f>
        <v>3.5153360526043682E-2</v>
      </c>
      <c r="U10" s="157">
        <f t="shared" ref="U10:U12" si="8">_xlfn.XLOOKUP(Q10,$A$6:$A$17,$M$6:$M$17)</f>
        <v>1.4836795252226587E-3</v>
      </c>
      <c r="V10" s="259">
        <f>T10*(U10-$U$22)</f>
        <v>1.0187818904316088E-4</v>
      </c>
      <c r="AA10" s="81"/>
    </row>
    <row r="11" spans="1:27" ht="16" x14ac:dyDescent="0.2">
      <c r="A11" s="258" t="str">
        <f>Holdings!B7</f>
        <v>XEF</v>
      </c>
      <c r="B11" s="99" t="str">
        <f>Holdings!C7</f>
        <v>XEF CN Equity</v>
      </c>
      <c r="C11" s="99">
        <v>2528</v>
      </c>
      <c r="D11" s="99">
        <v>2625</v>
      </c>
      <c r="E11" s="99">
        <v>44.4</v>
      </c>
      <c r="F11" s="82">
        <f t="shared" si="0"/>
        <v>5153</v>
      </c>
      <c r="G11" s="82">
        <f t="shared" si="1"/>
        <v>112243.2</v>
      </c>
      <c r="H11" s="82">
        <f t="shared" si="2"/>
        <v>116550</v>
      </c>
      <c r="I11" s="82">
        <f t="shared" si="3"/>
        <v>228793.2</v>
      </c>
      <c r="J11" s="82">
        <f t="shared" si="4"/>
        <v>8.1659702430240663E-2</v>
      </c>
      <c r="K11" s="82">
        <f t="shared" si="5"/>
        <v>2.0574532604811516E-2</v>
      </c>
      <c r="L11" s="82">
        <f t="shared" si="6"/>
        <v>3.2502293623498976E-2</v>
      </c>
      <c r="M11" s="82">
        <f t="shared" si="7"/>
        <v>4.5936395759717197E-2</v>
      </c>
      <c r="P11" s="83"/>
      <c r="Q11" s="47" t="s">
        <v>84</v>
      </c>
      <c r="R11" s="51">
        <f>VLOOKUP(Q11,$A$20:$L$31,11,FALSE)</f>
        <v>6.1164229540981802E-2</v>
      </c>
      <c r="S11" s="77">
        <f>R11/$R$25</f>
        <v>0.10741009740799388</v>
      </c>
      <c r="T11" s="50">
        <f>S11-IFERROR(VLOOKUP(Q11,$A$35:$C$39,3,FALSE),0)</f>
        <v>0.10741009740799388</v>
      </c>
      <c r="U11" s="157">
        <f>_xlfn.XLOOKUP(Q11,$A$6:$A$17,$M$6:$M$17)</f>
        <v>3.2605905006418467E-2</v>
      </c>
      <c r="V11" s="259">
        <f>T11*(U11-$U$22)</f>
        <v>3.6541271915252419E-3</v>
      </c>
      <c r="AA11" s="81"/>
    </row>
    <row r="12" spans="1:27" ht="16" x14ac:dyDescent="0.2">
      <c r="A12" s="258" t="str">
        <f>Holdings!B8</f>
        <v>XEM</v>
      </c>
      <c r="B12" s="99" t="str">
        <f>Holdings!C8</f>
        <v>XEM CN Equity</v>
      </c>
      <c r="C12" s="99">
        <v>1565</v>
      </c>
      <c r="D12" s="99">
        <v>4820</v>
      </c>
      <c r="E12" s="99">
        <v>38.5</v>
      </c>
      <c r="F12" s="82">
        <f t="shared" si="0"/>
        <v>6385</v>
      </c>
      <c r="G12" s="82">
        <f t="shared" si="1"/>
        <v>60252.5</v>
      </c>
      <c r="H12" s="82">
        <f t="shared" si="2"/>
        <v>185570</v>
      </c>
      <c r="I12" s="82">
        <f t="shared" si="3"/>
        <v>245822.5</v>
      </c>
      <c r="J12" s="82">
        <f t="shared" si="4"/>
        <v>4.3835183072810431E-2</v>
      </c>
      <c r="K12" s="82">
        <f t="shared" si="5"/>
        <v>3.2758610171384581E-2</v>
      </c>
      <c r="L12" s="82">
        <f t="shared" si="6"/>
        <v>3.4921470892765066E-2</v>
      </c>
      <c r="M12" s="82">
        <f t="shared" si="7"/>
        <v>0.10759493670886089</v>
      </c>
      <c r="P12" s="83"/>
      <c r="Q12" s="47" t="s">
        <v>88</v>
      </c>
      <c r="R12" s="51">
        <f t="shared" ref="R12" si="9">VLOOKUP(Q12,$A$20:$L$31,11,FALSE)</f>
        <v>3.0581682675767448E-2</v>
      </c>
      <c r="S12" s="77">
        <f>R12/$R$25</f>
        <v>5.3704289905321903E-2</v>
      </c>
      <c r="T12" s="50">
        <f>S12-IFERROR(VLOOKUP(Q12,$A$35:$C$39,3,FALSE),0)</f>
        <v>5.3704289905321903E-2</v>
      </c>
      <c r="U12" s="157">
        <f t="shared" si="8"/>
        <v>1.3237063778579916E-2</v>
      </c>
      <c r="V12" s="259">
        <f>T12*(U12-$U$22)</f>
        <v>7.8684791674965841E-4</v>
      </c>
      <c r="AA12" s="81"/>
    </row>
    <row r="13" spans="1:27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10018</v>
      </c>
      <c r="E13" s="99">
        <v>16.84</v>
      </c>
      <c r="F13" s="82">
        <f t="shared" si="0"/>
        <v>10018</v>
      </c>
      <c r="G13" s="82">
        <f t="shared" si="1"/>
        <v>0</v>
      </c>
      <c r="H13" s="82">
        <f t="shared" si="2"/>
        <v>168703.12</v>
      </c>
      <c r="I13" s="82">
        <f t="shared" si="3"/>
        <v>168703.12</v>
      </c>
      <c r="J13" s="82">
        <f t="shared" si="4"/>
        <v>0</v>
      </c>
      <c r="K13" s="82">
        <f t="shared" si="5"/>
        <v>2.9781105473817498E-2</v>
      </c>
      <c r="L13" s="82">
        <f t="shared" si="6"/>
        <v>2.3965914814952465E-2</v>
      </c>
      <c r="M13" s="82">
        <f t="shared" si="7"/>
        <v>1.3237063778579916E-2</v>
      </c>
      <c r="U13" s="158"/>
      <c r="V13" s="260"/>
    </row>
    <row r="14" spans="1:27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17099</v>
      </c>
      <c r="E14" s="230">
        <v>20.11</v>
      </c>
      <c r="F14" s="82">
        <f t="shared" si="0"/>
        <v>17099</v>
      </c>
      <c r="G14" s="82">
        <f t="shared" si="1"/>
        <v>0</v>
      </c>
      <c r="H14" s="82">
        <f t="shared" si="2"/>
        <v>343860.89</v>
      </c>
      <c r="I14" s="82">
        <f t="shared" si="3"/>
        <v>343860.89</v>
      </c>
      <c r="J14" s="82">
        <f t="shared" si="4"/>
        <v>0</v>
      </c>
      <c r="K14" s="82">
        <f t="shared" si="5"/>
        <v>6.0701648158082419E-2</v>
      </c>
      <c r="L14" s="82">
        <f t="shared" si="6"/>
        <v>4.8848775280111834E-2</v>
      </c>
      <c r="M14" s="82">
        <f t="shared" si="7"/>
        <v>3.2605905006418467E-2</v>
      </c>
      <c r="P14" s="98" t="s">
        <v>298</v>
      </c>
      <c r="Q14" s="55" t="s">
        <v>58</v>
      </c>
      <c r="R14" s="56">
        <f>VLOOKUP(Q14,$A$20:$L$31,11,FALSE)</f>
        <v>0.12373329683467318</v>
      </c>
      <c r="S14" s="73">
        <f t="shared" ref="S14:S19" si="10">R14/$R$24</f>
        <v>0.28738146949350646</v>
      </c>
      <c r="T14" s="54">
        <f t="shared" ref="T14:T19" si="11">S14-IFERROR(VLOOKUP(Q14,$A$35:$C$39,3,FALSE),0)</f>
        <v>-6.2618530506493519E-2</v>
      </c>
      <c r="U14" s="159">
        <f>_xlfn.XLOOKUP(Q14,$A$6:$A$17,$M$6:$M$17)</f>
        <v>8.9482931726907466E-2</v>
      </c>
      <c r="V14" s="261">
        <f t="shared" ref="V14:V19" si="12">T14*(U14-$U$21)</f>
        <v>2.3627885832407176E-2</v>
      </c>
      <c r="AA14" s="81"/>
    </row>
    <row r="15" spans="1:27" ht="16" x14ac:dyDescent="0.2">
      <c r="A15" s="258" t="str">
        <f>Holdings!B11</f>
        <v>XIU</v>
      </c>
      <c r="B15" s="99" t="str">
        <f>Holdings!C11</f>
        <v>XIU CN Equity</v>
      </c>
      <c r="C15" s="99">
        <v>4711</v>
      </c>
      <c r="D15" s="99">
        <v>16909</v>
      </c>
      <c r="E15" s="99">
        <v>43.405000000000001</v>
      </c>
      <c r="F15" s="82">
        <f t="shared" si="0"/>
        <v>21620</v>
      </c>
      <c r="G15" s="82">
        <f t="shared" si="1"/>
        <v>204480.95500000002</v>
      </c>
      <c r="H15" s="82">
        <f t="shared" si="2"/>
        <v>733935.14500000002</v>
      </c>
      <c r="I15" s="82">
        <f t="shared" si="3"/>
        <v>938416.10000000009</v>
      </c>
      <c r="J15" s="82">
        <f t="shared" si="4"/>
        <v>0.14876494912788868</v>
      </c>
      <c r="K15" s="82">
        <f t="shared" si="5"/>
        <v>0.12956132621724212</v>
      </c>
      <c r="L15" s="82">
        <f t="shared" si="6"/>
        <v>0.1333111107463805</v>
      </c>
      <c r="M15" s="82">
        <f t="shared" si="7"/>
        <v>8.9482931726907466E-2</v>
      </c>
      <c r="P15" s="98"/>
      <c r="Q15" s="55" t="s">
        <v>65</v>
      </c>
      <c r="R15" s="56">
        <f t="shared" ref="R15:R19" si="13">VLOOKUP(Q15,$A$20:$L$31,11,FALSE)</f>
        <v>0.17610595447814056</v>
      </c>
      <c r="S15" s="73">
        <f t="shared" si="10"/>
        <v>0.4090215752685134</v>
      </c>
      <c r="T15" s="54">
        <f t="shared" si="11"/>
        <v>5.9021575268513427E-2</v>
      </c>
      <c r="U15" s="159">
        <f t="shared" ref="U15:U19" si="14">_xlfn.XLOOKUP(Q15,$A$6:$A$17,$M$6:$M$17)</f>
        <v>1.1872791519434629</v>
      </c>
      <c r="V15" s="261">
        <f t="shared" si="12"/>
        <v>4.2523017580174134E-2</v>
      </c>
      <c r="AA15" s="81"/>
    </row>
    <row r="16" spans="1:27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27.06</v>
      </c>
      <c r="F16" s="82">
        <f t="shared" si="0"/>
        <v>0</v>
      </c>
      <c r="G16" s="82">
        <f t="shared" si="1"/>
        <v>0</v>
      </c>
      <c r="H16" s="82">
        <f t="shared" si="2"/>
        <v>0</v>
      </c>
      <c r="I16" s="82">
        <f t="shared" si="3"/>
        <v>0</v>
      </c>
      <c r="J16" s="82">
        <f t="shared" si="4"/>
        <v>0</v>
      </c>
      <c r="K16" s="82">
        <f t="shared" si="5"/>
        <v>0</v>
      </c>
      <c r="L16" s="82">
        <f t="shared" si="6"/>
        <v>0</v>
      </c>
      <c r="M16" s="82">
        <f t="shared" si="7"/>
        <v>4.0816326530612734E-3</v>
      </c>
      <c r="P16" s="98"/>
      <c r="Q16" s="55" t="s">
        <v>70</v>
      </c>
      <c r="R16" s="56">
        <f t="shared" si="13"/>
        <v>2.0467101021195012E-2</v>
      </c>
      <c r="S16" s="73">
        <f t="shared" si="10"/>
        <v>4.7536643071930354E-2</v>
      </c>
      <c r="T16" s="54">
        <f t="shared" si="11"/>
        <v>-0.15246335692806967</v>
      </c>
      <c r="U16" s="159">
        <f t="shared" si="14"/>
        <v>4.5936395759717197E-2</v>
      </c>
      <c r="V16" s="261">
        <f t="shared" si="12"/>
        <v>6.4168336487948924E-2</v>
      </c>
      <c r="AA16" s="81"/>
    </row>
    <row r="17" spans="1:23" ht="16" x14ac:dyDescent="0.2">
      <c r="A17" s="258" t="str">
        <f>Holdings!B13</f>
        <v>XUS</v>
      </c>
      <c r="B17" s="99" t="str">
        <f>Holdings!C13</f>
        <v>XUS CN Equity</v>
      </c>
      <c r="C17" s="99">
        <v>3671</v>
      </c>
      <c r="D17" s="99">
        <v>18822</v>
      </c>
      <c r="E17" s="99">
        <v>55.71</v>
      </c>
      <c r="F17" s="82">
        <f t="shared" si="0"/>
        <v>22493</v>
      </c>
      <c r="G17" s="82">
        <f t="shared" si="1"/>
        <v>204511.41</v>
      </c>
      <c r="H17" s="82">
        <f t="shared" si="2"/>
        <v>1048573.62</v>
      </c>
      <c r="I17" s="82">
        <f t="shared" si="3"/>
        <v>1253085.03</v>
      </c>
      <c r="J17" s="82">
        <f t="shared" si="4"/>
        <v>0.14878710589317612</v>
      </c>
      <c r="K17" s="82">
        <f>H17/SUM(H$6:H$17)</f>
        <v>0.18510435120750957</v>
      </c>
      <c r="L17" s="82">
        <f t="shared" si="6"/>
        <v>0.17801288491209977</v>
      </c>
      <c r="M17" s="82">
        <f t="shared" si="7"/>
        <v>1.1872791519434629</v>
      </c>
      <c r="N17" s="242" t="s">
        <v>310</v>
      </c>
      <c r="P17" s="98"/>
      <c r="Q17" s="55" t="s">
        <v>75</v>
      </c>
      <c r="R17" s="56">
        <f t="shared" si="13"/>
        <v>3.07734464058716E-2</v>
      </c>
      <c r="S17" s="73">
        <f t="shared" si="10"/>
        <v>7.147403710834295E-2</v>
      </c>
      <c r="T17" s="54">
        <f t="shared" si="11"/>
        <v>-2.8525962891657056E-2</v>
      </c>
      <c r="U17" s="159">
        <f t="shared" si="14"/>
        <v>0.10759493670886089</v>
      </c>
      <c r="V17" s="261">
        <f t="shared" si="12"/>
        <v>1.0247055466554697E-2</v>
      </c>
    </row>
    <row r="18" spans="1:23" ht="16" x14ac:dyDescent="0.2">
      <c r="P18" s="98"/>
      <c r="Q18" s="55" t="s">
        <v>101</v>
      </c>
      <c r="R18" s="56">
        <f t="shared" si="13"/>
        <v>5.0430952240204441E-2</v>
      </c>
      <c r="S18" s="73">
        <f t="shared" si="10"/>
        <v>0.11713032412052818</v>
      </c>
      <c r="T18" s="54">
        <f t="shared" si="11"/>
        <v>0.11713032412052818</v>
      </c>
      <c r="U18" s="159">
        <f t="shared" si="14"/>
        <v>0.1325889741800419</v>
      </c>
      <c r="V18" s="261">
        <f t="shared" si="12"/>
        <v>-3.9147827285168905E-2</v>
      </c>
    </row>
    <row r="19" spans="1:23" ht="15.75" customHeight="1" x14ac:dyDescent="0.2">
      <c r="A19" s="174" t="str">
        <f>A3</f>
        <v>Strategic 1</v>
      </c>
      <c r="B19" s="89" t="str">
        <f>B5</f>
        <v>Ticker Bloomberg</v>
      </c>
      <c r="C19" s="89" t="str">
        <f t="shared" ref="C19:L19" si="15">C5</f>
        <v>Quantité Tactic</v>
      </c>
      <c r="D19" s="89" t="str">
        <f t="shared" si="15"/>
        <v>Quantité Strategic</v>
      </c>
      <c r="E19" s="89" t="str">
        <f t="shared" si="15"/>
        <v>Price</v>
      </c>
      <c r="F19" s="89" t="str">
        <f t="shared" si="15"/>
        <v>Quantité Global</v>
      </c>
      <c r="G19" s="89" t="str">
        <f t="shared" si="15"/>
        <v xml:space="preserve">Tactic value </v>
      </c>
      <c r="H19" s="89" t="str">
        <f t="shared" si="15"/>
        <v>Strategic value</v>
      </c>
      <c r="I19" s="89" t="str">
        <f t="shared" si="15"/>
        <v xml:space="preserve">Global value </v>
      </c>
      <c r="J19" s="89" t="str">
        <f t="shared" si="15"/>
        <v>Tactic (%)</v>
      </c>
      <c r="K19" s="89" t="str">
        <f t="shared" si="15"/>
        <v>Strategic (%)</v>
      </c>
      <c r="L19" s="89" t="str">
        <f t="shared" si="15"/>
        <v>Global (%)</v>
      </c>
      <c r="P19" s="55"/>
      <c r="Q19" s="55" t="s">
        <v>109</v>
      </c>
      <c r="R19" s="56">
        <f t="shared" si="13"/>
        <v>2.9043442554891892E-2</v>
      </c>
      <c r="S19" s="73">
        <f t="shared" si="10"/>
        <v>6.7455950937178613E-2</v>
      </c>
      <c r="T19" s="54">
        <f t="shared" si="11"/>
        <v>6.7455950937178613E-2</v>
      </c>
      <c r="U19" s="159">
        <f t="shared" si="14"/>
        <v>6.6500415627597231E-3</v>
      </c>
      <c r="V19" s="261">
        <f t="shared" si="12"/>
        <v>-3.1040763817585571E-2</v>
      </c>
    </row>
    <row r="20" spans="1:23" ht="16" x14ac:dyDescent="0.2">
      <c r="A20" s="258" t="str">
        <f>Holdings!B106</f>
        <v>NBI HC</v>
      </c>
      <c r="B20" s="99" t="str">
        <f>Holdings!C106</f>
        <v>NBC5703</v>
      </c>
      <c r="C20" s="99" cm="1">
        <f t="array" ref="C20:E31">_xlfn.IFS(A3="Strategic 1", Holdings!D106:F117, A3="Strategic 2",Holdings!D119:F130, A3="Strategic 3",Holdings!D132:F143,A3="Strategic 4",Holdings!D145:F156)</f>
        <v>0</v>
      </c>
      <c r="D20" s="99">
        <v>13144.169</v>
      </c>
      <c r="E20" s="99">
        <v>12.03</v>
      </c>
      <c r="F20" s="82">
        <f>SUM(C20:D20)</f>
        <v>13144.169</v>
      </c>
      <c r="G20" s="82">
        <f>$E20*C20</f>
        <v>0</v>
      </c>
      <c r="H20" s="82">
        <f>$E20*D20</f>
        <v>158124.35306999998</v>
      </c>
      <c r="I20" s="82">
        <f>SUM(G20:H20)</f>
        <v>158124.35306999998</v>
      </c>
      <c r="J20" s="82">
        <f>G20/SUM(G$20:G$31)</f>
        <v>0</v>
      </c>
      <c r="K20" s="82">
        <f>H20/SUM(H$20:H$31)</f>
        <v>2.9043442554891892E-2</v>
      </c>
      <c r="L20" s="82">
        <f>I20/SUM(I$20:I$31)</f>
        <v>2.3339501550575185E-2</v>
      </c>
      <c r="U20" s="24"/>
      <c r="V20" s="21"/>
    </row>
    <row r="21" spans="1:23" ht="15.75" customHeight="1" x14ac:dyDescent="0.2">
      <c r="A21" s="258" t="str">
        <f>Holdings!B107</f>
        <v>NBI ME</v>
      </c>
      <c r="B21" s="99" t="str">
        <f>Holdings!C107</f>
        <v>NBEMECI CN Equity</v>
      </c>
      <c r="C21" s="99">
        <v>0</v>
      </c>
      <c r="D21" s="99">
        <v>19160.271000000001</v>
      </c>
      <c r="E21" s="99">
        <v>14.33</v>
      </c>
      <c r="F21" s="82">
        <f t="shared" ref="F21:F31" si="16">SUM(C21:D21)</f>
        <v>19160.271000000001</v>
      </c>
      <c r="G21" s="82">
        <f t="shared" ref="G21:G31" si="17">$E21*C21</f>
        <v>0</v>
      </c>
      <c r="H21" s="82">
        <f t="shared" ref="H21:H31" si="18">$E21*D21</f>
        <v>274566.68343000003</v>
      </c>
      <c r="I21" s="82">
        <f t="shared" ref="I21:I31" si="19">SUM(G21:H21)</f>
        <v>274566.68343000003</v>
      </c>
      <c r="J21" s="82">
        <f t="shared" ref="J21:J31" si="20">G21/SUM(G$20:G$31)</f>
        <v>0</v>
      </c>
      <c r="K21" s="82">
        <f>H21/SUM(H$20:H$31)</f>
        <v>5.0430952240204441E-2</v>
      </c>
      <c r="L21" s="82">
        <f t="shared" ref="L21:L31" si="21">I21/SUM(I$20:I$31)</f>
        <v>4.0526645069111571E-2</v>
      </c>
      <c r="P21" s="242" t="s">
        <v>172</v>
      </c>
      <c r="Q21" s="169" t="s">
        <v>299</v>
      </c>
      <c r="R21" s="170"/>
      <c r="S21" s="170"/>
      <c r="T21" s="171">
        <f>T24</f>
        <v>3.0554193534976681E-2</v>
      </c>
      <c r="U21" s="172" cm="1">
        <f t="array" ref="U21">SUMPRODUCT(U14:U17*C36:C39)</f>
        <v>0.46681350210745914</v>
      </c>
      <c r="V21" s="173">
        <f>T24*U21</f>
        <v>1.4263110088131551E-2</v>
      </c>
    </row>
    <row r="22" spans="1:23" ht="16" x14ac:dyDescent="0.2">
      <c r="A22" s="258" t="str">
        <f>Holdings!B108</f>
        <v>TD Core</v>
      </c>
      <c r="B22" s="99" t="str">
        <f>Holdings!C108</f>
        <v>TDCDCPLS CN Equity</v>
      </c>
      <c r="C22" s="99">
        <v>0</v>
      </c>
      <c r="D22" s="99">
        <v>-2.9103800000000001E-11</v>
      </c>
      <c r="E22" s="99">
        <v>10.52</v>
      </c>
      <c r="F22" s="82">
        <f t="shared" si="16"/>
        <v>-2.9103800000000001E-11</v>
      </c>
      <c r="G22" s="82">
        <f t="shared" si="17"/>
        <v>0</v>
      </c>
      <c r="H22" s="82">
        <f t="shared" si="18"/>
        <v>-3.0617197599999999E-10</v>
      </c>
      <c r="I22" s="82">
        <f t="shared" si="19"/>
        <v>-3.0617197599999999E-10</v>
      </c>
      <c r="J22" s="82">
        <f t="shared" si="20"/>
        <v>0</v>
      </c>
      <c r="K22" s="82">
        <f t="shared" ref="K22:K31" si="22">H22/SUM(H$20:H$31)</f>
        <v>-5.6236044759893605E-17</v>
      </c>
      <c r="L22" s="82">
        <f t="shared" si="21"/>
        <v>-4.5191655616964033E-17</v>
      </c>
      <c r="P22" s="242" t="s">
        <v>172</v>
      </c>
      <c r="Q22" s="66" t="s">
        <v>293</v>
      </c>
      <c r="R22" s="65"/>
      <c r="S22" s="64"/>
      <c r="T22" s="63">
        <f>T25</f>
        <v>-3.055419353497657E-2</v>
      </c>
      <c r="U22" s="163">
        <f>U9</f>
        <v>-1.4144271570014633E-3</v>
      </c>
      <c r="V22" s="61">
        <f>T25*U22</f>
        <v>4.3216681096149397E-5</v>
      </c>
    </row>
    <row r="23" spans="1:23" ht="16" x14ac:dyDescent="0.2">
      <c r="A23" s="258" t="str">
        <f>Holdings!B109</f>
        <v>XBB</v>
      </c>
      <c r="B23" s="99" t="str">
        <f>Holdings!C109</f>
        <v>XBB CN Equity</v>
      </c>
      <c r="C23" s="99">
        <v>28082</v>
      </c>
      <c r="D23" s="99">
        <v>88112</v>
      </c>
      <c r="E23" s="99">
        <v>28.28</v>
      </c>
      <c r="F23" s="82">
        <f t="shared" si="16"/>
        <v>116194</v>
      </c>
      <c r="G23" s="82">
        <f t="shared" si="17"/>
        <v>794158.96000000008</v>
      </c>
      <c r="H23" s="82">
        <f t="shared" si="18"/>
        <v>2491807.36</v>
      </c>
      <c r="I23" s="82">
        <f t="shared" si="19"/>
        <v>3285966.32</v>
      </c>
      <c r="J23" s="82">
        <f t="shared" si="20"/>
        <v>0.59686116572934378</v>
      </c>
      <c r="K23" s="82">
        <f t="shared" si="22"/>
        <v>0.45768196051356547</v>
      </c>
      <c r="L23" s="82">
        <f t="shared" si="21"/>
        <v>0.48501584058229624</v>
      </c>
      <c r="U23" s="24"/>
      <c r="V23" s="21"/>
    </row>
    <row r="24" spans="1:23" ht="16" x14ac:dyDescent="0.2">
      <c r="A24" s="258" t="str">
        <f>Holdings!B110</f>
        <v>XCB</v>
      </c>
      <c r="B24" s="99" t="str">
        <f>Holdings!C110</f>
        <v>XCB CN Equity</v>
      </c>
      <c r="C24" s="99">
        <v>0</v>
      </c>
      <c r="D24" s="99">
        <v>5390</v>
      </c>
      <c r="E24" s="99">
        <v>20.22</v>
      </c>
      <c r="F24" s="82">
        <f t="shared" si="16"/>
        <v>5390</v>
      </c>
      <c r="G24" s="82">
        <f t="shared" si="17"/>
        <v>0</v>
      </c>
      <c r="H24" s="82">
        <f t="shared" si="18"/>
        <v>108985.79999999999</v>
      </c>
      <c r="I24" s="82">
        <f t="shared" si="19"/>
        <v>108985.79999999999</v>
      </c>
      <c r="J24" s="82">
        <f>G24/SUM(G$20:G$31)</f>
        <v>0</v>
      </c>
      <c r="K24" s="82">
        <f t="shared" si="22"/>
        <v>2.0017933734708664E-2</v>
      </c>
      <c r="L24" s="82">
        <f t="shared" si="21"/>
        <v>1.6086543272462395E-2</v>
      </c>
      <c r="Q24" s="55" t="s">
        <v>300</v>
      </c>
      <c r="R24" s="56">
        <f>SUM(R14:R19)</f>
        <v>0.4305541935349767</v>
      </c>
      <c r="S24" s="55"/>
      <c r="T24" s="54">
        <f>R24-0.4</f>
        <v>3.0554193534976681E-2</v>
      </c>
      <c r="U24" s="53">
        <f>SUMPRODUCT(U14:U19,S14:S19)</f>
        <v>0.53719120637178963</v>
      </c>
      <c r="V24" s="52"/>
    </row>
    <row r="25" spans="1:23" ht="16" x14ac:dyDescent="0.2">
      <c r="A25" s="258" t="str">
        <f>Holdings!B111</f>
        <v>XEF</v>
      </c>
      <c r="B25" s="99" t="str">
        <f>Holdings!C111</f>
        <v>XEF CN Equity</v>
      </c>
      <c r="C25" s="99">
        <v>2528</v>
      </c>
      <c r="D25" s="99">
        <v>2625</v>
      </c>
      <c r="E25" s="99">
        <v>42.45</v>
      </c>
      <c r="F25" s="82">
        <f t="shared" si="16"/>
        <v>5153</v>
      </c>
      <c r="G25" s="82">
        <f t="shared" si="17"/>
        <v>107313.60000000001</v>
      </c>
      <c r="H25" s="82">
        <f t="shared" si="18"/>
        <v>111431.25000000001</v>
      </c>
      <c r="I25" s="82">
        <f t="shared" si="19"/>
        <v>218744.85000000003</v>
      </c>
      <c r="J25" s="82">
        <f t="shared" si="20"/>
        <v>8.065302240575678E-2</v>
      </c>
      <c r="K25" s="82">
        <f t="shared" si="22"/>
        <v>2.0467101021195012E-2</v>
      </c>
      <c r="L25" s="82">
        <f t="shared" si="21"/>
        <v>3.2287219941985988E-2</v>
      </c>
      <c r="Q25" s="47" t="s">
        <v>301</v>
      </c>
      <c r="R25" s="51">
        <f>SUM(R9:R12)</f>
        <v>0.56944580646502341</v>
      </c>
      <c r="S25" s="47"/>
      <c r="T25" s="50">
        <f>R25-0.6</f>
        <v>-3.055419353497657E-2</v>
      </c>
      <c r="U25" s="48">
        <f>SUMPRODUCT(U9:U12,S9:S12)</f>
        <v>3.1284261403165983E-3</v>
      </c>
      <c r="V25" s="49"/>
    </row>
    <row r="26" spans="1:23" ht="16" x14ac:dyDescent="0.2">
      <c r="A26" s="258" t="str">
        <f>Holdings!B112</f>
        <v>XEM</v>
      </c>
      <c r="B26" s="99" t="str">
        <f>Holdings!C112</f>
        <v>XEM CN Equity</v>
      </c>
      <c r="C26" s="99">
        <v>1565</v>
      </c>
      <c r="D26" s="99">
        <v>4820</v>
      </c>
      <c r="E26" s="99">
        <v>34.76</v>
      </c>
      <c r="F26" s="82">
        <f t="shared" si="16"/>
        <v>6385</v>
      </c>
      <c r="G26" s="82">
        <f t="shared" si="17"/>
        <v>54399.399999999994</v>
      </c>
      <c r="H26" s="82">
        <f t="shared" si="18"/>
        <v>167543.19999999998</v>
      </c>
      <c r="I26" s="82">
        <f t="shared" si="19"/>
        <v>221942.59999999998</v>
      </c>
      <c r="J26" s="82">
        <f t="shared" si="20"/>
        <v>4.0884622518112569E-2</v>
      </c>
      <c r="K26" s="82">
        <f t="shared" si="22"/>
        <v>3.07734464058716E-2</v>
      </c>
      <c r="L26" s="82">
        <f>I26/SUM(I$20:I$31)</f>
        <v>3.2759214860126847E-2</v>
      </c>
      <c r="T26" s="19"/>
      <c r="U26" s="24"/>
      <c r="V26" s="21"/>
    </row>
    <row r="27" spans="1:23" ht="16" x14ac:dyDescent="0.2">
      <c r="A27" s="258" t="str">
        <f>Holdings!B113</f>
        <v>XHY</v>
      </c>
      <c r="B27" s="99" t="str">
        <f>Holdings!C113</f>
        <v>XHY CN Equity</v>
      </c>
      <c r="C27" s="99">
        <v>0</v>
      </c>
      <c r="D27" s="99">
        <v>10018</v>
      </c>
      <c r="E27" s="99">
        <v>16.62</v>
      </c>
      <c r="F27" s="82">
        <f t="shared" si="16"/>
        <v>10018</v>
      </c>
      <c r="G27" s="82">
        <f t="shared" si="17"/>
        <v>0</v>
      </c>
      <c r="H27" s="82">
        <f t="shared" si="18"/>
        <v>166499.16</v>
      </c>
      <c r="I27" s="82">
        <f t="shared" si="19"/>
        <v>166499.16</v>
      </c>
      <c r="J27" s="82">
        <f t="shared" si="20"/>
        <v>0</v>
      </c>
      <c r="K27" s="82">
        <f t="shared" si="22"/>
        <v>3.0581682675767448E-2</v>
      </c>
      <c r="L27" s="82">
        <f t="shared" si="21"/>
        <v>2.457564143373394E-2</v>
      </c>
      <c r="T27" s="46" t="s">
        <v>302</v>
      </c>
      <c r="U27" s="45"/>
      <c r="V27" s="44">
        <f>(U25-U22)*$B$35</f>
        <v>2.7257119783908371E-3</v>
      </c>
      <c r="W27" s="164">
        <f>V27*10000</f>
        <v>27.257119783908372</v>
      </c>
    </row>
    <row r="28" spans="1:23" ht="16" x14ac:dyDescent="0.2">
      <c r="A28" s="258" t="str">
        <f>Holdings!B114</f>
        <v>XIG</v>
      </c>
      <c r="B28" s="99" t="str">
        <f>Holdings!C114</f>
        <v>XIG CN Equity</v>
      </c>
      <c r="C28" s="99">
        <v>0</v>
      </c>
      <c r="D28" s="118">
        <v>17099</v>
      </c>
      <c r="E28" s="99">
        <v>19.475000000000001</v>
      </c>
      <c r="F28" s="82">
        <f t="shared" si="16"/>
        <v>17099</v>
      </c>
      <c r="G28" s="82">
        <f t="shared" si="17"/>
        <v>0</v>
      </c>
      <c r="H28" s="82">
        <f t="shared" si="18"/>
        <v>333003.02500000002</v>
      </c>
      <c r="I28" s="82">
        <f t="shared" si="19"/>
        <v>333003.02500000002</v>
      </c>
      <c r="J28" s="82">
        <f t="shared" si="20"/>
        <v>0</v>
      </c>
      <c r="K28" s="82">
        <f t="shared" si="22"/>
        <v>6.1164229540981802E-2</v>
      </c>
      <c r="L28" s="82">
        <f t="shared" si="21"/>
        <v>4.9151977335794003E-2</v>
      </c>
      <c r="T28" s="27" t="s">
        <v>303</v>
      </c>
      <c r="U28" s="24"/>
      <c r="V28" s="41">
        <f>(U24-U21)*($C$35-$B$35)</f>
        <v>2.8151081705732196E-2</v>
      </c>
      <c r="W28" s="164">
        <f>V28*10000</f>
        <v>281.51081705732196</v>
      </c>
    </row>
    <row r="29" spans="1:23" ht="16" x14ac:dyDescent="0.2">
      <c r="A29" s="258" t="str">
        <f>Holdings!B115</f>
        <v>XIU</v>
      </c>
      <c r="B29" s="99" t="str">
        <f>Holdings!C115</f>
        <v>XIU CN Equity</v>
      </c>
      <c r="C29" s="99">
        <v>4711</v>
      </c>
      <c r="D29" s="99">
        <v>16909</v>
      </c>
      <c r="E29" s="99">
        <v>39.840000000000003</v>
      </c>
      <c r="F29" s="82">
        <f t="shared" si="16"/>
        <v>21620</v>
      </c>
      <c r="G29" s="82">
        <f t="shared" si="17"/>
        <v>187686.24000000002</v>
      </c>
      <c r="H29" s="82">
        <f t="shared" si="18"/>
        <v>673654.56</v>
      </c>
      <c r="I29" s="82">
        <f t="shared" si="19"/>
        <v>861340.8</v>
      </c>
      <c r="J29" s="82">
        <f t="shared" si="20"/>
        <v>0.14105819318308438</v>
      </c>
      <c r="K29" s="82">
        <f t="shared" si="22"/>
        <v>0.12373329683467318</v>
      </c>
      <c r="L29" s="82">
        <f t="shared" si="21"/>
        <v>0.12713579247514245</v>
      </c>
      <c r="T29" s="27" t="s">
        <v>34</v>
      </c>
      <c r="U29" s="24"/>
      <c r="V29" s="41">
        <f>T24*U21+T25*U22</f>
        <v>1.43063267692277E-2</v>
      </c>
      <c r="W29" s="164">
        <f>V29*10000</f>
        <v>143.06326769227701</v>
      </c>
    </row>
    <row r="30" spans="1:23" ht="16" x14ac:dyDescent="0.2">
      <c r="A30" s="258" t="str">
        <f>Holdings!B116</f>
        <v>XSB</v>
      </c>
      <c r="B30" s="99" t="str">
        <f>Holdings!C116</f>
        <v>XSB CN Equity</v>
      </c>
      <c r="C30" s="99">
        <v>0</v>
      </c>
      <c r="D30" s="99">
        <v>0</v>
      </c>
      <c r="E30" s="99">
        <v>26.95</v>
      </c>
      <c r="F30" s="82">
        <f t="shared" si="16"/>
        <v>0</v>
      </c>
      <c r="G30" s="82">
        <f t="shared" si="17"/>
        <v>0</v>
      </c>
      <c r="H30" s="82">
        <f t="shared" si="18"/>
        <v>0</v>
      </c>
      <c r="I30" s="82">
        <f t="shared" si="19"/>
        <v>0</v>
      </c>
      <c r="J30" s="82">
        <f t="shared" si="20"/>
        <v>0</v>
      </c>
      <c r="K30" s="82">
        <f t="shared" si="22"/>
        <v>0</v>
      </c>
      <c r="L30" s="82">
        <f t="shared" si="21"/>
        <v>0</v>
      </c>
      <c r="T30" s="38" t="s">
        <v>304</v>
      </c>
      <c r="U30" s="37"/>
      <c r="V30" s="36">
        <f>T24*(U24-U21)+T25*(U25-U22)</f>
        <v>2.0115307777924447E-3</v>
      </c>
      <c r="W30" s="164">
        <f>V30*10000</f>
        <v>20.115307777924446</v>
      </c>
    </row>
    <row r="31" spans="1:23" ht="16" x14ac:dyDescent="0.2">
      <c r="A31" s="258" t="str">
        <f>Holdings!B117</f>
        <v>XUS</v>
      </c>
      <c r="B31" s="99" t="str">
        <f>Holdings!C117</f>
        <v>XUS CN Equity</v>
      </c>
      <c r="C31" s="99">
        <v>3671</v>
      </c>
      <c r="D31" s="99">
        <v>18822</v>
      </c>
      <c r="E31" s="99">
        <v>50.94</v>
      </c>
      <c r="F31" s="82">
        <f t="shared" si="16"/>
        <v>22493</v>
      </c>
      <c r="G31" s="82">
        <f t="shared" si="17"/>
        <v>187000.74</v>
      </c>
      <c r="H31" s="82">
        <f t="shared" si="18"/>
        <v>958792.67999999993</v>
      </c>
      <c r="I31" s="82">
        <f t="shared" si="19"/>
        <v>1145793.42</v>
      </c>
      <c r="J31" s="82">
        <f t="shared" si="20"/>
        <v>0.14054299616370242</v>
      </c>
      <c r="K31" s="82">
        <f t="shared" si="22"/>
        <v>0.17610595447814056</v>
      </c>
      <c r="L31" s="82">
        <f t="shared" si="21"/>
        <v>0.16912162347877138</v>
      </c>
      <c r="T31" s="27" t="s">
        <v>305</v>
      </c>
      <c r="U31" s="23"/>
      <c r="V31" s="30">
        <f>SUM(V27:V30)</f>
        <v>4.7194651231143178E-2</v>
      </c>
      <c r="W31" s="164">
        <f>V31*10000</f>
        <v>471.94651231143177</v>
      </c>
    </row>
    <row r="34" spans="1:25" ht="16" x14ac:dyDescent="0.2">
      <c r="A34" s="94" t="s">
        <v>293</v>
      </c>
      <c r="B34" s="94" t="s">
        <v>307</v>
      </c>
      <c r="C34" s="94" t="s">
        <v>308</v>
      </c>
      <c r="R34" s="84" t="s">
        <v>306</v>
      </c>
      <c r="S34" s="84">
        <f>X31-X34</f>
        <v>0</v>
      </c>
      <c r="T34" s="84">
        <f>V31-V34</f>
        <v>0</v>
      </c>
      <c r="U34" s="84"/>
      <c r="V34" s="138">
        <f>($R$24*U24+$R$25*U25)-(0.4*U21+0.6*U22)</f>
        <v>4.7194651231143192E-2</v>
      </c>
      <c r="W34" s="138"/>
    </row>
    <row r="35" spans="1:25" x14ac:dyDescent="0.2">
      <c r="A35" s="22" t="s">
        <v>49</v>
      </c>
      <c r="B35" s="122">
        <v>0.6</v>
      </c>
      <c r="C35" s="122">
        <f>B35/B35</f>
        <v>1</v>
      </c>
    </row>
    <row r="36" spans="1:25" x14ac:dyDescent="0.2">
      <c r="A36" s="18" t="s">
        <v>58</v>
      </c>
      <c r="B36" s="104">
        <f>(1-B$35)*C36</f>
        <v>0.13999999999999999</v>
      </c>
      <c r="C36" s="123">
        <v>0.35</v>
      </c>
    </row>
    <row r="37" spans="1:25" x14ac:dyDescent="0.2">
      <c r="A37" s="18" t="s">
        <v>65</v>
      </c>
      <c r="B37" s="104">
        <f>(1-B$35)*C37</f>
        <v>0.13999999999999999</v>
      </c>
      <c r="C37" s="123">
        <v>0.35</v>
      </c>
    </row>
    <row r="38" spans="1:25" x14ac:dyDescent="0.2">
      <c r="A38" s="18" t="s">
        <v>70</v>
      </c>
      <c r="B38" s="104">
        <f>(1-B$35)*C38</f>
        <v>8.0000000000000016E-2</v>
      </c>
      <c r="C38" s="123">
        <v>0.2</v>
      </c>
    </row>
    <row r="39" spans="1:25" x14ac:dyDescent="0.2">
      <c r="A39" s="18" t="s">
        <v>75</v>
      </c>
      <c r="B39" s="104">
        <f>(1-B$35)*C39</f>
        <v>4.0000000000000008E-2</v>
      </c>
      <c r="C39" s="123">
        <v>0.1</v>
      </c>
    </row>
    <row r="42" spans="1:25" ht="19" x14ac:dyDescent="0.25">
      <c r="P42" s="139" t="s">
        <v>311</v>
      </c>
      <c r="Q42" s="139"/>
      <c r="R42" s="139"/>
      <c r="S42" s="139"/>
      <c r="T42" s="139"/>
      <c r="U42" s="139"/>
      <c r="V42" s="139"/>
      <c r="W42" s="139"/>
      <c r="X42" s="139"/>
      <c r="Y42" s="139"/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9" spans="2:25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  <c r="P209" s="295"/>
      <c r="Q209" s="295"/>
      <c r="R209" s="295"/>
      <c r="S209" s="295"/>
      <c r="T209" s="295"/>
      <c r="U209" s="295"/>
      <c r="V209" s="295"/>
      <c r="W209" s="295"/>
      <c r="X209" s="295"/>
      <c r="Y209" s="295"/>
    </row>
    <row r="211" spans="2:25" ht="19" x14ac:dyDescent="0.25">
      <c r="P211" s="87"/>
      <c r="Q211" s="87"/>
      <c r="R211" s="87"/>
      <c r="S211" s="87"/>
      <c r="T211" s="87"/>
      <c r="U211" s="87"/>
      <c r="V211" s="87"/>
      <c r="W211" s="87"/>
    </row>
    <row r="213" spans="2:25" ht="19" x14ac:dyDescent="0.25">
      <c r="X213" s="87"/>
      <c r="Y213" s="87"/>
    </row>
  </sheetData>
  <mergeCells count="3">
    <mergeCell ref="B209:K209"/>
    <mergeCell ref="P209:Y209"/>
    <mergeCell ref="B136:K136"/>
  </mergeCell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7D42B647-B8DB-49E6-BEE5-09C778B0081C}">
          <x14:formula1>
            <xm:f>Input!$A$7:$A$10</xm:f>
          </x14:formula1>
          <xm:sqref>A3</xm:sqref>
        </x14:dataValidation>
        <x14:dataValidation type="list" allowBlank="1" showInputMessage="1" showErrorMessage="1" xr:uid="{0B11E44C-AEAD-481E-9AA7-F98D4F1C19B2}">
          <x14:formula1>
            <xm:f>Input!$A$2</xm:f>
          </x14:formula1>
          <xm:sqref>A2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BECCD-AF78-4D37-84C0-5EB1A668F418}">
  <sheetPr>
    <tabColor theme="8" tint="0.79998168889431442"/>
  </sheetPr>
  <dimension ref="A1:AB209"/>
  <sheetViews>
    <sheetView zoomScale="71" zoomScaleNormal="70" workbookViewId="0">
      <selection activeCell="B2" sqref="B2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4" width="16.1640625" style="18" bestFit="1" customWidth="1"/>
    <col min="5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17" style="18" customWidth="1"/>
    <col min="20" max="20" width="20.6640625" style="18" customWidth="1"/>
    <col min="21" max="21" width="19.1640625" style="18" bestFit="1" customWidth="1"/>
    <col min="22" max="22" width="18.5" style="18" bestFit="1" customWidth="1"/>
    <col min="23" max="23" width="15.5" style="18" bestFit="1" customWidth="1"/>
    <col min="24" max="24" width="13.6640625" style="18" bestFit="1" customWidth="1"/>
    <col min="25" max="25" width="7.5" style="18" bestFit="1" customWidth="1"/>
    <col min="26" max="26" width="15.1640625" style="18" bestFit="1" customWidth="1"/>
    <col min="27" max="27" width="11.6640625" style="18" customWidth="1"/>
    <col min="28" max="29" width="11.5" style="18" customWidth="1"/>
    <col min="30" max="30" width="11.5" style="18"/>
    <col min="31" max="31" width="11.5" style="18" customWidth="1"/>
    <col min="32" max="16384" width="11.5" style="18"/>
  </cols>
  <sheetData>
    <row r="1" spans="1:28" ht="16" x14ac:dyDescent="0.2">
      <c r="A1" s="89">
        <v>1</v>
      </c>
      <c r="B1" s="89" t="s">
        <v>35</v>
      </c>
    </row>
    <row r="2" spans="1:28" x14ac:dyDescent="0.2">
      <c r="A2" s="119" t="s">
        <v>47</v>
      </c>
      <c r="B2" s="183">
        <f>_xlfn.XLOOKUP(A2,[1]Input!A2:A10,[1]Input!B2:B10)</f>
        <v>45737</v>
      </c>
    </row>
    <row r="3" spans="1:28" x14ac:dyDescent="0.2">
      <c r="A3" s="119" t="s">
        <v>56</v>
      </c>
      <c r="B3" s="183">
        <f>_xlfn.XLOOKUP(A3,[1]Input!A2:A10,[1]Input!B2:B10)</f>
        <v>45722</v>
      </c>
      <c r="H3" s="181"/>
    </row>
    <row r="5" spans="1:28" s="90" customFormat="1" ht="32" x14ac:dyDescent="0.25">
      <c r="A5" s="174" t="str">
        <f>A2</f>
        <v>Today</v>
      </c>
      <c r="B5" s="89" t="s">
        <v>36</v>
      </c>
      <c r="C5" s="94" t="s">
        <v>164</v>
      </c>
      <c r="D5" s="94" t="s">
        <v>165</v>
      </c>
      <c r="E5" s="94" t="s">
        <v>166</v>
      </c>
      <c r="F5" s="94" t="s">
        <v>284</v>
      </c>
      <c r="G5" s="94" t="s">
        <v>285</v>
      </c>
      <c r="H5" s="94" t="s">
        <v>286</v>
      </c>
      <c r="I5" s="94" t="s">
        <v>287</v>
      </c>
      <c r="J5" s="94" t="s">
        <v>288</v>
      </c>
      <c r="K5" s="94" t="s">
        <v>289</v>
      </c>
      <c r="L5" s="94" t="s">
        <v>290</v>
      </c>
      <c r="M5" s="94" t="s">
        <v>291</v>
      </c>
      <c r="P5" s="175" t="s">
        <v>216</v>
      </c>
      <c r="Q5" s="168"/>
      <c r="R5" s="168"/>
      <c r="S5" s="168"/>
      <c r="T5" s="168"/>
      <c r="U5" s="168"/>
      <c r="V5" s="168"/>
      <c r="W5" s="168"/>
      <c r="X5" s="168"/>
      <c r="Y5" s="18"/>
    </row>
    <row r="6" spans="1:28" ht="16" x14ac:dyDescent="0.2">
      <c r="A6" s="258" t="str">
        <f>Holdings!B2</f>
        <v>NBI HC</v>
      </c>
      <c r="B6" s="99" t="str">
        <f>Holdings!C2</f>
        <v>NBC5703</v>
      </c>
      <c r="C6" s="99" cm="1">
        <f t="array" ref="C6:E17">_xlfn.IFS(A2="Today", Holdings!D2:F13,A2="Tactic 1",Holdings!D54:F65, A2="Tactic 2",Holdings!D67:F78, A2="Tactic 3",Holdings!D80:F91, A2="Tactic 4",Holdings!D93:F104)</f>
        <v>0</v>
      </c>
      <c r="D6" s="99">
        <v>13144.169</v>
      </c>
      <c r="E6" s="99">
        <v>12.11</v>
      </c>
      <c r="F6" s="82">
        <f>SUM(C6:D6)</f>
        <v>13144.169</v>
      </c>
      <c r="G6" s="82">
        <f>$E6*C6</f>
        <v>0</v>
      </c>
      <c r="H6" s="82">
        <f>$E6*D6</f>
        <v>159175.88658999998</v>
      </c>
      <c r="I6" s="82">
        <f>SUM(G6:H6)</f>
        <v>159175.88658999998</v>
      </c>
      <c r="J6" s="198">
        <f>G6/SUM(G$6:G$17)</f>
        <v>0</v>
      </c>
      <c r="K6" s="198">
        <f>H6/SUM(H$6:H$17)</f>
        <v>2.8099266139388544E-2</v>
      </c>
      <c r="L6" s="198">
        <f>I6/SUM(I$6:I$17)</f>
        <v>2.2612478883677279E-2</v>
      </c>
      <c r="M6" s="198">
        <f t="shared" ref="M6:M17" si="0">IFERROR(E6/VLOOKUP(A6,$A$19:$L$31,5,FALSE)-1,0)</f>
        <v>6.8843777581641508E-2</v>
      </c>
    </row>
    <row r="7" spans="1:28" ht="16" x14ac:dyDescent="0.2">
      <c r="A7" s="258" t="str">
        <f>Holdings!B3</f>
        <v>NBI ME</v>
      </c>
      <c r="B7" s="99" t="str">
        <f>Holdings!C3</f>
        <v>NBEMECI CN Equity</v>
      </c>
      <c r="C7" s="99">
        <v>0</v>
      </c>
      <c r="D7" s="99">
        <v>19160.271000000001</v>
      </c>
      <c r="E7" s="99">
        <v>16.23</v>
      </c>
      <c r="F7" s="82">
        <f t="shared" ref="F7:F17" si="1">SUM(C7:D7)</f>
        <v>19160.271000000001</v>
      </c>
      <c r="G7" s="82">
        <f t="shared" ref="G7:H17" si="2">$E7*C7</f>
        <v>0</v>
      </c>
      <c r="H7" s="82">
        <f t="shared" si="2"/>
        <v>310971.19833000004</v>
      </c>
      <c r="I7" s="82">
        <f t="shared" ref="I7:I17" si="3">SUM(G7:H7)</f>
        <v>310971.19833000004</v>
      </c>
      <c r="J7" s="198">
        <f t="shared" ref="J7:L17" si="4">G7/SUM(G$6:G$17)</f>
        <v>0</v>
      </c>
      <c r="K7" s="198">
        <f t="shared" si="4"/>
        <v>5.4895641863559795E-2</v>
      </c>
      <c r="L7" s="198">
        <f t="shared" si="4"/>
        <v>4.4176475509643626E-2</v>
      </c>
      <c r="M7" s="198">
        <f t="shared" si="0"/>
        <v>0.24942263279445731</v>
      </c>
      <c r="V7" s="80" t="s">
        <v>292</v>
      </c>
      <c r="W7" s="79"/>
      <c r="Z7" s="242"/>
      <c r="AB7" s="81"/>
    </row>
    <row r="8" spans="1:28" ht="16" x14ac:dyDescent="0.2">
      <c r="A8" s="258" t="str">
        <f>Holdings!B4</f>
        <v>TD Core</v>
      </c>
      <c r="B8" s="99" t="str">
        <f>Holdings!C4</f>
        <v>TDCDCPLS CN Equity</v>
      </c>
      <c r="C8" s="99">
        <v>0</v>
      </c>
      <c r="D8" s="99">
        <v>-2.9103800000000001E-11</v>
      </c>
      <c r="E8" s="99">
        <v>10.55</v>
      </c>
      <c r="F8" s="82">
        <f t="shared" si="1"/>
        <v>-2.9103800000000001E-11</v>
      </c>
      <c r="G8" s="82">
        <f t="shared" si="2"/>
        <v>0</v>
      </c>
      <c r="H8" s="82">
        <f t="shared" si="2"/>
        <v>-3.0704509000000004E-10</v>
      </c>
      <c r="I8" s="82">
        <f t="shared" si="3"/>
        <v>-3.0704509000000004E-10</v>
      </c>
      <c r="J8" s="198">
        <f t="shared" si="4"/>
        <v>0</v>
      </c>
      <c r="K8" s="198">
        <f t="shared" si="4"/>
        <v>-5.420256727028989E-17</v>
      </c>
      <c r="L8" s="198">
        <f t="shared" si="4"/>
        <v>-4.3618733733492383E-17</v>
      </c>
      <c r="M8" s="198">
        <f t="shared" si="0"/>
        <v>3.8058991436726863E-3</v>
      </c>
      <c r="N8" s="242"/>
      <c r="Q8" s="18" t="s">
        <v>293</v>
      </c>
      <c r="R8" s="18" t="s">
        <v>294</v>
      </c>
      <c r="S8" s="242" t="s">
        <v>312</v>
      </c>
      <c r="T8" s="242" t="s">
        <v>313</v>
      </c>
      <c r="U8" s="242" t="s">
        <v>296</v>
      </c>
      <c r="V8" s="24" t="s">
        <v>267</v>
      </c>
      <c r="W8" s="240" t="s">
        <v>297</v>
      </c>
      <c r="Z8" s="18" t="s">
        <v>299</v>
      </c>
      <c r="AA8" s="18" t="s">
        <v>247</v>
      </c>
      <c r="AB8" s="81"/>
    </row>
    <row r="9" spans="1:28" ht="16" x14ac:dyDescent="0.2">
      <c r="A9" s="258" t="str">
        <f>Holdings!B5</f>
        <v>XBB</v>
      </c>
      <c r="B9" s="99" t="str">
        <f>Holdings!C5</f>
        <v>XBB CN Equity</v>
      </c>
      <c r="C9" s="99">
        <v>28082</v>
      </c>
      <c r="D9" s="99">
        <v>88112</v>
      </c>
      <c r="E9" s="99">
        <v>28.24</v>
      </c>
      <c r="F9" s="82">
        <f t="shared" si="1"/>
        <v>116194</v>
      </c>
      <c r="G9" s="82">
        <f t="shared" si="2"/>
        <v>793035.67999999993</v>
      </c>
      <c r="H9" s="82">
        <f t="shared" si="2"/>
        <v>2488282.88</v>
      </c>
      <c r="I9" s="82">
        <f t="shared" si="3"/>
        <v>3281318.5599999996</v>
      </c>
      <c r="J9" s="198">
        <f t="shared" si="4"/>
        <v>0.57695305947588416</v>
      </c>
      <c r="K9" s="198">
        <f t="shared" si="4"/>
        <v>0.43925574641402226</v>
      </c>
      <c r="L9" s="198">
        <f t="shared" si="4"/>
        <v>0.46614313410257308</v>
      </c>
      <c r="M9" s="198">
        <f t="shared" si="0"/>
        <v>-3.5285815102329421E-3</v>
      </c>
      <c r="P9" s="83" t="s">
        <v>293</v>
      </c>
      <c r="Q9" s="47" t="s">
        <v>49</v>
      </c>
      <c r="R9" s="51">
        <f>VLOOKUP(Q9,$A$20:$L$31,10,FALSE)</f>
        <v>0.57086614481089482</v>
      </c>
      <c r="S9" s="51">
        <f>ABS(R9-B35)</f>
        <v>2.9133855189105162E-2</v>
      </c>
      <c r="T9" s="51">
        <f>R9/R18</f>
        <v>1</v>
      </c>
      <c r="U9" s="50">
        <f>T9-IFERROR(VLOOKUP(Q9,$A$35:$C$39,3,FALSE),0)</f>
        <v>0</v>
      </c>
      <c r="V9" s="157">
        <f>_xlfn.XLOOKUP(Q9,$A$6:$A$17,$M$6:$M$17)</f>
        <v>-3.5285815102329421E-3</v>
      </c>
      <c r="W9" s="241">
        <f>T9*(U9*(V9-$V$15))^2</f>
        <v>0</v>
      </c>
      <c r="X9" s="262">
        <f>W9/$X$14</f>
        <v>0</v>
      </c>
      <c r="Z9" s="47" t="s">
        <v>49</v>
      </c>
      <c r="AA9" s="18">
        <f>X9*$AA$14</f>
        <v>0</v>
      </c>
      <c r="AB9" s="81"/>
    </row>
    <row r="10" spans="1:28" ht="16" x14ac:dyDescent="0.2">
      <c r="A10" s="258" t="str">
        <f>Holdings!B6</f>
        <v>XCB</v>
      </c>
      <c r="B10" s="99" t="str">
        <f>Holdings!C6</f>
        <v>XCB CN Equity</v>
      </c>
      <c r="C10" s="99">
        <v>0</v>
      </c>
      <c r="D10" s="99">
        <v>5390</v>
      </c>
      <c r="E10" s="99">
        <v>20.25</v>
      </c>
      <c r="F10" s="82">
        <f t="shared" si="1"/>
        <v>5390</v>
      </c>
      <c r="G10" s="82">
        <f t="shared" si="2"/>
        <v>0</v>
      </c>
      <c r="H10" s="82">
        <f t="shared" si="2"/>
        <v>109147.5</v>
      </c>
      <c r="I10" s="82">
        <f t="shared" si="3"/>
        <v>109147.5</v>
      </c>
      <c r="J10" s="198">
        <f t="shared" si="4"/>
        <v>0</v>
      </c>
      <c r="K10" s="198">
        <f t="shared" si="4"/>
        <v>1.9267771750181593E-2</v>
      </c>
      <c r="L10" s="198">
        <f t="shared" si="4"/>
        <v>1.5505461234297411E-2</v>
      </c>
      <c r="M10" s="198">
        <f t="shared" si="0"/>
        <v>8.4661354581674342E-3</v>
      </c>
      <c r="P10" s="98" t="s">
        <v>298</v>
      </c>
      <c r="Q10" s="55" t="s">
        <v>58</v>
      </c>
      <c r="R10" s="56">
        <f>VLOOKUP(Q10,$A$20:$L$31,10,FALSE)</f>
        <v>0.14637604143575825</v>
      </c>
      <c r="S10" s="51">
        <f t="shared" ref="S10:S13" si="5">ABS(R10-B36)</f>
        <v>6.3760414357582618E-3</v>
      </c>
      <c r="T10" s="51">
        <f>R10/$R$17</f>
        <v>0.34109646597622817</v>
      </c>
      <c r="U10" s="54">
        <f>T10-IFERROR(VLOOKUP(Q10,$A$35:$C$39,3,FALSE),0)</f>
        <v>-8.9035340237718086E-3</v>
      </c>
      <c r="V10" s="159">
        <f>_xlfn.XLOOKUP(Q10,$A$6:$A$17,$M$6:$M$17)</f>
        <v>0.19671905155776126</v>
      </c>
      <c r="W10" s="241">
        <f>T10*(U10*(V10-$V$15))^2</f>
        <v>1.0842685175217414E-6</v>
      </c>
      <c r="X10" s="262">
        <f t="shared" ref="X10:X13" si="6">W10/$X$14</f>
        <v>5.913978838299578E-2</v>
      </c>
      <c r="Z10" s="55" t="s">
        <v>58</v>
      </c>
      <c r="AA10" s="18">
        <f>X10*$AA$14</f>
        <v>1.4784947095748946</v>
      </c>
      <c r="AB10" s="81"/>
    </row>
    <row r="11" spans="1:28" ht="16" x14ac:dyDescent="0.2">
      <c r="A11" s="258" t="str">
        <f>Holdings!B7</f>
        <v>XEF</v>
      </c>
      <c r="B11" s="99" t="str">
        <f>Holdings!C7</f>
        <v>XEF CN Equity</v>
      </c>
      <c r="C11" s="99">
        <v>2528</v>
      </c>
      <c r="D11" s="99">
        <v>2625</v>
      </c>
      <c r="E11" s="99">
        <v>44.4</v>
      </c>
      <c r="F11" s="82">
        <f t="shared" si="1"/>
        <v>5153</v>
      </c>
      <c r="G11" s="82">
        <f t="shared" si="2"/>
        <v>112243.2</v>
      </c>
      <c r="H11" s="82">
        <f>$E11*D11</f>
        <v>116550</v>
      </c>
      <c r="I11" s="82">
        <f t="shared" si="3"/>
        <v>228793.2</v>
      </c>
      <c r="J11" s="198">
        <f t="shared" si="4"/>
        <v>8.1659702430240663E-2</v>
      </c>
      <c r="K11" s="198">
        <f t="shared" si="4"/>
        <v>2.0574532604811516E-2</v>
      </c>
      <c r="L11" s="198">
        <f t="shared" si="4"/>
        <v>3.2502293623498976E-2</v>
      </c>
      <c r="M11" s="198">
        <f t="shared" si="0"/>
        <v>0.15474642392717808</v>
      </c>
      <c r="P11" s="98"/>
      <c r="Q11" s="55" t="s">
        <v>65</v>
      </c>
      <c r="R11" s="56">
        <f>VLOOKUP(Q11,$A$20:$L$31,10,FALSE)</f>
        <v>0.1627819418230729</v>
      </c>
      <c r="S11" s="51">
        <f t="shared" si="5"/>
        <v>2.2781941823072915E-2</v>
      </c>
      <c r="T11" s="51">
        <f t="shared" ref="T11:T13" si="7">R11/$R$17</f>
        <v>0.37932672953836338</v>
      </c>
      <c r="U11" s="54">
        <f>T11-IFERROR(VLOOKUP(Q11,$A$35:$C$39,3,FALSE),0)</f>
        <v>2.9326729538363405E-2</v>
      </c>
      <c r="V11" s="159">
        <f>_xlfn.XLOOKUP(Q11,$A$6:$A$17,$M$6:$M$17)</f>
        <v>0.196520618556701</v>
      </c>
      <c r="W11" s="241">
        <f>T11*(U11*(V11-$V$15))^2</f>
        <v>1.3056126607116131E-5</v>
      </c>
      <c r="X11" s="262">
        <f t="shared" si="6"/>
        <v>0.71212670308945503</v>
      </c>
      <c r="Z11" s="55" t="s">
        <v>65</v>
      </c>
      <c r="AA11" s="18">
        <f>X11*$AA$14</f>
        <v>17.803167577236376</v>
      </c>
      <c r="AB11" s="81"/>
    </row>
    <row r="12" spans="1:28" ht="16" x14ac:dyDescent="0.2">
      <c r="A12" s="258" t="str">
        <f>Holdings!B8</f>
        <v>XEM</v>
      </c>
      <c r="B12" s="99" t="str">
        <f>Holdings!C8</f>
        <v>XEM CN Equity</v>
      </c>
      <c r="C12" s="99">
        <v>1565</v>
      </c>
      <c r="D12" s="99">
        <v>4820</v>
      </c>
      <c r="E12" s="99">
        <v>38.5</v>
      </c>
      <c r="F12" s="82">
        <f t="shared" si="1"/>
        <v>6385</v>
      </c>
      <c r="G12" s="82">
        <f t="shared" si="2"/>
        <v>60252.5</v>
      </c>
      <c r="H12" s="82">
        <f t="shared" si="2"/>
        <v>185570</v>
      </c>
      <c r="I12" s="82">
        <f t="shared" si="3"/>
        <v>245822.5</v>
      </c>
      <c r="J12" s="198">
        <f t="shared" si="4"/>
        <v>4.3835183072810431E-2</v>
      </c>
      <c r="K12" s="198">
        <f t="shared" si="4"/>
        <v>3.2758610171384581E-2</v>
      </c>
      <c r="L12" s="198">
        <f t="shared" si="4"/>
        <v>3.4921470892765066E-2</v>
      </c>
      <c r="M12" s="198">
        <f t="shared" si="0"/>
        <v>0.19528096864327837</v>
      </c>
      <c r="P12" s="98"/>
      <c r="Q12" s="55" t="s">
        <v>70</v>
      </c>
      <c r="R12" s="56">
        <f>VLOOKUP(Q12,$A$20:$L$31,10,FALSE)</f>
        <v>7.3001806938721006E-2</v>
      </c>
      <c r="S12" s="51">
        <f t="shared" si="5"/>
        <v>6.9981930612790094E-3</v>
      </c>
      <c r="T12" s="51">
        <f t="shared" si="7"/>
        <v>0.17011430362806382</v>
      </c>
      <c r="U12" s="54">
        <f>T12-IFERROR(VLOOKUP(Q12,$A$35:$C$39,3,FALSE),0)</f>
        <v>-2.9885696371936193E-2</v>
      </c>
      <c r="V12" s="159">
        <f>_xlfn.XLOOKUP(Q12,$A$6:$A$17,$M$6:$M$17)</f>
        <v>0.15474642392717808</v>
      </c>
      <c r="W12" s="241">
        <f>T12*(U12*(V12-$V$15))^2</f>
        <v>3.8062057906200672E-6</v>
      </c>
      <c r="X12" s="262">
        <f t="shared" si="6"/>
        <v>0.20760374516259097</v>
      </c>
      <c r="Z12" s="55" t="s">
        <v>70</v>
      </c>
      <c r="AA12" s="18">
        <f>X12*$AA$14</f>
        <v>5.1900936290647746</v>
      </c>
      <c r="AB12" s="81"/>
    </row>
    <row r="13" spans="1:28" ht="16" x14ac:dyDescent="0.2">
      <c r="A13" s="258" t="str">
        <f>Holdings!B9</f>
        <v>XHY</v>
      </c>
      <c r="B13" s="99" t="str">
        <f>Holdings!C9</f>
        <v>XHY CN Equity</v>
      </c>
      <c r="C13" s="99">
        <v>0</v>
      </c>
      <c r="D13" s="99">
        <v>10018</v>
      </c>
      <c r="E13" s="99">
        <v>16.84</v>
      </c>
      <c r="F13" s="82">
        <f t="shared" si="1"/>
        <v>10018</v>
      </c>
      <c r="G13" s="82">
        <f t="shared" si="2"/>
        <v>0</v>
      </c>
      <c r="H13" s="82">
        <f t="shared" si="2"/>
        <v>168703.12</v>
      </c>
      <c r="I13" s="82">
        <f t="shared" si="3"/>
        <v>168703.12</v>
      </c>
      <c r="J13" s="198">
        <f t="shared" si="4"/>
        <v>0</v>
      </c>
      <c r="K13" s="198">
        <f t="shared" si="4"/>
        <v>2.9781105473817498E-2</v>
      </c>
      <c r="L13" s="198">
        <f t="shared" si="4"/>
        <v>2.3965914814952465E-2</v>
      </c>
      <c r="M13" s="198">
        <f t="shared" si="0"/>
        <v>3.5988926484158856E-2</v>
      </c>
      <c r="P13" s="98"/>
      <c r="Q13" s="55" t="s">
        <v>75</v>
      </c>
      <c r="R13" s="56">
        <f>VLOOKUP(Q13,$A$20:$L$31,10,FALSE)</f>
        <v>4.697406499155303E-2</v>
      </c>
      <c r="S13" s="51">
        <f t="shared" si="5"/>
        <v>6.9740649915530223E-3</v>
      </c>
      <c r="T13" s="51">
        <f t="shared" si="7"/>
        <v>0.10946250085734463</v>
      </c>
      <c r="U13" s="54">
        <f>T13-IFERROR(VLOOKUP(Q13,$A$35:$C$39,3,FALSE),0)</f>
        <v>9.4625008573446245E-3</v>
      </c>
      <c r="V13" s="159">
        <f>_xlfn.XLOOKUP(Q13,$A$6:$A$17,$M$6:$M$17)</f>
        <v>0.19528096864327837</v>
      </c>
      <c r="W13" s="241">
        <f>T13*(U13*(V13-$V$15))^2</f>
        <v>3.8739295194867265E-7</v>
      </c>
      <c r="X13" s="262">
        <f t="shared" si="6"/>
        <v>2.1129763364958313E-2</v>
      </c>
      <c r="Z13" s="55" t="s">
        <v>75</v>
      </c>
      <c r="AA13" s="18">
        <f>X13*$AA$14</f>
        <v>0.52824408412395785</v>
      </c>
      <c r="AB13" s="81"/>
    </row>
    <row r="14" spans="1:28" ht="16" x14ac:dyDescent="0.2">
      <c r="A14" s="258" t="str">
        <f>Holdings!B10</f>
        <v>XIG</v>
      </c>
      <c r="B14" s="99" t="str">
        <f>Holdings!C10</f>
        <v>XIG CN Equity</v>
      </c>
      <c r="C14" s="99">
        <v>0</v>
      </c>
      <c r="D14" s="118">
        <v>17099</v>
      </c>
      <c r="E14" s="99">
        <v>20.11</v>
      </c>
      <c r="F14" s="82">
        <f t="shared" si="1"/>
        <v>17099</v>
      </c>
      <c r="G14" s="82">
        <f t="shared" si="2"/>
        <v>0</v>
      </c>
      <c r="H14" s="82">
        <f t="shared" si="2"/>
        <v>343860.89</v>
      </c>
      <c r="I14" s="82">
        <f t="shared" si="3"/>
        <v>343860.89</v>
      </c>
      <c r="J14" s="198">
        <f t="shared" si="4"/>
        <v>0</v>
      </c>
      <c r="K14" s="198">
        <f t="shared" si="4"/>
        <v>6.0701648158082419E-2</v>
      </c>
      <c r="L14" s="198">
        <f t="shared" si="4"/>
        <v>4.8848775280111834E-2</v>
      </c>
      <c r="M14" s="198">
        <f t="shared" si="0"/>
        <v>4.1699041699041706E-2</v>
      </c>
      <c r="P14" s="242" t="s">
        <v>172</v>
      </c>
      <c r="Q14" s="169" t="s">
        <v>299</v>
      </c>
      <c r="R14" s="170"/>
      <c r="S14" s="170"/>
      <c r="T14" s="170"/>
      <c r="U14" s="171">
        <f>U17</f>
        <v>2.9133855189105162E-2</v>
      </c>
      <c r="V14" s="172" cm="1">
        <f t="array" ref="V14">SUMPRODUCT(V10:V13*C36:C39)</f>
        <v>0.18811126618982521</v>
      </c>
      <c r="W14" s="173">
        <f>U17*V14</f>
        <v>5.4804063886135816E-3</v>
      </c>
      <c r="X14" s="243">
        <f>SUM(W9:W13)</f>
        <v>1.8333993867206611E-5</v>
      </c>
      <c r="Z14" s="242" t="s">
        <v>283</v>
      </c>
      <c r="AA14" s="18">
        <v>25</v>
      </c>
    </row>
    <row r="15" spans="1:28" ht="16" x14ac:dyDescent="0.2">
      <c r="A15" s="258" t="str">
        <f>Holdings!B11</f>
        <v>XIU</v>
      </c>
      <c r="B15" s="99" t="str">
        <f>Holdings!C11</f>
        <v>XIU CN Equity</v>
      </c>
      <c r="C15" s="99">
        <v>4711</v>
      </c>
      <c r="D15" s="99">
        <v>16909</v>
      </c>
      <c r="E15" s="99">
        <v>43.405000000000001</v>
      </c>
      <c r="F15" s="82">
        <f t="shared" si="1"/>
        <v>21620</v>
      </c>
      <c r="G15" s="82">
        <f t="shared" si="2"/>
        <v>204480.95500000002</v>
      </c>
      <c r="H15" s="82">
        <f t="shared" si="2"/>
        <v>733935.14500000002</v>
      </c>
      <c r="I15" s="82">
        <f t="shared" si="3"/>
        <v>938416.10000000009</v>
      </c>
      <c r="J15" s="198">
        <f t="shared" si="4"/>
        <v>0.14876494912788868</v>
      </c>
      <c r="K15" s="198">
        <f t="shared" si="4"/>
        <v>0.12956132621724212</v>
      </c>
      <c r="L15" s="198">
        <f t="shared" si="4"/>
        <v>0.1333111107463805</v>
      </c>
      <c r="M15" s="198">
        <f t="shared" si="0"/>
        <v>0.19671905155776126</v>
      </c>
      <c r="P15" s="242" t="s">
        <v>172</v>
      </c>
      <c r="Q15" s="66" t="s">
        <v>293</v>
      </c>
      <c r="R15" s="65"/>
      <c r="S15" s="65"/>
      <c r="T15" s="64"/>
      <c r="U15" s="63">
        <f>U18</f>
        <v>-2.9133855189105162E-2</v>
      </c>
      <c r="V15" s="163">
        <f>V9</f>
        <v>-3.5285815102329421E-3</v>
      </c>
      <c r="W15" s="61">
        <f>U18*V15</f>
        <v>1.0280118274208054E-4</v>
      </c>
    </row>
    <row r="16" spans="1:28" ht="16" x14ac:dyDescent="0.2">
      <c r="A16" s="258" t="str">
        <f>Holdings!B12</f>
        <v>XSB</v>
      </c>
      <c r="B16" s="99" t="str">
        <f>Holdings!C12</f>
        <v>XSB CN Equity</v>
      </c>
      <c r="C16" s="99">
        <v>0</v>
      </c>
      <c r="D16" s="99">
        <v>0</v>
      </c>
      <c r="E16" s="99">
        <v>27.06</v>
      </c>
      <c r="F16" s="82">
        <f t="shared" si="1"/>
        <v>0</v>
      </c>
      <c r="G16" s="82">
        <f t="shared" si="2"/>
        <v>0</v>
      </c>
      <c r="H16" s="82">
        <f t="shared" si="2"/>
        <v>0</v>
      </c>
      <c r="I16" s="82">
        <f t="shared" si="3"/>
        <v>0</v>
      </c>
      <c r="J16" s="198">
        <f t="shared" si="4"/>
        <v>0</v>
      </c>
      <c r="K16" s="198">
        <f t="shared" si="4"/>
        <v>0</v>
      </c>
      <c r="L16" s="198">
        <f t="shared" si="4"/>
        <v>0</v>
      </c>
      <c r="M16" s="198">
        <f t="shared" si="0"/>
        <v>3.3370411568409697E-3</v>
      </c>
      <c r="V16" s="24"/>
      <c r="W16" s="21"/>
    </row>
    <row r="17" spans="1:25" ht="16" x14ac:dyDescent="0.2">
      <c r="A17" s="258" t="str">
        <f>Holdings!B13</f>
        <v>XUS</v>
      </c>
      <c r="B17" s="99" t="str">
        <f>Holdings!C13</f>
        <v>XUS CN Equity</v>
      </c>
      <c r="C17" s="99">
        <v>3671</v>
      </c>
      <c r="D17" s="99">
        <v>18822</v>
      </c>
      <c r="E17" s="99">
        <v>55.71</v>
      </c>
      <c r="F17" s="82">
        <f t="shared" si="1"/>
        <v>22493</v>
      </c>
      <c r="G17" s="82">
        <f t="shared" si="2"/>
        <v>204511.41</v>
      </c>
      <c r="H17" s="82">
        <f t="shared" si="2"/>
        <v>1048573.62</v>
      </c>
      <c r="I17" s="82">
        <f t="shared" si="3"/>
        <v>1253085.03</v>
      </c>
      <c r="J17" s="198">
        <f t="shared" si="4"/>
        <v>0.14878710589317612</v>
      </c>
      <c r="K17" s="198">
        <f>H17/SUM(H$6:H$17)</f>
        <v>0.18510435120750957</v>
      </c>
      <c r="L17" s="198">
        <f t="shared" si="4"/>
        <v>0.17801288491209977</v>
      </c>
      <c r="M17" s="198">
        <f t="shared" si="0"/>
        <v>0.196520618556701</v>
      </c>
      <c r="N17" s="242"/>
      <c r="Q17" s="55" t="s">
        <v>300</v>
      </c>
      <c r="R17" s="56">
        <f>SUM(R10:R13)</f>
        <v>0.42913385518910518</v>
      </c>
      <c r="S17" s="56"/>
      <c r="T17" s="55"/>
      <c r="U17" s="54">
        <f>R17-0.4</f>
        <v>2.9133855189105162E-2</v>
      </c>
      <c r="V17" s="53">
        <f>SUMPRODUCT(V10:V13,T10:T13)</f>
        <v>0.18934622014336036</v>
      </c>
      <c r="W17" s="52"/>
    </row>
    <row r="18" spans="1:25" ht="16" x14ac:dyDescent="0.2">
      <c r="Q18" s="47" t="s">
        <v>301</v>
      </c>
      <c r="R18" s="51">
        <f>SUM(R9:R9)</f>
        <v>0.57086614481089482</v>
      </c>
      <c r="S18" s="51"/>
      <c r="T18" s="47"/>
      <c r="U18" s="50">
        <f>R18-0.6</f>
        <v>-2.9133855189105162E-2</v>
      </c>
      <c r="V18" s="48">
        <f>SUMPRODUCT(V9:V9,T9:T9)</f>
        <v>-3.5285815102329421E-3</v>
      </c>
      <c r="W18" s="49"/>
    </row>
    <row r="19" spans="1:25" ht="15.75" customHeight="1" x14ac:dyDescent="0.2">
      <c r="A19" s="174" t="str">
        <f>A3</f>
        <v>Tactic 1</v>
      </c>
      <c r="B19" s="89" t="str">
        <f>B5</f>
        <v>Ticker Bloomberg</v>
      </c>
      <c r="C19" s="89" t="str">
        <f t="shared" ref="C19:L19" si="8">C5</f>
        <v>Quantité Tactic</v>
      </c>
      <c r="D19" s="89" t="str">
        <f t="shared" si="8"/>
        <v>Quantité Strategic</v>
      </c>
      <c r="E19" s="89" t="str">
        <f t="shared" si="8"/>
        <v>Price</v>
      </c>
      <c r="F19" s="89" t="str">
        <f t="shared" si="8"/>
        <v>Quantité Global</v>
      </c>
      <c r="G19" s="89" t="str">
        <f t="shared" si="8"/>
        <v xml:space="preserve">Tactic value </v>
      </c>
      <c r="H19" s="89" t="str">
        <f t="shared" si="8"/>
        <v>Strategic value</v>
      </c>
      <c r="I19" s="89" t="str">
        <f t="shared" si="8"/>
        <v xml:space="preserve">Global value </v>
      </c>
      <c r="J19" s="89" t="str">
        <f t="shared" si="8"/>
        <v>Tactic (%)</v>
      </c>
      <c r="K19" s="89" t="str">
        <f t="shared" si="8"/>
        <v>Strategic (%)</v>
      </c>
      <c r="L19" s="89" t="str">
        <f t="shared" si="8"/>
        <v>Global (%)</v>
      </c>
      <c r="U19" s="19"/>
      <c r="V19" s="24"/>
      <c r="W19" s="240"/>
    </row>
    <row r="20" spans="1:25" ht="16" x14ac:dyDescent="0.2">
      <c r="A20" s="258" t="str">
        <f>Holdings!B54</f>
        <v>NBI HC</v>
      </c>
      <c r="B20" s="258" t="str">
        <f>Holdings!C54</f>
        <v>NBC5703</v>
      </c>
      <c r="C20" s="258" cm="1">
        <f t="array" ref="C20:E31">_xlfn.IFS(A3="Tactic 1",Holdings!D54:F65, A3="Tactic 2",Holdings!D67:F78, A3="Tactic 3",Holdings!D80:F91, A3="Tactic 4",Holdings!D93:F104)</f>
        <v>0</v>
      </c>
      <c r="D20" s="258">
        <v>13144.169</v>
      </c>
      <c r="E20" s="258">
        <v>11.33</v>
      </c>
      <c r="F20" s="82">
        <f>SUM(C20:D20)</f>
        <v>13144.169</v>
      </c>
      <c r="G20" s="82">
        <f>$E20*C20</f>
        <v>0</v>
      </c>
      <c r="H20" s="82">
        <f>$E20*D20</f>
        <v>148923.43476999999</v>
      </c>
      <c r="I20" s="82">
        <f>SUM(G20:H20)</f>
        <v>148923.43476999999</v>
      </c>
      <c r="J20" s="198">
        <f t="shared" ref="J20:J31" si="9">G20/SUM(G$20:G$31)</f>
        <v>0</v>
      </c>
      <c r="K20" s="198">
        <f t="shared" ref="K20:K31" si="10">H20/SUM(H$20:H$31)</f>
        <v>2.7856640998191795E-2</v>
      </c>
      <c r="L20" s="198">
        <f t="shared" ref="L20:L31" si="11">I20/SUM(I$20:I$31)</f>
        <v>2.2479376682492329E-2</v>
      </c>
      <c r="U20" s="46" t="s">
        <v>302</v>
      </c>
      <c r="V20" s="45"/>
      <c r="W20" s="44">
        <f>(V18-V15)*$B$35</f>
        <v>0</v>
      </c>
      <c r="X20" s="164">
        <f>W20*10000</f>
        <v>0</v>
      </c>
      <c r="Y20" s="164"/>
    </row>
    <row r="21" spans="1:25" ht="15.75" customHeight="1" x14ac:dyDescent="0.2">
      <c r="A21" s="258" t="str">
        <f>Holdings!B55</f>
        <v>NBI ME</v>
      </c>
      <c r="B21" s="258" t="str">
        <f>Holdings!C55</f>
        <v>NBEMECI CN Equity</v>
      </c>
      <c r="C21" s="258">
        <v>0</v>
      </c>
      <c r="D21" s="258">
        <v>19160.271000000001</v>
      </c>
      <c r="E21" s="258">
        <v>12.99</v>
      </c>
      <c r="F21" s="82">
        <f t="shared" ref="F21:F31" si="12">SUM(C21:D21)</f>
        <v>19160.271000000001</v>
      </c>
      <c r="G21" s="82">
        <f t="shared" ref="G21:H31" si="13">$E21*C21</f>
        <v>0</v>
      </c>
      <c r="H21" s="82">
        <f t="shared" si="13"/>
        <v>248891.92029000001</v>
      </c>
      <c r="I21" s="82">
        <f t="shared" ref="I21:I31" si="14">SUM(G21:H21)</f>
        <v>248891.92029000001</v>
      </c>
      <c r="J21" s="198">
        <f t="shared" si="9"/>
        <v>0</v>
      </c>
      <c r="K21" s="198">
        <f t="shared" si="10"/>
        <v>4.6556090259246306E-2</v>
      </c>
      <c r="L21" s="198">
        <f t="shared" si="11"/>
        <v>3.7569206203635332E-2</v>
      </c>
      <c r="U21" s="27" t="s">
        <v>303</v>
      </c>
      <c r="V21" s="24"/>
      <c r="W21" s="41">
        <f>(V17-V14)*($C$35-$B$35)</f>
        <v>4.9398158141406023E-4</v>
      </c>
      <c r="X21" s="164">
        <f>W21*10000</f>
        <v>4.9398158141406023</v>
      </c>
      <c r="Y21" s="164"/>
    </row>
    <row r="22" spans="1:25" ht="16" x14ac:dyDescent="0.2">
      <c r="A22" s="258" t="str">
        <f>Holdings!B56</f>
        <v>TD Core</v>
      </c>
      <c r="B22" s="258" t="str">
        <f>Holdings!C56</f>
        <v>TDCDCPLS CN Equity</v>
      </c>
      <c r="C22" s="258">
        <v>0</v>
      </c>
      <c r="D22" s="258">
        <v>-2.9103800000000001E-11</v>
      </c>
      <c r="E22" s="258">
        <v>10.51</v>
      </c>
      <c r="F22" s="82">
        <f t="shared" si="12"/>
        <v>-2.9103800000000001E-11</v>
      </c>
      <c r="G22" s="82">
        <f t="shared" si="13"/>
        <v>0</v>
      </c>
      <c r="H22" s="82">
        <f t="shared" si="13"/>
        <v>-3.0588093799999999E-10</v>
      </c>
      <c r="I22" s="82">
        <f t="shared" si="14"/>
        <v>-3.0588093799999999E-10</v>
      </c>
      <c r="J22" s="198">
        <f t="shared" si="9"/>
        <v>0</v>
      </c>
      <c r="K22" s="198">
        <f t="shared" si="10"/>
        <v>-5.7216082151313938E-17</v>
      </c>
      <c r="L22" s="198">
        <f t="shared" si="11"/>
        <v>-4.6171462778276091E-17</v>
      </c>
      <c r="U22" s="27" t="s">
        <v>34</v>
      </c>
      <c r="V22" s="24"/>
      <c r="W22" s="41">
        <f>U17*V14+U18*V15</f>
        <v>5.5832075713556622E-3</v>
      </c>
      <c r="X22" s="164">
        <f>W22*10000</f>
        <v>55.83207571355662</v>
      </c>
      <c r="Y22" s="164"/>
    </row>
    <row r="23" spans="1:25" ht="17" thickBot="1" x14ac:dyDescent="0.25">
      <c r="A23" s="258" t="str">
        <f>Holdings!B57</f>
        <v>XBB</v>
      </c>
      <c r="B23" s="258" t="str">
        <f>Holdings!C57</f>
        <v>XBB CN Equity</v>
      </c>
      <c r="C23" s="258">
        <v>25760</v>
      </c>
      <c r="D23" s="258">
        <v>85673</v>
      </c>
      <c r="E23" s="258">
        <v>28.34</v>
      </c>
      <c r="F23" s="82">
        <f t="shared" si="12"/>
        <v>111433</v>
      </c>
      <c r="G23" s="82">
        <f t="shared" si="13"/>
        <v>730038.4</v>
      </c>
      <c r="H23" s="82">
        <f t="shared" si="13"/>
        <v>2427972.8199999998</v>
      </c>
      <c r="I23" s="82">
        <f t="shared" si="14"/>
        <v>3158011.2199999997</v>
      </c>
      <c r="J23" s="198">
        <f t="shared" si="9"/>
        <v>0.57086614481089482</v>
      </c>
      <c r="K23" s="198">
        <f t="shared" si="10"/>
        <v>0.45416067192221499</v>
      </c>
      <c r="L23" s="198">
        <f t="shared" si="11"/>
        <v>0.47668873533272693</v>
      </c>
      <c r="U23" s="38" t="s">
        <v>304</v>
      </c>
      <c r="V23" s="37"/>
      <c r="W23" s="36">
        <f>U17*(V17-V14)+U18*(V18-V15)</f>
        <v>3.5978969647505986E-5</v>
      </c>
      <c r="X23" s="164">
        <f>W23*10000</f>
        <v>0.35978969647505987</v>
      </c>
      <c r="Y23" s="164"/>
    </row>
    <row r="24" spans="1:25" ht="16" x14ac:dyDescent="0.2">
      <c r="A24" s="258" t="str">
        <f>Holdings!B58</f>
        <v>XCB</v>
      </c>
      <c r="B24" s="258" t="str">
        <f>Holdings!C58</f>
        <v>XCB CN Equity</v>
      </c>
      <c r="C24" s="258">
        <v>0</v>
      </c>
      <c r="D24" s="258">
        <v>18676</v>
      </c>
      <c r="E24" s="258">
        <v>20.079999999999998</v>
      </c>
      <c r="F24" s="82">
        <f t="shared" si="12"/>
        <v>18676</v>
      </c>
      <c r="G24" s="82">
        <f t="shared" si="13"/>
        <v>0</v>
      </c>
      <c r="H24" s="82">
        <f t="shared" si="13"/>
        <v>375014.07999999996</v>
      </c>
      <c r="I24" s="82">
        <f t="shared" si="14"/>
        <v>375014.07999999996</v>
      </c>
      <c r="J24" s="198">
        <f t="shared" si="9"/>
        <v>0</v>
      </c>
      <c r="K24" s="198">
        <f t="shared" si="10"/>
        <v>7.0147674286193729E-2</v>
      </c>
      <c r="L24" s="198">
        <f t="shared" si="11"/>
        <v>5.6606824698731142E-2</v>
      </c>
      <c r="U24" s="27" t="s">
        <v>305</v>
      </c>
      <c r="V24" s="23"/>
      <c r="W24" s="30">
        <f>SUM(W20:W23)</f>
        <v>6.1131681224172287E-3</v>
      </c>
      <c r="X24" s="164">
        <f>W24*10000</f>
        <v>61.13168122417229</v>
      </c>
      <c r="Y24" s="164"/>
    </row>
    <row r="25" spans="1:25" ht="16" x14ac:dyDescent="0.2">
      <c r="A25" s="258" t="str">
        <f>Holdings!B59</f>
        <v>XEF</v>
      </c>
      <c r="B25" s="258" t="str">
        <f>Holdings!C59</f>
        <v>XEF CN Equity</v>
      </c>
      <c r="C25" s="258">
        <v>2428</v>
      </c>
      <c r="D25" s="258">
        <v>4075</v>
      </c>
      <c r="E25" s="258">
        <v>38.450000000000003</v>
      </c>
      <c r="F25" s="82">
        <f t="shared" si="12"/>
        <v>6503</v>
      </c>
      <c r="G25" s="82">
        <f t="shared" si="13"/>
        <v>93356.6</v>
      </c>
      <c r="H25" s="82">
        <f t="shared" si="13"/>
        <v>156683.75</v>
      </c>
      <c r="I25" s="82">
        <f t="shared" si="14"/>
        <v>250040.35</v>
      </c>
      <c r="J25" s="198">
        <f t="shared" si="9"/>
        <v>7.3001806938721006E-2</v>
      </c>
      <c r="K25" s="198">
        <f t="shared" si="10"/>
        <v>2.9308234669320702E-2</v>
      </c>
      <c r="L25" s="198">
        <f t="shared" si="11"/>
        <v>3.7742556919621209E-2</v>
      </c>
    </row>
    <row r="26" spans="1:25" ht="16" x14ac:dyDescent="0.2">
      <c r="A26" s="258" t="str">
        <f>Holdings!B60</f>
        <v>XEM</v>
      </c>
      <c r="B26" s="258" t="str">
        <f>Holdings!C60</f>
        <v>XEM CN Equity</v>
      </c>
      <c r="C26" s="258">
        <v>1865</v>
      </c>
      <c r="D26" s="258">
        <v>4720</v>
      </c>
      <c r="E26" s="258">
        <v>32.21</v>
      </c>
      <c r="F26" s="82">
        <f t="shared" si="12"/>
        <v>6585</v>
      </c>
      <c r="G26" s="82">
        <f t="shared" si="13"/>
        <v>60071.65</v>
      </c>
      <c r="H26" s="82">
        <f t="shared" si="13"/>
        <v>152031.20000000001</v>
      </c>
      <c r="I26" s="82">
        <f t="shared" si="14"/>
        <v>212102.85</v>
      </c>
      <c r="J26" s="198">
        <f t="shared" si="9"/>
        <v>4.697406499155303E-2</v>
      </c>
      <c r="K26" s="198">
        <f t="shared" si="10"/>
        <v>2.8437959179930465E-2</v>
      </c>
      <c r="L26" s="198">
        <f t="shared" si="11"/>
        <v>3.2016048165581595E-2</v>
      </c>
    </row>
    <row r="27" spans="1:25" ht="16" x14ac:dyDescent="0.2">
      <c r="A27" s="258" t="str">
        <f>Holdings!B61</f>
        <v>XHY</v>
      </c>
      <c r="B27" s="258" t="str">
        <f>Holdings!C61</f>
        <v>XHY CN Equity</v>
      </c>
      <c r="C27" s="258">
        <v>0</v>
      </c>
      <c r="D27" s="258">
        <v>12853</v>
      </c>
      <c r="E27" s="258">
        <v>16.254999999999999</v>
      </c>
      <c r="F27" s="82">
        <f t="shared" si="12"/>
        <v>12853</v>
      </c>
      <c r="G27" s="82">
        <f t="shared" si="13"/>
        <v>0</v>
      </c>
      <c r="H27" s="82">
        <f t="shared" si="13"/>
        <v>208925.51499999998</v>
      </c>
      <c r="I27" s="82">
        <f t="shared" si="14"/>
        <v>208925.51499999998</v>
      </c>
      <c r="J27" s="198">
        <f t="shared" si="9"/>
        <v>0</v>
      </c>
      <c r="K27" s="198">
        <f t="shared" si="10"/>
        <v>3.9080236604170385E-2</v>
      </c>
      <c r="L27" s="198">
        <f t="shared" si="11"/>
        <v>3.1536442585561389E-2</v>
      </c>
      <c r="R27" s="84" t="s">
        <v>306</v>
      </c>
      <c r="S27" s="84"/>
      <c r="T27" s="84">
        <f>Y24-Y27</f>
        <v>0</v>
      </c>
      <c r="U27" s="84">
        <f>W24-W27</f>
        <v>1.1275702593849246E-17</v>
      </c>
      <c r="V27" s="84"/>
      <c r="W27" s="138">
        <f>($R$17*V17+$R$18*V18)-(0.4*V14+0.6*V15)</f>
        <v>6.1131681224172174E-3</v>
      </c>
      <c r="X27" s="138"/>
    </row>
    <row r="28" spans="1:25" ht="16" x14ac:dyDescent="0.2">
      <c r="A28" s="258" t="str">
        <f>Holdings!B62</f>
        <v>XIG</v>
      </c>
      <c r="B28" s="258" t="str">
        <f>Holdings!C62</f>
        <v>XIG CN Equity</v>
      </c>
      <c r="C28" s="258">
        <v>0</v>
      </c>
      <c r="D28" s="258">
        <v>7919</v>
      </c>
      <c r="E28" s="258">
        <v>19.305</v>
      </c>
      <c r="F28" s="82">
        <f t="shared" si="12"/>
        <v>7919</v>
      </c>
      <c r="G28" s="82">
        <f t="shared" si="13"/>
        <v>0</v>
      </c>
      <c r="H28" s="82">
        <f t="shared" si="13"/>
        <v>152876.29499999998</v>
      </c>
      <c r="I28" s="82">
        <f t="shared" si="14"/>
        <v>152876.29499999998</v>
      </c>
      <c r="J28" s="198">
        <f t="shared" si="9"/>
        <v>0</v>
      </c>
      <c r="K28" s="198">
        <f t="shared" si="10"/>
        <v>2.8596037108100224E-2</v>
      </c>
      <c r="L28" s="198">
        <f t="shared" si="11"/>
        <v>2.3076044589196515E-2</v>
      </c>
    </row>
    <row r="29" spans="1:25" ht="16" x14ac:dyDescent="0.2">
      <c r="A29" s="258" t="str">
        <f>Holdings!B63</f>
        <v>XIU</v>
      </c>
      <c r="B29" s="258" t="str">
        <f>Holdings!C63</f>
        <v>XIU CN Equity</v>
      </c>
      <c r="C29" s="258">
        <v>5161</v>
      </c>
      <c r="D29" s="258">
        <v>18809</v>
      </c>
      <c r="E29" s="258">
        <v>36.270000000000003</v>
      </c>
      <c r="F29" s="82">
        <f t="shared" si="12"/>
        <v>23970</v>
      </c>
      <c r="G29" s="82">
        <f t="shared" si="13"/>
        <v>187189.47000000003</v>
      </c>
      <c r="H29" s="82">
        <f t="shared" si="13"/>
        <v>682202.43</v>
      </c>
      <c r="I29" s="82">
        <f t="shared" si="14"/>
        <v>869391.90000000014</v>
      </c>
      <c r="J29" s="198">
        <f t="shared" si="9"/>
        <v>0.14637604143575825</v>
      </c>
      <c r="K29" s="198">
        <f t="shared" si="10"/>
        <v>0.12760831235160527</v>
      </c>
      <c r="L29" s="198">
        <f t="shared" si="11"/>
        <v>0.13123111238329188</v>
      </c>
    </row>
    <row r="30" spans="1:25" ht="16" x14ac:dyDescent="0.2">
      <c r="A30" s="258" t="str">
        <f>Holdings!B64</f>
        <v>XSB</v>
      </c>
      <c r="B30" s="258" t="str">
        <f>Holdings!C64</f>
        <v>XSB CN Equity</v>
      </c>
      <c r="C30" s="258">
        <v>0</v>
      </c>
      <c r="D30" s="258">
        <v>0</v>
      </c>
      <c r="E30" s="258">
        <v>26.97</v>
      </c>
      <c r="F30" s="82">
        <f t="shared" si="12"/>
        <v>0</v>
      </c>
      <c r="G30" s="82">
        <f t="shared" si="13"/>
        <v>0</v>
      </c>
      <c r="H30" s="82">
        <f t="shared" si="13"/>
        <v>0</v>
      </c>
      <c r="I30" s="82">
        <f t="shared" si="14"/>
        <v>0</v>
      </c>
      <c r="J30" s="198">
        <f t="shared" si="9"/>
        <v>0</v>
      </c>
      <c r="K30" s="198">
        <f t="shared" si="10"/>
        <v>0</v>
      </c>
      <c r="L30" s="198">
        <f t="shared" si="11"/>
        <v>0</v>
      </c>
    </row>
    <row r="31" spans="1:25" ht="16" x14ac:dyDescent="0.2">
      <c r="A31" s="258" t="str">
        <f>Holdings!B65</f>
        <v>XUS</v>
      </c>
      <c r="B31" s="258" t="str">
        <f>Holdings!C65</f>
        <v>XUS CN Equity</v>
      </c>
      <c r="C31" s="258">
        <v>4471</v>
      </c>
      <c r="D31" s="258">
        <v>17022</v>
      </c>
      <c r="E31" s="258">
        <v>46.56</v>
      </c>
      <c r="F31" s="82">
        <f t="shared" si="12"/>
        <v>21493</v>
      </c>
      <c r="G31" s="82">
        <f t="shared" si="13"/>
        <v>208169.76</v>
      </c>
      <c r="H31" s="82">
        <f t="shared" si="13"/>
        <v>792544.32000000007</v>
      </c>
      <c r="I31" s="82">
        <f t="shared" si="14"/>
        <v>1000714.0800000001</v>
      </c>
      <c r="J31" s="198">
        <f t="shared" si="9"/>
        <v>0.1627819418230729</v>
      </c>
      <c r="K31" s="198">
        <f t="shared" si="10"/>
        <v>0.14824814262102612</v>
      </c>
      <c r="L31" s="198">
        <f t="shared" si="11"/>
        <v>0.15105365243916183</v>
      </c>
    </row>
    <row r="34" spans="1:26" ht="16" x14ac:dyDescent="0.2">
      <c r="A34" s="94" t="s">
        <v>293</v>
      </c>
      <c r="B34" s="94" t="s">
        <v>307</v>
      </c>
      <c r="C34" s="94" t="s">
        <v>308</v>
      </c>
    </row>
    <row r="35" spans="1:26" ht="19" x14ac:dyDescent="0.25">
      <c r="A35" s="22" t="s">
        <v>49</v>
      </c>
      <c r="B35" s="122">
        <v>0.6</v>
      </c>
      <c r="C35" s="122">
        <f>B35/B35</f>
        <v>1</v>
      </c>
      <c r="P35" s="139" t="s">
        <v>309</v>
      </c>
      <c r="Q35" s="139"/>
      <c r="R35" s="139"/>
      <c r="S35" s="139"/>
      <c r="T35" s="139"/>
      <c r="U35" s="139"/>
      <c r="V35" s="139"/>
      <c r="W35" s="139"/>
      <c r="X35" s="139"/>
      <c r="Y35" s="139"/>
      <c r="Z35" s="139"/>
    </row>
    <row r="36" spans="1:26" x14ac:dyDescent="0.2">
      <c r="A36" s="18" t="s">
        <v>58</v>
      </c>
      <c r="B36" s="104">
        <f>(1-B$35)*C36</f>
        <v>0.13999999999999999</v>
      </c>
      <c r="C36" s="123">
        <v>0.35</v>
      </c>
    </row>
    <row r="37" spans="1:26" x14ac:dyDescent="0.2">
      <c r="A37" s="18" t="s">
        <v>65</v>
      </c>
      <c r="B37" s="104">
        <f>(1-B$35)*C37</f>
        <v>0.13999999999999999</v>
      </c>
      <c r="C37" s="123">
        <v>0.35</v>
      </c>
    </row>
    <row r="38" spans="1:26" x14ac:dyDescent="0.2">
      <c r="A38" s="18" t="s">
        <v>70</v>
      </c>
      <c r="B38" s="104">
        <f>(1-B$35)*C38</f>
        <v>8.0000000000000016E-2</v>
      </c>
      <c r="C38" s="123">
        <v>0.2</v>
      </c>
    </row>
    <row r="39" spans="1:26" x14ac:dyDescent="0.2">
      <c r="A39" s="18" t="s">
        <v>75</v>
      </c>
      <c r="B39" s="104">
        <f>(1-B$35)*C39</f>
        <v>4.0000000000000008E-2</v>
      </c>
      <c r="C39" s="123">
        <v>0.1</v>
      </c>
    </row>
    <row r="136" spans="2:11" ht="19" x14ac:dyDescent="0.25">
      <c r="B136" s="295"/>
      <c r="C136" s="295"/>
      <c r="D136" s="295"/>
      <c r="E136" s="295"/>
      <c r="F136" s="295"/>
      <c r="G136" s="295"/>
      <c r="H136" s="295"/>
      <c r="I136" s="295"/>
      <c r="J136" s="295"/>
      <c r="K136" s="295"/>
    </row>
    <row r="146" spans="10:10" x14ac:dyDescent="0.2">
      <c r="J146" s="19"/>
    </row>
    <row r="202" spans="16:26" ht="19" x14ac:dyDescent="0.25">
      <c r="P202" s="295"/>
      <c r="Q202" s="295"/>
      <c r="R202" s="295"/>
      <c r="S202" s="295"/>
      <c r="T202" s="295"/>
      <c r="U202" s="295"/>
      <c r="V202" s="295"/>
      <c r="W202" s="295"/>
      <c r="X202" s="295"/>
      <c r="Y202" s="295"/>
      <c r="Z202" s="295"/>
    </row>
    <row r="204" spans="16:26" ht="19" x14ac:dyDescent="0.25">
      <c r="P204" s="87"/>
      <c r="Q204" s="87"/>
      <c r="R204" s="87"/>
      <c r="S204" s="87"/>
      <c r="T204" s="87"/>
      <c r="U204" s="87"/>
      <c r="V204" s="87"/>
      <c r="W204" s="87"/>
      <c r="X204" s="87"/>
    </row>
    <row r="206" spans="16:26" ht="19" x14ac:dyDescent="0.25">
      <c r="Y206" s="87"/>
      <c r="Z206" s="87"/>
    </row>
    <row r="209" spans="2:11" ht="19" x14ac:dyDescent="0.25">
      <c r="B209" s="295"/>
      <c r="C209" s="295"/>
      <c r="D209" s="295"/>
      <c r="E209" s="295"/>
      <c r="F209" s="295"/>
      <c r="G209" s="295"/>
      <c r="H209" s="295"/>
      <c r="I209" s="295"/>
      <c r="J209" s="295"/>
      <c r="K209" s="295"/>
    </row>
  </sheetData>
  <mergeCells count="3">
    <mergeCell ref="B136:K136"/>
    <mergeCell ref="P202:Z202"/>
    <mergeCell ref="B209:K209"/>
  </mergeCells>
  <pageMargins left="0.7" right="0.7" top="0.75" bottom="0.75" header="0.3" footer="0.3"/>
  <drawing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 xr:uid="{08E7668E-E7B9-472F-B479-8398EED2B65A}">
          <x14:formula1>
            <xm:f>Input!$A$3:$A$6</xm:f>
          </x14:formula1>
          <xm:sqref>A3</xm:sqref>
        </x14:dataValidation>
        <x14:dataValidation type="list" allowBlank="1" showInputMessage="1" showErrorMessage="1" xr:uid="{F2D35645-541C-4895-ABBC-E06A5C3A01EB}">
          <x14:formula1>
            <xm:f>Input!$A$2:$A$6</xm:f>
          </x14:formula1>
          <xm:sqref>A2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3A89-6C57-F84F-ABDA-77842A08ADCA}">
  <sheetPr>
    <tabColor rgb="FF7030A0"/>
  </sheetPr>
  <dimension ref="A2:AU240"/>
  <sheetViews>
    <sheetView topLeftCell="A23" zoomScale="115" zoomScaleNormal="70" workbookViewId="0">
      <selection activeCell="E14" sqref="E14"/>
    </sheetView>
  </sheetViews>
  <sheetFormatPr baseColWidth="10" defaultColWidth="11.5" defaultRowHeight="15" x14ac:dyDescent="0.2"/>
  <cols>
    <col min="1" max="1" width="11.5" style="18"/>
    <col min="2" max="2" width="20.6640625" style="18" bestFit="1" customWidth="1"/>
    <col min="3" max="3" width="14.1640625" style="18" bestFit="1" customWidth="1"/>
    <col min="4" max="5" width="10.1640625" style="18" bestFit="1" customWidth="1"/>
    <col min="6" max="6" width="17.6640625" style="18" bestFit="1" customWidth="1"/>
    <col min="7" max="7" width="15.1640625" style="18" bestFit="1" customWidth="1"/>
    <col min="8" max="8" width="14.1640625" style="18" bestFit="1" customWidth="1"/>
    <col min="9" max="9" width="12.6640625" style="18" bestFit="1" customWidth="1"/>
    <col min="10" max="10" width="14.6640625" style="18" bestFit="1" customWidth="1"/>
    <col min="11" max="11" width="12.6640625" style="18" bestFit="1" customWidth="1"/>
    <col min="12" max="14" width="12.5" style="18" customWidth="1"/>
    <col min="15" max="15" width="12.1640625" style="18" customWidth="1"/>
    <col min="16" max="16" width="13.1640625" style="18" customWidth="1"/>
    <col min="17" max="17" width="14.6640625" style="18" bestFit="1" customWidth="1"/>
    <col min="18" max="18" width="17" style="18" bestFit="1" customWidth="1"/>
    <col min="19" max="19" width="20.6640625" style="18" customWidth="1"/>
    <col min="20" max="20" width="19.1640625" style="18" bestFit="1" customWidth="1"/>
    <col min="21" max="21" width="18.5" style="18" bestFit="1" customWidth="1"/>
    <col min="22" max="22" width="11.6640625" style="18" customWidth="1"/>
    <col min="23" max="23" width="13.6640625" style="18" bestFit="1" customWidth="1"/>
    <col min="24" max="24" width="7.5" style="18" bestFit="1" customWidth="1"/>
    <col min="25" max="25" width="15.1640625" style="18" bestFit="1" customWidth="1"/>
    <col min="26" max="26" width="11.6640625" style="18" customWidth="1"/>
    <col min="27" max="27" width="11" style="18" customWidth="1"/>
    <col min="28" max="28" width="22.5" style="18" customWidth="1"/>
    <col min="29" max="29" width="13" style="18" customWidth="1"/>
    <col min="30" max="30" width="12.5" style="18" customWidth="1"/>
    <col min="31" max="31" width="17" style="18" bestFit="1" customWidth="1"/>
    <col min="32" max="32" width="11.5" style="18" customWidth="1"/>
    <col min="33" max="33" width="15.5" style="18" customWidth="1"/>
    <col min="34" max="34" width="11.6640625" style="18" customWidth="1"/>
    <col min="35" max="35" width="15.6640625" style="18" customWidth="1"/>
    <col min="36" max="36" width="11.6640625" style="18" customWidth="1"/>
    <col min="37" max="42" width="11.5" style="18"/>
    <col min="43" max="44" width="11.5" style="18" customWidth="1"/>
    <col min="45" max="45" width="11.5" style="18"/>
    <col min="46" max="46" width="11.5" style="18" customWidth="1"/>
    <col min="47" max="16384" width="11.5" style="18"/>
  </cols>
  <sheetData>
    <row r="2" spans="1:47" x14ac:dyDescent="0.2">
      <c r="T2" s="242"/>
    </row>
    <row r="3" spans="1:47" s="90" customFormat="1" ht="32" x14ac:dyDescent="0.2">
      <c r="B3" s="89" t="s">
        <v>36</v>
      </c>
      <c r="C3" s="94" t="s">
        <v>164</v>
      </c>
      <c r="D3" s="94" t="s">
        <v>165</v>
      </c>
      <c r="E3" s="94" t="s">
        <v>166</v>
      </c>
      <c r="F3" s="94" t="s">
        <v>284</v>
      </c>
      <c r="G3" s="94" t="s">
        <v>285</v>
      </c>
      <c r="H3" s="94" t="s">
        <v>286</v>
      </c>
      <c r="I3" s="94" t="s">
        <v>287</v>
      </c>
      <c r="J3" s="94" t="s">
        <v>288</v>
      </c>
      <c r="K3" s="94" t="s">
        <v>289</v>
      </c>
      <c r="L3" s="94" t="s">
        <v>290</v>
      </c>
      <c r="P3" s="89"/>
      <c r="Q3" s="89" t="s">
        <v>38</v>
      </c>
      <c r="R3" s="94" t="s">
        <v>314</v>
      </c>
      <c r="S3" s="94" t="s">
        <v>315</v>
      </c>
      <c r="T3" s="94" t="s">
        <v>316</v>
      </c>
      <c r="U3" s="94" t="s">
        <v>317</v>
      </c>
      <c r="W3" s="94" t="s">
        <v>293</v>
      </c>
      <c r="X3" s="94" t="s">
        <v>307</v>
      </c>
      <c r="Y3" s="94" t="s">
        <v>308</v>
      </c>
    </row>
    <row r="4" spans="1:47" ht="16" x14ac:dyDescent="0.2">
      <c r="A4" s="257" t="s">
        <v>109</v>
      </c>
      <c r="B4" s="99" t="str">
        <f>Holdings!C2</f>
        <v>NBC5703</v>
      </c>
      <c r="C4" s="99">
        <f>Holdings!D2</f>
        <v>0</v>
      </c>
      <c r="D4" s="99">
        <f>Holdings!E2</f>
        <v>13144.169</v>
      </c>
      <c r="E4" s="99">
        <f>Holdings!F2</f>
        <v>12.11</v>
      </c>
      <c r="F4" s="99">
        <f t="shared" ref="F4:F15" si="0">SUM(C4:D4)</f>
        <v>13144.169</v>
      </c>
      <c r="G4" s="99">
        <f t="shared" ref="G4:G15" si="1">C4*E4</f>
        <v>0</v>
      </c>
      <c r="H4" s="99">
        <f t="shared" ref="H4:H15" si="2">D4*E4</f>
        <v>159175.88658999998</v>
      </c>
      <c r="I4" s="99">
        <f t="shared" ref="I4:I15" si="3">SUM(G4:H4)</f>
        <v>159175.88658999998</v>
      </c>
      <c r="J4" s="99">
        <f t="shared" ref="J4:J15" si="4">G4/SUM($G$4:$G$15)</f>
        <v>0</v>
      </c>
      <c r="K4" s="99">
        <f t="shared" ref="K4:K15" si="5">H4/SUM($H$4:$H$15)</f>
        <v>2.8099266139388544E-2</v>
      </c>
      <c r="L4" s="99">
        <f t="shared" ref="L4:L15" si="6">I4/SUM($I$4:$I$15)</f>
        <v>2.2612478883677279E-2</v>
      </c>
      <c r="P4" s="121" t="s">
        <v>49</v>
      </c>
      <c r="Q4" s="121" t="s">
        <v>318</v>
      </c>
      <c r="R4" s="119">
        <f>IF(VLOOKUP(P4,Holdings!$B$28:$F$39,5,FALSE)=0,0,VLOOKUP(P4,Holdings!$B$2:$F$13,5,FALSE)/VLOOKUP(P4,Holdings!$B$28:$F$39,5,FALSE)-1)</f>
        <v>-3.5398230088501403E-4</v>
      </c>
      <c r="S4" s="119">
        <f>IF(VLOOKUP(P4,Holdings!$B$67:$F$78,5,FALSE)=0,0,VLOOKUP(P4,Holdings!$B$2:$F$13,5,FALSE)/VLOOKUP(P4,Holdings!$B$67:$F$78,5,FALSE)-1)</f>
        <v>-9.1228070175438658E-3</v>
      </c>
      <c r="T4" s="119">
        <f>IF(VLOOKUP(P4,Holdings!$B$106:$F$117,5,FALSE)=0,0,VLOOKUP(P4,Holdings!$B$2:$F$13,5,FALSE)/VLOOKUP(P4,Holdings!$B$106:$F$117,5,FALSE)-1)</f>
        <v>-1.4144271570014633E-3</v>
      </c>
      <c r="U4" s="119">
        <f>IF(VLOOKUP(P4,Holdings!$B$15:$F$26,5,FALSE)=0,0,VLOOKUP(P4,Holdings!$B$2:$F$13,5,FALSE)/VLOOKUP(P4,Holdings!$B$15:$F$26,5,FALSE)-1)</f>
        <v>4.942400594574492E-2</v>
      </c>
      <c r="W4" s="22" t="s">
        <v>49</v>
      </c>
      <c r="X4" s="122">
        <v>0.6</v>
      </c>
      <c r="Y4" s="122">
        <f>X4/X4</f>
        <v>1</v>
      </c>
    </row>
    <row r="5" spans="1:47" ht="16" x14ac:dyDescent="0.2">
      <c r="A5" s="257" t="s">
        <v>101</v>
      </c>
      <c r="B5" s="99" t="str">
        <f>Holdings!C3</f>
        <v>NBEMECI CN Equity</v>
      </c>
      <c r="C5" s="99">
        <f>Holdings!D3</f>
        <v>0</v>
      </c>
      <c r="D5" s="99">
        <f>Holdings!E3</f>
        <v>19160.271000000001</v>
      </c>
      <c r="E5" s="99">
        <f>Holdings!F3</f>
        <v>16.23</v>
      </c>
      <c r="F5" s="99">
        <f t="shared" si="0"/>
        <v>19160.271000000001</v>
      </c>
      <c r="G5" s="99">
        <f t="shared" si="1"/>
        <v>0</v>
      </c>
      <c r="H5" s="99">
        <f t="shared" si="2"/>
        <v>310971.19833000004</v>
      </c>
      <c r="I5" s="99">
        <f t="shared" si="3"/>
        <v>310971.19833000004</v>
      </c>
      <c r="J5" s="99">
        <f t="shared" si="4"/>
        <v>0</v>
      </c>
      <c r="K5" s="99">
        <f t="shared" si="5"/>
        <v>5.4895641863559795E-2</v>
      </c>
      <c r="L5" s="99">
        <f t="shared" si="6"/>
        <v>4.4176475509643626E-2</v>
      </c>
      <c r="P5" s="121" t="s">
        <v>58</v>
      </c>
      <c r="Q5" s="121" t="s">
        <v>319</v>
      </c>
      <c r="R5" s="119">
        <f>IF(VLOOKUP(P5,Holdings!$B$28:$F$39,5,FALSE)=0,0,VLOOKUP(P5,Holdings!$B$2:$F$13,5,FALSE)/VLOOKUP(P5,Holdings!$B$28:$F$39,5,FALSE)-1)</f>
        <v>0.16994609164420482</v>
      </c>
      <c r="S5" s="119">
        <f>IF(VLOOKUP(P5,Holdings!$B$67:$F$78,5,FALSE)=0,0,VLOOKUP(P5,Holdings!$B$2:$F$13,5,FALSE)/VLOOKUP(P5,Holdings!$B$67:$F$78,5,FALSE)-1)</f>
        <v>0.16273774444146816</v>
      </c>
      <c r="T5" s="119">
        <f>IF(VLOOKUP(P5,Holdings!$B$106:$F$117,5,FALSE)=0,0,VLOOKUP(P5,Holdings!$B$2:$F$13,5,FALSE)/VLOOKUP(P5,Holdings!$B$106:$F$117,5,FALSE)-1)</f>
        <v>8.9482931726907466E-2</v>
      </c>
      <c r="U5" s="119">
        <f>IF(VLOOKUP(P5,Holdings!$B$15:$F$26,5,FALSE)=0,0,VLOOKUP(P5,Holdings!$B$2:$F$13,5,FALSE)/VLOOKUP(P5,Holdings!$B$15:$F$26,5,FALSE)-1)</f>
        <v>0.45410385259631481</v>
      </c>
      <c r="W5" s="18" t="s">
        <v>58</v>
      </c>
      <c r="X5" s="104">
        <f>(1-X$4)*Y5</f>
        <v>0.13999999999999999</v>
      </c>
      <c r="Y5" s="123">
        <v>0.35</v>
      </c>
      <c r="AU5" s="81"/>
    </row>
    <row r="6" spans="1:47" ht="16" x14ac:dyDescent="0.2">
      <c r="A6" s="257" t="s">
        <v>94</v>
      </c>
      <c r="B6" s="99" t="str">
        <f>Holdings!C4</f>
        <v>TDCDCPLS CN Equity</v>
      </c>
      <c r="C6" s="99">
        <f>Holdings!D4</f>
        <v>0</v>
      </c>
      <c r="D6" s="99">
        <f>Holdings!E4</f>
        <v>-2.9103800000000001E-11</v>
      </c>
      <c r="E6" s="99">
        <f>Holdings!F4</f>
        <v>10.55</v>
      </c>
      <c r="F6" s="99">
        <f t="shared" si="0"/>
        <v>-2.9103800000000001E-11</v>
      </c>
      <c r="G6" s="99">
        <f t="shared" si="1"/>
        <v>0</v>
      </c>
      <c r="H6" s="99">
        <f t="shared" si="2"/>
        <v>-3.0704509000000004E-10</v>
      </c>
      <c r="I6" s="99">
        <f t="shared" si="3"/>
        <v>-3.0704509000000004E-10</v>
      </c>
      <c r="J6" s="99">
        <f t="shared" si="4"/>
        <v>0</v>
      </c>
      <c r="K6" s="99">
        <f t="shared" si="5"/>
        <v>-5.420256727028989E-17</v>
      </c>
      <c r="L6" s="99">
        <f t="shared" si="6"/>
        <v>-4.3618733733492383E-17</v>
      </c>
      <c r="P6" s="121" t="s">
        <v>65</v>
      </c>
      <c r="Q6" s="121" t="s">
        <v>320</v>
      </c>
      <c r="R6" s="119">
        <f>IF(VLOOKUP(P6,Holdings!$B$28:$F$39,5,FALSE)=0,0,VLOOKUP(P6,Holdings!$B$2:$F$13,5,FALSE)/VLOOKUP(P6,Holdings!$B$28:$F$39,5,FALSE)-1)</f>
        <v>0.12070006035003011</v>
      </c>
      <c r="S6" s="119">
        <f>IF(VLOOKUP(P6,Holdings!$B$67:$F$78,5,FALSE)=0,0,VLOOKUP(P6,Holdings!$B$2:$F$13,5,FALSE)/VLOOKUP(P6,Holdings!$B$67:$F$78,5,FALSE)-1)</f>
        <v>9.4499017681728859E-2</v>
      </c>
      <c r="T6" s="161">
        <f>IF(VLOOKUP(P6,Holdings!$B$106:$F$117,5,FALSE)=0,0,VLOOKUP(P6,Holdings!$B$2:$F$13,5,FALSE)*2/VLOOKUP(P6,Holdings!$B$106:$F$117,5,FALSE)-1)</f>
        <v>1.1872791519434629</v>
      </c>
      <c r="U6" s="263">
        <f>IF(VLOOKUP(P6,Holdings!$B$15:$F$26,5,FALSE)=0,0,VLOOKUP(P6,Holdings!$B$2:$F$13,5,FALSE)/VLOOKUP(P6,Holdings!$B$15:$F$26,5,FALSE)*2-1)</f>
        <v>0.48125498537622979</v>
      </c>
      <c r="W6" s="18" t="s">
        <v>65</v>
      </c>
      <c r="X6" s="104">
        <f>(1-X$4)*Y6</f>
        <v>0.13999999999999999</v>
      </c>
      <c r="Y6" s="123">
        <v>0.35</v>
      </c>
      <c r="Z6" s="19"/>
      <c r="AU6" s="81"/>
    </row>
    <row r="7" spans="1:47" ht="16" x14ac:dyDescent="0.2">
      <c r="A7" s="257" t="s">
        <v>49</v>
      </c>
      <c r="B7" s="99" t="str">
        <f>Holdings!C5</f>
        <v>XBB CN Equity</v>
      </c>
      <c r="C7" s="99">
        <f>Holdings!D5</f>
        <v>28082</v>
      </c>
      <c r="D7" s="99">
        <f>Holdings!E5</f>
        <v>88112</v>
      </c>
      <c r="E7" s="99">
        <f>Holdings!F5</f>
        <v>28.24</v>
      </c>
      <c r="F7" s="99">
        <f t="shared" si="0"/>
        <v>116194</v>
      </c>
      <c r="G7" s="99">
        <f t="shared" si="1"/>
        <v>793035.67999999993</v>
      </c>
      <c r="H7" s="99">
        <f t="shared" si="2"/>
        <v>2488282.88</v>
      </c>
      <c r="I7" s="99">
        <f t="shared" si="3"/>
        <v>3281318.5599999996</v>
      </c>
      <c r="J7" s="99">
        <f t="shared" si="4"/>
        <v>0.57695305947588416</v>
      </c>
      <c r="K7" s="99">
        <f t="shared" si="5"/>
        <v>0.43925574641402226</v>
      </c>
      <c r="L7" s="99">
        <f t="shared" si="6"/>
        <v>0.46614313410257308</v>
      </c>
      <c r="P7" s="121" t="s">
        <v>70</v>
      </c>
      <c r="Q7" s="121" t="s">
        <v>321</v>
      </c>
      <c r="R7" s="119">
        <f>IF(VLOOKUP(P7,Holdings!$B$28:$F$39,5,FALSE)=0,0,VLOOKUP(P7,Holdings!$B$2:$F$13,5,FALSE)/VLOOKUP(P7,Holdings!$B$28:$F$39,5,FALSE)-1)</f>
        <v>0.13149847094801204</v>
      </c>
      <c r="S7" s="119">
        <f>IF(VLOOKUP(P7,Holdings!$B$67:$F$78,5,FALSE)=0,0,VLOOKUP(P7,Holdings!$B$2:$F$13,5,FALSE)/VLOOKUP(P7,Holdings!$B$67:$F$78,5,FALSE)-1)</f>
        <v>7.4540174249758007E-2</v>
      </c>
      <c r="T7" s="119">
        <f>IF(VLOOKUP(P7,Holdings!$B$106:$F$117,5,FALSE)=0,0,VLOOKUP(P7,Holdings!$B$2:$F$13,5,FALSE)/VLOOKUP(P7,Holdings!$B$106:$F$117,5,FALSE)-1)</f>
        <v>4.5936395759717197E-2</v>
      </c>
      <c r="U7" s="119">
        <f>IF(VLOOKUP(P7,Holdings!$B$15:$F$26,5,FALSE)=0,0,VLOOKUP(P7,Holdings!$B$2:$F$13,5,FALSE)/VLOOKUP(P7,Holdings!$B$15:$F$26,5,FALSE)-1)</f>
        <v>0.35407136322049415</v>
      </c>
      <c r="W7" s="18" t="s">
        <v>70</v>
      </c>
      <c r="X7" s="104">
        <f>(1-X$4)*Y7</f>
        <v>8.0000000000000016E-2</v>
      </c>
      <c r="Y7" s="123">
        <v>0.2</v>
      </c>
      <c r="AU7" s="81"/>
    </row>
    <row r="8" spans="1:47" ht="16" x14ac:dyDescent="0.2">
      <c r="A8" s="257" t="s">
        <v>80</v>
      </c>
      <c r="B8" s="99" t="str">
        <f>Holdings!C6</f>
        <v>XCB CN Equity</v>
      </c>
      <c r="C8" s="99">
        <f>Holdings!D6</f>
        <v>0</v>
      </c>
      <c r="D8" s="99">
        <f>Holdings!E6</f>
        <v>5390</v>
      </c>
      <c r="E8" s="99">
        <f>Holdings!F6</f>
        <v>20.25</v>
      </c>
      <c r="F8" s="99">
        <f t="shared" si="0"/>
        <v>5390</v>
      </c>
      <c r="G8" s="99">
        <f t="shared" si="1"/>
        <v>0</v>
      </c>
      <c r="H8" s="99">
        <f t="shared" si="2"/>
        <v>109147.5</v>
      </c>
      <c r="I8" s="99">
        <f t="shared" si="3"/>
        <v>109147.5</v>
      </c>
      <c r="J8" s="99">
        <f t="shared" si="4"/>
        <v>0</v>
      </c>
      <c r="K8" s="99">
        <f t="shared" si="5"/>
        <v>1.9267771750181593E-2</v>
      </c>
      <c r="L8" s="99">
        <f t="shared" si="6"/>
        <v>1.5505461234297411E-2</v>
      </c>
      <c r="P8" s="121" t="s">
        <v>75</v>
      </c>
      <c r="Q8" s="121" t="s">
        <v>322</v>
      </c>
      <c r="R8" s="119">
        <f>IF(VLOOKUP(P8,Holdings!$B$28:$F$39,5,FALSE)=0,0,VLOOKUP(P8,Holdings!$B$2:$F$13,5,FALSE)/VLOOKUP(P8,Holdings!$B$28:$F$39,5,FALSE)-1)</f>
        <v>9.2508513053348507E-2</v>
      </c>
      <c r="S8" s="119">
        <f>IF(VLOOKUP(P8,Holdings!$B$67:$F$78,5,FALSE)=0,0,VLOOKUP(P8,Holdings!$B$2:$F$13,5,FALSE)/VLOOKUP(P8,Holdings!$B$67:$F$78,5,FALSE)-1)</f>
        <v>0.10473457675753228</v>
      </c>
      <c r="T8" s="119">
        <f>IF(VLOOKUP(P8,Holdings!$B$106:$F$117,5,FALSE)=0,0,VLOOKUP(P8,Holdings!$B$2:$F$13,5,FALSE)/VLOOKUP(P8,Holdings!$B$106:$F$117,5,FALSE)-1)</f>
        <v>0.10759493670886089</v>
      </c>
      <c r="U8" s="119">
        <f>IF(VLOOKUP(P8,Holdings!$B$15:$F$26,5,FALSE)=0,0,VLOOKUP(P8,Holdings!$B$2:$F$13,5,FALSE)/VLOOKUP(P8,Holdings!$B$15:$F$26,5,FALSE)-1)</f>
        <v>0.31309686221009558</v>
      </c>
      <c r="W8" s="18" t="s">
        <v>75</v>
      </c>
      <c r="X8" s="104">
        <f>(1-X$4)*Y8</f>
        <v>4.0000000000000008E-2</v>
      </c>
      <c r="Y8" s="123">
        <v>0.1</v>
      </c>
      <c r="AU8" s="81"/>
    </row>
    <row r="9" spans="1:47" ht="16" x14ac:dyDescent="0.2">
      <c r="A9" s="257" t="s">
        <v>70</v>
      </c>
      <c r="B9" s="99" t="str">
        <f>Holdings!C7</f>
        <v>XEF CN Equity</v>
      </c>
      <c r="C9" s="99">
        <f>Holdings!D7</f>
        <v>2528</v>
      </c>
      <c r="D9" s="99">
        <f>Holdings!E7</f>
        <v>2625</v>
      </c>
      <c r="E9" s="99">
        <f>Holdings!F7</f>
        <v>44.4</v>
      </c>
      <c r="F9" s="99">
        <f t="shared" si="0"/>
        <v>5153</v>
      </c>
      <c r="G9" s="99">
        <f t="shared" si="1"/>
        <v>112243.2</v>
      </c>
      <c r="H9" s="99">
        <f t="shared" si="2"/>
        <v>116550</v>
      </c>
      <c r="I9" s="99">
        <f t="shared" si="3"/>
        <v>228793.2</v>
      </c>
      <c r="J9" s="99">
        <f t="shared" si="4"/>
        <v>8.1659702430240663E-2</v>
      </c>
      <c r="K9" s="99">
        <f t="shared" si="5"/>
        <v>2.0574532604811516E-2</v>
      </c>
      <c r="L9" s="99">
        <f t="shared" si="6"/>
        <v>3.2502293623498976E-2</v>
      </c>
      <c r="P9" s="121" t="s">
        <v>80</v>
      </c>
      <c r="Q9" s="121" t="s">
        <v>323</v>
      </c>
      <c r="R9" s="119">
        <f>IF(VLOOKUP(P9,Holdings!$B$28:$F$39,5,FALSE)=0,0,VLOOKUP(P9,Holdings!$B$2:$F$13,5,FALSE)/VLOOKUP(P9,Holdings!$B$28:$F$39,5,FALSE)-1)</f>
        <v>9.9750623441396957E-3</v>
      </c>
      <c r="S9" s="119">
        <f>IF(VLOOKUP(P9,Holdings!$B$67:$F$78,5,FALSE)=0,0,VLOOKUP(P9,Holdings!$B$2:$F$13,5,FALSE)/VLOOKUP(P9,Holdings!$B$67:$F$78,5,FALSE)-1)</f>
        <v>9.8863074641619697E-4</v>
      </c>
      <c r="T9" s="119">
        <f>IF(VLOOKUP(P9,Holdings!$B$106:$F$117,5,FALSE)=0,0,VLOOKUP(P9,Holdings!$B$2:$F$13,5,FALSE)/VLOOKUP(P9,Holdings!$B$106:$F$117,5,FALSE)-1)</f>
        <v>1.4836795252226587E-3</v>
      </c>
      <c r="U9" s="119">
        <f>IF(VLOOKUP(P9,Holdings!$B$15:$F$26,5,FALSE)=0,0,VLOOKUP(P9,Holdings!$B$2:$F$13,5,FALSE)/VLOOKUP(P9,Holdings!$B$15:$F$26,5,FALSE)-1)</f>
        <v>7.5411577270313446E-2</v>
      </c>
      <c r="AU9" s="81"/>
    </row>
    <row r="10" spans="1:47" ht="16" x14ac:dyDescent="0.2">
      <c r="A10" s="257" t="s">
        <v>75</v>
      </c>
      <c r="B10" s="99" t="str">
        <f>Holdings!C8</f>
        <v>XEM CN Equity</v>
      </c>
      <c r="C10" s="99">
        <f>Holdings!D8</f>
        <v>1565</v>
      </c>
      <c r="D10" s="99">
        <f>Holdings!E8</f>
        <v>4820</v>
      </c>
      <c r="E10" s="99">
        <f>Holdings!F8</f>
        <v>38.5</v>
      </c>
      <c r="F10" s="99">
        <f t="shared" si="0"/>
        <v>6385</v>
      </c>
      <c r="G10" s="99">
        <f t="shared" si="1"/>
        <v>60252.5</v>
      </c>
      <c r="H10" s="99">
        <f t="shared" si="2"/>
        <v>185570</v>
      </c>
      <c r="I10" s="99">
        <f t="shared" si="3"/>
        <v>245822.5</v>
      </c>
      <c r="J10" s="99">
        <f t="shared" si="4"/>
        <v>4.3835183072810431E-2</v>
      </c>
      <c r="K10" s="99">
        <f t="shared" si="5"/>
        <v>3.2758610171384581E-2</v>
      </c>
      <c r="L10" s="99">
        <f t="shared" si="6"/>
        <v>3.4921470892765066E-2</v>
      </c>
      <c r="P10" s="121" t="s">
        <v>84</v>
      </c>
      <c r="Q10" s="121" t="s">
        <v>324</v>
      </c>
      <c r="R10" s="119">
        <f>IF(VLOOKUP(P10,Holdings!$B$28:$F$39,5,FALSE)=0,0,VLOOKUP(P10,Holdings!$B$2:$F$13,5,FALSE)/VLOOKUP(P10,Holdings!$B$28:$F$39,5,FALSE)-1)</f>
        <v>-1.4698677119059367E-2</v>
      </c>
      <c r="S10" s="119">
        <f>IF(VLOOKUP(P10,Holdings!$B$67:$F$78,5,FALSE)=0,0,VLOOKUP(P10,Holdings!$B$2:$F$13,5,FALSE)/VLOOKUP(P10,Holdings!$B$67:$F$78,5,FALSE)-1)</f>
        <v>1.5143866733972722E-2</v>
      </c>
      <c r="T10" s="119">
        <f>IF(VLOOKUP(P10,Holdings!$B$106:$F$117,5,FALSE)=0,0,VLOOKUP(P10,Holdings!$B$2:$F$13,5,FALSE)/VLOOKUP(P10,Holdings!$B$106:$F$117,5,FALSE)-1)</f>
        <v>3.2605905006418467E-2</v>
      </c>
      <c r="U10" s="119">
        <f>IF(VLOOKUP(P10,Holdings!$B$15:$F$26,5,FALSE)=0,0,VLOOKUP(P10,Holdings!$B$2:$F$13,5,FALSE)/VLOOKUP(P10,Holdings!$B$15:$F$26,5,FALSE)-1)</f>
        <v>5.0679205851619669E-2</v>
      </c>
      <c r="AU10" s="81"/>
    </row>
    <row r="11" spans="1:47" ht="16" x14ac:dyDescent="0.2">
      <c r="A11" s="257" t="s">
        <v>88</v>
      </c>
      <c r="B11" s="99" t="str">
        <f>Holdings!C9</f>
        <v>XHY CN Equity</v>
      </c>
      <c r="C11" s="99">
        <f>Holdings!D9</f>
        <v>0</v>
      </c>
      <c r="D11" s="99">
        <f>Holdings!E9</f>
        <v>10018</v>
      </c>
      <c r="E11" s="99">
        <f>Holdings!F9</f>
        <v>16.84</v>
      </c>
      <c r="F11" s="99">
        <f t="shared" si="0"/>
        <v>10018</v>
      </c>
      <c r="G11" s="99">
        <f t="shared" si="1"/>
        <v>0</v>
      </c>
      <c r="H11" s="99">
        <f t="shared" si="2"/>
        <v>168703.12</v>
      </c>
      <c r="I11" s="99">
        <f t="shared" si="3"/>
        <v>168703.12</v>
      </c>
      <c r="J11" s="99">
        <f t="shared" si="4"/>
        <v>0</v>
      </c>
      <c r="K11" s="99">
        <f t="shared" si="5"/>
        <v>2.9781105473817498E-2</v>
      </c>
      <c r="L11" s="99">
        <f t="shared" si="6"/>
        <v>2.3965914814952465E-2</v>
      </c>
      <c r="P11" s="121" t="s">
        <v>88</v>
      </c>
      <c r="Q11" s="121" t="s">
        <v>325</v>
      </c>
      <c r="R11" s="119">
        <f>IF(VLOOKUP(P11,Holdings!$B$28:$F$39,5,FALSE)=0,0,VLOOKUP(P11,Holdings!$B$2:$F$13,5,FALSE)/VLOOKUP(P11,Holdings!$B$28:$F$39,5,FALSE)-1)</f>
        <v>-2.3696682464454666E-3</v>
      </c>
      <c r="S11" s="119">
        <f>IF(VLOOKUP(P11,Holdings!$B$67:$F$78,5,FALSE)=0,0,VLOOKUP(P11,Holdings!$B$2:$F$13,5,FALSE)/VLOOKUP(P11,Holdings!$B$67:$F$78,5,FALSE)-1)</f>
        <v>7.7797725912627236E-3</v>
      </c>
      <c r="T11" s="119">
        <f>IF(VLOOKUP(P11,Holdings!$B$106:$F$117,5,FALSE)=0,0,VLOOKUP(P11,Holdings!$B$2:$F$13,5,FALSE)/VLOOKUP(P11,Holdings!$B$106:$F$117,5,FALSE)-1)</f>
        <v>1.3237063778579916E-2</v>
      </c>
      <c r="U11" s="119">
        <f>IF(VLOOKUP(P11,Holdings!$B$15:$F$26,5,FALSE)=0,0,VLOOKUP(P11,Holdings!$B$2:$F$13,5,FALSE)/VLOOKUP(P11,Holdings!$B$15:$F$26,5,FALSE)-1)</f>
        <v>6.246056782334386E-2</v>
      </c>
    </row>
    <row r="12" spans="1:47" ht="16" x14ac:dyDescent="0.2">
      <c r="A12" s="257" t="s">
        <v>84</v>
      </c>
      <c r="B12" s="99" t="str">
        <f>Holdings!C10</f>
        <v>XIG CN Equity</v>
      </c>
      <c r="C12" s="99">
        <f>Holdings!D10</f>
        <v>0</v>
      </c>
      <c r="D12" s="118">
        <f>Holdings!E10</f>
        <v>17099</v>
      </c>
      <c r="E12" s="99">
        <f>Holdings!F10</f>
        <v>20.11</v>
      </c>
      <c r="F12" s="99">
        <f t="shared" si="0"/>
        <v>17099</v>
      </c>
      <c r="G12" s="99">
        <f t="shared" si="1"/>
        <v>0</v>
      </c>
      <c r="H12" s="99">
        <f t="shared" si="2"/>
        <v>343860.89</v>
      </c>
      <c r="I12" s="99">
        <f t="shared" si="3"/>
        <v>343860.89</v>
      </c>
      <c r="J12" s="99">
        <f t="shared" si="4"/>
        <v>0</v>
      </c>
      <c r="K12" s="99">
        <f t="shared" si="5"/>
        <v>6.0701648158082419E-2</v>
      </c>
      <c r="L12" s="99">
        <f t="shared" si="6"/>
        <v>4.8848775280111834E-2</v>
      </c>
      <c r="P12" s="121" t="s">
        <v>94</v>
      </c>
      <c r="Q12" s="121" t="s">
        <v>326</v>
      </c>
      <c r="R12" s="119">
        <f>IF(VLOOKUP(P12,Holdings!$B$28:$F$39,5,FALSE)=0,0,VLOOKUP(P12,Holdings!$B$2:$F$13,5,FALSE)/VLOOKUP(P12,Holdings!$B$28:$F$39,5,FALSE)-1)</f>
        <v>-0.12083333333333324</v>
      </c>
      <c r="S12" s="119">
        <f>IF(VLOOKUP(P12,Holdings!$B$67:$F$78,5,FALSE)=0,0,VLOOKUP(P12,Holdings!$B$2:$F$13,5,FALSE)/VLOOKUP(P12,Holdings!$B$67:$F$78,5,FALSE)-1)</f>
        <v>-8.4586466165413876E-3</v>
      </c>
      <c r="T12" s="119">
        <f>IF(VLOOKUP(P12,Holdings!$B$106:$F$117,5,FALSE)=0,0,VLOOKUP(P12,Holdings!$B$2:$F$13,5,FALSE)/VLOOKUP(P12,Holdings!$B$106:$F$117,5,FALSE)-1)</f>
        <v>2.8517110266161882E-3</v>
      </c>
      <c r="U12" s="119">
        <f>IF(VLOOKUP(P12,Holdings!$B$15:$F$26,5,FALSE)=0,0,VLOOKUP(P12,Holdings!$B$2:$F$13,5,FALSE)/VLOOKUP(P12,Holdings!$B$15:$F$26,5,FALSE)-1)</f>
        <v>-9.4700943203174237E-4</v>
      </c>
      <c r="AU12" s="81"/>
    </row>
    <row r="13" spans="1:47" ht="16" x14ac:dyDescent="0.2">
      <c r="A13" s="257" t="s">
        <v>58</v>
      </c>
      <c r="B13" s="99" t="str">
        <f>Holdings!C11</f>
        <v>XIU CN Equity</v>
      </c>
      <c r="C13" s="99">
        <f>Holdings!D11</f>
        <v>4711</v>
      </c>
      <c r="D13" s="99">
        <f>Holdings!E11</f>
        <v>16909</v>
      </c>
      <c r="E13" s="99">
        <f>Holdings!F11</f>
        <v>43.405000000000001</v>
      </c>
      <c r="F13" s="99">
        <f t="shared" si="0"/>
        <v>21620</v>
      </c>
      <c r="G13" s="99">
        <f t="shared" si="1"/>
        <v>204480.95500000002</v>
      </c>
      <c r="H13" s="99">
        <f t="shared" si="2"/>
        <v>733935.14500000002</v>
      </c>
      <c r="I13" s="99">
        <f t="shared" si="3"/>
        <v>938416.10000000009</v>
      </c>
      <c r="J13" s="99">
        <f t="shared" si="4"/>
        <v>0.14876494912788868</v>
      </c>
      <c r="K13" s="99">
        <f t="shared" si="5"/>
        <v>0.12956132621724212</v>
      </c>
      <c r="L13" s="99">
        <f t="shared" si="6"/>
        <v>0.1333111107463805</v>
      </c>
      <c r="P13" s="121" t="s">
        <v>101</v>
      </c>
      <c r="Q13" s="121" t="s">
        <v>326</v>
      </c>
      <c r="R13" s="119">
        <f>IF(VLOOKUP(P13,Holdings!$B$28:$F$39,5,FALSE)=0,0,VLOOKUP(P13,Holdings!$B$2:$F$13,5,FALSE)/VLOOKUP(P13,Holdings!$B$28:$F$39,5,FALSE)-1)</f>
        <v>0.15516014234875453</v>
      </c>
      <c r="S13" s="119">
        <f>IF(VLOOKUP(P13,Holdings!$B$67:$F$78,5,FALSE)=0,0,VLOOKUP(P13,Holdings!$B$2:$F$13,5,FALSE)/VLOOKUP(P13,Holdings!$B$67:$F$78,5,FALSE)-1)</f>
        <v>0.14537755822159504</v>
      </c>
      <c r="T13" s="119">
        <f>IF(VLOOKUP(P13,Holdings!$B$106:$F$117,5,FALSE)=0,0,VLOOKUP(P13,Holdings!$B$2:$F$13,5,FALSE)/VLOOKUP(P13,Holdings!$B$106:$F$117,5,FALSE)-1)</f>
        <v>0.1325889741800419</v>
      </c>
      <c r="U13" s="119">
        <f>IF(VLOOKUP(P13,Holdings!$B$15:$F$26,5,FALSE)=0,0,VLOOKUP(P13,Holdings!$B$2:$F$13,5,FALSE)/VLOOKUP(P13,Holdings!$B$15:$F$26,5,FALSE)-1)</f>
        <v>0.36846543001686349</v>
      </c>
      <c r="AU13" s="81"/>
    </row>
    <row r="14" spans="1:47" ht="16" x14ac:dyDescent="0.2">
      <c r="A14" s="257" t="s">
        <v>104</v>
      </c>
      <c r="B14" s="99" t="str">
        <f>Holdings!C12</f>
        <v>XSB CN Equity</v>
      </c>
      <c r="C14" s="99">
        <f>Holdings!D12</f>
        <v>0</v>
      </c>
      <c r="D14" s="99">
        <f>Holdings!E12</f>
        <v>0</v>
      </c>
      <c r="E14" s="99">
        <f>Holdings!F12</f>
        <v>27.06</v>
      </c>
      <c r="F14" s="99">
        <f t="shared" si="0"/>
        <v>0</v>
      </c>
      <c r="G14" s="99">
        <f t="shared" si="1"/>
        <v>0</v>
      </c>
      <c r="H14" s="99">
        <f t="shared" si="2"/>
        <v>0</v>
      </c>
      <c r="I14" s="99">
        <f t="shared" si="3"/>
        <v>0</v>
      </c>
      <c r="J14" s="99">
        <f t="shared" si="4"/>
        <v>0</v>
      </c>
      <c r="K14" s="99">
        <f t="shared" si="5"/>
        <v>0</v>
      </c>
      <c r="L14" s="99">
        <f t="shared" si="6"/>
        <v>0</v>
      </c>
      <c r="P14" s="121" t="s">
        <v>104</v>
      </c>
      <c r="Q14" s="121" t="s">
        <v>327</v>
      </c>
      <c r="R14" s="119">
        <f>IF(VLOOKUP(P14,Holdings!$B$28:$F$39,5,FALSE)=0,0,VLOOKUP(P14,Holdings!$B$2:$F$13,5,FALSE)/VLOOKUP(P14,Holdings!$B$28:$F$39,5,FALSE)-1)</f>
        <v>1.1210762331838486E-2</v>
      </c>
      <c r="S14" s="119">
        <f>IF(VLOOKUP(P14,Holdings!$B$67:$F$78,5,FALSE)=0,0,VLOOKUP(P14,Holdings!$B$2:$F$13,5,FALSE)/VLOOKUP(P14,Holdings!$B$67:$F$78,5,FALSE)-1)</f>
        <v>3.523085481179189E-3</v>
      </c>
      <c r="T14" s="119">
        <f>IF(VLOOKUP(P14,Holdings!$B$106:$F$117,5,FALSE)=0,0,VLOOKUP(P14,Holdings!$B$2:$F$13,5,FALSE)/VLOOKUP(P14,Holdings!$B$106:$F$117,5,FALSE)-1)</f>
        <v>4.0816326530612734E-3</v>
      </c>
      <c r="U14" s="119">
        <f>IF(VLOOKUP(P14,Holdings!$B$15:$F$26,5,FALSE)=0,0,VLOOKUP(P14,Holdings!$B$2:$F$13,5,FALSE)/VLOOKUP(P14,Holdings!$B$15:$F$26,5,FALSE)-1)</f>
        <v>5.2918287937743225E-2</v>
      </c>
      <c r="AU14" s="81"/>
    </row>
    <row r="15" spans="1:47" ht="16" x14ac:dyDescent="0.2">
      <c r="A15" s="257" t="s">
        <v>65</v>
      </c>
      <c r="B15" s="99" t="str">
        <f>Holdings!C13</f>
        <v>XUS CN Equity</v>
      </c>
      <c r="C15" s="99">
        <f>Holdings!D13</f>
        <v>3671</v>
      </c>
      <c r="D15" s="99">
        <f>Holdings!E13</f>
        <v>18822</v>
      </c>
      <c r="E15" s="99">
        <f>Holdings!F13</f>
        <v>55.71</v>
      </c>
      <c r="F15" s="99">
        <f t="shared" si="0"/>
        <v>22493</v>
      </c>
      <c r="G15" s="99">
        <f t="shared" si="1"/>
        <v>204511.41</v>
      </c>
      <c r="H15" s="99">
        <f t="shared" si="2"/>
        <v>1048573.62</v>
      </c>
      <c r="I15" s="99">
        <f t="shared" si="3"/>
        <v>1253085.03</v>
      </c>
      <c r="J15" s="99">
        <f t="shared" si="4"/>
        <v>0.14878710589317612</v>
      </c>
      <c r="K15" s="99">
        <f t="shared" si="5"/>
        <v>0.18510435120750957</v>
      </c>
      <c r="L15" s="99">
        <f t="shared" si="6"/>
        <v>0.17801288491209977</v>
      </c>
      <c r="P15" s="121" t="s">
        <v>109</v>
      </c>
      <c r="Q15" s="121" t="s">
        <v>328</v>
      </c>
      <c r="R15" s="119">
        <f>IF(VLOOKUP(P15,Holdings!$B$28:$F$39,5,FALSE)=0,0,VLOOKUP(P15,Holdings!$B$2:$F$13,5,FALSE)/VLOOKUP(P15,Holdings!$B$28:$F$39,5,FALSE)-1)</f>
        <v>8.2644628099171058E-4</v>
      </c>
      <c r="S15" s="119">
        <f>IF(VLOOKUP(P15,Holdings!$B$67:$F$78,5,FALSE)=0,0,VLOOKUP(P15,Holdings!$B$2:$F$13,5,FALSE)/VLOOKUP(P15,Holdings!$B$67:$F$78,5,FALSE)-1)</f>
        <v>-1.5447154471544766E-2</v>
      </c>
      <c r="T15" s="119">
        <f>IF(VLOOKUP(P15,Holdings!$B$106:$F$117,5,FALSE)=0,0,VLOOKUP(P15,Holdings!$B$2:$F$13,5,FALSE)/VLOOKUP(P15,Holdings!$B$106:$F$117,5,FALSE)-1)</f>
        <v>6.6500415627597231E-3</v>
      </c>
      <c r="U15" s="119">
        <f>IF(VLOOKUP(P15,Holdings!$B$15:$F$26,5,FALSE)=0,0,VLOOKUP(P15,Holdings!$B$2:$F$13,5,FALSE)/VLOOKUP(P15,Holdings!$B$15:$F$26,5,FALSE)-1)</f>
        <v>0.23824130879345606</v>
      </c>
    </row>
    <row r="19" spans="2:36" ht="24" x14ac:dyDescent="0.3">
      <c r="B19" s="299" t="s">
        <v>329</v>
      </c>
      <c r="C19" s="299"/>
      <c r="D19" s="299"/>
      <c r="E19" s="299"/>
      <c r="F19" s="299"/>
      <c r="G19" s="299"/>
      <c r="H19" s="299"/>
      <c r="I19" s="299"/>
      <c r="J19" s="299"/>
      <c r="O19" s="300" t="s">
        <v>217</v>
      </c>
      <c r="P19" s="300"/>
      <c r="Q19" s="300"/>
      <c r="R19" s="300"/>
      <c r="S19" s="300"/>
      <c r="T19" s="300"/>
      <c r="U19" s="300"/>
      <c r="V19" s="300"/>
      <c r="W19" s="300"/>
      <c r="X19" s="300"/>
      <c r="AB19" s="296" t="s">
        <v>216</v>
      </c>
      <c r="AC19" s="296"/>
      <c r="AD19" s="296"/>
      <c r="AE19" s="296"/>
      <c r="AF19" s="296"/>
      <c r="AG19" s="296"/>
      <c r="AH19" s="296"/>
      <c r="AI19" s="296"/>
      <c r="AJ19" s="297"/>
    </row>
    <row r="21" spans="2:36" x14ac:dyDescent="0.2">
      <c r="G21" s="80" t="s">
        <v>330</v>
      </c>
      <c r="H21" s="79"/>
      <c r="I21" s="80" t="s">
        <v>331</v>
      </c>
      <c r="J21" s="79"/>
      <c r="T21" s="80" t="s">
        <v>292</v>
      </c>
      <c r="U21" s="79"/>
      <c r="V21" s="80" t="s">
        <v>331</v>
      </c>
      <c r="W21" s="79"/>
      <c r="AF21" s="80" t="s">
        <v>330</v>
      </c>
      <c r="AG21" s="79"/>
      <c r="AH21" s="80" t="s">
        <v>331</v>
      </c>
      <c r="AI21" s="79"/>
    </row>
    <row r="22" spans="2:36" x14ac:dyDescent="0.2">
      <c r="C22" s="18" t="s">
        <v>293</v>
      </c>
      <c r="D22" s="18" t="s">
        <v>294</v>
      </c>
      <c r="E22" s="18" t="s">
        <v>295</v>
      </c>
      <c r="F22" s="18" t="s">
        <v>332</v>
      </c>
      <c r="G22" s="24" t="s">
        <v>267</v>
      </c>
      <c r="H22" s="21" t="s">
        <v>268</v>
      </c>
      <c r="I22" s="24" t="s">
        <v>267</v>
      </c>
      <c r="J22" s="21" t="s">
        <v>268</v>
      </c>
      <c r="P22" s="18" t="s">
        <v>293</v>
      </c>
      <c r="Q22" s="18" t="s">
        <v>294</v>
      </c>
      <c r="R22" s="18" t="s">
        <v>295</v>
      </c>
      <c r="S22" s="242" t="s">
        <v>296</v>
      </c>
      <c r="T22" s="24" t="s">
        <v>267</v>
      </c>
      <c r="U22" s="21" t="s">
        <v>297</v>
      </c>
      <c r="V22" s="24" t="s">
        <v>267</v>
      </c>
      <c r="W22" s="21" t="s">
        <v>268</v>
      </c>
      <c r="AB22" s="18" t="s">
        <v>293</v>
      </c>
      <c r="AC22" s="18" t="s">
        <v>294</v>
      </c>
      <c r="AD22" s="18" t="s">
        <v>295</v>
      </c>
      <c r="AE22" s="27" t="s">
        <v>333</v>
      </c>
      <c r="AF22" s="24" t="s">
        <v>267</v>
      </c>
      <c r="AG22" s="21" t="s">
        <v>268</v>
      </c>
      <c r="AH22" s="24" t="s">
        <v>267</v>
      </c>
      <c r="AI22" s="21" t="s">
        <v>268</v>
      </c>
    </row>
    <row r="23" spans="2:36" ht="16" x14ac:dyDescent="0.2">
      <c r="B23" s="83" t="s">
        <v>293</v>
      </c>
      <c r="C23" s="47" t="s">
        <v>49</v>
      </c>
      <c r="D23" s="51">
        <f>VLOOKUP(C23,$A$4:$L$15,12,FALSE)</f>
        <v>0.46614313410257308</v>
      </c>
      <c r="E23" s="77">
        <f>D23/$D$40</f>
        <v>0.84071055081571533</v>
      </c>
      <c r="F23" s="50">
        <f>E23-IFERROR(VLOOKUP(C23,$W$4:$Y$8,3,FALSE),0)</f>
        <v>-0.15928944918428467</v>
      </c>
      <c r="G23" s="78">
        <f>_xlfn.XLOOKUP(C23,$P$4:$P$15,$S$4:$S$15)</f>
        <v>-9.1228070175438658E-3</v>
      </c>
      <c r="H23" s="49">
        <f>F23*(G23-$G$36)</f>
        <v>0</v>
      </c>
      <c r="I23" s="48">
        <f>_xlfn.XLOOKUP(C23,$P$4:$P$15,$U$4:$U$15)</f>
        <v>4.942400594574492E-2</v>
      </c>
      <c r="J23" s="49">
        <f>F23*(I23-$I$36)</f>
        <v>0</v>
      </c>
      <c r="O23" s="83" t="s">
        <v>293</v>
      </c>
      <c r="P23" s="47" t="s">
        <v>49</v>
      </c>
      <c r="Q23" s="51">
        <f>VLOOKUP(P23,$A$4:$L$15,11,FALSE)</f>
        <v>0.43925574641402226</v>
      </c>
      <c r="R23" s="77">
        <f>Q23/$Q$40</f>
        <v>0.80009240145285287</v>
      </c>
      <c r="S23" s="50">
        <f>R23-IFERROR(VLOOKUP(P23,$W$4:$Y$8,3,FALSE),0)</f>
        <v>-0.19990759854714713</v>
      </c>
      <c r="T23" s="157">
        <f>_xlfn.XLOOKUP(P23,$P$4:$P$15,$T$4:$T$15)</f>
        <v>-1.4144271570014633E-3</v>
      </c>
      <c r="U23" s="162">
        <f>S23*(T23-$T$36)</f>
        <v>0</v>
      </c>
      <c r="V23" s="48">
        <f>_xlfn.XLOOKUP(P23,$P$4:$P$15,$U$4:$U$15)</f>
        <v>4.942400594574492E-2</v>
      </c>
      <c r="W23" s="49">
        <f>S23*(V23-$V$36)</f>
        <v>0</v>
      </c>
      <c r="AB23" s="47" t="s">
        <v>49</v>
      </c>
      <c r="AC23" s="51">
        <f>VLOOKUP(AB23,$A$4:$L$15,10,FALSE)</f>
        <v>0.57695305947588416</v>
      </c>
      <c r="AD23" s="77">
        <f>AC23/$AC$33</f>
        <v>1</v>
      </c>
      <c r="AE23" s="50">
        <f>AD23-IFERROR(VLOOKUP(AB23,$W$4:$Y$8,3,FALSE),0)</f>
        <v>0</v>
      </c>
      <c r="AF23" s="48">
        <f>_xlfn.XLOOKUP(AB23,$P$4:$P$15,$S$4:$S$15)</f>
        <v>-9.1228070175438658E-3</v>
      </c>
      <c r="AG23" s="49">
        <f>AE23*(AF23-$AF$29)</f>
        <v>0</v>
      </c>
      <c r="AH23" s="48">
        <f>_xlfn.XLOOKUP(AB23,$P$4:$P$15,$U$4:$U$15)</f>
        <v>4.942400594574492E-2</v>
      </c>
      <c r="AI23" s="49">
        <f>AE23*(AH23-$AH$29)</f>
        <v>0</v>
      </c>
    </row>
    <row r="24" spans="2:36" ht="16" x14ac:dyDescent="0.2">
      <c r="B24" s="83"/>
      <c r="C24" s="47" t="s">
        <v>80</v>
      </c>
      <c r="D24" s="51">
        <f t="shared" ref="D24:D26" si="7">VLOOKUP(C24,$A$4:$L$15,12,FALSE)</f>
        <v>1.5505461234297411E-2</v>
      </c>
      <c r="E24" s="77">
        <f>D24/$D$40</f>
        <v>2.7964811452246899E-2</v>
      </c>
      <c r="F24" s="50">
        <f>E24-IFERROR(VLOOKUP(C24,$W$4:$Y$8,3,FALSE),0)</f>
        <v>2.7964811452246899E-2</v>
      </c>
      <c r="G24" s="78">
        <f>_xlfn.XLOOKUP(C24,$P$4:$P$15,$S$4:$S$15)</f>
        <v>9.8863074641619697E-4</v>
      </c>
      <c r="H24" s="49">
        <f>F24*(G24-$G$36)</f>
        <v>2.8276445058027211E-4</v>
      </c>
      <c r="I24" s="48">
        <f>_xlfn.XLOOKUP(C24,$P$4:$P$15,$U$4:$U$15)</f>
        <v>7.5411577270313446E-2</v>
      </c>
      <c r="J24" s="49">
        <f>F24*(I24-$I$36)</f>
        <v>7.2673753219337702E-4</v>
      </c>
      <c r="O24" s="83"/>
      <c r="P24" s="47" t="s">
        <v>80</v>
      </c>
      <c r="Q24" s="51">
        <f t="shared" ref="Q24:Q26" si="8">VLOOKUP(P24,$A$4:$L$15,11,FALSE)</f>
        <v>1.9267771750181593E-2</v>
      </c>
      <c r="R24" s="77">
        <f>Q24/$Q$40</f>
        <v>3.5095722471705171E-2</v>
      </c>
      <c r="S24" s="50">
        <f t="shared" ref="S24:S26" si="9">R24-IFERROR(VLOOKUP(P24,$W$4:$Y$8,3,FALSE),0)</f>
        <v>3.5095722471705171E-2</v>
      </c>
      <c r="T24" s="157">
        <f>_xlfn.XLOOKUP(P24,$P$4:$P$15,$T$4:$T$15)</f>
        <v>1.4836795252226587E-3</v>
      </c>
      <c r="U24" s="49">
        <f>S24*(T24-$T$36)</f>
        <v>1.0171114781273203E-4</v>
      </c>
      <c r="V24" s="48">
        <f>_xlfn.XLOOKUP(P24,$P$4:$P$15,$U$4:$U$15)</f>
        <v>7.5411577270313446E-2</v>
      </c>
      <c r="W24" s="49">
        <f>S24*(V24-$V$36)</f>
        <v>9.120525909207005E-4</v>
      </c>
      <c r="AB24" s="55" t="s">
        <v>58</v>
      </c>
      <c r="AC24" s="56">
        <f>VLOOKUP(AB24,$A$4:$L$15,10,FALSE)</f>
        <v>0.14876494912788868</v>
      </c>
      <c r="AD24" s="73">
        <f>AC24/$AC$32</f>
        <v>0.35165116415587999</v>
      </c>
      <c r="AE24" s="54">
        <f>AD24-IFERROR(VLOOKUP(AB24,$W$4:$Y$8,3,FALSE),0)</f>
        <v>1.6511641558800139E-3</v>
      </c>
      <c r="AF24" s="53">
        <f>_xlfn.XLOOKUP(AB24,$P$4:$P$15,$S$4:$S$15)</f>
        <v>0.16273774444146816</v>
      </c>
      <c r="AG24" s="52">
        <f>AE24*(AF24-$AF$28)</f>
        <v>7.8138677331974148E-5</v>
      </c>
      <c r="AH24" s="53">
        <f>_xlfn.XLOOKUP(AB24,$P$4:$P$15,$U$4:$U$15)</f>
        <v>0.45410385259631481</v>
      </c>
      <c r="AI24" s="52">
        <f>AE24*(AH24-$AH$28)</f>
        <v>4.0625738968377956E-5</v>
      </c>
    </row>
    <row r="25" spans="2:36" ht="16" x14ac:dyDescent="0.2">
      <c r="B25" s="83"/>
      <c r="C25" s="47" t="s">
        <v>84</v>
      </c>
      <c r="D25" s="51">
        <f t="shared" si="7"/>
        <v>4.8848775280111834E-2</v>
      </c>
      <c r="E25" s="77">
        <f>D25/$D$40</f>
        <v>8.8101009685533901E-2</v>
      </c>
      <c r="F25" s="50">
        <f t="shared" ref="F25:F26" si="10">E25-IFERROR(VLOOKUP(C25,$W$4:$Y$8,3,FALSE),0)</f>
        <v>8.8101009685533901E-2</v>
      </c>
      <c r="G25" s="78">
        <f>_xlfn.XLOOKUP(C25,$P$4:$P$15,$S$4:$S$15)</f>
        <v>1.5143866733972722E-2</v>
      </c>
      <c r="H25" s="49">
        <f>F25*(G25-$G$36)</f>
        <v>2.1379184592180541E-3</v>
      </c>
      <c r="I25" s="48">
        <f>_xlfn.XLOOKUP(C25,$P$4:$P$15,$U$4:$U$15)</f>
        <v>5.0679205851619669E-2</v>
      </c>
      <c r="J25" s="49">
        <f>F25*(I25-$I$36)</f>
        <v>1.1058437906475248E-4</v>
      </c>
      <c r="O25" s="83"/>
      <c r="P25" s="47" t="s">
        <v>84</v>
      </c>
      <c r="Q25" s="51">
        <f t="shared" si="8"/>
        <v>6.0701648158082419E-2</v>
      </c>
      <c r="R25" s="77">
        <f>Q25/$Q$40</f>
        <v>0.11056640201849369</v>
      </c>
      <c r="S25" s="50">
        <f t="shared" si="9"/>
        <v>0.11056640201849369</v>
      </c>
      <c r="T25" s="157">
        <f>_xlfn.XLOOKUP(P25,$P$4:$P$15,$T$4:$T$15)</f>
        <v>3.2605905006418467E-2</v>
      </c>
      <c r="U25" s="49">
        <f>S25*(T25-$T$36)</f>
        <v>3.7615057227833792E-3</v>
      </c>
      <c r="V25" s="48">
        <f>_xlfn.XLOOKUP(P25,$P$4:$P$15,$U$4:$U$15)</f>
        <v>5.0679205851619669E-2</v>
      </c>
      <c r="W25" s="49">
        <f>S25*(V25-$V$36)</f>
        <v>1.387829374065229E-4</v>
      </c>
      <c r="AB25" s="55" t="s">
        <v>65</v>
      </c>
      <c r="AC25" s="56">
        <f>VLOOKUP(AB25,$A$4:$L$15,10,FALSE)</f>
        <v>0.14878710589317612</v>
      </c>
      <c r="AD25" s="73">
        <f>AC25/$AC$32</f>
        <v>0.35170353840366436</v>
      </c>
      <c r="AE25" s="54">
        <f t="shared" ref="AE25:AE27" si="11">AD25-IFERROR(VLOOKUP(AB25,$W$4:$Y$8,3,FALSE),0)</f>
        <v>1.7035384036643841E-3</v>
      </c>
      <c r="AF25" s="53">
        <f>_xlfn.XLOOKUP(AB25,$P$4:$P$15,$S$4:$S$15)</f>
        <v>9.4499017681728859E-2</v>
      </c>
      <c r="AG25" s="52">
        <f>AE25*(AF25-$AF$28)</f>
        <v>-3.5630087619374961E-5</v>
      </c>
      <c r="AH25" s="53">
        <f>_xlfn.XLOOKUP(AB25,$P$4:$P$15,$U$4:$U$15)</f>
        <v>0.48125498537622979</v>
      </c>
      <c r="AI25" s="52">
        <f>AE25*(AH25-$AH$28)</f>
        <v>8.8167368089802451E-5</v>
      </c>
    </row>
    <row r="26" spans="2:36" ht="16" x14ac:dyDescent="0.2">
      <c r="B26" s="83"/>
      <c r="C26" s="47" t="s">
        <v>88</v>
      </c>
      <c r="D26" s="51">
        <f t="shared" si="7"/>
        <v>2.3965914814952465E-2</v>
      </c>
      <c r="E26" s="77">
        <f>D26/$D$40</f>
        <v>4.3223628046503884E-2</v>
      </c>
      <c r="F26" s="50">
        <f t="shared" si="10"/>
        <v>4.3223628046503884E-2</v>
      </c>
      <c r="G26" s="78">
        <f>_xlfn.XLOOKUP(C26,$P$4:$P$15,$S$4:$S$15)</f>
        <v>7.7797725912627236E-3</v>
      </c>
      <c r="H26" s="49">
        <f>F26*(G26-$G$36)</f>
        <v>7.3059081403747711E-4</v>
      </c>
      <c r="I26" s="48">
        <f>_xlfn.XLOOKUP(C26,$P$4:$P$15,$U$4:$U$15)</f>
        <v>6.246056782334386E-2</v>
      </c>
      <c r="J26" s="49">
        <f>F26*(I26-$I$36)</f>
        <v>5.6348750160256883E-4</v>
      </c>
      <c r="O26" s="83"/>
      <c r="P26" s="47" t="s">
        <v>88</v>
      </c>
      <c r="Q26" s="51">
        <f t="shared" si="8"/>
        <v>2.9781105473817498E-2</v>
      </c>
      <c r="R26" s="77">
        <f>Q26/$Q$40</f>
        <v>5.4245474056948385E-2</v>
      </c>
      <c r="S26" s="50">
        <f t="shared" si="9"/>
        <v>5.4245474056948385E-2</v>
      </c>
      <c r="T26" s="157">
        <f>_xlfn.XLOOKUP(P26,$P$4:$P$15,$T$4:$T$15)</f>
        <v>1.3237063778579916E-2</v>
      </c>
      <c r="U26" s="49">
        <f>S26*(T26-$T$36)</f>
        <v>7.9477707144169412E-4</v>
      </c>
      <c r="V26" s="48">
        <f>_xlfn.XLOOKUP(P26,$P$4:$P$15,$U$4:$U$15)</f>
        <v>6.246056782334386E-2</v>
      </c>
      <c r="W26" s="49">
        <f>S26*(V26-$V$36)</f>
        <v>7.0717447912309567E-4</v>
      </c>
      <c r="AB26" s="55" t="s">
        <v>70</v>
      </c>
      <c r="AC26" s="56">
        <f>VLOOKUP(AB26,$A$4:$L$15,10,FALSE)</f>
        <v>8.1659702430240663E-2</v>
      </c>
      <c r="AD26" s="73">
        <f>AC26/$AC$32</f>
        <v>0.19302752155368827</v>
      </c>
      <c r="AE26" s="54">
        <f t="shared" si="11"/>
        <v>-6.9724784463117417E-3</v>
      </c>
      <c r="AF26" s="53">
        <f>_xlfn.XLOOKUP(AB26,$P$4:$P$15,$S$4:$S$15)</f>
        <v>7.4540174249758007E-2</v>
      </c>
      <c r="AG26" s="52">
        <f>AE26*(AF26-$AF$28)</f>
        <v>2.849943740559943E-4</v>
      </c>
      <c r="AH26" s="53">
        <f>_xlfn.XLOOKUP(AB26,$P$4:$P$15,$U$4:$U$15)</f>
        <v>0.35407136322049415</v>
      </c>
      <c r="AI26" s="52">
        <f>AE26*(AH26-$AH$28)</f>
        <v>5.2592142159365077E-4</v>
      </c>
    </row>
    <row r="27" spans="2:36" ht="16" x14ac:dyDescent="0.2">
      <c r="B27" s="86"/>
      <c r="G27" s="24"/>
      <c r="H27" s="21"/>
      <c r="I27" s="24"/>
      <c r="J27" s="21"/>
      <c r="T27" s="158"/>
      <c r="U27" s="21"/>
      <c r="V27" s="24"/>
      <c r="W27" s="21"/>
      <c r="AB27" s="55" t="s">
        <v>75</v>
      </c>
      <c r="AC27" s="56">
        <f>VLOOKUP(AB27,$A$4:$L$15,10,FALSE)</f>
        <v>4.3835183072810431E-2</v>
      </c>
      <c r="AD27" s="73">
        <f>AC27/$AC$32</f>
        <v>0.10361777588676734</v>
      </c>
      <c r="AE27" s="54">
        <f t="shared" si="11"/>
        <v>3.6177758867673299E-3</v>
      </c>
      <c r="AF27" s="53">
        <f>_xlfn.XLOOKUP(AB27,$P$4:$P$15,$S$4:$S$15)</f>
        <v>0.10473457675753228</v>
      </c>
      <c r="AG27" s="52">
        <f>AE27*(AF27-$AF$28)</f>
        <v>-3.8637059645269758E-5</v>
      </c>
      <c r="AH27" s="53">
        <f>_xlfn.XLOOKUP(AB27,$P$4:$P$15,$U$4:$U$15)</f>
        <v>0.31309686221009558</v>
      </c>
      <c r="AI27" s="52">
        <f>AE27*(AH27-$AH$28)</f>
        <v>-4.2111884483933424E-4</v>
      </c>
    </row>
    <row r="28" spans="2:36" ht="16" x14ac:dyDescent="0.2">
      <c r="B28" s="98" t="s">
        <v>298</v>
      </c>
      <c r="C28" s="55" t="s">
        <v>58</v>
      </c>
      <c r="D28" s="56">
        <f>VLOOKUP(C28,$A$4:$L$15,12,FALSE)</f>
        <v>0.1333111107463805</v>
      </c>
      <c r="E28" s="73">
        <f t="shared" ref="E28:E33" si="12">D28/$D$39</f>
        <v>0.29921464693571143</v>
      </c>
      <c r="F28" s="54">
        <f>E28-IFERROR(VLOOKUP(C28,$W$4:$Y$8,3,FALSE),0)</f>
        <v>-5.0785353064288552E-2</v>
      </c>
      <c r="G28" s="74">
        <f t="shared" ref="G28:G33" si="13">_xlfn.XLOOKUP(C28,$P$4:$P$15,$S$4:$S$15)</f>
        <v>0.16273774444146816</v>
      </c>
      <c r="H28" s="52">
        <f t="shared" ref="H28:H33" si="14">F28*(G28-$G$35)</f>
        <v>-2.4033348241900634E-3</v>
      </c>
      <c r="I28" s="53">
        <f t="shared" ref="I28:I33" si="15">_xlfn.XLOOKUP(C28,$P$4:$P$15,$U$4:$U$15)</f>
        <v>0.45410385259631481</v>
      </c>
      <c r="J28" s="52">
        <f t="shared" ref="J28:J33" si="16">F28*(I28-$I$35)</f>
        <v>-1.2495380847866635E-3</v>
      </c>
      <c r="O28" s="98" t="s">
        <v>298</v>
      </c>
      <c r="P28" s="55" t="s">
        <v>58</v>
      </c>
      <c r="Q28" s="56">
        <f>VLOOKUP(P28,$A$4:$L$15,11,FALSE)</f>
        <v>0.12956132621724212</v>
      </c>
      <c r="R28" s="73">
        <f t="shared" ref="R28:R33" si="17">Q28/$Q$39</f>
        <v>0.28727966291954043</v>
      </c>
      <c r="S28" s="54">
        <f>R28-IFERROR(VLOOKUP(P28,$W$4:$Y$8,3,FALSE),0)</f>
        <v>-6.2720337080459543E-2</v>
      </c>
      <c r="T28" s="159">
        <f t="shared" ref="T28:T33" si="18">_xlfn.XLOOKUP(P28,$P$4:$P$15,$T$4:$T$15)</f>
        <v>8.9482931726907466E-2</v>
      </c>
      <c r="U28" s="160">
        <f>S28*(T28-$T$35)</f>
        <v>2.3666300565030263E-2</v>
      </c>
      <c r="V28" s="53">
        <f t="shared" ref="V28:V33" si="19">_xlfn.XLOOKUP(P28,$P$4:$P$15,$U$4:$U$15)</f>
        <v>0.45410385259631481</v>
      </c>
      <c r="W28" s="52">
        <f t="shared" ref="W28:W33" si="20">S28*(V28-$V$35)</f>
        <v>-1.5431900172768694E-3</v>
      </c>
      <c r="AB28" s="71" t="s">
        <v>298</v>
      </c>
      <c r="AC28" s="70"/>
      <c r="AD28" s="70"/>
      <c r="AE28" s="69">
        <f>AE32</f>
        <v>2.3046940524115878E-2</v>
      </c>
      <c r="AF28" s="71">
        <f>SUMPRODUCT(AF24:AF27,Y5:Y8)</f>
        <v>0.11541435926882376</v>
      </c>
      <c r="AG28" s="68">
        <f>AE28*AF28</f>
        <v>2.6599478736975234E-3</v>
      </c>
      <c r="AH28" s="71">
        <f>SUMPRODUCT(AH24:AH27,Y5:Y8)</f>
        <v>0.42949955215549895</v>
      </c>
      <c r="AI28" s="68">
        <f>AE28*AH28</f>
        <v>9.8986506336621906E-3</v>
      </c>
    </row>
    <row r="29" spans="2:36" ht="16" x14ac:dyDescent="0.2">
      <c r="B29" s="98"/>
      <c r="C29" s="55" t="s">
        <v>65</v>
      </c>
      <c r="D29" s="56">
        <f t="shared" ref="D29:D33" si="21">VLOOKUP(C29,$A$4:$L$15,12,FALSE)</f>
        <v>0.17801288491209977</v>
      </c>
      <c r="E29" s="73">
        <f t="shared" si="12"/>
        <v>0.39954706108716098</v>
      </c>
      <c r="F29" s="54">
        <f t="shared" ref="F29:F33" si="22">E29-IFERROR(VLOOKUP(C29,$W$4:$Y$8,3,FALSE),0)</f>
        <v>4.9547061087161004E-2</v>
      </c>
      <c r="G29" s="74">
        <f t="shared" si="13"/>
        <v>9.4499017681728859E-2</v>
      </c>
      <c r="H29" s="52">
        <f t="shared" si="14"/>
        <v>-1.0362937072746301E-3</v>
      </c>
      <c r="I29" s="53">
        <f t="shared" si="15"/>
        <v>0.48125498537622979</v>
      </c>
      <c r="J29" s="52">
        <f t="shared" si="16"/>
        <v>2.5643296113800327E-3</v>
      </c>
      <c r="O29" s="98"/>
      <c r="P29" s="55" t="s">
        <v>65</v>
      </c>
      <c r="Q29" s="56">
        <f>VLOOKUP(P29,$A$4:$L$15,11,FALSE)</f>
        <v>0.18510435120750957</v>
      </c>
      <c r="R29" s="73">
        <f t="shared" si="17"/>
        <v>0.41043664164620736</v>
      </c>
      <c r="S29" s="54">
        <f t="shared" ref="S29:S33" si="23">R29-IFERROR(VLOOKUP(P29,$W$4:$Y$8,3,FALSE),0)</f>
        <v>6.0436641646207379E-2</v>
      </c>
      <c r="T29" s="159">
        <f t="shared" si="18"/>
        <v>1.1872791519434629</v>
      </c>
      <c r="U29" s="160">
        <f>S29*(T29-$T$35)</f>
        <v>4.3542524297540491E-2</v>
      </c>
      <c r="V29" s="53">
        <f t="shared" si="19"/>
        <v>0.48125498537622979</v>
      </c>
      <c r="W29" s="52">
        <f t="shared" si="20"/>
        <v>3.1279245708055264E-3</v>
      </c>
      <c r="AB29" s="59" t="s">
        <v>334</v>
      </c>
      <c r="AC29" s="58"/>
      <c r="AD29" s="57"/>
      <c r="AE29" s="63">
        <f>AE33</f>
        <v>-2.3046940524115822E-2</v>
      </c>
      <c r="AF29" s="59">
        <f>AF23</f>
        <v>-9.1228070175438658E-3</v>
      </c>
      <c r="AG29" s="76">
        <f>AE29*AF29</f>
        <v>2.1025279074631992E-4</v>
      </c>
      <c r="AH29" s="59">
        <f>AH23</f>
        <v>4.942400594574492E-2</v>
      </c>
      <c r="AI29" s="76">
        <f>AE29*AH29</f>
        <v>-1.13907212549513E-3</v>
      </c>
    </row>
    <row r="30" spans="2:36" ht="16" x14ac:dyDescent="0.2">
      <c r="B30" s="98"/>
      <c r="C30" s="55" t="s">
        <v>70</v>
      </c>
      <c r="D30" s="56">
        <f t="shared" si="21"/>
        <v>3.2502293623498976E-2</v>
      </c>
      <c r="E30" s="73">
        <f t="shared" si="12"/>
        <v>7.2950876012561602E-2</v>
      </c>
      <c r="F30" s="54">
        <f t="shared" si="22"/>
        <v>-0.12704912398743839</v>
      </c>
      <c r="G30" s="74">
        <f t="shared" si="13"/>
        <v>7.4540174249758007E-2</v>
      </c>
      <c r="H30" s="52">
        <f t="shared" si="14"/>
        <v>5.1930294003727819E-3</v>
      </c>
      <c r="I30" s="53">
        <f t="shared" si="15"/>
        <v>0.35407136322049415</v>
      </c>
      <c r="J30" s="52">
        <f t="shared" si="16"/>
        <v>9.5830853281513532E-3</v>
      </c>
      <c r="O30" s="98"/>
      <c r="P30" s="55" t="s">
        <v>70</v>
      </c>
      <c r="Q30" s="56">
        <f>VLOOKUP(P30,$A$4:$L$15,11,FALSE)</f>
        <v>2.0574532604811516E-2</v>
      </c>
      <c r="R30" s="73">
        <f t="shared" si="17"/>
        <v>4.5620440636171516E-2</v>
      </c>
      <c r="S30" s="54">
        <f t="shared" si="23"/>
        <v>-0.15437955936382849</v>
      </c>
      <c r="T30" s="159">
        <f t="shared" si="18"/>
        <v>4.5936395759717197E-2</v>
      </c>
      <c r="U30" s="52">
        <f t="shared" ref="U30:U33" si="24">S30*(T30-$T$35)</f>
        <v>6.497482222428759E-2</v>
      </c>
      <c r="V30" s="53">
        <f t="shared" si="19"/>
        <v>0.35407136322049415</v>
      </c>
      <c r="W30" s="52">
        <f t="shared" si="20"/>
        <v>1.1644570571397646E-2</v>
      </c>
      <c r="AF30" s="24"/>
      <c r="AG30" s="21"/>
      <c r="AH30" s="24"/>
      <c r="AI30" s="21"/>
    </row>
    <row r="31" spans="2:36" ht="16" x14ac:dyDescent="0.2">
      <c r="B31" s="98"/>
      <c r="C31" s="55" t="s">
        <v>75</v>
      </c>
      <c r="D31" s="56">
        <f t="shared" si="21"/>
        <v>3.4921470892765066E-2</v>
      </c>
      <c r="E31" s="73">
        <f t="shared" si="12"/>
        <v>7.8380680538573361E-2</v>
      </c>
      <c r="F31" s="54">
        <f t="shared" si="22"/>
        <v>-2.1619319461426645E-2</v>
      </c>
      <c r="G31" s="74">
        <f t="shared" si="13"/>
        <v>0.10473457675753228</v>
      </c>
      <c r="H31" s="52">
        <f t="shared" si="14"/>
        <v>2.3088962989016782E-4</v>
      </c>
      <c r="I31" s="53">
        <f t="shared" si="15"/>
        <v>0.31309686221009558</v>
      </c>
      <c r="J31" s="52">
        <f t="shared" si="16"/>
        <v>2.5165469400990708E-3</v>
      </c>
      <c r="O31" s="98"/>
      <c r="P31" s="55" t="s">
        <v>75</v>
      </c>
      <c r="Q31" s="56">
        <f t="shared" ref="Q31:Q33" si="25">VLOOKUP(P31,$A$4:$L$15,11,FALSE)</f>
        <v>3.2758610171384581E-2</v>
      </c>
      <c r="R31" s="73">
        <f t="shared" si="17"/>
        <v>7.2636509385279685E-2</v>
      </c>
      <c r="S31" s="54">
        <f t="shared" si="23"/>
        <v>-2.7363490614720321E-2</v>
      </c>
      <c r="T31" s="159">
        <f>_xlfn.XLOOKUP(P31,$P$4:$P$15,$T$4:$T$15)</f>
        <v>0.10759493670886089</v>
      </c>
      <c r="U31" s="52">
        <f t="shared" si="24"/>
        <v>9.8294738429178415E-3</v>
      </c>
      <c r="V31" s="53">
        <f t="shared" si="19"/>
        <v>0.31309686221009558</v>
      </c>
      <c r="W31" s="52">
        <f t="shared" si="20"/>
        <v>3.1851839138492444E-3</v>
      </c>
      <c r="AA31" s="18" t="s">
        <v>172</v>
      </c>
      <c r="AF31" s="24"/>
      <c r="AG31" s="21"/>
      <c r="AH31" s="24"/>
      <c r="AI31" s="21"/>
    </row>
    <row r="32" spans="2:36" ht="16" x14ac:dyDescent="0.2">
      <c r="B32" s="98"/>
      <c r="C32" s="55" t="s">
        <v>101</v>
      </c>
      <c r="D32" s="56">
        <f t="shared" si="21"/>
        <v>4.4176475509643626E-2</v>
      </c>
      <c r="E32" s="73">
        <f t="shared" si="12"/>
        <v>9.9153389754807114E-2</v>
      </c>
      <c r="F32" s="54">
        <f t="shared" si="22"/>
        <v>9.9153389754807114E-2</v>
      </c>
      <c r="G32" s="74">
        <f t="shared" si="13"/>
        <v>0.14537755822159504</v>
      </c>
      <c r="H32" s="52">
        <f t="shared" si="14"/>
        <v>2.9709527440649587E-3</v>
      </c>
      <c r="I32" s="53">
        <f t="shared" si="15"/>
        <v>0.36846543001686349</v>
      </c>
      <c r="J32" s="52">
        <f t="shared" si="16"/>
        <v>-6.0517401007546233E-3</v>
      </c>
      <c r="O32" s="98"/>
      <c r="P32" s="55" t="s">
        <v>101</v>
      </c>
      <c r="Q32" s="56">
        <f>VLOOKUP(P32,$A$4:$L$15,11,FALSE)</f>
        <v>5.4895641863559795E-2</v>
      </c>
      <c r="R32" s="73">
        <f t="shared" si="17"/>
        <v>0.12172151945922681</v>
      </c>
      <c r="S32" s="54">
        <f t="shared" si="23"/>
        <v>0.12172151945922681</v>
      </c>
      <c r="T32" s="159">
        <f t="shared" si="18"/>
        <v>0.1325889741800419</v>
      </c>
      <c r="U32" s="52">
        <f t="shared" si="24"/>
        <v>-4.0682317379868015E-2</v>
      </c>
      <c r="V32" s="53">
        <f t="shared" si="19"/>
        <v>0.36846543001686349</v>
      </c>
      <c r="W32" s="52">
        <f t="shared" si="20"/>
        <v>-7.4291660855747418E-3</v>
      </c>
      <c r="AB32" s="55" t="s">
        <v>335</v>
      </c>
      <c r="AC32" s="56">
        <f>SUM(AC24:AC27)</f>
        <v>0.4230469405241159</v>
      </c>
      <c r="AD32" s="55"/>
      <c r="AE32" s="54">
        <f>AC32-0.4</f>
        <v>2.3046940524115878E-2</v>
      </c>
      <c r="AF32" s="53">
        <f>SUMPRODUCT(AD24:AD27,AF24:AF27)</f>
        <v>0.11570322517294712</v>
      </c>
      <c r="AG32" s="52"/>
      <c r="AH32" s="53">
        <f>SUMPRODUCT(AD24:AD27,AH24:AH27)</f>
        <v>0.42973314783931149</v>
      </c>
      <c r="AI32" s="52"/>
    </row>
    <row r="33" spans="2:36" ht="16" x14ac:dyDescent="0.2">
      <c r="B33" s="75"/>
      <c r="C33" s="55" t="s">
        <v>109</v>
      </c>
      <c r="D33" s="56">
        <f t="shared" si="21"/>
        <v>2.2612478883677279E-2</v>
      </c>
      <c r="E33" s="73">
        <f t="shared" si="12"/>
        <v>5.0753345671185397E-2</v>
      </c>
      <c r="F33" s="54">
        <f t="shared" si="22"/>
        <v>5.0753345671185397E-2</v>
      </c>
      <c r="G33" s="74">
        <f t="shared" si="13"/>
        <v>-1.5447154471544766E-2</v>
      </c>
      <c r="H33" s="52">
        <f t="shared" si="14"/>
        <v>-6.6416596419195013E-3</v>
      </c>
      <c r="I33" s="53">
        <f t="shared" si="15"/>
        <v>0.23824130879345606</v>
      </c>
      <c r="J33" s="52">
        <f t="shared" si="16"/>
        <v>-9.7069957378174629E-3</v>
      </c>
      <c r="O33" s="55"/>
      <c r="P33" s="55" t="s">
        <v>109</v>
      </c>
      <c r="Q33" s="56">
        <f t="shared" si="25"/>
        <v>2.8099266139388544E-2</v>
      </c>
      <c r="R33" s="73">
        <f t="shared" si="17"/>
        <v>6.2305225953574121E-2</v>
      </c>
      <c r="S33" s="54">
        <f t="shared" si="23"/>
        <v>6.2305225953574121E-2</v>
      </c>
      <c r="T33" s="159">
        <f t="shared" si="18"/>
        <v>6.6500415627597231E-3</v>
      </c>
      <c r="U33" s="52">
        <f t="shared" si="24"/>
        <v>-2.8670588384816089E-2</v>
      </c>
      <c r="V33" s="53">
        <f t="shared" si="19"/>
        <v>0.23824130879345606</v>
      </c>
      <c r="W33" s="52">
        <f t="shared" si="20"/>
        <v>-1.191638806815575E-2</v>
      </c>
      <c r="AB33" s="47" t="s">
        <v>301</v>
      </c>
      <c r="AC33" s="51">
        <f>SUM(AC23:AC23)</f>
        <v>0.57695305947588416</v>
      </c>
      <c r="AD33" s="47"/>
      <c r="AE33" s="50">
        <f>AC33-0.6</f>
        <v>-2.3046940524115822E-2</v>
      </c>
      <c r="AF33" s="48">
        <f>SUMPRODUCT(AD23:AD23,AF23:AF23)</f>
        <v>-9.1228070175438658E-3</v>
      </c>
      <c r="AG33" s="49"/>
      <c r="AH33" s="48">
        <f>SUMPRODUCT(AD23:AD23,AH23:AH23)</f>
        <v>4.942400594574492E-2</v>
      </c>
      <c r="AI33" s="49"/>
    </row>
    <row r="34" spans="2:36" x14ac:dyDescent="0.2">
      <c r="G34" s="24"/>
      <c r="H34" s="21"/>
      <c r="I34" s="24"/>
      <c r="J34" s="21"/>
      <c r="T34" s="24"/>
      <c r="U34" s="21"/>
      <c r="V34" s="24"/>
      <c r="W34" s="21"/>
      <c r="AF34" s="24"/>
      <c r="AG34" s="21"/>
      <c r="AH34" s="24"/>
      <c r="AI34" s="21"/>
    </row>
    <row r="35" spans="2:36" x14ac:dyDescent="0.2">
      <c r="B35" s="18" t="s">
        <v>172</v>
      </c>
      <c r="C35" s="71" t="s">
        <v>298</v>
      </c>
      <c r="D35" s="70"/>
      <c r="E35" s="70"/>
      <c r="F35" s="69">
        <f>F39</f>
        <v>4.553671456806524E-2</v>
      </c>
      <c r="G35" s="72">
        <f>SUMPRODUCT(G28:G31,Y5:Y8)</f>
        <v>0.11541435926882376</v>
      </c>
      <c r="H35" s="68">
        <f>F39*G35</f>
        <v>5.2555907350805625E-3</v>
      </c>
      <c r="I35" s="67">
        <f>SUMPRODUCT(I28:I31,Y5:Y8)</f>
        <v>0.42949955215549895</v>
      </c>
      <c r="J35" s="21">
        <f>F39*I35</f>
        <v>1.9557998513616805E-2</v>
      </c>
      <c r="P35" s="71" t="s">
        <v>336</v>
      </c>
      <c r="Q35" s="70"/>
      <c r="R35" s="70"/>
      <c r="S35" s="69">
        <f>S39</f>
        <v>5.0993728203896138E-2</v>
      </c>
      <c r="T35" s="264" cm="1">
        <f t="array" ref="T35">SUMPRODUCT(T28:T31*Y5:Y8)</f>
        <v>0.46681350210745914</v>
      </c>
      <c r="U35" s="177">
        <f>S39*T35</f>
        <v>2.380456084837667E-2</v>
      </c>
      <c r="V35" s="67" cm="1">
        <f t="array" ref="V35">SUMPRODUCT(V28:V31*Y5:Y8)</f>
        <v>0.42949955215549895</v>
      </c>
      <c r="W35" s="21">
        <f>S39*V35</f>
        <v>2.1901783426312629E-2</v>
      </c>
      <c r="AC35" s="141"/>
      <c r="AF35" s="24"/>
      <c r="AG35" s="21"/>
      <c r="AH35" s="24"/>
      <c r="AI35" s="21"/>
    </row>
    <row r="36" spans="2:36" x14ac:dyDescent="0.2">
      <c r="C36" s="66" t="s">
        <v>334</v>
      </c>
      <c r="D36" s="65"/>
      <c r="E36" s="64"/>
      <c r="F36" s="63">
        <f>F40</f>
        <v>-4.5536714568065184E-2</v>
      </c>
      <c r="G36" s="62">
        <f>G23</f>
        <v>-9.1228070175438658E-3</v>
      </c>
      <c r="H36" s="61">
        <f>F40*G36</f>
        <v>4.1542265921743707E-4</v>
      </c>
      <c r="I36" s="60">
        <f>I23</f>
        <v>4.942400594574492E-2</v>
      </c>
      <c r="J36" s="21">
        <f>F40*I36</f>
        <v>-2.250606851561743E-3</v>
      </c>
      <c r="P36" s="66" t="s">
        <v>337</v>
      </c>
      <c r="Q36" s="65"/>
      <c r="R36" s="64"/>
      <c r="S36" s="63">
        <f>S40</f>
        <v>-5.0993728203896249E-2</v>
      </c>
      <c r="T36" s="163">
        <f>T23</f>
        <v>-1.4144271570014633E-3</v>
      </c>
      <c r="U36" s="178">
        <f>S40*T36</f>
        <v>7.2126914008342299E-5</v>
      </c>
      <c r="V36" s="60">
        <f>V23</f>
        <v>4.942400594574492E-2</v>
      </c>
      <c r="W36" s="21">
        <f>S40*V36</f>
        <v>-2.5203143259450687E-3</v>
      </c>
      <c r="AF36" s="24"/>
      <c r="AG36" s="21"/>
      <c r="AH36" s="24"/>
      <c r="AI36" s="21"/>
    </row>
    <row r="37" spans="2:36" x14ac:dyDescent="0.2">
      <c r="G37" s="24"/>
      <c r="H37" s="21"/>
      <c r="I37" s="24"/>
      <c r="J37" s="21"/>
      <c r="T37" s="24"/>
      <c r="U37" s="21"/>
      <c r="V37" s="24"/>
      <c r="W37" s="21"/>
      <c r="AF37" s="24"/>
      <c r="AG37" s="21"/>
      <c r="AH37" s="24"/>
      <c r="AI37" s="21"/>
    </row>
    <row r="38" spans="2:36" x14ac:dyDescent="0.2">
      <c r="G38" s="24"/>
      <c r="H38" s="21"/>
      <c r="I38" s="24"/>
      <c r="J38" s="21"/>
      <c r="T38" s="24"/>
      <c r="U38" s="21"/>
      <c r="V38" s="24"/>
      <c r="W38" s="21"/>
      <c r="AE38" s="27" t="s">
        <v>302</v>
      </c>
      <c r="AF38" s="24"/>
      <c r="AG38" s="21">
        <f>(AF33-AF29)*0.6</f>
        <v>0</v>
      </c>
      <c r="AH38" s="26">
        <f>AG38*10000</f>
        <v>0</v>
      </c>
      <c r="AI38" s="21">
        <f>(AH33-AH29)*0.6</f>
        <v>0</v>
      </c>
      <c r="AJ38" s="25">
        <f>AI38*10000</f>
        <v>0</v>
      </c>
    </row>
    <row r="39" spans="2:36" ht="16" x14ac:dyDescent="0.2">
      <c r="C39" s="55" t="s">
        <v>300</v>
      </c>
      <c r="D39" s="56">
        <f>SUM(D28:D33)</f>
        <v>0.44553671456806526</v>
      </c>
      <c r="E39" s="55"/>
      <c r="F39" s="54">
        <f>D39-0.4</f>
        <v>4.553671456806524E-2</v>
      </c>
      <c r="G39" s="53">
        <f>SUMPRODUCT(G28:G33,E28:E33)</f>
        <v>0.11372794286976746</v>
      </c>
      <c r="H39" s="52"/>
      <c r="I39" s="53" cm="1">
        <f t="array" ref="I39">SUMPRODUCT(I28:I32*E28:E32)</f>
        <v>0.41506369661342069</v>
      </c>
      <c r="J39" s="21"/>
      <c r="P39" s="55" t="s">
        <v>300</v>
      </c>
      <c r="Q39" s="56">
        <f>SUM(Q28:Q33)</f>
        <v>0.45099372820389616</v>
      </c>
      <c r="R39" s="55"/>
      <c r="S39" s="54">
        <f>Q39-0.4</f>
        <v>5.0993728203896138E-2</v>
      </c>
      <c r="T39" s="53">
        <f>SUMPRODUCT(T28:T33,R28:R33)</f>
        <v>0.53947371727255111</v>
      </c>
      <c r="U39" s="52"/>
      <c r="V39" s="53" cm="1">
        <f t="array" ref="V39">SUMPRODUCT(V28:V32*R28:R32)</f>
        <v>0.41172480846469245</v>
      </c>
      <c r="W39" s="21"/>
      <c r="AE39" s="27" t="s">
        <v>303</v>
      </c>
      <c r="AF39" s="24"/>
      <c r="AG39" s="21">
        <f>(AF32-AF28)*0.4</f>
        <v>1.1554636164934351E-4</v>
      </c>
      <c r="AH39" s="26">
        <f>AG39*10000</f>
        <v>1.1554636164934351</v>
      </c>
      <c r="AI39" s="21">
        <f>(AH32-AH28)*0.4</f>
        <v>9.3438273525014997E-5</v>
      </c>
      <c r="AJ39" s="25">
        <f>AI39*10000</f>
        <v>0.93438273525014992</v>
      </c>
    </row>
    <row r="40" spans="2:36" ht="16" x14ac:dyDescent="0.2">
      <c r="C40" s="47" t="s">
        <v>301</v>
      </c>
      <c r="D40" s="51">
        <f>SUM(D23:D26)</f>
        <v>0.55446328543193479</v>
      </c>
      <c r="E40" s="47"/>
      <c r="F40" s="50">
        <f>D40-0.6</f>
        <v>-4.5536714568065184E-2</v>
      </c>
      <c r="G40" s="48">
        <f>SUMPRODUCT(G23:G26,E23:E26)</f>
        <v>-5.9715332937080616E-3</v>
      </c>
      <c r="H40" s="49"/>
      <c r="I40" s="48">
        <f>SUMPRODUCT(I23:I26,E23:E26)</f>
        <v>5.082481535860562E-2</v>
      </c>
      <c r="J40" s="21"/>
      <c r="P40" s="47" t="s">
        <v>301</v>
      </c>
      <c r="Q40" s="51">
        <f>SUM(Q23:Q26)</f>
        <v>0.54900627179610373</v>
      </c>
      <c r="R40" s="47"/>
      <c r="S40" s="50">
        <f>Q40-0.6</f>
        <v>-5.0993728203896249E-2</v>
      </c>
      <c r="T40" s="48">
        <f>SUMPRODUCT(T23:T26,R23:R26)</f>
        <v>3.2435667850363413E-3</v>
      </c>
      <c r="U40" s="49"/>
      <c r="V40" s="48">
        <f>SUMPRODUCT(V23:V26,R23:R26)</f>
        <v>5.1182015953195242E-2</v>
      </c>
      <c r="W40" s="21"/>
      <c r="AE40" s="27" t="s">
        <v>34</v>
      </c>
      <c r="AF40" s="24"/>
      <c r="AG40" s="39">
        <f>AE32*AF28+AE33*AF29</f>
        <v>2.8702006644438431E-3</v>
      </c>
      <c r="AH40" s="26">
        <f>AG40*10000</f>
        <v>28.702006644438431</v>
      </c>
      <c r="AI40" s="39">
        <f>AE32*AH28+AE33*AH29</f>
        <v>8.759578508167061E-3</v>
      </c>
      <c r="AJ40" s="25">
        <f>AI40*10000</f>
        <v>87.595785081670613</v>
      </c>
    </row>
    <row r="41" spans="2:36" ht="16" thickBot="1" x14ac:dyDescent="0.25">
      <c r="F41" s="19"/>
      <c r="G41" s="24"/>
      <c r="H41" s="21"/>
      <c r="I41" s="24"/>
      <c r="J41" s="21"/>
      <c r="S41" s="19"/>
      <c r="T41" s="24"/>
      <c r="U41" s="21"/>
      <c r="V41" s="24"/>
      <c r="W41" s="21"/>
      <c r="AE41" s="33" t="s">
        <v>304</v>
      </c>
      <c r="AF41" s="32"/>
      <c r="AG41" s="31">
        <f>AE32*(AF32-AF28)+AE33*(AF33-AF29)</f>
        <v>6.6574753117760094E-6</v>
      </c>
      <c r="AH41" s="26">
        <f>AG41*10000</f>
        <v>6.6574753117760094E-2</v>
      </c>
      <c r="AI41" s="31">
        <f>AE32*(AH32-AH28)+AE33*(AH33-AH29)</f>
        <v>5.3836658315177295E-6</v>
      </c>
      <c r="AJ41" s="25">
        <f>AI41*10000</f>
        <v>5.3836658315177296E-2</v>
      </c>
    </row>
    <row r="42" spans="2:36" x14ac:dyDescent="0.2">
      <c r="G42" s="24"/>
      <c r="H42" s="21"/>
      <c r="I42" s="24"/>
      <c r="J42" s="21"/>
      <c r="T42" s="24"/>
      <c r="U42" s="21"/>
      <c r="V42" s="24"/>
      <c r="W42" s="21"/>
      <c r="AE42" s="27" t="s">
        <v>305</v>
      </c>
      <c r="AF42" s="23"/>
      <c r="AG42" s="20">
        <f>SUM(AG38:AG41)</f>
        <v>2.9924045014049624E-3</v>
      </c>
      <c r="AH42" s="26">
        <f>AG42*10000</f>
        <v>29.924045014049625</v>
      </c>
      <c r="AI42" s="20">
        <f>SUM(AI38:AI41)</f>
        <v>8.8584004475235935E-3</v>
      </c>
      <c r="AJ42" s="25">
        <f>AI42*10000</f>
        <v>88.584004475235929</v>
      </c>
    </row>
    <row r="43" spans="2:36" x14ac:dyDescent="0.2">
      <c r="G43" s="24"/>
      <c r="H43" s="21"/>
      <c r="I43" s="24"/>
      <c r="J43" s="21"/>
      <c r="T43" s="24"/>
      <c r="U43" s="21"/>
      <c r="V43" s="24"/>
      <c r="W43" s="21"/>
    </row>
    <row r="44" spans="2:36" x14ac:dyDescent="0.2">
      <c r="G44" s="23"/>
      <c r="H44" s="20"/>
      <c r="I44" s="23"/>
      <c r="J44" s="20"/>
      <c r="T44" s="23"/>
      <c r="U44" s="20"/>
      <c r="V44" s="23"/>
      <c r="W44" s="20"/>
    </row>
    <row r="45" spans="2:36" ht="16" x14ac:dyDescent="0.2">
      <c r="F45" s="46" t="s">
        <v>338</v>
      </c>
      <c r="G45" s="45">
        <v>0</v>
      </c>
      <c r="H45" s="44">
        <f>(G40-G36)*0.6</f>
        <v>1.8907642343014824E-3</v>
      </c>
      <c r="I45" s="43">
        <f>H45*10000</f>
        <v>18.907642343014825</v>
      </c>
      <c r="J45" s="42">
        <f>(I40-I36)*0.6</f>
        <v>8.4048564771641986E-4</v>
      </c>
      <c r="K45" s="28">
        <f>J45*10000</f>
        <v>8.4048564771641985</v>
      </c>
      <c r="S45" s="46" t="s">
        <v>302</v>
      </c>
      <c r="T45" s="45"/>
      <c r="U45" s="44">
        <f>(T40-T36)*0.6</f>
        <v>2.7947963652226828E-3</v>
      </c>
      <c r="V45" s="43">
        <f>U45*100</f>
        <v>0.27947963652226826</v>
      </c>
      <c r="W45" s="42">
        <f>(V40-V36)*0.6</f>
        <v>1.0548060044701935E-3</v>
      </c>
      <c r="X45" s="85">
        <f>W45*10000</f>
        <v>10.548060044701934</v>
      </c>
      <c r="Y45" s="164">
        <f>U45*10000</f>
        <v>27.947963652226829</v>
      </c>
      <c r="AC45" s="84" t="s">
        <v>339</v>
      </c>
      <c r="AD45" s="84">
        <f>AG42-AG45</f>
        <v>6.0715321659188248E-18</v>
      </c>
      <c r="AE45" s="84">
        <f>AI42-AI45</f>
        <v>0</v>
      </c>
      <c r="AF45" s="84"/>
      <c r="AG45" s="138">
        <f>(AC32*AF32+AC33*AF33)-(AF29*0.6+AF28*0.4)</f>
        <v>2.9924045014049563E-3</v>
      </c>
      <c r="AH45" s="138"/>
      <c r="AI45" s="138">
        <f>(AC32*AH32+AC33*AH33)-(AH29*0.6+AH28*0.4)</f>
        <v>8.85840044752359E-3</v>
      </c>
    </row>
    <row r="46" spans="2:36" ht="16" x14ac:dyDescent="0.2">
      <c r="F46" s="27" t="s">
        <v>340</v>
      </c>
      <c r="G46" s="24">
        <v>0</v>
      </c>
      <c r="H46" s="41">
        <f>(G39-G35)*0.4</f>
        <v>-6.7456655962251926E-4</v>
      </c>
      <c r="I46" s="40">
        <f>H46*10000</f>
        <v>-6.7456655962251926</v>
      </c>
      <c r="J46" s="21">
        <f>(I39-I35)*0.4</f>
        <v>-5.7743422168313081E-3</v>
      </c>
      <c r="K46" s="28">
        <f>J46*10000</f>
        <v>-57.743422168313081</v>
      </c>
      <c r="S46" s="27" t="s">
        <v>303</v>
      </c>
      <c r="T46" s="24"/>
      <c r="U46" s="41">
        <f>(T39-T35)*0.4</f>
        <v>2.906408606603679E-2</v>
      </c>
      <c r="V46" s="40">
        <f>U46*100</f>
        <v>2.9064086066036792</v>
      </c>
      <c r="W46" s="21">
        <f>(V39-V35)*0.4</f>
        <v>-7.1098974763226025E-3</v>
      </c>
      <c r="X46" s="85">
        <f>W46*10000</f>
        <v>-71.098974763226025</v>
      </c>
      <c r="Y46" s="164">
        <f t="shared" ref="Y46:Y49" si="26">U46*10000</f>
        <v>290.64086066036788</v>
      </c>
    </row>
    <row r="47" spans="2:36" ht="16" x14ac:dyDescent="0.2">
      <c r="F47" s="27" t="s">
        <v>34</v>
      </c>
      <c r="G47" s="24">
        <v>0</v>
      </c>
      <c r="H47" s="41">
        <f>F39*G35+F40*G36</f>
        <v>5.6710133942979996E-3</v>
      </c>
      <c r="I47" s="40">
        <f>H47*10000</f>
        <v>56.710133942979994</v>
      </c>
      <c r="J47" s="39">
        <f>F39*I35+F40*I36</f>
        <v>1.7307391662055062E-2</v>
      </c>
      <c r="K47" s="28">
        <f>J47*10000</f>
        <v>173.07391662055062</v>
      </c>
      <c r="S47" s="27" t="s">
        <v>34</v>
      </c>
      <c r="T47" s="24"/>
      <c r="U47" s="41">
        <f>S39*T35+S40*T36</f>
        <v>2.3876687762385013E-2</v>
      </c>
      <c r="V47" s="40">
        <f>U47*100</f>
        <v>2.3876687762385012</v>
      </c>
      <c r="W47" s="39">
        <f>S39*V35+S40*V36</f>
        <v>1.938146910036756E-2</v>
      </c>
      <c r="X47" s="85">
        <f>W47*10000</f>
        <v>193.81469100367559</v>
      </c>
      <c r="Y47" s="164">
        <f t="shared" si="26"/>
        <v>238.76687762385012</v>
      </c>
    </row>
    <row r="48" spans="2:36" ht="17" thickBot="1" x14ac:dyDescent="0.25">
      <c r="F48" s="38" t="s">
        <v>304</v>
      </c>
      <c r="G48" s="37">
        <v>1</v>
      </c>
      <c r="H48" s="36">
        <f>F39*(G39-G35)+F40*(G40-G36)</f>
        <v>-2.2029251429488595E-4</v>
      </c>
      <c r="I48" s="35">
        <f>H48*10000</f>
        <v>-2.2029251429488594</v>
      </c>
      <c r="J48" s="34">
        <f>F39*(I39-I35)+F40*(I40-I36)</f>
        <v>-7.2114969176313747E-4</v>
      </c>
      <c r="K48" s="28">
        <f>J48*10000</f>
        <v>-7.2114969176313748</v>
      </c>
      <c r="S48" s="38" t="s">
        <v>304</v>
      </c>
      <c r="T48" s="37"/>
      <c r="U48" s="36">
        <f>S39*(T39-T35)+S40*(T40-T36)</f>
        <v>3.4676867863096413E-3</v>
      </c>
      <c r="V48" s="35">
        <f>U48*100</f>
        <v>0.34676867863096411</v>
      </c>
      <c r="W48" s="34">
        <f>S39*(V39-V35)+S40*(V40-V36)</f>
        <v>-9.9604793316255603E-4</v>
      </c>
      <c r="X48" s="85">
        <f>W48*10000</f>
        <v>-9.9604793316255602</v>
      </c>
      <c r="Y48" s="164">
        <f t="shared" si="26"/>
        <v>34.676867863096412</v>
      </c>
    </row>
    <row r="49" spans="4:40" ht="16" x14ac:dyDescent="0.2">
      <c r="F49" s="27" t="s">
        <v>341</v>
      </c>
      <c r="G49" s="23">
        <v>0</v>
      </c>
      <c r="H49" s="30">
        <f>SUM(H45:H48)</f>
        <v>6.6669185546820772E-3</v>
      </c>
      <c r="I49" s="29">
        <f>H49*10000</f>
        <v>66.669185546820771</v>
      </c>
      <c r="J49" s="20">
        <f>SUM(J45:J48)</f>
        <v>1.1652385401177037E-2</v>
      </c>
      <c r="K49" s="28">
        <f>J49*10000</f>
        <v>116.52385401177037</v>
      </c>
      <c r="S49" s="27" t="s">
        <v>305</v>
      </c>
      <c r="T49" s="23"/>
      <c r="U49" s="30">
        <f>SUM(U45:U48)</f>
        <v>5.9203256979954128E-2</v>
      </c>
      <c r="V49" s="29">
        <f>U49*100</f>
        <v>5.9203256979954126</v>
      </c>
      <c r="W49" s="20">
        <f>SUM(W45:W48)</f>
        <v>1.2330329695352594E-2</v>
      </c>
      <c r="X49" s="85">
        <f>W49*10000</f>
        <v>123.30329695352594</v>
      </c>
      <c r="Y49" s="164">
        <f t="shared" si="26"/>
        <v>592.03256979954131</v>
      </c>
    </row>
    <row r="52" spans="4:40" x14ac:dyDescent="0.2">
      <c r="D52" s="84" t="s">
        <v>306</v>
      </c>
      <c r="E52" s="84">
        <f>H49-H52</f>
        <v>0</v>
      </c>
      <c r="F52" s="84">
        <f>J49-J52</f>
        <v>-1.3877787807814457E-17</v>
      </c>
      <c r="G52" s="84"/>
      <c r="H52" s="138">
        <f>($D$39*G39+$D$40*G40)-(0.4*G35+0.6*G36)</f>
        <v>6.666918554682072E-3</v>
      </c>
      <c r="I52" s="138"/>
      <c r="J52" s="138">
        <f>($D$39*I39+$D$40*I40)-(0.4*I35+0.6*I36)</f>
        <v>1.1652385401177051E-2</v>
      </c>
      <c r="Q52" s="84" t="s">
        <v>306</v>
      </c>
      <c r="R52" s="138">
        <f>W49-W52</f>
        <v>-1.5612511283791264E-17</v>
      </c>
      <c r="S52" s="84">
        <f>U49-U52</f>
        <v>0</v>
      </c>
      <c r="T52" s="84"/>
      <c r="U52" s="138">
        <f>($Q$39*T39+$Q$40*T40)-(0.4*T35+0.6*T36)</f>
        <v>5.9203256979954128E-2</v>
      </c>
      <c r="V52" s="138"/>
      <c r="W52" s="138">
        <f>($Q$39*V39+$Q$40*V40)-(0.4*V35+0.6*V36)</f>
        <v>1.233032969535261E-2</v>
      </c>
    </row>
    <row r="59" spans="4:40" ht="19" x14ac:dyDescent="0.25">
      <c r="AD59" s="298" t="s">
        <v>342</v>
      </c>
      <c r="AE59" s="298"/>
      <c r="AF59" s="298"/>
      <c r="AG59" s="298"/>
      <c r="AH59" s="298"/>
      <c r="AI59" s="298"/>
      <c r="AJ59" s="298"/>
      <c r="AK59" s="298"/>
      <c r="AL59" s="298"/>
      <c r="AM59" s="298"/>
      <c r="AN59" s="298"/>
    </row>
    <row r="60" spans="4:40" ht="19" x14ac:dyDescent="0.25">
      <c r="P60" s="139" t="s">
        <v>343</v>
      </c>
      <c r="Q60" s="139"/>
      <c r="R60" s="139"/>
      <c r="S60" s="139"/>
      <c r="T60" s="139"/>
      <c r="U60" s="139"/>
      <c r="V60" s="139"/>
      <c r="W60" s="139"/>
      <c r="X60" s="139"/>
      <c r="Y60" s="139"/>
    </row>
    <row r="132" spans="28:39" x14ac:dyDescent="0.2"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140"/>
      <c r="AL132" s="140"/>
      <c r="AM132" s="140"/>
    </row>
    <row r="134" spans="28:39" s="140" customFormat="1" x14ac:dyDescent="0.2"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</row>
    <row r="154" spans="2:11" ht="19" x14ac:dyDescent="0.25">
      <c r="B154" s="298" t="s">
        <v>344</v>
      </c>
      <c r="C154" s="298"/>
      <c r="D154" s="298"/>
      <c r="E154" s="298"/>
      <c r="F154" s="298"/>
      <c r="G154" s="298"/>
      <c r="H154" s="298"/>
      <c r="I154" s="298"/>
      <c r="J154" s="298"/>
      <c r="K154" s="298"/>
    </row>
    <row r="164" spans="10:10" x14ac:dyDescent="0.2">
      <c r="J164" s="19"/>
    </row>
    <row r="225" spans="2:41" ht="19" x14ac:dyDescent="0.25">
      <c r="AD225" s="298" t="s">
        <v>345</v>
      </c>
      <c r="AE225" s="298"/>
      <c r="AF225" s="298"/>
      <c r="AG225" s="298"/>
      <c r="AH225" s="298"/>
      <c r="AI225" s="298"/>
      <c r="AJ225" s="298"/>
      <c r="AK225" s="298"/>
      <c r="AL225" s="298"/>
      <c r="AM225" s="298"/>
    </row>
    <row r="227" spans="2:41" ht="19" x14ac:dyDescent="0.25">
      <c r="B227" s="298" t="s">
        <v>346</v>
      </c>
      <c r="C227" s="298"/>
      <c r="D227" s="298"/>
      <c r="E227" s="298"/>
      <c r="F227" s="298"/>
      <c r="G227" s="298"/>
      <c r="H227" s="298"/>
      <c r="I227" s="298"/>
      <c r="J227" s="298"/>
      <c r="K227" s="298"/>
      <c r="P227" s="298" t="s">
        <v>346</v>
      </c>
      <c r="Q227" s="298"/>
      <c r="R227" s="298"/>
      <c r="S227" s="298"/>
      <c r="T227" s="298"/>
      <c r="U227" s="298"/>
      <c r="V227" s="298"/>
      <c r="W227" s="298"/>
      <c r="X227" s="298"/>
      <c r="Y227" s="298"/>
    </row>
    <row r="229" spans="2:41" ht="19" x14ac:dyDescent="0.25">
      <c r="P229" s="87" t="s">
        <v>347</v>
      </c>
      <c r="Q229" s="87"/>
      <c r="R229" s="87"/>
      <c r="S229" s="87"/>
      <c r="T229" s="87"/>
      <c r="U229" s="87"/>
      <c r="V229" s="87"/>
      <c r="W229" s="87"/>
    </row>
    <row r="231" spans="2:41" ht="19" x14ac:dyDescent="0.25">
      <c r="X231" s="87"/>
      <c r="Y231" s="87"/>
    </row>
    <row r="235" spans="2:41" ht="19" x14ac:dyDescent="0.25">
      <c r="AE235" s="87"/>
      <c r="AF235" s="87"/>
      <c r="AG235" s="87"/>
      <c r="AH235" s="87"/>
      <c r="AI235" s="87"/>
      <c r="AJ235" s="87"/>
      <c r="AK235" s="87"/>
    </row>
    <row r="236" spans="2:41" ht="19" x14ac:dyDescent="0.25">
      <c r="AL236" s="87"/>
    </row>
    <row r="237" spans="2:41" ht="19" x14ac:dyDescent="0.25">
      <c r="AM237" s="87"/>
    </row>
    <row r="240" spans="2:41" ht="19" x14ac:dyDescent="0.25">
      <c r="AN240" s="87"/>
      <c r="AO240" s="87"/>
    </row>
  </sheetData>
  <mergeCells count="8">
    <mergeCell ref="AB19:AJ19"/>
    <mergeCell ref="B154:K154"/>
    <mergeCell ref="B227:K227"/>
    <mergeCell ref="AD225:AM225"/>
    <mergeCell ref="AD59:AN59"/>
    <mergeCell ref="P227:Y227"/>
    <mergeCell ref="B19:J19"/>
    <mergeCell ref="O19:X19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277f862b-10b2-4e66-bb7a-06842bfe28a2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5D637254FD50408AAC8C9CDD0E03F5" ma:contentTypeVersion="18" ma:contentTypeDescription="Create a new document." ma:contentTypeScope="" ma:versionID="22fb38406e11de39a589ac87fee0962b">
  <xsd:schema xmlns:xsd="http://www.w3.org/2001/XMLSchema" xmlns:xs="http://www.w3.org/2001/XMLSchema" xmlns:p="http://schemas.microsoft.com/office/2006/metadata/properties" xmlns:ns3="277f862b-10b2-4e66-bb7a-06842bfe28a2" xmlns:ns4="683d6f96-2db9-403b-8de4-61819e935e07" targetNamespace="http://schemas.microsoft.com/office/2006/metadata/properties" ma:root="true" ma:fieldsID="7c1c203f8d26b19f014b14fccac4f121" ns3:_="" ns4:_="">
    <xsd:import namespace="277f862b-10b2-4e66-bb7a-06842bfe28a2"/>
    <xsd:import namespace="683d6f96-2db9-403b-8de4-61819e935e0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activity" minOccurs="0"/>
                <xsd:element ref="ns3:MediaServiceLocation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7f862b-10b2-4e66-bb7a-06842bfe28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3d6f96-2db9-403b-8de4-61819e935e0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0269829-3FE4-4CC0-B11C-ED64A00822B4}">
  <ds:schemaRefs>
    <ds:schemaRef ds:uri="http://schemas.microsoft.com/office/2006/metadata/properties"/>
    <ds:schemaRef ds:uri="http://schemas.microsoft.com/office/infopath/2007/PartnerControls"/>
    <ds:schemaRef ds:uri="277f862b-10b2-4e66-bb7a-06842bfe28a2"/>
  </ds:schemaRefs>
</ds:datastoreItem>
</file>

<file path=customXml/itemProps2.xml><?xml version="1.0" encoding="utf-8"?>
<ds:datastoreItem xmlns:ds="http://schemas.openxmlformats.org/officeDocument/2006/customXml" ds:itemID="{BAA44B0A-1D21-42C6-81C5-D75FA8CF677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926B3B-C1D6-4030-91CE-777D341553C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7f862b-10b2-4e66-bb7a-06842bfe28a2"/>
    <ds:schemaRef ds:uri="683d6f96-2db9-403b-8de4-61819e935e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Explications Décomposition</vt:lpstr>
      <vt:lpstr>Instructions</vt:lpstr>
      <vt:lpstr>Input</vt:lpstr>
      <vt:lpstr>Holdings</vt:lpstr>
      <vt:lpstr>Données</vt:lpstr>
      <vt:lpstr>Rendements</vt:lpstr>
      <vt:lpstr>Geo Risk</vt:lpstr>
      <vt:lpstr>Evolution_new</vt:lpstr>
      <vt:lpstr>Evolution</vt:lpstr>
      <vt:lpstr>Tableaux</vt:lpstr>
      <vt:lpstr>Repartition</vt:lpstr>
      <vt:lpstr>Décomposition (T1)</vt:lpstr>
      <vt:lpstr>Décomposition (S1)</vt:lpstr>
      <vt:lpstr>Décomposition RA (T)</vt:lpstr>
      <vt:lpstr>Décomposition (archive)</vt:lpstr>
      <vt:lpstr>_1Y</vt:lpstr>
      <vt:lpstr>Strategic1</vt:lpstr>
      <vt:lpstr>Strategic2</vt:lpstr>
      <vt:lpstr>Strategic3</vt:lpstr>
      <vt:lpstr>Strategic4</vt:lpstr>
      <vt:lpstr>Tactic1</vt:lpstr>
      <vt:lpstr>Tactic2</vt:lpstr>
      <vt:lpstr>Tactic3</vt:lpstr>
      <vt:lpstr>Tactic4</vt:lpstr>
      <vt:lpstr>Today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Émile Drolet</dc:creator>
  <cp:keywords/>
  <dc:description/>
  <cp:lastModifiedBy>Maximilien Mazauric</cp:lastModifiedBy>
  <cp:revision/>
  <dcterms:created xsi:type="dcterms:W3CDTF">2024-11-06T02:06:16Z</dcterms:created>
  <dcterms:modified xsi:type="dcterms:W3CDTF">2025-09-15T16:28:32Z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0x010100695D637254FD50408AAC8C9CDD0E03F5</vt:lpwstr>
  </property>
</Properties>
</file>